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810" windowWidth="19575" windowHeight="7080" activeTab="2"/>
  </bookViews>
  <sheets>
    <sheet name="BDI" sheetId="7" r:id="rId1"/>
    <sheet name="MEMÓRIA DE CÁLCULO" sheetId="10" r:id="rId2"/>
    <sheet name="ORÇAMENTO" sheetId="1" r:id="rId3"/>
    <sheet name="SINAPI " sheetId="5" r:id="rId4"/>
    <sheet name="SETOP" sheetId="6" r:id="rId5"/>
    <sheet name="SICRO" sheetId="9" r:id="rId6"/>
    <sheet name="CRONOGRAMA " sheetId="4" r:id="rId7"/>
  </sheets>
  <externalReferences>
    <externalReference r:id="rId8"/>
  </externalReferences>
  <definedNames>
    <definedName name="_xlnm._FilterDatabase" localSheetId="4" hidden="1">SETOP!$A$1:$E$1</definedName>
    <definedName name="_xlnm._FilterDatabase" localSheetId="5" hidden="1">SICRO!$A$1:$D$1</definedName>
    <definedName name="_xlnm._FilterDatabase" localSheetId="3" hidden="1">'SINAPI '!$A$1:$D$1</definedName>
    <definedName name="_xlnm.Print_Area" localSheetId="0">BDI!$A$1:$R$34</definedName>
    <definedName name="_xlnm.Print_Area" localSheetId="6">'CRONOGRAMA '!$A$1:$K$55</definedName>
    <definedName name="_xlnm.Print_Area" localSheetId="2">ORÇAMENTO!$A$1:$P$176</definedName>
    <definedName name="ORC">ORÇAMENTO!$A:$IV</definedName>
    <definedName name="quant">#REF!</definedName>
    <definedName name="SET">SETOP!$A$1:$D$2758</definedName>
    <definedName name="SETOP">#REF!</definedName>
    <definedName name="SIN">'SINAPI '!#REF!</definedName>
    <definedName name="SINAPI">#REF!</definedName>
  </definedNames>
  <calcPr calcId="124519"/>
</workbook>
</file>

<file path=xl/calcChain.xml><?xml version="1.0" encoding="utf-8"?>
<calcChain xmlns="http://schemas.openxmlformats.org/spreadsheetml/2006/main">
  <c r="B39" i="4"/>
  <c r="D359" i="10"/>
  <c r="L355" s="1"/>
  <c r="I355"/>
  <c r="L349"/>
  <c r="L98" i="1" s="1"/>
  <c r="M98"/>
  <c r="K98"/>
  <c r="B98"/>
  <c r="L303" i="10"/>
  <c r="L83" i="1" s="1"/>
  <c r="I303" i="10"/>
  <c r="M83" i="1"/>
  <c r="K83"/>
  <c r="B83"/>
  <c r="B303" i="10" s="1"/>
  <c r="I32"/>
  <c r="L28" s="1"/>
  <c r="I349"/>
  <c r="B348"/>
  <c r="M99" i="1"/>
  <c r="K99"/>
  <c r="B99"/>
  <c r="B355" i="10" s="1"/>
  <c r="B43" i="4"/>
  <c r="B41"/>
  <c r="B37"/>
  <c r="B35"/>
  <c r="B33"/>
  <c r="B31"/>
  <c r="B29"/>
  <c r="B27"/>
  <c r="B25"/>
  <c r="B23"/>
  <c r="C7"/>
  <c r="B47"/>
  <c r="B45"/>
  <c r="B21"/>
  <c r="B19"/>
  <c r="B17"/>
  <c r="B15"/>
  <c r="B13"/>
  <c r="M19" i="1"/>
  <c r="I579" i="10"/>
  <c r="I574"/>
  <c r="I568"/>
  <c r="I562"/>
  <c r="L557"/>
  <c r="L158" i="1" s="1"/>
  <c r="I557" i="10"/>
  <c r="L552"/>
  <c r="C566" s="1"/>
  <c r="C572" s="1"/>
  <c r="C582" s="1"/>
  <c r="L579" s="1"/>
  <c r="H472"/>
  <c r="H491"/>
  <c r="I552"/>
  <c r="L546"/>
  <c r="L154" i="1" s="1"/>
  <c r="I546" i="10"/>
  <c r="B545"/>
  <c r="B551"/>
  <c r="B453"/>
  <c r="K154" i="1"/>
  <c r="M154"/>
  <c r="B154"/>
  <c r="B546" i="10"/>
  <c r="I543"/>
  <c r="I541"/>
  <c r="I539"/>
  <c r="L513"/>
  <c r="I513"/>
  <c r="H482"/>
  <c r="I509"/>
  <c r="I505"/>
  <c r="I501"/>
  <c r="L501"/>
  <c r="D499"/>
  <c r="L495" s="1"/>
  <c r="L139" i="1" s="1"/>
  <c r="I495" i="10"/>
  <c r="I493"/>
  <c r="K141" i="1"/>
  <c r="M141"/>
  <c r="K142"/>
  <c r="M142"/>
  <c r="B141"/>
  <c r="B505" i="10" s="1"/>
  <c r="B142" i="1"/>
  <c r="B509" i="10" s="1"/>
  <c r="L534"/>
  <c r="L148" i="1" s="1"/>
  <c r="I534" i="10"/>
  <c r="L530"/>
  <c r="L147" i="1" s="1"/>
  <c r="I530" i="10"/>
  <c r="K149" i="1"/>
  <c r="M149"/>
  <c r="K150"/>
  <c r="M150"/>
  <c r="K151"/>
  <c r="M151"/>
  <c r="B149"/>
  <c r="B539" i="10" s="1"/>
  <c r="B150" i="1"/>
  <c r="B541" i="10" s="1"/>
  <c r="B151" i="1"/>
  <c r="B543" i="10" s="1"/>
  <c r="L526"/>
  <c r="L146" i="1" s="1"/>
  <c r="I526" i="10"/>
  <c r="L518"/>
  <c r="L539" s="1"/>
  <c r="I518"/>
  <c r="K146" i="1"/>
  <c r="M146"/>
  <c r="K147"/>
  <c r="M147"/>
  <c r="K148"/>
  <c r="M148"/>
  <c r="B146"/>
  <c r="B526" i="10" s="1"/>
  <c r="B147" i="1"/>
  <c r="B530" i="10" s="1"/>
  <c r="B148" i="1"/>
  <c r="B534" i="10" s="1"/>
  <c r="M145" i="1"/>
  <c r="L145"/>
  <c r="K145"/>
  <c r="B145"/>
  <c r="B518" i="10" s="1"/>
  <c r="L143" i="1"/>
  <c r="K143"/>
  <c r="M143"/>
  <c r="B143"/>
  <c r="B513" i="10" s="1"/>
  <c r="B160" i="1"/>
  <c r="B568" i="10" s="1"/>
  <c r="B161" i="1"/>
  <c r="B574" i="10" s="1"/>
  <c r="M162" i="1"/>
  <c r="K162"/>
  <c r="B162"/>
  <c r="B579" i="10" s="1"/>
  <c r="M161" i="1"/>
  <c r="K161"/>
  <c r="M160"/>
  <c r="K160"/>
  <c r="M159"/>
  <c r="K159"/>
  <c r="B159"/>
  <c r="B562" i="10" s="1"/>
  <c r="M158" i="1"/>
  <c r="K158"/>
  <c r="B158"/>
  <c r="B557" i="10" s="1"/>
  <c r="M157" i="1"/>
  <c r="L157"/>
  <c r="K157"/>
  <c r="B157"/>
  <c r="B552" i="10" s="1"/>
  <c r="B517"/>
  <c r="K463"/>
  <c r="L307"/>
  <c r="E301"/>
  <c r="L298" s="1"/>
  <c r="I298"/>
  <c r="K84" i="1"/>
  <c r="M84"/>
  <c r="B84"/>
  <c r="E478" i="10"/>
  <c r="F478" s="1"/>
  <c r="H490"/>
  <c r="H489"/>
  <c r="H488"/>
  <c r="H487"/>
  <c r="H486"/>
  <c r="H485"/>
  <c r="H484"/>
  <c r="H483"/>
  <c r="I478"/>
  <c r="I474"/>
  <c r="K137" i="1"/>
  <c r="M137"/>
  <c r="K138"/>
  <c r="M138"/>
  <c r="K139"/>
  <c r="M139"/>
  <c r="K140"/>
  <c r="L140"/>
  <c r="M140"/>
  <c r="B137"/>
  <c r="B138"/>
  <c r="B493" i="10" s="1"/>
  <c r="B139" i="1"/>
  <c r="B495" i="10" s="1"/>
  <c r="B140" i="1"/>
  <c r="B501" i="10" s="1"/>
  <c r="I459"/>
  <c r="H464"/>
  <c r="H465"/>
  <c r="H466"/>
  <c r="H467"/>
  <c r="H468"/>
  <c r="H469"/>
  <c r="H470"/>
  <c r="H471"/>
  <c r="H463"/>
  <c r="E459"/>
  <c r="F459" s="1"/>
  <c r="B454"/>
  <c r="I455"/>
  <c r="M136" i="1"/>
  <c r="K136"/>
  <c r="B136"/>
  <c r="B455" i="10" s="1"/>
  <c r="M165" i="1"/>
  <c r="K165"/>
  <c r="I449" i="10"/>
  <c r="L449"/>
  <c r="L132" i="1" s="1"/>
  <c r="I445" i="10"/>
  <c r="L445"/>
  <c r="L131" i="1" s="1"/>
  <c r="K131"/>
  <c r="M131"/>
  <c r="K132"/>
  <c r="M132"/>
  <c r="B131"/>
  <c r="B445" i="10" s="1"/>
  <c r="B132" i="1"/>
  <c r="B449" i="10" s="1"/>
  <c r="M130" i="1"/>
  <c r="K130"/>
  <c r="B130"/>
  <c r="B441" i="10" s="1"/>
  <c r="B440"/>
  <c r="L441"/>
  <c r="L130" i="1" s="1"/>
  <c r="I441" i="10"/>
  <c r="B439"/>
  <c r="L435"/>
  <c r="I435"/>
  <c r="B434"/>
  <c r="M102" i="1"/>
  <c r="K102"/>
  <c r="B102"/>
  <c r="M123"/>
  <c r="K123"/>
  <c r="B123"/>
  <c r="M122"/>
  <c r="K122"/>
  <c r="B122"/>
  <c r="L23" i="10"/>
  <c r="I23"/>
  <c r="E21"/>
  <c r="L17" s="1"/>
  <c r="L20" i="1" s="1"/>
  <c r="M20"/>
  <c r="K20"/>
  <c r="B20"/>
  <c r="F23" i="7"/>
  <c r="B427" i="10"/>
  <c r="I429"/>
  <c r="L99" i="1" l="1"/>
  <c r="O99" s="1"/>
  <c r="B349" i="10"/>
  <c r="O98" i="1"/>
  <c r="O83"/>
  <c r="C565" i="10"/>
  <c r="L162" i="1"/>
  <c r="O162" s="1"/>
  <c r="C511" i="10"/>
  <c r="L509" s="1"/>
  <c r="L142" i="1" s="1"/>
  <c r="O142" s="1"/>
  <c r="C507" i="10"/>
  <c r="L505" s="1"/>
  <c r="L141" i="1" s="1"/>
  <c r="O141" s="1"/>
  <c r="L149"/>
  <c r="O149" s="1"/>
  <c r="L541" i="10"/>
  <c r="O154" i="1"/>
  <c r="O147"/>
  <c r="O148"/>
  <c r="O146"/>
  <c r="O145"/>
  <c r="O143"/>
  <c r="O158"/>
  <c r="O157"/>
  <c r="H481" i="10"/>
  <c r="H462"/>
  <c r="B474"/>
  <c r="O139" i="1"/>
  <c r="O140"/>
  <c r="O132"/>
  <c r="O131"/>
  <c r="O130"/>
  <c r="O20"/>
  <c r="O97" l="1"/>
  <c r="C571" i="10"/>
  <c r="L562"/>
  <c r="L159" i="1" s="1"/>
  <c r="O159" s="1"/>
  <c r="L455" i="10"/>
  <c r="L136" i="1" s="1"/>
  <c r="O136" s="1"/>
  <c r="L493" i="10"/>
  <c r="L474"/>
  <c r="O153" i="1"/>
  <c r="L543" i="10"/>
  <c r="L151" i="1" s="1"/>
  <c r="O151" s="1"/>
  <c r="L150"/>
  <c r="O150" s="1"/>
  <c r="L137"/>
  <c r="O137" s="1"/>
  <c r="O129"/>
  <c r="I424" i="10"/>
  <c r="L424"/>
  <c r="L122" i="1" s="1"/>
  <c r="O122" s="1"/>
  <c r="B422" i="10"/>
  <c r="B432" s="1"/>
  <c r="L429" s="1"/>
  <c r="L123" i="1" s="1"/>
  <c r="O123" s="1"/>
  <c r="I419" i="10"/>
  <c r="K121" i="1"/>
  <c r="M121"/>
  <c r="K126"/>
  <c r="L126"/>
  <c r="M126"/>
  <c r="B121"/>
  <c r="B419" i="10" s="1"/>
  <c r="B424"/>
  <c r="B126" i="1"/>
  <c r="C416" i="10"/>
  <c r="L414" s="1"/>
  <c r="L120" i="1" s="1"/>
  <c r="B409" i="10"/>
  <c r="I414"/>
  <c r="L410"/>
  <c r="L119" i="1" s="1"/>
  <c r="I410" i="10"/>
  <c r="M120" i="1"/>
  <c r="K120"/>
  <c r="B120"/>
  <c r="B414" i="10" s="1"/>
  <c r="M119" i="1"/>
  <c r="K119"/>
  <c r="B119"/>
  <c r="B410" i="10" s="1"/>
  <c r="B407"/>
  <c r="L404" s="1"/>
  <c r="B402"/>
  <c r="L399" s="1"/>
  <c r="I404"/>
  <c r="C577" l="1"/>
  <c r="L574" s="1"/>
  <c r="L161" i="1" s="1"/>
  <c r="O161" s="1"/>
  <c r="L568" i="10"/>
  <c r="L160" i="1" s="1"/>
  <c r="O160" s="1"/>
  <c r="O144"/>
  <c r="L138"/>
  <c r="O138" s="1"/>
  <c r="O135" s="1"/>
  <c r="L419" i="10"/>
  <c r="L121" i="1" s="1"/>
  <c r="O121" s="1"/>
  <c r="B429" i="10"/>
  <c r="B435"/>
  <c r="O126" i="1"/>
  <c r="O125" s="1"/>
  <c r="O119"/>
  <c r="O120"/>
  <c r="I399" i="10"/>
  <c r="B398"/>
  <c r="K116" i="1"/>
  <c r="L116"/>
  <c r="M116"/>
  <c r="M115"/>
  <c r="L115"/>
  <c r="K115"/>
  <c r="B116"/>
  <c r="B404" i="10" s="1"/>
  <c r="B115" i="1"/>
  <c r="B399" i="10" s="1"/>
  <c r="L383"/>
  <c r="L110" i="1" s="1"/>
  <c r="L393" i="10"/>
  <c r="L112" i="1" s="1"/>
  <c r="L388" i="10"/>
  <c r="L111" i="1" s="1"/>
  <c r="F69" i="10"/>
  <c r="G44"/>
  <c r="I393"/>
  <c r="I388"/>
  <c r="I383"/>
  <c r="B382"/>
  <c r="K110" i="1"/>
  <c r="M110"/>
  <c r="K111"/>
  <c r="M111"/>
  <c r="K112"/>
  <c r="M112"/>
  <c r="B110"/>
  <c r="B383" i="10" s="1"/>
  <c r="B111" i="1"/>
  <c r="B388" i="10" s="1"/>
  <c r="B112" i="1"/>
  <c r="B393" i="10" s="1"/>
  <c r="L378"/>
  <c r="L108" i="1" s="1"/>
  <c r="I378" i="10"/>
  <c r="L373"/>
  <c r="L107" i="1" s="1"/>
  <c r="I373" i="10"/>
  <c r="L368"/>
  <c r="L106" i="1" s="1"/>
  <c r="I368" i="10"/>
  <c r="B367"/>
  <c r="B366"/>
  <c r="K107" i="1"/>
  <c r="M107"/>
  <c r="K108"/>
  <c r="M108"/>
  <c r="B107"/>
  <c r="B373" i="10" s="1"/>
  <c r="B108" i="1"/>
  <c r="B378" i="10" s="1"/>
  <c r="M106" i="1"/>
  <c r="K106"/>
  <c r="B106"/>
  <c r="B368" i="10" s="1"/>
  <c r="L340"/>
  <c r="L94" i="1" s="1"/>
  <c r="I340" i="10"/>
  <c r="M94" i="1"/>
  <c r="K94"/>
  <c r="B94"/>
  <c r="B340" i="10" s="1"/>
  <c r="L271"/>
  <c r="L74" i="1" s="1"/>
  <c r="I271" i="10"/>
  <c r="L344"/>
  <c r="L95" i="1" s="1"/>
  <c r="I344" i="10"/>
  <c r="L336"/>
  <c r="L93" i="1" s="1"/>
  <c r="I336" i="10"/>
  <c r="L332"/>
  <c r="L92" i="1" s="1"/>
  <c r="I332" i="10"/>
  <c r="L328"/>
  <c r="L91" i="1" s="1"/>
  <c r="I328" i="10"/>
  <c r="L324"/>
  <c r="L90" i="1" s="1"/>
  <c r="I324" i="10"/>
  <c r="C322"/>
  <c r="L320" s="1"/>
  <c r="L89" i="1" s="1"/>
  <c r="I320" i="10"/>
  <c r="L316"/>
  <c r="L88" i="1" s="1"/>
  <c r="I316" i="10"/>
  <c r="L312"/>
  <c r="L87" i="1" s="1"/>
  <c r="I312" i="10"/>
  <c r="B311"/>
  <c r="K91" i="1"/>
  <c r="M91"/>
  <c r="K92"/>
  <c r="M92"/>
  <c r="K93"/>
  <c r="M93"/>
  <c r="K95"/>
  <c r="M95"/>
  <c r="B91"/>
  <c r="B328" i="10" s="1"/>
  <c r="B92" i="1"/>
  <c r="B332" i="10" s="1"/>
  <c r="B93" i="1"/>
  <c r="B336" i="10" s="1"/>
  <c r="B95" i="1"/>
  <c r="O156" l="1"/>
  <c r="O134"/>
  <c r="O118"/>
  <c r="O116"/>
  <c r="O115"/>
  <c r="O110"/>
  <c r="O112"/>
  <c r="O111"/>
  <c r="O108"/>
  <c r="O107"/>
  <c r="O106"/>
  <c r="B344" i="10"/>
  <c r="O94" i="1"/>
  <c r="O93"/>
  <c r="O92"/>
  <c r="O95"/>
  <c r="O91"/>
  <c r="O105" l="1"/>
  <c r="O109"/>
  <c r="O114"/>
  <c r="O104" l="1"/>
  <c r="M90" l="1"/>
  <c r="K90"/>
  <c r="B90"/>
  <c r="B324" i="10" s="1"/>
  <c r="M89" i="1"/>
  <c r="K89"/>
  <c r="B89"/>
  <c r="B320" i="10" s="1"/>
  <c r="M88" i="1"/>
  <c r="K88"/>
  <c r="B88"/>
  <c r="B316" i="10" s="1"/>
  <c r="M87" i="1"/>
  <c r="K87"/>
  <c r="B87"/>
  <c r="B312" i="10" s="1"/>
  <c r="I307"/>
  <c r="I293"/>
  <c r="F291"/>
  <c r="L288" s="1"/>
  <c r="L80" i="1" s="1"/>
  <c r="I288" i="10"/>
  <c r="L284"/>
  <c r="L79" i="1" s="1"/>
  <c r="L280" i="10"/>
  <c r="L78" i="1" s="1"/>
  <c r="L276" i="10"/>
  <c r="L77" i="1" s="1"/>
  <c r="I284" i="10"/>
  <c r="I280"/>
  <c r="I276"/>
  <c r="B275"/>
  <c r="L266"/>
  <c r="L73" i="1" s="1"/>
  <c r="I266" i="10"/>
  <c r="L261"/>
  <c r="L72" i="1" s="1"/>
  <c r="I261" i="10"/>
  <c r="B260"/>
  <c r="F258"/>
  <c r="E170"/>
  <c r="L161"/>
  <c r="L51" i="1" s="1"/>
  <c r="B144" i="10"/>
  <c r="E144" s="1"/>
  <c r="L141" s="1"/>
  <c r="L46" i="1" s="1"/>
  <c r="B139" i="10"/>
  <c r="C250"/>
  <c r="L252" s="1"/>
  <c r="L67" i="1" s="1"/>
  <c r="F219" i="10"/>
  <c r="F220"/>
  <c r="F214"/>
  <c r="F213"/>
  <c r="J197"/>
  <c r="J194"/>
  <c r="B202" s="1"/>
  <c r="E202" s="1"/>
  <c r="G76"/>
  <c r="C59"/>
  <c r="F59" s="1"/>
  <c r="C54"/>
  <c r="F54" s="1"/>
  <c r="C49"/>
  <c r="G49" s="1"/>
  <c r="I61"/>
  <c r="L82" i="1" l="1"/>
  <c r="F296" i="10"/>
  <c r="L293" s="1"/>
  <c r="L81" i="1" s="1"/>
  <c r="O89"/>
  <c r="O87"/>
  <c r="O90"/>
  <c r="O88"/>
  <c r="L210" i="10"/>
  <c r="L58" i="1" s="1"/>
  <c r="B207" i="10"/>
  <c r="E207" s="1"/>
  <c r="L204" s="1"/>
  <c r="L56" i="1" s="1"/>
  <c r="O86" l="1"/>
  <c r="O84"/>
  <c r="K31"/>
  <c r="M31"/>
  <c r="B31"/>
  <c r="B61" i="10" s="1"/>
  <c r="M32" i="1"/>
  <c r="K32"/>
  <c r="B32"/>
  <c r="L56" i="10"/>
  <c r="L30" i="1" s="1"/>
  <c r="I56" i="10"/>
  <c r="K82" i="1"/>
  <c r="M82"/>
  <c r="O82" s="1"/>
  <c r="B82"/>
  <c r="L255" i="10"/>
  <c r="L69" i="1" s="1"/>
  <c r="I255" i="10"/>
  <c r="B254"/>
  <c r="I252"/>
  <c r="I242"/>
  <c r="K72" i="1"/>
  <c r="M72"/>
  <c r="K73"/>
  <c r="M73"/>
  <c r="O73" s="1"/>
  <c r="K74"/>
  <c r="M74"/>
  <c r="O74" s="1"/>
  <c r="K77"/>
  <c r="M77"/>
  <c r="K78"/>
  <c r="M78"/>
  <c r="K79"/>
  <c r="M79"/>
  <c r="O79" s="1"/>
  <c r="K80"/>
  <c r="M80"/>
  <c r="K81"/>
  <c r="M81"/>
  <c r="O81" s="1"/>
  <c r="B72"/>
  <c r="B261" i="10" s="1"/>
  <c r="B73" i="1"/>
  <c r="B266" i="10" s="1"/>
  <c r="B74" i="1"/>
  <c r="B77"/>
  <c r="B276" i="10" s="1"/>
  <c r="B78" i="1"/>
  <c r="B280" i="10" s="1"/>
  <c r="B79" i="1"/>
  <c r="B284" i="10" s="1"/>
  <c r="B80" i="1"/>
  <c r="B288" i="10" s="1"/>
  <c r="B81" i="1"/>
  <c r="B293" i="10" s="1"/>
  <c r="M69" i="1"/>
  <c r="K69"/>
  <c r="B69"/>
  <c r="B255" i="10" s="1"/>
  <c r="M67" i="1"/>
  <c r="K67"/>
  <c r="B67"/>
  <c r="B252" i="10" s="1"/>
  <c r="M66" i="1"/>
  <c r="K66"/>
  <c r="B66"/>
  <c r="B242" i="10" s="1"/>
  <c r="E246"/>
  <c r="E247"/>
  <c r="E248"/>
  <c r="E249"/>
  <c r="E245"/>
  <c r="B241"/>
  <c r="B240"/>
  <c r="G238"/>
  <c r="G237"/>
  <c r="I234"/>
  <c r="I228"/>
  <c r="F226"/>
  <c r="D232" s="1"/>
  <c r="F232" s="1"/>
  <c r="F225"/>
  <c r="I222"/>
  <c r="I216"/>
  <c r="I210"/>
  <c r="B209"/>
  <c r="I204"/>
  <c r="L199"/>
  <c r="L55" i="1" s="1"/>
  <c r="I199" i="10"/>
  <c r="I173"/>
  <c r="B172"/>
  <c r="L167"/>
  <c r="L52" i="1" s="1"/>
  <c r="I167" i="10"/>
  <c r="I161"/>
  <c r="D153"/>
  <c r="D159" s="1"/>
  <c r="F159" s="1"/>
  <c r="I148"/>
  <c r="B147"/>
  <c r="B146"/>
  <c r="E139"/>
  <c r="I141"/>
  <c r="B307" l="1"/>
  <c r="B298"/>
  <c r="B271"/>
  <c r="L136"/>
  <c r="L45" i="1" s="1"/>
  <c r="L222" i="10"/>
  <c r="L60" i="1" s="1"/>
  <c r="E250" i="10"/>
  <c r="L242" s="1"/>
  <c r="L216"/>
  <c r="L59" i="1" s="1"/>
  <c r="L234" i="10"/>
  <c r="L62" i="1" s="1"/>
  <c r="O80"/>
  <c r="O69"/>
  <c r="O68" s="1"/>
  <c r="O78"/>
  <c r="O72"/>
  <c r="O71" s="1"/>
  <c r="O77"/>
  <c r="O67"/>
  <c r="D231" i="10"/>
  <c r="F231" s="1"/>
  <c r="L228" s="1"/>
  <c r="L61" i="1" s="1"/>
  <c r="F153" i="10"/>
  <c r="O76" i="1" l="1"/>
  <c r="L66"/>
  <c r="O66" s="1"/>
  <c r="O65" s="1"/>
  <c r="O64" s="1"/>
  <c r="I136" i="10"/>
  <c r="D126" l="1"/>
  <c r="D123"/>
  <c r="I123" s="1"/>
  <c r="K123" s="1"/>
  <c r="F105"/>
  <c r="L102" s="1"/>
  <c r="L40" i="1" s="1"/>
  <c r="K44"/>
  <c r="M44"/>
  <c r="K45"/>
  <c r="M45"/>
  <c r="O45" s="1"/>
  <c r="K46"/>
  <c r="M46"/>
  <c r="M43"/>
  <c r="K43"/>
  <c r="B44"/>
  <c r="B45"/>
  <c r="B136" i="10" s="1"/>
  <c r="B46" i="1"/>
  <c r="B141" i="10" s="1"/>
  <c r="B43" i="1"/>
  <c r="B112" i="10"/>
  <c r="G110"/>
  <c r="L107" s="1"/>
  <c r="L41" i="1" s="1"/>
  <c r="I102" i="10"/>
  <c r="G100"/>
  <c r="I100" s="1"/>
  <c r="G96"/>
  <c r="I96" s="1"/>
  <c r="G92"/>
  <c r="I92" s="1"/>
  <c r="I88"/>
  <c r="F28" i="7"/>
  <c r="G86" i="10"/>
  <c r="L83" s="1"/>
  <c r="L38" i="1" s="1"/>
  <c r="I83" i="10"/>
  <c r="E81"/>
  <c r="L78" s="1"/>
  <c r="L37" i="1" s="1"/>
  <c r="L73" i="10"/>
  <c r="L36" i="1" s="1"/>
  <c r="I126" i="10" l="1"/>
  <c r="K126" s="1"/>
  <c r="D156"/>
  <c r="F156" s="1"/>
  <c r="L148" s="1"/>
  <c r="L50" i="1" s="1"/>
  <c r="D134" i="10"/>
  <c r="F134" s="1"/>
  <c r="F126"/>
  <c r="F123"/>
  <c r="D131"/>
  <c r="D116"/>
  <c r="L88"/>
  <c r="L39" i="1" s="1"/>
  <c r="O46"/>
  <c r="F131" i="10" l="1"/>
  <c r="L118" s="1"/>
  <c r="L44" i="1" s="1"/>
  <c r="D178" i="10"/>
  <c r="L113"/>
  <c r="L43" i="1" l="1"/>
  <c r="O43" s="1"/>
  <c r="I178" i="10"/>
  <c r="I194"/>
  <c r="F178"/>
  <c r="D186"/>
  <c r="D181"/>
  <c r="O44" i="1"/>
  <c r="B72" i="10"/>
  <c r="K41" i="1"/>
  <c r="M41"/>
  <c r="B41"/>
  <c r="L66" i="10"/>
  <c r="B71"/>
  <c r="L32" i="1" l="1"/>
  <c r="O32" s="1"/>
  <c r="O42"/>
  <c r="I186" i="10"/>
  <c r="K186" s="1"/>
  <c r="K178"/>
  <c r="I197"/>
  <c r="I181"/>
  <c r="F181"/>
  <c r="D189"/>
  <c r="F186"/>
  <c r="D194"/>
  <c r="F194" s="1"/>
  <c r="O41" i="1"/>
  <c r="L51" i="10"/>
  <c r="L29" i="1" s="1"/>
  <c r="L46" i="10"/>
  <c r="L28" i="1" s="1"/>
  <c r="K59"/>
  <c r="M59"/>
  <c r="O59" s="1"/>
  <c r="K60"/>
  <c r="M60"/>
  <c r="O60" s="1"/>
  <c r="K61"/>
  <c r="M61"/>
  <c r="K62"/>
  <c r="M62"/>
  <c r="O62" s="1"/>
  <c r="B59"/>
  <c r="B216" i="10" s="1"/>
  <c r="B60" i="1"/>
  <c r="B222" i="10" s="1"/>
  <c r="B61" i="1"/>
  <c r="B228" i="10" s="1"/>
  <c r="B62" i="1"/>
  <c r="B234" i="10" s="1"/>
  <c r="B58" i="1"/>
  <c r="B210" i="10" s="1"/>
  <c r="K58" i="1"/>
  <c r="M58"/>
  <c r="O58" s="1"/>
  <c r="I41" i="10"/>
  <c r="B40"/>
  <c r="I38"/>
  <c r="E38"/>
  <c r="K194" l="1"/>
  <c r="K181"/>
  <c r="I189"/>
  <c r="K189" s="1"/>
  <c r="F189"/>
  <c r="D197"/>
  <c r="F197" s="1"/>
  <c r="L41"/>
  <c r="L27" i="1" s="1"/>
  <c r="L34" i="10"/>
  <c r="L24" i="1" s="1"/>
  <c r="O61"/>
  <c r="O57" s="1"/>
  <c r="K197" i="10" l="1"/>
  <c r="L173" s="1"/>
  <c r="L54" i="1" s="1"/>
  <c r="I34" i="10"/>
  <c r="K24" i="1"/>
  <c r="M24"/>
  <c r="B24"/>
  <c r="B34" i="10" s="1"/>
  <c r="L21" i="1"/>
  <c r="B11" i="10"/>
  <c r="B10"/>
  <c r="B9"/>
  <c r="M55" i="1"/>
  <c r="M56"/>
  <c r="M54"/>
  <c r="M51"/>
  <c r="M52"/>
  <c r="M50"/>
  <c r="M37"/>
  <c r="M38"/>
  <c r="M39"/>
  <c r="M40"/>
  <c r="M36"/>
  <c r="M30"/>
  <c r="M28"/>
  <c r="M29"/>
  <c r="M27"/>
  <c r="M23"/>
  <c r="M21"/>
  <c r="C7" i="7"/>
  <c r="L23" i="1" l="1"/>
  <c r="C64" i="10"/>
  <c r="L61" s="1"/>
  <c r="L31" i="1" s="1"/>
  <c r="O24"/>
  <c r="K40"/>
  <c r="B40"/>
  <c r="F25" i="7"/>
  <c r="L585" i="10"/>
  <c r="L165" i="1" s="1"/>
  <c r="O165" s="1"/>
  <c r="I585" i="10"/>
  <c r="I118"/>
  <c r="K30" i="1"/>
  <c r="I78" i="10"/>
  <c r="I73"/>
  <c r="O31" i="1" l="1"/>
  <c r="B102" i="10"/>
  <c r="O40" i="1"/>
  <c r="C8"/>
  <c r="C5" i="10"/>
  <c r="N83" i="1" l="1"/>
  <c r="P83" s="1"/>
  <c r="N98"/>
  <c r="P98" s="1"/>
  <c r="N19"/>
  <c r="N99"/>
  <c r="P99" s="1"/>
  <c r="N154"/>
  <c r="P154" s="1"/>
  <c r="N142"/>
  <c r="P142" s="1"/>
  <c r="N141"/>
  <c r="P141" s="1"/>
  <c r="N150"/>
  <c r="P150" s="1"/>
  <c r="N151"/>
  <c r="P151" s="1"/>
  <c r="N149"/>
  <c r="P149" s="1"/>
  <c r="N143"/>
  <c r="P143" s="1"/>
  <c r="N148"/>
  <c r="P148" s="1"/>
  <c r="N146"/>
  <c r="P146" s="1"/>
  <c r="N147"/>
  <c r="P147" s="1"/>
  <c r="N145"/>
  <c r="P145" s="1"/>
  <c r="N161"/>
  <c r="P161" s="1"/>
  <c r="N159"/>
  <c r="P159" s="1"/>
  <c r="N158"/>
  <c r="P158" s="1"/>
  <c r="N162"/>
  <c r="P162" s="1"/>
  <c r="N160"/>
  <c r="P160" s="1"/>
  <c r="N84"/>
  <c r="P84" s="1"/>
  <c r="N157"/>
  <c r="P157" s="1"/>
  <c r="N139"/>
  <c r="P139" s="1"/>
  <c r="N140"/>
  <c r="P140" s="1"/>
  <c r="N138"/>
  <c r="P138" s="1"/>
  <c r="N137"/>
  <c r="P137" s="1"/>
  <c r="N136"/>
  <c r="P136" s="1"/>
  <c r="N165"/>
  <c r="P165" s="1"/>
  <c r="N131"/>
  <c r="P131" s="1"/>
  <c r="N132"/>
  <c r="P132" s="1"/>
  <c r="N102"/>
  <c r="N130"/>
  <c r="P130" s="1"/>
  <c r="N20"/>
  <c r="P20" s="1"/>
  <c r="N123"/>
  <c r="P123" s="1"/>
  <c r="N122"/>
  <c r="P122" s="1"/>
  <c r="N121"/>
  <c r="P121" s="1"/>
  <c r="N126"/>
  <c r="P126" s="1"/>
  <c r="P125" s="1"/>
  <c r="K40" i="4" s="1"/>
  <c r="J40" s="1"/>
  <c r="N120" i="1"/>
  <c r="P120" s="1"/>
  <c r="N119"/>
  <c r="P119" s="1"/>
  <c r="N116"/>
  <c r="P116" s="1"/>
  <c r="N115"/>
  <c r="P115" s="1"/>
  <c r="N111"/>
  <c r="P111" s="1"/>
  <c r="N110"/>
  <c r="P110" s="1"/>
  <c r="N112"/>
  <c r="P112" s="1"/>
  <c r="N108"/>
  <c r="P108" s="1"/>
  <c r="N107"/>
  <c r="P107" s="1"/>
  <c r="N94"/>
  <c r="P94" s="1"/>
  <c r="N106"/>
  <c r="P106" s="1"/>
  <c r="N95"/>
  <c r="P95" s="1"/>
  <c r="N92"/>
  <c r="P92" s="1"/>
  <c r="N93"/>
  <c r="P93" s="1"/>
  <c r="N91"/>
  <c r="P91" s="1"/>
  <c r="N88"/>
  <c r="P88" s="1"/>
  <c r="N89"/>
  <c r="P89" s="1"/>
  <c r="N90"/>
  <c r="P90" s="1"/>
  <c r="N87"/>
  <c r="P87" s="1"/>
  <c r="N32"/>
  <c r="P32" s="1"/>
  <c r="N31"/>
  <c r="P31" s="1"/>
  <c r="N66"/>
  <c r="P66" s="1"/>
  <c r="N77"/>
  <c r="P77" s="1"/>
  <c r="N73"/>
  <c r="P73" s="1"/>
  <c r="N78"/>
  <c r="P78" s="1"/>
  <c r="N72"/>
  <c r="P72" s="1"/>
  <c r="N82"/>
  <c r="P82" s="1"/>
  <c r="N74"/>
  <c r="P74" s="1"/>
  <c r="N80"/>
  <c r="P80" s="1"/>
  <c r="N67"/>
  <c r="P67" s="1"/>
  <c r="N81"/>
  <c r="P81" s="1"/>
  <c r="N79"/>
  <c r="P79" s="1"/>
  <c r="N69"/>
  <c r="P69" s="1"/>
  <c r="P68" s="1"/>
  <c r="N41"/>
  <c r="P41" s="1"/>
  <c r="N43"/>
  <c r="P43" s="1"/>
  <c r="N45"/>
  <c r="P45" s="1"/>
  <c r="N46"/>
  <c r="P46" s="1"/>
  <c r="N44"/>
  <c r="P44" s="1"/>
  <c r="N62"/>
  <c r="P62" s="1"/>
  <c r="N61"/>
  <c r="P61" s="1"/>
  <c r="N60"/>
  <c r="P60" s="1"/>
  <c r="N58"/>
  <c r="P58" s="1"/>
  <c r="N59"/>
  <c r="P59" s="1"/>
  <c r="N40"/>
  <c r="P40" s="1"/>
  <c r="N24"/>
  <c r="P24" s="1"/>
  <c r="P97" l="1"/>
  <c r="P76"/>
  <c r="K26" i="4" s="1"/>
  <c r="P156" i="1"/>
  <c r="K46" i="4" s="1"/>
  <c r="P153" i="1"/>
  <c r="P144"/>
  <c r="P135"/>
  <c r="P129"/>
  <c r="K42" i="4" s="1"/>
  <c r="G42" s="1"/>
  <c r="P118" i="1"/>
  <c r="K38" i="4" s="1"/>
  <c r="I38" s="1"/>
  <c r="P114" i="1"/>
  <c r="P109"/>
  <c r="P105"/>
  <c r="P86"/>
  <c r="P71"/>
  <c r="K24" i="4" s="1"/>
  <c r="H24" s="1"/>
  <c r="P42" i="1"/>
  <c r="P65"/>
  <c r="P64" s="1"/>
  <c r="K22" i="4" s="1"/>
  <c r="H22" s="1"/>
  <c r="P57" i="1"/>
  <c r="I66" i="10"/>
  <c r="I51"/>
  <c r="B27"/>
  <c r="L12"/>
  <c r="L19" i="1" s="1"/>
  <c r="K23"/>
  <c r="B23"/>
  <c r="I113" i="10"/>
  <c r="I107"/>
  <c r="J38" i="4" l="1"/>
  <c r="K36"/>
  <c r="H26"/>
  <c r="G26"/>
  <c r="I46"/>
  <c r="J46"/>
  <c r="P134" i="1"/>
  <c r="K44" i="4" s="1"/>
  <c r="P104" i="1"/>
  <c r="K34" i="4" s="1"/>
  <c r="H34" s="1"/>
  <c r="O23" i="1"/>
  <c r="O22" s="1"/>
  <c r="N23"/>
  <c r="P23" s="1"/>
  <c r="P22" s="1"/>
  <c r="B584" i="10"/>
  <c r="L362"/>
  <c r="L102" i="1" s="1"/>
  <c r="I362" i="10"/>
  <c r="I36" i="4" l="1"/>
  <c r="H36"/>
  <c r="J36"/>
  <c r="I34"/>
  <c r="I44"/>
  <c r="J44"/>
  <c r="O102" i="1"/>
  <c r="O101" s="1"/>
  <c r="P102"/>
  <c r="P101" s="1"/>
  <c r="K32" i="4" s="1"/>
  <c r="I32" s="1"/>
  <c r="I46" i="10"/>
  <c r="I28"/>
  <c r="I17"/>
  <c r="H32" i="4" l="1"/>
  <c r="K30"/>
  <c r="I30" s="1"/>
  <c r="K28"/>
  <c r="I12" i="10"/>
  <c r="I28" i="4" l="1"/>
  <c r="H28"/>
  <c r="C4" i="10"/>
  <c r="K56" i="1" l="1"/>
  <c r="N56"/>
  <c r="P56" s="1"/>
  <c r="B56"/>
  <c r="B204" i="10" l="1"/>
  <c r="O56" i="1"/>
  <c r="K54"/>
  <c r="N54"/>
  <c r="P54" s="1"/>
  <c r="K55"/>
  <c r="O55"/>
  <c r="B54"/>
  <c r="B55"/>
  <c r="N52"/>
  <c r="P52" s="1"/>
  <c r="K52"/>
  <c r="B52"/>
  <c r="B167" i="10" s="1"/>
  <c r="N51" i="1"/>
  <c r="K51"/>
  <c r="B51"/>
  <c r="B161" i="10" s="1"/>
  <c r="B362" l="1"/>
  <c r="B173"/>
  <c r="B199"/>
  <c r="O54" i="1"/>
  <c r="O53" s="1"/>
  <c r="N55"/>
  <c r="P55" s="1"/>
  <c r="P53" s="1"/>
  <c r="O52"/>
  <c r="P51"/>
  <c r="O51"/>
  <c r="K19"/>
  <c r="B19"/>
  <c r="B27"/>
  <c r="B28"/>
  <c r="K27"/>
  <c r="O27"/>
  <c r="K28"/>
  <c r="N28"/>
  <c r="P28" s="1"/>
  <c r="B165"/>
  <c r="B585" i="10" s="1"/>
  <c r="B50" i="1"/>
  <c r="B30"/>
  <c r="B56" i="10" s="1"/>
  <c r="K21" i="1"/>
  <c r="O21"/>
  <c r="B21"/>
  <c r="B23" i="10" s="1"/>
  <c r="B28"/>
  <c r="O164" i="1"/>
  <c r="O128" s="1"/>
  <c r="C7"/>
  <c r="B37"/>
  <c r="B38"/>
  <c r="B39"/>
  <c r="B36"/>
  <c r="B118" i="10" s="1"/>
  <c r="B29" i="1"/>
  <c r="B12" i="10"/>
  <c r="B5" i="9"/>
  <c r="O16" i="1" l="1"/>
  <c r="O171" s="1"/>
  <c r="B148" i="10"/>
  <c r="B83"/>
  <c r="B88"/>
  <c r="B66"/>
  <c r="B46"/>
  <c r="B51"/>
  <c r="B41"/>
  <c r="B361"/>
  <c r="B107"/>
  <c r="B73"/>
  <c r="B113"/>
  <c r="B78"/>
  <c r="P19" i="1"/>
  <c r="B17" i="10"/>
  <c r="O19" i="1"/>
  <c r="O28"/>
  <c r="N27"/>
  <c r="P27" s="1"/>
  <c r="N21"/>
  <c r="P21" s="1"/>
  <c r="P164"/>
  <c r="B213" i="9"/>
  <c r="B214"/>
  <c r="B215"/>
  <c r="B216"/>
  <c r="B217"/>
  <c r="B218"/>
  <c r="B219"/>
  <c r="B220"/>
  <c r="B221"/>
  <c r="B222"/>
  <c r="B223"/>
  <c r="B224"/>
  <c r="B225"/>
  <c r="B226"/>
  <c r="B227"/>
  <c r="B228"/>
  <c r="B229"/>
  <c r="B230"/>
  <c r="B231"/>
  <c r="B232"/>
  <c r="B233"/>
  <c r="B234"/>
  <c r="B235"/>
  <c r="B236"/>
  <c r="B237"/>
  <c r="B238"/>
  <c r="B239"/>
  <c r="B240"/>
  <c r="B241"/>
  <c r="B242"/>
  <c r="B243"/>
  <c r="B244"/>
  <c r="B245"/>
  <c r="B246"/>
  <c r="B247"/>
  <c r="B248"/>
  <c r="B249"/>
  <c r="B250"/>
  <c r="B251"/>
  <c r="B252"/>
  <c r="B253"/>
  <c r="B254"/>
  <c r="B255"/>
  <c r="B256"/>
  <c r="B257"/>
  <c r="B258"/>
  <c r="B259"/>
  <c r="B260"/>
  <c r="B261"/>
  <c r="B262"/>
  <c r="B263"/>
  <c r="B264"/>
  <c r="B265"/>
  <c r="B266"/>
  <c r="B267"/>
  <c r="B268"/>
  <c r="B269"/>
  <c r="B270"/>
  <c r="B271"/>
  <c r="B272"/>
  <c r="B273"/>
  <c r="B274"/>
  <c r="B275"/>
  <c r="B276"/>
  <c r="B277"/>
  <c r="B278"/>
  <c r="B279"/>
  <c r="B280"/>
  <c r="B281"/>
  <c r="B282"/>
  <c r="B283"/>
  <c r="B284"/>
  <c r="B285"/>
  <c r="B286"/>
  <c r="B287"/>
  <c r="B288"/>
  <c r="B289"/>
  <c r="B290"/>
  <c r="B291"/>
  <c r="B292"/>
  <c r="B293"/>
  <c r="B294"/>
  <c r="B295"/>
  <c r="B296"/>
  <c r="B297"/>
  <c r="B298"/>
  <c r="B299"/>
  <c r="B300"/>
  <c r="B301"/>
  <c r="B302"/>
  <c r="B303"/>
  <c r="B304"/>
  <c r="B305"/>
  <c r="B306"/>
  <c r="B307"/>
  <c r="B308"/>
  <c r="B309"/>
  <c r="B310"/>
  <c r="B311"/>
  <c r="B312"/>
  <c r="B313"/>
  <c r="B314"/>
  <c r="B315"/>
  <c r="B316"/>
  <c r="B317"/>
  <c r="B318"/>
  <c r="B319"/>
  <c r="B320"/>
  <c r="B321"/>
  <c r="B322"/>
  <c r="B323"/>
  <c r="B324"/>
  <c r="B325"/>
  <c r="B326"/>
  <c r="B327"/>
  <c r="B328"/>
  <c r="B329"/>
  <c r="B330"/>
  <c r="B331"/>
  <c r="B332"/>
  <c r="B333"/>
  <c r="B334"/>
  <c r="B335"/>
  <c r="B336"/>
  <c r="B337"/>
  <c r="B338"/>
  <c r="B339"/>
  <c r="B340"/>
  <c r="B341"/>
  <c r="B342"/>
  <c r="B343"/>
  <c r="B344"/>
  <c r="B345"/>
  <c r="B346"/>
  <c r="B347"/>
  <c r="B348"/>
  <c r="B349"/>
  <c r="B350"/>
  <c r="B351"/>
  <c r="B352"/>
  <c r="B353"/>
  <c r="B354"/>
  <c r="B355"/>
  <c r="B356"/>
  <c r="B357"/>
  <c r="B358"/>
  <c r="B359"/>
  <c r="B360"/>
  <c r="B361"/>
  <c r="B362"/>
  <c r="B363"/>
  <c r="B364"/>
  <c r="B365"/>
  <c r="B366"/>
  <c r="B367"/>
  <c r="B368"/>
  <c r="B369"/>
  <c r="B370"/>
  <c r="B371"/>
  <c r="B372"/>
  <c r="B373"/>
  <c r="B374"/>
  <c r="B375"/>
  <c r="B376"/>
  <c r="B377"/>
  <c r="B378"/>
  <c r="B379"/>
  <c r="B380"/>
  <c r="B381"/>
  <c r="B382"/>
  <c r="B383"/>
  <c r="B384"/>
  <c r="B385"/>
  <c r="B386"/>
  <c r="B387"/>
  <c r="B388"/>
  <c r="B389"/>
  <c r="B390"/>
  <c r="B391"/>
  <c r="B392"/>
  <c r="B393"/>
  <c r="B394"/>
  <c r="B395"/>
  <c r="B396"/>
  <c r="B397"/>
  <c r="B398"/>
  <c r="B399"/>
  <c r="B400"/>
  <c r="B401"/>
  <c r="B402"/>
  <c r="B403"/>
  <c r="B404"/>
  <c r="B405"/>
  <c r="B406"/>
  <c r="B407"/>
  <c r="B408"/>
  <c r="B409"/>
  <c r="B410"/>
  <c r="B411"/>
  <c r="B412"/>
  <c r="B413"/>
  <c r="B414"/>
  <c r="B415"/>
  <c r="B416"/>
  <c r="B417"/>
  <c r="B418"/>
  <c r="B419"/>
  <c r="B420"/>
  <c r="B421"/>
  <c r="B422"/>
  <c r="B42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B544"/>
  <c r="B545"/>
  <c r="B546"/>
  <c r="B547"/>
  <c r="B548"/>
  <c r="B549"/>
  <c r="B550"/>
  <c r="B551"/>
  <c r="B552"/>
  <c r="B553"/>
  <c r="B554"/>
  <c r="B555"/>
  <c r="B556"/>
  <c r="B557"/>
  <c r="B558"/>
  <c r="B559"/>
  <c r="B560"/>
  <c r="B561"/>
  <c r="B562"/>
  <c r="B563"/>
  <c r="B564"/>
  <c r="B565"/>
  <c r="B566"/>
  <c r="B567"/>
  <c r="B568"/>
  <c r="B569"/>
  <c r="B570"/>
  <c r="B571"/>
  <c r="B572"/>
  <c r="B573"/>
  <c r="B574"/>
  <c r="B575"/>
  <c r="B576"/>
  <c r="B577"/>
  <c r="B578"/>
  <c r="B579"/>
  <c r="B580"/>
  <c r="B581"/>
  <c r="B582"/>
  <c r="B583"/>
  <c r="B584"/>
  <c r="B585"/>
  <c r="B586"/>
  <c r="B587"/>
  <c r="B588"/>
  <c r="B589"/>
  <c r="B590"/>
  <c r="B591"/>
  <c r="B592"/>
  <c r="B593"/>
  <c r="B594"/>
  <c r="B595"/>
  <c r="B596"/>
  <c r="B597"/>
  <c r="B598"/>
  <c r="B599"/>
  <c r="B600"/>
  <c r="B601"/>
  <c r="B602"/>
  <c r="B603"/>
  <c r="B604"/>
  <c r="B605"/>
  <c r="B606"/>
  <c r="B607"/>
  <c r="B608"/>
  <c r="B609"/>
  <c r="B610"/>
  <c r="B611"/>
  <c r="B612"/>
  <c r="B613"/>
  <c r="B614"/>
  <c r="B615"/>
  <c r="B616"/>
  <c r="B617"/>
  <c r="B618"/>
  <c r="B619"/>
  <c r="B620"/>
  <c r="B621"/>
  <c r="B622"/>
  <c r="B623"/>
  <c r="B624"/>
  <c r="B625"/>
  <c r="B626"/>
  <c r="B627"/>
  <c r="B628"/>
  <c r="B629"/>
  <c r="B630"/>
  <c r="B631"/>
  <c r="B632"/>
  <c r="B633"/>
  <c r="B634"/>
  <c r="B635"/>
  <c r="B636"/>
  <c r="B637"/>
  <c r="B638"/>
  <c r="B639"/>
  <c r="B640"/>
  <c r="B641"/>
  <c r="B642"/>
  <c r="B643"/>
  <c r="B644"/>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B682"/>
  <c r="B683"/>
  <c r="B684"/>
  <c r="B685"/>
  <c r="B686"/>
  <c r="B687"/>
  <c r="B688"/>
  <c r="B689"/>
  <c r="B690"/>
  <c r="B691"/>
  <c r="B692"/>
  <c r="B693"/>
  <c r="B694"/>
  <c r="B695"/>
  <c r="B696"/>
  <c r="B697"/>
  <c r="B698"/>
  <c r="B699"/>
  <c r="B700"/>
  <c r="B701"/>
  <c r="B702"/>
  <c r="B703"/>
  <c r="B704"/>
  <c r="B705"/>
  <c r="B706"/>
  <c r="B707"/>
  <c r="B708"/>
  <c r="B709"/>
  <c r="B710"/>
  <c r="B711"/>
  <c r="B712"/>
  <c r="B713"/>
  <c r="B714"/>
  <c r="B715"/>
  <c r="B716"/>
  <c r="B717"/>
  <c r="B718"/>
  <c r="B719"/>
  <c r="B720"/>
  <c r="B721"/>
  <c r="B722"/>
  <c r="B723"/>
  <c r="B724"/>
  <c r="B725"/>
  <c r="B726"/>
  <c r="B727"/>
  <c r="B728"/>
  <c r="B729"/>
  <c r="B730"/>
  <c r="B731"/>
  <c r="B732"/>
  <c r="B733"/>
  <c r="B734"/>
  <c r="B735"/>
  <c r="B736"/>
  <c r="B737"/>
  <c r="B738"/>
  <c r="B739"/>
  <c r="B740"/>
  <c r="B741"/>
  <c r="B742"/>
  <c r="B743"/>
  <c r="B744"/>
  <c r="B745"/>
  <c r="B746"/>
  <c r="B747"/>
  <c r="B748"/>
  <c r="B749"/>
  <c r="B750"/>
  <c r="B751"/>
  <c r="B752"/>
  <c r="B753"/>
  <c r="B754"/>
  <c r="B755"/>
  <c r="B756"/>
  <c r="B757"/>
  <c r="B758"/>
  <c r="B759"/>
  <c r="B760"/>
  <c r="B761"/>
  <c r="B762"/>
  <c r="B763"/>
  <c r="B764"/>
  <c r="B765"/>
  <c r="B766"/>
  <c r="B767"/>
  <c r="B768"/>
  <c r="B769"/>
  <c r="B770"/>
  <c r="B771"/>
  <c r="B772"/>
  <c r="B773"/>
  <c r="B774"/>
  <c r="B775"/>
  <c r="B776"/>
  <c r="B777"/>
  <c r="B778"/>
  <c r="B779"/>
  <c r="B780"/>
  <c r="B781"/>
  <c r="B782"/>
  <c r="B783"/>
  <c r="B784"/>
  <c r="B785"/>
  <c r="B786"/>
  <c r="B787"/>
  <c r="B788"/>
  <c r="B789"/>
  <c r="B790"/>
  <c r="B791"/>
  <c r="B792"/>
  <c r="B793"/>
  <c r="B794"/>
  <c r="B795"/>
  <c r="B796"/>
  <c r="B797"/>
  <c r="B798"/>
  <c r="B799"/>
  <c r="B800"/>
  <c r="B801"/>
  <c r="B802"/>
  <c r="B803"/>
  <c r="B804"/>
  <c r="B805"/>
  <c r="B806"/>
  <c r="B807"/>
  <c r="B808"/>
  <c r="B809"/>
  <c r="B810"/>
  <c r="B811"/>
  <c r="B812"/>
  <c r="B813"/>
  <c r="B814"/>
  <c r="B815"/>
  <c r="B816"/>
  <c r="B817"/>
  <c r="B818"/>
  <c r="B819"/>
  <c r="B820"/>
  <c r="B821"/>
  <c r="B822"/>
  <c r="B823"/>
  <c r="B824"/>
  <c r="B825"/>
  <c r="B826"/>
  <c r="B827"/>
  <c r="B828"/>
  <c r="B829"/>
  <c r="B830"/>
  <c r="B831"/>
  <c r="B832"/>
  <c r="B833"/>
  <c r="B834"/>
  <c r="B835"/>
  <c r="B836"/>
  <c r="B837"/>
  <c r="B838"/>
  <c r="B839"/>
  <c r="B840"/>
  <c r="B841"/>
  <c r="B842"/>
  <c r="B843"/>
  <c r="B844"/>
  <c r="B845"/>
  <c r="B846"/>
  <c r="B847"/>
  <c r="B848"/>
  <c r="B849"/>
  <c r="B850"/>
  <c r="B851"/>
  <c r="B852"/>
  <c r="B853"/>
  <c r="B854"/>
  <c r="B855"/>
  <c r="B856"/>
  <c r="B857"/>
  <c r="B858"/>
  <c r="B859"/>
  <c r="B860"/>
  <c r="B861"/>
  <c r="B862"/>
  <c r="B863"/>
  <c r="B864"/>
  <c r="B865"/>
  <c r="B866"/>
  <c r="B867"/>
  <c r="B868"/>
  <c r="B869"/>
  <c r="B870"/>
  <c r="B871"/>
  <c r="B872"/>
  <c r="B873"/>
  <c r="B874"/>
  <c r="B875"/>
  <c r="B876"/>
  <c r="B877"/>
  <c r="B878"/>
  <c r="B879"/>
  <c r="B880"/>
  <c r="B881"/>
  <c r="B882"/>
  <c r="B883"/>
  <c r="B884"/>
  <c r="B885"/>
  <c r="B886"/>
  <c r="B887"/>
  <c r="B888"/>
  <c r="B889"/>
  <c r="B890"/>
  <c r="B891"/>
  <c r="B892"/>
  <c r="B893"/>
  <c r="B894"/>
  <c r="B895"/>
  <c r="B896"/>
  <c r="B897"/>
  <c r="B898"/>
  <c r="B899"/>
  <c r="B900"/>
  <c r="B901"/>
  <c r="B902"/>
  <c r="B903"/>
  <c r="B904"/>
  <c r="B905"/>
  <c r="B906"/>
  <c r="B907"/>
  <c r="B908"/>
  <c r="B909"/>
  <c r="B910"/>
  <c r="B911"/>
  <c r="B912"/>
  <c r="B913"/>
  <c r="B914"/>
  <c r="B915"/>
  <c r="B916"/>
  <c r="B917"/>
  <c r="B918"/>
  <c r="B919"/>
  <c r="B920"/>
  <c r="B921"/>
  <c r="B922"/>
  <c r="B923"/>
  <c r="B924"/>
  <c r="B925"/>
  <c r="B926"/>
  <c r="B927"/>
  <c r="B928"/>
  <c r="B929"/>
  <c r="B930"/>
  <c r="B931"/>
  <c r="B932"/>
  <c r="B933"/>
  <c r="B934"/>
  <c r="B935"/>
  <c r="B936"/>
  <c r="B937"/>
  <c r="B938"/>
  <c r="B939"/>
  <c r="B940"/>
  <c r="B941"/>
  <c r="B942"/>
  <c r="B943"/>
  <c r="B944"/>
  <c r="B945"/>
  <c r="B946"/>
  <c r="B947"/>
  <c r="B948"/>
  <c r="B949"/>
  <c r="B950"/>
  <c r="B951"/>
  <c r="B952"/>
  <c r="B953"/>
  <c r="B954"/>
  <c r="B955"/>
  <c r="B956"/>
  <c r="B957"/>
  <c r="B958"/>
  <c r="B959"/>
  <c r="B960"/>
  <c r="B961"/>
  <c r="B962"/>
  <c r="B963"/>
  <c r="B964"/>
  <c r="B965"/>
  <c r="B966"/>
  <c r="B967"/>
  <c r="B968"/>
  <c r="B969"/>
  <c r="B970"/>
  <c r="B971"/>
  <c r="B972"/>
  <c r="B973"/>
  <c r="B974"/>
  <c r="B975"/>
  <c r="B976"/>
  <c r="B977"/>
  <c r="B978"/>
  <c r="B979"/>
  <c r="B980"/>
  <c r="B981"/>
  <c r="B982"/>
  <c r="B983"/>
  <c r="B984"/>
  <c r="B985"/>
  <c r="B986"/>
  <c r="B987"/>
  <c r="B988"/>
  <c r="B989"/>
  <c r="B990"/>
  <c r="B991"/>
  <c r="B992"/>
  <c r="B993"/>
  <c r="B994"/>
  <c r="B995"/>
  <c r="B996"/>
  <c r="B997"/>
  <c r="B998"/>
  <c r="B999"/>
  <c r="B1000"/>
  <c r="B1001"/>
  <c r="B1002"/>
  <c r="B1003"/>
  <c r="B1004"/>
  <c r="B1005"/>
  <c r="B1006"/>
  <c r="B1007"/>
  <c r="B1008"/>
  <c r="B1009"/>
  <c r="B1010"/>
  <c r="B1011"/>
  <c r="B1012"/>
  <c r="B1013"/>
  <c r="B1014"/>
  <c r="B1015"/>
  <c r="B1016"/>
  <c r="B1017"/>
  <c r="B1018"/>
  <c r="B1019"/>
  <c r="B1020"/>
  <c r="B1021"/>
  <c r="B1022"/>
  <c r="B1023"/>
  <c r="B1024"/>
  <c r="B1025"/>
  <c r="B1026"/>
  <c r="B1027"/>
  <c r="B1028"/>
  <c r="B1029"/>
  <c r="B1030"/>
  <c r="B1031"/>
  <c r="B1032"/>
  <c r="B1033"/>
  <c r="B1034"/>
  <c r="B1035"/>
  <c r="B1036"/>
  <c r="B1037"/>
  <c r="B1038"/>
  <c r="B1039"/>
  <c r="B1040"/>
  <c r="B1041"/>
  <c r="B1042"/>
  <c r="B1043"/>
  <c r="B1044"/>
  <c r="B1045"/>
  <c r="B1046"/>
  <c r="B1047"/>
  <c r="B1048"/>
  <c r="B1049"/>
  <c r="B1050"/>
  <c r="B1051"/>
  <c r="B1052"/>
  <c r="B1053"/>
  <c r="B1054"/>
  <c r="B1055"/>
  <c r="B1056"/>
  <c r="B1057"/>
  <c r="B1058"/>
  <c r="B1059"/>
  <c r="B1060"/>
  <c r="B1061"/>
  <c r="B1062"/>
  <c r="B1063"/>
  <c r="B1064"/>
  <c r="B1065"/>
  <c r="B1066"/>
  <c r="B1067"/>
  <c r="B1068"/>
  <c r="B1069"/>
  <c r="B1070"/>
  <c r="B1071"/>
  <c r="B1072"/>
  <c r="B1073"/>
  <c r="B1074"/>
  <c r="B1075"/>
  <c r="B1076"/>
  <c r="B1077"/>
  <c r="B1078"/>
  <c r="B1079"/>
  <c r="B1080"/>
  <c r="B1081"/>
  <c r="B1082"/>
  <c r="B1083"/>
  <c r="B1084"/>
  <c r="B1085"/>
  <c r="B1086"/>
  <c r="B1087"/>
  <c r="B1088"/>
  <c r="B1089"/>
  <c r="B1090"/>
  <c r="B1091"/>
  <c r="B1092"/>
  <c r="B1093"/>
  <c r="B1094"/>
  <c r="B1095"/>
  <c r="B1096"/>
  <c r="B1097"/>
  <c r="B1098"/>
  <c r="B1099"/>
  <c r="B1100"/>
  <c r="B1101"/>
  <c r="B1102"/>
  <c r="B1103"/>
  <c r="B1104"/>
  <c r="B1105"/>
  <c r="B1106"/>
  <c r="B1107"/>
  <c r="B1108"/>
  <c r="B1109"/>
  <c r="B1110"/>
  <c r="B1111"/>
  <c r="B1112"/>
  <c r="B1113"/>
  <c r="B1114"/>
  <c r="B1115"/>
  <c r="B1116"/>
  <c r="B1117"/>
  <c r="B1118"/>
  <c r="B1119"/>
  <c r="B1120"/>
  <c r="B1121"/>
  <c r="B1122"/>
  <c r="B1123"/>
  <c r="B1124"/>
  <c r="B1125"/>
  <c r="B1126"/>
  <c r="B1127"/>
  <c r="B1128"/>
  <c r="B1129"/>
  <c r="B1130"/>
  <c r="B1131"/>
  <c r="B1132"/>
  <c r="B1133"/>
  <c r="B1134"/>
  <c r="B1135"/>
  <c r="B1136"/>
  <c r="B1137"/>
  <c r="B1138"/>
  <c r="B1139"/>
  <c r="B1140"/>
  <c r="B1141"/>
  <c r="B1142"/>
  <c r="B1143"/>
  <c r="B1144"/>
  <c r="B1145"/>
  <c r="B1146"/>
  <c r="B1147"/>
  <c r="B1148"/>
  <c r="B1149"/>
  <c r="B1150"/>
  <c r="B1151"/>
  <c r="B1152"/>
  <c r="B1153"/>
  <c r="B1154"/>
  <c r="B1155"/>
  <c r="B1156"/>
  <c r="B1157"/>
  <c r="B1158"/>
  <c r="B1159"/>
  <c r="B1160"/>
  <c r="B1161"/>
  <c r="B1162"/>
  <c r="B1163"/>
  <c r="B1164"/>
  <c r="B1165"/>
  <c r="B1166"/>
  <c r="B1167"/>
  <c r="B1168"/>
  <c r="B1169"/>
  <c r="B1170"/>
  <c r="B1171"/>
  <c r="B1172"/>
  <c r="B1173"/>
  <c r="B1174"/>
  <c r="B1175"/>
  <c r="B1176"/>
  <c r="B1177"/>
  <c r="B1178"/>
  <c r="B1179"/>
  <c r="B1180"/>
  <c r="B1181"/>
  <c r="B1182"/>
  <c r="B1183"/>
  <c r="B1184"/>
  <c r="B1185"/>
  <c r="B1186"/>
  <c r="B1187"/>
  <c r="B1188"/>
  <c r="B1189"/>
  <c r="B1190"/>
  <c r="B1191"/>
  <c r="B1192"/>
  <c r="B1193"/>
  <c r="B1194"/>
  <c r="B1195"/>
  <c r="B1196"/>
  <c r="B1197"/>
  <c r="B1198"/>
  <c r="B1199"/>
  <c r="B1200"/>
  <c r="B1201"/>
  <c r="B1202"/>
  <c r="B1203"/>
  <c r="B1204"/>
  <c r="B1205"/>
  <c r="B1206"/>
  <c r="B1207"/>
  <c r="B1208"/>
  <c r="B1209"/>
  <c r="B1210"/>
  <c r="B1211"/>
  <c r="B1212"/>
  <c r="B1213"/>
  <c r="B1214"/>
  <c r="B1215"/>
  <c r="B1216"/>
  <c r="B1217"/>
  <c r="B1218"/>
  <c r="B1219"/>
  <c r="B1220"/>
  <c r="B1221"/>
  <c r="B1222"/>
  <c r="B1223"/>
  <c r="B1224"/>
  <c r="B1225"/>
  <c r="B1226"/>
  <c r="B1227"/>
  <c r="B1228"/>
  <c r="B1229"/>
  <c r="B1230"/>
  <c r="B1231"/>
  <c r="B1232"/>
  <c r="B1233"/>
  <c r="B1234"/>
  <c r="B1235"/>
  <c r="B1236"/>
  <c r="B1237"/>
  <c r="B1238"/>
  <c r="B1239"/>
  <c r="B1240"/>
  <c r="B1241"/>
  <c r="B1242"/>
  <c r="B1243"/>
  <c r="B1244"/>
  <c r="B1245"/>
  <c r="B1246"/>
  <c r="B1247"/>
  <c r="B1248"/>
  <c r="B1249"/>
  <c r="B1250"/>
  <c r="B1251"/>
  <c r="B1252"/>
  <c r="B1253"/>
  <c r="B1254"/>
  <c r="B1255"/>
  <c r="B1256"/>
  <c r="B1257"/>
  <c r="B1258"/>
  <c r="B1259"/>
  <c r="B1260"/>
  <c r="B1261"/>
  <c r="B1262"/>
  <c r="B1263"/>
  <c r="B1264"/>
  <c r="B1265"/>
  <c r="B1266"/>
  <c r="B1267"/>
  <c r="B1268"/>
  <c r="B1269"/>
  <c r="B1270"/>
  <c r="B1271"/>
  <c r="B1272"/>
  <c r="B1273"/>
  <c r="B1274"/>
  <c r="B1275"/>
  <c r="B1276"/>
  <c r="B1277"/>
  <c r="B1278"/>
  <c r="B1279"/>
  <c r="B1280"/>
  <c r="B1281"/>
  <c r="B1282"/>
  <c r="B1283"/>
  <c r="B1284"/>
  <c r="B1285"/>
  <c r="B1286"/>
  <c r="B1287"/>
  <c r="B1288"/>
  <c r="B1289"/>
  <c r="B1290"/>
  <c r="B1291"/>
  <c r="B1292"/>
  <c r="B1293"/>
  <c r="B1294"/>
  <c r="B1295"/>
  <c r="B1296"/>
  <c r="B1297"/>
  <c r="B1298"/>
  <c r="B1299"/>
  <c r="B1300"/>
  <c r="B1301"/>
  <c r="B1302"/>
  <c r="B1303"/>
  <c r="B1304"/>
  <c r="B1305"/>
  <c r="B1306"/>
  <c r="B1307"/>
  <c r="B1308"/>
  <c r="B1309"/>
  <c r="B1310"/>
  <c r="B1311"/>
  <c r="B1312"/>
  <c r="B1313"/>
  <c r="B1314"/>
  <c r="B1315"/>
  <c r="B1316"/>
  <c r="B1317"/>
  <c r="B1318"/>
  <c r="B1319"/>
  <c r="B1320"/>
  <c r="B1321"/>
  <c r="B1322"/>
  <c r="B1323"/>
  <c r="B1324"/>
  <c r="B1325"/>
  <c r="B1326"/>
  <c r="B1327"/>
  <c r="B1328"/>
  <c r="B1329"/>
  <c r="B1330"/>
  <c r="B1331"/>
  <c r="B1332"/>
  <c r="B1333"/>
  <c r="B1334"/>
  <c r="B1335"/>
  <c r="B1336"/>
  <c r="B1337"/>
  <c r="B1338"/>
  <c r="B1339"/>
  <c r="B1340"/>
  <c r="B1341"/>
  <c r="B1342"/>
  <c r="B1343"/>
  <c r="B1344"/>
  <c r="B1345"/>
  <c r="B1346"/>
  <c r="B1347"/>
  <c r="B1348"/>
  <c r="B1349"/>
  <c r="B1350"/>
  <c r="B1351"/>
  <c r="B1352"/>
  <c r="B1353"/>
  <c r="B1354"/>
  <c r="B1355"/>
  <c r="B1356"/>
  <c r="B1357"/>
  <c r="B1358"/>
  <c r="B1359"/>
  <c r="B1360"/>
  <c r="B1361"/>
  <c r="B1362"/>
  <c r="B1363"/>
  <c r="B1364"/>
  <c r="B1365"/>
  <c r="B1366"/>
  <c r="B1367"/>
  <c r="B1368"/>
  <c r="B1369"/>
  <c r="B1370"/>
  <c r="B1371"/>
  <c r="B1372"/>
  <c r="B1373"/>
  <c r="B1374"/>
  <c r="B1375"/>
  <c r="B1376"/>
  <c r="B1377"/>
  <c r="B1378"/>
  <c r="B1379"/>
  <c r="B1380"/>
  <c r="B1381"/>
  <c r="B1382"/>
  <c r="B1383"/>
  <c r="B1384"/>
  <c r="B1385"/>
  <c r="B1386"/>
  <c r="B1387"/>
  <c r="B1388"/>
  <c r="B1389"/>
  <c r="B1390"/>
  <c r="B1391"/>
  <c r="B1392"/>
  <c r="B1393"/>
  <c r="B1394"/>
  <c r="B1395"/>
  <c r="B1396"/>
  <c r="B1397"/>
  <c r="B1398"/>
  <c r="B1399"/>
  <c r="B1400"/>
  <c r="B1401"/>
  <c r="B1402"/>
  <c r="B1403"/>
  <c r="B1404"/>
  <c r="B1405"/>
  <c r="B1406"/>
  <c r="B1407"/>
  <c r="B1408"/>
  <c r="B1409"/>
  <c r="B1410"/>
  <c r="B1411"/>
  <c r="B1412"/>
  <c r="B1413"/>
  <c r="B1414"/>
  <c r="B1415"/>
  <c r="B1416"/>
  <c r="B1417"/>
  <c r="B1418"/>
  <c r="B1419"/>
  <c r="B1420"/>
  <c r="B1421"/>
  <c r="B1422"/>
  <c r="B1423"/>
  <c r="B1424"/>
  <c r="B1425"/>
  <c r="B1426"/>
  <c r="B1427"/>
  <c r="B1428"/>
  <c r="B1429"/>
  <c r="B1430"/>
  <c r="B1431"/>
  <c r="B1432"/>
  <c r="B1433"/>
  <c r="B1434"/>
  <c r="B1435"/>
  <c r="B1436"/>
  <c r="B1437"/>
  <c r="B1438"/>
  <c r="B1439"/>
  <c r="B1440"/>
  <c r="B1441"/>
  <c r="B1442"/>
  <c r="B1443"/>
  <c r="B1444"/>
  <c r="B1445"/>
  <c r="B1446"/>
  <c r="B1447"/>
  <c r="B1448"/>
  <c r="B1449"/>
  <c r="B1450"/>
  <c r="B1451"/>
  <c r="B1452"/>
  <c r="B1453"/>
  <c r="B1454"/>
  <c r="B1455"/>
  <c r="B1456"/>
  <c r="B1457"/>
  <c r="B1458"/>
  <c r="B1459"/>
  <c r="B1460"/>
  <c r="B1461"/>
  <c r="B1462"/>
  <c r="B1463"/>
  <c r="B1464"/>
  <c r="B1465"/>
  <c r="B1466"/>
  <c r="B1467"/>
  <c r="B1468"/>
  <c r="B1469"/>
  <c r="B1470"/>
  <c r="B1471"/>
  <c r="B1472"/>
  <c r="B1473"/>
  <c r="B1474"/>
  <c r="B1475"/>
  <c r="B1476"/>
  <c r="B1477"/>
  <c r="B1478"/>
  <c r="B1479"/>
  <c r="B1480"/>
  <c r="B1481"/>
  <c r="B1482"/>
  <c r="B1483"/>
  <c r="B1484"/>
  <c r="B1485"/>
  <c r="B1486"/>
  <c r="B1487"/>
  <c r="B1488"/>
  <c r="B1489"/>
  <c r="B1490"/>
  <c r="B1491"/>
  <c r="B1492"/>
  <c r="B1493"/>
  <c r="B1494"/>
  <c r="B1495"/>
  <c r="B1496"/>
  <c r="B1497"/>
  <c r="B1498"/>
  <c r="B1499"/>
  <c r="B1500"/>
  <c r="B1501"/>
  <c r="B1502"/>
  <c r="B1503"/>
  <c r="B1504"/>
  <c r="B1505"/>
  <c r="B1506"/>
  <c r="B1507"/>
  <c r="B1508"/>
  <c r="B1509"/>
  <c r="B1510"/>
  <c r="B1511"/>
  <c r="B1512"/>
  <c r="B1513"/>
  <c r="B1514"/>
  <c r="B1515"/>
  <c r="B1516"/>
  <c r="B1517"/>
  <c r="B1518"/>
  <c r="B1519"/>
  <c r="B1520"/>
  <c r="B1521"/>
  <c r="B1522"/>
  <c r="B1523"/>
  <c r="B1524"/>
  <c r="B1525"/>
  <c r="B1526"/>
  <c r="B1527"/>
  <c r="B1528"/>
  <c r="B1529"/>
  <c r="B1530"/>
  <c r="B1531"/>
  <c r="B1532"/>
  <c r="B1533"/>
  <c r="B1534"/>
  <c r="B1535"/>
  <c r="B1536"/>
  <c r="B1537"/>
  <c r="B1538"/>
  <c r="B1539"/>
  <c r="B1540"/>
  <c r="B1541"/>
  <c r="B1542"/>
  <c r="B1543"/>
  <c r="B1544"/>
  <c r="B1545"/>
  <c r="B1546"/>
  <c r="B1547"/>
  <c r="B1548"/>
  <c r="B1549"/>
  <c r="B1550"/>
  <c r="B1551"/>
  <c r="B1552"/>
  <c r="B1553"/>
  <c r="B1554"/>
  <c r="B1555"/>
  <c r="B1556"/>
  <c r="B1557"/>
  <c r="B1558"/>
  <c r="B1559"/>
  <c r="B1560"/>
  <c r="B1561"/>
  <c r="B1562"/>
  <c r="B1563"/>
  <c r="B1564"/>
  <c r="B1565"/>
  <c r="B1566"/>
  <c r="B1567"/>
  <c r="B1568"/>
  <c r="B1569"/>
  <c r="B1570"/>
  <c r="B1571"/>
  <c r="B1572"/>
  <c r="B1573"/>
  <c r="B1574"/>
  <c r="B1575"/>
  <c r="B1576"/>
  <c r="B1577"/>
  <c r="B1578"/>
  <c r="B1579"/>
  <c r="B1580"/>
  <c r="B1581"/>
  <c r="B1582"/>
  <c r="B1583"/>
  <c r="B1584"/>
  <c r="B1585"/>
  <c r="B1586"/>
  <c r="B1587"/>
  <c r="B1588"/>
  <c r="B1589"/>
  <c r="B1590"/>
  <c r="B1591"/>
  <c r="B1592"/>
  <c r="B1593"/>
  <c r="B1594"/>
  <c r="B1595"/>
  <c r="B1596"/>
  <c r="B1597"/>
  <c r="B1598"/>
  <c r="B1599"/>
  <c r="B1600"/>
  <c r="B1601"/>
  <c r="B1602"/>
  <c r="B1603"/>
  <c r="B1604"/>
  <c r="B1605"/>
  <c r="B1606"/>
  <c r="B1607"/>
  <c r="B1608"/>
  <c r="B1609"/>
  <c r="B1610"/>
  <c r="B1611"/>
  <c r="B1612"/>
  <c r="B1613"/>
  <c r="B1614"/>
  <c r="B1615"/>
  <c r="B1616"/>
  <c r="B1617"/>
  <c r="B1618"/>
  <c r="B1619"/>
  <c r="B1620"/>
  <c r="B1621"/>
  <c r="B1622"/>
  <c r="B1623"/>
  <c r="B1624"/>
  <c r="B1625"/>
  <c r="B1626"/>
  <c r="B1627"/>
  <c r="B1628"/>
  <c r="B1629"/>
  <c r="B1630"/>
  <c r="B1631"/>
  <c r="B1632"/>
  <c r="B1633"/>
  <c r="B1634"/>
  <c r="B1635"/>
  <c r="B1636"/>
  <c r="B1637"/>
  <c r="B1638"/>
  <c r="B1639"/>
  <c r="B1640"/>
  <c r="B1641"/>
  <c r="B1642"/>
  <c r="B1643"/>
  <c r="B1644"/>
  <c r="B1645"/>
  <c r="B1646"/>
  <c r="B1647"/>
  <c r="B1648"/>
  <c r="B1649"/>
  <c r="B1650"/>
  <c r="B1651"/>
  <c r="B1652"/>
  <c r="B1653"/>
  <c r="B1654"/>
  <c r="B1655"/>
  <c r="B1656"/>
  <c r="B1657"/>
  <c r="B1658"/>
  <c r="B1659"/>
  <c r="B1660"/>
  <c r="B1661"/>
  <c r="B1662"/>
  <c r="B1663"/>
  <c r="B1664"/>
  <c r="B1665"/>
  <c r="B1666"/>
  <c r="B1667"/>
  <c r="B1668"/>
  <c r="B1669"/>
  <c r="B1670"/>
  <c r="B1671"/>
  <c r="B1672"/>
  <c r="B1673"/>
  <c r="B1674"/>
  <c r="B1675"/>
  <c r="B1676"/>
  <c r="B1677"/>
  <c r="B1678"/>
  <c r="B1679"/>
  <c r="B1680"/>
  <c r="B1681"/>
  <c r="B1682"/>
  <c r="B1683"/>
  <c r="B1684"/>
  <c r="B1685"/>
  <c r="B1686"/>
  <c r="B1687"/>
  <c r="B1688"/>
  <c r="B1689"/>
  <c r="B1690"/>
  <c r="B1691"/>
  <c r="B1692"/>
  <c r="B1693"/>
  <c r="B1694"/>
  <c r="B1695"/>
  <c r="B1696"/>
  <c r="B1697"/>
  <c r="B1698"/>
  <c r="B1699"/>
  <c r="B1700"/>
  <c r="B1701"/>
  <c r="B1702"/>
  <c r="B1703"/>
  <c r="B1704"/>
  <c r="B1705"/>
  <c r="B1706"/>
  <c r="B1707"/>
  <c r="B1708"/>
  <c r="B1709"/>
  <c r="B1710"/>
  <c r="B1711"/>
  <c r="B1712"/>
  <c r="B1713"/>
  <c r="B1714"/>
  <c r="B1715"/>
  <c r="B1716"/>
  <c r="B1717"/>
  <c r="B1718"/>
  <c r="B1719"/>
  <c r="B1720"/>
  <c r="B1721"/>
  <c r="B1722"/>
  <c r="B1723"/>
  <c r="B1724"/>
  <c r="B1725"/>
  <c r="B1726"/>
  <c r="B1727"/>
  <c r="B1728"/>
  <c r="B1729"/>
  <c r="B1730"/>
  <c r="B1731"/>
  <c r="B1732"/>
  <c r="B1733"/>
  <c r="B1734"/>
  <c r="B1735"/>
  <c r="B1736"/>
  <c r="B1737"/>
  <c r="B1738"/>
  <c r="B1739"/>
  <c r="B1740"/>
  <c r="B1741"/>
  <c r="B1742"/>
  <c r="B1743"/>
  <c r="B1744"/>
  <c r="B1745"/>
  <c r="B1746"/>
  <c r="B1747"/>
  <c r="B1748"/>
  <c r="B1749"/>
  <c r="B1750"/>
  <c r="B1751"/>
  <c r="B1752"/>
  <c r="B1753"/>
  <c r="B1754"/>
  <c r="B1755"/>
  <c r="B1756"/>
  <c r="B1757"/>
  <c r="B1758"/>
  <c r="B1759"/>
  <c r="B1760"/>
  <c r="B1761"/>
  <c r="B1762"/>
  <c r="B1763"/>
  <c r="B1764"/>
  <c r="B1765"/>
  <c r="B1766"/>
  <c r="B1767"/>
  <c r="B1768"/>
  <c r="B1769"/>
  <c r="B1770"/>
  <c r="B1771"/>
  <c r="B1772"/>
  <c r="B1773"/>
  <c r="B1774"/>
  <c r="B1775"/>
  <c r="B1776"/>
  <c r="B1777"/>
  <c r="B1778"/>
  <c r="B1779"/>
  <c r="B1780"/>
  <c r="B1781"/>
  <c r="B1782"/>
  <c r="B1783"/>
  <c r="B1784"/>
  <c r="B1785"/>
  <c r="B1786"/>
  <c r="B1787"/>
  <c r="B1788"/>
  <c r="B1789"/>
  <c r="B1790"/>
  <c r="B1791"/>
  <c r="B1792"/>
  <c r="B1793"/>
  <c r="B1794"/>
  <c r="B1795"/>
  <c r="B1796"/>
  <c r="B1797"/>
  <c r="B1798"/>
  <c r="B1799"/>
  <c r="B1800"/>
  <c r="B1801"/>
  <c r="B1802"/>
  <c r="B1803"/>
  <c r="B1804"/>
  <c r="B1805"/>
  <c r="B1806"/>
  <c r="B1807"/>
  <c r="B1808"/>
  <c r="B1809"/>
  <c r="B1810"/>
  <c r="B1811"/>
  <c r="B1812"/>
  <c r="B1813"/>
  <c r="B1814"/>
  <c r="B1815"/>
  <c r="B1816"/>
  <c r="B1817"/>
  <c r="B1818"/>
  <c r="B1819"/>
  <c r="B1820"/>
  <c r="B1821"/>
  <c r="B1822"/>
  <c r="B1823"/>
  <c r="B1824"/>
  <c r="B1825"/>
  <c r="B1826"/>
  <c r="B1827"/>
  <c r="B1828"/>
  <c r="B1829"/>
  <c r="B1830"/>
  <c r="B1831"/>
  <c r="B1832"/>
  <c r="B1833"/>
  <c r="B1834"/>
  <c r="B1835"/>
  <c r="B1836"/>
  <c r="B1837"/>
  <c r="B1838"/>
  <c r="B1839"/>
  <c r="B1840"/>
  <c r="B1841"/>
  <c r="B1842"/>
  <c r="B1843"/>
  <c r="B1844"/>
  <c r="B1845"/>
  <c r="B1846"/>
  <c r="B1847"/>
  <c r="B1848"/>
  <c r="B1849"/>
  <c r="B1850"/>
  <c r="B1851"/>
  <c r="B1852"/>
  <c r="B1853"/>
  <c r="B1854"/>
  <c r="B1855"/>
  <c r="B1856"/>
  <c r="B1857"/>
  <c r="B1858"/>
  <c r="B1859"/>
  <c r="B1860"/>
  <c r="B1861"/>
  <c r="B1862"/>
  <c r="B1863"/>
  <c r="B1864"/>
  <c r="B1865"/>
  <c r="B1866"/>
  <c r="B1867"/>
  <c r="B1868"/>
  <c r="B1869"/>
  <c r="B1870"/>
  <c r="B1871"/>
  <c r="B1872"/>
  <c r="B1873"/>
  <c r="B1874"/>
  <c r="B1875"/>
  <c r="B1876"/>
  <c r="B1877"/>
  <c r="B1878"/>
  <c r="B1879"/>
  <c r="B1880"/>
  <c r="B1881"/>
  <c r="B1882"/>
  <c r="B1883"/>
  <c r="B1884"/>
  <c r="B1885"/>
  <c r="B1886"/>
  <c r="B1887"/>
  <c r="B1888"/>
  <c r="B1889"/>
  <c r="B1890"/>
  <c r="B1891"/>
  <c r="B1892"/>
  <c r="B1893"/>
  <c r="B1894"/>
  <c r="B1895"/>
  <c r="B1896"/>
  <c r="B1897"/>
  <c r="B1898"/>
  <c r="B1899"/>
  <c r="B1900"/>
  <c r="B1901"/>
  <c r="B1902"/>
  <c r="B1903"/>
  <c r="B1904"/>
  <c r="B1905"/>
  <c r="B1906"/>
  <c r="B1907"/>
  <c r="B1908"/>
  <c r="B1909"/>
  <c r="B1910"/>
  <c r="B1911"/>
  <c r="B1912"/>
  <c r="B1913"/>
  <c r="B1914"/>
  <c r="B1915"/>
  <c r="B1916"/>
  <c r="B1917"/>
  <c r="B1918"/>
  <c r="B1919"/>
  <c r="B1920"/>
  <c r="B1921"/>
  <c r="B1922"/>
  <c r="B1923"/>
  <c r="B1924"/>
  <c r="B1925"/>
  <c r="B1926"/>
  <c r="B1927"/>
  <c r="B1928"/>
  <c r="B1929"/>
  <c r="B1930"/>
  <c r="B1931"/>
  <c r="B1932"/>
  <c r="B1933"/>
  <c r="B1934"/>
  <c r="B1935"/>
  <c r="B1936"/>
  <c r="B1937"/>
  <c r="B1938"/>
  <c r="B1939"/>
  <c r="B1940"/>
  <c r="B1941"/>
  <c r="B1942"/>
  <c r="B1943"/>
  <c r="B1944"/>
  <c r="B1945"/>
  <c r="B1946"/>
  <c r="B1947"/>
  <c r="B1948"/>
  <c r="B1949"/>
  <c r="B1950"/>
  <c r="B1951"/>
  <c r="B1952"/>
  <c r="B1953"/>
  <c r="B1954"/>
  <c r="B1955"/>
  <c r="B1956"/>
  <c r="B1957"/>
  <c r="B1958"/>
  <c r="B1959"/>
  <c r="B1960"/>
  <c r="B1961"/>
  <c r="B1962"/>
  <c r="B1963"/>
  <c r="B1964"/>
  <c r="B1965"/>
  <c r="B1966"/>
  <c r="B1967"/>
  <c r="B1968"/>
  <c r="B1969"/>
  <c r="B1970"/>
  <c r="B1971"/>
  <c r="B1972"/>
  <c r="B1973"/>
  <c r="B1974"/>
  <c r="B1975"/>
  <c r="B1976"/>
  <c r="B1977"/>
  <c r="B1978"/>
  <c r="B1979"/>
  <c r="B1980"/>
  <c r="B1981"/>
  <c r="B1982"/>
  <c r="B1983"/>
  <c r="B1984"/>
  <c r="B1985"/>
  <c r="B1986"/>
  <c r="B1987"/>
  <c r="B1988"/>
  <c r="B1989"/>
  <c r="B1990"/>
  <c r="B1991"/>
  <c r="B1992"/>
  <c r="B1993"/>
  <c r="B1994"/>
  <c r="B1995"/>
  <c r="B1996"/>
  <c r="B1997"/>
  <c r="B1998"/>
  <c r="B1999"/>
  <c r="B2000"/>
  <c r="B2001"/>
  <c r="B2002"/>
  <c r="B2003"/>
  <c r="B2004"/>
  <c r="B2005"/>
  <c r="B2006"/>
  <c r="B2007"/>
  <c r="B2008"/>
  <c r="B2009"/>
  <c r="B2010"/>
  <c r="B2011"/>
  <c r="B2012"/>
  <c r="B2013"/>
  <c r="B2014"/>
  <c r="B2015"/>
  <c r="B2016"/>
  <c r="B2017"/>
  <c r="B2018"/>
  <c r="B2019"/>
  <c r="B2020"/>
  <c r="B2021"/>
  <c r="B2022"/>
  <c r="B2023"/>
  <c r="B2024"/>
  <c r="B2025"/>
  <c r="B2026"/>
  <c r="B2027"/>
  <c r="B2028"/>
  <c r="B2029"/>
  <c r="B2030"/>
  <c r="B2031"/>
  <c r="B2032"/>
  <c r="B2033"/>
  <c r="B2034"/>
  <c r="B2035"/>
  <c r="B2036"/>
  <c r="B2037"/>
  <c r="B2038"/>
  <c r="B2039"/>
  <c r="B2040"/>
  <c r="B2041"/>
  <c r="B2042"/>
  <c r="B2043"/>
  <c r="B2044"/>
  <c r="B2045"/>
  <c r="B2046"/>
  <c r="B2047"/>
  <c r="B2048"/>
  <c r="B2049"/>
  <c r="B2050"/>
  <c r="B2051"/>
  <c r="B2052"/>
  <c r="B2053"/>
  <c r="B2054"/>
  <c r="B2055"/>
  <c r="B2056"/>
  <c r="B2057"/>
  <c r="B2058"/>
  <c r="B2059"/>
  <c r="B2060"/>
  <c r="B2061"/>
  <c r="B2062"/>
  <c r="B2063"/>
  <c r="B2064"/>
  <c r="B2065"/>
  <c r="B2066"/>
  <c r="B2067"/>
  <c r="B2068"/>
  <c r="B2069"/>
  <c r="B2070"/>
  <c r="B2071"/>
  <c r="B2072"/>
  <c r="B2073"/>
  <c r="B2074"/>
  <c r="B2075"/>
  <c r="B2076"/>
  <c r="B2077"/>
  <c r="B2078"/>
  <c r="B2079"/>
  <c r="B2080"/>
  <c r="B2081"/>
  <c r="B2082"/>
  <c r="B2083"/>
  <c r="B2084"/>
  <c r="B2085"/>
  <c r="B2086"/>
  <c r="B2087"/>
  <c r="B2088"/>
  <c r="B2089"/>
  <c r="B2090"/>
  <c r="B2091"/>
  <c r="B2092"/>
  <c r="B2093"/>
  <c r="B2094"/>
  <c r="B2095"/>
  <c r="B2096"/>
  <c r="B2097"/>
  <c r="B2098"/>
  <c r="B2099"/>
  <c r="B2100"/>
  <c r="B2101"/>
  <c r="B2102"/>
  <c r="B2103"/>
  <c r="B2104"/>
  <c r="B2105"/>
  <c r="B2106"/>
  <c r="B2107"/>
  <c r="B2108"/>
  <c r="B2109"/>
  <c r="B2110"/>
  <c r="B2111"/>
  <c r="B2112"/>
  <c r="B2113"/>
  <c r="B2114"/>
  <c r="B2115"/>
  <c r="B2116"/>
  <c r="B2117"/>
  <c r="B2118"/>
  <c r="B2119"/>
  <c r="B2120"/>
  <c r="B2121"/>
  <c r="B2122"/>
  <c r="B2123"/>
  <c r="B2124"/>
  <c r="B2125"/>
  <c r="B2126"/>
  <c r="B2127"/>
  <c r="B2128"/>
  <c r="B2129"/>
  <c r="B2130"/>
  <c r="B2131"/>
  <c r="B2132"/>
  <c r="B2133"/>
  <c r="B2134"/>
  <c r="B2135"/>
  <c r="B2136"/>
  <c r="B2137"/>
  <c r="B2138"/>
  <c r="B2139"/>
  <c r="B2140"/>
  <c r="B2141"/>
  <c r="B2142"/>
  <c r="B2143"/>
  <c r="B2144"/>
  <c r="B2145"/>
  <c r="B2146"/>
  <c r="B2147"/>
  <c r="B2148"/>
  <c r="B2149"/>
  <c r="B2150"/>
  <c r="B2151"/>
  <c r="B2152"/>
  <c r="B2153"/>
  <c r="B2154"/>
  <c r="B2155"/>
  <c r="B2156"/>
  <c r="B2157"/>
  <c r="B2158"/>
  <c r="B2159"/>
  <c r="B2160"/>
  <c r="B2161"/>
  <c r="B2162"/>
  <c r="B2163"/>
  <c r="B2164"/>
  <c r="B2165"/>
  <c r="B2166"/>
  <c r="B2167"/>
  <c r="B2168"/>
  <c r="B2169"/>
  <c r="B2170"/>
  <c r="B2171"/>
  <c r="B2172"/>
  <c r="B2173"/>
  <c r="B2174"/>
  <c r="B2175"/>
  <c r="B2176"/>
  <c r="B2177"/>
  <c r="B2178"/>
  <c r="B2179"/>
  <c r="B2180"/>
  <c r="B2181"/>
  <c r="B2182"/>
  <c r="B2183"/>
  <c r="B2184"/>
  <c r="B2185"/>
  <c r="B2186"/>
  <c r="B2187"/>
  <c r="B2188"/>
  <c r="B2189"/>
  <c r="B2190"/>
  <c r="B2191"/>
  <c r="B2192"/>
  <c r="B2193"/>
  <c r="B2194"/>
  <c r="B2195"/>
  <c r="B2196"/>
  <c r="B2197"/>
  <c r="B2198"/>
  <c r="B2199"/>
  <c r="B2200"/>
  <c r="B2201"/>
  <c r="B2202"/>
  <c r="B2203"/>
  <c r="B2204"/>
  <c r="B2205"/>
  <c r="B2206"/>
  <c r="B2207"/>
  <c r="B2208"/>
  <c r="B2209"/>
  <c r="B2210"/>
  <c r="B2211"/>
  <c r="B2212"/>
  <c r="B2213"/>
  <c r="B2214"/>
  <c r="B2215"/>
  <c r="B2216"/>
  <c r="B2217"/>
  <c r="B2218"/>
  <c r="B2219"/>
  <c r="B2220"/>
  <c r="B2221"/>
  <c r="B2222"/>
  <c r="B2223"/>
  <c r="B2224"/>
  <c r="B2225"/>
  <c r="B2226"/>
  <c r="B2227"/>
  <c r="B2228"/>
  <c r="B2229"/>
  <c r="B2230"/>
  <c r="B2231"/>
  <c r="B2232"/>
  <c r="B2233"/>
  <c r="B2234"/>
  <c r="B2235"/>
  <c r="B2236"/>
  <c r="B2237"/>
  <c r="B2238"/>
  <c r="B2239"/>
  <c r="B2240"/>
  <c r="B2241"/>
  <c r="B2242"/>
  <c r="B2243"/>
  <c r="B2244"/>
  <c r="B2245"/>
  <c r="B2246"/>
  <c r="B2247"/>
  <c r="B2248"/>
  <c r="B2249"/>
  <c r="B2250"/>
  <c r="B2251"/>
  <c r="B2252"/>
  <c r="B2253"/>
  <c r="B2254"/>
  <c r="B2255"/>
  <c r="B2256"/>
  <c r="B2257"/>
  <c r="B2258"/>
  <c r="B2259"/>
  <c r="B2260"/>
  <c r="B2261"/>
  <c r="B2262"/>
  <c r="B2263"/>
  <c r="B2264"/>
  <c r="B2265"/>
  <c r="B2266"/>
  <c r="B2267"/>
  <c r="B2268"/>
  <c r="B2269"/>
  <c r="B2270"/>
  <c r="B2271"/>
  <c r="B2272"/>
  <c r="B2273"/>
  <c r="B2274"/>
  <c r="B2275"/>
  <c r="B2276"/>
  <c r="B2277"/>
  <c r="B2278"/>
  <c r="B2279"/>
  <c r="B2280"/>
  <c r="B2281"/>
  <c r="B2282"/>
  <c r="B2283"/>
  <c r="B2284"/>
  <c r="B2285"/>
  <c r="B2286"/>
  <c r="B2287"/>
  <c r="B2288"/>
  <c r="B2289"/>
  <c r="B2290"/>
  <c r="B2291"/>
  <c r="B2292"/>
  <c r="B2293"/>
  <c r="B2294"/>
  <c r="B2295"/>
  <c r="B2296"/>
  <c r="B2297"/>
  <c r="B2298"/>
  <c r="B2299"/>
  <c r="B2300"/>
  <c r="B2301"/>
  <c r="B2302"/>
  <c r="B2303"/>
  <c r="B2304"/>
  <c r="B2305"/>
  <c r="B2306"/>
  <c r="B2307"/>
  <c r="B2308"/>
  <c r="B2309"/>
  <c r="B2310"/>
  <c r="B2311"/>
  <c r="B2312"/>
  <c r="B2313"/>
  <c r="B2314"/>
  <c r="B2315"/>
  <c r="B2316"/>
  <c r="B2317"/>
  <c r="B2318"/>
  <c r="B2319"/>
  <c r="B2320"/>
  <c r="B2321"/>
  <c r="B2322"/>
  <c r="B2323"/>
  <c r="B2324"/>
  <c r="B2325"/>
  <c r="B2326"/>
  <c r="B2327"/>
  <c r="B2328"/>
  <c r="B2329"/>
  <c r="B2330"/>
  <c r="B2331"/>
  <c r="B2332"/>
  <c r="B2333"/>
  <c r="B2334"/>
  <c r="B2335"/>
  <c r="B2336"/>
  <c r="B2337"/>
  <c r="B2338"/>
  <c r="B2339"/>
  <c r="B2340"/>
  <c r="B2341"/>
  <c r="B2342"/>
  <c r="B2343"/>
  <c r="B2344"/>
  <c r="B2345"/>
  <c r="B2346"/>
  <c r="B2347"/>
  <c r="B2348"/>
  <c r="B2349"/>
  <c r="B2350"/>
  <c r="B2351"/>
  <c r="B2352"/>
  <c r="B2353"/>
  <c r="B2354"/>
  <c r="B2355"/>
  <c r="B2356"/>
  <c r="B2357"/>
  <c r="B2358"/>
  <c r="B2359"/>
  <c r="B2360"/>
  <c r="B2361"/>
  <c r="B2362"/>
  <c r="B2363"/>
  <c r="B2364"/>
  <c r="B2365"/>
  <c r="B2366"/>
  <c r="B2367"/>
  <c r="B2368"/>
  <c r="B2369"/>
  <c r="B2370"/>
  <c r="B2371"/>
  <c r="B2372"/>
  <c r="B2373"/>
  <c r="B2374"/>
  <c r="B2375"/>
  <c r="B2376"/>
  <c r="B2377"/>
  <c r="B2378"/>
  <c r="B2379"/>
  <c r="B2380"/>
  <c r="B2381"/>
  <c r="B2382"/>
  <c r="B2383"/>
  <c r="B2384"/>
  <c r="B2385"/>
  <c r="B2386"/>
  <c r="B2387"/>
  <c r="B2388"/>
  <c r="B2389"/>
  <c r="B2390"/>
  <c r="B2391"/>
  <c r="B2392"/>
  <c r="B2393"/>
  <c r="B2394"/>
  <c r="B2395"/>
  <c r="B2396"/>
  <c r="B2397"/>
  <c r="B2398"/>
  <c r="B2399"/>
  <c r="B2400"/>
  <c r="B2401"/>
  <c r="B2402"/>
  <c r="B2403"/>
  <c r="B2404"/>
  <c r="B2405"/>
  <c r="B2406"/>
  <c r="B2407"/>
  <c r="B2408"/>
  <c r="B2409"/>
  <c r="B2410"/>
  <c r="B2411"/>
  <c r="B2412"/>
  <c r="B2413"/>
  <c r="B2414"/>
  <c r="B2415"/>
  <c r="B2416"/>
  <c r="B2417"/>
  <c r="B2418"/>
  <c r="B2419"/>
  <c r="B2420"/>
  <c r="B2421"/>
  <c r="B2422"/>
  <c r="B2423"/>
  <c r="B2424"/>
  <c r="B2425"/>
  <c r="B2426"/>
  <c r="B2427"/>
  <c r="B2428"/>
  <c r="B2429"/>
  <c r="B2430"/>
  <c r="B2431"/>
  <c r="B2432"/>
  <c r="B2433"/>
  <c r="B2434"/>
  <c r="B2435"/>
  <c r="B2436"/>
  <c r="B2437"/>
  <c r="B2438"/>
  <c r="B2439"/>
  <c r="B2440"/>
  <c r="B2441"/>
  <c r="B2442"/>
  <c r="B2443"/>
  <c r="B2444"/>
  <c r="B2445"/>
  <c r="B2446"/>
  <c r="B2447"/>
  <c r="B2448"/>
  <c r="B2449"/>
  <c r="B2450"/>
  <c r="B2451"/>
  <c r="B2452"/>
  <c r="B2453"/>
  <c r="B2454"/>
  <c r="B2455"/>
  <c r="B2456"/>
  <c r="B2457"/>
  <c r="B2458"/>
  <c r="B2459"/>
  <c r="B2460"/>
  <c r="B2461"/>
  <c r="B2462"/>
  <c r="B2463"/>
  <c r="B2464"/>
  <c r="B2465"/>
  <c r="B2466"/>
  <c r="B2467"/>
  <c r="B2468"/>
  <c r="B2469"/>
  <c r="B2470"/>
  <c r="B2471"/>
  <c r="B2472"/>
  <c r="B2473"/>
  <c r="B2474"/>
  <c r="B2475"/>
  <c r="B2476"/>
  <c r="B2477"/>
  <c r="B2478"/>
  <c r="B2479"/>
  <c r="B2480"/>
  <c r="B2481"/>
  <c r="B2482"/>
  <c r="B2483"/>
  <c r="B2484"/>
  <c r="B2485"/>
  <c r="B2486"/>
  <c r="B2487"/>
  <c r="B2488"/>
  <c r="B2489"/>
  <c r="B2490"/>
  <c r="B2491"/>
  <c r="B2492"/>
  <c r="B2493"/>
  <c r="B2494"/>
  <c r="B2495"/>
  <c r="B2496"/>
  <c r="B2497"/>
  <c r="B2498"/>
  <c r="B2499"/>
  <c r="B2500"/>
  <c r="B2501"/>
  <c r="B2502"/>
  <c r="B2503"/>
  <c r="B2504"/>
  <c r="B2505"/>
  <c r="B2506"/>
  <c r="B2507"/>
  <c r="B2508"/>
  <c r="B2509"/>
  <c r="B2510"/>
  <c r="B2511"/>
  <c r="B2512"/>
  <c r="B2513"/>
  <c r="B2514"/>
  <c r="B2515"/>
  <c r="B2516"/>
  <c r="B2517"/>
  <c r="B2518"/>
  <c r="B2519"/>
  <c r="B2520"/>
  <c r="B2521"/>
  <c r="B2522"/>
  <c r="B2523"/>
  <c r="B2524"/>
  <c r="B2525"/>
  <c r="B2526"/>
  <c r="B2527"/>
  <c r="B2528"/>
  <c r="B2529"/>
  <c r="B2530"/>
  <c r="B2531"/>
  <c r="B2532"/>
  <c r="B2533"/>
  <c r="B2534"/>
  <c r="B2535"/>
  <c r="B2536"/>
  <c r="B2537"/>
  <c r="B2538"/>
  <c r="B2539"/>
  <c r="B2540"/>
  <c r="B2541"/>
  <c r="B2542"/>
  <c r="B2543"/>
  <c r="B2544"/>
  <c r="B2545"/>
  <c r="B2546"/>
  <c r="B2547"/>
  <c r="B2548"/>
  <c r="B2549"/>
  <c r="B2550"/>
  <c r="B2551"/>
  <c r="B2552"/>
  <c r="B2553"/>
  <c r="B2554"/>
  <c r="B2555"/>
  <c r="B2556"/>
  <c r="B2557"/>
  <c r="B2558"/>
  <c r="B2559"/>
  <c r="B2560"/>
  <c r="B2561"/>
  <c r="B2562"/>
  <c r="B2563"/>
  <c r="B2564"/>
  <c r="B2565"/>
  <c r="B2566"/>
  <c r="B2567"/>
  <c r="B2568"/>
  <c r="B2569"/>
  <c r="B2570"/>
  <c r="B2571"/>
  <c r="B2572"/>
  <c r="B2573"/>
  <c r="B2574"/>
  <c r="B2575"/>
  <c r="B2576"/>
  <c r="B2577"/>
  <c r="B2578"/>
  <c r="B2579"/>
  <c r="B2580"/>
  <c r="B2581"/>
  <c r="B2582"/>
  <c r="B2583"/>
  <c r="B2584"/>
  <c r="B2585"/>
  <c r="B2586"/>
  <c r="B2587"/>
  <c r="B2588"/>
  <c r="B2589"/>
  <c r="B2590"/>
  <c r="B2591"/>
  <c r="B2592"/>
  <c r="B2593"/>
  <c r="B2594"/>
  <c r="B2595"/>
  <c r="B2596"/>
  <c r="B2597"/>
  <c r="B2598"/>
  <c r="B2599"/>
  <c r="B2600"/>
  <c r="B2601"/>
  <c r="B2602"/>
  <c r="B2603"/>
  <c r="B2604"/>
  <c r="B2605"/>
  <c r="B2606"/>
  <c r="B2607"/>
  <c r="B2608"/>
  <c r="B2609"/>
  <c r="B2610"/>
  <c r="B2611"/>
  <c r="B2612"/>
  <c r="B2613"/>
  <c r="B2614"/>
  <c r="B2615"/>
  <c r="B2616"/>
  <c r="B2617"/>
  <c r="B2618"/>
  <c r="B2619"/>
  <c r="B2620"/>
  <c r="B2621"/>
  <c r="B2622"/>
  <c r="B2623"/>
  <c r="B2624"/>
  <c r="B2625"/>
  <c r="B2626"/>
  <c r="B2627"/>
  <c r="B2628"/>
  <c r="B2629"/>
  <c r="B2630"/>
  <c r="B2631"/>
  <c r="B2632"/>
  <c r="B2633"/>
  <c r="B2634"/>
  <c r="B2635"/>
  <c r="B2636"/>
  <c r="B2637"/>
  <c r="B2638"/>
  <c r="B2639"/>
  <c r="B2640"/>
  <c r="B2641"/>
  <c r="B2642"/>
  <c r="B2643"/>
  <c r="B2644"/>
  <c r="B2645"/>
  <c r="B2646"/>
  <c r="B2647"/>
  <c r="B2648"/>
  <c r="B2649"/>
  <c r="B2650"/>
  <c r="B2651"/>
  <c r="B2652"/>
  <c r="B2653"/>
  <c r="B2654"/>
  <c r="B2655"/>
  <c r="B2656"/>
  <c r="B2657"/>
  <c r="B2658"/>
  <c r="B2659"/>
  <c r="B2660"/>
  <c r="B2661"/>
  <c r="B2662"/>
  <c r="B2663"/>
  <c r="B2664"/>
  <c r="B2665"/>
  <c r="B2666"/>
  <c r="B2667"/>
  <c r="B2668"/>
  <c r="B2669"/>
  <c r="B2670"/>
  <c r="B2671"/>
  <c r="B2672"/>
  <c r="B2673"/>
  <c r="B2674"/>
  <c r="B2675"/>
  <c r="B2676"/>
  <c r="B2677"/>
  <c r="B2678"/>
  <c r="B2679"/>
  <c r="B2680"/>
  <c r="B2681"/>
  <c r="B2682"/>
  <c r="B2683"/>
  <c r="B2684"/>
  <c r="B2685"/>
  <c r="B2686"/>
  <c r="B2687"/>
  <c r="B2688"/>
  <c r="B2689"/>
  <c r="B2690"/>
  <c r="B2691"/>
  <c r="B2692"/>
  <c r="B2693"/>
  <c r="B2694"/>
  <c r="B2695"/>
  <c r="B2696"/>
  <c r="B2697"/>
  <c r="B2698"/>
  <c r="B2699"/>
  <c r="B2700"/>
  <c r="B2701"/>
  <c r="B2702"/>
  <c r="B2703"/>
  <c r="B2704"/>
  <c r="B2705"/>
  <c r="B2706"/>
  <c r="B2707"/>
  <c r="B2708"/>
  <c r="B2709"/>
  <c r="B2710"/>
  <c r="B2711"/>
  <c r="B2712"/>
  <c r="B2713"/>
  <c r="B2714"/>
  <c r="B2715"/>
  <c r="B2716"/>
  <c r="B2717"/>
  <c r="B2718"/>
  <c r="B2719"/>
  <c r="B2720"/>
  <c r="B2721"/>
  <c r="B2722"/>
  <c r="B2723"/>
  <c r="B2724"/>
  <c r="B2725"/>
  <c r="B2726"/>
  <c r="B2727"/>
  <c r="B2728"/>
  <c r="B2729"/>
  <c r="B2730"/>
  <c r="B2731"/>
  <c r="B2732"/>
  <c r="B2733"/>
  <c r="B2734"/>
  <c r="B2735"/>
  <c r="B2736"/>
  <c r="B2737"/>
  <c r="B2738"/>
  <c r="B2739"/>
  <c r="B2740"/>
  <c r="B2741"/>
  <c r="B2742"/>
  <c r="B2743"/>
  <c r="B2744"/>
  <c r="B2745"/>
  <c r="B2746"/>
  <c r="B2747"/>
  <c r="B2748"/>
  <c r="B2749"/>
  <c r="B2750"/>
  <c r="B2751"/>
  <c r="B2752"/>
  <c r="B2753"/>
  <c r="B2754"/>
  <c r="B2755"/>
  <c r="B2756"/>
  <c r="B2757"/>
  <c r="B2758"/>
  <c r="B2759"/>
  <c r="B2760"/>
  <c r="B2761"/>
  <c r="B2762"/>
  <c r="B2763"/>
  <c r="B2764"/>
  <c r="B2765"/>
  <c r="B2766"/>
  <c r="B2767"/>
  <c r="B2768"/>
  <c r="B2769"/>
  <c r="B2770"/>
  <c r="B2771"/>
  <c r="B2772"/>
  <c r="B2773"/>
  <c r="B2774"/>
  <c r="B2775"/>
  <c r="B2776"/>
  <c r="B2777"/>
  <c r="B2778"/>
  <c r="B2779"/>
  <c r="B2780"/>
  <c r="B2781"/>
  <c r="B2782"/>
  <c r="B2783"/>
  <c r="B2784"/>
  <c r="B2785"/>
  <c r="B2786"/>
  <c r="B2787"/>
  <c r="B2788"/>
  <c r="B2789"/>
  <c r="B2790"/>
  <c r="B2791"/>
  <c r="B2792"/>
  <c r="B2793"/>
  <c r="B2794"/>
  <c r="B2795"/>
  <c r="B2796"/>
  <c r="B2797"/>
  <c r="B2798"/>
  <c r="B2799"/>
  <c r="B2800"/>
  <c r="B2801"/>
  <c r="B2802"/>
  <c r="B2803"/>
  <c r="B2804"/>
  <c r="B2805"/>
  <c r="B2806"/>
  <c r="B2807"/>
  <c r="B2808"/>
  <c r="B2809"/>
  <c r="B2810"/>
  <c r="B2811"/>
  <c r="B2812"/>
  <c r="B2813"/>
  <c r="B2814"/>
  <c r="B2815"/>
  <c r="B2816"/>
  <c r="B2817"/>
  <c r="B2818"/>
  <c r="B2819"/>
  <c r="B2820"/>
  <c r="B2821"/>
  <c r="B2822"/>
  <c r="B2823"/>
  <c r="B2824"/>
  <c r="B2825"/>
  <c r="B2826"/>
  <c r="B2827"/>
  <c r="B2828"/>
  <c r="B2829"/>
  <c r="B2830"/>
  <c r="B2831"/>
  <c r="B2832"/>
  <c r="B2833"/>
  <c r="B2834"/>
  <c r="B2835"/>
  <c r="B2836"/>
  <c r="B2837"/>
  <c r="B2838"/>
  <c r="B2839"/>
  <c r="B2840"/>
  <c r="B2841"/>
  <c r="B2842"/>
  <c r="B2843"/>
  <c r="B2844"/>
  <c r="B2845"/>
  <c r="B2846"/>
  <c r="B2847"/>
  <c r="B2848"/>
  <c r="B2849"/>
  <c r="B2850"/>
  <c r="B2851"/>
  <c r="B2852"/>
  <c r="B2853"/>
  <c r="B2854"/>
  <c r="B2855"/>
  <c r="B2856"/>
  <c r="B2857"/>
  <c r="B2858"/>
  <c r="B2859"/>
  <c r="B2860"/>
  <c r="B2861"/>
  <c r="B2862"/>
  <c r="B2863"/>
  <c r="B2864"/>
  <c r="B2865"/>
  <c r="B2866"/>
  <c r="B2867"/>
  <c r="B2868"/>
  <c r="B2869"/>
  <c r="B2870"/>
  <c r="B2871"/>
  <c r="B2872"/>
  <c r="B2873"/>
  <c r="B2874"/>
  <c r="B2875"/>
  <c r="B2876"/>
  <c r="B2877"/>
  <c r="B2878"/>
  <c r="B2879"/>
  <c r="B2880"/>
  <c r="B2881"/>
  <c r="B2882"/>
  <c r="B2883"/>
  <c r="B2884"/>
  <c r="B2885"/>
  <c r="B2886"/>
  <c r="B2887"/>
  <c r="B2888"/>
  <c r="B2889"/>
  <c r="B2890"/>
  <c r="B2891"/>
  <c r="B2892"/>
  <c r="B2893"/>
  <c r="B2894"/>
  <c r="B2895"/>
  <c r="B2896"/>
  <c r="B2897"/>
  <c r="B2898"/>
  <c r="B2899"/>
  <c r="B2900"/>
  <c r="B2901"/>
  <c r="B2902"/>
  <c r="B2903"/>
  <c r="B2904"/>
  <c r="B2905"/>
  <c r="B2906"/>
  <c r="B2907"/>
  <c r="B2908"/>
  <c r="B2909"/>
  <c r="B2910"/>
  <c r="B2911"/>
  <c r="B2912"/>
  <c r="B2913"/>
  <c r="B2914"/>
  <c r="B2915"/>
  <c r="B2916"/>
  <c r="B2917"/>
  <c r="B2918"/>
  <c r="B2919"/>
  <c r="B2920"/>
  <c r="B2921"/>
  <c r="B2922"/>
  <c r="B2923"/>
  <c r="B2924"/>
  <c r="B2925"/>
  <c r="B2926"/>
  <c r="B2927"/>
  <c r="B2928"/>
  <c r="B2929"/>
  <c r="B2930"/>
  <c r="B2931"/>
  <c r="B2932"/>
  <c r="B2933"/>
  <c r="B2934"/>
  <c r="B2935"/>
  <c r="B2936"/>
  <c r="B2937"/>
  <c r="B2938"/>
  <c r="B2939"/>
  <c r="B2940"/>
  <c r="B2941"/>
  <c r="B2942"/>
  <c r="B2943"/>
  <c r="B2944"/>
  <c r="B2945"/>
  <c r="B2946"/>
  <c r="B2947"/>
  <c r="B2948"/>
  <c r="B2949"/>
  <c r="B2950"/>
  <c r="B2951"/>
  <c r="B2952"/>
  <c r="B2953"/>
  <c r="B2954"/>
  <c r="B2955"/>
  <c r="B2956"/>
  <c r="B2957"/>
  <c r="B2958"/>
  <c r="B2959"/>
  <c r="B2960"/>
  <c r="B2961"/>
  <c r="B2962"/>
  <c r="B2963"/>
  <c r="B2964"/>
  <c r="B2965"/>
  <c r="B2966"/>
  <c r="B2967"/>
  <c r="B2968"/>
  <c r="B2969"/>
  <c r="B2970"/>
  <c r="B2971"/>
  <c r="B2972"/>
  <c r="B2973"/>
  <c r="B2974"/>
  <c r="B2975"/>
  <c r="B2976"/>
  <c r="B2977"/>
  <c r="B2978"/>
  <c r="B2979"/>
  <c r="B2980"/>
  <c r="B2981"/>
  <c r="B2982"/>
  <c r="B2983"/>
  <c r="B2984"/>
  <c r="B2985"/>
  <c r="B2986"/>
  <c r="B2987"/>
  <c r="B2988"/>
  <c r="B2989"/>
  <c r="B2990"/>
  <c r="B2991"/>
  <c r="B2992"/>
  <c r="B2993"/>
  <c r="B2994"/>
  <c r="B2995"/>
  <c r="B2996"/>
  <c r="B2997"/>
  <c r="B2998"/>
  <c r="B2999"/>
  <c r="B3000"/>
  <c r="B3001"/>
  <c r="B3002"/>
  <c r="B3003"/>
  <c r="B3004"/>
  <c r="B3005"/>
  <c r="B3006"/>
  <c r="B3007"/>
  <c r="B3008"/>
  <c r="B3009"/>
  <c r="B3010"/>
  <c r="B3011"/>
  <c r="B3012"/>
  <c r="B3013"/>
  <c r="B3014"/>
  <c r="B3015"/>
  <c r="B3016"/>
  <c r="B3017"/>
  <c r="B3018"/>
  <c r="B3019"/>
  <c r="B3020"/>
  <c r="B3021"/>
  <c r="B3022"/>
  <c r="B3023"/>
  <c r="B3024"/>
  <c r="B3025"/>
  <c r="B3026"/>
  <c r="B3027"/>
  <c r="B3028"/>
  <c r="B3029"/>
  <c r="B3030"/>
  <c r="B3031"/>
  <c r="B3032"/>
  <c r="B3033"/>
  <c r="B3034"/>
  <c r="B3035"/>
  <c r="B3036"/>
  <c r="B3037"/>
  <c r="B3038"/>
  <c r="B3039"/>
  <c r="B3040"/>
  <c r="B3041"/>
  <c r="B3042"/>
  <c r="B3043"/>
  <c r="B3044"/>
  <c r="B3045"/>
  <c r="B3046"/>
  <c r="B3047"/>
  <c r="B3048"/>
  <c r="B3049"/>
  <c r="B3050"/>
  <c r="B3051"/>
  <c r="B3052"/>
  <c r="B3053"/>
  <c r="B3054"/>
  <c r="B3055"/>
  <c r="B3056"/>
  <c r="B3057"/>
  <c r="B3058"/>
  <c r="B3059"/>
  <c r="B3060"/>
  <c r="B3061"/>
  <c r="B3062"/>
  <c r="B3063"/>
  <c r="B3064"/>
  <c r="B3065"/>
  <c r="B3066"/>
  <c r="B3067"/>
  <c r="B3068"/>
  <c r="B3069"/>
  <c r="B3070"/>
  <c r="B3071"/>
  <c r="B3072"/>
  <c r="B3073"/>
  <c r="B3074"/>
  <c r="B3075"/>
  <c r="B3076"/>
  <c r="B3077"/>
  <c r="B3078"/>
  <c r="B3079"/>
  <c r="B3080"/>
  <c r="B3081"/>
  <c r="B3082"/>
  <c r="B3083"/>
  <c r="B3084"/>
  <c r="B3085"/>
  <c r="B3086"/>
  <c r="B3087"/>
  <c r="B3088"/>
  <c r="B3089"/>
  <c r="B3090"/>
  <c r="B3091"/>
  <c r="B3092"/>
  <c r="B3093"/>
  <c r="B3094"/>
  <c r="B3095"/>
  <c r="B3096"/>
  <c r="B3097"/>
  <c r="B3098"/>
  <c r="B3099"/>
  <c r="B3100"/>
  <c r="B3101"/>
  <c r="B3102"/>
  <c r="B3103"/>
  <c r="B3104"/>
  <c r="B3105"/>
  <c r="B3106"/>
  <c r="B3107"/>
  <c r="B3108"/>
  <c r="B3109"/>
  <c r="B3110"/>
  <c r="B3111"/>
  <c r="B3112"/>
  <c r="B3113"/>
  <c r="B3114"/>
  <c r="B3115"/>
  <c r="B3116"/>
  <c r="B3117"/>
  <c r="B3118"/>
  <c r="B3119"/>
  <c r="B3120"/>
  <c r="B3121"/>
  <c r="B3122"/>
  <c r="B3123"/>
  <c r="B3124"/>
  <c r="B3125"/>
  <c r="B3126"/>
  <c r="B3127"/>
  <c r="B3128"/>
  <c r="B3129"/>
  <c r="B3130"/>
  <c r="B3131"/>
  <c r="B3132"/>
  <c r="B3133"/>
  <c r="B3134"/>
  <c r="B3135"/>
  <c r="B3136"/>
  <c r="B3137"/>
  <c r="B3138"/>
  <c r="B3139"/>
  <c r="B3140"/>
  <c r="B3141"/>
  <c r="B3142"/>
  <c r="B3143"/>
  <c r="B3144"/>
  <c r="B3145"/>
  <c r="B3146"/>
  <c r="B3147"/>
  <c r="B3148"/>
  <c r="B3149"/>
  <c r="B3150"/>
  <c r="B3151"/>
  <c r="B3152"/>
  <c r="B3153"/>
  <c r="B3154"/>
  <c r="B3155"/>
  <c r="B3156"/>
  <c r="B3157"/>
  <c r="B3158"/>
  <c r="B3159"/>
  <c r="B3160"/>
  <c r="B3161"/>
  <c r="B3162"/>
  <c r="B3163"/>
  <c r="B3164"/>
  <c r="B3165"/>
  <c r="B3166"/>
  <c r="B3167"/>
  <c r="B3168"/>
  <c r="B3169"/>
  <c r="B3170"/>
  <c r="B3171"/>
  <c r="B3172"/>
  <c r="B3173"/>
  <c r="B3174"/>
  <c r="B3175"/>
  <c r="B3176"/>
  <c r="B3177"/>
  <c r="B3178"/>
  <c r="B3179"/>
  <c r="B3180"/>
  <c r="B3181"/>
  <c r="B3182"/>
  <c r="B3183"/>
  <c r="B3184"/>
  <c r="B3185"/>
  <c r="B3186"/>
  <c r="B3187"/>
  <c r="B3188"/>
  <c r="B3189"/>
  <c r="B3190"/>
  <c r="B3191"/>
  <c r="B3192"/>
  <c r="B3193"/>
  <c r="B3194"/>
  <c r="B3195"/>
  <c r="B3196"/>
  <c r="B3197"/>
  <c r="B3198"/>
  <c r="B3199"/>
  <c r="B3200"/>
  <c r="B3201"/>
  <c r="B3202"/>
  <c r="B3203"/>
  <c r="B3204"/>
  <c r="B3205"/>
  <c r="B3206"/>
  <c r="B3207"/>
  <c r="B3208"/>
  <c r="B3209"/>
  <c r="B3210"/>
  <c r="B3211"/>
  <c r="B3212"/>
  <c r="B3213"/>
  <c r="B3214"/>
  <c r="B3215"/>
  <c r="B3216"/>
  <c r="B3217"/>
  <c r="B3218"/>
  <c r="B3219"/>
  <c r="B3220"/>
  <c r="B3221"/>
  <c r="B3222"/>
  <c r="B3223"/>
  <c r="B3224"/>
  <c r="B3225"/>
  <c r="B3226"/>
  <c r="B3227"/>
  <c r="B3228"/>
  <c r="B3229"/>
  <c r="B3230"/>
  <c r="B3231"/>
  <c r="B3232"/>
  <c r="B3233"/>
  <c r="B3234"/>
  <c r="B3235"/>
  <c r="B3236"/>
  <c r="B3237"/>
  <c r="B3238"/>
  <c r="B3239"/>
  <c r="B3240"/>
  <c r="B3241"/>
  <c r="B3242"/>
  <c r="B3243"/>
  <c r="B3244"/>
  <c r="B3245"/>
  <c r="B3246"/>
  <c r="B3247"/>
  <c r="B3248"/>
  <c r="B3249"/>
  <c r="B3250"/>
  <c r="B3251"/>
  <c r="B3252"/>
  <c r="B3253"/>
  <c r="B3254"/>
  <c r="B3255"/>
  <c r="B3256"/>
  <c r="B3257"/>
  <c r="B3258"/>
  <c r="B3259"/>
  <c r="B3260"/>
  <c r="B3261"/>
  <c r="B3262"/>
  <c r="B3263"/>
  <c r="B3264"/>
  <c r="B3265"/>
  <c r="B3266"/>
  <c r="B3267"/>
  <c r="B3268"/>
  <c r="B3269"/>
  <c r="B3270"/>
  <c r="B3271"/>
  <c r="B3272"/>
  <c r="B3273"/>
  <c r="B3274"/>
  <c r="B3275"/>
  <c r="B3276"/>
  <c r="B3277"/>
  <c r="B3278"/>
  <c r="B3279"/>
  <c r="B3280"/>
  <c r="B3281"/>
  <c r="B3282"/>
  <c r="B3283"/>
  <c r="B3284"/>
  <c r="B3285"/>
  <c r="B3286"/>
  <c r="B3287"/>
  <c r="B3288"/>
  <c r="B3289"/>
  <c r="B3290"/>
  <c r="B3291"/>
  <c r="B3292"/>
  <c r="B3293"/>
  <c r="B3294"/>
  <c r="B3295"/>
  <c r="B3296"/>
  <c r="B3297"/>
  <c r="B3298"/>
  <c r="B3299"/>
  <c r="B3300"/>
  <c r="B3301"/>
  <c r="B3302"/>
  <c r="B3303"/>
  <c r="B3304"/>
  <c r="B3305"/>
  <c r="B3306"/>
  <c r="B3307"/>
  <c r="B3308"/>
  <c r="B3309"/>
  <c r="B3310"/>
  <c r="B3311"/>
  <c r="B3312"/>
  <c r="B3313"/>
  <c r="B3314"/>
  <c r="B3315"/>
  <c r="B3316"/>
  <c r="B3317"/>
  <c r="B3318"/>
  <c r="B3319"/>
  <c r="B3320"/>
  <c r="B3321"/>
  <c r="B3322"/>
  <c r="B3323"/>
  <c r="B3324"/>
  <c r="B3325"/>
  <c r="B3326"/>
  <c r="B3327"/>
  <c r="B3328"/>
  <c r="B3329"/>
  <c r="B3330"/>
  <c r="B3331"/>
  <c r="B3332"/>
  <c r="B3333"/>
  <c r="B3334"/>
  <c r="B3335"/>
  <c r="B3336"/>
  <c r="B3337"/>
  <c r="B3338"/>
  <c r="B3339"/>
  <c r="B3340"/>
  <c r="B3341"/>
  <c r="B3342"/>
  <c r="B3343"/>
  <c r="B3344"/>
  <c r="B3345"/>
  <c r="B3346"/>
  <c r="B3347"/>
  <c r="B3348"/>
  <c r="B3349"/>
  <c r="B3350"/>
  <c r="B3351"/>
  <c r="B3352"/>
  <c r="B3353"/>
  <c r="B3354"/>
  <c r="B3355"/>
  <c r="B3356"/>
  <c r="B3357"/>
  <c r="B3358"/>
  <c r="B3359"/>
  <c r="B3360"/>
  <c r="B3361"/>
  <c r="B3362"/>
  <c r="B3363"/>
  <c r="B3364"/>
  <c r="B3365"/>
  <c r="B3366"/>
  <c r="B3367"/>
  <c r="B3368"/>
  <c r="B3369"/>
  <c r="B3370"/>
  <c r="B3371"/>
  <c r="B3372"/>
  <c r="B3373"/>
  <c r="B3374"/>
  <c r="B3375"/>
  <c r="B3376"/>
  <c r="B3377"/>
  <c r="B3378"/>
  <c r="B3379"/>
  <c r="B3380"/>
  <c r="B3381"/>
  <c r="B3382"/>
  <c r="B3383"/>
  <c r="B3384"/>
  <c r="B3385"/>
  <c r="B3386"/>
  <c r="B3387"/>
  <c r="B3388"/>
  <c r="B3389"/>
  <c r="B3390"/>
  <c r="B3391"/>
  <c r="B3392"/>
  <c r="B3393"/>
  <c r="B3394"/>
  <c r="B3395"/>
  <c r="B3396"/>
  <c r="B3397"/>
  <c r="B3398"/>
  <c r="B3399"/>
  <c r="B3400"/>
  <c r="B3401"/>
  <c r="B3402"/>
  <c r="B3403"/>
  <c r="B3404"/>
  <c r="B3405"/>
  <c r="B3406"/>
  <c r="B3407"/>
  <c r="B3408"/>
  <c r="B3409"/>
  <c r="B3410"/>
  <c r="B3411"/>
  <c r="B3412"/>
  <c r="B3413"/>
  <c r="B3414"/>
  <c r="B3415"/>
  <c r="B3416"/>
  <c r="B3417"/>
  <c r="B3418"/>
  <c r="B3419"/>
  <c r="B3420"/>
  <c r="B3421"/>
  <c r="B3422"/>
  <c r="B3423"/>
  <c r="B3424"/>
  <c r="B3425"/>
  <c r="B3426"/>
  <c r="B3427"/>
  <c r="B3428"/>
  <c r="B3429"/>
  <c r="B3430"/>
  <c r="B3431"/>
  <c r="B3432"/>
  <c r="B3433"/>
  <c r="B3434"/>
  <c r="B3435"/>
  <c r="B3436"/>
  <c r="B3437"/>
  <c r="B3438"/>
  <c r="B3439"/>
  <c r="B3440"/>
  <c r="B3441"/>
  <c r="B3442"/>
  <c r="B3443"/>
  <c r="B3444"/>
  <c r="B3445"/>
  <c r="B3446"/>
  <c r="B3447"/>
  <c r="B3448"/>
  <c r="B3449"/>
  <c r="B3450"/>
  <c r="B3451"/>
  <c r="B3452"/>
  <c r="B3453"/>
  <c r="B3454"/>
  <c r="B3455"/>
  <c r="B3456"/>
  <c r="B3457"/>
  <c r="B3458"/>
  <c r="B3459"/>
  <c r="B3460"/>
  <c r="B3461"/>
  <c r="B3462"/>
  <c r="B3463"/>
  <c r="B3464"/>
  <c r="B3465"/>
  <c r="B3466"/>
  <c r="B3467"/>
  <c r="B3468"/>
  <c r="B3469"/>
  <c r="B3470"/>
  <c r="B3471"/>
  <c r="B3472"/>
  <c r="B3473"/>
  <c r="B3474"/>
  <c r="B3475"/>
  <c r="B3476"/>
  <c r="B3477"/>
  <c r="B3478"/>
  <c r="B3479"/>
  <c r="B3480"/>
  <c r="B3481"/>
  <c r="B3482"/>
  <c r="B3483"/>
  <c r="B3484"/>
  <c r="B3485"/>
  <c r="B3486"/>
  <c r="B3487"/>
  <c r="B3488"/>
  <c r="B3489"/>
  <c r="B3490"/>
  <c r="B3491"/>
  <c r="B3492"/>
  <c r="B3493"/>
  <c r="B3494"/>
  <c r="B3495"/>
  <c r="B3496"/>
  <c r="B3497"/>
  <c r="B3498"/>
  <c r="B3499"/>
  <c r="B3500"/>
  <c r="B3501"/>
  <c r="B3502"/>
  <c r="B3503"/>
  <c r="B3504"/>
  <c r="B3505"/>
  <c r="B3506"/>
  <c r="B3507"/>
  <c r="B3508"/>
  <c r="B3509"/>
  <c r="B3510"/>
  <c r="B3511"/>
  <c r="B3512"/>
  <c r="B3513"/>
  <c r="B3514"/>
  <c r="B3515"/>
  <c r="B3516"/>
  <c r="B3517"/>
  <c r="B3518"/>
  <c r="B3519"/>
  <c r="B3520"/>
  <c r="B3521"/>
  <c r="B3522"/>
  <c r="B3523"/>
  <c r="B3524"/>
  <c r="B3525"/>
  <c r="B3526"/>
  <c r="B3527"/>
  <c r="B3528"/>
  <c r="B3529"/>
  <c r="B3530"/>
  <c r="B3531"/>
  <c r="B3532"/>
  <c r="B3533"/>
  <c r="B3534"/>
  <c r="B3535"/>
  <c r="B3536"/>
  <c r="B3537"/>
  <c r="B3538"/>
  <c r="B3539"/>
  <c r="B3540"/>
  <c r="B3541"/>
  <c r="B3542"/>
  <c r="B3543"/>
  <c r="B3544"/>
  <c r="B3545"/>
  <c r="B3546"/>
  <c r="B3547"/>
  <c r="B3548"/>
  <c r="B3549"/>
  <c r="B3550"/>
  <c r="B3551"/>
  <c r="B3552"/>
  <c r="B3553"/>
  <c r="B3554"/>
  <c r="B3555"/>
  <c r="B3556"/>
  <c r="B3557"/>
  <c r="B3558"/>
  <c r="B3559"/>
  <c r="B3560"/>
  <c r="B3561"/>
  <c r="B3562"/>
  <c r="B3563"/>
  <c r="B3564"/>
  <c r="B3565"/>
  <c r="B3566"/>
  <c r="B3567"/>
  <c r="B3568"/>
  <c r="B3569"/>
  <c r="B3570"/>
  <c r="B3571"/>
  <c r="B3572"/>
  <c r="B3573"/>
  <c r="B3574"/>
  <c r="B3575"/>
  <c r="B3576"/>
  <c r="B3577"/>
  <c r="B3578"/>
  <c r="B3579"/>
  <c r="B3580"/>
  <c r="B3581"/>
  <c r="B3582"/>
  <c r="B3583"/>
  <c r="B3584"/>
  <c r="B3585"/>
  <c r="B3586"/>
  <c r="B3587"/>
  <c r="B3588"/>
  <c r="B3589"/>
  <c r="B3590"/>
  <c r="B3591"/>
  <c r="B3592"/>
  <c r="B3593"/>
  <c r="B3594"/>
  <c r="B3595"/>
  <c r="B3596"/>
  <c r="B3597"/>
  <c r="B3598"/>
  <c r="B3599"/>
  <c r="B3600"/>
  <c r="B3601"/>
  <c r="B3602"/>
  <c r="B3603"/>
  <c r="B3604"/>
  <c r="B3605"/>
  <c r="B3606"/>
  <c r="B3607"/>
  <c r="B3608"/>
  <c r="B3609"/>
  <c r="B3610"/>
  <c r="B3611"/>
  <c r="B3612"/>
  <c r="B3613"/>
  <c r="B3614"/>
  <c r="B3615"/>
  <c r="B3616"/>
  <c r="B3617"/>
  <c r="B3618"/>
  <c r="B3619"/>
  <c r="B3620"/>
  <c r="B3621"/>
  <c r="B3622"/>
  <c r="B3623"/>
  <c r="B3624"/>
  <c r="B3625"/>
  <c r="B3626"/>
  <c r="B3627"/>
  <c r="B3628"/>
  <c r="B3629"/>
  <c r="B3630"/>
  <c r="B3631"/>
  <c r="B3632"/>
  <c r="B3633"/>
  <c r="B3634"/>
  <c r="B3635"/>
  <c r="B3636"/>
  <c r="B3637"/>
  <c r="B3638"/>
  <c r="B3639"/>
  <c r="B3640"/>
  <c r="B3641"/>
  <c r="B3642"/>
  <c r="B3643"/>
  <c r="B3644"/>
  <c r="B3645"/>
  <c r="B3646"/>
  <c r="B3647"/>
  <c r="B3648"/>
  <c r="B3649"/>
  <c r="B3650"/>
  <c r="B3651"/>
  <c r="B3652"/>
  <c r="B3653"/>
  <c r="B3654"/>
  <c r="B3655"/>
  <c r="B3656"/>
  <c r="B3657"/>
  <c r="B3658"/>
  <c r="B3659"/>
  <c r="B3660"/>
  <c r="B3661"/>
  <c r="B3662"/>
  <c r="B3663"/>
  <c r="B3664"/>
  <c r="B3665"/>
  <c r="B3666"/>
  <c r="B3667"/>
  <c r="B3668"/>
  <c r="B3669"/>
  <c r="B3670"/>
  <c r="B3671"/>
  <c r="B3672"/>
  <c r="B3673"/>
  <c r="B3674"/>
  <c r="B3675"/>
  <c r="B3676"/>
  <c r="B3677"/>
  <c r="B3678"/>
  <c r="B3679"/>
  <c r="B3680"/>
  <c r="B3681"/>
  <c r="B3682"/>
  <c r="B3683"/>
  <c r="B3684"/>
  <c r="B3685"/>
  <c r="B3686"/>
  <c r="B3687"/>
  <c r="B3688"/>
  <c r="B3689"/>
  <c r="B3690"/>
  <c r="B3691"/>
  <c r="B3692"/>
  <c r="B3693"/>
  <c r="B3694"/>
  <c r="B3695"/>
  <c r="B3696"/>
  <c r="B3697"/>
  <c r="B3698"/>
  <c r="B3699"/>
  <c r="B3700"/>
  <c r="B3701"/>
  <c r="B3702"/>
  <c r="B3703"/>
  <c r="B3704"/>
  <c r="B3705"/>
  <c r="B3706"/>
  <c r="B3707"/>
  <c r="B3708"/>
  <c r="B3709"/>
  <c r="B3710"/>
  <c r="B3711"/>
  <c r="B3712"/>
  <c r="B3713"/>
  <c r="B3714"/>
  <c r="B3715"/>
  <c r="B3716"/>
  <c r="B3717"/>
  <c r="B3718"/>
  <c r="B3719"/>
  <c r="B3720"/>
  <c r="B3721"/>
  <c r="B3722"/>
  <c r="B3723"/>
  <c r="B3724"/>
  <c r="B3725"/>
  <c r="B3726"/>
  <c r="B3727"/>
  <c r="B3728"/>
  <c r="B3729"/>
  <c r="B3730"/>
  <c r="B3731"/>
  <c r="B3732"/>
  <c r="B3733"/>
  <c r="B3734"/>
  <c r="B3735"/>
  <c r="B3736"/>
  <c r="B3737"/>
  <c r="B3738"/>
  <c r="B3739"/>
  <c r="B3740"/>
  <c r="B3741"/>
  <c r="B3742"/>
  <c r="B3743"/>
  <c r="B3744"/>
  <c r="B3745"/>
  <c r="B3746"/>
  <c r="B3747"/>
  <c r="B3748"/>
  <c r="B3749"/>
  <c r="B3750"/>
  <c r="B3751"/>
  <c r="B3752"/>
  <c r="B3753"/>
  <c r="B3754"/>
  <c r="B3755"/>
  <c r="B3756"/>
  <c r="B3757"/>
  <c r="B3758"/>
  <c r="B3759"/>
  <c r="B3760"/>
  <c r="B3761"/>
  <c r="B3762"/>
  <c r="B3763"/>
  <c r="B3764"/>
  <c r="B3765"/>
  <c r="B3766"/>
  <c r="B3767"/>
  <c r="B3768"/>
  <c r="B3769"/>
  <c r="B3770"/>
  <c r="B3771"/>
  <c r="B3772"/>
  <c r="B3773"/>
  <c r="B3774"/>
  <c r="B3775"/>
  <c r="B3776"/>
  <c r="B3777"/>
  <c r="B3778"/>
  <c r="B3779"/>
  <c r="B3780"/>
  <c r="B3781"/>
  <c r="B3782"/>
  <c r="B3783"/>
  <c r="B3784"/>
  <c r="B3785"/>
  <c r="B3786"/>
  <c r="B3787"/>
  <c r="B3788"/>
  <c r="B3789"/>
  <c r="B3790"/>
  <c r="B3791"/>
  <c r="B3792"/>
  <c r="B3793"/>
  <c r="B3794"/>
  <c r="B3795"/>
  <c r="B3796"/>
  <c r="B3797"/>
  <c r="B3798"/>
  <c r="B3799"/>
  <c r="B3800"/>
  <c r="B3801"/>
  <c r="B3802"/>
  <c r="B3803"/>
  <c r="B3804"/>
  <c r="B3805"/>
  <c r="B3806"/>
  <c r="B3807"/>
  <c r="B3808"/>
  <c r="B3809"/>
  <c r="B3810"/>
  <c r="B3811"/>
  <c r="B3812"/>
  <c r="B3813"/>
  <c r="B3814"/>
  <c r="B3815"/>
  <c r="B3816"/>
  <c r="B3817"/>
  <c r="B3818"/>
  <c r="B3819"/>
  <c r="B3820"/>
  <c r="B3821"/>
  <c r="B3822"/>
  <c r="B3823"/>
  <c r="B3824"/>
  <c r="B3825"/>
  <c r="B3826"/>
  <c r="B3827"/>
  <c r="B3828"/>
  <c r="B3829"/>
  <c r="B3830"/>
  <c r="B3831"/>
  <c r="B3832"/>
  <c r="B3833"/>
  <c r="B3834"/>
  <c r="B3835"/>
  <c r="B3836"/>
  <c r="B3837"/>
  <c r="B3838"/>
  <c r="B3839"/>
  <c r="B3840"/>
  <c r="B3841"/>
  <c r="B3842"/>
  <c r="B3843"/>
  <c r="B3844"/>
  <c r="B3845"/>
  <c r="B3846"/>
  <c r="B3847"/>
  <c r="B3848"/>
  <c r="B3849"/>
  <c r="B3850"/>
  <c r="B3851"/>
  <c r="B3852"/>
  <c r="B3853"/>
  <c r="B3854"/>
  <c r="B3855"/>
  <c r="B3856"/>
  <c r="B3857"/>
  <c r="B3858"/>
  <c r="B3859"/>
  <c r="B3860"/>
  <c r="B3861"/>
  <c r="B3862"/>
  <c r="B3863"/>
  <c r="B3864"/>
  <c r="B3865"/>
  <c r="B3866"/>
  <c r="B3867"/>
  <c r="B3868"/>
  <c r="B3869"/>
  <c r="B3870"/>
  <c r="B3871"/>
  <c r="B3872"/>
  <c r="B3873"/>
  <c r="B3874"/>
  <c r="B3875"/>
  <c r="B3876"/>
  <c r="B3877"/>
  <c r="B3878"/>
  <c r="B3879"/>
  <c r="B3880"/>
  <c r="B3881"/>
  <c r="B3882"/>
  <c r="B3883"/>
  <c r="B3884"/>
  <c r="B3885"/>
  <c r="B3886"/>
  <c r="B3887"/>
  <c r="B3888"/>
  <c r="B3889"/>
  <c r="B3890"/>
  <c r="B3891"/>
  <c r="B3892"/>
  <c r="B3893"/>
  <c r="B3894"/>
  <c r="B3895"/>
  <c r="B3896"/>
  <c r="B3897"/>
  <c r="B3898"/>
  <c r="B3899"/>
  <c r="B3900"/>
  <c r="B3901"/>
  <c r="B3902"/>
  <c r="B3903"/>
  <c r="B3904"/>
  <c r="B3905"/>
  <c r="B3906"/>
  <c r="B3907"/>
  <c r="B3908"/>
  <c r="B3909"/>
  <c r="B3910"/>
  <c r="B3911"/>
  <c r="B3912"/>
  <c r="B3913"/>
  <c r="B3914"/>
  <c r="B3915"/>
  <c r="B3916"/>
  <c r="B3917"/>
  <c r="B3918"/>
  <c r="B3919"/>
  <c r="B3920"/>
  <c r="B3921"/>
  <c r="B3922"/>
  <c r="B3923"/>
  <c r="B3924"/>
  <c r="B3925"/>
  <c r="B3926"/>
  <c r="B3927"/>
  <c r="B3928"/>
  <c r="B3929"/>
  <c r="B3930"/>
  <c r="B3931"/>
  <c r="B3932"/>
  <c r="B3933"/>
  <c r="B3934"/>
  <c r="B3935"/>
  <c r="B3936"/>
  <c r="B3937"/>
  <c r="B3938"/>
  <c r="B3939"/>
  <c r="B3940"/>
  <c r="B3941"/>
  <c r="B3942"/>
  <c r="B3943"/>
  <c r="B3944"/>
  <c r="B3945"/>
  <c r="B3946"/>
  <c r="B3947"/>
  <c r="B3948"/>
  <c r="B3949"/>
  <c r="B3950"/>
  <c r="B3951"/>
  <c r="B3952"/>
  <c r="B3953"/>
  <c r="B3954"/>
  <c r="B3955"/>
  <c r="B3956"/>
  <c r="B3957"/>
  <c r="B3958"/>
  <c r="B3959"/>
  <c r="B3960"/>
  <c r="B3961"/>
  <c r="B3962"/>
  <c r="B3963"/>
  <c r="B3964"/>
  <c r="B3965"/>
  <c r="B3966"/>
  <c r="B3967"/>
  <c r="B3968"/>
  <c r="B3969"/>
  <c r="B3970"/>
  <c r="B3971"/>
  <c r="B3972"/>
  <c r="B3973"/>
  <c r="B3974"/>
  <c r="B3975"/>
  <c r="B3976"/>
  <c r="B3977"/>
  <c r="B3978"/>
  <c r="B3979"/>
  <c r="B3980"/>
  <c r="B3981"/>
  <c r="B3982"/>
  <c r="B3983"/>
  <c r="B3984"/>
  <c r="B3985"/>
  <c r="B3986"/>
  <c r="B3987"/>
  <c r="B3988"/>
  <c r="B3989"/>
  <c r="B3990"/>
  <c r="B3991"/>
  <c r="B3992"/>
  <c r="B3993"/>
  <c r="B3994"/>
  <c r="B3995"/>
  <c r="B3996"/>
  <c r="B3997"/>
  <c r="B3998"/>
  <c r="B3999"/>
  <c r="B4000"/>
  <c r="B4001"/>
  <c r="B4002"/>
  <c r="B4003"/>
  <c r="B4004"/>
  <c r="B4005"/>
  <c r="B4006"/>
  <c r="B4007"/>
  <c r="B4008"/>
  <c r="B4009"/>
  <c r="B4010"/>
  <c r="B4011"/>
  <c r="B4012"/>
  <c r="B4013"/>
  <c r="B4014"/>
  <c r="B4015"/>
  <c r="B4016"/>
  <c r="B4017"/>
  <c r="B4018"/>
  <c r="B4019"/>
  <c r="B4020"/>
  <c r="B4021"/>
  <c r="B4022"/>
  <c r="B4023"/>
  <c r="B4024"/>
  <c r="B4025"/>
  <c r="B4026"/>
  <c r="B4027"/>
  <c r="B4028"/>
  <c r="B4029"/>
  <c r="B4030"/>
  <c r="B4031"/>
  <c r="B4032"/>
  <c r="B4033"/>
  <c r="B4034"/>
  <c r="B4035"/>
  <c r="B4036"/>
  <c r="B4037"/>
  <c r="B4038"/>
  <c r="B4039"/>
  <c r="B4040"/>
  <c r="B4041"/>
  <c r="B4042"/>
  <c r="B4043"/>
  <c r="B4044"/>
  <c r="B4045"/>
  <c r="B4046"/>
  <c r="B4047"/>
  <c r="B4048"/>
  <c r="B4049"/>
  <c r="B4050"/>
  <c r="B4051"/>
  <c r="B4052"/>
  <c r="B4053"/>
  <c r="B4054"/>
  <c r="B4055"/>
  <c r="B4056"/>
  <c r="B4057"/>
  <c r="B4058"/>
  <c r="B4059"/>
  <c r="B4060"/>
  <c r="B4061"/>
  <c r="B4062"/>
  <c r="B4063"/>
  <c r="B4064"/>
  <c r="B4065"/>
  <c r="B4066"/>
  <c r="B4067"/>
  <c r="B4068"/>
  <c r="B4069"/>
  <c r="B4070"/>
  <c r="B4071"/>
  <c r="B4072"/>
  <c r="B4073"/>
  <c r="B4074"/>
  <c r="B4075"/>
  <c r="B4076"/>
  <c r="B4077"/>
  <c r="B4078"/>
  <c r="B4079"/>
  <c r="B4080"/>
  <c r="B4081"/>
  <c r="B4082"/>
  <c r="B4083"/>
  <c r="B4084"/>
  <c r="B4085"/>
  <c r="B4086"/>
  <c r="B4087"/>
  <c r="B4088"/>
  <c r="B4089"/>
  <c r="B4090"/>
  <c r="B4091"/>
  <c r="B4092"/>
  <c r="B4093"/>
  <c r="B4094"/>
  <c r="B4095"/>
  <c r="B4096"/>
  <c r="B4097"/>
  <c r="B4098"/>
  <c r="B4099"/>
  <c r="B4100"/>
  <c r="B4101"/>
  <c r="B4102"/>
  <c r="B4103"/>
  <c r="B4104"/>
  <c r="B4105"/>
  <c r="B4106"/>
  <c r="B4107"/>
  <c r="B4108"/>
  <c r="B4109"/>
  <c r="B4110"/>
  <c r="B4111"/>
  <c r="B4112"/>
  <c r="B4113"/>
  <c r="B4114"/>
  <c r="B4115"/>
  <c r="B4116"/>
  <c r="B4117"/>
  <c r="B4118"/>
  <c r="B4119"/>
  <c r="B4120"/>
  <c r="B4121"/>
  <c r="B4122"/>
  <c r="B4123"/>
  <c r="B4124"/>
  <c r="B4125"/>
  <c r="B4126"/>
  <c r="B4127"/>
  <c r="B4128"/>
  <c r="B4129"/>
  <c r="B4130"/>
  <c r="B4131"/>
  <c r="B4132"/>
  <c r="B4133"/>
  <c r="B4134"/>
  <c r="B4135"/>
  <c r="B4136"/>
  <c r="B4137"/>
  <c r="B4138"/>
  <c r="B4139"/>
  <c r="B4140"/>
  <c r="B4141"/>
  <c r="B4142"/>
  <c r="B4143"/>
  <c r="B4144"/>
  <c r="B4145"/>
  <c r="B4146"/>
  <c r="B4147"/>
  <c r="B4148"/>
  <c r="B4149"/>
  <c r="B4150"/>
  <c r="B4151"/>
  <c r="B4152"/>
  <c r="B4153"/>
  <c r="B4154"/>
  <c r="B4155"/>
  <c r="B4156"/>
  <c r="B4157"/>
  <c r="B4158"/>
  <c r="B4159"/>
  <c r="B4160"/>
  <c r="B4161"/>
  <c r="B4162"/>
  <c r="B4163"/>
  <c r="B4164"/>
  <c r="B4165"/>
  <c r="B4166"/>
  <c r="B4167"/>
  <c r="B4168"/>
  <c r="B4169"/>
  <c r="B4170"/>
  <c r="B4171"/>
  <c r="B4172"/>
  <c r="B4173"/>
  <c r="B4174"/>
  <c r="B4175"/>
  <c r="B4176"/>
  <c r="B4177"/>
  <c r="B4178"/>
  <c r="B4179"/>
  <c r="B4180"/>
  <c r="B4181"/>
  <c r="B4182"/>
  <c r="B4183"/>
  <c r="B4184"/>
  <c r="B4185"/>
  <c r="B4186"/>
  <c r="B4187"/>
  <c r="B4188"/>
  <c r="B4189"/>
  <c r="B4190"/>
  <c r="B4191"/>
  <c r="B4192"/>
  <c r="B4193"/>
  <c r="B4194"/>
  <c r="B4195"/>
  <c r="B4196"/>
  <c r="B4197"/>
  <c r="B4198"/>
  <c r="B4199"/>
  <c r="B4200"/>
  <c r="B4201"/>
  <c r="B4202"/>
  <c r="B4203"/>
  <c r="B4204"/>
  <c r="B4205"/>
  <c r="B4206"/>
  <c r="B4207"/>
  <c r="B4208"/>
  <c r="B4209"/>
  <c r="B4210"/>
  <c r="B4211"/>
  <c r="B4212"/>
  <c r="B4213"/>
  <c r="B4214"/>
  <c r="B4215"/>
  <c r="B4216"/>
  <c r="B4217"/>
  <c r="B4218"/>
  <c r="B4219"/>
  <c r="B4220"/>
  <c r="B4221"/>
  <c r="B4222"/>
  <c r="B4223"/>
  <c r="B4224"/>
  <c r="B4225"/>
  <c r="B4226"/>
  <c r="B4227"/>
  <c r="B4228"/>
  <c r="B4229"/>
  <c r="B4230"/>
  <c r="B4231"/>
  <c r="B4232"/>
  <c r="B4233"/>
  <c r="B4234"/>
  <c r="B4235"/>
  <c r="B4236"/>
  <c r="B4237"/>
  <c r="B4238"/>
  <c r="B4239"/>
  <c r="B4240"/>
  <c r="B4241"/>
  <c r="B4242"/>
  <c r="B4243"/>
  <c r="B4244"/>
  <c r="B4245"/>
  <c r="B4246"/>
  <c r="B4247"/>
  <c r="B4248"/>
  <c r="B4249"/>
  <c r="B4250"/>
  <c r="B4251"/>
  <c r="B4252"/>
  <c r="B4253"/>
  <c r="B4254"/>
  <c r="B4255"/>
  <c r="B4256"/>
  <c r="B4257"/>
  <c r="B4258"/>
  <c r="B4259"/>
  <c r="B4260"/>
  <c r="B4261"/>
  <c r="B4262"/>
  <c r="B4263"/>
  <c r="B4264"/>
  <c r="B4265"/>
  <c r="B4266"/>
  <c r="B4267"/>
  <c r="B4268"/>
  <c r="B4269"/>
  <c r="B4270"/>
  <c r="B4271"/>
  <c r="B4272"/>
  <c r="B4273"/>
  <c r="B4274"/>
  <c r="B4275"/>
  <c r="B4276"/>
  <c r="B4277"/>
  <c r="B4278"/>
  <c r="B4279"/>
  <c r="B4280"/>
  <c r="B4281"/>
  <c r="B4282"/>
  <c r="B4283"/>
  <c r="B4284"/>
  <c r="B4285"/>
  <c r="B4286"/>
  <c r="B4287"/>
  <c r="B4288"/>
  <c r="B4289"/>
  <c r="B4290"/>
  <c r="B4291"/>
  <c r="B4292"/>
  <c r="B4293"/>
  <c r="B4294"/>
  <c r="B4295"/>
  <c r="B4296"/>
  <c r="B4297"/>
  <c r="B4298"/>
  <c r="B4299"/>
  <c r="B4300"/>
  <c r="B4301"/>
  <c r="B4302"/>
  <c r="B4303"/>
  <c r="B4304"/>
  <c r="B4305"/>
  <c r="B4306"/>
  <c r="B4307"/>
  <c r="B4308"/>
  <c r="B4309"/>
  <c r="B4310"/>
  <c r="B4311"/>
  <c r="B4312"/>
  <c r="B4313"/>
  <c r="B4314"/>
  <c r="B4315"/>
  <c r="B4316"/>
  <c r="B4317"/>
  <c r="B4318"/>
  <c r="B4319"/>
  <c r="B4320"/>
  <c r="B4321"/>
  <c r="B4322"/>
  <c r="B4323"/>
  <c r="B4324"/>
  <c r="B4325"/>
  <c r="B4326"/>
  <c r="B4327"/>
  <c r="B4328"/>
  <c r="B4329"/>
  <c r="B4330"/>
  <c r="B4331"/>
  <c r="B4332"/>
  <c r="B4333"/>
  <c r="B4334"/>
  <c r="B4335"/>
  <c r="B4336"/>
  <c r="B4337"/>
  <c r="B4338"/>
  <c r="B4339"/>
  <c r="B4340"/>
  <c r="B4341"/>
  <c r="B4342"/>
  <c r="B4343"/>
  <c r="B4344"/>
  <c r="B4345"/>
  <c r="B4346"/>
  <c r="B4347"/>
  <c r="B4348"/>
  <c r="B4349"/>
  <c r="B4350"/>
  <c r="B4351"/>
  <c r="B4352"/>
  <c r="B4353"/>
  <c r="B4354"/>
  <c r="B4355"/>
  <c r="B4356"/>
  <c r="B4357"/>
  <c r="B4358"/>
  <c r="B4359"/>
  <c r="B4360"/>
  <c r="B4361"/>
  <c r="B4362"/>
  <c r="B4363"/>
  <c r="B4364"/>
  <c r="B4365"/>
  <c r="B4366"/>
  <c r="B4367"/>
  <c r="B4368"/>
  <c r="B4369"/>
  <c r="B4370"/>
  <c r="B4371"/>
  <c r="B4372"/>
  <c r="B4373"/>
  <c r="B4374"/>
  <c r="B4375"/>
  <c r="B4376"/>
  <c r="B4377"/>
  <c r="B4378"/>
  <c r="B4379"/>
  <c r="B4380"/>
  <c r="B4381"/>
  <c r="B4382"/>
  <c r="B4383"/>
  <c r="B4384"/>
  <c r="B4385"/>
  <c r="B4386"/>
  <c r="B4387"/>
  <c r="B4388"/>
  <c r="B4389"/>
  <c r="B4390"/>
  <c r="B4391"/>
  <c r="B4392"/>
  <c r="B4393"/>
  <c r="B4394"/>
  <c r="B4395"/>
  <c r="B4396"/>
  <c r="B4397"/>
  <c r="B4398"/>
  <c r="B4399"/>
  <c r="B4400"/>
  <c r="B4401"/>
  <c r="B4402"/>
  <c r="B4403"/>
  <c r="B4404"/>
  <c r="B4405"/>
  <c r="B4406"/>
  <c r="B4407"/>
  <c r="B4408"/>
  <c r="B4409"/>
  <c r="B4410"/>
  <c r="B4411"/>
  <c r="B4412"/>
  <c r="B4413"/>
  <c r="B4414"/>
  <c r="B4415"/>
  <c r="B4416"/>
  <c r="B4417"/>
  <c r="B4418"/>
  <c r="B4419"/>
  <c r="B4420"/>
  <c r="B4421"/>
  <c r="B4422"/>
  <c r="B4423"/>
  <c r="B4424"/>
  <c r="B4425"/>
  <c r="B4426"/>
  <c r="B4427"/>
  <c r="B4428"/>
  <c r="B4429"/>
  <c r="B4430"/>
  <c r="B4431"/>
  <c r="B4432"/>
  <c r="B4433"/>
  <c r="B4434"/>
  <c r="B4435"/>
  <c r="B4436"/>
  <c r="B4437"/>
  <c r="B4438"/>
  <c r="B4439"/>
  <c r="B4440"/>
  <c r="B4441"/>
  <c r="B4442"/>
  <c r="B4443"/>
  <c r="B4444"/>
  <c r="B4445"/>
  <c r="B4446"/>
  <c r="B4447"/>
  <c r="B4448"/>
  <c r="B4449"/>
  <c r="B4450"/>
  <c r="B4451"/>
  <c r="B4452"/>
  <c r="B4453"/>
  <c r="B4454"/>
  <c r="B4455"/>
  <c r="B4456"/>
  <c r="B4457"/>
  <c r="B4458"/>
  <c r="B4459"/>
  <c r="B4460"/>
  <c r="B4461"/>
  <c r="B4462"/>
  <c r="B4463"/>
  <c r="B4464"/>
  <c r="B4465"/>
  <c r="B4466"/>
  <c r="B4467"/>
  <c r="B4468"/>
  <c r="B4469"/>
  <c r="B4470"/>
  <c r="B4471"/>
  <c r="B4472"/>
  <c r="B4473"/>
  <c r="B4474"/>
  <c r="B4475"/>
  <c r="B4476"/>
  <c r="B4477"/>
  <c r="B4478"/>
  <c r="B4479"/>
  <c r="B4480"/>
  <c r="B4481"/>
  <c r="B4482"/>
  <c r="B4483"/>
  <c r="B4484"/>
  <c r="B4485"/>
  <c r="B4486"/>
  <c r="B4487"/>
  <c r="B4488"/>
  <c r="B4489"/>
  <c r="B4490"/>
  <c r="B4491"/>
  <c r="B4492"/>
  <c r="B4493"/>
  <c r="B4494"/>
  <c r="B4495"/>
  <c r="B4496"/>
  <c r="B4497"/>
  <c r="B4498"/>
  <c r="B4499"/>
  <c r="B4500"/>
  <c r="B4501"/>
  <c r="B4502"/>
  <c r="B4503"/>
  <c r="B4504"/>
  <c r="B4505"/>
  <c r="B4506"/>
  <c r="B4507"/>
  <c r="B4508"/>
  <c r="B4509"/>
  <c r="B4510"/>
  <c r="B4511"/>
  <c r="B4512"/>
  <c r="B4513"/>
  <c r="B4514"/>
  <c r="B4515"/>
  <c r="B4516"/>
  <c r="B4517"/>
  <c r="B4518"/>
  <c r="B4519"/>
  <c r="B4520"/>
  <c r="B4521"/>
  <c r="B4522"/>
  <c r="B4523"/>
  <c r="B4524"/>
  <c r="B4525"/>
  <c r="B4526"/>
  <c r="B4527"/>
  <c r="B4528"/>
  <c r="B4529"/>
  <c r="B4530"/>
  <c r="B4531"/>
  <c r="B4532"/>
  <c r="B4533"/>
  <c r="B4534"/>
  <c r="B4535"/>
  <c r="B4536"/>
  <c r="B4537"/>
  <c r="B4538"/>
  <c r="B4539"/>
  <c r="B4540"/>
  <c r="B4541"/>
  <c r="B4542"/>
  <c r="B4543"/>
  <c r="B4544"/>
  <c r="B4545"/>
  <c r="B4546"/>
  <c r="B4547"/>
  <c r="B4548"/>
  <c r="B4549"/>
  <c r="B4550"/>
  <c r="B4551"/>
  <c r="B4552"/>
  <c r="B4553"/>
  <c r="B4554"/>
  <c r="B4555"/>
  <c r="B4556"/>
  <c r="B4557"/>
  <c r="B4558"/>
  <c r="B4559"/>
  <c r="B4560"/>
  <c r="B4561"/>
  <c r="B4562"/>
  <c r="B4563"/>
  <c r="B4564"/>
  <c r="B4565"/>
  <c r="B4566"/>
  <c r="B4567"/>
  <c r="B4568"/>
  <c r="B4569"/>
  <c r="B4570"/>
  <c r="B4571"/>
  <c r="B4572"/>
  <c r="B4573"/>
  <c r="B4574"/>
  <c r="B4575"/>
  <c r="B4576"/>
  <c r="B4577"/>
  <c r="B4578"/>
  <c r="B4579"/>
  <c r="B4580"/>
  <c r="B4581"/>
  <c r="B4582"/>
  <c r="B4583"/>
  <c r="B4584"/>
  <c r="B4585"/>
  <c r="B4586"/>
  <c r="B4587"/>
  <c r="B4588"/>
  <c r="B4589"/>
  <c r="B4590"/>
  <c r="B4591"/>
  <c r="B4592"/>
  <c r="B4593"/>
  <c r="B4594"/>
  <c r="B4595"/>
  <c r="B4596"/>
  <c r="B4597"/>
  <c r="B4598"/>
  <c r="B4599"/>
  <c r="B4600"/>
  <c r="B4601"/>
  <c r="B4602"/>
  <c r="B4603"/>
  <c r="B4604"/>
  <c r="B4605"/>
  <c r="B4606"/>
  <c r="B4607"/>
  <c r="B4608"/>
  <c r="B4609"/>
  <c r="B4610"/>
  <c r="B4611"/>
  <c r="B4612"/>
  <c r="B4613"/>
  <c r="B4614"/>
  <c r="B4615"/>
  <c r="B4616"/>
  <c r="B4617"/>
  <c r="B4618"/>
  <c r="B4619"/>
  <c r="B4620"/>
  <c r="B4621"/>
  <c r="B4622"/>
  <c r="B4623"/>
  <c r="B4624"/>
  <c r="B4625"/>
  <c r="B4626"/>
  <c r="B4627"/>
  <c r="B4628"/>
  <c r="B4629"/>
  <c r="B4630"/>
  <c r="B4631"/>
  <c r="B4632"/>
  <c r="B4633"/>
  <c r="B4634"/>
  <c r="B4635"/>
  <c r="B4636"/>
  <c r="B4637"/>
  <c r="B4638"/>
  <c r="B4639"/>
  <c r="B4640"/>
  <c r="B4641"/>
  <c r="B4642"/>
  <c r="B4643"/>
  <c r="B4644"/>
  <c r="B4645"/>
  <c r="B4646"/>
  <c r="B4647"/>
  <c r="B4648"/>
  <c r="B4649"/>
  <c r="B4650"/>
  <c r="B4651"/>
  <c r="B4652"/>
  <c r="B4653"/>
  <c r="B4654"/>
  <c r="B4655"/>
  <c r="B4656"/>
  <c r="B4657"/>
  <c r="B4658"/>
  <c r="B4659"/>
  <c r="B4660"/>
  <c r="B4661"/>
  <c r="B4662"/>
  <c r="B4663"/>
  <c r="B4664"/>
  <c r="B4665"/>
  <c r="B4666"/>
  <c r="B4667"/>
  <c r="B4668"/>
  <c r="B4669"/>
  <c r="B4670"/>
  <c r="B4671"/>
  <c r="B4672"/>
  <c r="B4673"/>
  <c r="B4674"/>
  <c r="B4675"/>
  <c r="B4676"/>
  <c r="B4677"/>
  <c r="B4678"/>
  <c r="B4679"/>
  <c r="B4680"/>
  <c r="B4681"/>
  <c r="B4682"/>
  <c r="B4683"/>
  <c r="B4684"/>
  <c r="B4685"/>
  <c r="B4686"/>
  <c r="B4687"/>
  <c r="B4688"/>
  <c r="B4689"/>
  <c r="B4690"/>
  <c r="B4691"/>
  <c r="B4692"/>
  <c r="B4693"/>
  <c r="B4694"/>
  <c r="B4695"/>
  <c r="B4696"/>
  <c r="B4697"/>
  <c r="B4698"/>
  <c r="B4699"/>
  <c r="B4700"/>
  <c r="B4701"/>
  <c r="B4702"/>
  <c r="B4703"/>
  <c r="B4704"/>
  <c r="B4705"/>
  <c r="B4706"/>
  <c r="B4707"/>
  <c r="B4708"/>
  <c r="B4709"/>
  <c r="B4710"/>
  <c r="B4711"/>
  <c r="B4712"/>
  <c r="B4713"/>
  <c r="B4714"/>
  <c r="B4715"/>
  <c r="B4716"/>
  <c r="B4717"/>
  <c r="B4718"/>
  <c r="B4719"/>
  <c r="B4720"/>
  <c r="B4721"/>
  <c r="B4722"/>
  <c r="B4723"/>
  <c r="B4724"/>
  <c r="B4725"/>
  <c r="B4726"/>
  <c r="B4727"/>
  <c r="B4728"/>
  <c r="B4729"/>
  <c r="B4730"/>
  <c r="B4731"/>
  <c r="B4732"/>
  <c r="B4733"/>
  <c r="B4734"/>
  <c r="B4735"/>
  <c r="B4736"/>
  <c r="B4737"/>
  <c r="B4738"/>
  <c r="B4739"/>
  <c r="B4740"/>
  <c r="B4741"/>
  <c r="B4742"/>
  <c r="B4743"/>
  <c r="B4744"/>
  <c r="B4745"/>
  <c r="B4746"/>
  <c r="B4747"/>
  <c r="B4748"/>
  <c r="B4749"/>
  <c r="B4750"/>
  <c r="B4751"/>
  <c r="B4752"/>
  <c r="B4753"/>
  <c r="B4754"/>
  <c r="B4755"/>
  <c r="B4756"/>
  <c r="B4757"/>
  <c r="B4758"/>
  <c r="B4759"/>
  <c r="B4760"/>
  <c r="B4761"/>
  <c r="B4762"/>
  <c r="B4763"/>
  <c r="B4764"/>
  <c r="B4765"/>
  <c r="B4766"/>
  <c r="B4767"/>
  <c r="B4768"/>
  <c r="B4769"/>
  <c r="B4770"/>
  <c r="B4771"/>
  <c r="B4772"/>
  <c r="B4773"/>
  <c r="B4774"/>
  <c r="B4775"/>
  <c r="B4776"/>
  <c r="B4777"/>
  <c r="B4778"/>
  <c r="B4779"/>
  <c r="B4780"/>
  <c r="B4781"/>
  <c r="B4782"/>
  <c r="B4783"/>
  <c r="B4784"/>
  <c r="B4785"/>
  <c r="B4786"/>
  <c r="B4787"/>
  <c r="B4788"/>
  <c r="B4789"/>
  <c r="B4790"/>
  <c r="B4791"/>
  <c r="B4792"/>
  <c r="B4793"/>
  <c r="B4794"/>
  <c r="B4795"/>
  <c r="B4796"/>
  <c r="B4797"/>
  <c r="B4798"/>
  <c r="B4799"/>
  <c r="B4800"/>
  <c r="B4801"/>
  <c r="B4802"/>
  <c r="B4803"/>
  <c r="B4804"/>
  <c r="B4805"/>
  <c r="B4806"/>
  <c r="B4807"/>
  <c r="B4808"/>
  <c r="B4809"/>
  <c r="B4810"/>
  <c r="B4811"/>
  <c r="B4812"/>
  <c r="B4813"/>
  <c r="B4814"/>
  <c r="B4815"/>
  <c r="B4816"/>
  <c r="B4817"/>
  <c r="B4818"/>
  <c r="B4819"/>
  <c r="B4820"/>
  <c r="B4821"/>
  <c r="B4822"/>
  <c r="B4823"/>
  <c r="B4824"/>
  <c r="B4825"/>
  <c r="B4826"/>
  <c r="B4827"/>
  <c r="B4828"/>
  <c r="B4829"/>
  <c r="B4830"/>
  <c r="B4831"/>
  <c r="B4832"/>
  <c r="B4833"/>
  <c r="B4834"/>
  <c r="B4835"/>
  <c r="B4836"/>
  <c r="B4837"/>
  <c r="B4838"/>
  <c r="B4839"/>
  <c r="B4840"/>
  <c r="B4841"/>
  <c r="B4842"/>
  <c r="B4843"/>
  <c r="B4844"/>
  <c r="B4845"/>
  <c r="B4846"/>
  <c r="B4847"/>
  <c r="B4848"/>
  <c r="B4849"/>
  <c r="B4850"/>
  <c r="B4851"/>
  <c r="B4852"/>
  <c r="B4853"/>
  <c r="B4854"/>
  <c r="B4855"/>
  <c r="B4856"/>
  <c r="B4857"/>
  <c r="B4858"/>
  <c r="B4859"/>
  <c r="B4860"/>
  <c r="B4861"/>
  <c r="B4862"/>
  <c r="B4863"/>
  <c r="B4864"/>
  <c r="B4865"/>
  <c r="B4866"/>
  <c r="B4867"/>
  <c r="B4868"/>
  <c r="B4869"/>
  <c r="B4870"/>
  <c r="B4871"/>
  <c r="B4872"/>
  <c r="B4873"/>
  <c r="B4874"/>
  <c r="B4875"/>
  <c r="B4876"/>
  <c r="B4877"/>
  <c r="B4878"/>
  <c r="B4879"/>
  <c r="B4880"/>
  <c r="B4881"/>
  <c r="B4882"/>
  <c r="B4883"/>
  <c r="B4884"/>
  <c r="B4885"/>
  <c r="B4886"/>
  <c r="B4887"/>
  <c r="B4888"/>
  <c r="B4889"/>
  <c r="B4890"/>
  <c r="B4891"/>
  <c r="B4892"/>
  <c r="B4893"/>
  <c r="B4894"/>
  <c r="B4895"/>
  <c r="B4896"/>
  <c r="B4897"/>
  <c r="B4898"/>
  <c r="B4899"/>
  <c r="B4900"/>
  <c r="B4901"/>
  <c r="B4902"/>
  <c r="B4903"/>
  <c r="B4904"/>
  <c r="B4905"/>
  <c r="B4906"/>
  <c r="B4907"/>
  <c r="B4908"/>
  <c r="B4909"/>
  <c r="B4910"/>
  <c r="B4911"/>
  <c r="B4912"/>
  <c r="B4913"/>
  <c r="B4914"/>
  <c r="B4915"/>
  <c r="B4916"/>
  <c r="B4917"/>
  <c r="B4918"/>
  <c r="B4919"/>
  <c r="B4920"/>
  <c r="B4921"/>
  <c r="B4922"/>
  <c r="B4923"/>
  <c r="B4924"/>
  <c r="B4925"/>
  <c r="B4926"/>
  <c r="B4927"/>
  <c r="B4928"/>
  <c r="B4929"/>
  <c r="B4930"/>
  <c r="B4931"/>
  <c r="B4932"/>
  <c r="B4933"/>
  <c r="B4934"/>
  <c r="B4935"/>
  <c r="B4936"/>
  <c r="B4937"/>
  <c r="B4938"/>
  <c r="B4939"/>
  <c r="B4940"/>
  <c r="B4941"/>
  <c r="B4942"/>
  <c r="B4943"/>
  <c r="B4944"/>
  <c r="B4945"/>
  <c r="B4946"/>
  <c r="B4947"/>
  <c r="B4948"/>
  <c r="B4949"/>
  <c r="B4950"/>
  <c r="B4951"/>
  <c r="B4952"/>
  <c r="B4953"/>
  <c r="B4954"/>
  <c r="B4955"/>
  <c r="B4956"/>
  <c r="B4957"/>
  <c r="B4958"/>
  <c r="B4959"/>
  <c r="B4960"/>
  <c r="B4961"/>
  <c r="B4962"/>
  <c r="B4963"/>
  <c r="B4964"/>
  <c r="B4965"/>
  <c r="B4966"/>
  <c r="B4967"/>
  <c r="B4968"/>
  <c r="B4969"/>
  <c r="B4970"/>
  <c r="B4971"/>
  <c r="B4972"/>
  <c r="B4973"/>
  <c r="B4974"/>
  <c r="B4975"/>
  <c r="B4976"/>
  <c r="B4977"/>
  <c r="B4978"/>
  <c r="B4979"/>
  <c r="B4980"/>
  <c r="B4981"/>
  <c r="B4982"/>
  <c r="B4983"/>
  <c r="B4984"/>
  <c r="B4985"/>
  <c r="B4986"/>
  <c r="B4987"/>
  <c r="B4988"/>
  <c r="B4989"/>
  <c r="B4990"/>
  <c r="B4991"/>
  <c r="B4992"/>
  <c r="B4993"/>
  <c r="B4994"/>
  <c r="B4995"/>
  <c r="B4996"/>
  <c r="B4997"/>
  <c r="B4998"/>
  <c r="B4999"/>
  <c r="B5000"/>
  <c r="B5001"/>
  <c r="B5002"/>
  <c r="B5003"/>
  <c r="B5004"/>
  <c r="B5005"/>
  <c r="B5006"/>
  <c r="B5007"/>
  <c r="B5008"/>
  <c r="B5009"/>
  <c r="B5010"/>
  <c r="B5011"/>
  <c r="B5012"/>
  <c r="B5013"/>
  <c r="B5014"/>
  <c r="B5015"/>
  <c r="B5016"/>
  <c r="B5017"/>
  <c r="B5018"/>
  <c r="B5019"/>
  <c r="B5020"/>
  <c r="B5021"/>
  <c r="B5022"/>
  <c r="B5023"/>
  <c r="B5024"/>
  <c r="B5025"/>
  <c r="B5026"/>
  <c r="B5027"/>
  <c r="B5028"/>
  <c r="B5029"/>
  <c r="B5030"/>
  <c r="B5031"/>
  <c r="B5032"/>
  <c r="B5033"/>
  <c r="B5034"/>
  <c r="B5035"/>
  <c r="B5036"/>
  <c r="B5037"/>
  <c r="B5038"/>
  <c r="B5039"/>
  <c r="B5040"/>
  <c r="B5041"/>
  <c r="B5042"/>
  <c r="B5043"/>
  <c r="B5044"/>
  <c r="B5045"/>
  <c r="B5046"/>
  <c r="B5047"/>
  <c r="B5048"/>
  <c r="B5049"/>
  <c r="B5050"/>
  <c r="B5051"/>
  <c r="B5052"/>
  <c r="B5053"/>
  <c r="B5054"/>
  <c r="B5055"/>
  <c r="B5056"/>
  <c r="B5057"/>
  <c r="B5058"/>
  <c r="B5059"/>
  <c r="B5060"/>
  <c r="B5061"/>
  <c r="B5062"/>
  <c r="B5063"/>
  <c r="B5064"/>
  <c r="B5065"/>
  <c r="B5066"/>
  <c r="B5067"/>
  <c r="B5068"/>
  <c r="B5069"/>
  <c r="B5070"/>
  <c r="B5071"/>
  <c r="B5072"/>
  <c r="B5073"/>
  <c r="B5074"/>
  <c r="B5075"/>
  <c r="B5076"/>
  <c r="B5077"/>
  <c r="B5078"/>
  <c r="B5079"/>
  <c r="B5080"/>
  <c r="B5081"/>
  <c r="B5082"/>
  <c r="B5083"/>
  <c r="B5084"/>
  <c r="B5085"/>
  <c r="B5086"/>
  <c r="B5087"/>
  <c r="B5088"/>
  <c r="B5089"/>
  <c r="B5090"/>
  <c r="B5091"/>
  <c r="B5092"/>
  <c r="B5093"/>
  <c r="B5094"/>
  <c r="B5095"/>
  <c r="B5096"/>
  <c r="B5097"/>
  <c r="B5098"/>
  <c r="B5099"/>
  <c r="B5100"/>
  <c r="B5101"/>
  <c r="B5102"/>
  <c r="B5103"/>
  <c r="B5104"/>
  <c r="B5105"/>
  <c r="B5106"/>
  <c r="B5107"/>
  <c r="B5108"/>
  <c r="B5109"/>
  <c r="B5110"/>
  <c r="B5111"/>
  <c r="B5112"/>
  <c r="B5113"/>
  <c r="B5114"/>
  <c r="B5115"/>
  <c r="B5116"/>
  <c r="B5117"/>
  <c r="B5118"/>
  <c r="B5119"/>
  <c r="B5120"/>
  <c r="B5121"/>
  <c r="B5122"/>
  <c r="B5123"/>
  <c r="B5124"/>
  <c r="B5125"/>
  <c r="B5126"/>
  <c r="B5127"/>
  <c r="B5128"/>
  <c r="B5129"/>
  <c r="B5130"/>
  <c r="B5131"/>
  <c r="B5132"/>
  <c r="B5133"/>
  <c r="B5134"/>
  <c r="B5135"/>
  <c r="B5136"/>
  <c r="B5137"/>
  <c r="B5138"/>
  <c r="B5139"/>
  <c r="B5140"/>
  <c r="B5141"/>
  <c r="B5142"/>
  <c r="B5143"/>
  <c r="B5144"/>
  <c r="B5145"/>
  <c r="B5146"/>
  <c r="B5147"/>
  <c r="B5148"/>
  <c r="B5149"/>
  <c r="B5150"/>
  <c r="B5151"/>
  <c r="B5152"/>
  <c r="B5153"/>
  <c r="B5154"/>
  <c r="B5155"/>
  <c r="B5156"/>
  <c r="B5157"/>
  <c r="B5158"/>
  <c r="B5159"/>
  <c r="B5160"/>
  <c r="B5161"/>
  <c r="B5162"/>
  <c r="B5163"/>
  <c r="B5164"/>
  <c r="B5165"/>
  <c r="B5166"/>
  <c r="B5167"/>
  <c r="B5168"/>
  <c r="B5169"/>
  <c r="B5170"/>
  <c r="B5171"/>
  <c r="B5172"/>
  <c r="B5173"/>
  <c r="B5174"/>
  <c r="B5175"/>
  <c r="B5176"/>
  <c r="B5177"/>
  <c r="B5178"/>
  <c r="B5179"/>
  <c r="B5180"/>
  <c r="B5181"/>
  <c r="B5182"/>
  <c r="B5183"/>
  <c r="B5184"/>
  <c r="B5185"/>
  <c r="B5186"/>
  <c r="B5187"/>
  <c r="B5188"/>
  <c r="B5189"/>
  <c r="B5190"/>
  <c r="B5191"/>
  <c r="B5192"/>
  <c r="B5193"/>
  <c r="B5194"/>
  <c r="B5195"/>
  <c r="B5196"/>
  <c r="B5197"/>
  <c r="B5198"/>
  <c r="B5199"/>
  <c r="B5200"/>
  <c r="B5201"/>
  <c r="B5202"/>
  <c r="B5203"/>
  <c r="B5204"/>
  <c r="B5205"/>
  <c r="B5206"/>
  <c r="B5207"/>
  <c r="B5208"/>
  <c r="B5209"/>
  <c r="B5210"/>
  <c r="B5211"/>
  <c r="B5212"/>
  <c r="B5213"/>
  <c r="B5214"/>
  <c r="B5215"/>
  <c r="B5216"/>
  <c r="B5217"/>
  <c r="B5218"/>
  <c r="B5219"/>
  <c r="B5220"/>
  <c r="B5221"/>
  <c r="B5222"/>
  <c r="B5223"/>
  <c r="B5224"/>
  <c r="B5225"/>
  <c r="B5226"/>
  <c r="B5227"/>
  <c r="B5228"/>
  <c r="B5229"/>
  <c r="B5230"/>
  <c r="B5231"/>
  <c r="B5232"/>
  <c r="B5233"/>
  <c r="B5234"/>
  <c r="B5235"/>
  <c r="B5236"/>
  <c r="B5237"/>
  <c r="B5238"/>
  <c r="B5239"/>
  <c r="B5240"/>
  <c r="B5241"/>
  <c r="B5242"/>
  <c r="B5243"/>
  <c r="B5244"/>
  <c r="B5245"/>
  <c r="B5246"/>
  <c r="B5247"/>
  <c r="B5248"/>
  <c r="B5249"/>
  <c r="B5250"/>
  <c r="B5251"/>
  <c r="B5252"/>
  <c r="B5253"/>
  <c r="B5254"/>
  <c r="B5255"/>
  <c r="B5256"/>
  <c r="B5257"/>
  <c r="B5258"/>
  <c r="B5259"/>
  <c r="B5260"/>
  <c r="B5261"/>
  <c r="B5262"/>
  <c r="B5263"/>
  <c r="B5264"/>
  <c r="B5265"/>
  <c r="B5266"/>
  <c r="B5267"/>
  <c r="B5268"/>
  <c r="B5269"/>
  <c r="B5270"/>
  <c r="B5271"/>
  <c r="B5272"/>
  <c r="B5273"/>
  <c r="B5274"/>
  <c r="B5275"/>
  <c r="B5276"/>
  <c r="B5277"/>
  <c r="B5278"/>
  <c r="B5279"/>
  <c r="B5280"/>
  <c r="B5281"/>
  <c r="B5282"/>
  <c r="B5283"/>
  <c r="B5284"/>
  <c r="B5285"/>
  <c r="B5286"/>
  <c r="B5287"/>
  <c r="B5288"/>
  <c r="B5289"/>
  <c r="B5290"/>
  <c r="B5291"/>
  <c r="B5292"/>
  <c r="B5293"/>
  <c r="B5294"/>
  <c r="B5295"/>
  <c r="B5296"/>
  <c r="B5297"/>
  <c r="B5298"/>
  <c r="B5299"/>
  <c r="B5300"/>
  <c r="B5301"/>
  <c r="B5302"/>
  <c r="B5303"/>
  <c r="B5304"/>
  <c r="B5305"/>
  <c r="B5306"/>
  <c r="B5307"/>
  <c r="B5308"/>
  <c r="B5309"/>
  <c r="B5310"/>
  <c r="B5311"/>
  <c r="B5312"/>
  <c r="B5313"/>
  <c r="B5314"/>
  <c r="B5315"/>
  <c r="B5316"/>
  <c r="B5317"/>
  <c r="B5318"/>
  <c r="B5319"/>
  <c r="B5320"/>
  <c r="B5321"/>
  <c r="B5322"/>
  <c r="B5323"/>
  <c r="B5324"/>
  <c r="B5325"/>
  <c r="B5326"/>
  <c r="B5327"/>
  <c r="B5328"/>
  <c r="B5329"/>
  <c r="B5330"/>
  <c r="B5331"/>
  <c r="B5332"/>
  <c r="B5333"/>
  <c r="B5334"/>
  <c r="B5335"/>
  <c r="B5336"/>
  <c r="B5337"/>
  <c r="B5338"/>
  <c r="B5339"/>
  <c r="B5340"/>
  <c r="B5341"/>
  <c r="B5342"/>
  <c r="B5343"/>
  <c r="B5344"/>
  <c r="B5345"/>
  <c r="B5346"/>
  <c r="B5347"/>
  <c r="B5348"/>
  <c r="B5349"/>
  <c r="B5350"/>
  <c r="B5351"/>
  <c r="B5352"/>
  <c r="B5353"/>
  <c r="B5354"/>
  <c r="B5355"/>
  <c r="B5356"/>
  <c r="B5357"/>
  <c r="B5358"/>
  <c r="B5359"/>
  <c r="B5360"/>
  <c r="B5361"/>
  <c r="B5362"/>
  <c r="B5363"/>
  <c r="B5364"/>
  <c r="B5365"/>
  <c r="B5366"/>
  <c r="B5367"/>
  <c r="B5368"/>
  <c r="B5369"/>
  <c r="B5370"/>
  <c r="B5371"/>
  <c r="B5372"/>
  <c r="B5373"/>
  <c r="B5374"/>
  <c r="B5375"/>
  <c r="B5376"/>
  <c r="B5377"/>
  <c r="B5378"/>
  <c r="B5379"/>
  <c r="B5380"/>
  <c r="B5381"/>
  <c r="B5382"/>
  <c r="B5383"/>
  <c r="B5384"/>
  <c r="B5385"/>
  <c r="B5386"/>
  <c r="B5387"/>
  <c r="B5388"/>
  <c r="B5389"/>
  <c r="B5390"/>
  <c r="B5391"/>
  <c r="B5392"/>
  <c r="B5393"/>
  <c r="B5394"/>
  <c r="B5395"/>
  <c r="B5396"/>
  <c r="B5397"/>
  <c r="B5398"/>
  <c r="B5399"/>
  <c r="B5400"/>
  <c r="B5401"/>
  <c r="B5402"/>
  <c r="B5403"/>
  <c r="B5404"/>
  <c r="B5405"/>
  <c r="B5406"/>
  <c r="B5407"/>
  <c r="B5408"/>
  <c r="B5409"/>
  <c r="B5410"/>
  <c r="B5411"/>
  <c r="B5412"/>
  <c r="B5413"/>
  <c r="B5414"/>
  <c r="B5415"/>
  <c r="B5416"/>
  <c r="B5417"/>
  <c r="B5418"/>
  <c r="B5419"/>
  <c r="B5420"/>
  <c r="B5421"/>
  <c r="B5422"/>
  <c r="B5423"/>
  <c r="B5424"/>
  <c r="B5425"/>
  <c r="B5426"/>
  <c r="B5427"/>
  <c r="B5428"/>
  <c r="B5429"/>
  <c r="B5430"/>
  <c r="B5431"/>
  <c r="B5432"/>
  <c r="B5433"/>
  <c r="B5434"/>
  <c r="B5435"/>
  <c r="B5436"/>
  <c r="B5437"/>
  <c r="B5438"/>
  <c r="B5439"/>
  <c r="B5440"/>
  <c r="B5441"/>
  <c r="B5442"/>
  <c r="B5443"/>
  <c r="B5444"/>
  <c r="B5445"/>
  <c r="B5446"/>
  <c r="B5447"/>
  <c r="B5448"/>
  <c r="B5449"/>
  <c r="B5450"/>
  <c r="B5451"/>
  <c r="B5452"/>
  <c r="B5453"/>
  <c r="B5454"/>
  <c r="B5455"/>
  <c r="B5456"/>
  <c r="B5457"/>
  <c r="B5458"/>
  <c r="B5459"/>
  <c r="B5460"/>
  <c r="B5461"/>
  <c r="B5462"/>
  <c r="B5463"/>
  <c r="B5464"/>
  <c r="B5465"/>
  <c r="B5466"/>
  <c r="B5467"/>
  <c r="B5468"/>
  <c r="B5469"/>
  <c r="B5470"/>
  <c r="B5471"/>
  <c r="B5472"/>
  <c r="B5473"/>
  <c r="B5474"/>
  <c r="B5475"/>
  <c r="B5476"/>
  <c r="B5477"/>
  <c r="B5478"/>
  <c r="B5479"/>
  <c r="B5480"/>
  <c r="B5481"/>
  <c r="B5482"/>
  <c r="B5483"/>
  <c r="B5484"/>
  <c r="B5485"/>
  <c r="B5486"/>
  <c r="B5487"/>
  <c r="B5488"/>
  <c r="B5489"/>
  <c r="B5490"/>
  <c r="B5491"/>
  <c r="B5492"/>
  <c r="B5493"/>
  <c r="B5494"/>
  <c r="B5495"/>
  <c r="B5496"/>
  <c r="B5497"/>
  <c r="B5498"/>
  <c r="B5499"/>
  <c r="B5500"/>
  <c r="B5501"/>
  <c r="B5502"/>
  <c r="B5503"/>
  <c r="B5504"/>
  <c r="B5505"/>
  <c r="B5506"/>
  <c r="B5507"/>
  <c r="B5508"/>
  <c r="B5509"/>
  <c r="B5510"/>
  <c r="B5511"/>
  <c r="B5512"/>
  <c r="B5513"/>
  <c r="B5514"/>
  <c r="B5515"/>
  <c r="B5516"/>
  <c r="B5517"/>
  <c r="B5518"/>
  <c r="B5519"/>
  <c r="B5520"/>
  <c r="B5521"/>
  <c r="B5522"/>
  <c r="B5523"/>
  <c r="B5524"/>
  <c r="B5525"/>
  <c r="B5526"/>
  <c r="B5527"/>
  <c r="B5528"/>
  <c r="B5529"/>
  <c r="B5530"/>
  <c r="B5531"/>
  <c r="B5532"/>
  <c r="B5533"/>
  <c r="B5534"/>
  <c r="B5535"/>
  <c r="B5536"/>
  <c r="B5537"/>
  <c r="B5538"/>
  <c r="B5539"/>
  <c r="B5540"/>
  <c r="B5541"/>
  <c r="B5542"/>
  <c r="B5543"/>
  <c r="B5544"/>
  <c r="B5545"/>
  <c r="B5546"/>
  <c r="B5547"/>
  <c r="B5548"/>
  <c r="B5549"/>
  <c r="B5550"/>
  <c r="B5551"/>
  <c r="B5552"/>
  <c r="B5553"/>
  <c r="B5554"/>
  <c r="B5555"/>
  <c r="B5556"/>
  <c r="B5557"/>
  <c r="B5558"/>
  <c r="B5559"/>
  <c r="B5560"/>
  <c r="B5561"/>
  <c r="B5562"/>
  <c r="B5563"/>
  <c r="B5564"/>
  <c r="B5565"/>
  <c r="B5566"/>
  <c r="B5567"/>
  <c r="B5568"/>
  <c r="B5569"/>
  <c r="B5570"/>
  <c r="B5571"/>
  <c r="B5572"/>
  <c r="B5573"/>
  <c r="B5574"/>
  <c r="B5575"/>
  <c r="B5576"/>
  <c r="B5577"/>
  <c r="B5578"/>
  <c r="B5579"/>
  <c r="B5580"/>
  <c r="B5581"/>
  <c r="B5582"/>
  <c r="B5583"/>
  <c r="B5584"/>
  <c r="B5585"/>
  <c r="B5586"/>
  <c r="B5587"/>
  <c r="B5588"/>
  <c r="B5589"/>
  <c r="B5590"/>
  <c r="B5591"/>
  <c r="B5592"/>
  <c r="B5593"/>
  <c r="B5594"/>
  <c r="B5595"/>
  <c r="B5596"/>
  <c r="B5597"/>
  <c r="B5598"/>
  <c r="B5599"/>
  <c r="B5600"/>
  <c r="B5601"/>
  <c r="B5602"/>
  <c r="B5603"/>
  <c r="B5604"/>
  <c r="B5605"/>
  <c r="B5606"/>
  <c r="B5607"/>
  <c r="B5608"/>
  <c r="B5609"/>
  <c r="B5610"/>
  <c r="B5611"/>
  <c r="B5612"/>
  <c r="B5613"/>
  <c r="B5614"/>
  <c r="B5615"/>
  <c r="B5616"/>
  <c r="B5617"/>
  <c r="B5618"/>
  <c r="B5619"/>
  <c r="B5620"/>
  <c r="B5621"/>
  <c r="B5622"/>
  <c r="B5623"/>
  <c r="B5624"/>
  <c r="B5625"/>
  <c r="B5626"/>
  <c r="B5627"/>
  <c r="B5628"/>
  <c r="B5629"/>
  <c r="B5630"/>
  <c r="B5631"/>
  <c r="B5632"/>
  <c r="B5633"/>
  <c r="B5634"/>
  <c r="B5635"/>
  <c r="B5636"/>
  <c r="B5637"/>
  <c r="B5638"/>
  <c r="B5639"/>
  <c r="B5640"/>
  <c r="B5641"/>
  <c r="B5642"/>
  <c r="B5643"/>
  <c r="B5644"/>
  <c r="B5645"/>
  <c r="B5646"/>
  <c r="B5647"/>
  <c r="B5648"/>
  <c r="B5649"/>
  <c r="B5650"/>
  <c r="B5651"/>
  <c r="B5652"/>
  <c r="B5653"/>
  <c r="B5654"/>
  <c r="B5655"/>
  <c r="B5656"/>
  <c r="B5657"/>
  <c r="B5658"/>
  <c r="B5659"/>
  <c r="B5660"/>
  <c r="B5661"/>
  <c r="B5662"/>
  <c r="B5663"/>
  <c r="B5664"/>
  <c r="B5665"/>
  <c r="B5666"/>
  <c r="B5667"/>
  <c r="B5668"/>
  <c r="B5669"/>
  <c r="B5670"/>
  <c r="B5671"/>
  <c r="B5672"/>
  <c r="B5673"/>
  <c r="B5674"/>
  <c r="B5675"/>
  <c r="B5676"/>
  <c r="B5677"/>
  <c r="B5678"/>
  <c r="B5679"/>
  <c r="B5680"/>
  <c r="B5681"/>
  <c r="B5682"/>
  <c r="B5683"/>
  <c r="B5684"/>
  <c r="B5685"/>
  <c r="B5686"/>
  <c r="B5687"/>
  <c r="B5688"/>
  <c r="B5689"/>
  <c r="B5690"/>
  <c r="B5691"/>
  <c r="B5692"/>
  <c r="B5693"/>
  <c r="B5694"/>
  <c r="B5695"/>
  <c r="B5696"/>
  <c r="B5697"/>
  <c r="B5698"/>
  <c r="B5699"/>
  <c r="B5700"/>
  <c r="B5701"/>
  <c r="B5702"/>
  <c r="B5703"/>
  <c r="B5704"/>
  <c r="B5705"/>
  <c r="B5706"/>
  <c r="B5707"/>
  <c r="B5708"/>
  <c r="B5709"/>
  <c r="B5710"/>
  <c r="B5711"/>
  <c r="B5712"/>
  <c r="B5713"/>
  <c r="B5714"/>
  <c r="B5715"/>
  <c r="B5716"/>
  <c r="B5717"/>
  <c r="B5718"/>
  <c r="B5719"/>
  <c r="B5720"/>
  <c r="B5721"/>
  <c r="B5722"/>
  <c r="B5723"/>
  <c r="B5724"/>
  <c r="B5725"/>
  <c r="B5726"/>
  <c r="B5727"/>
  <c r="B5728"/>
  <c r="B5729"/>
  <c r="B5730"/>
  <c r="B5731"/>
  <c r="B5732"/>
  <c r="B5733"/>
  <c r="B5734"/>
  <c r="B5735"/>
  <c r="B5736"/>
  <c r="B5737"/>
  <c r="B5738"/>
  <c r="B5739"/>
  <c r="B5740"/>
  <c r="B5741"/>
  <c r="B5742"/>
  <c r="B5743"/>
  <c r="B5744"/>
  <c r="B5745"/>
  <c r="B5746"/>
  <c r="B5747"/>
  <c r="B5748"/>
  <c r="B5749"/>
  <c r="B5750"/>
  <c r="B5751"/>
  <c r="B5752"/>
  <c r="B5753"/>
  <c r="B5754"/>
  <c r="B5755"/>
  <c r="B5756"/>
  <c r="B5757"/>
  <c r="B5758"/>
  <c r="B5759"/>
  <c r="B5760"/>
  <c r="B5761"/>
  <c r="B5762"/>
  <c r="B5763"/>
  <c r="B5764"/>
  <c r="B5765"/>
  <c r="B5766"/>
  <c r="B5767"/>
  <c r="B5768"/>
  <c r="B5769"/>
  <c r="B5770"/>
  <c r="B5771"/>
  <c r="B5772"/>
  <c r="B5773"/>
  <c r="B5774"/>
  <c r="B5775"/>
  <c r="B5776"/>
  <c r="B5777"/>
  <c r="B5778"/>
  <c r="B5779"/>
  <c r="B5780"/>
  <c r="B5781"/>
  <c r="B5782"/>
  <c r="B5783"/>
  <c r="B5784"/>
  <c r="B5785"/>
  <c r="B5786"/>
  <c r="B5787"/>
  <c r="B5788"/>
  <c r="B5789"/>
  <c r="B5790"/>
  <c r="B5791"/>
  <c r="B5792"/>
  <c r="B5793"/>
  <c r="B5794"/>
  <c r="B5795"/>
  <c r="B5796"/>
  <c r="B5797"/>
  <c r="B5798"/>
  <c r="B5799"/>
  <c r="B5800"/>
  <c r="B5801"/>
  <c r="B5802"/>
  <c r="B5803"/>
  <c r="B5804"/>
  <c r="B5805"/>
  <c r="B5806"/>
  <c r="B5807"/>
  <c r="B5808"/>
  <c r="B5809"/>
  <c r="B5810"/>
  <c r="B5811"/>
  <c r="B5812"/>
  <c r="B5813"/>
  <c r="B5814"/>
  <c r="B5815"/>
  <c r="B5816"/>
  <c r="B5817"/>
  <c r="B5818"/>
  <c r="B5819"/>
  <c r="B5820"/>
  <c r="B5821"/>
  <c r="B5822"/>
  <c r="B5823"/>
  <c r="B5824"/>
  <c r="B5825"/>
  <c r="B5826"/>
  <c r="B5827"/>
  <c r="B5828"/>
  <c r="B5829"/>
  <c r="B5830"/>
  <c r="B5831"/>
  <c r="B5832"/>
  <c r="B5833"/>
  <c r="B5834"/>
  <c r="B5835"/>
  <c r="B5836"/>
  <c r="B5837"/>
  <c r="B5838"/>
  <c r="B5839"/>
  <c r="B5840"/>
  <c r="B5841"/>
  <c r="B5842"/>
  <c r="B5843"/>
  <c r="B5844"/>
  <c r="B5845"/>
  <c r="B5846"/>
  <c r="B5847"/>
  <c r="B5848"/>
  <c r="B5849"/>
  <c r="B5850"/>
  <c r="B5851"/>
  <c r="B5852"/>
  <c r="B5853"/>
  <c r="B5854"/>
  <c r="B5855"/>
  <c r="B5856"/>
  <c r="B5857"/>
  <c r="B5858"/>
  <c r="B5859"/>
  <c r="B5860"/>
  <c r="B5861"/>
  <c r="B5862"/>
  <c r="B5863"/>
  <c r="B5864"/>
  <c r="B5865"/>
  <c r="B5866"/>
  <c r="B5867"/>
  <c r="B5868"/>
  <c r="B5869"/>
  <c r="B5870"/>
  <c r="B5871"/>
  <c r="B5872"/>
  <c r="B5873"/>
  <c r="B5874"/>
  <c r="B5875"/>
  <c r="B5876"/>
  <c r="B5877"/>
  <c r="B5878"/>
  <c r="B5879"/>
  <c r="B5880"/>
  <c r="B5881"/>
  <c r="B5882"/>
  <c r="B5883"/>
  <c r="B5884"/>
  <c r="B5885"/>
  <c r="B5886"/>
  <c r="B5887"/>
  <c r="B5888"/>
  <c r="B5889"/>
  <c r="B5890"/>
  <c r="B5891"/>
  <c r="B5892"/>
  <c r="B5893"/>
  <c r="B5894"/>
  <c r="B5895"/>
  <c r="B5896"/>
  <c r="B5897"/>
  <c r="B5898"/>
  <c r="B5899"/>
  <c r="B5900"/>
  <c r="B5901"/>
  <c r="B5902"/>
  <c r="B5903"/>
  <c r="B5904"/>
  <c r="B5905"/>
  <c r="B5906"/>
  <c r="B5907"/>
  <c r="B5908"/>
  <c r="B5909"/>
  <c r="B5910"/>
  <c r="B5911"/>
  <c r="B5912"/>
  <c r="B5913"/>
  <c r="B5914"/>
  <c r="B5915"/>
  <c r="B5916"/>
  <c r="B5917"/>
  <c r="B5918"/>
  <c r="B5919"/>
  <c r="B5920"/>
  <c r="B5921"/>
  <c r="B5922"/>
  <c r="B5923"/>
  <c r="B5924"/>
  <c r="B5925"/>
  <c r="B5926"/>
  <c r="B5927"/>
  <c r="B5928"/>
  <c r="B5929"/>
  <c r="B5930"/>
  <c r="B5931"/>
  <c r="B5932"/>
  <c r="B5933"/>
  <c r="B5934"/>
  <c r="B5935"/>
  <c r="B5936"/>
  <c r="B5937"/>
  <c r="B5938"/>
  <c r="B5939"/>
  <c r="B5940"/>
  <c r="B5941"/>
  <c r="B5942"/>
  <c r="B5943"/>
  <c r="B5944"/>
  <c r="B5945"/>
  <c r="B5946"/>
  <c r="B5947"/>
  <c r="B5948"/>
  <c r="B5949"/>
  <c r="B5950"/>
  <c r="B5951"/>
  <c r="B5952"/>
  <c r="B5953"/>
  <c r="B5954"/>
  <c r="B5955"/>
  <c r="B5956"/>
  <c r="B5957"/>
  <c r="B5958"/>
  <c r="B5959"/>
  <c r="B5960"/>
  <c r="B5961"/>
  <c r="B5962"/>
  <c r="B5963"/>
  <c r="B5964"/>
  <c r="B5965"/>
  <c r="B5966"/>
  <c r="B5967"/>
  <c r="B5968"/>
  <c r="B5969"/>
  <c r="B5970"/>
  <c r="B5971"/>
  <c r="B5972"/>
  <c r="B5973"/>
  <c r="B5974"/>
  <c r="B5975"/>
  <c r="B5976"/>
  <c r="B5977"/>
  <c r="B5978"/>
  <c r="B5979"/>
  <c r="B5980"/>
  <c r="B5981"/>
  <c r="B5982"/>
  <c r="B5983"/>
  <c r="B5984"/>
  <c r="B5985"/>
  <c r="B5986"/>
  <c r="B5987"/>
  <c r="B5988"/>
  <c r="B5989"/>
  <c r="B5990"/>
  <c r="B5991"/>
  <c r="B5992"/>
  <c r="B5993"/>
  <c r="B5994"/>
  <c r="B5995"/>
  <c r="B5996"/>
  <c r="B5997"/>
  <c r="B5998"/>
  <c r="B5999"/>
  <c r="B6000"/>
  <c r="B6001"/>
  <c r="B6002"/>
  <c r="B6003"/>
  <c r="B6004"/>
  <c r="B6005"/>
  <c r="B6006"/>
  <c r="B6007"/>
  <c r="B6008"/>
  <c r="B6009"/>
  <c r="B6010"/>
  <c r="B6011"/>
  <c r="B6012"/>
  <c r="B6013"/>
  <c r="B6014"/>
  <c r="B6015"/>
  <c r="B6016"/>
  <c r="B6017"/>
  <c r="B6018"/>
  <c r="B6019"/>
  <c r="B6020"/>
  <c r="B6021"/>
  <c r="B6022"/>
  <c r="B6023"/>
  <c r="B6024"/>
  <c r="B6025"/>
  <c r="B6026"/>
  <c r="B6027"/>
  <c r="B6028"/>
  <c r="B6029"/>
  <c r="B6030"/>
  <c r="B6031"/>
  <c r="B6032"/>
  <c r="B6033"/>
  <c r="B6034"/>
  <c r="B6035"/>
  <c r="B6036"/>
  <c r="B6037"/>
  <c r="B6038"/>
  <c r="B6039"/>
  <c r="B6040"/>
  <c r="B6041"/>
  <c r="B6042"/>
  <c r="B6043"/>
  <c r="B6044"/>
  <c r="B6045"/>
  <c r="B6046"/>
  <c r="B6047"/>
  <c r="B6048"/>
  <c r="B6049"/>
  <c r="B6050"/>
  <c r="B6051"/>
  <c r="B6052"/>
  <c r="B6053"/>
  <c r="B6054"/>
  <c r="B6055"/>
  <c r="B6056"/>
  <c r="B6057"/>
  <c r="B6058"/>
  <c r="B6059"/>
  <c r="B6060"/>
  <c r="B6061"/>
  <c r="B6062"/>
  <c r="B6063"/>
  <c r="B6064"/>
  <c r="B6065"/>
  <c r="B6066"/>
  <c r="B6067"/>
  <c r="B6068"/>
  <c r="B6069"/>
  <c r="B6070"/>
  <c r="B6071"/>
  <c r="B6072"/>
  <c r="B6073"/>
  <c r="B6074"/>
  <c r="B6075"/>
  <c r="B6076"/>
  <c r="B6077"/>
  <c r="B6078"/>
  <c r="B6079"/>
  <c r="B6080"/>
  <c r="B6081"/>
  <c r="B6082"/>
  <c r="B6083"/>
  <c r="B6084"/>
  <c r="B6085"/>
  <c r="B6086"/>
  <c r="B6087"/>
  <c r="B6088"/>
  <c r="B6089"/>
  <c r="B6090"/>
  <c r="B6091"/>
  <c r="B6092"/>
  <c r="B6093"/>
  <c r="B6094"/>
  <c r="B6095"/>
  <c r="B6096"/>
  <c r="B6097"/>
  <c r="B6098"/>
  <c r="B6099"/>
  <c r="B6100"/>
  <c r="B6101"/>
  <c r="B6102"/>
  <c r="B6103"/>
  <c r="B6104"/>
  <c r="B6105"/>
  <c r="B6106"/>
  <c r="B6107"/>
  <c r="B6108"/>
  <c r="B6109"/>
  <c r="B6110"/>
  <c r="B6111"/>
  <c r="B6112"/>
  <c r="B6113"/>
  <c r="B6114"/>
  <c r="B6115"/>
  <c r="B6116"/>
  <c r="B6117"/>
  <c r="B6118"/>
  <c r="B6119"/>
  <c r="B6120"/>
  <c r="B6121"/>
  <c r="B6122"/>
  <c r="B6123"/>
  <c r="B6124"/>
  <c r="B6125"/>
  <c r="B6126"/>
  <c r="B6127"/>
  <c r="B6128"/>
  <c r="B6129"/>
  <c r="B6130"/>
  <c r="B6131"/>
  <c r="B6132"/>
  <c r="B6133"/>
  <c r="B6134"/>
  <c r="B6135"/>
  <c r="B6136"/>
  <c r="B6137"/>
  <c r="B6138"/>
  <c r="B6139"/>
  <c r="B6140"/>
  <c r="B6141"/>
  <c r="B6142"/>
  <c r="B6143"/>
  <c r="B6144"/>
  <c r="B6145"/>
  <c r="B6146"/>
  <c r="B6147"/>
  <c r="B6148"/>
  <c r="B6149"/>
  <c r="B6150"/>
  <c r="B6151"/>
  <c r="B6152"/>
  <c r="B6153"/>
  <c r="B6154"/>
  <c r="B6155"/>
  <c r="B6156"/>
  <c r="B6157"/>
  <c r="B6158"/>
  <c r="B6159"/>
  <c r="B6160"/>
  <c r="B6161"/>
  <c r="B6162"/>
  <c r="B6163"/>
  <c r="B6164"/>
  <c r="B6165"/>
  <c r="B6166"/>
  <c r="B6167"/>
  <c r="B6168"/>
  <c r="B6169"/>
  <c r="B6170"/>
  <c r="B6171"/>
  <c r="B6172"/>
  <c r="B6173"/>
  <c r="B6174"/>
  <c r="B6175"/>
  <c r="B6176"/>
  <c r="B6177"/>
  <c r="B6178"/>
  <c r="B6179"/>
  <c r="B6180"/>
  <c r="B6181"/>
  <c r="B6182"/>
  <c r="B6183"/>
  <c r="B6184"/>
  <c r="B6185"/>
  <c r="B6186"/>
  <c r="B6187"/>
  <c r="B6188"/>
  <c r="B6189"/>
  <c r="B6190"/>
  <c r="B6191"/>
  <c r="B6192"/>
  <c r="B6193"/>
  <c r="B6194"/>
  <c r="B6195"/>
  <c r="B6196"/>
  <c r="B6197"/>
  <c r="B6198"/>
  <c r="B6199"/>
  <c r="B6200"/>
  <c r="B6201"/>
  <c r="B6202"/>
  <c r="B6203"/>
  <c r="B6204"/>
  <c r="B6205"/>
  <c r="B6206"/>
  <c r="B6207"/>
  <c r="B6208"/>
  <c r="B6209"/>
  <c r="B6210"/>
  <c r="B6211"/>
  <c r="B6212"/>
  <c r="B6213"/>
  <c r="B6214"/>
  <c r="B6215"/>
  <c r="B6216"/>
  <c r="B6217"/>
  <c r="B6218"/>
  <c r="B6219"/>
  <c r="B6220"/>
  <c r="B6221"/>
  <c r="B6222"/>
  <c r="B6223"/>
  <c r="B6224"/>
  <c r="B6225"/>
  <c r="B6226"/>
  <c r="B6227"/>
  <c r="B6228"/>
  <c r="B6229"/>
  <c r="B6230"/>
  <c r="B6231"/>
  <c r="B6232"/>
  <c r="B6233"/>
  <c r="B6234"/>
  <c r="B6235"/>
  <c r="B6236"/>
  <c r="B6237"/>
  <c r="B6238"/>
  <c r="B6239"/>
  <c r="B6240"/>
  <c r="B6241"/>
  <c r="B6242"/>
  <c r="B6243"/>
  <c r="B6244"/>
  <c r="B6245"/>
  <c r="B6246"/>
  <c r="B6247"/>
  <c r="B6248"/>
  <c r="B6249"/>
  <c r="B6250"/>
  <c r="B6251"/>
  <c r="B6252"/>
  <c r="B6253"/>
  <c r="B6254"/>
  <c r="B6255"/>
  <c r="B6256"/>
  <c r="B6257"/>
  <c r="B6258"/>
  <c r="B6259"/>
  <c r="B6260"/>
  <c r="B6261"/>
  <c r="B6262"/>
  <c r="B6263"/>
  <c r="B6264"/>
  <c r="B6265"/>
  <c r="B6266"/>
  <c r="B6267"/>
  <c r="B6268"/>
  <c r="B6269"/>
  <c r="B6270"/>
  <c r="B6271"/>
  <c r="B6272"/>
  <c r="B6273"/>
  <c r="B6274"/>
  <c r="B6275"/>
  <c r="B6276"/>
  <c r="B6277"/>
  <c r="B6278"/>
  <c r="B6279"/>
  <c r="B6280"/>
  <c r="B6281"/>
  <c r="B6282"/>
  <c r="B6283"/>
  <c r="B6284"/>
  <c r="B6285"/>
  <c r="B6286"/>
  <c r="B6287"/>
  <c r="B6288"/>
  <c r="B6289"/>
  <c r="B6290"/>
  <c r="B6291"/>
  <c r="B6292"/>
  <c r="B6293"/>
  <c r="B6294"/>
  <c r="B6295"/>
  <c r="B6296"/>
  <c r="B6297"/>
  <c r="B6298"/>
  <c r="B6299"/>
  <c r="B6300"/>
  <c r="B6301"/>
  <c r="B6302"/>
  <c r="B6303"/>
  <c r="B6304"/>
  <c r="B6305"/>
  <c r="B6306"/>
  <c r="B6307"/>
  <c r="B6308"/>
  <c r="B6309"/>
  <c r="B6310"/>
  <c r="B6311"/>
  <c r="B6312"/>
  <c r="B6313"/>
  <c r="B6314"/>
  <c r="B6315"/>
  <c r="B6316"/>
  <c r="B6317"/>
  <c r="B6318"/>
  <c r="B6319"/>
  <c r="B6320"/>
  <c r="B6321"/>
  <c r="B6322"/>
  <c r="B6323"/>
  <c r="B6324"/>
  <c r="B6325"/>
  <c r="B6326"/>
  <c r="B6327"/>
  <c r="B6328"/>
  <c r="B6329"/>
  <c r="B6330"/>
  <c r="B6331"/>
  <c r="B6332"/>
  <c r="B6333"/>
  <c r="B6334"/>
  <c r="B6335"/>
  <c r="B6336"/>
  <c r="B6337"/>
  <c r="B6338"/>
  <c r="B6339"/>
  <c r="B6340"/>
  <c r="B6341"/>
  <c r="B6342"/>
  <c r="B6343"/>
  <c r="B6344"/>
  <c r="B6345"/>
  <c r="B6346"/>
  <c r="B6347"/>
  <c r="B6348"/>
  <c r="B6349"/>
  <c r="B6350"/>
  <c r="B6351"/>
  <c r="B6352"/>
  <c r="B6353"/>
  <c r="B6354"/>
  <c r="B6355"/>
  <c r="B6356"/>
  <c r="B6357"/>
  <c r="B6358"/>
  <c r="B6359"/>
  <c r="B6360"/>
  <c r="B6361"/>
  <c r="B6362"/>
  <c r="B6363"/>
  <c r="B6364"/>
  <c r="B6365"/>
  <c r="B6366"/>
  <c r="B6367"/>
  <c r="B3"/>
  <c r="B4"/>
  <c r="B6"/>
  <c r="B7"/>
  <c r="B8"/>
  <c r="B9"/>
  <c r="B10"/>
  <c r="B11"/>
  <c r="B12"/>
  <c r="B13"/>
  <c r="B14"/>
  <c r="B15"/>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B127"/>
  <c r="B128"/>
  <c r="B129"/>
  <c r="B130"/>
  <c r="B131"/>
  <c r="B132"/>
  <c r="B133"/>
  <c r="B134"/>
  <c r="B135"/>
  <c r="B136"/>
  <c r="B137"/>
  <c r="B138"/>
  <c r="B139"/>
  <c r="B140"/>
  <c r="B141"/>
  <c r="B142"/>
  <c r="B143"/>
  <c r="B144"/>
  <c r="B145"/>
  <c r="B146"/>
  <c r="B147"/>
  <c r="B148"/>
  <c r="B149"/>
  <c r="B150"/>
  <c r="B151"/>
  <c r="B152"/>
  <c r="B153"/>
  <c r="B154"/>
  <c r="B155"/>
  <c r="B156"/>
  <c r="B157"/>
  <c r="B158"/>
  <c r="B159"/>
  <c r="B160"/>
  <c r="B161"/>
  <c r="B162"/>
  <c r="B163"/>
  <c r="B164"/>
  <c r="B165"/>
  <c r="B166"/>
  <c r="B167"/>
  <c r="B168"/>
  <c r="B169"/>
  <c r="B170"/>
  <c r="B171"/>
  <c r="B172"/>
  <c r="B173"/>
  <c r="B174"/>
  <c r="B175"/>
  <c r="B176"/>
  <c r="B177"/>
  <c r="B178"/>
  <c r="B179"/>
  <c r="B180"/>
  <c r="B181"/>
  <c r="B182"/>
  <c r="B183"/>
  <c r="B184"/>
  <c r="B185"/>
  <c r="B186"/>
  <c r="B187"/>
  <c r="B188"/>
  <c r="B189"/>
  <c r="B190"/>
  <c r="B191"/>
  <c r="B192"/>
  <c r="B193"/>
  <c r="B194"/>
  <c r="B195"/>
  <c r="B196"/>
  <c r="B197"/>
  <c r="B198"/>
  <c r="B199"/>
  <c r="B200"/>
  <c r="B201"/>
  <c r="B202"/>
  <c r="B203"/>
  <c r="B204"/>
  <c r="B205"/>
  <c r="B206"/>
  <c r="B207"/>
  <c r="B208"/>
  <c r="B209"/>
  <c r="B210"/>
  <c r="B211"/>
  <c r="B212"/>
  <c r="B2"/>
  <c r="N50" i="1"/>
  <c r="P50" s="1"/>
  <c r="K50"/>
  <c r="K37"/>
  <c r="K38"/>
  <c r="K39"/>
  <c r="K36"/>
  <c r="P23" i="7"/>
  <c r="M23"/>
  <c r="J23"/>
  <c r="P22"/>
  <c r="M22"/>
  <c r="J22"/>
  <c r="P21"/>
  <c r="M21"/>
  <c r="J21"/>
  <c r="P128" i="1" l="1"/>
  <c r="P16" s="1"/>
  <c r="K48" i="4"/>
  <c r="J48" s="1"/>
  <c r="P18" i="1"/>
  <c r="O18"/>
  <c r="O17" s="1"/>
  <c r="P49"/>
  <c r="P48" s="1"/>
  <c r="K20" i="4" s="1"/>
  <c r="I28" i="7"/>
  <c r="A32" s="1"/>
  <c r="O50" i="1"/>
  <c r="O49" s="1"/>
  <c r="O48" s="1"/>
  <c r="G20" i="4" l="1"/>
  <c r="H20"/>
  <c r="P171" i="1"/>
  <c r="O30"/>
  <c r="N30" l="1"/>
  <c r="P30" s="1"/>
  <c r="O39"/>
  <c r="N36"/>
  <c r="K29"/>
  <c r="O29"/>
  <c r="O26" s="1"/>
  <c r="C8" i="4"/>
  <c r="O37" i="1" l="1"/>
  <c r="O38"/>
  <c r="P36"/>
  <c r="N39"/>
  <c r="N38"/>
  <c r="P38" s="1"/>
  <c r="N37"/>
  <c r="P37" s="1"/>
  <c r="O36"/>
  <c r="N29"/>
  <c r="P17"/>
  <c r="K14" i="4" l="1"/>
  <c r="O35" i="1"/>
  <c r="O34" s="1"/>
  <c r="O15" s="1"/>
  <c r="P39"/>
  <c r="P35" s="1"/>
  <c r="P29"/>
  <c r="P26" s="1"/>
  <c r="K16" i="4" s="1"/>
  <c r="G16" s="1"/>
  <c r="H50" l="1"/>
  <c r="I50"/>
  <c r="J50"/>
  <c r="G14"/>
  <c r="O169" i="1"/>
  <c r="O173" s="1"/>
  <c r="P34"/>
  <c r="P15" s="1"/>
  <c r="P169" l="1"/>
  <c r="P173" s="1"/>
  <c r="K18" i="4"/>
  <c r="K50" s="1"/>
  <c r="G18" l="1"/>
  <c r="G50" s="1"/>
  <c r="M50" l="1"/>
  <c r="M51"/>
  <c r="K13"/>
  <c r="K39"/>
  <c r="K43"/>
  <c r="K23"/>
  <c r="K33"/>
  <c r="K37"/>
  <c r="K25"/>
  <c r="K29"/>
  <c r="K41"/>
  <c r="K35"/>
  <c r="K31"/>
  <c r="K27"/>
  <c r="K17"/>
  <c r="K21"/>
  <c r="K19"/>
  <c r="K47"/>
  <c r="K15"/>
  <c r="K45"/>
  <c r="K49" l="1"/>
</calcChain>
</file>

<file path=xl/sharedStrings.xml><?xml version="1.0" encoding="utf-8"?>
<sst xmlns="http://schemas.openxmlformats.org/spreadsheetml/2006/main" count="77410" uniqueCount="50186">
  <si>
    <t>QUANTITATIVOS E ORÇAMENTO SINTÉTICO</t>
  </si>
  <si>
    <t>OBJETO:</t>
  </si>
  <si>
    <t>Responsável:</t>
  </si>
  <si>
    <t>Data:</t>
  </si>
  <si>
    <t>BDI</t>
  </si>
  <si>
    <t>Revisão:</t>
  </si>
  <si>
    <t>R00</t>
  </si>
  <si>
    <t>ITEM</t>
  </si>
  <si>
    <t>DESCRIÇÃO</t>
  </si>
  <si>
    <t>CÓDIGO</t>
  </si>
  <si>
    <t>REFERÊNCIA</t>
  </si>
  <si>
    <t>UNID.</t>
  </si>
  <si>
    <t xml:space="preserve">QUANT. </t>
  </si>
  <si>
    <t>UNIT COM BDI</t>
  </si>
  <si>
    <t>TOTAL</t>
  </si>
  <si>
    <t>TOTAL COM BDI</t>
  </si>
  <si>
    <t>SERVIÇOS PRELIMINARES</t>
  </si>
  <si>
    <t xml:space="preserve">SUBTOTAL </t>
  </si>
  <si>
    <t>ED-50152</t>
  </si>
  <si>
    <t>SETOP</t>
  </si>
  <si>
    <t>SINAPI</t>
  </si>
  <si>
    <t>ED-50157</t>
  </si>
  <si>
    <t>ED-51131</t>
  </si>
  <si>
    <t>ED-51128</t>
  </si>
  <si>
    <t>ED-48311</t>
  </si>
  <si>
    <t>ED-49748</t>
  </si>
  <si>
    <t>ED-48295</t>
  </si>
  <si>
    <t>ED-49638</t>
  </si>
  <si>
    <t>ED-49643</t>
  </si>
  <si>
    <t>ED-50174</t>
  </si>
  <si>
    <t>ED-48298</t>
  </si>
  <si>
    <t>ED-49798</t>
  </si>
  <si>
    <t>ED-50252</t>
  </si>
  <si>
    <t>ED-49686</t>
  </si>
  <si>
    <t>ED-50924</t>
  </si>
  <si>
    <t>ED-50831</t>
  </si>
  <si>
    <t>ED-48461</t>
  </si>
  <si>
    <t>ED-48462</t>
  </si>
  <si>
    <t>ED-48463</t>
  </si>
  <si>
    <t>ED-48464</t>
  </si>
  <si>
    <t>PINTURA</t>
  </si>
  <si>
    <t>ED-50493</t>
  </si>
  <si>
    <t>ED-50498</t>
  </si>
  <si>
    <t>ED-50532</t>
  </si>
  <si>
    <t>ED-50487</t>
  </si>
  <si>
    <t>ED-50451</t>
  </si>
  <si>
    <t>ED-50474</t>
  </si>
  <si>
    <t>ED-50514</t>
  </si>
  <si>
    <t>ED-50505</t>
  </si>
  <si>
    <t>ED-50520</t>
  </si>
  <si>
    <t>ED-50519</t>
  </si>
  <si>
    <t>ED-50530</t>
  </si>
  <si>
    <t>ED-50525</t>
  </si>
  <si>
    <t>ED-50463</t>
  </si>
  <si>
    <t>ED-50961</t>
  </si>
  <si>
    <t>ED-50811</t>
  </si>
  <si>
    <t>ED-50799</t>
  </si>
  <si>
    <t>ED-50810</t>
  </si>
  <si>
    <t>ED-49603</t>
  </si>
  <si>
    <t>ED-49602</t>
  </si>
  <si>
    <t>ED-49601</t>
  </si>
  <si>
    <t>ED-50979</t>
  </si>
  <si>
    <t>ED-49701</t>
  </si>
  <si>
    <t>ED-49698</t>
  </si>
  <si>
    <t>ED-50951</t>
  </si>
  <si>
    <t>ED-50936</t>
  </si>
  <si>
    <t>ED-49858</t>
  </si>
  <si>
    <t>ED-50347</t>
  </si>
  <si>
    <t>ED-50335</t>
  </si>
  <si>
    <t>ED-49990</t>
  </si>
  <si>
    <t>ED-49972</t>
  </si>
  <si>
    <t>ED-50323</t>
  </si>
  <si>
    <t>ED-50325</t>
  </si>
  <si>
    <t>ED-50330</t>
  </si>
  <si>
    <t>ED-50324</t>
  </si>
  <si>
    <t>ED-50331</t>
  </si>
  <si>
    <t>ED-50304</t>
  </si>
  <si>
    <t>ED-50328</t>
  </si>
  <si>
    <t>ED-50329</t>
  </si>
  <si>
    <t>ED-50297</t>
  </si>
  <si>
    <t>ED-50298</t>
  </si>
  <si>
    <t>ED-50282</t>
  </si>
  <si>
    <t>ED-50283</t>
  </si>
  <si>
    <t>ED-50281</t>
  </si>
  <si>
    <t>ED-50288</t>
  </si>
  <si>
    <t>ED-50294</t>
  </si>
  <si>
    <t>ED-50279</t>
  </si>
  <si>
    <t>ED-50280</t>
  </si>
  <si>
    <t>ED-48337</t>
  </si>
  <si>
    <t>ED-48343</t>
  </si>
  <si>
    <t>ED-48163</t>
  </si>
  <si>
    <t>ED-48160</t>
  </si>
  <si>
    <t>ED-48162</t>
  </si>
  <si>
    <t>ED-48165</t>
  </si>
  <si>
    <t>ED-48157</t>
  </si>
  <si>
    <t>ED-50018</t>
  </si>
  <si>
    <t>ED-50019</t>
  </si>
  <si>
    <t>ED-50020</t>
  </si>
  <si>
    <t>ED-50021</t>
  </si>
  <si>
    <t>ED-50022</t>
  </si>
  <si>
    <t>ED-50023</t>
  </si>
  <si>
    <t>ED-50027</t>
  </si>
  <si>
    <t>ED-50028</t>
  </si>
  <si>
    <t>ED-50029</t>
  </si>
  <si>
    <t>ED-50030</t>
  </si>
  <si>
    <t>ED-50031</t>
  </si>
  <si>
    <t>ED-50096</t>
  </si>
  <si>
    <t>ED-50002</t>
  </si>
  <si>
    <t>ED-50003</t>
  </si>
  <si>
    <t>ED-50321</t>
  </si>
  <si>
    <t>ED-50320</t>
  </si>
  <si>
    <t>ED-50317</t>
  </si>
  <si>
    <t>ED-50318</t>
  </si>
  <si>
    <t>ED-50008</t>
  </si>
  <si>
    <t>ED-50011</t>
  </si>
  <si>
    <t>ED-50316</t>
  </si>
  <si>
    <t>ED-48189</t>
  </si>
  <si>
    <t>ED-48183</t>
  </si>
  <si>
    <t>ED-48182</t>
  </si>
  <si>
    <t>ED-48179</t>
  </si>
  <si>
    <t>ED-48186</t>
  </si>
  <si>
    <t>ED-48553</t>
  </si>
  <si>
    <t>ED-50193</t>
  </si>
  <si>
    <t>ED-50206</t>
  </si>
  <si>
    <t>ED-50199</t>
  </si>
  <si>
    <t>ED-50200</t>
  </si>
  <si>
    <t>ED-50207</t>
  </si>
  <si>
    <t>ED-50201</t>
  </si>
  <si>
    <t>ED-50202</t>
  </si>
  <si>
    <t>ED-50204</t>
  </si>
  <si>
    <t>ED-50205</t>
  </si>
  <si>
    <t>ED-50203</t>
  </si>
  <si>
    <t>ED-50636</t>
  </si>
  <si>
    <t>ED-50634</t>
  </si>
  <si>
    <t>ED-50374</t>
  </si>
  <si>
    <t>SERVIÇOS</t>
  </si>
  <si>
    <t>RESPONSÁVEL TÉCNICO:</t>
  </si>
  <si>
    <t>CREA -  MG 214.579/D</t>
  </si>
  <si>
    <t>Projeto:</t>
  </si>
  <si>
    <t>m</t>
  </si>
  <si>
    <t>m³</t>
  </si>
  <si>
    <t>m²</t>
  </si>
  <si>
    <t>ED-49813</t>
  </si>
  <si>
    <t>KG</t>
  </si>
  <si>
    <t>ED-8458</t>
  </si>
  <si>
    <t>ED-48392</t>
  </si>
  <si>
    <t>ED-51129</t>
  </si>
  <si>
    <t>ED-51107</t>
  </si>
  <si>
    <t>ED-50046</t>
  </si>
  <si>
    <t>H</t>
  </si>
  <si>
    <t>UNIDADE</t>
  </si>
  <si>
    <t>DRENAGEM</t>
  </si>
  <si>
    <t>L</t>
  </si>
  <si>
    <t>ED-48669</t>
  </si>
  <si>
    <t>ED-48670</t>
  </si>
  <si>
    <t>ED-48671</t>
  </si>
  <si>
    <t>ED-49955</t>
  </si>
  <si>
    <t>U</t>
  </si>
  <si>
    <t>ED-48572</t>
  </si>
  <si>
    <t>ED-50467</t>
  </si>
  <si>
    <t>M</t>
  </si>
  <si>
    <t>ED-50266</t>
  </si>
  <si>
    <t xml:space="preserve">CRONOGRAMA FÍSICO-FINANCEIRO DE OBRA </t>
  </si>
  <si>
    <t>%</t>
  </si>
  <si>
    <t>R$</t>
  </si>
  <si>
    <t>UN</t>
  </si>
  <si>
    <t>M2</t>
  </si>
  <si>
    <t>M3</t>
  </si>
  <si>
    <t>TXKM</t>
  </si>
  <si>
    <t>M3XKM</t>
  </si>
  <si>
    <t>AJUDANTE DE ARMADOR COM ENCARGOS COMPLEMENTARES</t>
  </si>
  <si>
    <t>AJUDANTE DE CARPINTEIRO COM ENCARGOS COMPLEMENTARES</t>
  </si>
  <si>
    <t>AJUDANTE ESPECIALIZADO COM ENCARGOS COMPLEMENTARES</t>
  </si>
  <si>
    <t>ARMADOR COM ENCARGOS COMPLEMENTARES</t>
  </si>
  <si>
    <t>CALCETEIRO COM ENCARGOS COMPLEMENTARES</t>
  </si>
  <si>
    <t>CARPINTEIRO DE ESQUADRIA COM ENCARGOS COMPLEMENTARES</t>
  </si>
  <si>
    <t>ELETRICISTA COM ENCARGOS COMPLEMENTARES</t>
  </si>
  <si>
    <t>GESSEIRO COM ENCARGOS COMPLEMENTARES</t>
  </si>
  <si>
    <t>IMPERMEABILIZADOR COM ENCARGOS COMPLEMENTARES</t>
  </si>
  <si>
    <t>MARCENEIRO COM ENCARGOS COMPLEMENTARES</t>
  </si>
  <si>
    <t>PEDREIRO COM ENCARGOS COMPLEMENTARES</t>
  </si>
  <si>
    <t>PINTOR COM ENCARGOS COMPLEMENTARES</t>
  </si>
  <si>
    <t>POCEIRO COM ENCARGOS COMPLEMENTARES</t>
  </si>
  <si>
    <t>RASTELEIRO COM ENCARGOS COMPLEMENTARES</t>
  </si>
  <si>
    <t>SERRALHEIRO COM ENCARGOS COMPLEMENTARES</t>
  </si>
  <si>
    <t>SERVENTE COM ENCARGOS COMPLEMENTARES</t>
  </si>
  <si>
    <t>TELHADISTA COM ENCARGOS COMPLEMENTARES</t>
  </si>
  <si>
    <t>VIDRACEIRO COM ENCARGOS COMPLEMENTARES</t>
  </si>
  <si>
    <t>JARDINEIRO COM ENCARGOS COMPLEMENTARES</t>
  </si>
  <si>
    <t>AJUDANTE DE PINTOR COM ENCARGOS COMPLEMENTARES</t>
  </si>
  <si>
    <t>AJUDANTE DE ELETRICISTA COM ENCARGOS COMPLEMENTARES</t>
  </si>
  <si>
    <t>OPERADOR DE BETONEIRA ESTACIONÁRIA COM ENCARGOS COMPLEMENTARES</t>
  </si>
  <si>
    <t>DESCRIÇÃO DO SERVIÇO</t>
  </si>
  <si>
    <t>CUSTO UNITÁRIO</t>
  </si>
  <si>
    <t>ED-48151</t>
  </si>
  <si>
    <t>ABERTURA MANUAL DE POÇO COM PROFUNDIDADE &lt;= 2,00M, DIÂMETRO DE 1,20M, INCLUSIVE AFASTAMENTO DO MATERIAL ESCAVADO</t>
  </si>
  <si>
    <t>ED-48152</t>
  </si>
  <si>
    <t>ABERTURA MANUAL DE POÇO COM PROFUNDIDADE &gt; 2,00M, DIÂMETRO DE 1,20M, INCLUSIVE AFASTAMENTO DO MATERIAL ESCAVADO</t>
  </si>
  <si>
    <t>ED-48145</t>
  </si>
  <si>
    <t>FILTROS ANAERÓBICOS COM DIÂMETRO 250 CM E PROFUNDIDADE ÚTIL DE 160 CM, INSTALADOS, INCLUSIVE BOTA FORA DE MATERIAL ESCAVADO</t>
  </si>
  <si>
    <t>ED-48146</t>
  </si>
  <si>
    <t>FOSSA SÉPTICA PARA 1500 L/DIA, DE CONCRETO, INSTALADA (15 PESSOAS), INCLUSIVE BOTA FORA DE MATERIAL ESCAVADO</t>
  </si>
  <si>
    <t>ED-48147</t>
  </si>
  <si>
    <t>FOSSA SÉPTICA PARA 2250 L/DIA, DE CONCRETO, INSTALADA (30 PESSOAS), INCLUSIVE BOTA FORA DE MATERIAL ESCAVADO</t>
  </si>
  <si>
    <t>ED-48148</t>
  </si>
  <si>
    <t>FOSSA SÉPTICA PARA 3000 L/DIA, DE CONCRETO, INSTALADA (40 PESSOAS), INCLUSIVE BOTA FORA DE MATERIAL ESCAVADO</t>
  </si>
  <si>
    <t>ED-48149</t>
  </si>
  <si>
    <t>FOSSA SÉPTICA PARA 3750 L/DIA, DE CONCRETO, INSTALADA (100 PESSOAS), INCLUSIVE BOTA FORA DE MATERIAL ESCAVADO</t>
  </si>
  <si>
    <t>ED-48154</t>
  </si>
  <si>
    <t>REVESTIMENTO DE CISTERNA COM 1/2 TIJOLO MACIÇO REQUEIMADO</t>
  </si>
  <si>
    <t>ED-48153</t>
  </si>
  <si>
    <t>REVESTIMENTO DE POÇO COM ANÉIS DE CONCRETO, D = 1,20 M</t>
  </si>
  <si>
    <t>ED-48156</t>
  </si>
  <si>
    <t>ASSENTO BRANCO PARA VASO</t>
  </si>
  <si>
    <t>ASSENTO PARA VASO PNE (NBR 9050)</t>
  </si>
  <si>
    <t>ED-48158</t>
  </si>
  <si>
    <t>BANCO ARTICULADO EM AÇO INOX COM CANTOS ARREDONDADOS, PROFUNDIDADE MÍNIMA DE 0,45 M E COMPRIMENTO MÍNIMO DE 0,70 M, CONFORME NBR 9050</t>
  </si>
  <si>
    <t>ED-48159</t>
  </si>
  <si>
    <t>BANCO ARTICULADO EM FÓRMICA COM CANTOS ARREDONDADOS E SUPERFÍCIE ANTIDERRAPANTE IMPERMEÁVEL, PROFUNDIDADE MÍNIMA DE 0,45 M E COMPRIMENTO MÍNIMO DE 0,70 M, PARA ESFORÇO DE 1,5 KN CONFORME NBR 9050</t>
  </si>
  <si>
    <t>BARRA DE APOIO EM AÇO INOX POLIDO EM "L", DN 1.1/4" (31,75MM), PARA ACESSIBILIDADE (PMR/PCR), COMPRIMENTO 140CM, INSTALADO EM PAREDE, INCLUSIVE FORNECIMENTO, INSTALAÇÃO E ACESSÓRIOS PARA FIXAÇÃO</t>
  </si>
  <si>
    <t>ED-48167</t>
  </si>
  <si>
    <t>ED-48161</t>
  </si>
  <si>
    <t>ED-48166</t>
  </si>
  <si>
    <t>BARRA DE APOIO EM AÇO INOX POLIDO RETA, DN 1.1/4" (31,75MM), PARA ACESSIBILIDADE (PMR/PCR), COMPRIMENTO 120CM, INSTALADO EM PAREDE, INCLUSIVE FORNECIMENTO, INSTALAÇÃO E ACESSÓRIOS PARA FIXAÇÃO</t>
  </si>
  <si>
    <t>BARRA DE APOIO EM AÇO INOX POLIDO RETA, DN 1.1/4" (31,75MM), PARA ACESSIBILIDADE (PMR/PCR), COMPRIMENTO 40CM, INSTALADO EM PORTA/PAREDE, INCLUSIVE FORNECIMENTO, INSTALAÇÃO E ACESSÓRIOS PARA FIXAÇÃO</t>
  </si>
  <si>
    <t>ED-48164</t>
  </si>
  <si>
    <t>BARRA DE APOIO EM AÇO INOX POLIDO RETA, DN 1.1/4" (31,75MM), PARA ACESSIBILIDADE (PMR/PCR), COMPRIMENTO 80CM, INSTALADO EM PAREDE, INCLUSIVE FORNECIMENTO, INSTALAÇÃO E ACESSÓRIOS PARA FIXAÇÃO</t>
  </si>
  <si>
    <t>BARRA DE APOIO EM AÇO INOX POLIDO RETA, DN 1.1/4" (31,75MM), PARA ACESSIBILIDADE (PMR/PCR), COMPRIMENTO 90CM, INSTALADO EM PAREDE, INCLUSIVE FORNECIMENTO, INSTALAÇÃO E ACESSÓRIOS PARA FIXAÇÃO</t>
  </si>
  <si>
    <t>ED-48169</t>
  </si>
  <si>
    <t>BEBEDOURO GEMINADO MG-F 80 INOX</t>
  </si>
  <si>
    <t>ED-48170</t>
  </si>
  <si>
    <t>BEBEDOURO MF-F PINTADO</t>
  </si>
  <si>
    <t>ED-48171</t>
  </si>
  <si>
    <t>BEBEDOURO MG-F INFANTIL INOX</t>
  </si>
  <si>
    <t>ED-48172</t>
  </si>
  <si>
    <t>BEBEDOURO MG-F INFANTIL PINTADO</t>
  </si>
  <si>
    <t>ED-48174</t>
  </si>
  <si>
    <t>CABIDE DE LOUÇA COM DOIS (2) GANCHOS, NA COR BRANCA, ASSENTAMENTO EM ARGAMASSA INDUSTRIALIZADA, INCLUSIVE REJUNTAMENTO E FORNECIMENTO</t>
  </si>
  <si>
    <t>ED-48175</t>
  </si>
  <si>
    <t>CABIDE EM TUBO DE AÇO GALVANIZADO D = 1/2"</t>
  </si>
  <si>
    <t>ED-48176</t>
  </si>
  <si>
    <t>CABIDE METÁLICO SIMPLES CROMADO, INCLUSIVE FIXAÇÃO</t>
  </si>
  <si>
    <t>ED-48180</t>
  </si>
  <si>
    <t>DISPENSER EM AÇO INOX PARA PAPEL TOALHA 2 OU 3 FOLHAS</t>
  </si>
  <si>
    <t>DISPENSER EM PLÁSTICO PARA PAPEL TOALHA 2 OU 3 FOLHAS</t>
  </si>
  <si>
    <t>ED-48155</t>
  </si>
  <si>
    <t>DISPENSER PARA GEL/ÁLCOOL COM RESERVATORIO 800 ML</t>
  </si>
  <si>
    <t>ED-48177</t>
  </si>
  <si>
    <t>FILTRO AP-200 CURTO</t>
  </si>
  <si>
    <t>ED-48185</t>
  </si>
  <si>
    <t>MEIA SABONETEIRA DE LOUÇA, NA COR BRANCA, ASSENTAMENTO COM ARGAMASSA INDUSTRIALIZADA, INCLUSIVE REJUNTAMENTO E FORNECIMENTO</t>
  </si>
  <si>
    <t>PAPELEIRA DE LOUÇA COM ROLETE, NA COR BRANCA, ASSENTAMENTO COM ARGAMASSA INDUSTRIALIZADA, INCLUSIVE REJUNTAMENTO E FORNECIMENTO</t>
  </si>
  <si>
    <t>ED-48181</t>
  </si>
  <si>
    <t>PAPELEIRA METÁLICA CROMADA, INCLUSIVE FIXAÇÃO</t>
  </si>
  <si>
    <t>PAPELEIRA PLASTICA TIPO DISPENSER PARA PAPEL HIGIENICO ROLAO</t>
  </si>
  <si>
    <t>ED-48184</t>
  </si>
  <si>
    <t>SABONETEIRA EM AÇO INOX TIPO DISPENSER PARA SABONETE LIQUIDO COM RESERVATORIO 800 ML</t>
  </si>
  <si>
    <t>ED-48187</t>
  </si>
  <si>
    <t>SABONETEIRA METÁLICA CROMADA, TIPO CONCHA, DE SOBREPOR</t>
  </si>
  <si>
    <t>SABONETEIRA PLASTICA TIPO DISPENSER PARA SABONETE LIQUIDO COM RESERVATORIO 1500 ML</t>
  </si>
  <si>
    <t>ED-48188</t>
  </si>
  <si>
    <t>SABONETEIRA PLASTICA TIPO DISPENSER PARA SABONETE LIQUIDO COM RESERVATORIO 800 ML</t>
  </si>
  <si>
    <t>ED-48213</t>
  </si>
  <si>
    <t>ALVENARIA DE BLOCO DE CONCRETO CHEIO COM ARMAÇÃO, EM CONCRETO COM FCK 15MPA , ESP. 14CM, PARA REVESTIMENTO, INCLUSIVE ARGAMASSA PARA ASSENTAMENTO (DETALHE D - CADERNO SEDS)</t>
  </si>
  <si>
    <t>ED-48214</t>
  </si>
  <si>
    <t>ALVENARIA DE BLOCO DE CONCRETO CHEIO COM ARMAÇÃO, EM CONCRETO COM FCK 15MPA , ESP. 19CM, PARA REVESTIMENTO, INCLUSIVE ARGAMASSA PARA ASSENTAMENTO (DETALHE D - CADERNO SEDS)</t>
  </si>
  <si>
    <t>ED-48212</t>
  </si>
  <si>
    <t>ALVENARIA DE BLOCO DE CONCRETO CHEIO COM ARMAÇÃO, EM CONCRETO COM FCK 15MPA , ESP. 9CM, PARA REVESTIMENTO, INCLUSIVE ARGAMASSA PARA ASSENTAMENTO (DETALHE D - CADERNO SEDS)</t>
  </si>
  <si>
    <t>ED-48219</t>
  </si>
  <si>
    <t>ALVENARIA DE BLOCO DE CONCRETO CHEIO SEM ARMAÇÃO, EM CONCRETO COM FCK DE 20MPA , ESP. 14CM, PARA REVESTIMENTO, INCLUSIVE ARGAMASSA PARA ASSENTAMENTO (DETALHE D - CADERNO SEDS)</t>
  </si>
  <si>
    <t>ED-48220</t>
  </si>
  <si>
    <t>ALVENARIA DE BLOCO DE CONCRETO CHEIO SEM ARMAÇÃO, EM CONCRETO COM FCK DE 20MPA , ESP. 19CM, PARA REVESTIMENTO, INCLUSIVE ARGAMASSA PARA ASSENTAMENTO (DETALHE D - CADERNO SEDS)</t>
  </si>
  <si>
    <t>ED-48218</t>
  </si>
  <si>
    <t>ALVENARIA DE BLOCO DE CONCRETO CHEIO SEM ARMAÇÃO, EM CONCRETO COM FCK DE 20MPA , ESP. 9CM, PARA REVESTIMENTO, INCLUSIVE ARGAMASSA PARA ASSENTAMENTO (DETALHE D - CADERNO SEDS)</t>
  </si>
  <si>
    <t>ED-48216</t>
  </si>
  <si>
    <t>ALVENARIA DE BLOCO DE CONCRETO CHEIO SEM ARMAÇÃO, EM CONCRETO COM FCK 15MPA , ESP. 14CM, PARA REVESTIMENTO, INCLUSIVE ARGAMASSA PARA ASSENTAMENTO (DETALHE D - CADERNO SEDS)</t>
  </si>
  <si>
    <t>ED-48217</t>
  </si>
  <si>
    <t>ALVENARIA DE BLOCO DE CONCRETO CHEIO SEM ARMAÇÃO, EM CONCRETO COM FCK 15MPA , ESP. 19CM, PARA REVESTIMENTO, INCLUSIVE ARGAMASSA PARA ASSENTAMENTO (DETALHE D - CADERNO SEDS)</t>
  </si>
  <si>
    <t>ED-48215</t>
  </si>
  <si>
    <t>ALVENARIA DE BLOCO DE CONCRETO CHEIO SEM ARMAÇÃO, EM CONCRETO COM FCK 15MPA , ESP. 9CM, PARA REVESTIMENTO, INCLUSIVE ARGAMASSA PARA ASSENTAMENTO (DETALHE D - CADERNO SEDS)</t>
  </si>
  <si>
    <t>ED-48208</t>
  </si>
  <si>
    <t>ED-48207</t>
  </si>
  <si>
    <t>ALVENARIA DE ELEMENTO VAZADO,  COBOGÓ DE CONCRETO (20X40CM), ESP. 20CM, TIPO VENEZIANA COM ACABAMENTO APARENTE, INCLUSIVE ARGAMASSA PARA ASSENTAMENTO</t>
  </si>
  <si>
    <t>ED-48206</t>
  </si>
  <si>
    <t>ALVENARIA DE ELEMENTO VAZADO, COBOGÓ CERÂMICO (18X18CM), ESP. 7CM, COM ACABAMENTO APARENTE, INCLUSIVE ARGAMASSA PARA ASSENTAMENTO</t>
  </si>
  <si>
    <t>ED-48235</t>
  </si>
  <si>
    <t>ED-48236</t>
  </si>
  <si>
    <t>ALVENARIA DE ELEMENTO VAZADO DE VIDRO,  BLOCO DE VIDRO (10X20CM), ESP. 10CM, TIPO RIO, INCLUSIVE ARGAMASSA PARA ASSENTAMENTO E REJUNTAMENTO</t>
  </si>
  <si>
    <t>ED-48195</t>
  </si>
  <si>
    <t>ALVENARIA DE VEDAÇÃO COM BLOCO DE CONCRETO, ESP. 14CM, COM ACABAMENTO APARENTE, INCLUSIVE ARGAMASSA PARA ASSENTAMENTO</t>
  </si>
  <si>
    <t>ED-48192</t>
  </si>
  <si>
    <t>ALVENARIA DE VEDAÇÃO COM BLOCO DE CONCRETO, ESP. 14CM, PARA REVESTIMENTO, INCLUSIVE ARGAMASSA PARA ASSENTAMENTO</t>
  </si>
  <si>
    <t>ED-48196</t>
  </si>
  <si>
    <t>ALVENARIA DE VEDAÇÃO COM BLOCO DE CONCRETO, ESP. 19CM, COM ACABAMENTO APARENTE, INCLUSIVE ARGAMASSA PARA ASSENTAMENTO</t>
  </si>
  <si>
    <t>ED-48193</t>
  </si>
  <si>
    <t>ALVENARIA DE VEDAÇÃO COM BLOCO DE CONCRETO, ESP. 19CM, PARA REVESTIMENTO, INCLUSIVE ARGAMASSA PARA ASSENTAMENTO</t>
  </si>
  <si>
    <t>ED-48194</t>
  </si>
  <si>
    <t>ALVENARIA DE VEDAÇÃO COM BLOCO DE CONCRETO, ESP. 9CM, COM ACABAMENTO APARENTE, INCLUSIVE ARGAMASSA PARA ASSENTAMENTO</t>
  </si>
  <si>
    <t>ED-48191</t>
  </si>
  <si>
    <t>ALVENARIA DE VEDAÇÃO COM BLOCO DE CONCRETO, ESP. 9CM, PARA REVESTIMENTO, INCLUSIVE ARGAMASSA PARA ASSENTAMENTO</t>
  </si>
  <si>
    <t>ED-48234</t>
  </si>
  <si>
    <t>ALVENARIA DE VEDAÇÃO COM BLOCO DE VIDRO (19X19CM), ESP. 8CM, TIPO ONDULADO, INCLUSIVE ARGAMASSA PARA ASSENTAMENTO E REJUTAMENTO</t>
  </si>
  <si>
    <t>ED-48203</t>
  </si>
  <si>
    <t>ALVENARIA DE VEDAÇÃO COM BLOCOS DE CONCRETO CELULAR AUTOCLAVADO (CCA), ESP. 10CM, INCLUSIVE ARGAMASSA INDUSTRIALIZADA PARA ASSENTAMENTO</t>
  </si>
  <si>
    <t>ED-48204</t>
  </si>
  <si>
    <t>ALVENARIA DE VEDAÇÃO COM BLOCOS DE CONCRETO CELULAR AUTOCLAVADO (CCA), ESP. 15CM, INCLUSIVE ARGAMASSA INDUSTRIALIZADA PARA ASSENTAMENTO</t>
  </si>
  <si>
    <t>ED-48205</t>
  </si>
  <si>
    <t>ALVENARIA DE VEDAÇÃO COM BLOCOS DE CONCRETO CELULAR AUTOCLAVADO (CCA), ESP. 20CM, INCLUSIVE ARGAMASSA INDUSTRIALIZADA PARA ASSENTAMENTO</t>
  </si>
  <si>
    <t>ED-48232</t>
  </si>
  <si>
    <t>ALVENARIA DE VEDAÇÃO COM TIJOLO CERÂMICO FURADO, ESP. 14CM, PARA REVESTIMENTO, INCLUSIVE ARGAMASSA PARA ASSENTAMENTO</t>
  </si>
  <si>
    <t>ED-48233</t>
  </si>
  <si>
    <t>ALVENARIA DE VEDAÇÃO COM TIJOLO CERÂMICO FURADO, ESP. 19CM, PARA REVESTIMENTO, INCLUSIVE ARGAMASSA PARA ASSENTAMENTO</t>
  </si>
  <si>
    <t>ED-48231</t>
  </si>
  <si>
    <t>ALVENARIA DE VEDAÇÃO COM TIJOLO CERÂMICO FURADO, ESP. 9CM, PARA REVESTIMENTO, INCLUSIVE ARGAMASSA PARA ASSENTAMENTO</t>
  </si>
  <si>
    <t>ED-48222</t>
  </si>
  <si>
    <t>ALVENARIA DE VEDAÇÃO COM TIJOLO CERÂMICO LAMINADO, 18 FUROS, ESP. 11CM, COM ACABAMENTO APARENTE, INCLUSIVE ARGAMASSA PARA ASSENTAMENTO</t>
  </si>
  <si>
    <t>ED-48224</t>
  </si>
  <si>
    <t>ALVENARIA DE VEDAÇÃO COM TIJOLO CERÂMICO LAMINADO, 18 FUROS, ESP. 23,5CM, COM ACABAMENTO APARENTE, INCLUSIVE ARGAMASSA PARA ASSENTAMENTO</t>
  </si>
  <si>
    <t>ED-48221</t>
  </si>
  <si>
    <t>ALVENARIA DE VEDAÇÃO COM TIJOLO CERÂMICO LAMINADO, 18 FUROS, ESP. 5,5CM, COM ACABAMENTO APARENTE, INCLUSIVE ARGAMASSA PARA ASSENTAMENTO</t>
  </si>
  <si>
    <t>ED-48229</t>
  </si>
  <si>
    <t>ALVENARIA DE VEDAÇÃO COM TIJOLO MACIÇO REQUEIMADO, ESP. 10CM, COM ACABAMENTO APARENTE, INCLUSIVE ARGAMASSA PARA ASSENTAMENTO</t>
  </si>
  <si>
    <t>ED-48227</t>
  </si>
  <si>
    <t>ALVENARIA DE VEDAÇÃO COM TIJOLO MACIÇO REQUEIMADO, ESP. 10CM, PARA REVESTIMENTO, INCLUSIVE ARGAMASSA PARA ASSENTAMENTO</t>
  </si>
  <si>
    <t>ED-48230</t>
  </si>
  <si>
    <t>ALVENARIA DE VEDAÇÃO COM TIJOLO MACIÇO REQUEIMADO, ESP. 20CM, COM ACABAMENTO APARENTE, INCLUSIVE ARGAMASSA PARA ASSENTAMENTO</t>
  </si>
  <si>
    <t>ED-48228</t>
  </si>
  <si>
    <t>ALVENARIA DE VEDAÇÃO COM TIJOLO MACIÇO REQUEIMADO, ESP. 20CM, PARA REVESTIMENTO, INCLUSIVE ARGAMASSA PARA ASSENTAMENTO</t>
  </si>
  <si>
    <t>ED-48226</t>
  </si>
  <si>
    <t>ALVENARIA DE VEDAÇÃO COM TIJOLO MACIÇO REQUEIMADO, ESP. 5CM, PARA REVESTIMENTO, INCLUSIVE ARGAMASSA PARA ASSENTAMENTO</t>
  </si>
  <si>
    <t>ED-48201</t>
  </si>
  <si>
    <t>ALVENARIA ESTRUTURAL COM BLOCO DE CONCRETO, ESP. 14CM, (FBK 4,5MPA), COM ACABAMENTO APARENTE, INCLUSIVE ARGAMASSA PARA ASSENTAMENTO</t>
  </si>
  <si>
    <t>ED-48198</t>
  </si>
  <si>
    <t>ALVENARIA ESTRUTURAL COM BLOCO DE CONCRETO, ESP. 14CM, (FBK 4,5MPA), PARA REVESTIMENTO, INCLUSIVE ARGAMASSA PARA ASSENTAMENTO</t>
  </si>
  <si>
    <t>ED-48202</t>
  </si>
  <si>
    <t>ALVENARIA ESTRUTURAL COM BLOCO DE CONCRETO, ESP. 19CM, (FBK 4,5MPA), COM ACABAMENTO APARENTE, INCLUSIVE ARGAMASSA PARA ASSENTAMENTO</t>
  </si>
  <si>
    <t>ED-48199</t>
  </si>
  <si>
    <t>ALVENARIA ESTRUTURAL COM BLOCO DE CONCRETO, ESP. 19CM, (FBK 4,5MPA), PARA REVESTIMENTO, INCLUSIVE ARGAMASSA PARA ASSENTAMENTO</t>
  </si>
  <si>
    <t>ED-48200</t>
  </si>
  <si>
    <t>ALVENARIA ESTRUTURAL COM BLOCO DE CONCRETO, ESP. 9CM, (FBK 4,5MPA), COM ACABAMENTO APARENTE, INCLUSIVE ARGAMASSA PARA ASSENTAMENTO</t>
  </si>
  <si>
    <t>ED-48197</t>
  </si>
  <si>
    <t>ALVENARIA ESTRUTURAL COM BLOCO DE CONCRETO, ESP. 9CM, (FBK 4,5MPA), PARA REVESTIMENTO, INCLUSIVE ARGAMASSA PARA ASSENTAMENTO</t>
  </si>
  <si>
    <t>ED-48210</t>
  </si>
  <si>
    <t>PAREDE DE GESSO ACARTONADO (DRY-WALL), DIVISÃO ENTRE ÁREAS SECA E ÚMIDA DE UMA MESMA UNIDADE (ST/RU), ESP. 115 MM, INCLUSIVE MONTANTES, GUIAS E ACESSÓRIOS, EXCLUSIVE ISOLANTE TÉRMICO/ACÚSTICO</t>
  </si>
  <si>
    <t>ED-48209</t>
  </si>
  <si>
    <t>PAREDE DE GESSO ACARTONADO (DRY-WALL), DIVISÃO ENTRE ÁREAS SECAS DE UMA MESMA UNIDADE (ST/ST), ESP. 115 MM, INCLUSIVE MONTANTES, GUIAS E ACESSÓRIOS, EXCLUSIVE ISOLANTE TÉRMICO/ACÚSTICO</t>
  </si>
  <si>
    <t>ED-48211</t>
  </si>
  <si>
    <t>PAREDE DE GESSO ACARTONADO (DRY-WALL), DIVISÃO ENTRE ÁREAS UMIDAS DE UMA MESMA UNIDADE (RU/RU), ESP. 115 MM, INCLUSIVE MONTANTES, GUIAS E ACESSÓRIOS, EXCLUSIVE ISOLANTE TÉRMICO/ACÚSTICO</t>
  </si>
  <si>
    <t>ED-48239</t>
  </si>
  <si>
    <t>BANDEJA SALVA-VIDAS PRIMÁRIA, DE MADEIRA - COM FORRO EM CHAPA COMPENSADA - LARGURA 2,50 M</t>
  </si>
  <si>
    <t>ED-48238</t>
  </si>
  <si>
    <t>BANDEJA SALVA-VIDAS PRIMÁRIA, DE MADEIRA - COM FORRO EM TÁBUA - LARGURA 2,50 M</t>
  </si>
  <si>
    <t>ED-48241</t>
  </si>
  <si>
    <t>BANDEJA SALVA-VIDAS SECUNDÁRIA, DE MADEIRA - COM FORRO EM CHAPA COMPENSADA - LARGURA 1,40 M</t>
  </si>
  <si>
    <t>ED-48240</t>
  </si>
  <si>
    <t>BANDEJA SALVA-VIDAS SECUNDÁRIA, DE MADEIRA - COM FORRO EM TÁBUA - LARGURA 1,40 M</t>
  </si>
  <si>
    <t>ED-48247</t>
  </si>
  <si>
    <t>CONSTRUÇÃO/MONTAGEM E DESMONTAGEM DE ANDAIME PARA REVESTIMENTO INTERNO DE FORROS</t>
  </si>
  <si>
    <t>ED-48243</t>
  </si>
  <si>
    <t>DUTO DE ENTULHO (ALUGUEL MENSAL), INCLUSIVE MONTAGEM/DESMONTAGEM</t>
  </si>
  <si>
    <t>MXMÊS</t>
  </si>
  <si>
    <t>ED-14397</t>
  </si>
  <si>
    <t xml:space="preserve">FORNECIMENTO DE ANDAIME EM CAVALETE METÁLICO PARA ALVENARIA, COM REAPROVEITAMENTO, INCLUSIVE  MONTAGEM/DESMONTAGEM </t>
  </si>
  <si>
    <t>ED-48237</t>
  </si>
  <si>
    <t xml:space="preserve">FORNECIMENTO DE ANDAIME EM MADEIRA PARA ALVENARIA, REAPROVEITAMENTO (6X), INCLUSIVE  MONTAGEM/DESMONTAGEM </t>
  </si>
  <si>
    <t>ED-9075</t>
  </si>
  <si>
    <t>FORNECIMENTO DE ANDAIME METÁLICO PARA FACHADA (LOCAÇÃO), INCLUSIVE PISO METÁLICO E SAPATAS, EXCLUSIVE MONTAGEM E DESMONTAGEM</t>
  </si>
  <si>
    <t>ED-9076</t>
  </si>
  <si>
    <t>FORNECIMENTO DE ANDAIME METÁLICO TUBULAR TIPO TORRE (LOCAÇÃO), INCLUSIVE RODÍZIOS, EXCLUSIVE MONTAGEM E DESMONTAGEM</t>
  </si>
  <si>
    <t>ED-48246</t>
  </si>
  <si>
    <t>MONTAGEM E DESMONTAGEM DE ANDAIME METÁLICO PARA FACHADA COM PISO METÁLICO, EXCLUSIVE FORNECIMENTO DO ANDAIME E RODAPÉ/GUARDA-CORPO EM MADEIRA</t>
  </si>
  <si>
    <t>ED-48245</t>
  </si>
  <si>
    <t>MONTAGEM E DESMONTAGEM DE ANDAIME METÁLICO PARA FACHADA COM PISO METÁLICO, INCLUSIVE RODAPÉ/GUARDA-CORPO EM MADEIRA, EXCLUSIVE FORNECIMENTO DO ANDAIME</t>
  </si>
  <si>
    <t>ED-9077</t>
  </si>
  <si>
    <t>MONTAGEM E DESMONTAGEM DE ANDAIME METÁLICO TUBULAR TIPO TORRE, EXCLUSIVE FORNECIMENTO DO ANDAIME</t>
  </si>
  <si>
    <t>ED-48249</t>
  </si>
  <si>
    <t>TELA DE PROTEÇÃO DE FACHADA INSTALADA EM ANDAIME FACHADEIRO</t>
  </si>
  <si>
    <t>ED-48248</t>
  </si>
  <si>
    <t>TELA PARA PROTEÇÃO DE FACHADA EM POLIETILENO</t>
  </si>
  <si>
    <t>ED-48250</t>
  </si>
  <si>
    <t>CILINDRO DE PRESSÃO MÁXI,A 140 BAR, 3/4" NPT</t>
  </si>
  <si>
    <t>ED-48251</t>
  </si>
  <si>
    <t>COMPRESSOR SL/100 - 120PSI -8,3 BAR 100 LIBRAS</t>
  </si>
  <si>
    <t>ED-48256</t>
  </si>
  <si>
    <t>FILTRO TIPO "Y" EM BRONZE, DIÂMETRO DE 1" NPT</t>
  </si>
  <si>
    <t>ED-48258</t>
  </si>
  <si>
    <t>FILTRO TIPO "Y" EM BRONZE, DIÂMETRO DE 1 1/2" NPT</t>
  </si>
  <si>
    <t>ED-48257</t>
  </si>
  <si>
    <t>FILTRO TIPO "Y" EM BRONZE, DIÂMETRO DE 1 1/4" NPT</t>
  </si>
  <si>
    <t>ED-48254</t>
  </si>
  <si>
    <t>FILTRO TIPO "Y" EM BRONZE, DIÂMETRO DE 1/2" NPT</t>
  </si>
  <si>
    <t>ED-48259</t>
  </si>
  <si>
    <t>FILTRO TIPO "Y" EM BRONZE, DIÂMETRO DE 2" NPT</t>
  </si>
  <si>
    <t>ED-48255</t>
  </si>
  <si>
    <t>FILTRO TIPO "Y" EM BRONZE, DIÂMETRO DE 3/4" NPT</t>
  </si>
  <si>
    <t>ED-48262</t>
  </si>
  <si>
    <t>ED-48261</t>
  </si>
  <si>
    <t>ED-48253</t>
  </si>
  <si>
    <t>PRESSOSTATO PARA COMPRESSOR DE 125 A 175 PSI</t>
  </si>
  <si>
    <t>ED-48252</t>
  </si>
  <si>
    <t>PRESSOSTATO PARA COMPRESSOR DE 80 A 125 PSI</t>
  </si>
  <si>
    <t>ED-48290</t>
  </si>
  <si>
    <t>VÁLVULA DE ALÍVIO E SEGURANÇA, DIÂMETRO DE 1" NPT</t>
  </si>
  <si>
    <t>ED-48292</t>
  </si>
  <si>
    <t>VÁLVULA DE ALÍVIO E SEGURANÇA, DIÂMETRO DE 1 1/2" NPT</t>
  </si>
  <si>
    <t>ED-48291</t>
  </si>
  <si>
    <t>VÁLVULA DE ALÍVIO E SEGURANÇA, DIÂMETRO DE 1 1/4" NPT</t>
  </si>
  <si>
    <t>ED-48288</t>
  </si>
  <si>
    <t>VÁLVULA DE ALÍVIO E SEGURANÇA, DIÂMETRO DE 1/2" NPT</t>
  </si>
  <si>
    <t>ED-48293</t>
  </si>
  <si>
    <t>VÁLVULA DE ALÍVIO E SEGURANÇA, DIÂMETRO DE 2" NPT</t>
  </si>
  <si>
    <t>ED-48294</t>
  </si>
  <si>
    <t>VÁLVULA DE ALÍVIO E SEGURANÇA, DIÂMETRO DE 2 1/2" NPT</t>
  </si>
  <si>
    <t>ED-48289</t>
  </si>
  <si>
    <t>VÁLVULA DE ALÍVIO E SEGURANÇA, DIÂMETRO DE 3/4" NPT</t>
  </si>
  <si>
    <t>ED-48276</t>
  </si>
  <si>
    <t>VÁLVULA DE ESFERA EM LATÃO, DIÂMETRO DE 1" NPT</t>
  </si>
  <si>
    <t>ED-48278</t>
  </si>
  <si>
    <t>VÁLVULA DE ESFERA EM LATÃO, DIÂMETRO DE 1 1/2" NPT</t>
  </si>
  <si>
    <t>ED-48277</t>
  </si>
  <si>
    <t>VÁLVULA DE ESFERA EM LATÃO, DIÂMETRO DE 1 1/4" NPT</t>
  </si>
  <si>
    <t>ED-48274</t>
  </si>
  <si>
    <t>VÁLVULA DE ESFERA EM LATÃO, DIÂMETRO DE 1/2" NPT</t>
  </si>
  <si>
    <t>ED-48279</t>
  </si>
  <si>
    <t>VÁLVULA DE ESFERA EM LATÃO, DIÂMETRO DE 2" NPT</t>
  </si>
  <si>
    <t>ED-48280</t>
  </si>
  <si>
    <t>VÁLVULA DE ESFERA EM LATÃO, DIÂMETRO DE 2 1/2" NPT</t>
  </si>
  <si>
    <t>ED-48275</t>
  </si>
  <si>
    <t>VÁLVULA DE ESFERA EM LATÃO, DIÂMETRO DE 3/4" NPT</t>
  </si>
  <si>
    <t>ED-48283</t>
  </si>
  <si>
    <t>VÁLVULA DE RETENÇÃO EM LATÃO, DIÂMETRO DE 1" NPT</t>
  </si>
  <si>
    <t>ED-48285</t>
  </si>
  <si>
    <t>VÁLVULA DE RETENÇÃO EM LATÃO, DIÂMETRO DE 1 1/2" NPT</t>
  </si>
  <si>
    <t>ED-48284</t>
  </si>
  <si>
    <t>VÁLVULA DE RETENÇÃO EM LATÃO, DIÂMETRO DE 1 1/4" NPT</t>
  </si>
  <si>
    <t>ED-48281</t>
  </si>
  <si>
    <t>VÁLVULA DE RETENÇÃO EM LATÃO, DIÂMETRO DE 1/2" NPT</t>
  </si>
  <si>
    <t>ED-48286</t>
  </si>
  <si>
    <t>VÁLVULA DE RETENÇÃO EM LATÃO, DIÂMETRO DE 2" NPT</t>
  </si>
  <si>
    <t>ED-48287</t>
  </si>
  <si>
    <t>VÁLVULA DE RETENÇÃO EM LATÃO, DIÂMETRO DE 2 1/2" NPT</t>
  </si>
  <si>
    <t>ED-48282</t>
  </si>
  <si>
    <t>VÁLVULA DE RETENÇÃO EM LATÃO, DIÂMETRO DE 3/4" NPT</t>
  </si>
  <si>
    <t>ED-48273</t>
  </si>
  <si>
    <t>VÁLVULA SOLENÓIDE 2/3 VIAS NF. AÇÃO DIRETA 1/2" BSP</t>
  </si>
  <si>
    <t>ED-48272</t>
  </si>
  <si>
    <t>VÁLVULA SOLENÓIDE 2/3 VIAS NF. AÇÃO DIRETA 3/8" BSP</t>
  </si>
  <si>
    <t>ED-48299</t>
  </si>
  <si>
    <t>ARMADURA DE TELA DE AÇO CA-60 B SOLDADA TIPO Q-138 (DIÂMETRO DO FIO: 4,20 MM / DIMENSÕES DA TRAMA: 100 X 100 MM / TIPO DA MALHA: QUADRANGULAR )</t>
  </si>
  <si>
    <t>ED-48300</t>
  </si>
  <si>
    <t>ARMADURA DE TELA DE AÇO CA-60 B SOLDADA TIPO Q-92 (DIÂMETRO DO FIO: 4,20 MM / DIMENSÕES DA TRAMA: 150 X 150 MM / TIPO DA MALHA: QUADRANGULAR)</t>
  </si>
  <si>
    <t>ED-48296</t>
  </si>
  <si>
    <t xml:space="preserve">CORTE, DOBRA E MONTAGEM DE AÇO CA-50 DIÂMETRO (16,0MM A 25,0MM) </t>
  </si>
  <si>
    <t>CORTE, DOBRA E MONTAGEM DE AÇO CA-50 DIÂMETRO (6,3MM A 12,5MM)</t>
  </si>
  <si>
    <t>CORTE, DOBRA E MONTAGEM DE AÇO CA-50/60</t>
  </si>
  <si>
    <t>ED-48297</t>
  </si>
  <si>
    <t>CORTE, DOBRA E MONTAGEM DE AÇO CA-60 DIÂMETRO (4,2MM A 5,0MM)</t>
  </si>
  <si>
    <t>ED-8506</t>
  </si>
  <si>
    <t>APLICAÇÃO DE CONCRETO EM ESTRUTURA, INCLUSIVE ESPALHAMENTO, ADENSAMENTO E ACABAMENTO</t>
  </si>
  <si>
    <t>ED-8505</t>
  </si>
  <si>
    <t>APLICAÇÃO DE CONCRETO EM FUNDAÇÃO, INCLUSIVE ESPALHAMENTO, ADENSAMENTO E ACABAMENTO</t>
  </si>
  <si>
    <t>ED-48326</t>
  </si>
  <si>
    <t>APLICAÇÃO DE PEDRA DE MÃO EM SAPATAS, ARRIMOS E TUBULÕES</t>
  </si>
  <si>
    <t>ED-48335</t>
  </si>
  <si>
    <t>ARGAMASSA COM VERMICULITA, PREPARO MANUAL</t>
  </si>
  <si>
    <t>ED-48301</t>
  </si>
  <si>
    <t>ARGAMASSA DE CAL HIDRATADA, TRAÇO 1:3 (CAL E AREIA), PREPARO MANUAL</t>
  </si>
  <si>
    <t>ED-48307</t>
  </si>
  <si>
    <t>ARGAMASSA, TRAÇO 1:2:8 (CIMENTO, CAL E AREIA), PREPARO MECÂNICO</t>
  </si>
  <si>
    <t>ED-48308</t>
  </si>
  <si>
    <t>ARGAMASSA, TRAÇO 1:2:9 (CIMENTO, CAL E AREIA), PREPARO MECÂNICO</t>
  </si>
  <si>
    <t>ED-48302</t>
  </si>
  <si>
    <t>ARGAMASSA, TRAÇO 1:3 (CIMENTO E AREIA), PREPARO MECÂNICO</t>
  </si>
  <si>
    <t>ED-48303</t>
  </si>
  <si>
    <t>ARGAMASSA, TRAÇO 1:4 (CIMENTO E AREIA), PREPARO MECÂNICO</t>
  </si>
  <si>
    <t>ED-48304</t>
  </si>
  <si>
    <t>ARGAMASSA, TRAÇO 1:5 (CIMENTO E AREIA), PREPARO MECÂNICO</t>
  </si>
  <si>
    <t>ED-48305</t>
  </si>
  <si>
    <t>ARGAMASSA, TRAÇO 1:6 (CIMENTO E AREIA), PREPARO MECÂNICO</t>
  </si>
  <si>
    <t>ED-48306</t>
  </si>
  <si>
    <t>ARGAMASSA, TRAÇO 1:7 (CIMENTO E AREIA), PREPARO MECÂNICO</t>
  </si>
  <si>
    <t>ED-48309</t>
  </si>
  <si>
    <t>BANCADA EM CONCRETO L = 40 CM COM DRAMIX</t>
  </si>
  <si>
    <t>ED-8494</t>
  </si>
  <si>
    <t>CONCRETO ESTRUTURAL, PREPARADO EM OBRA COM BETONEIRA, CONTROLE "A", COM FCK 20 MPA, BRITA Nº (1), CONSISTÊNCIA PARA VIBRAÇÃO (FABRICAÇÃO)</t>
  </si>
  <si>
    <t>ED-8486</t>
  </si>
  <si>
    <t>CONCRETO ESTRUTURAL, PREPARADO EM OBRA COM BETONEIRA, CONTROLE "A", COM FCK 20 MPA, BRITA Nº (1 E 2), CONSISTÊNCIA PARA VIBRAÇÃO (FABRICAÇÃO)</t>
  </si>
  <si>
    <t>ED-8495</t>
  </si>
  <si>
    <t>CONCRETO ESTRUTURAL, PREPARADO EM OBRA COM BETONEIRA, CONTROLE "A", COM FCK 25 MPA, BRITA Nº (1), CONSISTÊNCIA PARA VIBRAÇÃO (FABRICAÇÃO)</t>
  </si>
  <si>
    <t>ED-8487</t>
  </si>
  <si>
    <t>CONCRETO ESTRUTURAL, PREPARADO EM OBRA COM BETONEIRA, CONTROLE "A", COM FCK 25 MPA, BRITA Nº (1 E 2), CONSISTÊNCIA PARA VIBRAÇÃO (FABRICAÇÃO)</t>
  </si>
  <si>
    <t>ED-8496</t>
  </si>
  <si>
    <t>CONCRETO ESTRUTURAL, PREPARADO EM OBRA COM BETONEIRA, CONTROLE "A", COM FCK 30 MPA, BRITA Nº (1), CONSISTÊNCIA PARA VIBRAÇÃO (FABRICAÇÃO)</t>
  </si>
  <si>
    <t>ED-48319</t>
  </si>
  <si>
    <t>CONCRETO ESTRUTURAL, PREPARADO EM OBRA COM BETONEIRA, CONTROLE "A", COM FCK 30 MPA, BRITA Nº (1 E 2), CONSISTÊNCIA PARA VIBRAÇÃO (FABRICAÇÃO)</t>
  </si>
  <si>
    <t>ED-8497</t>
  </si>
  <si>
    <t>CONCRETO ESTRUTURAL, PREPARADO EM OBRA COM BETONEIRA, CONTROLE "A", COM FCK 35 MPA, BRITA Nº (1), CONSISTÊNCIA PARA VIBRAÇÃO (FABRICAÇÃO)</t>
  </si>
  <si>
    <t>ED-48320</t>
  </si>
  <si>
    <t>CONCRETO ESTRUTURAL, PREPARADO EM OBRA COM BETONEIRA, CONTROLE "A", COM FCK 35 MPA, BRITA Nº (1 E 2), CONSISTÊNCIA PARA VIBRAÇÃO (FABRICAÇÃO)</t>
  </si>
  <si>
    <t>ED-8498</t>
  </si>
  <si>
    <t>CONCRETO ESTRUTURAL, PREPARADO EM OBRA COM BETONEIRA, CONTROLE "A", COM FCK 40 MPA, BRITA Nº (1), CONSISTÊNCIA PARA VIBRAÇÃO (FABRICAÇÃO)</t>
  </si>
  <si>
    <t>ED-48321</t>
  </si>
  <si>
    <t>CONCRETO ESTRUTURAL, PREPARADO EM OBRA COM BETONEIRA, CONTROLE "A", COM FCK 40 MPA, BRITA Nº (1 E 2), CONSISTÊNCIA PARA VIBRAÇÃO (FABRICAÇÃO)</t>
  </si>
  <si>
    <t>ED-48317</t>
  </si>
  <si>
    <t>CONCRETO ESTRUTURAL, PREPARADO EM OBRA COM BETONEIRA, CONTROLE "B", COM FCK 20 MPA, BRITA Nº (1 E 2), CONSISTÊNCIA PARA VIBRAÇÃO (FABRICAÇÃO)</t>
  </si>
  <si>
    <t>ED-48318</t>
  </si>
  <si>
    <t>CONCRETO ESTRUTURAL, PREPARADO EM OBRA COM BETONEIRA, CONTROLE "B", COM FCK 25 MPA, BRITA Nº (1 E 2), CONSISTÊNCIA PARA VIBRAÇÃO (FABRICAÇÃO)</t>
  </si>
  <si>
    <t>CONCRETO MAGRO, TRAÇO 1:3:6, PREPARADO EM OBRA COM BETONEIRA, SEM FUNÇÃO ESTRUTURAL</t>
  </si>
  <si>
    <t>ED-48310</t>
  </si>
  <si>
    <t>CONCRETO MAGRO, TRAÇO 1:4:8, PREPARADO EM OBRA COM BETONEIRA, SEM FUNÇÃO ESTRUTURAL</t>
  </si>
  <si>
    <t>ED-8493</t>
  </si>
  <si>
    <t>CONCRETO NÃO ESTRUTURAL, PREPARADO EM OBRA COM BETONEIRA, CONTROLE "A", COM FCK 15 MPA, BRITA Nº (1), CONSISTÊNCIA PARA VIBRAÇÃO (FABRICAÇÃO)</t>
  </si>
  <si>
    <t>ED-8485</t>
  </si>
  <si>
    <t>CONCRETO NÃO ESTRUTURAL, PREPARADO EM OBRA COM BETONEIRA, CONTROLE "A", COM FCK 15 MPA, BRITA Nº (1 E 2), CONSISTÊNCIA PARA VIBRAÇÃO (FABRICAÇÃO)</t>
  </si>
  <si>
    <t>ED-48313</t>
  </si>
  <si>
    <t>CONCRETO NÃO ESTRUTURAL, PREPARADO EM OBRA COM BETONEIRA, CONTROLE "B", COM FCK 10 MPA, BRITA Nº (1 E 2), CONSISTÊNCIA PARA VIBRAÇÃO (FABRICAÇÃO)</t>
  </si>
  <si>
    <t>ED-48314</t>
  </si>
  <si>
    <t>CONCRETO NÃO ESTRUTURAL, PREPARADO EM OBRA COM BETONEIRA, CONTROLE "B", COM FCK 13,5 MPA, BRITA Nº (1 E 2), CONSISTÊNCIA PARA VIBRAÇÃO (FABRICAÇÃO)</t>
  </si>
  <si>
    <t>ED-48315</t>
  </si>
  <si>
    <t>CONCRETO NÃO ESTRUTURAL, PREPARADO EM OBRA COM BETONEIRA, CONTROLE "B", COM FCK 15 MPA, BRITA Nº (1 E 2), CONSISTÊNCIA PARA VIBRAÇÃO (FABRICAÇÃO)</t>
  </si>
  <si>
    <t>ED-48316</t>
  </si>
  <si>
    <t>CONCRETO NÃO ESTRUTURAL, PREPARADO EM OBRA COM BETONEIRA, CONTROLE "B", COM FCK 18 MPA, BRITA Nº (1 E 2), CONSISTÊNCIA PARA VIBRAÇÃO (FABRICAÇÃO)</t>
  </si>
  <si>
    <t>ED-48312</t>
  </si>
  <si>
    <t>CONCRETO NÃO ESTRUTURAL, PREPARADO EM OBRA COM BETONEIRA, CONTROLE "B", COM FCK 9 MPA, BRITA Nº (1 E 2), CONSISTÊNCIA PARA VIBRAÇÃO (FABRICAÇÃO)</t>
  </si>
  <si>
    <t>ED-8562</t>
  </si>
  <si>
    <t>FORMA PARA VIGA-CINTA/BLOCO COM CHAPA DE COMPENSADO PLASTIFICADO, ESP. 12MM (DESMONTAGEM)</t>
  </si>
  <si>
    <t>ED-8560</t>
  </si>
  <si>
    <t>FORMA PARA VIGA-CINTA/BLOCO COM CHAPA DE COMPENSADO PLASTIFICADO, ESP. 12MM (FABRICAÇÃO)</t>
  </si>
  <si>
    <t>ED-8561</t>
  </si>
  <si>
    <t>FORMA PARA VIGA-CINTA/BLOCO COM CHAPA DE COMPENSADO PLASTIFICADO, ESP. 12MM (MONTAGEM)</t>
  </si>
  <si>
    <t>ED-8569</t>
  </si>
  <si>
    <t>FORMA PARA VIGA-CINTA/BLOCO COM CHAPA DE COMPENSADO RESINADO, ESP. 12MM (DESMONTAGEM)</t>
  </si>
  <si>
    <t>ED-8567</t>
  </si>
  <si>
    <t>FORMA PARA VIGA-CINTA/BLOCO COM CHAPA DE COMPENSADO RESINADO, ESP. 12MM (FABRICAÇÃO)</t>
  </si>
  <si>
    <t>ED-8568</t>
  </si>
  <si>
    <t>FORMA PARA VIGA-CINTA/BLOCO COM CHAPA DE COMPENSADO RESINADO, ESP. 12MM (MONTAGEM)</t>
  </si>
  <si>
    <t>ED-8565</t>
  </si>
  <si>
    <t>FORMA PARA VIGA-CINTA/BLOCO DE MADEIRA COM TÁBUA E SARRAFO (DESMONTAGEM)</t>
  </si>
  <si>
    <t>ED-8563</t>
  </si>
  <si>
    <t>FORMA PARA VIGA-CINTA/BLOCO DE MADEIRA COM TÁBUA E SARRAFO (FABRICAÇÃO)</t>
  </si>
  <si>
    <t>ED-8564</t>
  </si>
  <si>
    <t>FORMA PARA VIGA-CINTA/BLOCO DE MADEIRA COM TÁBUA E SARRAFO (MONTAGEM)</t>
  </si>
  <si>
    <t>ED-48323</t>
  </si>
  <si>
    <t>LAJE PRÉ-MOLDADA D = 8 CM, CONCRETO 1:2:4 COM ARMAÇÃO E FORMA RESINADA</t>
  </si>
  <si>
    <t>ED-48322</t>
  </si>
  <si>
    <t>LAJE SOBRE O SOLO, D = 8 CM, CONCRETO 1:3:6, CIMENTO, AREIA E BRITA</t>
  </si>
  <si>
    <t>ED-8504</t>
  </si>
  <si>
    <t>LANÇAMENTO DE CONCRETO EM ESTRUTURA, INCLUSIVE TRANSPORTE ATÉ O LOCAL DE APLICAÇÃO, EXCLUSIVE APLICAÇÃO</t>
  </si>
  <si>
    <t>ED-8503</t>
  </si>
  <si>
    <t>LANÇAMENTO DE CONCRETO EM FUNDAÇÃO, INCLUSIVE TRANSPORTE ATÉ O LOCAL DE APLICAÇÃO, EXCLUSIVE APLICAÇÃO</t>
  </si>
  <si>
    <t>ED-48328</t>
  </si>
  <si>
    <t>ED-48329</t>
  </si>
  <si>
    <t>PINTURA ESMALTE EM POSTES OU TUBULAÇÕES 2 DEMÃO</t>
  </si>
  <si>
    <t>ED-48331</t>
  </si>
  <si>
    <t>PLACA DE CONCRETO ARMADO D = 5 CM, PRÉ MOLDADA</t>
  </si>
  <si>
    <t>ED-48330</t>
  </si>
  <si>
    <t>PLACA DE CONCRETO ARMADO D = 8 CM, PRÉ MOLDADA</t>
  </si>
  <si>
    <t>ED-48332</t>
  </si>
  <si>
    <t>ED-48333</t>
  </si>
  <si>
    <t>TAMPA DE CONCRETO PARA CAIXA DE INSPEÇÃO EM ALVENARIA E = 8 CM</t>
  </si>
  <si>
    <t>ED-48334</t>
  </si>
  <si>
    <t>TAMPA EM CONCRETO COM FCK 15MPA, MOLDADA IN LOCO, PARA CANALETA COM LARGURA 30CM, ESP. 8CM, INCLUSIVE ARMAÇÃO CA-50 DIÂMETRO (6,3MM)</t>
  </si>
  <si>
    <t>ED-48325</t>
  </si>
  <si>
    <t>TRANSPORTE, LANÇAMENTO E ADENSAMENTO E ACABAMENTO DE CONCRETO EM ESTRUTURA</t>
  </si>
  <si>
    <t>ED-48324</t>
  </si>
  <si>
    <t>TRANSPORTE, LANÇAMENTO E ADENSAMENTO E ACABAMENTO DE CONCRETO EM FUNDAÇÃO/RADIER</t>
  </si>
  <si>
    <t>ED-48336</t>
  </si>
  <si>
    <t>VIGA 0,10 A 0,20 M DE LARGURA, CONCRETO 1:2:4 COM ARMAÇÃO E FORMA RESINADA</t>
  </si>
  <si>
    <t>BANCADA EM AÇO INOXIDÁVEL</t>
  </si>
  <si>
    <t>ED-48338</t>
  </si>
  <si>
    <t>BANCADA EM ARDÓSIA E = 3 CM, APOIADA EM ALVENARIA</t>
  </si>
  <si>
    <t>ED-48339</t>
  </si>
  <si>
    <t>BANCADA EM ARDÓSIA E = 3 CM, L = 55 CM, APOIADA EM CONSOLE DE METALON</t>
  </si>
  <si>
    <t>ED-48341</t>
  </si>
  <si>
    <t>BANCADA EM CONCRETO, APOIADA EM CONSOLE DE METALON 20 X 30 MM</t>
  </si>
  <si>
    <t>ED-48344</t>
  </si>
  <si>
    <t>BANCADA EM GRANITO CINZA ANDORINHA E = 3 CM, APOIADA EM ALVENARIA</t>
  </si>
  <si>
    <t>BANCADA EM GRANITO CINZA ANDORINHA E = 3 CM, APOIADA EM CONSOLE DE METALON 20 X 30 MM</t>
  </si>
  <si>
    <t>ED-48346</t>
  </si>
  <si>
    <t>BANCADA EM MÁRMORE BRANCO E = 3 CM, APOIADA EM ALVENARIA</t>
  </si>
  <si>
    <t>ED-48345</t>
  </si>
  <si>
    <t>BANCADA EM MÁRMORE BRANCO E = 3 CM, APOIADA EM CONSOLE DE METALON 20 X 30 MM</t>
  </si>
  <si>
    <t>ED-48340</t>
  </si>
  <si>
    <t>BANCADA SIMPLES EM CONCRETO, APOIADA EM ALVENARIA</t>
  </si>
  <si>
    <t>ED-48342</t>
  </si>
  <si>
    <t>ED-48348</t>
  </si>
  <si>
    <t>ED-48347</t>
  </si>
  <si>
    <t>ED-48350</t>
  </si>
  <si>
    <t>RODABANCADA EM MÁRMORE BRANCO H = 10 CM, E = 2 CM</t>
  </si>
  <si>
    <t>ED-48349</t>
  </si>
  <si>
    <t>RODABANCADA EM MÁRMORE BRANCO H = 7 CM, E = 2 CM</t>
  </si>
  <si>
    <t>ED-48351</t>
  </si>
  <si>
    <t>TESTEIRA EM GRANITO CINZA ANDORINHA</t>
  </si>
  <si>
    <t>ED-48352</t>
  </si>
  <si>
    <t>TESTEIRA EM MÁRMORE BRANCO</t>
  </si>
  <si>
    <t>ED-15449</t>
  </si>
  <si>
    <t>BANCO EM CONCRETO APARENTE, SEM ENCOSTO, POLIDO COM ACABAMENTO EM VERNIZ, ESP. 8CM, COMPRIMENTO 200CM, LARGURA 40CM, ALTURA 55CM, EXCLUSIVE FIXAÇÃO EM PISO</t>
  </si>
  <si>
    <t>ED-15446</t>
  </si>
  <si>
    <t>BANCO EM CONCRETO APARENTE, SEM ENCOSTO, POLIDO COM ACABAMENTO EM VERNIZ, ESP. 8CM, COMPRIMENTO 200CM, LARGURA 40CM, ALTURA 55CM, INCLUSIVE CORTE NO PISO PARA FIXAÇÃO COM CONCRETO NÃO ESTRUTURAL, PREPARADO EM OBRA COM BETONEIRA, COM FCK 15 MPA</t>
  </si>
  <si>
    <t>ED-15450</t>
  </si>
  <si>
    <t>BANCO EM CONCRETO APARENTE, TIPO-1, PADRÃO SEE-MG, SEM ENCOSTO, POLIDO COM ACABAMENTO EM VERNIZ, ESP. 5CM, COMPRIMENTO 130CM, LARGURA 40CM, ALTURA 45CM, EXCLUSIVE FIXAÇÃO EM PISO</t>
  </si>
  <si>
    <t>ED-15447</t>
  </si>
  <si>
    <t>BANCO EM CONCRETO APARENTE, TIPO-1, PADRÃO SEE-MG, SEM ENCOSTO, POLIDO COM ACABAMENTO EM VERNIZ, ESP. 5CM, COMPRIMENTO 130CM, LARGURA 40CM, ALTURA 45CM, INCLUSIVE CORTE NO PISO PARA FIXAÇÃO COM CONCRETO NÃO ESTRUTURAL, PREPARADO EM OBRA COM BETONEIRA, COM FCK 15 MPA</t>
  </si>
  <si>
    <t>ED-15451</t>
  </si>
  <si>
    <t>BANCO EM CONCRETO APARENTE, TIPO-2, PADRÃO SEE-MG, SEM ENCOSTO, POLIDO COM ACABAMENTO EM VERNIZ, ESP. 5CM, COMPRIMENTO 150CM, LARGURA 40CM, ALTURA 45CM, EXCLUSIVE FIXAÇÃO EM PISO</t>
  </si>
  <si>
    <t>ED-15448</t>
  </si>
  <si>
    <t>BANCO EM CONCRETO APARENTE, TIPO-2, PADRÃO SEE-MG, SEM ENCOSTO, POLIDO COM ACABAMENTO EM VERNIZ, ESP. 5CM, COMPRIMENTO 150CM, LARGURA 40CM, ALTURA 45CM, INCLUSIVE CORTE NO PISO PARA FIXAÇÃO COM CONCRETO NÃO ESTRUTURAL, PREPARADO EM OBRA COM BETONEIRA, COM FCK 15 MPA</t>
  </si>
  <si>
    <t>ED-48355</t>
  </si>
  <si>
    <t>BANCO EM GRANITO ANDORINHA POLIDO 52 X 30 CM</t>
  </si>
  <si>
    <t>ED-48354</t>
  </si>
  <si>
    <t>BANCO INTERNO EM CONCRETO APARENTE, ALTURA 45 CM, LARGURA 30 CM</t>
  </si>
  <si>
    <t>ED-48353</t>
  </si>
  <si>
    <t>BANCO INTERNO EM CONCRETO E ALVENARIA, ACABAMENTO EM VERNIZ, E = 8 CM, L = 40 CM</t>
  </si>
  <si>
    <t>ED-48359</t>
  </si>
  <si>
    <t>CONJUNTO DE MESA E BANCOS DE ARDÓSIA</t>
  </si>
  <si>
    <t>ED-48360</t>
  </si>
  <si>
    <t>CONJUNTO DE MESA E BANCOS DE CONCRETO PARA JOGOS (02 BANCOS EM ARCO COM D INTERNO = 130 CM E H = 43 CM E MESA COM D = 80 CM, E = 8 CM E H = 75 CM)</t>
  </si>
  <si>
    <t>ED-48362</t>
  </si>
  <si>
    <t>ANILHA (MARCADOR) PARA IDENTIFICAÇÃO DE CABOS (# 16 MM2) - 500 UN</t>
  </si>
  <si>
    <t>ED-48361</t>
  </si>
  <si>
    <t>ANILHA (MARCADOR) PARA IDENTIFICAÇÃO DE CABOS (# 6 MM2) - 500 UN</t>
  </si>
  <si>
    <t>ED-48364</t>
  </si>
  <si>
    <t>CABO COAXIAL RG-59, IMPEDÂNCIA 75 OHM, CONDUTOR EM FIO DE COBRE NU, BLINDAGEM TRANÇA FORMADA POR FIOS DE COBRE MALHA 90%</t>
  </si>
  <si>
    <t>ED-48363</t>
  </si>
  <si>
    <t>CABO COAXIAL RG-59-75 OHMS</t>
  </si>
  <si>
    <t>ED-48365</t>
  </si>
  <si>
    <t>CABO UTP 4 PARES CATEGORIA 6 COM REVESTIMENTO EXTERNO NÃO PROPAGANTE A CHAMA</t>
  </si>
  <si>
    <t>ED-48367</t>
  </si>
  <si>
    <t>CERTIFICAÇÃO DE GARANTIA DE TRANSMISSÃO DE CABOS LÓGICOS - CATEGORIA 5E</t>
  </si>
  <si>
    <t>ED-48368</t>
  </si>
  <si>
    <t>CERTIFICAÇÃO DE GARANTIA DE TRANSMISSÃO DE CABOS LÓGICOS CAT. 5/6</t>
  </si>
  <si>
    <t>ED-48371</t>
  </si>
  <si>
    <t>ESTABILIZADOR 127V, 60HZ - 5,0KVA</t>
  </si>
  <si>
    <t>ED-48376</t>
  </si>
  <si>
    <t>GAVETA DE VENTILAÇÃO COM 4 VENTILADORES PARA RACK 19"</t>
  </si>
  <si>
    <t>ED-48377</t>
  </si>
  <si>
    <t>ORGANIZADOR DE CABOS DE 1U PARA RACK 19"</t>
  </si>
  <si>
    <t>ED-48372</t>
  </si>
  <si>
    <t>PATCH CORD RJ45/RJ45 UTP-4P METÁLICO CATEGORIA 6, PINAGEM T568A NA COR AZUL (VOZ), COMPRIMENTO 3 METROS</t>
  </si>
  <si>
    <t>ED-48373</t>
  </si>
  <si>
    <t>PATCH PANEL 24 POSIÇÕES, CATEGORIA COM GUIA TRASEIRO</t>
  </si>
  <si>
    <t>ED-48374</t>
  </si>
  <si>
    <t>PATCH PANEL 48 POSIÇÕES, CATEGORIA COM GUIA TRASEIRO</t>
  </si>
  <si>
    <t>ED-48375</t>
  </si>
  <si>
    <t>RÉGUA COM 8 TOMADAS (2P+T), PARA FIXAÇÃO NO RACK DE 19" (1U)</t>
  </si>
  <si>
    <t>ED-48378</t>
  </si>
  <si>
    <t>TAMPA CEGA DE 1U PARA RACK 19"</t>
  </si>
  <si>
    <t>ED-48383</t>
  </si>
  <si>
    <t>TOMADA PARA LÓGICA COM CAIXA SISTEMA "X", APARENTE</t>
  </si>
  <si>
    <t>ED-48384</t>
  </si>
  <si>
    <t>CERCA DE MOURÃO H = 2,15 M - MOURÃO PRÉ-FABRICADO DE CONCRETO PONTA LISA A CADA 2,20 M E 7 FIOS DE ARAME FARPADO, EXCLUSIVE BASE</t>
  </si>
  <si>
    <t>ED-48385</t>
  </si>
  <si>
    <t>CERCA DE MOURÃO H = 2,80 M - MOURÃO PRÉ-FABRICADO DE CONCRETO PONTA VIRADA A CADA 2,20 M E 7 + 4 FIOS DE ARAME FARPADO, EXCLUSIVE BASE</t>
  </si>
  <si>
    <t>ED-48386</t>
  </si>
  <si>
    <t>CERCA DE MOURÃO H = 2,80 M - MOURÃO PRÉ-FABRICADO DE CONCRETO PONTA VIRADA A CADA 2,50 M, 3 FIOS DE ARAME FARPADO E TELA GALVANIZADA # 2" FIO 12, INCLUSIVE FUNDAÇÃO</t>
  </si>
  <si>
    <t>ED-48394</t>
  </si>
  <si>
    <t>CINTA DE AMARRAÇÃO DE ALVENARIA COM BLOCO DE CONCRETO ESTRUTURAL, CANALETA TIPO "J", ESP. 14CM, (FBK 4,5MPA), COM ACABAMENTO APARENTE, INCLUSIVE ARGAMASSA PARA ASSENTAMENTO, EXCLUSIVE GRAUTE E ARMAÇÃO</t>
  </si>
  <si>
    <t>ED-48393</t>
  </si>
  <si>
    <t>CINTA DE AMARRAÇÃO DE ALVENARIA COM BLOCO DE CONCRETO ESTRUTURAL, CANALETA TIPO "J", ESP. 14CM, (FBK 4,5MPA), PARA REVESTIMENTO, INCLUSIVE ARGAMASSA PARA ASSENTAMENTO, EXCLUSIVE GRAUTE E ARMAÇÃO</t>
  </si>
  <si>
    <t>ED-48391</t>
  </si>
  <si>
    <t>CINTA DE AMARRAÇÃO DE ALVENARIA COM BLOCO DE CONCRETO ESTRUTURAL, CANALETA TIPO "U", ESP. 14CM, (FBK 4,5MPA), COM ACABAMENTO APARENTE, INCLUSIVE ARGAMASSA PARA ASSENTAMENTO, EXCLUSIVE GRAUTE E ARMAÇÃO</t>
  </si>
  <si>
    <t>ED-48388</t>
  </si>
  <si>
    <t>CINTA DE AMARRAÇÃO DE ALVENARIA COM BLOCO DE CONCRETO ESTRUTURAL, CANALETA TIPO "U", ESP. 14CM, (FBK 4,5MPA), PARA REVESTIMENTO, INCLUSIVE ARGAMASSA PARA ASSENTAMENTO, EXCLUSIVE GRAUTE E ARMAÇÃO</t>
  </si>
  <si>
    <t>CINTA DE AMARRAÇÃO DE ALVENARIA COM BLOCO DE CONCRETO ESTRUTURAL, CANALETA TIPO "U", ESP. 19CM, (FBK 4,5MPA), COM ACABAMENTO APARENTE, INCLUSIVE ARGAMASSA PARA ASSENTAMENTO, EXCLUSIVE GRAUTE E ARMAÇÃO</t>
  </si>
  <si>
    <t>ED-48389</t>
  </si>
  <si>
    <t>CINTA DE AMARRAÇÃO DE ALVENARIA COM BLOCO DE CONCRETO ESTRUTURAL, CANALETA TIPO "U", ESP. 19CM, (FBK 4,5MPA), PARA REVESTIMENTO, INCLUSIVE ARGAMASSA PARA ASSENTAMENTO, EXCLUSIVE GRAUTE E ARMAÇÃO</t>
  </si>
  <si>
    <t>ED-48390</t>
  </si>
  <si>
    <t>CINTA DE AMARRAÇÃO DE ALVENARIA COM BLOCO DE CONCRETO ESTRUTURAL, CANALETA TIPO "U", ESP. 9CM, (FBK 4,5MPA), COM ACABAMENTO APARENTE, INCLUSIVE ARGAMASSA PARA ASSENTAMENTO, EXCLUSIVE GRAUTE E ARMAÇÃO</t>
  </si>
  <si>
    <t>ED-48387</t>
  </si>
  <si>
    <t>CINTA DE AMARRAÇÃO DE ALVENARIA COM BLOCO DE CONCRETO ESTRUTURAL, CANALETA TIPO "U", ESP. 9CM, (FBK 4,5MPA), PARA REVESTIMENTO, INCLUSIVE ARGAMASSA PARA ASSENTAMENTO, EXCLUSIVE GRAUTE E ARMAÇÃO</t>
  </si>
  <si>
    <t>ED-9906</t>
  </si>
  <si>
    <t>CONTRAVERGA EM CONCRETO ESTRUTURAL PARA VÃOS ACIMA DE 150CM, PREPARADO EM OBRA COM BETONEIRA, CONTROLE "A", COM FCK 20 MPA, MOLDADA IN LOCO, INCLUSIVE ARMAÇÃO</t>
  </si>
  <si>
    <t>ED-9903</t>
  </si>
  <si>
    <t>CONTRAVERGA EM CONCRETO ESTRUTURAL PARA VÃOS DE ATÉ 150CM, PREPARADO EM OBRA COM BETONEIRA, CONTROLE "A", COM FCK 20 MPA, MOLDADA IN LOCO, INCLUSIVE ARMAÇÃO</t>
  </si>
  <si>
    <t>ED-8346</t>
  </si>
  <si>
    <t>ENCUNHAMENTO DE ALVENARIA DE VEDAÇÃO COM ARGAMASSA, INCLUSIVE ADITIVO EXPANSOR PARA ENCUNHAMENTO</t>
  </si>
  <si>
    <t>ED-48397</t>
  </si>
  <si>
    <t>ENCUNHAMENTO DE ALVENARIA DE VEDAÇÃO COM ESPUMA DE POLIURETANO EXPANSIVA</t>
  </si>
  <si>
    <t>ED-9907</t>
  </si>
  <si>
    <t>VERGA EM CONCRETO ESTRUTURAL PARA VÃOS ACIMA DE 150CM, PREPARADO EM OBRA COM BETONEIRA, CONTROLE "A", COM FCK 20 MPA, MOLDADA IN LOCO, INCLUSIVE ARMAÇÃO</t>
  </si>
  <si>
    <t>ED-9904</t>
  </si>
  <si>
    <t>VERGA EM CONCRETO ESTRUTURAL PARA VÃOS DE ATÉ 150CM, PREPARADO EM OBRA COM BETONEIRA, CONTROLE "A", COM FCK 20 MPA, MOLDADA IN LOCO, INCLUSIVE ARMAÇÃO</t>
  </si>
  <si>
    <t>ED-48414</t>
  </si>
  <si>
    <t>CAIBRO DE MADEIRA EM PARAJU 7 X 4 CM</t>
  </si>
  <si>
    <t>ED-48421</t>
  </si>
  <si>
    <t>COBERTURA EM TELHA CERÂMICA COLONIAL CURVA, 26 UNID/M2</t>
  </si>
  <si>
    <t>ED-48420</t>
  </si>
  <si>
    <t>COBERTURA EM TELHA CERÂMICA COLONIAL PLANA, 24 UNID/M2</t>
  </si>
  <si>
    <t>ED-48419</t>
  </si>
  <si>
    <t>COBERTURA EM TELHA CERÂMICA FRANCESA</t>
  </si>
  <si>
    <t>ED-48425</t>
  </si>
  <si>
    <t>COBERTURA EM TELHA DE FIBROCIMENTO ESTRUTURAL, ESP. 8MM, COM RECOBRIMENTO TRANSVERSAL E LONGITUDINAL, EXCLUSIVE CUMEEIRA, INCLUSIVE ACESSÓRIOS DE FIXAÇÃO E IÇAMENTO</t>
  </si>
  <si>
    <t>ED-48423</t>
  </si>
  <si>
    <t>COBERTURA EM TELHA DE FIBROCIMENTO ONDULADA E = 5 MM</t>
  </si>
  <si>
    <t>ED-48424</t>
  </si>
  <si>
    <t>COBERTURA EM TELHA DE FIBROCIMENTO ONDULADA E = 6 MM</t>
  </si>
  <si>
    <t>ED-48426</t>
  </si>
  <si>
    <t>COBERTURA EM TELHA DE FIBROCIMENTO TIPO KALHETA, CANALETE 49</t>
  </si>
  <si>
    <t>ED-48427</t>
  </si>
  <si>
    <t>COBERTURA EM TELHA DE FIBROCIMENTO TIPO KALHETÃO,CANALETE 90</t>
  </si>
  <si>
    <t>ED-13852</t>
  </si>
  <si>
    <t>COBERTURA EM TELHA METÁLICA GALVANIZADA ONDULADA, TIPO SIMPLES, ESP. 0,50MM, ACABAMENTO NATURAL, INCLUSIVE ACESSÓRIOS PARA FIXAÇÃO, FORNECIMENTO E INSTALAÇÃO</t>
  </si>
  <si>
    <t>ED-48430</t>
  </si>
  <si>
    <t>COBERTURA EM TELHA METÁLICA GALVANIZADA TRAPEZOIDAL, DUPLA COM TRATAMENTO ANTI-CHAMA</t>
  </si>
  <si>
    <t>ED-48429</t>
  </si>
  <si>
    <t>COBERTURA EM TELHA METÁLICA GALVANIZADA TRAPEZOIDAL, TIPO DUPLA TERMOACÚSTICA COM DUAS FACES TRAPEZOIDAIS, ESP. 0,43MM, PREENCHIMENTO EM POLIESTIRENO EXPANDIDO/ISOPOR COM ESP. 30MM, ACABAMENTO NATURAL, INCLUSIVE ACESSÓRIOS PARA FIXAÇÃO, FORNECIMENTO E INSTALAÇÃO</t>
  </si>
  <si>
    <t>ED-48428</t>
  </si>
  <si>
    <t>COBERTURA EM TELHA METÁLICA GALVANIZADA TRAPEZOIDAL, TIPO SIMPLES, ESP. 0,50MM, ACABAMENTO NATURAL, INCLUSIVE ACESSÓRIOS PARA FIXAÇÃO, FORNECIMENTO E INSTALAÇÃO</t>
  </si>
  <si>
    <t>ED-48432</t>
  </si>
  <si>
    <t>COBERTURA EM TELHA ONDULADA TRADICIONAL DE FIBRA VEGETAL COM BETUME ESP. = 3 MM - INCLINAÇÃO ACIMA DE 15º (FIXAÇÃO EM ESTRUTURA METÁLICA)</t>
  </si>
  <si>
    <t>ED-48431</t>
  </si>
  <si>
    <t>COBERTURA EM TELHA ONDULADA TRADICIONAL DE FIBRA VEGETAL COM BETUME ESP. = 3 MM - INCLINAÇÃO DE 10º A 15º (FIXAÇÃO EM ESTRUTURA METÁLICA)</t>
  </si>
  <si>
    <t>ED-48403</t>
  </si>
  <si>
    <t>COLOCAÇÃO DE CUMEEIRA DE FIBROCIMENTO PARA TELHA KALHETA, CANALETE 49</t>
  </si>
  <si>
    <t>ED-48404</t>
  </si>
  <si>
    <t>COLOCAÇÃO DE CUMEEIRA DE FIBROCIMENTO PARA TELHA KALHETÃO,CANALETE 90</t>
  </si>
  <si>
    <t>ED-48402</t>
  </si>
  <si>
    <t>COLOCAÇÃO DE CUMEEIRA GALVANIZADA TRAPEZOIDAL E = 0,50 MM, SIMPLES</t>
  </si>
  <si>
    <t>ED-48405</t>
  </si>
  <si>
    <t>COLOCAÇÃO DE CUMEEIRA ONDULADA DE FIBRA VEGETAL COM BETUME - TRADICIONAL</t>
  </si>
  <si>
    <t>ED-48416</t>
  </si>
  <si>
    <t>COLOCAÇÃO DE ESPIGÃO EM FIBROCIMENTO PARA TELHA ONDULADA</t>
  </si>
  <si>
    <t>ED-48417</t>
  </si>
  <si>
    <t>COLOCAÇÃO DE RUFO EM FIBROCIMENTO PARA TELHA ONDULADA</t>
  </si>
  <si>
    <t>ED-48418</t>
  </si>
  <si>
    <t>COLOCAÇÃO DE RUFO EM POLIETILENO PARA TELHA VEGETAL TRADICIONAL</t>
  </si>
  <si>
    <t>ED-48433</t>
  </si>
  <si>
    <t>COLOCAÇÃO DE VEDA ONDA EM POLIETILENO PARA TELHA ONDULADA</t>
  </si>
  <si>
    <t>ED-48401</t>
  </si>
  <si>
    <t>CUMEEIRA NORMAL OU ARTICULADA DE FIBROCIMENTO PARA TELHA ONDULADA E = 6 OU 8 MM</t>
  </si>
  <si>
    <t>ED-48400</t>
  </si>
  <si>
    <t>CUMEEIRA PARA TELHA CERÂMICA, INCLUSIVE ASSENTAMENTO EM ARGAMASSA, TRAÇO 1:2:9 (CIMENTO, CAL E AREIA), PREPARO MECÂNICO</t>
  </si>
  <si>
    <t>ED-48406</t>
  </si>
  <si>
    <t>EMBOÇAMENTO DA ÚLTIMA FIADA DE TELHA CERÂMICA COM ARGAMASSA DE CIMENTO, CAL HIDRATADA E AREIA SEM PENEIRAR, NO TRAÇO 1:2:9</t>
  </si>
  <si>
    <t>ED-48408</t>
  </si>
  <si>
    <t>ENGRADAMENTO PARA TELHADO DE FIBROCIMENTO ONDULADA</t>
  </si>
  <si>
    <t>ED-48409</t>
  </si>
  <si>
    <t>ENGRADAMENTO PARA TELHADO DE FIBROCIMENTO TIPO KALHETA, CANALETE 49</t>
  </si>
  <si>
    <t>ED-48410</t>
  </si>
  <si>
    <t>ENGRADAMENTO PARA TELHADO DE FIBROCIMENTO TIPO KALHETÃO, CANALETE 90</t>
  </si>
  <si>
    <t>ED-48407</t>
  </si>
  <si>
    <t>ENGRADAMENTO PARA TELHAS CERÂMICA OU CONCRETO EM MADEIRA PARAJU</t>
  </si>
  <si>
    <t>ED-48412</t>
  </si>
  <si>
    <t>PEÇAS DE MADEIRA EM PARAJU 12 X 8 CM</t>
  </si>
  <si>
    <t>ED-48411</t>
  </si>
  <si>
    <t>PEÇAS DE MADEIRA EM PARAJU 15 X 8 CM</t>
  </si>
  <si>
    <t>ED-48413</t>
  </si>
  <si>
    <t>PEÇAS DE MADEIRA EM PARAJU 8 X 8 CM</t>
  </si>
  <si>
    <t>ED-48415</t>
  </si>
  <si>
    <t>RIPA EM MADEIRA EM 4 X 1,5 CM</t>
  </si>
  <si>
    <t>ED-48422</t>
  </si>
  <si>
    <t>TELHA COLONIAL DE RESERVA</t>
  </si>
  <si>
    <t>ED-48436</t>
  </si>
  <si>
    <t>DEMOLIÇÃO DE ALVENARIA DE TIJOLO CERÂMICO SEM APROVEITAMENTO DO MATERIAL, INCLUSIVE AFASTAMENTO</t>
  </si>
  <si>
    <t>ED-48435</t>
  </si>
  <si>
    <t>DEMOLIÇÃO DE ALVENARIA DE TIJOLO E BLOCO SEM APROVEITAMENTO DO MATERIAL, INCLUSIVE AFASTAMENTO</t>
  </si>
  <si>
    <t>ED-48488</t>
  </si>
  <si>
    <t>DEMOLIÇÃO DE CALÇADA PORTUGUESA, INCLUSIVE AFASTAMENTO</t>
  </si>
  <si>
    <t>ED-48443</t>
  </si>
  <si>
    <t>DEMOLIÇÃO DE CONCRETO ARMADO - COM EQUIPAMENTO ELÉTRICO, INCLUSIVE AFASTAMENTO</t>
  </si>
  <si>
    <t>ED-48445</t>
  </si>
  <si>
    <t>DEMOLIÇÃO DE CONCRETO ARMADO - COM EQUIPAMENTO PNEUMÁTICO, INCLUSIVE AFASTAMENTO</t>
  </si>
  <si>
    <t>ED-48441</t>
  </si>
  <si>
    <t>DEMOLIÇÃO DE CONCRETO ARMADO-MANUAL, INCLUSIVE AFASTAMENTO</t>
  </si>
  <si>
    <t>ED-48442</t>
  </si>
  <si>
    <t>DEMOLIÇÃO DE CONCRETO SIMPLES - COM EQUIPAMENTO ELÉTRICO, INCLUSIVE AFASTAMENTO</t>
  </si>
  <si>
    <t>ED-48444</t>
  </si>
  <si>
    <t>DEMOLIÇÃO DE CONCRETO SIMPLES - COM EQUIPAMENTO PNEUMÁTICO, INCLUSIVE AFASTAMENTO</t>
  </si>
  <si>
    <t>ED-48440</t>
  </si>
  <si>
    <t>DEMOLIÇÃO DE CONCRETO SIMPLES-MANUAL, INCLUSIVE AFASTAMENTO</t>
  </si>
  <si>
    <t>ED-48447</t>
  </si>
  <si>
    <t>DEMOLIÇÃO DE CONSTRUÇÃO EM ALVENARIAS</t>
  </si>
  <si>
    <t>ED-48452</t>
  </si>
  <si>
    <t>DEMOLIÇÃO DE DIVISÓRIA DE ELEMENTOS VAZADOS (COBOGÓ, ETC ), INCLUSIVE AFASTAMENTO</t>
  </si>
  <si>
    <t>ED-48453</t>
  </si>
  <si>
    <t>DEMOLIÇÃO DE DIVISÓRIA DE LAMINADO, INCLUSIVE AFASTAMENTO</t>
  </si>
  <si>
    <t>ED-8024</t>
  </si>
  <si>
    <t>DEMOLIÇÃO DE DIVISÓRIA DE MADEIRA, INCLUSIVE AFASTAMENTO</t>
  </si>
  <si>
    <t>ED-48450</t>
  </si>
  <si>
    <t>DEMOLIÇÃO DE DIVISÓRIA DE PEDRAS (MÁRMORE, GRANITO, ARDÓSIA, MARMORITE), INCLUSIVE AFASTAMENTO</t>
  </si>
  <si>
    <t>ED-48456</t>
  </si>
  <si>
    <t>DEMOLIÇÃO DE ENGRADAMENTO DE TELHA CERÂMICA COLONIAL OU FRANCESA INCLUSIVE EMPILHAMENTO</t>
  </si>
  <si>
    <t>ED-48457</t>
  </si>
  <si>
    <t>DEMOLIÇÃO DE ENGRADAMENTO DE TELHA CERÂMICA PARA REAPROVEITAMENTO</t>
  </si>
  <si>
    <t>ED-48454</t>
  </si>
  <si>
    <t>DEMOLIÇÃO DE ENGRADAMENTO DE TELHA METÁLICA, PVC OU FIBROCIMENTO, INCLUSIVE EMPILHAMENTO</t>
  </si>
  <si>
    <t>ED-48455</t>
  </si>
  <si>
    <t>DEMOLIÇÃO DE ENGRADAMENTO DE TELHA TIPO CALHA DE FIBROCIMENTO, INCLUSIVE EMPILHAMENTO</t>
  </si>
  <si>
    <t>ED-48504</t>
  </si>
  <si>
    <t>DEMOLIÇÃO DE FÓRMICA, INCLUSIVE AFASTAMENTO</t>
  </si>
  <si>
    <t>DEMOLIÇÃO DE FORRO DE GESSO INCLUSIVE AFASTAMENTO E EMPILHAMENTO</t>
  </si>
  <si>
    <t>DEMOLIÇÃO DE FORRO DE PERFIS EXCLUSIVE ESTRUTURA DE SUSTENTAÇÃO COM AFASTAMENTO E EMPILHAMENTO</t>
  </si>
  <si>
    <t>DEMOLIÇÃO DE FORRO DE PERFIS INCLUSIVE ESTRUTURA DE SUSTENTAÇÃO COM AFASTAMENTO E EMPILHAMENTO</t>
  </si>
  <si>
    <t>ED-48460</t>
  </si>
  <si>
    <t>DEMOLIÇÃO DE FORRO DE PLACAS EXCLUSIVE BARROTEAMENTO COM AFASTAMENTO E EMPILHAMENTO</t>
  </si>
  <si>
    <t>ED-48459</t>
  </si>
  <si>
    <t>DEMOLIÇÃO DE FORRO DE PLACAS INCLUSIVE BARROTEAMENTO COM AFASTAMENTO E EMPILHAMENTO</t>
  </si>
  <si>
    <t>DEMOLIÇÃO DE FORRO DE TABUAS DE PINHO INCLUSIVE AFASTAMENTO E EMPILHAMENTO</t>
  </si>
  <si>
    <t>ED-48489</t>
  </si>
  <si>
    <t>DEMOLIÇÃO DE PASSEIO OU LAJE DE CONCRETO COM EQUIPAMENTO, INCLUSIVE AFASTAMENTO</t>
  </si>
  <si>
    <t>ED-48486</t>
  </si>
  <si>
    <t>DEMOLIÇÃO DE PASSEIO OU LAJE DE CONCRETO COM EQUIPAMENTO PNEUMÁTICO, INCLUSIVE AFASTAMENTO</t>
  </si>
  <si>
    <t>ED-48487</t>
  </si>
  <si>
    <t>DEMOLIÇÃO DE PASSEIO OU LAJE DE CONCRETO MANUALMENTE, INCLUSIVE AFASTAMENTO</t>
  </si>
  <si>
    <t>ED-48476</t>
  </si>
  <si>
    <t>DEMOLIÇÃO DE PAVIMENTAÇÃO COM PRÉ-MOLDADO DE CONCRETO</t>
  </si>
  <si>
    <t>ED-48491</t>
  </si>
  <si>
    <t>DEMOLIÇÃO DE PAVIMENTO PARALELEPÍPEDO REJUNTADOS COM AREIA INCLUSIVE AFASTAMENTO E EMPILHAMENTO</t>
  </si>
  <si>
    <t>ED-48480</t>
  </si>
  <si>
    <t>DEMOLIÇÃO DE PISO CERÂMICO OU LADRILHO HIDRÁULICO, INCLUSIVE AFASTAMENTO</t>
  </si>
  <si>
    <t>ED-48479</t>
  </si>
  <si>
    <t>DEMOLIÇÃO DE PISO CIMENTADO OU CONTRAPISO DE ARGAMASSA ESPESSURA MÁXIMA DE 10CM, INCLUSIVE AFASTAMENTO</t>
  </si>
  <si>
    <t>ED-48483</t>
  </si>
  <si>
    <t>DEMOLIÇÃO DE PISO DE GRANILITE/MARMORITE, INCLUSIVE AFASTAMENTO</t>
  </si>
  <si>
    <t>ED-48481</t>
  </si>
  <si>
    <t>DEMOLIÇÃO DE PISO DE PEDRAS (MÁRMORE, GRANITO, ARDÓSIA, LAGOA SANTA, SÃO TOMÉ), INCLUSIVE AFASTAMENTO</t>
  </si>
  <si>
    <t>ED-48485</t>
  </si>
  <si>
    <t>DEMOLIÇÃO DE PISO DE TABUAS, INCLUSIVE AFASTAMENTO</t>
  </si>
  <si>
    <t>ED-48484</t>
  </si>
  <si>
    <t>DEMOLIÇÃO DE PISO DE TACO DE MADEIRA, INCLUSIVE AFASTAMENTO</t>
  </si>
  <si>
    <t>ED-48482</t>
  </si>
  <si>
    <t>DEMOLIÇÃO DE PISO VINÍLICO, INCLUSIVE AFASTAMENTO</t>
  </si>
  <si>
    <t>ED-48501</t>
  </si>
  <si>
    <t>ED-48492</t>
  </si>
  <si>
    <t>DEMOLIÇÃO DE REVESTIMENTO ASFÁLTICO COM EQUIPAMENTO PNEUMÁTICO, INCLUSIVE AFASTAMENTO</t>
  </si>
  <si>
    <t>ED-48502</t>
  </si>
  <si>
    <t>DEMOLIÇÃO DE REVESTIMENTO CERÂMICO, AZULEJO OU LADRILHO HIDRÁULICO INCLUSIVE AFASTAMENTO</t>
  </si>
  <si>
    <t>ED-48503</t>
  </si>
  <si>
    <t>DEMOLIÇÃO DE REVESTIMENTO DE PEDRA (MÁRMORE, GRANITO, ARDÓSIA, SÃO TOMÉ, ETC.), INCLUSIVE AFASTAMENTO</t>
  </si>
  <si>
    <t>ED-48505</t>
  </si>
  <si>
    <t>DEMOLIÇÃO DE RODAPÉ EM GERAL, INCLUSIVE ARGAMASSA DE ASSENTAMENTO</t>
  </si>
  <si>
    <t>ED-48507</t>
  </si>
  <si>
    <t>DEMOLIÇÃO DE SARJETA OU SARJETÃO DE CONCRETO</t>
  </si>
  <si>
    <t>ED-48490</t>
  </si>
  <si>
    <t>DEMOLIÇÃO MANUAL DE ALVENARIA POLIÉDRICA, INCLUSIVE AFASTAMENTO</t>
  </si>
  <si>
    <t>ED-48499</t>
  </si>
  <si>
    <t>DESMONTAGEM E RETIRADA DE REDES DE DUTOS DE AR CONDICIONADO</t>
  </si>
  <si>
    <t>ED-49515</t>
  </si>
  <si>
    <t>REATOR ELETRÔNICO, ALTO FATOR DE POTÊNCIA (A.F.P), PARTIDA RÁPIDA, PARA UMA (1) LÂMPADA TUBULAR, POTÊNCIA 32W, FORNECIMENTO E INSTALAÇÃO</t>
  </si>
  <si>
    <t>ED-48434</t>
  </si>
  <si>
    <t>REMOÇÃO DE ALAMBRADO METÁLICO, COM REAPROVEITAMENTO, INCLUSIVE AFASTAMENTO</t>
  </si>
  <si>
    <t>ED-48496</t>
  </si>
  <si>
    <t>ED-48437</t>
  </si>
  <si>
    <t>REMOÇÃO DE BANCADA DE PEDRA (MÁRMORE, GRANITO, ARDÓSIA, MARMORITE, ETC.)</t>
  </si>
  <si>
    <t>ED-48438</t>
  </si>
  <si>
    <t>ED-48439</t>
  </si>
  <si>
    <t>REMOÇÃO DE CERCA</t>
  </si>
  <si>
    <t>ED-48449</t>
  </si>
  <si>
    <t>REMOÇÃO DE CONCERTINA D = 450 MM, 610 MM OU 730 MM - COM REAPROVEITAMENTO</t>
  </si>
  <si>
    <t>ED-48448</t>
  </si>
  <si>
    <t>ED-48446</t>
  </si>
  <si>
    <t>REMOÇÃO DE CONDUTOR DE CHAPA GALVANIZADA OU PVC, INCLUSIVE AFASTAMENTO</t>
  </si>
  <si>
    <t>ED-48458</t>
  </si>
  <si>
    <t>REMOÇÃO DE FERRAGENS (DOBRADIÇAS, FECHADURAS, MAÇANETAS)</t>
  </si>
  <si>
    <t>ED-48494</t>
  </si>
  <si>
    <t>REMOÇÃO DE FOLHA DE PORTA OU JANELA, INCLUSIVE AFASTAMENTO E EMPILHAMENTO</t>
  </si>
  <si>
    <t>ED-48465</t>
  </si>
  <si>
    <t>REMOÇÃO DE IMPERMEABILIZAÇÃO E PROTEÇÃO MECÂNICA</t>
  </si>
  <si>
    <t>ED-48466</t>
  </si>
  <si>
    <t>REMOÇÃO DE INTERFONE</t>
  </si>
  <si>
    <t>ED-48467</t>
  </si>
  <si>
    <t>REMOÇÃO DE LOUÇAS (LAVATÓRIO, BANHEIRA, PIA, VASO SANITÁRIO, TANQUE)</t>
  </si>
  <si>
    <t>ED-48468</t>
  </si>
  <si>
    <t>REMOÇÃO DE LUMINÁRIA FLUORESCENTE</t>
  </si>
  <si>
    <t>ED-48469</t>
  </si>
  <si>
    <t>REMOÇÃO DE LUMINÁRIA INCANDESCENTE</t>
  </si>
  <si>
    <t>ED-48495</t>
  </si>
  <si>
    <t>REMOÇÃO DE MARCO, INCLUSIVE AFASTAMENTO E EMPILHAMENTO</t>
  </si>
  <si>
    <t>ED-48473</t>
  </si>
  <si>
    <t>REMOÇÃO DE MEIO-FIO DE PEDRA(GNAISSE, BASALTO, ETC.) INCLUSIVE CARGA</t>
  </si>
  <si>
    <t>ED-48472</t>
  </si>
  <si>
    <t>REMOÇÃO DE MEIO-FIO PRÉ-MOLDADO DE CONCRETO INCLUSIVE CARGA</t>
  </si>
  <si>
    <t>ED-48470</t>
  </si>
  <si>
    <t>REMOÇÃO DE METAIS COMUNS (CONDUÍTE, SIFÃO, REGISTRO, TORNEIRAS)</t>
  </si>
  <si>
    <t>ED-48471</t>
  </si>
  <si>
    <t>REMOÇÃO DE METAIS ESPECIAIS (VÁLVULA DE DESCARGA, CAIXA SILENCIOSA)</t>
  </si>
  <si>
    <t>ED-48474</t>
  </si>
  <si>
    <t>REMOÇÃO DE PADRÃO DA CEMIG</t>
  </si>
  <si>
    <t>ED-48475</t>
  </si>
  <si>
    <t>REMOÇÃO DE PADRÃO DA COPASA</t>
  </si>
  <si>
    <t>ED-48493</t>
  </si>
  <si>
    <t>ED-48497</t>
  </si>
  <si>
    <t>REMOÇÃO DE PORTA OU JANELA METÁLICA, INCLUSIVE AFASTAMENTO</t>
  </si>
  <si>
    <t>ED-48498</t>
  </si>
  <si>
    <t>REMOÇÃO DE QUADRO NEGRO , INCLUSIVE AFASTAMENTO</t>
  </si>
  <si>
    <t>ED-48506</t>
  </si>
  <si>
    <t>REMOÇÃO DE RUFO DE CHAPA GALVANIZADA, INCLUSIVE AFASTAMENTO</t>
  </si>
  <si>
    <t>ED-48513</t>
  </si>
  <si>
    <t>REMOÇÃO DE TELHA CERÂMICA COLONIAL OU FRANCESA, INCLUSIVE AFASTAMENTO E EMPILHAMENTO</t>
  </si>
  <si>
    <t>ED-48514</t>
  </si>
  <si>
    <t>REMOÇÃO DE TELHA CERÂMICA COLONIAL OU FRANCESA PARA REAPROVEITAMENTO, INCLUSIVE AFASTAMENTO E EMPILHAMENTO</t>
  </si>
  <si>
    <t>ED-48509</t>
  </si>
  <si>
    <t>REMOÇÃO DE TELHA METÁLICA OU PVC, INCLUSIVE AFASTAMENTO E EMPILHAMENTO</t>
  </si>
  <si>
    <t>ED-48511</t>
  </si>
  <si>
    <t>REMOÇÃO DE TELHA ONDULADA DE FIBROCIMENTO, INCLUSIVE AFASTAMENTO E EMPILHAMENTO</t>
  </si>
  <si>
    <t>ED-48512</t>
  </si>
  <si>
    <t>REMOÇÃO DE TELHA ONDULADA FIBROCIMENTO PARA REAPROVEITAMENTO</t>
  </si>
  <si>
    <t>ED-48510</t>
  </si>
  <si>
    <t>REMOÇÃO DE TELHA TIPO CALHA DE FIBROCIMENTO, INCLUSIVE AFASTAMENTO E EMPILHAMENTO</t>
  </si>
  <si>
    <t>ED-48478</t>
  </si>
  <si>
    <t>RETIRADA DE PEITORIL DE MÁRMORE OU GRANITO</t>
  </si>
  <si>
    <t>ED-48508</t>
  </si>
  <si>
    <t>RETIRADA DE SOLEIRA DE MÁRMORE OU GRANITO</t>
  </si>
  <si>
    <t>ED-48515</t>
  </si>
  <si>
    <t>RETIRADA DE TUBULAÇÕES EMBUTIDAS DAS REDE DE ÁGUA, ELÉTRICA, GASES, ETC.</t>
  </si>
  <si>
    <t>ED-48500</t>
  </si>
  <si>
    <t>RETIRADA DE TUBULAÇÕES EMBUTIDAS DE REDE DE ÁGUA, ELÉTRICA, GASES ETC., INCLUSIVE CORTES E DESVIOS</t>
  </si>
  <si>
    <t>ED-48516</t>
  </si>
  <si>
    <t>RETIRADA DE VIDRO DE ESQUADRIAS, INCLUSIVE LIMPEZA DO ENCAIXE</t>
  </si>
  <si>
    <t>ED-48532</t>
  </si>
  <si>
    <t>DIVISÓRIA EM ARDÓSIA E = 3 CM, INCLUSIVE FERRAGENS EM LATÃO CROMADO</t>
  </si>
  <si>
    <t>ED-48535</t>
  </si>
  <si>
    <t>DIVISÓRIA EM ARDÓSIA E = 3 CM, INCLUSIVE PERFIS EM CHAPA 18</t>
  </si>
  <si>
    <t>ED-48533</t>
  </si>
  <si>
    <t>DIVISÓRIA EM GRANITO CINZA ANDORINHA E = 3 CM, INCLUSIVE FERRAGENS EM LATÃO CROMADO</t>
  </si>
  <si>
    <t>ED-48531</t>
  </si>
  <si>
    <t>DIVISÓRIA EM MÁRMORE BRANCO E = 3 CM, INCLUSIVE FERRAGENS EM LATÃO CROMADO</t>
  </si>
  <si>
    <t>ED-48534</t>
  </si>
  <si>
    <t>DIVISÓRIA EM MARMORITE E = 3 CM, INCLUSIVE FERRAGENS EM LATÃO CROMADO</t>
  </si>
  <si>
    <t>ED-48536</t>
  </si>
  <si>
    <t>DIVISÓRIA EM PAINEL REMOVÍVEL, NÚCLEO COMPENSADO NAVAL - P. AÇO TIPO C</t>
  </si>
  <si>
    <t>ED-48537</t>
  </si>
  <si>
    <t>DIVISÓRIA EM PAINEL REMOVÍVEL, NÚCLEO COMPENSADO NAVAL - P. ALUMÍNIO TIPO C</t>
  </si>
  <si>
    <t>ED-48611</t>
  </si>
  <si>
    <t>ALA DE GALERIA CELULAR B = 1,20 M, EXCLUSIVE BOTA FORA</t>
  </si>
  <si>
    <t>ED-48612</t>
  </si>
  <si>
    <t>ALA DE GALERIA CELULAR B = 1,30 M, EXCLUSIVE BOTA FORA</t>
  </si>
  <si>
    <t>ED-48613</t>
  </si>
  <si>
    <t>ALA DE GALERIA CELULAR B = 1,40 M, EXCLUSIVE BOTA FORA</t>
  </si>
  <si>
    <t>ED-48614</t>
  </si>
  <si>
    <t>ALA DE GALERIA CELULAR B = 1,50 M, EXCLUSIVE BOTA FORA</t>
  </si>
  <si>
    <t>ED-48615</t>
  </si>
  <si>
    <t>ALA DE GALERIA CELULAR B = 1,60 M, EXCLUSIVE BOTA FORA</t>
  </si>
  <si>
    <t>ED-48616</t>
  </si>
  <si>
    <t>ALA DE GALERIA CELULAR B = 1,70 M, EXCLUSIVE BOTA FORA</t>
  </si>
  <si>
    <t>ED-48617</t>
  </si>
  <si>
    <t>ALA DE GALERIA CELULAR B = 1,80 M, EXCLUSIVE BOTA FORA</t>
  </si>
  <si>
    <t>ED-48618</t>
  </si>
  <si>
    <t>ALA DE GALERIA CELULAR B = 1,90 M, EXCLUSIVE BOTA FORA</t>
  </si>
  <si>
    <t>ED-48619</t>
  </si>
  <si>
    <t>ALA DE GALERIA CELULAR B = 2,00 M, EXCLUSIVE BOTA FORA</t>
  </si>
  <si>
    <t>ED-48620</t>
  </si>
  <si>
    <t>ALA DE GALERIA CELULAR B = 2,10 M, EXCLUSIVE BOTA FORA</t>
  </si>
  <si>
    <t>ED-48621</t>
  </si>
  <si>
    <t>ALA DE GALERIA CELULAR B = 2,20 M, EXCLUSIVE BOTA FORA</t>
  </si>
  <si>
    <t>ED-48622</t>
  </si>
  <si>
    <t>ALA DE GALERIA CELULAR B = 2,30 M, EXCLUSIVE BOTA FORA</t>
  </si>
  <si>
    <t>ED-48623</t>
  </si>
  <si>
    <t>ALA DE GALERIA CELULAR B = 2,40 M, EXCLUSIVE BOTA FORA</t>
  </si>
  <si>
    <t>ED-48624</t>
  </si>
  <si>
    <t>ALA DE GALERIA CELULAR B = 2,50 M, EXCLUSIVE BOTA FORA</t>
  </si>
  <si>
    <t>ED-48625</t>
  </si>
  <si>
    <t>ALA DE GALERIA CELULAR B = 2,60 M, EXCLUSIVE BOTA FORA</t>
  </si>
  <si>
    <t>ED-48626</t>
  </si>
  <si>
    <t>ALA DE GALERIA CELULAR B = 2,70 M, EXCLUSIVE BOTA FORA</t>
  </si>
  <si>
    <t>ED-48627</t>
  </si>
  <si>
    <t>ALA DE GALERIA CELULAR B = 2,80 M, EXCLUSIVE BOTA FORA</t>
  </si>
  <si>
    <t>ED-48628</t>
  </si>
  <si>
    <t>ALA DE GALERIA CELULAR B = 2,90 M, EXCLUSIVE BOTA FORA</t>
  </si>
  <si>
    <t>ED-48629</t>
  </si>
  <si>
    <t>ALA DE GALERIA CELULAR B = 3,00 M, EXCLUSIVE BOTA FORA</t>
  </si>
  <si>
    <t>ED-48544</t>
  </si>
  <si>
    <t>ALA DE REDE TUBULAR DN 1000, EXCLUSIVE BOTA FORA</t>
  </si>
  <si>
    <t>ED-48545</t>
  </si>
  <si>
    <t>ALA DE REDE TUBULAR DN 1100, EXCLUSIVE BOTA FORA</t>
  </si>
  <si>
    <t>ED-48546</t>
  </si>
  <si>
    <t>ALA DE REDE TUBULAR DN 1200, EXCLUSIVE BOTA FORA</t>
  </si>
  <si>
    <t>ED-48547</t>
  </si>
  <si>
    <t>ALA DE REDE TUBULAR DN 1300, EXCLUSIVE BOTA FORA</t>
  </si>
  <si>
    <t>ED-48548</t>
  </si>
  <si>
    <t>ALA DE REDE TUBULAR DN 1500, EXCLUSIVE BOTA FORA</t>
  </si>
  <si>
    <t>ED-48539</t>
  </si>
  <si>
    <t>ALA DE REDE TUBULAR DN 500, EXCLUSIVE BOTA FORA</t>
  </si>
  <si>
    <t>ED-48540</t>
  </si>
  <si>
    <t>ALA DE REDE TUBULAR DN 600, EXCLUSIVE BOTA FORA</t>
  </si>
  <si>
    <t>ED-48541</t>
  </si>
  <si>
    <t>ALA DE REDE TUBULAR DN 700, EXCLUSIVE BOTA FORA</t>
  </si>
  <si>
    <t>ED-48542</t>
  </si>
  <si>
    <t>ALA DE REDE TUBULAR DN 800, EXCLUSIVE BOTA FORA</t>
  </si>
  <si>
    <t>ED-48543</t>
  </si>
  <si>
    <t>ALA DE REDE TUBULAR DN 900, EXCLUSIVE BOTA FORA</t>
  </si>
  <si>
    <t>ED-48551</t>
  </si>
  <si>
    <t>BOCA DE LOBO DUPLA (TIPO B - CONCRETO), QUADRO, GRELHA E CANTONEIRA, INCLUSIVE ESCAVAÇÃO, REATERRO E BOTA-FORA</t>
  </si>
  <si>
    <t>ED-48549</t>
  </si>
  <si>
    <t>BOCA DE LOBO SIMPLES (TIPO A - FERRO FUNDIDO), QUADRO, GRELHA E CANTONEIRA, INCLUSIVE ESCAVAÇÃO, REATERRO E BOTA-FORA</t>
  </si>
  <si>
    <t>ED-48550</t>
  </si>
  <si>
    <t>BOCA DE LOBO SIMPLES (TIPO B - CONCRETO), QUADRO, GRELHA E CANTONEIRA, INCLUSIVE ESCAVAÇÃO, REATERRO E BOTA-FORA</t>
  </si>
  <si>
    <t>ED-48587</t>
  </si>
  <si>
    <t>CAIXA DE AREIA 100 X 100 X 100 CM</t>
  </si>
  <si>
    <t>ED-48586</t>
  </si>
  <si>
    <t>CAIXA DE AREIA 50 X 60 X 70 CM</t>
  </si>
  <si>
    <t>CAIXA DE CAPTAÇÃO E DRENAGEM TIPO A (100 X 100 X 120 CM), D = 500 MM A 1500MM, INCLUSIVE ESCAVAÇÃO, REATERRO E BOTA FORA</t>
  </si>
  <si>
    <t>ED-48573</t>
  </si>
  <si>
    <t>CAIXA DE CAPTAÇÃO E DRENAGEM TIPO A (120 X 120 X 150 CM), D = 500 MM A 1500MM, INCLUSIVE ESCAVAÇÃO, REATERRO E BOTA FORA</t>
  </si>
  <si>
    <t>ED-48574</t>
  </si>
  <si>
    <t>CAIXA DE CAPTAÇÃO E DRENAGEM TIPO B D = 500 MM</t>
  </si>
  <si>
    <t>ED-48575</t>
  </si>
  <si>
    <t>CAIXA DE CAPTAÇÃO E DRENAGEM TIPO B (100 X 100 X 120 CM), D = 500 MM A 1500MM, INCLUSIVE ESCAVAÇÃO, REATERRO E BOTA FORA</t>
  </si>
  <si>
    <t>ED-48576</t>
  </si>
  <si>
    <t>CAIXA DE CAPTAÇÃO E DRENAGEM TIPO B (120 X 120 X 150 CM), D = 500 MM A 1500MM, INCLUSIVE ESCAVAÇÃO, REATERRO E BOTA FORA</t>
  </si>
  <si>
    <t>ED-48578</t>
  </si>
  <si>
    <t>CAIXA DE CAPTAÇÃO E DRENAGEM TIPO C (100 X 100 X 120 CM), D = 500 MM A 1500MM, INCLUSIVE ESCAVAÇÃO, REATERRO E BOTA FORA</t>
  </si>
  <si>
    <t>ED-48579</t>
  </si>
  <si>
    <t>CAIXA DE CAPTAÇÃO E DRENAGEM TIPO C (120 X 120 X 150 CM), D = 500 MM A 1500MM, INCLUSIVE ESCAVAÇÃO, REATERRO E BOTA FORA</t>
  </si>
  <si>
    <t>ED-48582</t>
  </si>
  <si>
    <t>CAIXA DE CAPTAÇÃO E DRENAGEM TIPO E (100 X 100 X 120 CM), D = 500 MM A 1500MM, INCLUSIVE ESCAVAÇÃO, REATERRO E BOTA FORA</t>
  </si>
  <si>
    <t>ED-48583</t>
  </si>
  <si>
    <t>CAIXA DE CAPTAÇÃO E DRENAGEM TIPO E (120 X 120 X 150 CM), D = 500 MM A 1500MM, INCLUSIVE ESCAVAÇÃO, REATERRO E BOTA FORA</t>
  </si>
  <si>
    <t>ED-48584</t>
  </si>
  <si>
    <t>CAIXA DE CAPTAÇÃO E DRENAGEM TIPO F (100 X 100 X 120 CM), D = 500 MM A 1500MM, INCLUSIVE ESCAVAÇÃO, REATERRO E BOTA FORA</t>
  </si>
  <si>
    <t>ED-48585</t>
  </si>
  <si>
    <t>CAIXA DE CAPTAÇÃO E DRENAGEM TIPO F (120 X 120 X 150 CM), D = 500 MM A 1500MM, INCLUSIVE ESCAVAÇÃO, REATERRO E BOTA FORA</t>
  </si>
  <si>
    <t>ED-48571</t>
  </si>
  <si>
    <t>CAIXAS DE CAPTAÇÃO E DRENAGEM TIPO A D = 500 MM</t>
  </si>
  <si>
    <t>ED-48577</t>
  </si>
  <si>
    <t>CAIXAS DE CAPTAÇÃO E DRENAGEM TIPO C D = 500 MM</t>
  </si>
  <si>
    <t>ED-14720</t>
  </si>
  <si>
    <t>CANALETA PARA DRENAGEM, EM CONCRETO COM FCK 15MPA, MOLDADA IN LOCO, SEÇÃO 15X15CM, FORMA EM CONTRA BARRANCO, EXCLUSIVE TAMPA, INCLUSIVE ESCAVAÇÃO, REATERRO COM TRANSPORTE E RETIRADA DO MATERIAL ESCAVADO (EM CAÇAMBA)</t>
  </si>
  <si>
    <t>ED-14740</t>
  </si>
  <si>
    <t>CANALETA PARA DRENAGEM, EM CONCRETO COM FCK 15MPA, MOLDADA IN LOCO, SEÇÃO 15X15CM, FORMA EM MADEIRA, EXCLUSIVE TAMPA, INCLUSIVE ESCAVAÇÃO, REATERRO COM TRANSPORTE E RETIRADA DO MATERIAL ESCAVADO (EM CAÇAMBA)</t>
  </si>
  <si>
    <t>ED-14721</t>
  </si>
  <si>
    <t>CANALETA PARA DRENAGEM, EM CONCRETO COM FCK 15MPA, MOLDADA IN LOCO, SEÇÃO 20X20CM, FORMA EM CONTRA BARRANCO, EXCLUSIVE TAMPA, INCLUSIVE ESCAVAÇÃO, REATERRO COM TRANSPORTE E RETIRADA DO MATERIAL ESCAVADO (EM CAÇAMBA)</t>
  </si>
  <si>
    <t>ED-14741</t>
  </si>
  <si>
    <t>CANALETA PARA DRENAGEM, EM CONCRETO COM FCK 15MPA, MOLDADA IN LOCO, SEÇÃO 20X20CM, FORMA EM MADEIRA, EXCLUSIVE TAMPA, INCLUSIVE ESCAVAÇÃO, REATERRO COM TRANSPORTE E RETIRADA DO MATERIAL ESCAVADO (EM CAÇAMBA)</t>
  </si>
  <si>
    <t>ED-14725</t>
  </si>
  <si>
    <t>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</si>
  <si>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ED-14726</t>
  </si>
  <si>
    <t>ED-14728</t>
  </si>
  <si>
    <t>CANALETA PARA DRENAGEM, EM CONCRETO COM FCK 15MPA, MOLDADA IN LOCO, SEÇÃO 30X20CM, FORMA EM CONTRA BARRANCO, EXCLUSIVE TAMPA, INCLUSIVE ESCAVAÇÃO, REATERRO COM TRANSPORTE E RETIRADA DO MATERIAL ESCAVADO (EM CAÇAMBA)</t>
  </si>
  <si>
    <t>ED-14746</t>
  </si>
  <si>
    <t>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t>
  </si>
  <si>
    <t>ED-14747</t>
  </si>
  <si>
    <t>CANALETA PARA DRENAGEM, EM CONCRETO COM FCK 15MPA, MOLDADA IN LOCO, SEÇÃO 30X20CM, FORMA EM MADEIRA, COM TAMPA EM CONCRETO PARA TRÂNSITO DE PEDESTRE, INCLUSIVE ESCAVAÇÃO, REATERRO COM TRANSPORTE E RETIRADA DO MATERIAL ESCAVADO (EM CAÇAMBA)</t>
  </si>
  <si>
    <t>ED-14748</t>
  </si>
  <si>
    <t>CANALETA PARA DRENAGEM, EM CONCRETO COM FCK 15MPA, MOLDADA IN LOCO, SEÇÃO 30X20CM, FORMA EM MADEIRA, EXCLUSIVE TAMPA, INCLUSIVE ESCAVAÇÃO, REATERRO COM TRANSPORTE E RETIRADA DO MATERIAL ESCAVADO (EM CAÇAMBA)</t>
  </si>
  <si>
    <t>ED-14718</t>
  </si>
  <si>
    <t>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t>
  </si>
  <si>
    <t>ED-14719</t>
  </si>
  <si>
    <t>CANALETA PARA DRENAGEM, EM CONCRETO COM FCK 15MPA, MOLDADA IN LOCO, SEÇÃO 30X30CM, FORMA EM CONTRA BARRANCO, COM TAMPA EM CONCRETO  PARA TRÂNSITO DE PEDESTRE, INCLUSIVE ESCAVAÇÃO, REATERRO COM TRANSPORTE E RETIRADA DO MATERIAL ESCAVADO (EM CAÇAMBA)</t>
  </si>
  <si>
    <t>ED-14722</t>
  </si>
  <si>
    <t>CANALETA PARA DRENAGEM, EM CONCRETO COM FCK 15MPA, MOLDADA IN LOCO, SEÇÃO 30X30CM, FORMA EM CONTRA BARRANCO, EXCLUSIVE TAMPA, INCLUSIVE ESCAVAÇÃO, REATERRO COM TRANSPORTE E RETIRADA DO MATERIAL ESCAVADO (EM CAÇAMBA)</t>
  </si>
  <si>
    <t>ED-14737</t>
  </si>
  <si>
    <t>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t>
  </si>
  <si>
    <t>ED-14739</t>
  </si>
  <si>
    <t>CANALETA PARA DRENAGEM, EM CONCRETO COM FCK 15MPA, MOLDADA IN LOCO, SEÇÃO 30X30CM, FORMA EM MADEIRA, COM TAMPA EM CONCRETO  PARA TRÂNSITO DE PEDESTRE, INCLUSIVE ESCAVAÇÃO, REATERRO COM TRANSPORTE E RETIRADA DO MATERIAL ESCAVADO (EM CAÇAMBA)</t>
  </si>
  <si>
    <t>ED-14742</t>
  </si>
  <si>
    <t>CANALETA PARA DRENAGEM, EM CONCRETO COM FCK 15MPA, MOLDADA IN LOCO, SEÇÃO 30X30CM, FORMA EM MADEIRA, EXCLUSIVE TAMPA, INCLUSIVE ESCAVAÇÃO, REATERRO COM TRANSPORTE E RETIRADA DO MATERIAL ESCAVADO (EM CAÇAMBA)</t>
  </si>
  <si>
    <t>ED-14581</t>
  </si>
  <si>
    <t>CANALETA PARA DRENAGEM, EM CONCRETO COM FCK 15MPA, MOLDADA IN LOCO, SEÇÃO 40X40CM, FORMA EM CONTRA BARRANCO, EXCLUSIVE TAMPA, INCLUSIVE ESCAVAÇÃO, REATERRO COM TRANSPORTE E RETIRADA DO MATERIAL ESCAVADO (EM CAÇAMBA)</t>
  </si>
  <si>
    <t>ED-14743</t>
  </si>
  <si>
    <t>CANALETA PARA DRENAGEM, EM CONCRETO COM FCK 15MPA, MOLDADA IN LOCO, SEÇÃO 40X40CM, FORMA EM MADEIRA, EXCLUSIVE TAMPA, INCLUSIVE ESCAVAÇÃO, REATERRO COM TRANSPORTE E RETIRADA DO MATERIAL ESCAVADO (EM CAÇAMBA)</t>
  </si>
  <si>
    <t>ED-14723</t>
  </si>
  <si>
    <t>CANALETA PARA DRENAGEM, EM CONCRETO COM FCK 15MPA, MOLDADA IN LOCO, SEÇÃO 60X60CM, FORMA EM CONTRA BARRANCO, EXCLUSIVE TAMPA, INCLUSIVE ESCAVAÇÃO, REATERRO COM TRANSPORTE E RETIRADA DO MATERIAL ESCAVADO (EM CAÇAMBA)</t>
  </si>
  <si>
    <t>ED-14744</t>
  </si>
  <si>
    <t>CANALETA PARA DRENAGEM, EM CONCRETO COM FCK 15MPA, MOLDADA IN LOCO, SEÇÃO 60X60CM, FORMA EM MADEIRA, EXCLUSIVE TAMPA, INCLUSIVE ESCAVAÇÃO, REATERRO COM TRANSPORTE E RETIRADA DO MATERIAL ESCAVADO (EM CAÇAMBA)</t>
  </si>
  <si>
    <t>ED-14724</t>
  </si>
  <si>
    <t>CANALETA PARA DRENAGEM, EM CONCRETO COM FCK 15MPA, MOLDADA IN LOCO, SEÇÃO 90X90CM, FORMA EM CONTRA BARRANCO, EXCLUSIVE TAMPA, INCLUSIVE ESCAVAÇÃO, REATERRO COM TRANSPORTE E RETIRADA DO MATERIAL ESCAVADO (EM CAÇAMBA)</t>
  </si>
  <si>
    <t>ED-14745</t>
  </si>
  <si>
    <t>CANALETA PARA DRENAGEM, EM CONCRETO COM FCK 15MPA, MOLDADA IN LOCO, SEÇÃO 90X90CM, FORMA EM MADEIRA, EXCLUSIVE TAMPA, INCLUSIVE ESCAVAÇÃO, REATERRO COM TRANSPORTE E RETIRADA DO MATERIAL ESCAVADO (EM CAÇAMBA)</t>
  </si>
  <si>
    <t>ED-48552</t>
  </si>
  <si>
    <t>CANALETA PARA DRENAGEM, PRÉ-MOLDADA, TIPO MEIA CANA, DIÂMETRO 30CM, EXCLUSIVE TAMPA, INCLUSIVE ASSENTAMENTO EM ARGAMASSA, TRAÇO 1:3 (CIMENTO E AREIA), ESCAVAÇÃO, TRANSPORTE E RETIRADA DO MATERIAL ESCAVADO (EM CAÇAMBA)</t>
  </si>
  <si>
    <t>CANALETA PARA DRENAGEM, PRÉ-MOLDADA, TIPO MEIA CANA, DIÂMETRO 40CM, EXCLUSIVE TAMPA, INCLUSIVE ASSENTAMENTO EM ARGAMASSA, TRAÇO 1:3 (CIMENTO E AREIA), ESCAVAÇÃO, TRANSPORTE E RETIRADA DO MATERIAL ESCAVADO (EM CAÇAMBA)</t>
  </si>
  <si>
    <t>ED-48554</t>
  </si>
  <si>
    <t>CANALETA PARA DRENAGEM, PRÉ-MOLDADA, TIPO MEIA CANA, DIÂMETRO 50CM, EXCLUSIVE TAMPA, INCLUSIVE ASSENTAMENTO EM ARGAMASSA, TRAÇO 1:3 (CIMENTO E AREIA), ESCAVAÇÃO, TRANSPORTE E RETIRADA DO MATERIAL ESCAVADO (EM CAÇAMBA)</t>
  </si>
  <si>
    <t>ED-48555</t>
  </si>
  <si>
    <t>CANALETA PARA DRENAGEM, PRÉ-MOLDADA, TIPO MEIA CANA, DIÂMETRO 60CM, EXCLUSIVE TAMPA, INCLUSIVE ASSENTAMENTO EM ARGAMASSA, TRAÇO 1:3 (CIMENTO E AREIA), ESCAVAÇÃO, TRANSPORTE E RETIRADA DO MATERIAL ESCAVADO (EM CAÇAMBA)</t>
  </si>
  <si>
    <t>ED-48562</t>
  </si>
  <si>
    <t>ED-48568</t>
  </si>
  <si>
    <t>CHAMINÉ DE POÇO DE VISITA TIPO "A", EM ALVENARIA COM DEGRAUS DE AÇO CA-50</t>
  </si>
  <si>
    <t>ED-48569</t>
  </si>
  <si>
    <t>CHAMINÉ DE POÇO DE VISITA TIPO "B", EM ANEL DE CONCRETO CA-1 COM DEGRAUS DE AÇO CA-50</t>
  </si>
  <si>
    <t>ED-48603</t>
  </si>
  <si>
    <t>DESCIDA D´ÁGUA TIPO CALHA DN 1000, EXCLUSIVE BOTA FORA</t>
  </si>
  <si>
    <t>ED-48604</t>
  </si>
  <si>
    <t>DESCIDA D´ÁGUA TIPO CALHA DN 1100, EXCLUSIVE BOTA FORA</t>
  </si>
  <si>
    <t>ED-48605</t>
  </si>
  <si>
    <t>DESCIDA D´ÁGUA TIPO CALHA DN 1200, EXCLUSIVE BOTA FORA</t>
  </si>
  <si>
    <t>ED-48606</t>
  </si>
  <si>
    <t>DESCIDA D´ÁGUA TIPO CALHA DN 1300, EXCLUSIVE BOTA FORA</t>
  </si>
  <si>
    <t>ED-48607</t>
  </si>
  <si>
    <t>DESCIDA D´ÁGUA TIPO CALHA DN 1500, EXCLUSIVE BOTA FORA</t>
  </si>
  <si>
    <t>ED-48598</t>
  </si>
  <si>
    <t>DESCIDA D´ÁGUA TIPO CALHA DN 500, EXCLUSIVE BOTA FORA</t>
  </si>
  <si>
    <t>ED-48599</t>
  </si>
  <si>
    <t>DESCIDA D´ÁGUA TIPO CALHA DN 600, EXCLUSIVE BOTA FORA</t>
  </si>
  <si>
    <t>ED-48600</t>
  </si>
  <si>
    <t>DESCIDA D´ÁGUA TIPO CALHA DN 700, EXCLUSIVE BOTA FORA</t>
  </si>
  <si>
    <t>ED-48601</t>
  </si>
  <si>
    <t>DESCIDA D´ÁGUA TIPO CALHA DN 800, EXCLUSIVE BOTA FORA</t>
  </si>
  <si>
    <t>ED-48602</t>
  </si>
  <si>
    <t>DESCIDA D´ÁGUA TIPO CALHA DN 900, EXCLUSIVE BOTA FORA</t>
  </si>
  <si>
    <t>ED-48593</t>
  </si>
  <si>
    <t>DESCIDA D´ÁGUA TIPO DEGRAU DN 1000, EXCLUSIVE BOTA FORA</t>
  </si>
  <si>
    <t>ED-48594</t>
  </si>
  <si>
    <t>DESCIDA D´ÁGUA TIPO DEGRAU DN 1100, EXCLUSIVE BOTA FORA</t>
  </si>
  <si>
    <t>ED-48595</t>
  </si>
  <si>
    <t>DESCIDA D´ÁGUA TIPO DEGRAU DN 1200, EXCLUSIVE BOTA FORA</t>
  </si>
  <si>
    <t>ED-48596</t>
  </si>
  <si>
    <t>DESCIDA D´ÁGUA TIPO DEGRAU DN 1300, EXCLUSIVE BOTA FORA</t>
  </si>
  <si>
    <t>ED-48597</t>
  </si>
  <si>
    <t>DESCIDA D´ÁGUA TIPO DEGRAU DN 1500, EXCLUSIVE BOTA FORA</t>
  </si>
  <si>
    <t>ED-48588</t>
  </si>
  <si>
    <t>DESCIDA D´ÁGUA TIPO DEGRAU DN 500, EXCLUSIVE BOTA FORA</t>
  </si>
  <si>
    <t>ED-48589</t>
  </si>
  <si>
    <t>DESCIDA D´ÁGUA TIPO DEGRAU DN 600, EXCLUSIVE BOTA FORA</t>
  </si>
  <si>
    <t>ED-48590</t>
  </si>
  <si>
    <t>DESCIDA D´ÁGUA TIPO DEGRAU DN 700, EXCLUSIVE BOTA FORA</t>
  </si>
  <si>
    <t>ED-48591</t>
  </si>
  <si>
    <t>DESCIDA D´ÁGUA TIPO DEGRAU DN 800, EXCLUSIVE BOTA FORA</t>
  </si>
  <si>
    <t>ED-48592</t>
  </si>
  <si>
    <t>DESCIDA D´ÁGUA TIPO DEGRAU DN 900, EXCLUSIVE BOTA FORA</t>
  </si>
  <si>
    <t>ED-48608</t>
  </si>
  <si>
    <t>DRENO TIPO A, AREIA GROSSA, BRITA 2, TUBO CONCRETO POROSO D = 15 CM, L = 50 CM, INCLUSIVE ESCAVAÇÃO E BOTA FORA</t>
  </si>
  <si>
    <t>ED-48609</t>
  </si>
  <si>
    <t>DRENO TIPO B, MANTA DRENANTE, BRITA 3, TUBO CONCRETO POROSO D = 15 CM, L = 50 CM, INCLUSIVE ESCAVAÇÃO E BOTA FORA</t>
  </si>
  <si>
    <t>ED-48684</t>
  </si>
  <si>
    <t>ED-48685</t>
  </si>
  <si>
    <t>ED-48686</t>
  </si>
  <si>
    <t>ED-48680</t>
  </si>
  <si>
    <t>ED-48681</t>
  </si>
  <si>
    <t>ED-48682</t>
  </si>
  <si>
    <t>ED-48683</t>
  </si>
  <si>
    <t>ED-48675</t>
  </si>
  <si>
    <t>ED-48676</t>
  </si>
  <si>
    <t>ED-48677</t>
  </si>
  <si>
    <t>ED-48678</t>
  </si>
  <si>
    <t>ED-48689</t>
  </si>
  <si>
    <t>FORNECIMENTO E ASSENTAMENTO DE TUBO PVC FLEXÍVEL CORRUGADO, PERFURADO, DN 100 MM (4"), PARA DRENAGEM</t>
  </si>
  <si>
    <t>ED-48688</t>
  </si>
  <si>
    <t>FORNECIMENTO E ASSENTAMENTO DE TUBO PVC FLEXÍVEL CORRUGADO, PERFURADO, DN 65 MM (2.1/2"), PARA DRENAGEM</t>
  </si>
  <si>
    <t>ED-48690</t>
  </si>
  <si>
    <t>FORNECIMENTO E ASSENTAMENTO DE TUBO PVC RÍGIDO CORRUGADO, PERFURADO, DN 160 MM (6"), PARA DRENAGEM</t>
  </si>
  <si>
    <t>FORNECIMENTO E ASSENTAMENTO DE TUBO PVC RÍGIDO, DRENAGEM/PLUVIAL, PBV - SÉRIE NORMAL, DN 100 MM (4"), INCLUSIVE CONEXÕES</t>
  </si>
  <si>
    <t>FORNECIMENTO E ASSENTAMENTO DE TUBO PVC RÍGIDO, DRENAGEM/PLUVIAL, PBV - SÉRIE NORMAL, DN 150 MM (6"), INCLUSIVE CONEXÕES</t>
  </si>
  <si>
    <t>FORNECIMENTO E ASSENTAMENTO DE TUBO PVC RÍGIDO, DRENAGEM/PLUVIAL, PBV - SÉRIE NORMAL, DN 200 MM (8"), INCLUSIVE CONEXÕES</t>
  </si>
  <si>
    <t>ED-48667</t>
  </si>
  <si>
    <t>FORNECIMENTO E ASSENTAMENTO DE TUBO PVC RÍGIDO, DRENAGEM/PLUVIAL, PBV - SÉRIE NORMAL, DN 50 MM (2"), INCLUSIVE CONEXÕES</t>
  </si>
  <si>
    <t>ED-48668</t>
  </si>
  <si>
    <t>FORNECIMENTO E ASSENTAMENTO DE TUBO PVC RÍGIDO, DRENAGEM/PLUVIAL, PBV - SÉRIE NORMAL, DN 75 MM (3"), INCLUSIVE CONEXÕES</t>
  </si>
  <si>
    <t>ED-48664</t>
  </si>
  <si>
    <t>GUIA DE MEIO-FIO (10X15X22)CM E SARJETA (30X10)CM COM INCLINAÇÃO DE 10%, EM CONCRETO COM FCK 15MPA, MOLDADA IN-LOCO, FORMA EM MADEIRA, INCLUSIVE ESCAVAÇÃO, APILOAMENTO E TRANSPORTE COM RETIRADA DO MATERIAL ESCAVADO (EM CAÇAMBA)</t>
  </si>
  <si>
    <t>ED-48665</t>
  </si>
  <si>
    <t>MEIO-FIO COM SARJETA, EXECUTADO C/EXTRUSORA (SARJETA 30X8CM MEIO-FIO 15X10CM X H=23CM), INCLUI ESCAVAÇÃO E ACERTO FAIXA 0,45M</t>
  </si>
  <si>
    <t>ED-48636</t>
  </si>
  <si>
    <t>POÇO DE VISITA PARA REDE TUBULAR TIPO A DN 1000, EXCLUSIVE ESCAVAÇÃO, REATERRO E BOTA FORA</t>
  </si>
  <si>
    <t>ED-48637</t>
  </si>
  <si>
    <t>POÇO DE VISITA PARA REDE TUBULAR TIPO A DN 1100, EXCLUSIVE ESCAVAÇÃO, REATERRO E BOTA FORA</t>
  </si>
  <si>
    <t>ED-48638</t>
  </si>
  <si>
    <t>POÇO DE VISITA PARA REDE TUBULAR TIPO A DN 1200, EXCLUSIVE ESCAVAÇÃO, REATERRO E BOTA FORA</t>
  </si>
  <si>
    <t>ED-48639</t>
  </si>
  <si>
    <t>POÇO DE VISITA PARA REDE TUBULAR TIPO A DN 1300, EXCLUSIVE ESCAVAÇÃO, REATERRO E BOTA FORA</t>
  </si>
  <si>
    <t>ED-48640</t>
  </si>
  <si>
    <t>POÇO DE VISITA PARA REDE TUBULAR TIPO A DN 1500, EXCLUSIVE ESCAVAÇÃO, REATERRO E BOTA FORA</t>
  </si>
  <si>
    <t>ED-48630</t>
  </si>
  <si>
    <t>POÇO DE VISITA PARA REDE TUBULAR TIPO A DN 500, EXCLUSIVE ESCAVAÇÃO, REATERRO E BOTA FORA</t>
  </si>
  <si>
    <t>ED-48631</t>
  </si>
  <si>
    <t>POÇO DE VISITA PARA REDE TUBULAR TIPO A DN 600, EXCLUSIVE ESCAVAÇÃO, REATERRO E BOTA FORA</t>
  </si>
  <si>
    <t>ED-48632</t>
  </si>
  <si>
    <t>POÇO DE VISITA PARA REDE TUBULAR TIPO A DN 700, EXCLUSIVE ESCAVAÇÃO, REATERRO E BOTA FORA</t>
  </si>
  <si>
    <t>ED-48634</t>
  </si>
  <si>
    <t>POÇO DE VISITA PARA REDE TUBULAR TIPO A DN 800, EXCLUSIVE ESCAVAÇÃO, REATERRO E BOTA FORA</t>
  </si>
  <si>
    <t>ED-48635</t>
  </si>
  <si>
    <t>POÇO DE VISITA PARA REDE TUBULAR TIPO A DN 900, EXCLUSIVE ESCAVAÇÃO, REATERRO E BOTA FORA</t>
  </si>
  <si>
    <t>ED-48646</t>
  </si>
  <si>
    <t>POÇO DE VISITA PARA REDE TUBULAR TIPO B DN 1000, EXCLUSIVE ESCAVAÇÃO, REATERRO E BOTA FORA</t>
  </si>
  <si>
    <t>ED-48647</t>
  </si>
  <si>
    <t>POÇO DE VISITA PARA REDE TUBULAR TIPO B DN 1100, EXCLUSIVE ESCAVAÇÃO, REATERRO E BOTA FORA</t>
  </si>
  <si>
    <t>ED-48648</t>
  </si>
  <si>
    <t>POÇO DE VISITA PARA REDE TUBULAR TIPO B DN 1200, EXCLUSIVE ESCAVAÇÃO, REATERRO E BOTA FORA</t>
  </si>
  <si>
    <t>ED-48649</t>
  </si>
  <si>
    <t>POÇO DE VISITA PARA REDE TUBULAR TIPO B DN 1300, EXCLUSIVE ESCAVAÇÃO, REATERRO E BOTA FORA</t>
  </si>
  <si>
    <t>ED-48650</t>
  </si>
  <si>
    <t>POÇO DE VISITA PARA REDE TUBULAR TIPO B DN 1500, EXCLUSIVE ESCAVAÇÃO, REATERRO E BOTA FORA</t>
  </si>
  <si>
    <t>ED-48641</t>
  </si>
  <si>
    <t>POÇO DE VISITA PARA REDE TUBULAR TIPO B DN 500, EXCLUSIVE ESCAVAÇÃO, REATERRO E BOTA FORA</t>
  </si>
  <si>
    <t>ED-48642</t>
  </si>
  <si>
    <t>POÇO DE VISITA PARA REDE TUBULAR TIPO B DN 600, EXCLUSIVE ESCAVAÇÃO, REATERRO E BOTA FORA</t>
  </si>
  <si>
    <t>ED-48643</t>
  </si>
  <si>
    <t>POÇO DE VISITA PARA REDE TUBULAR TIPO B DN 700, EXCLUSIVE ESCAVAÇÃO, REATERRO E BOTA FORA</t>
  </si>
  <si>
    <t>ED-48644</t>
  </si>
  <si>
    <t>POÇO DE VISITA PARA REDE TUBULAR TIPO B DN 800, EXCLUSIVE ESCAVAÇÃO, REATERRO E BOTA FORA</t>
  </si>
  <si>
    <t>ED-48645</t>
  </si>
  <si>
    <t>POÇO DE VISITA PARA REDE TUBULAR TIPO B DN 900, EXCLUSIVE ESCAVAÇÃO, REATERRO E BOTA FORA</t>
  </si>
  <si>
    <t>ED-48656</t>
  </si>
  <si>
    <t>POÇO DE VISITA PARA REDE TUBULAR TIPO C DN 1000, EXCLUSIVE ESCAVAÇÃO, REATERRO E BOTA FORA</t>
  </si>
  <si>
    <t>ED-48657</t>
  </si>
  <si>
    <t>POÇO DE VISITA PARA REDE TUBULAR TIPO C DN 1100, EXCLUSIVE ESCAVAÇÃO, REATERRO E BOTA FORA</t>
  </si>
  <si>
    <t>ED-48658</t>
  </si>
  <si>
    <t>POÇO DE VISITA PARA REDE TUBULAR TIPO C DN 1200, EXCLUSIVE ESCAVAÇÃO, REATERRO E BOTA FORA</t>
  </si>
  <si>
    <t>ED-48659</t>
  </si>
  <si>
    <t>POÇO DE VISITA PARA REDE TUBULAR TIPO C DN 1300, EXCLUSIVE ESCAVAÇÃO, REATERRO E BOTA FORA</t>
  </si>
  <si>
    <t>ED-48660</t>
  </si>
  <si>
    <t>POÇO DE VISITA PARA REDE TUBULAR TIPO C DN 1500, EXCLUSIVE ESCAVAÇÃO, REATERRO E BOTA FORA</t>
  </si>
  <si>
    <t>ED-48651</t>
  </si>
  <si>
    <t>POÇO DE VISITA PARA REDE TUBULAR TIPO C DN 500, EXCLUSIVE ESCAVAÇÃO, REATERRO E BOTA FORA</t>
  </si>
  <si>
    <t>ED-48652</t>
  </si>
  <si>
    <t>POÇO DE VISITA PARA REDE TUBULAR TIPO C DN 600, EXCLUSIVE ESCAVAÇÃO, REATERRO E BOTA FORA</t>
  </si>
  <si>
    <t>ED-48653</t>
  </si>
  <si>
    <t>POÇO DE VISITA PARA REDE TUBULAR TIPO C DN 700, EXCLUSIVE ESCAVAÇÃO, REATERRO E BOTA FORA</t>
  </si>
  <si>
    <t>ED-48654</t>
  </si>
  <si>
    <t>POÇO DE VISITA PARA REDE TUBULAR TIPO C DN 800, EXCLUSIVE ESCAVAÇÃO, REATERRO E BOTA FORA</t>
  </si>
  <si>
    <t>ED-48655</t>
  </si>
  <si>
    <t>POÇO DE VISITA PARA REDE TUBULAR TIPO C DN 900, EXCLUSIVE ESCAVAÇÃO, REATERRO E BOTA FORA</t>
  </si>
  <si>
    <t>ED-14762</t>
  </si>
  <si>
    <t>ED-14763</t>
  </si>
  <si>
    <t>ED-14764</t>
  </si>
  <si>
    <t>ED-48666</t>
  </si>
  <si>
    <t>ED-48687</t>
  </si>
  <si>
    <t>ED-48697</t>
  </si>
  <si>
    <t>VALA DE INFILTRAÇÃO E DRENAGEM 100 X 300 X 100 CM, INCLUSIVE ESCAVAÇÃO E BOTA FORA</t>
  </si>
  <si>
    <t>ED-48691</t>
  </si>
  <si>
    <t>VALA DE INFILTRAÇÃO E DRENAGEM 40 X 120 X 40 CM, INCLUSIVE ESCAVAÇÃO E BOTA FORA</t>
  </si>
  <si>
    <t>ED-48692</t>
  </si>
  <si>
    <t>VALA DE INFILTRAÇÃO E DRENAGEM 50 X 150 X 50 CM, INCLUSIVE ESCAVAÇÃO E BOTA FORA</t>
  </si>
  <si>
    <t>ED-48693</t>
  </si>
  <si>
    <t>VALA DE INFILTRAÇÃO E DRENAGEM 60 X 180 X 60 CM, INCLUSIVE ESCAVAÇÃO E BOTA FORA</t>
  </si>
  <si>
    <t>ED-48694</t>
  </si>
  <si>
    <t>VALA DE INFILTRAÇÃO E DRENAGEM 70 X 210 X 70 CM, INCLUSIVE ESCAVAÇÃO E BOTA FORA</t>
  </si>
  <si>
    <t>ED-48695</t>
  </si>
  <si>
    <t>VALA DE INFILTRAÇÃO E DRENAGEM 80 X 240 X 80 CM, INCLUSIVE ESCAVAÇÃO E BOTA FORA</t>
  </si>
  <si>
    <t>ED-48696</t>
  </si>
  <si>
    <t>VALA DE INFILTRAÇÃO E DRENAGEM 90 X 270 X 90 CM, INCLUSIVE ESCAVAÇÃO E BOTA FORA</t>
  </si>
  <si>
    <t>ED-48998</t>
  </si>
  <si>
    <t>CABO DE COBRE FLEXÍVEL, CLASSE 5, ISOLAMENTO TIPO EPR/HEPR, NÃO HALOGENADO, ANTICHAMA, TERMOFIXO, UNIPOLAR, SEÇÃO 10 MM2, 90°C, 0,6/1KV</t>
  </si>
  <si>
    <t>ED-49019</t>
  </si>
  <si>
    <t>CABO DE COBRE FLEXÍVEL, CLASSE 5, ISOLAMENTO TIPO EPR/HEPR, NÃO HALOGENADO, ANTICHAMA, TERMOFIXO, UNIPOLAR, SEÇÃO 120 MM2, 90°C, 0,6/1KV</t>
  </si>
  <si>
    <t>ED-48986</t>
  </si>
  <si>
    <t>CABO DE COBRE FLEXÍVEL, CLASSE 5, ISOLAMENTO TIPO EPR/HEPR, NÃO HALOGENADO, ANTICHAMA, TERMOFIXO, UNIPOLAR, SEÇÃO 1,5 MM2, 90°C, 0,6/1KV</t>
  </si>
  <si>
    <t>ED-49022</t>
  </si>
  <si>
    <t>CABO DE COBRE FLEXÍVEL, CLASSE 5, ISOLAMENTO TIPO EPR/HEPR, NÃO HALOGENADO, ANTICHAMA, TERMOFIXO, UNIPOLAR, SEÇÃO 150 MM2, 90°C, 0,6/1KV</t>
  </si>
  <si>
    <t>ED-49001</t>
  </si>
  <si>
    <t>CABO DE COBRE FLEXÍVEL, CLASSE 5, ISOLAMENTO TIPO EPR/HEPR, NÃO HALOGENADO, ANTICHAMA, TERMOFIXO, UNIPOLAR, SEÇÃO 16 MM2, 90°C, 0,6/1KV</t>
  </si>
  <si>
    <t>ED-49025</t>
  </si>
  <si>
    <t>CABO DE COBRE FLEXÍVEL, CLASSE 5, ISOLAMENTO TIPO EPR/HEPR, NÃO HALOGENADO, ANTICHAMA, TERMOFIXO, UNIPOLAR, SEÇÃO 185 MM2, 90°C, 0,6/1KV</t>
  </si>
  <si>
    <t>ED-49028</t>
  </si>
  <si>
    <t>CABO DE COBRE FLEXÍVEL, CLASSE 5, ISOLAMENTO TIPO EPR/HEPR, NÃO HALOGENADO, ANTICHAMA, TERMOFIXO, UNIPOLAR, SEÇÃO 240 MM2, 90°C, 0,6/1KV</t>
  </si>
  <si>
    <t>ED-48989</t>
  </si>
  <si>
    <t>CABO DE COBRE FLEXÍVEL, CLASSE 5, ISOLAMENTO TIPO EPR/HEPR, NÃO HALOGENADO, ANTICHAMA, TERMOFIXO, UNIPOLAR, SEÇÃO 2,5 MM2, 90°C, 0,6/1KV</t>
  </si>
  <si>
    <t>ED-49004</t>
  </si>
  <si>
    <t>CABO DE COBRE FLEXÍVEL, CLASSE 5, ISOLAMENTO TIPO EPR/HEPR, NÃO HALOGENADO, ANTICHAMA, TERMOFIXO, UNIPOLAR, SEÇÃO 25 MM2, 90°C, 0,6/1KV</t>
  </si>
  <si>
    <t>ED-49031</t>
  </si>
  <si>
    <t>CABO DE COBRE FLEXÍVEL, CLASSE 5, ISOLAMENTO TIPO EPR/HEPR, NÃO HALOGENADO, ANTICHAMA, TERMOFIXO, UNIPOLAR, SEÇÃO 300 MM2, 90°C, 0,6/1KV</t>
  </si>
  <si>
    <t>ED-49007</t>
  </si>
  <si>
    <t>CABO DE COBRE FLEXÍVEL, CLASSE 5, ISOLAMENTO TIPO EPR/HEPR, NÃO HALOGENADO, ANTICHAMA, TERMOFIXO, UNIPOLAR, SEÇÃO 35 MM2, 90°C, 0,6/1KV</t>
  </si>
  <si>
    <t>ED-48992</t>
  </si>
  <si>
    <t>CABO DE COBRE FLEXÍVEL, CLASSE 5, ISOLAMENTO TIPO EPR/HEPR, NÃO HALOGENADO, ANTICHAMA, TERMOFIXO, UNIPOLAR, SEÇÃO 4 MM2, 90°C, 0,6/1KV</t>
  </si>
  <si>
    <t>ED-49010</t>
  </si>
  <si>
    <t>CABO DE COBRE FLEXÍVEL, CLASSE 5, ISOLAMENTO TIPO EPR/HEPR, NÃO HALOGENADO, ANTICHAMA, TERMOFIXO, UNIPOLAR, SEÇÃO 50 MM2, 90°C, 0,6/1KV</t>
  </si>
  <si>
    <t>ED-48995</t>
  </si>
  <si>
    <t>CABO DE COBRE FLEXÍVEL, CLASSE 5, ISOLAMENTO TIPO EPR/HEPR, NÃO HALOGENADO, ANTICHAMA, TERMOFIXO, UNIPOLAR, SEÇÃO 6 MM2, 90°C, 0,6/1KV</t>
  </si>
  <si>
    <t>ED-49013</t>
  </si>
  <si>
    <t>CABO DE COBRE FLEXÍVEL, CLASSE 5, ISOLAMENTO TIPO EPR/HEPR, NÃO HALOGENADO, ANTICHAMA, TERMOFIXO, UNIPOLAR, SEÇÃO 70 MM2, 90°C, 0,6/1KV</t>
  </si>
  <si>
    <t>ED-49016</t>
  </si>
  <si>
    <t>CABO DE COBRE FLEXÍVEL, CLASSE 5, ISOLAMENTO TIPO EPR/HEPR, NÃO HALOGENADO, ANTICHAMA, TERMOFIXO, UNIPOLAR, SEÇÃO 95 MM2, 90°C, 0,6/1KV</t>
  </si>
  <si>
    <t>ED-48966</t>
  </si>
  <si>
    <t>CABO DE COBRE FLEXÍVEL, CLASSE 5, ISOLAMENTO TIPO LSHF/ATOX, NÃO HALOGENADO, ANTICHAMA, TERMOPLÁSTICO, UNIPOLAR, SEÇÃO 10 MM2, 70°C, 450/750V</t>
  </si>
  <si>
    <t>ED-48946</t>
  </si>
  <si>
    <t>CABO DE COBRE FLEXÍVEL, CLASSE 5, ISOLAMENTO TIPO LSHF/ATOX, NÃO HALOGENADO, ANTICHAMA, TERMOPLÁSTICO, UNIPOLAR, SEÇÃO 1,5 MM2, 70°C, 450/750V</t>
  </si>
  <si>
    <t>ED-48971</t>
  </si>
  <si>
    <t>CABO DE COBRE FLEXÍVEL, CLASSE 5, ISOLAMENTO TIPO LSHF/ATOX, NÃO HALOGENADO, ANTICHAMA, TERMOPLÁSTICO, UNIPOLAR, SEÇÃO 16 MM2, 70°C, 450/750V</t>
  </si>
  <si>
    <t>ED-48951</t>
  </si>
  <si>
    <t>CABO DE COBRE FLEXÍVEL, CLASSE 5, ISOLAMENTO TIPO LSHF/ATOX, NÃO HALOGENADO, ANTICHAMA, TERMOPLÁSTICO, UNIPOLAR, SEÇÃO 2,5 MM2, 70°C, 450/750V</t>
  </si>
  <si>
    <t>ED-48976</t>
  </si>
  <si>
    <t>CABO DE COBRE FLEXÍVEL, CLASSE 5, ISOLAMENTO TIPO LSHF/ATOX, NÃO HALOGENADO, ANTICHAMA, TERMOPLÁSTICO, UNIPOLAR, SEÇÃO 25 MM2, 70°C, 450/750V</t>
  </si>
  <si>
    <t>ED-48981</t>
  </si>
  <si>
    <t>CABO DE COBRE FLEXÍVEL, CLASSE 5, ISOLAMENTO TIPO LSHF/ATOX, NÃO HALOGENADO, ANTICHAMA, TERMOPLÁSTICO, UNIPOLAR, SEÇÃO 35 MM2, 70°C, 450/750V</t>
  </si>
  <si>
    <t>ED-48956</t>
  </si>
  <si>
    <t>CABO DE COBRE FLEXÍVEL, CLASSE 5, ISOLAMENTO TIPO LSHF/ATOX, NÃO HALOGENADO, ANTICHAMA, TERMOPLÁSTICO, UNIPOLAR, SEÇÃO 4 MM2, 70°C, 450/750V</t>
  </si>
  <si>
    <t>ED-48961</t>
  </si>
  <si>
    <t>CABO DE COBRE FLEXÍVEL, CLASSE 5, ISOLAMENTO TIPO LSHF/ATOX, NÃO HALOGENADO, ANTICHAMA, TERMOPLÁSTICO, UNIPOLAR, SEÇÃO 6 MM2, 70°C, 450/750V</t>
  </si>
  <si>
    <t>ED-49339</t>
  </si>
  <si>
    <t>FIO RÍGIDO ISOLAÇÃO EM PVC 450/750V # 10 MM2</t>
  </si>
  <si>
    <t>ED-49335</t>
  </si>
  <si>
    <t>FIO RÍGIDO ISOLAÇÃO EM PVC 450/750V # 1,5 MM2</t>
  </si>
  <si>
    <t>ED-49336</t>
  </si>
  <si>
    <t>FIO RÍGIDO ISOLAÇÃO EM PVC 450/750V # 2,5 MM2</t>
  </si>
  <si>
    <t>ED-49337</t>
  </si>
  <si>
    <t>FIO RÍGIDO ISOLAÇÃO EM PVC 450/750V # 4 MM2</t>
  </si>
  <si>
    <t>ED-49338</t>
  </si>
  <si>
    <t>FIO RÍGIDO ISOLAÇÃO EM PVC 450/750V # 6 MM2</t>
  </si>
  <si>
    <t>ED-17935</t>
  </si>
  <si>
    <t>SONDAGEM DE ELETRODUTO/DUTOS COM ARAME GALVANIZADO, DIÂMETRO DO FIO 1,24MM, 18 BWG, INCLUSIVE FORNECIMENTO E INSTALAÇÃO</t>
  </si>
  <si>
    <t>ED-49132</t>
  </si>
  <si>
    <t>CABO DE COBRE NÚ # 10 MM2, ENTERRADO, EXCLUSIVE ESCAVAÇÃO E REATERRO</t>
  </si>
  <si>
    <t>ED-49133</t>
  </si>
  <si>
    <t>CABO DE COBRE NÚ # 16 MM2, ENTERRADO, EXCLUSIVE ESCAVAÇÃO E REATERRO</t>
  </si>
  <si>
    <t>ED-49134</t>
  </si>
  <si>
    <t>CABO DE COBRE NÚ # 25 MM2, ENTERRADO, EXCLUSIVE ESCAVAÇÃO E REATERRO</t>
  </si>
  <si>
    <t>ED-49135</t>
  </si>
  <si>
    <t>CABO DE COBRE NÚ # 35 MM2, ENTERRADO, EXCLUSIVE ESCAVAÇÃO E REATERRO</t>
  </si>
  <si>
    <t>ED-49136</t>
  </si>
  <si>
    <t>CABO DE COBRE NÚ # 50 MM2, ENTERRADO, EXCLUSIVE ESCAVAÇÃO E REATERRO</t>
  </si>
  <si>
    <t>ED-49137</t>
  </si>
  <si>
    <t>CABO DE COBRE NÚ # 70 MM2, ENTERRADO, EXCLUSIVE ESCAVAÇÃO E REATERRO</t>
  </si>
  <si>
    <t>ED-49138</t>
  </si>
  <si>
    <t>CABO DE COBRE NÚ # 95 MM2, ENTERRADO, EXCLUSIVE ESCAVAÇÃO E REATERRO</t>
  </si>
  <si>
    <t>ED-48936</t>
  </si>
  <si>
    <t>CABO TELEFÔNICO CCE-APL-50.2</t>
  </si>
  <si>
    <t>ED-48937</t>
  </si>
  <si>
    <t>CABO TELEFÔNICO CCE-APL-50.3</t>
  </si>
  <si>
    <t>ED-48938</t>
  </si>
  <si>
    <t>CABO TELEFÔNICO CCE-APL-50.4</t>
  </si>
  <si>
    <t>ED-48939</t>
  </si>
  <si>
    <t>CABO TELEFÔNICO CCE-APL-50.5</t>
  </si>
  <si>
    <t>ED-48940</t>
  </si>
  <si>
    <t>CABO TELEFÔNICO CCE-APL-50.6</t>
  </si>
  <si>
    <t>ED-48931</t>
  </si>
  <si>
    <t>CABO TELEFÔNICO CI 50.10</t>
  </si>
  <si>
    <t>ED-48935</t>
  </si>
  <si>
    <t>CABO TELEFÔNICO CI 50.100</t>
  </si>
  <si>
    <t>ED-48932</t>
  </si>
  <si>
    <t>CABO TELEFÔNICO CI 50.20</t>
  </si>
  <si>
    <t>ED-48933</t>
  </si>
  <si>
    <t>CABO TELEFÔNICO CI 50.30</t>
  </si>
  <si>
    <t>ED-48934</t>
  </si>
  <si>
    <t>CABO TELEFÔNICO CI 50.50</t>
  </si>
  <si>
    <t>ED-48941</t>
  </si>
  <si>
    <t>CABO TELEFÔNICO CTP-APL-5N 50.10</t>
  </si>
  <si>
    <t>ED-48945</t>
  </si>
  <si>
    <t>CABO TELEFÔNICO CTP-APL-5N 50.100</t>
  </si>
  <si>
    <t>ED-48942</t>
  </si>
  <si>
    <t>CABO TELEFÔNICO CTP-APL-5N 50.20</t>
  </si>
  <si>
    <t>ED-48943</t>
  </si>
  <si>
    <t>CABO TELEFÔNICO CTP-APL-5N 50.30</t>
  </si>
  <si>
    <t>ED-48944</t>
  </si>
  <si>
    <t>CABO TELEFÔNICO CTP-APL-5N 50.50</t>
  </si>
  <si>
    <t>ED-49341</t>
  </si>
  <si>
    <t>FIO TELEFÔNICO EXTERNO 2 X 100 - FE</t>
  </si>
  <si>
    <t>ED-49340</t>
  </si>
  <si>
    <t>FIO TELEFÔNICO (FI) EM COBRE ELETROLÍTICO ESTANHADO DE SEÇÃO MACIÇA, ESP. 0,60MM (2X0,60MM), UM (1) PAR TORCIDO, ISOLAMENTO EM CLORETO DE POLIVINILA (PVC) - FORNECIMENTO E INSTALAÇÃO</t>
  </si>
  <si>
    <t>ED-49183</t>
  </si>
  <si>
    <t>CAIXA DE DISTRIBUIÇÃO GERAL OU DERIVAÇÃO DG Nº3</t>
  </si>
  <si>
    <t>ED-49184</t>
  </si>
  <si>
    <t>CAIXA DE DISTRIBUIÇÃO GERAL OU DERIVAÇÃO DG Nº4</t>
  </si>
  <si>
    <t>ED-49185</t>
  </si>
  <si>
    <t>CAIXA DE DISTRIBUIÇÃO GERAL OU DERIVAÇÃO DG Nº5</t>
  </si>
  <si>
    <t>ED-49186</t>
  </si>
  <si>
    <t>CAIXA DE DISTRIBUIÇÃO GERAL OU DERIVAÇÃO DG Nº6</t>
  </si>
  <si>
    <t>ED-49216</t>
  </si>
  <si>
    <t>CAIXA DE PASSAGEM Nº 1 PADRÃO TELEBRÁS DIM. (10 X 10 X 5) CM EM CHAPA DE AÇO GALVANIZADO</t>
  </si>
  <si>
    <t>ED-49177</t>
  </si>
  <si>
    <t>ED-49178</t>
  </si>
  <si>
    <t>CAIXA DE PASSAGEM Nº 2 PADRÃO TELEBRÁS DIM. (20 X 20 X 12) CM EM CHAPA DE AÇO GALVANIZADO</t>
  </si>
  <si>
    <t>ED-49217</t>
  </si>
  <si>
    <t>CAIXA DE PASSAGEM Nº 2 PADRÃO TELEBRÁS DIM. (20 X 20 X 13,5) CM EM CHAPA DE AÇO GALVANIZADO - EMBUTIR, FECHO DE PLÁSTICO C/ FUNDO DE MADEIRA S/ FUNDO DE CHAPA</t>
  </si>
  <si>
    <t>ED-49218</t>
  </si>
  <si>
    <t>CAIXA DE PASSAGEM Nº 2 PADRÃO TELEBRÁS DIM. (20 X 20 X 15) CM EM CHAPA DE AÇO GALVANIZADO - SOBREPOR, FECHO DE PLÁSTICO C/ FUNDO DE MADEIRA S/ FUNDO DE CHAPA319</t>
  </si>
  <si>
    <t>ED-49179</t>
  </si>
  <si>
    <t>CAIXA DE PASSAGEM Nº 3 PADRÃO TELEBRÁS DIM. (40 X 40 X 12) CM EM CHAPA DE AÇO GALVANIZADO</t>
  </si>
  <si>
    <t>ED-49219</t>
  </si>
  <si>
    <t>CAIXA DE PASSAGEM Nº 3 PADRÃO TELEBRÁS DIM. (40 X 40 X 13,5) CM EM CHAPA DE AÇO GALVANIZADO - EMBUTIR, FECHO DE PLÁSTICO C/ FUNDO DE MADEIRA S/ FUNDO DE CHAPA</t>
  </si>
  <si>
    <t>ED-49220</t>
  </si>
  <si>
    <t>CAIXA DE PASSAGEM Nº 3 PADRÃO TELEBRÁS DIM. (40 X 40 X 15) CM EM CHAPA DE AÇO GALVANIZADO - SOBREPOR, FECHO DE PLÁSTICO C/ FUNDO DE MADEIRA S/ FUNDO DE CHAPA</t>
  </si>
  <si>
    <t>ED-49180</t>
  </si>
  <si>
    <t>CAIXA DE PASSAGEM Nº 4 PADRÃO TELEBRÁS DIM. (60 X 60 X 12) CM EM CHAPA DE AÇO GALVANIZADO</t>
  </si>
  <si>
    <t>ED-49221</t>
  </si>
  <si>
    <t>CAIXA DE PASSAGEM Nº 4 PADRÃO TELEBRÁS DIM. (60 X 60 X 13,5) CM EM CHAPA DE AÇO GALVANIZADO - EMBUTIR, FECHO DE PLÁSTICO C/ FUNDO DE MADEIRA S/ FUNDO DE CHAPA</t>
  </si>
  <si>
    <t>ED-49222</t>
  </si>
  <si>
    <t>CAIXA DE PASSAGEM Nº 4 PADRÃO TELEBRÁS DIM. (60 X 60 X 15) CM EM CHAPA DE AÇO GALVANIZADO - SOBREPOR, FECHO DE PLÁSTICO C/ FUNDO DE MADEIRA S/ FUNDO DE CHAPA</t>
  </si>
  <si>
    <t>ED-49181</t>
  </si>
  <si>
    <t>CAIXA DE PASSAGEM Nº 5 PADRÃO TELEBRÁS DIM. (80 X 80 X 12) CM EM CHAPA DE AÇO GALVANIZADO</t>
  </si>
  <si>
    <t>ED-49223</t>
  </si>
  <si>
    <t>CAIXA DE PASSAGEM Nº 5 PADRÃO TELEBRÁS DIM. (80 X 80 X 13,5) CM EM CHAPA DE AÇO GALVANIZADO - EMBUTIR, FECHO DE PLÁSTICO C/ FUNDO DE MADEIRA S/ FUNDO DE CHAPA</t>
  </si>
  <si>
    <t>ED-49224</t>
  </si>
  <si>
    <t>CAIXA DE PASSAGEM Nº 5 PADRÃO TELEBRÁS DIM. (80 X 80 X 15) CM EM CHAPA DE AÇO GALVANIZADO - SOBREPOR, FECHO DE PLÁSTICO C/ FUNDO DE MADEIRA S/ FUNDO DE CHAPA</t>
  </si>
  <si>
    <t>ED-49182</t>
  </si>
  <si>
    <t>CAIXA DE PASSAGEM Nº 6 PADRÃO TELEBRÁS DIM. (120 X 120 X 12) CM EM CHAPA DE AÇO GALVANIZADO</t>
  </si>
  <si>
    <t>ED-49225</t>
  </si>
  <si>
    <t>CAIXA DE PASSAGEM Nº 6 PADRÃO TELEBRÁS DIM. (120 X 120 X 13,5) CM EM CHAPA DE AÇO GALVANIZADO - EMBUTIR, FECHO DE PLÁSTICO C/ FUNDO DE MADEIRA S/ FUNDO DE CHAPA</t>
  </si>
  <si>
    <t>ED-49226</t>
  </si>
  <si>
    <t>CAIXA DE PASSAGEM Nº 6 PADRÃO TELEBRÁS DIM. (120 X 120 X 15) CM EM CHAPA DE AÇO GALVANIZADO - SOBREPOR, FECHO DE PLÁSTICO C/ FUNDO DE MADEIRA S/ FUNDO DE CHAPA</t>
  </si>
  <si>
    <t>ED-49227</t>
  </si>
  <si>
    <t>CAIXA DE PASSAGEM Nº 8 PADRÃO TELEBRÁS DIM. (150 X 150 X 17) CM EM CHAPA DE AÇO GALVANIZADO - EMBUTIR, FECHO DE PLÁSTICO C/ FUNDO DE MADEIRA S/ FUNDO DE CHAPA</t>
  </si>
  <si>
    <t>ED-49176</t>
  </si>
  <si>
    <t>ED-49174</t>
  </si>
  <si>
    <t>CAIXA SUBTERRÂNEA P20 20X20X20 CM - FERRO FUNDIDO - PADRAO TELEMAR</t>
  </si>
  <si>
    <t>ED-49171</t>
  </si>
  <si>
    <t>CAIXA DE PASSAGEM EM ALVENARIA E TAMPA DE CONCRETO, FUNDO DE BRITA, TIPO 1, 25 X 25 X 50 CM, INCLUSIVE ESCAVAÇÃO, REATERRO E BOTA-FORA</t>
  </si>
  <si>
    <t>ED-49168</t>
  </si>
  <si>
    <t>CAIXA DE PASSAGEM EM ALVENARIA E TAMPA DE CONCRETO, FUNDO DE BRITA, TIPO 1, 30 X 30 X 40 CM, INCLUSIVE ESCAVAÇÃO, REATERRO E BOTA-FORA</t>
  </si>
  <si>
    <t>ED-49169</t>
  </si>
  <si>
    <t>CAIXA DE PASSAGEM EM ALVENARIA E TAMPA DE CONCRETO, FUNDO DE BRITA, TIPO 1, 40 X 40 X 60 CM, INCLUSIVE ESCAVAÇÃO, REATERRO E BOTA-FORA</t>
  </si>
  <si>
    <t>ED-49170</t>
  </si>
  <si>
    <t>CAIXA DE PASSAGEM EM ALVENARIA E TAMPA DE CONCRETO, FUNDO DE BRITA, TIPO 1, 50 X 50 X 60 CM, INCLUSIVE ESCAVAÇÃO, REATERRO E BOTA-FORA</t>
  </si>
  <si>
    <t>ED-16634</t>
  </si>
  <si>
    <t>CAIXA DE LIGAÇÃO/PASSAGEM EM PVC RÍGIDO PARA ELETRODUTO COM SUPORTE PARA LAJOTA, OCTOGONAL COM FUNDO MÓVEL, DIMENSÕES 4"X4", EMBUTIDA EM LAJE PRÉ-MOLDADA - FORNECIMENTO E INSTALAÇÃO</t>
  </si>
  <si>
    <t>ED-49187</t>
  </si>
  <si>
    <t>CAIXA DE LIGAÇÃO/PASSAGEM EM PVC RÍGIDO PARA ELETRODUTO, DIMENSÕES 4"X2", EMBUTIDA EM ALVENARIA - FORNECIMENTO E INSTALAÇÃO</t>
  </si>
  <si>
    <t>ED-49194</t>
  </si>
  <si>
    <t>CAIXA DE LIGAÇÃO/PASSAGEM EM PVC RÍGIDO PARA ELETRODUTO, DIMENSÕES 4"X2", EMBUTIDA EM PAREDE DE GESSO ACARTONADO (DRY-WALL) - FORNECIMENTO E INSTALAÇÃO</t>
  </si>
  <si>
    <t>ED-49188</t>
  </si>
  <si>
    <t>CAIXA DE LIGAÇÃO/PASSAGEM EM PVC RÍGIDO PARA ELETRODUTO, DIMENSÕES 4"X4", EMBUTIDA EM ALVENARIA - FORNECIMENTO E INSTALAÇÃO</t>
  </si>
  <si>
    <t>ED-49195</t>
  </si>
  <si>
    <t>CAIXA DE LIGAÇÃO/PASSAGEM EM PVC RÍGIDO PARA ELETRODUTO, DIMENSÕES 4"X4", EMBUTIDA EM PAREDE DE GESSO ACARTONADO (DRY-WALL) - FORNECIMENTO E INSTALAÇÃO</t>
  </si>
  <si>
    <t>ED-49191</t>
  </si>
  <si>
    <t>ED-49190</t>
  </si>
  <si>
    <t>CAIXA DE LIGAÇÃO/PASSAGEM EM PVC RÍGIDO PARA ELETRODUTO, OCTOGONAL COM FUNDO FIXO REFORÇADO, DIMENSÕES 4"X4", EMBUTIDA EM LAJE - FORNECIMENTO E INSTALAÇÃO</t>
  </si>
  <si>
    <t>ED-49189</t>
  </si>
  <si>
    <t>ED-49192</t>
  </si>
  <si>
    <t>ED-49193</t>
  </si>
  <si>
    <t>ED-49196</t>
  </si>
  <si>
    <t>ED-49213</t>
  </si>
  <si>
    <t>CAIXA DE PASSAGEM CP-N2 INCLUSIVE TAMPA</t>
  </si>
  <si>
    <t>ED-49151</t>
  </si>
  <si>
    <t>CAIXA DE PASSAGEM EM CHAPA DE AÇO COM TAMPA APARAFUSADA, SOBREPOR, 102 X 102 X 82 MM</t>
  </si>
  <si>
    <t>ED-49152</t>
  </si>
  <si>
    <t>CAIXA DE PASSAGEM EM CHAPA DE AÇO COM TAMPA APARAFUSADA, SOBREPOR, 152 X 152 X 82 MM</t>
  </si>
  <si>
    <t>ED-49153</t>
  </si>
  <si>
    <t>CAIXA DE PASSAGEM EM CHAPA DE AÇO COM TAMPA APARAFUSADA, SOBREPOR, 202 X 202 X 102 MM</t>
  </si>
  <si>
    <t>ED-49154</t>
  </si>
  <si>
    <t>CAIXA DE PASSAGEM EM CHAPA DE AÇO COM TAMPA APARAFUSADA, SOBREPOR, 252 X 252 X 102 MM</t>
  </si>
  <si>
    <t>ED-49155</t>
  </si>
  <si>
    <t>CAIXA DE PASSAGEM EM CHAPA DE AÇO COM TAMPA APARAFUSADA, SOBREPOR, 302 X 302 X 122 MM</t>
  </si>
  <si>
    <t>ED-49156</t>
  </si>
  <si>
    <t>CAIXA DE PASSAGEM EM CHAPA DE AÇO COM TAMPA APARAFUSADA, SOBREPOR, 352 X 352 X 122 MM</t>
  </si>
  <si>
    <t>ED-49148</t>
  </si>
  <si>
    <t>CAIXA DE PASSAGEM EM CHAPA DE AÇO, EMBUTIR 153 X 153 X 82 MM</t>
  </si>
  <si>
    <t>ED-49149</t>
  </si>
  <si>
    <t>CAIXA DE PASSAGEM EM CHAPA DE AÇO, EMBUTIR 230 X 230 X 102 MM</t>
  </si>
  <si>
    <t>ED-49150</t>
  </si>
  <si>
    <t>CAIXA DE PASSAGEM EM CHAPA DE AÇO, EMBUTIR 330 X 330 X 122 MM</t>
  </si>
  <si>
    <t>ED-49197</t>
  </si>
  <si>
    <t>ED-49200</t>
  </si>
  <si>
    <t>ED-49199</t>
  </si>
  <si>
    <t>ED-49202</t>
  </si>
  <si>
    <t>ED-49201</t>
  </si>
  <si>
    <t>ED-49164</t>
  </si>
  <si>
    <t>CAIXA DE PASSAGEM PARA PISO, METÁLICA, TAMPA ANTIDERRAPANTE, 100 X 100 X 60 CM</t>
  </si>
  <si>
    <t>ED-49165</t>
  </si>
  <si>
    <t>CAIXA DE PASSAGEM PARA PISO, METÁLICA, TAMPA ANTIDERRAPANTE, 200 X 200 X 100 CM</t>
  </si>
  <si>
    <t>ED-49166</t>
  </si>
  <si>
    <t>CAIXA DE PASSAGEM PARA PISO, METÁLICA, TAMPA ANTIDERRAPANTE, 300 X 300 X 120 CM</t>
  </si>
  <si>
    <t>ED-49167</t>
  </si>
  <si>
    <t>CAIXA DE PASSAGEM PARA PISO, METÁLICA, TAMPA ANTIDERRAPANTE, 400 X 400 X 200 CM</t>
  </si>
  <si>
    <t>ED-49214</t>
  </si>
  <si>
    <t>ED-49215</t>
  </si>
  <si>
    <t>CAIXA DE PASSAGEM 20 X 20 CM EM CHAPA DE FERRO COM TAMPA CEGA</t>
  </si>
  <si>
    <t>ED-49205</t>
  </si>
  <si>
    <t>ED-49203</t>
  </si>
  <si>
    <t>ED-49208</t>
  </si>
  <si>
    <t>ED-49206</t>
  </si>
  <si>
    <t>ED-49212</t>
  </si>
  <si>
    <t>ED-49210</t>
  </si>
  <si>
    <t>ED-49211</t>
  </si>
  <si>
    <t>ED-49207</t>
  </si>
  <si>
    <t>ED-49209</t>
  </si>
  <si>
    <t>ED-49060</t>
  </si>
  <si>
    <t>CANALETA EM PVC PARA INSTALAÇÃO ELÉTRICA APARENTE, INCLUSIVE CONEXÕES, DIMENSÕES 20 X 10 MM</t>
  </si>
  <si>
    <t>ED-49061</t>
  </si>
  <si>
    <t>CANALETA EM PVC PARA INSTALAÇÃO ELÉTRICA APARENTE, INCLUSIVE CONEXÕES, DIMENSÕES 50 X 20 MM</t>
  </si>
  <si>
    <t>ED-17955</t>
  </si>
  <si>
    <t>CONDULETE DE ALUMÍNIO, TIPO "B", DIÂMETRO DE SAÍDA 1" (25MM), EXCLUSIVE MÓDULO E PLACA, INCLUSIVE FIXAÇÃO</t>
  </si>
  <si>
    <t>ED-17957</t>
  </si>
  <si>
    <t>CONDULETE DE ALUMÍNIO, TIPO "B", DIÂMETRO DE SAÍDA 1.1/2" (40MM), EXCLUSIVE MÓDULO E PLACA, INCLUSIVE FIXAÇÃO</t>
  </si>
  <si>
    <t>ED-17956</t>
  </si>
  <si>
    <t>CONDULETE DE ALUMÍNIO, TIPO "B", DIÂMETRO DE SAÍDA 1.1/4" (32MM), EXCLUSIVE MÓDULO E PLACA, INCLUSIVE FIXAÇÃO</t>
  </si>
  <si>
    <t>ED-17958</t>
  </si>
  <si>
    <t>CONDULETE DE ALUMÍNIO, TIPO "B", DIÂMETRO DE SAÍDA 2" (50MM), EXCLUSIVE MÓDULO E PLACA, INCLUSIVE FIXAÇÃO</t>
  </si>
  <si>
    <t>ED-17954</t>
  </si>
  <si>
    <t>CONDULETE DE ALUMÍNIO, TIPO "B", DIÂMETRO DE SAÍDA 3/4" (20MM), EXCLUSIVE MÓDULO E PLACA, INCLUSIVE FIXAÇÃO</t>
  </si>
  <si>
    <t>ED-3021</t>
  </si>
  <si>
    <t>CONDULETE DE ALUMÍNIO, TIPO "B" OU "E", DIÂMETRO DE SAÍDA 1" (25MM), EXCLUSIVE INSTALAÇÃO, MÓDULO E PLACA (FORNECIMENTO)</t>
  </si>
  <si>
    <t>ED-2922</t>
  </si>
  <si>
    <t>CONDULETE DE ALUMÍNIO, TIPO "B" OU "E", DIÂMETRO DE SAÍDA 1.1/2" (40MM), EXCLUSIVE INSTALAÇÃO, MÓDULO E PLACA (FORNECIMENTO)</t>
  </si>
  <si>
    <t>ED-2926</t>
  </si>
  <si>
    <t>CONDULETE DE ALUMÍNIO, TIPO "B" OU "E", DIÂMETRO DE SAÍDA 1.1/4" (32MM), EXCLUSIVE INSTALAÇÃO, MÓDULO E PLACA (FORNECIMENTO)</t>
  </si>
  <si>
    <t>ED-2924</t>
  </si>
  <si>
    <t>CONDULETE DE ALUMÍNIO, TIPO "B" OU "E", DIÂMETRO DE SAÍDA 2" (50MM), EXCLUSIVE INSTALAÇÃO, MÓDULO E PLACA (FORNECIMENTO)</t>
  </si>
  <si>
    <t>ED-2930</t>
  </si>
  <si>
    <t>CONDULETE DE ALUMÍNIO, TIPO "B" OU "E", DIÂMETRO DE SAÍDA 3/4" (20MM), EXCLUSIVE INSTALAÇÃO, MÓDULO E PLACA (FORNECIMENTO)</t>
  </si>
  <si>
    <t>ED-49071</t>
  </si>
  <si>
    <t>CONDULETE DE ALUMÍNIO, TIPO "C", DIÂMETRO DE SAÍDA 1" (25MM), EXCLUSIVE MÓDULO E PLACA, INCLUSIVE FIXAÇÃO</t>
  </si>
  <si>
    <t>ED-49073</t>
  </si>
  <si>
    <t>CONDULETE DE ALUMÍNIO, TIPO "C", DIÂMETRO DE SAÍDA 1.1/2" (40MM), EXCLUSIVE MÓDULO E PLACA, INCLUSIVE FIXAÇÃO</t>
  </si>
  <si>
    <t>ED-49072</t>
  </si>
  <si>
    <t>CONDULETE DE ALUMÍNIO, TIPO "C", DIÂMETRO DE SAÍDA 1.1/4" (32MM), EXCLUSIVE MÓDULO E PLACA, INCLUSIVE FIXAÇÃO</t>
  </si>
  <si>
    <t>ED-49074</t>
  </si>
  <si>
    <t>CONDULETE DE ALUMÍNIO, TIPO "C", DIÂMETRO DE SAÍDA 2" (50MM), EXCLUSIVE MÓDULO E PLACA, INCLUSIVE FIXAÇÃO</t>
  </si>
  <si>
    <t>ED-49070</t>
  </si>
  <si>
    <t>CONDULETE DE ALUMÍNIO, TIPO "C", DIÂMETRO DE SAÍDA 3/4" (20MM), EXCLUSIVE MÓDULO E PLACA, INCLUSIVE FIXAÇÃO</t>
  </si>
  <si>
    <t>ED-2915</t>
  </si>
  <si>
    <t>CONDULETE DE ALUMÍNIO, TIPO "C" OU "LB" OU "LL" OU "LR", DIÂMETRO DE SAÍDA 1" (25MM), EXCLUSIVE INSTALAÇÃO, MÓDULO E PLACA (FORNECIMENTO)</t>
  </si>
  <si>
    <t>ED-4121</t>
  </si>
  <si>
    <t>CONDULETE DE ALUMÍNIO, TIPO "C" OU "LB" OU "LL" OU "LR", DIÂMETRO DE SAÍDA 1.1/2" (40MM), EXCLUSIVE INSTALAÇÃO, MÓDULO E PLACA (FORNECIMENTO)</t>
  </si>
  <si>
    <t>ED-2925</t>
  </si>
  <si>
    <t>CONDULETE DE ALUMÍNIO, TIPO "C" OU "LB" OU "LL" OU "LR", DIÂMETRO DE SAÍDA 1.1/4" (32MM), EXCLUSIVE INSTALAÇÃO, MÓDULO E PLACA (FORNECIMENTO)</t>
  </si>
  <si>
    <t>ED-4498</t>
  </si>
  <si>
    <t>CONDULETE DE ALUMÍNIO, TIPO "C" OU "LB" OU "LL" OU "LR", DIÂMETRO DE SAÍDA 2" (50MM), EXCLUSIVE INSTALAÇÃO, MÓDULO E PLACA (FORNECIMENTO)</t>
  </si>
  <si>
    <t>ED-2923</t>
  </si>
  <si>
    <t>CONDULETE DE ALUMÍNIO, TIPO "C" OU "LB" OU "LL" OU "LR", DIÂMETRO DE SAÍDA 3/4" (20MM), EXCLUSIVE INSTALAÇÃO, MÓDULO E PLACA (FORNECIMENTO)</t>
  </si>
  <si>
    <t>ED-49080</t>
  </si>
  <si>
    <t>CONDULETE DE ALUMÍNIO, TIPO "E", DIÂMETRO DE SAÍDA 1" (25MM), EXCLUSIVE MÓDULO E PLACA, INCLUSIVE FIXAÇÃO</t>
  </si>
  <si>
    <t>ED-49082</t>
  </si>
  <si>
    <t>CONDULETE DE ALUMÍNIO, TIPO "E", DIÂMETRO DE SAÍDA 1.1/2" (40MM), EXCLUSIVE MÓDULO E PLACA, INCLUSIVE FIXAÇÃO</t>
  </si>
  <si>
    <t>ED-49081</t>
  </si>
  <si>
    <t>CONDULETE DE ALUMÍNIO, TIPO "E", DIÂMETRO DE SAÍDA 1.1/4" (32MM), EXCLUSIVE MÓDULO E PLACA, INCLUSIVE FIXAÇÃO</t>
  </si>
  <si>
    <t>ED-49083</t>
  </si>
  <si>
    <t>CONDULETE DE ALUMÍNIO, TIPO "E", DIÂMETRO DE SAÍDA 2" (50MM), EXCLUSIVE MÓDULO E PLACA, INCLUSIVE FIXAÇÃO</t>
  </si>
  <si>
    <t>ED-49079</t>
  </si>
  <si>
    <t>CONDULETE DE ALUMÍNIO, TIPO "E", DIÂMETRO DE SAÍDA 3/4" (20MM), EXCLUSIVE MÓDULO E PLACA, INCLUSIVE FIXAÇÃO</t>
  </si>
  <si>
    <t>ED-17960</t>
  </si>
  <si>
    <t>CONDULETE DE ALUMÍNIO, TIPO "LB", DIÂMETRO DE SAÍDA 1" (25MM), EXCLUSIVE MÓDULO E PLACA, INCLUSIVE FIXAÇÃO</t>
  </si>
  <si>
    <t>ED-17962</t>
  </si>
  <si>
    <t>CONDULETE DE ALUMÍNIO, TIPO "LB", DIÂMETRO DE SAÍDA 1.1/2" (40MM), EXCLUSIVE MÓDULO E PLACA, INCLUSIVE FIXAÇÃO</t>
  </si>
  <si>
    <t>ED-17961</t>
  </si>
  <si>
    <t>CONDULETE DE ALUMÍNIO, TIPO "LB", DIÂMETRO DE SAÍDA 1.1/4" (32MM), EXCLUSIVE MÓDULO E PLACA, INCLUSIVE FIXAÇÃO</t>
  </si>
  <si>
    <t>ED-17963</t>
  </si>
  <si>
    <t>CONDULETE DE ALUMÍNIO, TIPO "LB", DIÂMETRO DE SAÍDA 2" (50MM), EXCLUSIVE MÓDULO E PLACA, INCLUSIVE FIXAÇÃO</t>
  </si>
  <si>
    <t>ED-17959</t>
  </si>
  <si>
    <t>CONDULETE DE ALUMÍNIO, TIPO "LB", DIÂMETRO DE SAÍDA 3/4" (20MM), EXCLUSIVE MÓDULO E PLACA, INCLUSIVE FIXAÇÃO</t>
  </si>
  <si>
    <t>ED-49122</t>
  </si>
  <si>
    <t>CONDULETE DE ALUMÍNIO, TIPO "LL", DIÂMETRO DE SAÍDA 1" (25MM), EXCLUSIVE MÓDULO E PLACA, INCLUSIVE FIXAÇÃO</t>
  </si>
  <si>
    <t>ED-49124</t>
  </si>
  <si>
    <t>CONDULETE DE ALUMÍNIO, TIPO "LL", DIÂMETRO DE SAÍDA 1.1/2" (40MM), EXCLUSIVE MÓDULO E PLACA, INCLUSIVE FIXAÇÃO</t>
  </si>
  <si>
    <t>ED-49123</t>
  </si>
  <si>
    <t>CONDULETE DE ALUMÍNIO, TIPO "LL", DIÂMETRO DE SAÍDA 1.1/4" (32MM), EXCLUSIVE MÓDULO E PLACA, INCLUSIVE FIXAÇÃO</t>
  </si>
  <si>
    <t>ED-49125</t>
  </si>
  <si>
    <t>CONDULETE DE ALUMÍNIO, TIPO "LL", DIÂMETRO DE SAÍDA 2" (50MM), EXCLUSIVE MÓDULO E PLACA, INCLUSIVE FIXAÇÃO</t>
  </si>
  <si>
    <t>ED-49121</t>
  </si>
  <si>
    <t>CONDULETE DE ALUMÍNIO, TIPO "LL", DIÂMETRO DE SAÍDA 3/4" (20MM), EXCLUSIVE MÓDULO E PLACA, INCLUSIVE FIXAÇÃO</t>
  </si>
  <si>
    <t>ED-49107</t>
  </si>
  <si>
    <t>CONDULETE DE ALUMÍNIO, TIPO "LR", DIÂMETRO DE SAÍDA 1" (25MM), EXCLUSIVE MÓDULO E PLACA, INCLUSIVE FIXAÇÃO</t>
  </si>
  <si>
    <t>ED-49109</t>
  </si>
  <si>
    <t>CONDULETE DE ALUMÍNIO, TIPO "LR", DIÂMETRO DE SAÍDA 1.1/2" (40MM), EXCLUSIVE MÓDULO E PLACA, INCLUSIVE FIXAÇÃO</t>
  </si>
  <si>
    <t>ED-49108</t>
  </si>
  <si>
    <t>CONDULETE DE ALUMÍNIO, TIPO "LR", DIÂMETRO DE SAÍDA 1.1/4" (32MM), EXCLUSIVE MÓDULO E PLACA, INCLUSIVE FIXAÇÃO</t>
  </si>
  <si>
    <t>ED-49110</t>
  </si>
  <si>
    <t>CONDULETE DE ALUMÍNIO, TIPO "LR", DIÂMETRO DE SAÍDA 2" (50MM), EXCLUSIVE MÓDULO E PLACA, INCLUSIVE FIXAÇÃO</t>
  </si>
  <si>
    <t>ED-49106</t>
  </si>
  <si>
    <t>CONDULETE DE ALUMÍNIO, TIPO "LR", DIÂMETRO DE SAÍDA 3/4" (20MM), EXCLUSIVE MÓDULO E PLACA, INCLUSIVE FIXAÇÃO</t>
  </si>
  <si>
    <t>ED-49089</t>
  </si>
  <si>
    <t>CONDULETE DE ALUMÍNIO, TIPO "T", DIÂMETRO DE SAÍDA 1" (25MM), EXCLUSIVE MÓDULO E PLACA, INCLUSIVE FIXAÇÃO</t>
  </si>
  <si>
    <t>ED-49091</t>
  </si>
  <si>
    <t>CONDULETE DE ALUMÍNIO, TIPO "T", DIÂMETRO DE SAÍDA 1.1/2" (40MM), EXCLUSIVE MÓDULO E PLACA, INCLUSIVE FIXAÇÃO</t>
  </si>
  <si>
    <t>ED-49090</t>
  </si>
  <si>
    <t>CONDULETE DE ALUMÍNIO, TIPO "T", DIÂMETRO DE SAÍDA 1.1/4" (32MM), EXCLUSIVE MÓDULO E PLACA, INCLUSIVE FIXAÇÃO</t>
  </si>
  <si>
    <t>ED-49092</t>
  </si>
  <si>
    <t>CONDULETE DE ALUMÍNIO, TIPO "T", DIÂMETRO DE SAÍDA 2" (50MM), EXCLUSIVE MÓDULO E PLACA, INCLUSIVE FIXAÇÃO</t>
  </si>
  <si>
    <t>ED-49088</t>
  </si>
  <si>
    <t>CONDULETE DE ALUMÍNIO, TIPO "T", DIÂMETRO DE SAÍDA 3/4" (20MM), EXCLUSIVE MÓDULO E PLACA, INCLUSIVE FIXAÇÃO</t>
  </si>
  <si>
    <t>ED-17969</t>
  </si>
  <si>
    <t>CONDULETE DE ALUMÍNIO, TIPO "T" OU "TB", DIÂMETRO DE SAÍDA 1" (25MM), EXCLUSIVE INSTALAÇÃO, MÓDULO E PLACA (FORNECIMENTO)</t>
  </si>
  <si>
    <t>ED-17971</t>
  </si>
  <si>
    <t>CONDULETE DE ALUMÍNIO, TIPO "T" OU "TB", DIÂMETRO DE SAÍDA 1.1/2" (40MM), EXCLUSIVE INSTALAÇÃO, MÓDULO E PLACA (FORNECIMENTO)</t>
  </si>
  <si>
    <t>ED-17970</t>
  </si>
  <si>
    <t>CONDULETE DE ALUMÍNIO, TIPO "T" OU "TB", DIÂMETRO DE SAÍDA 1.1/4" (32MM), EXCLUSIVE INSTALAÇÃO, MÓDULO E PLACA (FORNECIMENTO)</t>
  </si>
  <si>
    <t>ED-17972</t>
  </si>
  <si>
    <t>CONDULETE DE ALUMÍNIO, TIPO "T" OU "TB", DIÂMETRO DE SAÍDA 2" (50MM), EXCLUSIVE INSTALAÇÃO, MÓDULO E PLACA (FORNECIMENTO)</t>
  </si>
  <si>
    <t>ED-4499</t>
  </si>
  <si>
    <t>ED-17965</t>
  </si>
  <si>
    <t>CONDULETE DE ALUMÍNIO, TIPO "TB", DIÂMETRO DE SAÍDA 1" (25MM), EXCLUSIVE MÓDULO E PLACA, INCLUSIVE FIXAÇÃO</t>
  </si>
  <si>
    <t>ED-17967</t>
  </si>
  <si>
    <t>CONDULETE DE ALUMÍNIO, TIPO "TB", DIÂMETRO DE SAÍDA 1.1/2" (40MM), EXCLUSIVE MÓDULO E PLACA, INCLUSIVE FIXAÇÃO</t>
  </si>
  <si>
    <t>ED-17966</t>
  </si>
  <si>
    <t>CONDULETE DE ALUMÍNIO, TIPO "TB", DIÂMETRO DE SAÍDA 1.1/4" (32MM), EXCLUSIVE MÓDULO E PLACA, INCLUSIVE FIXAÇÃO</t>
  </si>
  <si>
    <t>ED-17968</t>
  </si>
  <si>
    <t>CONDULETE DE ALUMÍNIO, TIPO "TB", DIÂMETRO DE SAÍDA 2" (50MM), EXCLUSIVE MÓDULO E PLACA, INCLUSIVE FIXAÇÃO</t>
  </si>
  <si>
    <t>ED-17964</t>
  </si>
  <si>
    <t>CONDULETE DE ALUMÍNIO, TIPO "TB", DIÂMETRO DE SAÍDA 3/4" (20MM), EXCLUSIVE MÓDULO E PLACA, INCLUSIVE FIXAÇÃO</t>
  </si>
  <si>
    <t>ED-17974</t>
  </si>
  <si>
    <t>CONDULETE DE ALUMÍNIO, TIPO "X", DIÂMETRO DE SAÍDA 1" (25MM), EXCLUSIVE INSTALAÇÃO, MÓDULO E PLACA (FORNECIMENTO)</t>
  </si>
  <si>
    <t>ED-49098</t>
  </si>
  <si>
    <t>CONDULETE DE ALUMÍNIO, TIPO "X", DIÂMETRO DE SAÍDA 1" (25MM), EXCLUSIVE MÓDULO E PLACA, INCLUSIVE FIXAÇÃO</t>
  </si>
  <si>
    <t>ED-17976</t>
  </si>
  <si>
    <t>CONDULETE DE ALUMÍNIO, TIPO "X", DIÂMETRO DE SAÍDA 1.1/2" (40MM), EXCLUSIVE INSTALAÇÃO, MÓDULO E PLACA (FORNECIMENTO)</t>
  </si>
  <si>
    <t>ED-49100</t>
  </si>
  <si>
    <t>CONDULETE DE ALUMÍNIO, TIPO "X", DIÂMETRO DE SAÍDA 1.1/2" (40MM), EXCLUSIVE MÓDULO E PLACA, INCLUSIVE FIXAÇÃO</t>
  </si>
  <si>
    <t>ED-17975</t>
  </si>
  <si>
    <t>CONDULETE DE ALUMÍNIO, TIPO "X", DIÂMETRO DE SAÍDA 1.1/4" (32MM), EXCLUSIVE INSTALAÇÃO, MÓDULO E PLACA (FORNECIMENTO)</t>
  </si>
  <si>
    <t>ED-49099</t>
  </si>
  <si>
    <t>CONDULETE DE ALUMÍNIO, TIPO "X", DIÂMETRO DE SAÍDA 1.1/4" (32MM), EXCLUSIVE MÓDULO E PLACA, INCLUSIVE FIXAÇÃO</t>
  </si>
  <si>
    <t>ED-17977</t>
  </si>
  <si>
    <t>CONDULETE DE ALUMÍNIO, TIPO "X", DIÂMETRO DE SAÍDA 2" (50MM), EXCLUSIVE INSTALAÇÃO, MÓDULO E PLACA (FORNECIMENTO)</t>
  </si>
  <si>
    <t>ED-49101</t>
  </si>
  <si>
    <t>CONDULETE DE ALUMÍNIO, TIPO "X", DIÂMETRO DE SAÍDA 2" (50MM), EXCLUSIVE MÓDULO E PLACA, INCLUSIVE FIXAÇÃO</t>
  </si>
  <si>
    <t>ED-17973</t>
  </si>
  <si>
    <t>CONDULETE DE ALUMÍNIO, TIPO "X", DIÂMETRO DE SAÍDA 3/4" (20MM), EXCLUSIVE INSTALAÇÃO, MÓDULO E PLACA (FORNECIMENTO)</t>
  </si>
  <si>
    <t>ED-49097</t>
  </si>
  <si>
    <t>CONDULETE DE ALUMÍNIO, TIPO "X", DIÂMETRO DE SAÍDA 3/4" (20MM), EXCLUSIVE MÓDULO E PLACA, INCLUSIVE FIXAÇÃO</t>
  </si>
  <si>
    <t>ED-17991</t>
  </si>
  <si>
    <t>PLACA CEGA PARA CONDULETE, COM DIÂMETRO DE SAÍDA 1" (25MM), EXCLUSIVE CONDULETE</t>
  </si>
  <si>
    <t>ED-17993</t>
  </si>
  <si>
    <t>PLACA CEGA PARA CONDULETE, COM DIÂMETRO DE SAÍDA 1.1/2" (40MM), EXCLUSIVE CONDULETE</t>
  </si>
  <si>
    <t>ED-17992</t>
  </si>
  <si>
    <t>PLACA CEGA PARA CONDULETE, COM DIÂMETRO DE SAÍDA 1.1/4" (32MM), EXCLUSIVE CONDULETE</t>
  </si>
  <si>
    <t>ED-17994</t>
  </si>
  <si>
    <t>PLACA CEGA PARA CONDULETE, COM DIÂMETRO DE SAÍDA 2" (50MM), EXCLUSIVE CONDULETE</t>
  </si>
  <si>
    <t>ED-17990</t>
  </si>
  <si>
    <t>PLACA CEGA PARA CONDULETE, COM DIÂMETRO DE SAÍDA 3/4" (20MM), EXCLUSIVE CONDULETE</t>
  </si>
  <si>
    <t>CONECTOR</t>
  </si>
  <si>
    <t>ED-48701</t>
  </si>
  <si>
    <t>DISJUNTOR</t>
  </si>
  <si>
    <t>ED-49248</t>
  </si>
  <si>
    <t>DISJUNTOR BIPOLAR TERMOMAGNÉTICO 10KA, DE 100A</t>
  </si>
  <si>
    <t>ED-49249</t>
  </si>
  <si>
    <t>DISJUNTOR BIPOLAR TERMOMAGNÉTICO 10KA, DE 120A</t>
  </si>
  <si>
    <t>ED-49250</t>
  </si>
  <si>
    <t>DISJUNTOR BIPOLAR TERMOMAGNÉTICO 10KA, DE 125A</t>
  </si>
  <si>
    <t>ED-49251</t>
  </si>
  <si>
    <t>DISJUNTOR BIPOLAR TERMOMAGNÉTICO 10KA, DE 200A</t>
  </si>
  <si>
    <t>ED-49240</t>
  </si>
  <si>
    <t>DISJUNTOR BIPOLAR TERMOMAGNÉTICO 10KA, DE 25A</t>
  </si>
  <si>
    <t>ED-49241</t>
  </si>
  <si>
    <t>DISJUNTOR BIPOLAR TERMOMAGNÉTICO 10KA, DE 30A</t>
  </si>
  <si>
    <t>ED-49242</t>
  </si>
  <si>
    <t>DISJUNTOR BIPOLAR TERMOMAGNÉTICO 10KA, DE 35A</t>
  </si>
  <si>
    <t>ED-49243</t>
  </si>
  <si>
    <t>DISJUNTOR BIPOLAR TERMOMAGNÉTICO 10KA, DE 40A</t>
  </si>
  <si>
    <t>ED-49244</t>
  </si>
  <si>
    <t>DISJUNTOR BIPOLAR TERMOMAGNÉTICO 10KA, DE 50A</t>
  </si>
  <si>
    <t>ED-49245</t>
  </si>
  <si>
    <t>DISJUNTOR BIPOLAR TERMOMAGNÉTICO 10KA, DE 60A</t>
  </si>
  <si>
    <t>ED-49246</t>
  </si>
  <si>
    <t>DISJUNTOR BIPOLAR TERMOMAGNÉTICO 10KA, DE 70A</t>
  </si>
  <si>
    <t>ED-49247</t>
  </si>
  <si>
    <t>DISJUNTOR BIPOLAR TERMOMAGNÉTICO 10KA, DE 90A</t>
  </si>
  <si>
    <t>ED-49268</t>
  </si>
  <si>
    <t>DISJUNTOR BIPOLAR TERMOMAGNÉTICO 5KA, DE 10A</t>
  </si>
  <si>
    <t>ED-49281</t>
  </si>
  <si>
    <t>DISJUNTOR BIPOLAR TERMOMAGNÉTICO 5KA, DE 100A</t>
  </si>
  <si>
    <t>ED-49269</t>
  </si>
  <si>
    <t>DISJUNTOR BIPOLAR TERMOMAGNÉTICO 5KA, DE 15A</t>
  </si>
  <si>
    <t>ED-49270</t>
  </si>
  <si>
    <t>DISJUNTOR BIPOLAR TERMOMAGNÉTICO 5KA, DE 16A</t>
  </si>
  <si>
    <t>ED-49271</t>
  </si>
  <si>
    <t>DISJUNTOR BIPOLAR TERMOMAGNÉTICO 5KA, DE 20A</t>
  </si>
  <si>
    <t>ED-49272</t>
  </si>
  <si>
    <t>DISJUNTOR BIPOLAR TERMOMAGNÉTICO 5KA, DE 25A</t>
  </si>
  <si>
    <t>ED-49273</t>
  </si>
  <si>
    <t>DISJUNTOR BIPOLAR TERMOMAGNÉTICO 5KA, DE 30A</t>
  </si>
  <si>
    <t>ED-49274</t>
  </si>
  <si>
    <t>DISJUNTOR BIPOLAR TERMOMAGNÉTICO 5KA, DE 32A</t>
  </si>
  <si>
    <t>ED-49275</t>
  </si>
  <si>
    <t>DISJUNTOR BIPOLAR TERMOMAGNÉTICO 5KA, DE 35A</t>
  </si>
  <si>
    <t>ED-49276</t>
  </si>
  <si>
    <t>DISJUNTOR BIPOLAR TERMOMAGNÉTICO 5KA, DE 40A</t>
  </si>
  <si>
    <t>ED-49277</t>
  </si>
  <si>
    <t>DISJUNTOR BIPOLAR TERMOMAGNÉTICO 5KA, DE 50A</t>
  </si>
  <si>
    <t>ED-49278</t>
  </si>
  <si>
    <t>DISJUNTOR BIPOLAR TERMOMAGNÉTICO 5KA, DE 60A</t>
  </si>
  <si>
    <t>ED-49279</t>
  </si>
  <si>
    <t>DISJUNTOR BIPOLAR TERMOMAGNÉTICO 5KA, DE 70A</t>
  </si>
  <si>
    <t>ED-49280</t>
  </si>
  <si>
    <t>DISJUNTOR BIPOLAR TERMOMAGNÉTICO 5KA, DE 90A</t>
  </si>
  <si>
    <t>ED-15114</t>
  </si>
  <si>
    <t>DISJUNTOR DE PROTEÇÃO DIFERENCIAL RESIDUAL (DR), BIPOLAR, TIPO DIN, CORRENTE NOMINAL DE 25A, ALTA SENSIBILIDADE, CORRENTE DIFERENCIAL RESIDUAL NOMINAL COM ATUAÇÃO DE 30MA</t>
  </si>
  <si>
    <t>ED-15115</t>
  </si>
  <si>
    <t>DISJUNTOR DE PROTEÇÃO DIFERENCIAL RESIDUAL (DR), BIPOLAR, TIPO DIN, CORRENTE NOMINAL DE 40A, ALTA SENSIBILIDADE, CORRENTE DIFERENCIAL RESIDUAL NOMINAL COM ATUAÇÃO DE 30MA</t>
  </si>
  <si>
    <t>ED-15116</t>
  </si>
  <si>
    <t>DISJUNTOR DE PROTEÇÃO DIFERENCIAL RESIDUAL (DR), BIPOLAR, TIPO DIN, CORRENTE NOMINAL DE 63A, ALTA SENSIBILIDADE, CORRENTE DIFERENCIAL RESIDUAL NOMINAL COM ATUAÇÃO DE 30MA</t>
  </si>
  <si>
    <t>ED-15117</t>
  </si>
  <si>
    <t>DISJUNTOR DE PROTEÇÃO DIFERENCIAL RESIDUAL (DR), TETRAPOLAR, TIPO DIN, CORRENTE NOMINAL DE 63A, ALTA SENSIBILIDADE, CORRENTE DIFERENCIAL RESIDUAL NOMINAL COM ATUAÇÃO DE 30MA</t>
  </si>
  <si>
    <t>ED-49228</t>
  </si>
  <si>
    <t>DISJUNTOR MONOPOLAR TERMOMAGNÉTICO 5KA, DE 10A</t>
  </si>
  <si>
    <t>ED-49229</t>
  </si>
  <si>
    <t>DISJUNTOR MONOPOLAR TERMOMAGNÉTICO 5KA, DE 15A</t>
  </si>
  <si>
    <t>ED-49230</t>
  </si>
  <si>
    <t>DISJUNTOR MONOPOLAR TERMOMAGNÉTICO 5KA, DE 16A</t>
  </si>
  <si>
    <t>ED-49231</t>
  </si>
  <si>
    <t>DISJUNTOR MONOPOLAR TERMOMAGNÉTICO 5KA, DE 20A</t>
  </si>
  <si>
    <t>ED-49232</t>
  </si>
  <si>
    <t>DISJUNTOR MONOPOLAR TERMOMAGNÉTICO 5KA, DE 25A</t>
  </si>
  <si>
    <t>ED-49233</t>
  </si>
  <si>
    <t>DISJUNTOR MONOPOLAR TERMOMAGNÉTICO 5KA, DE 30A</t>
  </si>
  <si>
    <t>ED-49234</t>
  </si>
  <si>
    <t>DISJUNTOR MONOPOLAR TERMOMAGNÉTICO 5KA, DE 32A</t>
  </si>
  <si>
    <t>ED-49235</t>
  </si>
  <si>
    <t>DISJUNTOR MONOPOLAR TERMOMAGNÉTICO 5KA, DE 35A</t>
  </si>
  <si>
    <t>ED-49236</t>
  </si>
  <si>
    <t>DISJUNTOR MONOPOLAR TERMOMAGNÉTICO 5KA, DE 40A</t>
  </si>
  <si>
    <t>ED-49237</t>
  </si>
  <si>
    <t>DISJUNTOR MONOPOLAR TERMOMAGNÉTICO 5KA, DE 50A</t>
  </si>
  <si>
    <t>ED-49238</t>
  </si>
  <si>
    <t>DISJUNTOR MONOPOLAR TERMOMAGNÉTICO 5KA, DE 60A</t>
  </si>
  <si>
    <t>ED-49239</t>
  </si>
  <si>
    <t>DISJUNTOR MONOPOLAR TERMOMAGNÉTICO 5KA, DE 70A</t>
  </si>
  <si>
    <t>ED-49294</t>
  </si>
  <si>
    <t>DISJUNTOR TERMOMAGNÉTICO 150A PARA MEDIDOR</t>
  </si>
  <si>
    <t>ED-49252</t>
  </si>
  <si>
    <t>DISJUNTOR TRIPOLAR TERMOMAGNÉTICO 10KA, DE 10A</t>
  </si>
  <si>
    <t>ED-49263</t>
  </si>
  <si>
    <t>DISJUNTOR TRIPOLAR TERMOMAGNÉTICO 10KA, DE 100A</t>
  </si>
  <si>
    <t>ED-49264</t>
  </si>
  <si>
    <t>DISJUNTOR TRIPOLAR TERMOMAGNÉTICO 10KA, DE 120A</t>
  </si>
  <si>
    <t>ED-49265</t>
  </si>
  <si>
    <t>DISJUNTOR TRIPOLAR TERMOMAGNÉTICO 10KA, DE 125A</t>
  </si>
  <si>
    <t>ED-49253</t>
  </si>
  <si>
    <t>DISJUNTOR TRIPOLAR TERMOMAGNÉTICO 10KA, DE 15A</t>
  </si>
  <si>
    <t>ED-49267</t>
  </si>
  <si>
    <t>DISJUNTOR TRIPOLAR TERMOMAGNÉTICO 10KA, DE 175A</t>
  </si>
  <si>
    <t>ED-49254</t>
  </si>
  <si>
    <t>DISJUNTOR TRIPOLAR TERMOMAGNÉTICO 10KA, DE 20A</t>
  </si>
  <si>
    <t>ED-49266</t>
  </si>
  <si>
    <t>DISJUNTOR TRIPOLAR TERMOMAGNÉTICO 10KA, DE 200A</t>
  </si>
  <si>
    <t>ED-49255</t>
  </si>
  <si>
    <t>DISJUNTOR TRIPOLAR TERMOMAGNÉTICO 10KA, DE 25A</t>
  </si>
  <si>
    <t>ED-49256</t>
  </si>
  <si>
    <t>DISJUNTOR TRIPOLAR TERMOMAGNÉTICO 10KA, DE 30A</t>
  </si>
  <si>
    <t>ED-49257</t>
  </si>
  <si>
    <t>DISJUNTOR TRIPOLAR TERMOMAGNÉTICO 10KA, DE 35A</t>
  </si>
  <si>
    <t>ED-49258</t>
  </si>
  <si>
    <t>DISJUNTOR TRIPOLAR TERMOMAGNÉTICO 10KA, DE 40A</t>
  </si>
  <si>
    <t>ED-49259</t>
  </si>
  <si>
    <t>DISJUNTOR TRIPOLAR TERMOMAGNÉTICO 10KA, DE 50A</t>
  </si>
  <si>
    <t>ED-49260</t>
  </si>
  <si>
    <t>DISJUNTOR TRIPOLAR TERMOMAGNÉTICO 10KA, DE 60A</t>
  </si>
  <si>
    <t>ED-49261</t>
  </si>
  <si>
    <t>DISJUNTOR TRIPOLAR TERMOMAGNÉTICO 10KA, DE 70A</t>
  </si>
  <si>
    <t>ED-49262</t>
  </si>
  <si>
    <t>DISJUNTOR TRIPOLAR TERMOMAGNÉTICO 10KA, DE 90A</t>
  </si>
  <si>
    <t>ED-49282</t>
  </si>
  <si>
    <t>DISJUNTOR TRIPOLAR TERMOMAGNÉTICO 5KA, DE 10A</t>
  </si>
  <si>
    <t>ED-49293</t>
  </si>
  <si>
    <t>DISJUNTOR TRIPOLAR TERMOMAGNÉTICO 5KA, DE 100A</t>
  </si>
  <si>
    <t>ED-49283</t>
  </si>
  <si>
    <t>DISJUNTOR TRIPOLAR TERMOMAGNÉTICO 5KA, DE 15A</t>
  </si>
  <si>
    <t>ED-49284</t>
  </si>
  <si>
    <t>DISJUNTOR TRIPOLAR TERMOMAGNÉTICO 5KA, DE 20A</t>
  </si>
  <si>
    <t>ED-49285</t>
  </si>
  <si>
    <t>DISJUNTOR TRIPOLAR TERMOMAGNÉTICO 5KA, DE 25A</t>
  </si>
  <si>
    <t>ED-49286</t>
  </si>
  <si>
    <t>DISJUNTOR TRIPOLAR TERMOMAGNÉTICO 5KA, DE 30A</t>
  </si>
  <si>
    <t>ED-49287</t>
  </si>
  <si>
    <t>DISJUNTOR TRIPOLAR TERMOMAGNÉTICO 5KA, DE 35A</t>
  </si>
  <si>
    <t>ED-49288</t>
  </si>
  <si>
    <t>DISJUNTOR TRIPOLAR TERMOMAGNÉTICO 5KA, DE 40A</t>
  </si>
  <si>
    <t>ED-49289</t>
  </si>
  <si>
    <t>DISJUNTOR TRIPOLAR TERMOMAGNÉTICO 5KA, DE 50A</t>
  </si>
  <si>
    <t>ED-49290</t>
  </si>
  <si>
    <t>DISJUNTOR TRIPOLAR TERMOMAGNÉTICO 5KA, DE 60A</t>
  </si>
  <si>
    <t>ED-49291</t>
  </si>
  <si>
    <t>DISJUNTOR TRIPOLAR TERMOMAGNÉTICO 5KA, DE 70A</t>
  </si>
  <si>
    <t>ED-49292</t>
  </si>
  <si>
    <t>DISJUNTOR TRIPOLAR TERMOMAGNÉTICO 5KA, DE 90A</t>
  </si>
  <si>
    <t>ED-49298</t>
  </si>
  <si>
    <t>DUTO CORRUGADO EM PEAD (POLIETILENO DE ALTA DENSIDADE), PARA PROTEÇÃO DE CABOS SUBTERRÂNEOS DN 100 MM (4")</t>
  </si>
  <si>
    <t>ED-49299</t>
  </si>
  <si>
    <t>DUTO CORRUGADO EM PEAD (POLIETILENO DE ALTA DENSIDADE), PARA PROTEÇÃO DE CABOS SUBTERRÂNEOS DN 125 MM (5")</t>
  </si>
  <si>
    <t>ED-49300</t>
  </si>
  <si>
    <t>DUTO CORRUGADO EM PEAD (POLIETILENO DE ALTA DENSIDADE), PARA PROTEÇÃO DE CABOS SUBTERRÂNEOS DN 150 MM (6")</t>
  </si>
  <si>
    <t>ED-4155</t>
  </si>
  <si>
    <t>DUTO CORRUGADO EM PEAD (POLIETILENO DE ALTA DENSIDADE), PARA PROTEÇÃO DE CABOS SUBTERRÂNEOS DN 30 MM (1.1/4")</t>
  </si>
  <si>
    <t>ED-49295</t>
  </si>
  <si>
    <t>DUTO CORRUGADO EM PEAD (POLIETILENO DE ALTA DENSIDADE), PARA PROTEÇÃO DE CABOS SUBTERRÂNEOS DN 40 MM (1.1/2")</t>
  </si>
  <si>
    <t>ED-49296</t>
  </si>
  <si>
    <t>DUTO CORRUGADO EM PEAD (POLIETILENO DE ALTA DENSIDADE), PARA PROTEÇÃO DE CABOS SUBTERRÂNEOS DN 50 MM (2")</t>
  </si>
  <si>
    <t>ED-49297</t>
  </si>
  <si>
    <t>DUTO CORRUGADO EM PEAD (POLIETILENO DE ALTA DENSIDADE), PARA PROTEÇÃO DE CABOS SUBTERRÂNEOS DN 75 MM (3")</t>
  </si>
  <si>
    <t>ED-49413</t>
  </si>
  <si>
    <t>ELETRODUTO FLEXÍVEL CORRUGADO, PVC, ANTI-CHAMA, DN 20MM (1/2"), APLICADO EM ALVENARIA, INCLUSIVE RASGO</t>
  </si>
  <si>
    <t>ED-49414</t>
  </si>
  <si>
    <t>ELETRODUTO FLEXÍVEL CORRUGADO, PVC, ANTI-CHAMA, DN 25MM (3/4"), APLICADO EM ALVENARIA, INCLUSIVE RASGO</t>
  </si>
  <si>
    <t>ED-7249</t>
  </si>
  <si>
    <t>ELETRODUTO FLEXÍVEL, EM AÇO GALVANIZADO, REVESTIDO EXTERNAMENTE COM PVC PRETO (1"), INCLUSIVE CONEXÕES, SUPORTES E FIXAÇÃO</t>
  </si>
  <si>
    <t>ED-7251</t>
  </si>
  <si>
    <t>ELETRODUTO FLEXÍVEL, EM AÇO GALVANIZADO, REVESTIDO EXTERNAMENTE COM PVC PRETO (1.1/2"), INCLUSIVE CONEXÕES, SUPORTES E FIXAÇÃO</t>
  </si>
  <si>
    <t>ED-7250</t>
  </si>
  <si>
    <t>ELETRODUTO FLEXÍVEL, EM AÇO GALVANIZADO, REVESTIDO EXTERNAMENTE COM PVC PRETO (1.1/4"), INCLUSIVE CONEXÕES, SUPORTES E FIXAÇÃO</t>
  </si>
  <si>
    <t>ED-7252</t>
  </si>
  <si>
    <t>ELETRODUTO FLEXÍVEL, EM AÇO GALVANIZADO, REVESTIDO EXTERNAMENTE COM PVC PRETO (2"), INCLUSIVE CONEXÕES, SUPORTES E FIXAÇÃO</t>
  </si>
  <si>
    <t>ED-7253</t>
  </si>
  <si>
    <t>ELETRODUTO FLEXÍVEL, EM AÇO GALVANIZADO, REVESTIDO EXTERNAMENTE COM PVC PRETO (2.1/2"), INCLUSIVE CONEXÕES, SUPORTES E FIXAÇÃO</t>
  </si>
  <si>
    <t>ED-7248</t>
  </si>
  <si>
    <t>ELETRODUTO FLEXÍVEL, EM AÇO GALVANIZADO, REVESTIDO EXTERNAMENTE COM PVC PRETO (3/4"), INCLUSIVE CONEXÕES, SUPORTES E FIXAÇÃO</t>
  </si>
  <si>
    <t>ED-49316</t>
  </si>
  <si>
    <t>ELETRODUTO DE AÇO GALVANIZADO LEVE, INCLUSIVE CONEXÕES, SUPORTES E FIXAÇÃO DN 15 (1/2")</t>
  </si>
  <si>
    <t>ED-49317</t>
  </si>
  <si>
    <t>ELETRODUTO DE AÇO GALVANIZADO LEVE, INCLUSIVE CONEXÕES, SUPORTES E FIXAÇÃO DN 20 (3/4")</t>
  </si>
  <si>
    <t>ED-49318</t>
  </si>
  <si>
    <t>ELETRODUTO DE AÇO GALVANIZADO LEVE, INCLUSIVE CONEXÕES, SUPORTES E FIXAÇÃO DN 25 (1")</t>
  </si>
  <si>
    <t>ED-49324</t>
  </si>
  <si>
    <t>ELETRODUTO DE AÇO GALVANIZADO MÉDIO, INCLUSIVE CONEXÕES, SUPORTES E FIXAÇÃO DN 100 (4")</t>
  </si>
  <si>
    <t>ED-49319</t>
  </si>
  <si>
    <t>ELETRODUTO DE AÇO GALVANIZADO MÉDIO, INCLUSIVE CONEXÕES, SUPORTES E FIXAÇÃO DN 32 (1.1/4")</t>
  </si>
  <si>
    <t>ED-49320</t>
  </si>
  <si>
    <t>ELETRODUTO DE AÇO GALVANIZADO MÉDIO, INCLUSIVE CONEXÕES, SUPORTES E FIXAÇÃO DN 40 (1.1/2")</t>
  </si>
  <si>
    <t>ED-49321</t>
  </si>
  <si>
    <t>ELETRODUTO DE AÇO GALVANIZADO MÉDIO, INCLUSIVE CONEXÕES, SUPORTES E FIXAÇÃO DN 50 (2")</t>
  </si>
  <si>
    <t>ED-49322</t>
  </si>
  <si>
    <t>ELETRODUTO DE AÇO GALVANIZADO MÉDIO, INCLUSIVE CONEXÕES, SUPORTES E FIXAÇÃO DN 65 (2.1/2")</t>
  </si>
  <si>
    <t>ED-49323</t>
  </si>
  <si>
    <t>ELETRODUTO DE AÇO GALVANIZADO MÉDIO, INCLUSIVE CONEXÕES, SUPORTES E FIXAÇÃO DN 80 (3")</t>
  </si>
  <si>
    <t>ED-49333</t>
  </si>
  <si>
    <t>ELETRODUTO DE AÇO GALVANIZADO PESADO, INCLUSIVE CONEXÕES, SUPORTES E FIXAÇÃO DN 100 (4")</t>
  </si>
  <si>
    <t>ED-49325</t>
  </si>
  <si>
    <t>ELETRODUTO DE AÇO GALVANIZADO PESADO, INCLUSIVE CONEXÕES, SUPORTES E FIXAÇÃO DN 15 (1/2")</t>
  </si>
  <si>
    <t>ED-49326</t>
  </si>
  <si>
    <t>ELETRODUTO DE AÇO GALVANIZADO PESADO, INCLUSIVE CONEXÕES, SUPORTES E FIXAÇÃO DN 20 (3/4")</t>
  </si>
  <si>
    <t>ED-49327</t>
  </si>
  <si>
    <t>ELETRODUTO DE AÇO GALVANIZADO PESADO, INCLUSIVE CONEXÕES, SUPORTES E FIXAÇÃO DN 25 (1")</t>
  </si>
  <si>
    <t>ED-49328</t>
  </si>
  <si>
    <t>ELETRODUTO DE AÇO GALVANIZADO PESADO, INCLUSIVE CONEXÕES, SUPORTES E FIXAÇÃO DN 32 (1.1/4")</t>
  </si>
  <si>
    <t>ED-49329</t>
  </si>
  <si>
    <t>ELETRODUTO DE AÇO GALVANIZADO PESADO, INCLUSIVE CONEXÕES, SUPORTES E FIXAÇÃO DN 40 (1.1/2")</t>
  </si>
  <si>
    <t>ED-49330</t>
  </si>
  <si>
    <t>ELETRODUTO DE AÇO GALVANIZADO PESADO, INCLUSIVE CONEXÕES, SUPORTES E FIXAÇÃO DN 50 (2")</t>
  </si>
  <si>
    <t>ED-49331</t>
  </si>
  <si>
    <t>ELETRODUTO DE AÇO GALVANIZADO PESADO, INCLUSIVE CONEXÕES, SUPORTES E FIXAÇÃO DN 65 (2.1/2")</t>
  </si>
  <si>
    <t>ED-49332</t>
  </si>
  <si>
    <t>ELETRODUTO DE AÇO GALVANIZADO PESADO, INCLUSIVE CONEXÕES, SUPORTES E FIXAÇÃO DN 80 (3")</t>
  </si>
  <si>
    <t>ED-49315</t>
  </si>
  <si>
    <t>ELETRODUTO DE PVC RÍGIDO ROSCÁVEL, DN 100 MM (4"), INCLUSIVE CONEXÕES, SUPORTES E FIXAÇÃO</t>
  </si>
  <si>
    <t>ED-49307</t>
  </si>
  <si>
    <t>ELETRODUTO DE PVC RÍGIDO ROSCÁVEL, DN 16 MM (1/2"), INCLUSIVE CONEXÕES, SUPORTES E FIXAÇÃO</t>
  </si>
  <si>
    <t>ED-49308</t>
  </si>
  <si>
    <t>ELETRODUTO DE PVC RÍGIDO ROSCÁVEL, DN 20 MM (3/4"), INCLUSIVE CONEXÕES, SUPORTES E FIXAÇÃO</t>
  </si>
  <si>
    <t>ED-49309</t>
  </si>
  <si>
    <t>ELETRODUTO DE PVC RÍGIDO ROSCÁVEL, DN 25 MM (1"), INCLUSIVE CONEXÕES, SUPORTES E FIXAÇÃO</t>
  </si>
  <si>
    <t>ED-49310</t>
  </si>
  <si>
    <t>ELETRODUTO DE PVC RÍGIDO ROSCÁVEL, DN 32 MM (1.1/4"), INCLUSIVE CONEXÕES, SUPORTES E FIXAÇÃO</t>
  </si>
  <si>
    <t>ED-49311</t>
  </si>
  <si>
    <t>ELETRODUTO DE PVC RÍGIDO ROSCÁVEL, DN 40 MM (1.1/2"), INCLUSIVE CONEXÕES, SUPORTES E FIXAÇÃO</t>
  </si>
  <si>
    <t>ED-49312</t>
  </si>
  <si>
    <t>ELETRODUTO DE PVC RÍGIDO ROSCÁVEL, DN 50 MM (2"), INCLUSIVE CONEXÕES, SUPORTES E FIXAÇÃO</t>
  </si>
  <si>
    <t>ED-49313</t>
  </si>
  <si>
    <t>ELETRODUTO DE PVC RÍGIDO ROSCÁVEL, DN 60 MM (2.1/2"), INCLUSIVE CONEXÕES, SUPORTES E FIXAÇÃO</t>
  </si>
  <si>
    <t>ED-49314</t>
  </si>
  <si>
    <t>ELETRODUTO DE PVC RÍGIDO ROSCÁVEL, DN 75 MM (3"), INCLUSIVE CONEXÕES, SUPORTES E FIXAÇÃO</t>
  </si>
  <si>
    <t>ENTRADA DE ENERGIA</t>
  </si>
  <si>
    <t>ED-49440</t>
  </si>
  <si>
    <t>ED-49443</t>
  </si>
  <si>
    <t>ED-49334</t>
  </si>
  <si>
    <t>ENVELOPE DE CONCRETO PARA PROTEÇÃO DE TUBOS DE PVC ENTERRADO - CONCRETO TIPO A FCK = 13,5 MPA</t>
  </si>
  <si>
    <t>ED-49172</t>
  </si>
  <si>
    <t>CAIXA ALVENARIA 70 X 70 X 50 CM PARA REFLETOR, COM GRADE, TIPO 1, INCLUSIVE ESCAVAÇÃO, REATERRO E BOTA-FORA</t>
  </si>
  <si>
    <t>ED-49173</t>
  </si>
  <si>
    <t>CAIXA ALVENARIA 90 X 90 X 65 CM PARA REFLETOR, COM GRADE, TIPO 2, INCLUSIVE ESCAVAÇÃO, REATERRO E BOTA-FORA</t>
  </si>
  <si>
    <t>ED-49497</t>
  </si>
  <si>
    <t>POSTE TELECÔNICO RETO, H = 9,00 M EM AÇO GALVANIZADO , (LIVRE)</t>
  </si>
  <si>
    <t>ED-49523</t>
  </si>
  <si>
    <t>ED-49524</t>
  </si>
  <si>
    <t>ED-49058</t>
  </si>
  <si>
    <t>ED-49057</t>
  </si>
  <si>
    <t>CAMPAINHA DE SOBREPOR (SINCRONSOM 117)</t>
  </si>
  <si>
    <t>ED-15740</t>
  </si>
  <si>
    <t>CONJUNTO DE DOIS (2) INTERRUPTORES BIPOLAR SIMPLES, CORRENTE 10A, TENSÃO 250V, (10A-250V), COM PLACA 4"X2" DE DOIS (2) POSTOS, INCLUSIVE FORNECIMENTO, INSTALAÇÃO, SUPORTE, MÓDULO E PLACA</t>
  </si>
  <si>
    <t>ED-15783</t>
  </si>
  <si>
    <t>CONJUNTO DE DOIS (2) INTERRUPTORES BIPOLAR SIMPLES, CORRENTE 10A, TENSÃO 250V, (10A-250V), COM PLACA 4"X4" DE DOIS (2) POSTOS, INCLUSIVE FORNECIMENTO, INSTALAÇÃO, SUPORTE, MÓDULO E PLACA</t>
  </si>
  <si>
    <t>ED-15788</t>
  </si>
  <si>
    <t>CONJUNTO DE DOIS (2) INTERRUPTORES BIPOLAR SIMPLES, CORRENTE 10A, TENSÃO 250V, (10A-250V) E DOIS (2) INTERRUPTORES PARALELOS, CORRENTE 10A, TENSÃO 250V, (10A-250V), COM PLACA 4"X4" DE QUATRO (4) POSTOS, INCLUSIVE FORNECIMENTO, INSTALAÇÃO, SUPORTE, MÓDULO E PLACA</t>
  </si>
  <si>
    <t>ED-15747</t>
  </si>
  <si>
    <t>CONJUNTO DE DOIS (2) INTERRUPTORES BIPOLAR SIMPLES, CORRENTE 10A, TENSÃO 250V, (10A-250V) E UM (1) INTERRUPTOR PARALELO, CORRENTE 10A, TENSÃO 250V, (10A-250V), COM PLACA 4"X2" DE TRÊS (3) POSTOS, INCLUSIVE FORNECIMENTO, INSTALAÇÃO, SUPORTE, MÓDULO E PLACA</t>
  </si>
  <si>
    <t>ED-15773</t>
  </si>
  <si>
    <t>CONJUNTO DE DOIS (2) INTERRUPTORES BIPOLAR SIMPLES, CORRENTE 10A, TENSÃO 250V, (10A-250V) E UMA (1) TOMADA PADRÃO, TRÊS (3) POLOS, CORRENTE 10A, TENSÃO 250V, (2P+T/10A-250V), COM PLACA 4"X2" DE TRÊS (3) POSTOS, INCLUSIVE FORNECIMENTO, INSTALAÇÃO, SUPORTE, MÓDULO E PLACA</t>
  </si>
  <si>
    <t>ED-15776</t>
  </si>
  <si>
    <t>CONJUNTO DE DOIS (2) INTERRUPTORES BIPOLAR SIMPLES, CORRENTE 10A, TENSÃO 250V, (10A-250V) E UMA (1) TOMADA PADRÃO, TRÊS (3) POLOS, CORRENTE 20A, TENSÃO 250V, (2P+T/20A-250V), COM PLACA 4"X2" DE TRÊS (3) POSTOS, INCLUSIVE FORNECIMENTO, INSTALAÇÃO, SUPORTE, MÓDULO E PLACA</t>
  </si>
  <si>
    <t>ED-15772</t>
  </si>
  <si>
    <t>CONJUNTO DE DOIS (2) INTERRUPTORES PARALELO, CORRENTE 10A, TENSÃO 250V, (10A-250V) E UMA (1) TOMADA PADRÃO, TRÊS (3) POLOS, CORRENTE 10A, TENSÃO 250V, (2P+T/10A-250V), COM PLACA 4"X2" DE TRÊS (3) POSTOS, INCLUSIVE FORNECIMENTO, INSTALAÇÃO, SUPORTE, MÓDULO E PLACA</t>
  </si>
  <si>
    <t>ED-15775</t>
  </si>
  <si>
    <t>CONJUNTO DE DOIS (2) INTERRUPTORES PARALELO, CORRENTE 10A, TENSÃO 250V, (10A-250V) E UMA (1) TOMADA PADRÃO, TRÊS (3) POLOS, CORRENTE 20A, TENSÃO 250V, (2P+T/20A-250V), COM PLACA 4"X2" DE TRÊS (3) POSTOS, INCLUSIVE FORNECIMENTO, INSTALAÇÃO, SUPORTE, MÓDULO E PLACA</t>
  </si>
  <si>
    <t>ED-15745</t>
  </si>
  <si>
    <t>CONJUNTO DE DOIS (2) INTERRUPTORES PARALELOS, CORRENTE 10A, TENSÃO 250V, (10A-250V), COM PLACA 4"X2" DE DOIS (2) POSTOS, INCLUSIVE FORNECIMENTO, INSTALAÇÃO, SUPORTE, MÓDULO E PLACA</t>
  </si>
  <si>
    <t>ED-15739</t>
  </si>
  <si>
    <t>CONJUNTO DE DOIS (2) INTERRUPTORES SIMPLES, CORRENTE 10A, TENSÃO 250V, (10A-250V), COM PLACA 4"X2" DE DOIS (2) POSTOS, INCLUSIVE FORNECIMENTO, INSTALAÇÃO, SUPORTE, MÓDULO E PLACA</t>
  </si>
  <si>
    <t>ED-15782</t>
  </si>
  <si>
    <t>CONJUNTO DE DOIS (2) INTERRUPTORES SIMPLES, CORRENTE 10A, TENSÃO 250V, (10A-250V), COM PLACA 4"X4" DE DOIS (2) POSTOS, INCLUSIVE FORNECIMENTO, INSTALAÇÃO, SUPORTE, MÓDULO E PLACA</t>
  </si>
  <si>
    <t>ED-15787</t>
  </si>
  <si>
    <t>CONJUNTO DE DOIS (2) INTERRUPTORES SIMPLES, CORRENTE 10A, TENSÃO 250V, (10A-250V) E DOIS (2) INTERRUPTORES PARALELOS, CORRENTE 10A, TENSÃO 250V, (10A-250V), COM PLACA 4"X4" DE QUATRO (4) POSTOS, INCLUSIVE FORNECIMENTO, INSTALAÇÃO, SUPORTE, MÓDULO E PLACA</t>
  </si>
  <si>
    <t>ED-15746</t>
  </si>
  <si>
    <t>CONJUNTO DE DOIS (2) INTERRUPTORES SIMPLES, CORRENTE 10A, TENSÃO 250V, (10A-250V) E UM (1) INTERRUPTOR PARALELO, CORRENTE 10A, TENSÃO 250V, (10A-250V), COM PLACA 4"X2" DE TRÊS (3) POSTOS, INCLUSIVE FORNECIMENTO, INSTALAÇÃO, SUPORTE, MÓDULO E PLACA</t>
  </si>
  <si>
    <t>ED-15771</t>
  </si>
  <si>
    <t>CONJUNTO DE DOIS (2) INTERRUPTORES SIMPLES, CORRENTE 10A, TENSÃO 250V, (10A-250V) E UMA (1) TOMADA PADRÃO, TRÊS (3) POLOS, CORRENTE 10A, TENSÃO 250V, (2P+T/10A-250V), COM PLACA 4"X2" DE TRÊS (3) POSTOS, INCLUSIVE FORNECIMENTO, INSTALAÇÃO, SUPORTE, MÓDULO E PLACA</t>
  </si>
  <si>
    <t>ED-15774</t>
  </si>
  <si>
    <t>CONJUNTO DE DOIS (2) INTERRUPTORES SIMPLES, CORRENTE 10A, TENSÃO 250V, (10A-250V) E UMA (1) TOMADA PADRÃO, TRÊS (3) POLOS, CORRENTE 20A, TENSÃO 250V, (2P+T/20A-250V), COM PLACA 4"X2" DE TRÊS (3) POSTOS, INCLUSIVE FORNECIMENTO, INSTALAÇÃO, SUPORTE, MÓDULO E PLACA</t>
  </si>
  <si>
    <t>ED-15789</t>
  </si>
  <si>
    <t>CONJUNTO DE DOIS (2) MÓDULOS COM FURO PARA SAÍDA DE FIO Ø 10MM, COM PLACA 4"X4" DE DOIS (2) POSTO, INCLUSIVE FORNECIMENTO, INSTALAÇÃO, SUPORTE, MÓDULO E PLACA</t>
  </si>
  <si>
    <t>ED-15762</t>
  </si>
  <si>
    <t>CONJUNTO DE DUAS (2) TOMADAS DE DADOS (CONECTOR RJ45 CAT.6E), COM PLACA 4"X2" DE DOIS (2) POSTOS, INCLUSIVE FORNECIMENTO, INSTALAÇÃO, SUPORTE, MÓDULO E PLACA</t>
  </si>
  <si>
    <t>ED-15794</t>
  </si>
  <si>
    <t>CONJUNTO DE DUAS (2) TOMADAS DE DADOS (CONECTOR RJ45 CAT.6E), COM PLACA 4"X4" DE DOIS (2) POSTOS, INCLUSIVE FORNECIMENTO, INSTALAÇÃO, SUPORTE, MÓDULO E PLACA</t>
  </si>
  <si>
    <t>ED-15755</t>
  </si>
  <si>
    <t>CONJUNTO DE DUAS (2) TOMADAS PADRÃO, TRÊS (3) POLOS, CORRENTE 10A, TENSÃO 250V, (2P+T/10A-250V), COM PLACA 4"X2" DE DOIS (2) POSTOS, INCLUSIVE FORNECIMENTO, INSTALAÇÃO, SUPORTE, MÓDULO E PLACA</t>
  </si>
  <si>
    <t>ED-15790</t>
  </si>
  <si>
    <t>CONJUNTO DE DUAS (2) TOMADAS PADRÃO, TRÊS (3) POLOS, CORRENTE 10A, TENSÃO 250V, (2P+T/10A-250V), COM PLACA 4"X4" DE DOIS (2) POSTOS, INCLUSIVE FORNECIMENTO, INSTALAÇÃO, SUPORTE, MÓDULO E PLACA</t>
  </si>
  <si>
    <t>ED-15756</t>
  </si>
  <si>
    <t>CONJUNTO DE DUAS (2) TOMADAS PADRÃO, TRÊS (3) POLOS, CORRENTE 20A, TENSÃO 250V, (2P+T/20A-250V), COM PLACA 4"X2" DE DOIS (2) POSTOS, INCLUSIVE FORNECIMENTO, INSTALAÇÃO, SUPORTE, MÓDULO E PLACA</t>
  </si>
  <si>
    <t>ED-15791</t>
  </si>
  <si>
    <t>CONJUNTO DE DUAS (2) TOMADAS PADRÃO, TRÊS (3) POLOS, CORRENTE 20A, TENSÃO 250V, (2P+T/20A-250V), COM PLACA 4"X4" DE DOIS (2) POSTOS, INCLUSIVE FORNECIMENTO, INSTALAÇÃO, SUPORTE, MÓDULO E PLACA</t>
  </si>
  <si>
    <t>ED-15757</t>
  </si>
  <si>
    <t>CONJUNTO DE DUAS (2) TOMADAS PADRÃO VERMELHA, USO ESPECÍFICO, TRÊS (3) POLOS, CORRENTE 20A, TENSÃO 250V, (2P+T/20A-250V), COM PLACA 4"X2" DE DOIS (2) POSTOS, INCLUSIVE FORNECIMENTO, INSTALAÇÃO, SUPORTE, MÓDULO E PLACA</t>
  </si>
  <si>
    <t>ED-15793</t>
  </si>
  <si>
    <t>CONJUNTO DE DUAS (2) TOMADAS PADRÃO VERMELHA, USO ESPECÍFICO, TRÊS (3) POLOS, CORRENTE 20A, TENSÃO 250V, (2P+T/20A-250V), COM PLACA 4"X4" DE DOIS (2) POSTOS, INCLUSIVE FORNECIMENTO, INSTALAÇÃO, SUPORTE, MÓDULO E PLACA</t>
  </si>
  <si>
    <t>ED-15795</t>
  </si>
  <si>
    <t>CONJUNTO DE DUAS (2) TOMADAS TELEFÔNICAS (CONECTOR RJ11), COM PLACA 4"X4" DE DOIS (2) POSTOS, INCLUSIVE FORNECIMENTO, INSTALAÇÃO, SUPORTE, MÓDULO E PLACA</t>
  </si>
  <si>
    <t>ED-15759</t>
  </si>
  <si>
    <t>CONJUNTO DE DUAS (2) TOMADAS USB (CONECTOR USB TIPO A), CORRENTE 1A, TENSÃO 5V, (1A-5V), COM PLACA 4"X2" DE DOIS (2) POSTOS, INCLUSIVE FORNECIMENTO, INSTALAÇÃO, SUPORTE, MÓDULO E PLACA</t>
  </si>
  <si>
    <t>ED-15785</t>
  </si>
  <si>
    <t>CONJUNTO DE QUATRO (4) INTERRUPTORES BIPOLAR SIMPLES, CORRENTE 10A, TENSÃO 250V, (10A-250V), COM PLACA 4"X4" DE QUATRO (4) POSTOS, INCLUSIVE FORNECIMENTO, INSTALAÇÃO, SUPORTE, MÓDULO E PLACA</t>
  </si>
  <si>
    <t>ED-15784</t>
  </si>
  <si>
    <t>CONJUNTO DE QUATRO (4) INTERRUPTORES SIMPLES, CORRENTE 10A, TENSÃO 250V, (10A-250V), COM PLACA 4"X4" DE QUATRO (4) POSTOS, INCLUSIVE FORNECIMENTO, INSTALAÇÃO, SUPORTE, MÓDULO E PLACA</t>
  </si>
  <si>
    <t>ED-15786</t>
  </si>
  <si>
    <t>CONJUNTO DE SEIS (6) INTERRUPTORES SIMPLES, CORRENTE 10A, TENSÃO 250V, (10A-250V), COM PLACA 4"X4" DE SEIS (6) POSTOS, INCLUSIVE FORNECIMENTO, INSTALAÇÃO, SUPORTE, MÓDULO E PLACA</t>
  </si>
  <si>
    <t>ED-15742</t>
  </si>
  <si>
    <t>CONJUNTO DE TRÊS (3) INTERRUPTORES BIPOLAR SIMPLES, CORRENTE 10A, TENSÃO 250V, (10A-250V), COM PLACA 4"X2" DE TRÊS (3) POSTOS, INCLUSIVE FORNECIMENTO, INSTALAÇÃO, SUPORTE, MÓDULO E PLACA</t>
  </si>
  <si>
    <t>ED-15741</t>
  </si>
  <si>
    <t>CONJUNTO DE TRÊS (3) INTERRUPTORES SIMPLES, CORRENTE 10A, TENSÃO 250V, (10A-250V), COM PLACA 4"X2" DE TRÊS (3) POSTOS, INCLUSIVE FORNECIMENTO, INSTALAÇÃO, SUPORTE, MÓDULO E PLACA</t>
  </si>
  <si>
    <t>ED-15735</t>
  </si>
  <si>
    <t>CONJUNTO DE UM (1) INTERRUPTOR BIPOLAR SIMPLES, CORRENTE 10A, TENSÃO 250V, (10A-250V), COM PLACA 4"X2" DE UM (1) POSTO, INCLUSIVE FORNECIMENTO, INSTALAÇÃO, SUPORTE, MÓDULO E PLACA</t>
  </si>
  <si>
    <t>ED-15744</t>
  </si>
  <si>
    <t>CONJUNTO DE UM (1) INTERRUPTOR BIPOLAR SIMPLES, CORRENTE 10A, TENSÃO 250V, (10A-250V) E UM (1) INTERRUPTOR PARALELO, CORRENTE 10A, TENSÃO 250V, (10A-250V), COM PLACA 4"X2" DE DOIS (2) POSTOS, INCLUSIVE FORNECIMENTO, INSTALAÇÃO, SUPORTE, MÓDULO E PLACA</t>
  </si>
  <si>
    <t>ED-15767</t>
  </si>
  <si>
    <t>CONJUNTO DE UM (1) INTERRUPTOR BIPOLAR SIMPLES, CORRENTE 10A, TENSÃO 250V, (10A-250V) E UMA (1) TOMADA PADRÃO, TRÊS (3) POLOS, CORRENTE 10A, TENSÃO 250V, (2P+T/10A-250V), COM PLACA 4"X2" DE DOIS (2) POSTOS, INCLUSIVE FORNECIMENTO, INSTALAÇÃO, SUPORTE, MÓDULO E PLACA</t>
  </si>
  <si>
    <t>ED-15770</t>
  </si>
  <si>
    <t>CONJUNTO DE UM (1) INTERRUPTOR BIPOLAR SIMPLES, CORRENTE 10A, TENSÃO 250V, (10A-250V) E UMA (1) TOMADA PADRÃO, TRÊS (3) POLOS, CORRENTE 20A, TENSÃO 250V, (2P+T/20A-250V), COM PLACA 4"X2" DE DOIS (2) POSTOS, INCLUSIVE FORNECIMENTO, INSTALAÇÃO, SUPORTE, MÓDULO E PLACA</t>
  </si>
  <si>
    <t>ED-15737</t>
  </si>
  <si>
    <t>CONJUNTO DE UM (1) INTERRUPTOR INTERMEDIÁRIO, CORRENTE 10A, TENSÃO 250V, (10A-250V), COM PLACA 4"X2" DE UM (1) POSTO, INCLUSIVE FORNECIMENTO, INSTALAÇÃO, SUPORTE, MÓDULO E PLACA</t>
  </si>
  <si>
    <t>ED-15736</t>
  </si>
  <si>
    <t>CONJUNTO DE UM (1) INTERRUPTOR PARALELO, CORRENTE 10A, TENSÃO 250V, (10A-250V), COM PLACA 4"X2" DE UM (1) POSTO, INCLUSIVE FORNECIMENTO, INSTALAÇÃO, SUPORTE, MÓDULO E PLACA</t>
  </si>
  <si>
    <t>ED-15766</t>
  </si>
  <si>
    <t>CONJUNTO DE UM (1) INTERRUPTOR PARALELO, CORRENTE 10A, TENSÃO 250V, (10A-250V) E UMA (1) TOMADA PADRÃO, TRÊS (3) POLOS, CORRENTE 10A, TENSÃO 250V, (2P+T/10A-250V), COM PLACA 4"X2" DE DOIS (2) POSTOS, INCLUSIVE FORNECIMENTO, INSTALAÇÃO, SUPORTE, MÓDULO E PLACA</t>
  </si>
  <si>
    <t>ED-15769</t>
  </si>
  <si>
    <t>CONJUNTO DE UM (1) INTERRUPTOR PARALELO, CORRENTE 10A, TENSÃO 250V, (10A-250V) E UMA (1) TOMADA PADRÃO, TRÊS (3) POLOS, CORRENTE 20A, TENSÃO 250V, (2P+T/20A-250V), COM PLACA 4"X2" DE DOIS (2) POSTOS, INCLUSIVE FORNECIMENTO, INSTALAÇÃO, SUPORTE, MÓDULO E PLACA</t>
  </si>
  <si>
    <t>ED-15738</t>
  </si>
  <si>
    <t>CONJUNTO DE UM (1) INTERRUPTOR PULSADOR (CAMPAINHA), CORRENTE 10A, TENSÃO 250V, (10A-250V), COM PLACA 4"X2" DE UM (1) POSTO, INCLUSIVE FORNECIMENTO, INSTALAÇÃO, SUPORTE, MÓDULO E PLACA</t>
  </si>
  <si>
    <t>ED-15733</t>
  </si>
  <si>
    <t>CONJUNTO DE UM (1) INTERRUPTOR SIMPLES, CORRENTE 10A, TENSÃO 250V, (10A-250V), COM PLACA 4"X2" DE UM (1) POSTO, INCLUSIVE FORNECIMENTO, INSTALAÇÃO, SUPORTE, MÓDULO E PLACA</t>
  </si>
  <si>
    <t>ED-15743</t>
  </si>
  <si>
    <t>CONJUNTO DE UM (1) INTERRUPTOR SIMPLES, CORRENTE 10A, TENSÃO 250V, (10A-250V) E UM (1) INTERRUPTOR PARALELO, CORRENTE 10A, TENSÃO 250V, (10A-250V), COM PLACA 4"X2" DE DOIS (2) POSTOS, INCLUSIVE FORNECIMENTO, INSTALAÇÃO, SUPORTE, MÓDULO E PLACA</t>
  </si>
  <si>
    <t>ED-15765</t>
  </si>
  <si>
    <t>ED-15768</t>
  </si>
  <si>
    <t>ED-15778</t>
  </si>
  <si>
    <t>ED-15780</t>
  </si>
  <si>
    <t>ED-15777</t>
  </si>
  <si>
    <t>ED-15779</t>
  </si>
  <si>
    <t>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t>
  </si>
  <si>
    <t>ED-15763</t>
  </si>
  <si>
    <t>CONJUNTO DE UM (1) MÓDULO COM FURO PARA SAÍDA DE FIO Ø10MM, COM PLACA 4"X2" DE UM (1) POSTO, INCLUSIVE FORNECIMENTO, INSTALAÇÃO, SUPORTE, MÓDULO E PLACA</t>
  </si>
  <si>
    <t>ED-15764</t>
  </si>
  <si>
    <t>CONJUNTO DE UMA (1) PLACA CEGA 4"X2", INCLUSIVE FORNECIMENTO, INSTALAÇÃO, SUPORTE E PLACA</t>
  </si>
  <si>
    <t>ED-15781</t>
  </si>
  <si>
    <t>CONJUNTO DE UMA (1) PLACA CEGA 4"X4", INCLUSIVE FORNECIMENTO, INSTALAÇÃO, SUPORTE E PLACA</t>
  </si>
  <si>
    <t>ED-15753</t>
  </si>
  <si>
    <t>CONJUNTO DE UMA (1) TOMADA DE ANTENA (CONECTOR COAXIAL), COM PLACA 4"X2" DE UM (1) POSTO, INCLUSIVE FORNECIMENTO, INSTALAÇÃO, SUPORTE, MÓDULO E PLACA</t>
  </si>
  <si>
    <t>ED-15752</t>
  </si>
  <si>
    <t>CONJUNTO DE UMA (1) TOMADA DE DADOS (CONECTOR RJ45 CAT.6E), COM PLACA 4"X2" DE UM (1) POSTO, INCLUSIVE FORNECIMENTO, INSTALAÇÃO, SUPORTE, MÓDULO E PLACA</t>
  </si>
  <si>
    <t>ED-15748</t>
  </si>
  <si>
    <t>CONJUNTO DE UMA (1) TOMADA PADRÃO, TRÊS (3) POLOS, CORRENTE 10A, TENSÃO 250V, (2P+T/10A-250V), COM PLACA 4"X2" DE UM (1) POSTO, INCLUSIVE FORNECIMENTO, INSTALAÇÃO, SUPORTE, MÓDULO E PLACA</t>
  </si>
  <si>
    <t>ED-15761</t>
  </si>
  <si>
    <t>CONJUNTO DE UMA (1) TOMADA PADRÃO, TRÊS (3) POLOS, CORRENTE 10A, TENSÃO 250V, (2P+T/10A-250V) E UMA (1) TOMADA PADRÃO, TRÊS (3) POLOS, CORRENTE 20A, TENSÃO 250V, (2P+T/20A-250V), COM PLACA 4"X2" DE DOIS (2) POSTOS, INCLUSIVE FORNECIMENTO, INSTALAÇÃO, SUPORTE, MÓDULO E PLACA</t>
  </si>
  <si>
    <t>ED-15792</t>
  </si>
  <si>
    <t>CONJUNTO DE UMA (1) TOMADA PADRÃO, TRÊS (3) POLOS, CORRENTE 10A, TENSÃO 250V, (2P+T/10A-250V) E UMA (1) TOMADA PADRÃO, TRÊS (3) POLOS, CORRENTE 20A, TENSÃO 250V, (2P+T/20A-250V), COM PLACA 4"X4" DE DOIS (2) POSTOS, INCLUSIVE FORNECIMENTO, INSTALAÇÃO, SUPORTE, MÓDULO E PLACA</t>
  </si>
  <si>
    <t>ED-15758</t>
  </si>
  <si>
    <t>CONJUNTO DE UMA (1) TOMADA PADRÃO, TRÊS (3) POLOS, CORRENTE 10A, TENSÃO 250V, (2P+T/10A-250V) E UMA (1) TOMADA USB (CONECTOR USB TIPO A), CORRENTE 1A, TENSÃO 5V, (1A-5V), COM PLACA 4"X2" DE DOIS (2) POSTOS, INCLUSIVE FORNECIMENTO, INSTALAÇÃO, SUPORTE, MÓDULO E PLACA</t>
  </si>
  <si>
    <t>ED-15796</t>
  </si>
  <si>
    <t>CONJUNTO DE UMA (1) TOMADA PADRÃO, TRÊS (3) POLOS, CORRENTE 10A, TENSÃO 250V, (2P+T/10A-250V) E UMA (1) TOMADA USB (CONECTOR USB TIPO A), CORRENTE 1A, TENSÃO 5V, (1A-5V), COM PLACA 4"X4" DE DOIS (2) POSTOS, INCLUSIVE FORNECIMENTO, INSTALAÇÃO, SUPORTE, MÓDULO E PLACA</t>
  </si>
  <si>
    <t>ED-15749</t>
  </si>
  <si>
    <t>CONJUNTO DE UMA (1) TOMADA PADRÃO, TRÊS (3) POLOS, CORRENTE 20A, TENSÃO 250V, (2P+T/20A-250V), COM PLACA 4"X2" DE UM (1) POSTO, INCLUSIVE FORNECIMENTO, INSTALAÇÃO, SUPORTE, MÓDULO E PLACA</t>
  </si>
  <si>
    <t>ED-15750</t>
  </si>
  <si>
    <t>CONJUNTO DE UMA (1) TOMADA PADRÃO VERMELHA, USO ESPECÍFICO, TRÊS (3) POLOS, CORRENTE 20A, TENSÃO 250V, (2P+T/20A-250V), COM PLACA 4"X2" DE UM (1) POSTO, INCLUSIVE FORNECIMENTO, INSTALAÇÃO, SUPORTE, MÓDULO E PLACA</t>
  </si>
  <si>
    <t>ED-15751</t>
  </si>
  <si>
    <t>CONJUNTO DE UMA (1) TOMADA TELEFÔNICA (CONECTOR RJ11), COM PLACA 4"X2" DE UM (1) POSTO, INCLUSIVE FORNECIMENTO, INSTALAÇÃO, SUPORTE, MÓDULO E PLACA</t>
  </si>
  <si>
    <t>ED-15760</t>
  </si>
  <si>
    <t>CONJUNTO DE UMA (1) TOMADA TELEFÔNICA (CONECTOR RJ11) E UMA (1) TOMADA DE DADOS (CONECTOR RJ45 CAT.6E), COM PLACA 4"X2" DE DOIS (2) POSTOS, INCLUSIVE FORNECIMENTO, INSTALAÇÃO, SUPORTE, MÓDULO E PLACA</t>
  </si>
  <si>
    <t>ED-15754</t>
  </si>
  <si>
    <t>CONJUNTO DE UMA (1) TOMADA USB (CONECTOR USB TIPO A), CORRENTE 1A, TENSÃO 5V, (1A-5V), COM PLACA 4"X2" DE UM (1) POSTO, INCLUSIVE FORNECIMENTO, INSTALAÇÃO, SUPORTE, MÓDULO E PLACA</t>
  </si>
  <si>
    <t>ED-17985</t>
  </si>
  <si>
    <t>CONJUNTO PARA CONDULETE DE 1" (25MM) COM DUAS (2) TOMADA DE DADOS OU TELEFONIA (CONECTOR RJ45 CAT.6E OU RJ11) E PLACA DE DOIS (2) POSTOS, INCLUSIVE FORNECIMENTO, INSTALAÇÃO, SUPORTE, MÓDULO E PLACA, EXCLUSIVE CONDULETE</t>
  </si>
  <si>
    <t>ED-17981</t>
  </si>
  <si>
    <t>CONJUNTO PARA CONDULETE DE 1" (25MM) COM UM (1) INTERRUPTOR PARALELO, CORRENTE 10A, TENSÃO 250V, (10A-250V) E PLACA DE UM (1) POSTO, INCLUSIVE FORNECIMENTO, INSTALAÇÃO, SUPORTE, MÓDULO E PLACA, EXCLUSIVE CONDULETE</t>
  </si>
  <si>
    <t>ED-17980</t>
  </si>
  <si>
    <t>CONJUNTO PARA CONDULETE DE 1" (25MM) COM UM (1) INTERRUPTOR SIMPLES, CORRENTE 10A, TENSÃO 250V, (10A-250V) E PLACA DE UM (1) POSTO, INCLUSIVE FORNECIMENTO, INSTALAÇÃO, SUPORTE, MÓDULO E PLACA, EXCLUSIVE CONDULETE</t>
  </si>
  <si>
    <t>ED-17983</t>
  </si>
  <si>
    <t>CONJUNTO PARA CONDULETE DE 1" (25MM) COM UMA (1) TOMADA DE DADOS OU TELEFONIA (CONECTOR RJ45 CAT.6E OU RJ11) E PLACA DE UM (1) POSTO, INCLUSIVE FORNECIMENTO, INSTALAÇÃO, SUPORTE, MÓDULO E PLACA, EXCLUSIVE CONDULETE</t>
  </si>
  <si>
    <t>ED-17982</t>
  </si>
  <si>
    <t>CONJUNTO PARA CONDULETE DE 1" (25MM) COM UMA (1) TOMADA PADRÃO, TRÊS (3) POLOS, CORRENTE 10A, TENSÃO 250V, (2P+T/10A-250V) E PLACA DE UM (1) POSTO, INCLUSIVE FORNECIMENTO, INSTALAÇÃO, SUPORTE, MÓDULO E PLACA, EXCLUSIVE CONDULETE</t>
  </si>
  <si>
    <t>ED-17984</t>
  </si>
  <si>
    <t>CONJUNTO PARA CONDULETE DE 1" (25MM) COM UMA (1) TOMADA PADRÃO, TRÊS (3) POLOS, CORRENTE 20A, TENSÃO 250V, (2P+T/20A-250V) E PLACA DE UM (1) POSTO, INCLUSIVE FORNECIMENTO, INSTALAÇÃO, SUPORTE, MÓDULO E PLACA, EXCLUSIVE CONDULETE</t>
  </si>
  <si>
    <t>ED-17979</t>
  </si>
  <si>
    <t>CONJUNTO PARA CONDULETE DE 3/4" (20MM) COM DUAS (2) TOMADA DE DADOS OU TELEFONIA (CONECTOR RJ45 CAT.6E OU RJ11) E PLACA DE DOIS (2) POSTOS, INCLUSIVE FORNECIMENTO, INSTALAÇÃO, SUPORTE, MÓDULO E PLACA, EXCLUSIVE CONDULETE</t>
  </si>
  <si>
    <t>ED-49115</t>
  </si>
  <si>
    <t>CONJUNTO PARA CONDULETE DE 3/4" (20MM) COM UM (1) INTERRUPTOR PARALELO, CORRENTE 10A, TENSÃO 250V, (10A-250V) E PLACA DE UM (1) POSTO, INCLUSIVE FORNECIMENTO, INSTALAÇÃO, SUPORTE, MÓDULO E PLACA, EXCLUSIVE CONDULETE</t>
  </si>
  <si>
    <t>ED-49114</t>
  </si>
  <si>
    <t>CONJUNTO PARA CONDULETE DE 3/4" (20MM) COM UM (1) INTERRUPTOR SIMPLES, CORRENTE 10A, TENSÃO 250V, (10A-250V) E PLACA DE UM (1) POSTO, INCLUSIVE FORNECIMENTO, INSTALAÇÃO, SUPORTE, MÓDULO E PLACA, EXCLUSIVE CONDULETE</t>
  </si>
  <si>
    <t>ED-49119</t>
  </si>
  <si>
    <t>CONJUNTO PARA CONDULETE DE 3/4" (20MM) COM UMA (1) TOMADA DE DADOS OU TELEFONIA (CONECTOR RJ45 CAT.6E OU RJ11) E PLACA DE UM (1) POSTO, INCLUSIVE FORNECIMENTO, INSTALAÇÃO, SUPORTE, MÓDULO E PLACA, EXCLUSIVE CONDULETE</t>
  </si>
  <si>
    <t>ED-49116</t>
  </si>
  <si>
    <t>CONJUNTO PARA CONDULETE DE 3/4" (20MM) COM UMA (1) TOMADA PADRÃO, TRÊS (3) POLOS, CORRENTE 10A, TENSÃO 250V, (2P+T/10A-250V) E PLACA DE UM (1) POSTO, INCLUSIVE FORNECIMENTO, INSTALAÇÃO, SUPORTE, MÓDULO E PLACA, EXCLUSIVE CONDULETE</t>
  </si>
  <si>
    <t>ED-17978</t>
  </si>
  <si>
    <t>CONJUNTO PARA CONDULETE DE 3/4" (20MM) COM UMA (1) TOMADA PADRÃO, TRÊS (3) POLOS, CORRENTE 20A, TENSÃO 250V, (2P+T/20A-250V) E PLACA DE UM (1) POSTO, INCLUSIVE FORNECIMENTO, INSTALAÇÃO, SUPORTE, MÓDULO E PLACA, EXCLUSIVE CONDULETE</t>
  </si>
  <si>
    <t>ED-5633</t>
  </si>
  <si>
    <t>MÓDULO CEGO, INCLUSIVE FORNECIMENTO E INSTALAÇÃO, EXCLUSIVE PLACA E SUPORTE</t>
  </si>
  <si>
    <t>ED-5634</t>
  </si>
  <si>
    <t>MÓDULO COM FURO PARA SAÍDA DE FIO Ø 10MM, INCLUSIVE FORNECIMENTO E INSTALAÇÃO, EXCLUSIVE PLACA E SUPORTE</t>
  </si>
  <si>
    <t>ED-15726</t>
  </si>
  <si>
    <t>MÓDULO INTERRUPTOR BIPOLAR SIMPLES, CORRENTE 10A, TENSÃO 250V, (10A-250V), INCLUSIVE FORNECIMENTO E INSTALAÇÃO, EXCLUSIVE PLACA E SUPORTE</t>
  </si>
  <si>
    <t>ED-15712</t>
  </si>
  <si>
    <t>MÓDULO INTERRUPTOR INTERMEDIÁRIO, CORRENTE 10A, TENSÃO 250V, (10A-250V), INCLUSIVE FORNECIMENTO E INSTALAÇÃO, EXCLUSIVE PLACA E SUPORTE</t>
  </si>
  <si>
    <t>ED-5616</t>
  </si>
  <si>
    <t>MÓDULO INTERRUPTOR PARALELO, CORRENTE 10A, TENSÃO 250V, (10A-250V), INCLUSIVE FORNECIMENTO E INSTALAÇÃO, EXCLUSIVE PLACA E SUPORTE</t>
  </si>
  <si>
    <t>ED-5615</t>
  </si>
  <si>
    <t>MÓDULO INTERRUPTOR SIMPLES, CORRENTE 10A, TENSÃO 250V, (10A-250V), INCLUSIVE FORNECIMENTO E INSTALAÇÃO, EXCLUSIVE PLACA E SUPORTE</t>
  </si>
  <si>
    <t>ED-5632</t>
  </si>
  <si>
    <t>MÓDULO PARA ANTENA (CONECTOR COAXIAL) PARA CABO COAXIAL DE 75 OHMS, INCLUSIVE FORNECIMENTO E INSTALAÇÃO, EXCLUSIVE PLACA E SUPORTE</t>
  </si>
  <si>
    <t>ED-5630</t>
  </si>
  <si>
    <t>MÓDULO PARA REDE (CONECTOR RJ45 CAT.5E), INCLUSIVE FORNECIMENTO E INSTALAÇÃO, EXCLUSIVE PLACA E SUPORTE</t>
  </si>
  <si>
    <t>ED-5631</t>
  </si>
  <si>
    <t>MÓDULO PARA REDE (CONECTOR RJ45 CAT.6E), INCLUSIVE FORNECIMENTO E INSTALAÇÃO, EXCLUSIVE PLACA E SUPORTE</t>
  </si>
  <si>
    <t>ED-5629</t>
  </si>
  <si>
    <t>MÓDULO PARA TELEFONE (CONECTOR RJ11), INCLUSIVE FORNECIMENTO E INSTALAÇÃO, EXCLUSIVE PLACA E SUPORTE</t>
  </si>
  <si>
    <t>ED-5617</t>
  </si>
  <si>
    <t>MÓDULO PULSADOR CAMPAINHA, CORRENTE 10A, TENSÃO 250V, (10A-250V), INCLUSIVE FORNECIMENTO E INSTALAÇÃO, EXCLUSIVE PLACA E SUPORTE</t>
  </si>
  <si>
    <t>ED-5626</t>
  </si>
  <si>
    <t>MÓDULO TOMADA PADRÃO, TRÊS (3) POLOS, CORRENTE 10A, TENSÃO 250V, (2P+T/10A-250V), INCLUSIVE FORNECIMENTO E INSTALAÇÃO, EXCLUSIVE PLACA E SUPORTE</t>
  </si>
  <si>
    <t>ED-5627</t>
  </si>
  <si>
    <t>MÓDULO TOMADA PADRÃO, TRÊS (3) POLOS, CORRENTE 20A, TENSÃO 250V, (2P+T/20A-250V), INCLUSIVE FORNECIMENTO E INSTALAÇÃO, EXCLUSIVE PLACA E SUPORTE</t>
  </si>
  <si>
    <t>ED-15727</t>
  </si>
  <si>
    <t>MÓDULO TOMADA PADRÃO VERMELHA, USO ESPECÍFICO, TRÊS (3) POLOS, CORRENTE 20A, TENSÃO 250V, (2P+T/20A-250V), INCLUSIVE FORNECIMENTO E INSTALAÇÃO, EXCLUSIVE PLACA E SUPORTE</t>
  </si>
  <si>
    <t>ED-5628</t>
  </si>
  <si>
    <t>ED-49483</t>
  </si>
  <si>
    <t>ED-5618</t>
  </si>
  <si>
    <t>PLACA 4"X2" CEGA, INCLUSIVE FORNECIMENTO E INSTALAÇÃO, EXCLUSIVE SUPORTE</t>
  </si>
  <si>
    <t>ED-5621</t>
  </si>
  <si>
    <t>PLACA 4"X2" PARA DOIS (2) MÓDULOS, INCLUSIVE FORNECIMENTO E INSTALAÇÃO, EXCLUSIVE SUPORTE E MÓDULO</t>
  </si>
  <si>
    <t>ED-5622</t>
  </si>
  <si>
    <t>PLACA 4"X2" PARA TRÊS (3) MÓDULOS, INCLUSIVE FORNECIMENTO E INSTALAÇÃO, EXCLUSIVE SUPORTE E MÓDULO</t>
  </si>
  <si>
    <t>ED-5620</t>
  </si>
  <si>
    <t>PLACA 4"X2" PARA UM (1) MÓDULO, INCLUSIVE FORNECIMENTO E INSTALAÇÃO, EXCLUSIVE SUPORTE E MÓDULO</t>
  </si>
  <si>
    <t>ED-5619</t>
  </si>
  <si>
    <t>PLACA 4"X4" CEGA, INCLUSIVE FORNECIMENTO E INSTALAÇÃO, EXCLUSIVE SUPORTE</t>
  </si>
  <si>
    <t>ED-5623</t>
  </si>
  <si>
    <t>PLACA 4"X4" PARA DOIS (2) MÓDULOS, INCLUSIVE FORNECIMENTO E INSTALAÇÃO, EXCLUSIVE SUPORTE E MÓDULO</t>
  </si>
  <si>
    <t>ED-5624</t>
  </si>
  <si>
    <t>PLACA 4"X4" PARA QUATRO (4) MÓDULOS, INCLUSIVE FORNECIMENTO E INSTALAÇÃO, EXCLUSIVE SUPORTE E MÓDULO</t>
  </si>
  <si>
    <t>ED-5625</t>
  </si>
  <si>
    <t>PLACA 4"X4" PARA SEIS (6) MÓDULOS, INCLUSIVE FORNECIMENTO E INSTALAÇÃO, EXCLUSIVE SUPORTE E MÓDULO</t>
  </si>
  <si>
    <t>ED-5614</t>
  </si>
  <si>
    <t>SUPORTE PARA PLACA 4"X2" PARA TRÊS (3) MÓDULOS, INCLUSIVE PARAFUSOS PARA FIXAÇÃO, FORNECIMENTO E INSTALAÇÃO, EXCLUSIVE PLACA E MÓDULO</t>
  </si>
  <si>
    <t>ED-5613</t>
  </si>
  <si>
    <t>SUPORTE PARA PLACA 4"X4" PARA SEIS (6) MÓDULOS, INCLUSIVE PARAFUSOS PARA FIXAÇÃO, FORNECIMENTO E INSTALAÇÃO, EXCLUSIVE PLACA E MÓDULO</t>
  </si>
  <si>
    <t>ED-49371</t>
  </si>
  <si>
    <t>LÂMPADA COMPACTADA ELETRÔNICA FLUORESCENTE, BASE E27, POTÊNCIA 11W, TENSÃO 110-127V, FORNECIMENTO E INSTALAÇÃO, EXCLUSIVE LUMINÁRIA</t>
  </si>
  <si>
    <t>ED-49372</t>
  </si>
  <si>
    <t>LÂMPADA COMPACTADA ELETRÔNICA FLUORESCENTE, BASE E27, POTÊNCIA 15W, TENSÃO 110-127V, FORNECIMENTO E INSTALAÇÃO, EXCLUSIVE LUMINÁRIA</t>
  </si>
  <si>
    <t>ED-49373</t>
  </si>
  <si>
    <t>LÂMPADA COMPACTADA ELETRÔNICA FLUORESCENTE, BASE E27, POTÊNCIA 20W, TENSÃO 110-127V, FORNECIMENTO E INSTALAÇÃO, EXCLUSIVE LUMINÁRIA</t>
  </si>
  <si>
    <t>ED-49374</t>
  </si>
  <si>
    <t>LÂMPADA COMPACTADA ELETRÔNICA FLUORESCENTE, BASE E27, POTÊNCIA 23W, TENSÃO 110-127V, FORNECIMENTO E INSTALAÇÃO, EXCLUSIVE LUMINÁRIA</t>
  </si>
  <si>
    <t>ED-49370</t>
  </si>
  <si>
    <t>LÂMPADA COMPACTADA ELETRÔNICA FLUORESCENTE, BASE E27, POTÊNCIA 9W, TENSÃO 110-127V, FORNECIMENTO E INSTALAÇÃO, EXCLUSIVE LUMINÁRIA</t>
  </si>
  <si>
    <t>ED-13343</t>
  </si>
  <si>
    <t>LÂMPADA LED, BASE E27, POTÊNCIA 15W, BULBO A65, TEMPERATURA DA COR 6500K, TENSÃO 110-127V, FORNECIMENTO E INSTALAÇÃO, EXCLUSIVE LUMINÁRIA</t>
  </si>
  <si>
    <t>ED-13344</t>
  </si>
  <si>
    <t>LÂMPADA LED, BASE E27, POTÊNCIA 20W, BULBO A70, TEMPERATURA DA COR 6500K, TENSÃO 110-127V, FORNECIMENTO E INSTALAÇÃO, EXCLUSIVE LUMINÁRIA</t>
  </si>
  <si>
    <t>ED-13342</t>
  </si>
  <si>
    <t>LÂMPADA LED, BASE E27, POTÊNCIA 9W, BULBO A60, TEMPERATURA DA COR 6500K, TENSÃO 110-127V, FORNECIMENTO E INSTALAÇÃO, EXCLUSIVE LUMINÁRIA</t>
  </si>
  <si>
    <t>ED-49379</t>
  </si>
  <si>
    <t>LÂMPADA MISTA DE 160W/220V</t>
  </si>
  <si>
    <t>ED-49375</t>
  </si>
  <si>
    <t>LÂMPADA TUBULAR FLUORESCENTE, BASE G13, POTÊNCIA 16W, FORNECIMENTO E INSTALAÇÃO, EXCLUSIVE REATOR E LUMINÁRIA</t>
  </si>
  <si>
    <t>ED-49377</t>
  </si>
  <si>
    <t>ED-49376</t>
  </si>
  <si>
    <t>LÂMPADA TUBULAR FLUORESCENTE, BASE G13, POTÊNCIA 32W, FORNECIMENTO E INSTALAÇÃO, EXCLUSIVE REATOR E LUMINÁRIA</t>
  </si>
  <si>
    <t>ED-49378</t>
  </si>
  <si>
    <t>LÂMPADA TUBULAR FLUORESCENTE, BASE G13, POTÊNCIA 40W, FORNECIMENTO E INSTALAÇÃO, EXCLUSIVE REATOR E LUMINÁRIA</t>
  </si>
  <si>
    <t>ED-9973</t>
  </si>
  <si>
    <t>LÂMPADA TUBULAR LED, BASE G13, POTÊNCIA 18W, DIÂMETRO 26MM/T8, TEMPERATURA DA COR 6500K, FORNECIMENTO E INSTALAÇÃO, EXCLUSIVE LUMINÁRIA</t>
  </si>
  <si>
    <t>ED-9974</t>
  </si>
  <si>
    <t>LÂMPADA TUBULAR LED, BASE G13, POTÊNCIA 40W, DIÂMETRO 26MM/T8, TEMPERATURA DA COR 6500K, FORNECIMENTO E INSTALAÇÃO, EXCLUSIVE LUMINÁRIA</t>
  </si>
  <si>
    <t>ED-9972</t>
  </si>
  <si>
    <t>LÂMPADA TUBULAR LED, BASE G13, POTÊNCIA 9W, DIÂMETRO 26MM/T8, TEMPERATURA DA COR 6500K, FORNECIMENTO E INSTALAÇÃO, EXCLUSIVE LUMINÁRIA</t>
  </si>
  <si>
    <t>ED-49380</t>
  </si>
  <si>
    <t>RECEPTÁCULO DE PORCELANA PARA LÂMPADA COM ROSCA E-27, FORNECIMENTO E INSTALAÇÃO</t>
  </si>
  <si>
    <t>ED-13345</t>
  </si>
  <si>
    <t>LUMINÁRIA ARANDELA TIPO MEIA-LUA COMPLETA, DIÂMETRO 25 CM, PARA UMA (1) LÂMPADA LED, POTÊNCIA 15W, BULBO A65, FORNECIMENTO E INSTALAÇÃO, INCLUSIVE BASE E LÂMPADA</t>
  </si>
  <si>
    <t>ED-13346</t>
  </si>
  <si>
    <t>LUMINÁRIA ARANDELA TIPO MEIA-LUA COMPLETA, DIÂMETRO 25 CM, PARA UMA (1) LÂMPADA LED, POTÊNCIA 20W, BULBO A70, FORNECIMENTO E INSTALAÇÃO, INCLUSIVE BASE E LÂMPADA</t>
  </si>
  <si>
    <t>ED-9955</t>
  </si>
  <si>
    <t>LUMINÁRIA ARANDELA TIPO MEIA-LUA COMPLETA, DIÂMETRO 25 CM, PARA UMA (1) LÂMPADA LED, POTÊNCIA 9W, BULBO A60, FORNECIMENTO E INSTALAÇÃO, INCLUSIVE BASE E LÂMPADA</t>
  </si>
  <si>
    <t>ED-9954</t>
  </si>
  <si>
    <t>LUMINÁRIA ARANDELA TIPO MEIA-LUA, DIÂMETRO 25 CM, PARA UMA (1) LÂMPADA BASE E-27, FORNECIMENTO E INSTALAÇÃO, INCLUSIVE BASE, EXCLUSIVE LÂMPADA</t>
  </si>
  <si>
    <t>ED-49405</t>
  </si>
  <si>
    <t>LUMINÁRIA ARANDELA TIPO TARTARUGA BLINDADA COMPLETA, PARA UMA (1) LÂMPADA FLUORESCENTE COMPACTA 20W, FORNECIMENTO E INSTALAÇÃO, INCLUSIVE BASE E LÂMPADA</t>
  </si>
  <si>
    <t>ED-49404</t>
  </si>
  <si>
    <t>LUMINÁRIA ARANDELA TIPO TARTARUGA BLINDADA, PARA UMA (1) LÂMPADA BASE E-27, POTÊNCIA MÁXIMA 60W, FORNECIMENTO E INSTALAÇÃO, EXCLUSIVE BASE E LÂMPADA</t>
  </si>
  <si>
    <t>ED-49403</t>
  </si>
  <si>
    <t>LUMINÁRIA ARANDELA TIPO TARTARUGA COMPLETA, PARA UMA (1) LÂMPADA FLUORESCENTE COMPACTA 20W, FORNECIMENTO E INSTALAÇÃO, INCLUSIVE BASE E LÂMPADA</t>
  </si>
  <si>
    <t>ED-49402</t>
  </si>
  <si>
    <t>LUMINÁRIA ARANDELA TIPO TARTARUGA, PARA UMA (1) LÂMPADA BASE E-27, POTÊNCIA MÁXIMA 60W, FORNECIMENTO E INSTALAÇÃO, EXCLUSIVE BASE E LÂMPADA</t>
  </si>
  <si>
    <t>ED-49387</t>
  </si>
  <si>
    <t>LUMINÁRIA COMERCIAL CHANFRADA DE SOBREPOR COMPLETA, PARA DUAS (2) LÂMPADAS TUBULARES FLUORESCENTE 2X16W-ØT8, FORNECIMENTO E INSTALAÇÃO, INCLUSIVE BASE, REATOR E LÂMPADAS</t>
  </si>
  <si>
    <t>ED-49393</t>
  </si>
  <si>
    <t>LUMINÁRIA COMERCIAL CHANFRADA DE SOBREPOR COMPLETA, PARA DUAS (2) LÂMPADAS TUBULARES FLUORESCENTE 2X32W-ØT8, FORNECIMENTO E INSTALAÇÃO, INCLUSIVE BASE, REATOR E LÂMPADAS</t>
  </si>
  <si>
    <t>ED-13338</t>
  </si>
  <si>
    <t>LUMINÁRIA COMERCIAL CHANFRADA DE SOBREPOR COMPLETA, PARA DUAS (2) LÂMPADAS TUBULARES LED 2X18W-ØT8, TEMPERATURA DA COR 6500K, FORNECIMENTO E INSTALAÇÃO, INCLUSIVE BASE E LÂMPADAS</t>
  </si>
  <si>
    <t>ED-13337</t>
  </si>
  <si>
    <t>LUMINÁRIA COMERCIAL CHANFRADA DE SOBREPOR COMPLETA, PARA DUAS (2) LÂMPADAS TUBULARES LED 2X9W-ØT8, TEMPERATURA DA COR 6500K, FORNECIMENTO E INSTALAÇÃO, INCLUSIVE BASE E LÂMPADAS</t>
  </si>
  <si>
    <t>ED-49389</t>
  </si>
  <si>
    <t>LUMINÁRIA COMERCIAL CHANFRADA DE SOBREPOR COMPLETA, PARA QUATRO (4) LÂMPADAS TUBULARES FLUORESCENTE 4X16W-ØT8, FORNECIMENTO E INSTALAÇÃO, INCLUSIVE BASE, REATOR E LÂMPADAS</t>
  </si>
  <si>
    <t>ED-49395</t>
  </si>
  <si>
    <t>LUMINÁRIA COMERCIAL CHANFRADA DE SOBREPOR COMPLETA, PARA QUATRO (4) LÂMPADAS TUBULARES FLUORESCENTE 4X32W-ØT8, FORNECIMENTO E INSTALAÇÃO, INCLUSIVE BASE, REATOR E LÂMPADAS</t>
  </si>
  <si>
    <t>ED-13340</t>
  </si>
  <si>
    <t>LUMINÁRIA COMERCIAL CHANFRADA DE SOBREPOR COMPLETA, PARA QUATRO (4) LÂMPADAS TUBULARES LED 4X18W-ØT8, TEMPERATURA DA COR 6500K, FORNECIMENTO E INSTALAÇÃO, INCLUSIVE BASE E LÂMPADA</t>
  </si>
  <si>
    <t>ED-13339</t>
  </si>
  <si>
    <t>LUMINÁRIA COMERCIAL CHANFRADA DE SOBREPOR COMPLETA, PARA QUATRO (4) LÂMPADAS TUBULARES LED 4X9W-ØT8, TEMPERATURA DA COR 6500K, FORNECIMENTO E INSTALAÇÃO, INCLUSIVE BASE E LÂMPADAS</t>
  </si>
  <si>
    <t>ED-49385</t>
  </si>
  <si>
    <t>LUMINÁRIA COMERCIAL CHANFRADA DE SOBREPOR COMPLETA, PARA UMA (1) LÂMPADA TUBULAR FLUORESCENTE 1X16W-ØT8, FORNECIMENTO E INSTALAÇÃO, INCLUSIVE BASE, REATOR E LÂMPADA</t>
  </si>
  <si>
    <t>ED-49391</t>
  </si>
  <si>
    <t>LUMINÁRIA COMERCIAL CHANFRADA DE SOBREPOR COMPLETA, PARA UMA (1) LÂMPADA TUBULAR FLUORESCENTE 1X32W-ØT8, FORNECIMENTO E INSTALAÇÃO, INCLUSIVE BASE, REATOR E LÂMPADA</t>
  </si>
  <si>
    <t>ED-13336</t>
  </si>
  <si>
    <t>LUMINÁRIA COMERCIAL CHANFRADA DE SOBREPOR COMPLETA, PARA UMA (1) LÂMPADA TUBULAR LED 1X18W-ØT8, TEMPERATURA DA COR 6500K, FORNECIMENTO E INSTALAÇÃO, INCLUSIVE BASE E LÂMPADA</t>
  </si>
  <si>
    <t>ED-13335</t>
  </si>
  <si>
    <t>LUMINÁRIA COMERCIAL CHANFRADA DE SOBREPOR COMPLETA, PARA UMA (1) LÂMPADA TUBULAR LED 1X9W-ØT8, TEMPERATURA DA COR 6500K, FORNECIMENTO E INSTALAÇÃO, INCLUSIVE BASE E LÂMPADA</t>
  </si>
  <si>
    <t>ED-49386</t>
  </si>
  <si>
    <t>LUMINÁRIA COMERCIAL CHANFRADA DE SOBREPOR, PARA DUAS (2) LÂMPADAS TUBULARES FLUORESCENTE 2X16W-ØT8 OU 2X20W-ØT10 OU LED 2X9W-ØT8, FORNECIMENTO E INSTALAÇÃO, EXCLUSIVE BASE, REATOR E LÂMPADAS</t>
  </si>
  <si>
    <t>ED-49392</t>
  </si>
  <si>
    <t>LUMINÁRIA COMERCIAL CHANFRADA DE SOBREPOR, PARA DUAS (2) LÂMPADAS TUBULARES FLUORESCENTE 2X32W-ØT8 OU 2X40W-ØT10 OU LED 2X18W-ØT8, FORNECIMENTO E INSTALAÇÃO, EXCLUSIVE BASE, REATOR E LÂMPADAS</t>
  </si>
  <si>
    <t>ED-49388</t>
  </si>
  <si>
    <t>LUMINÁRIA COMERCIAL CHANFRADA DE SOBREPOR, PARA QUATRO (4) LÂMPADAS TUBULARES FLUORESCENTE 4X16W-ØT8 OU 4X20W-ØT10 OU LED 4X9W-ØT8, FORNECIMENTO E INSTALAÇÃO, EXCLUSIVE BASE, REATOR E LÂMPADAS</t>
  </si>
  <si>
    <t>ED-49394</t>
  </si>
  <si>
    <t>LUMINÁRIA COMERCIAL CHANFRADA DE SOBREPOR, PARA QUATRO (4) LÂMPADAS TUBULARES FLUORESCENTE 4X32W-ØT8 OU 4X40W-ØT10 OU LED 4X18W-ØT8, FORNECIMENTO E INSTALAÇÃO, EXCLUSIVE BASE, REATOR E LÂMPADAS</t>
  </si>
  <si>
    <t>ED-49384</t>
  </si>
  <si>
    <t>LUMINÁRIA COMERCIAL CHANFRADA DE SOBREPOR, PARA UMA (1) LÂMPADA TUBULAR FLUORESCENTE 1X16W-ØT8 OU 1X20W-ØT10 OU LED 1X9W-ØT8, FORNECIMENTO E INSTALAÇÃO, EXCLUSIVE BASE, REATOR E LÂMPADA</t>
  </si>
  <si>
    <t>ED-49390</t>
  </si>
  <si>
    <t>LUMINÁRIA COMERCIAL CHANFRADA DE SOBREPOR, PARA UMA (1) LÂMPADA TUBULAR FLUORESCENTE 1X32W-ØT8 OU 1X40W-ØT10 OU LED 1X18W-ØT8, FORNECIMENTO E INSTALAÇÃO, EXCLUSIVE BASE, REATOR E LÂMPADA</t>
  </si>
  <si>
    <t>ED-13357</t>
  </si>
  <si>
    <t>LUMINÁRIA PLAFON REDONDO DE VIDRO JATEADO REDONDO COMPLETA, DIÂMETRO 25 CM, PARA UMA (1) LÂMPADA LED, POTÊNCIA 15W, BULBO A65, FORNECIMENTO E INSTALAÇÃO, INCLUSIVE BASE E LÂMPADA</t>
  </si>
  <si>
    <t>ED-13356</t>
  </si>
  <si>
    <t>LUMINÁRIA PLAFON REDONDO DE VIDRO JATEADO REDONDO COMPLETA, DIÂMETRO 25 CM, PARA UMA (1) LÂMPADA LED, POTÊNCIA 9W, BULBO A60, FORNECIMENTO E INSTALAÇÃO, INCLUSIVE BASE E LÂMPADA</t>
  </si>
  <si>
    <t>ED-13355</t>
  </si>
  <si>
    <t>LUMINÁRIA PLAFON REDONDO DE VIDRO JATEADO REDONDO, DIÂMETRO 25 CM, PARA UMA (1) LÂMPADA BASE E-27, FORNECIMENTO E INSTALAÇÃO, INCLUSIVE BASE, EXCLUSIVE LÂMPADA</t>
  </si>
  <si>
    <t>ED-49408</t>
  </si>
  <si>
    <t>LUMINÁRIA REFLETORA PARA ILUMINAÇÃO PÚBLICA COM LÂMPADA VAPOR DE MERCÚRIO, 2 REFLETORES DE 250W EM POSTE DE CONCRETO COM 9 M DE ALTURA (COMPLETA)</t>
  </si>
  <si>
    <t>ED-49410</t>
  </si>
  <si>
    <t>LUMINÁRIA REFLETORA PARA ILUMINAÇÃO PÚBLICA COM LÂMPADA VAPOR DE MERCÚRIO, 3 REFLETORES DE 400W EM POSTE DE CONCRETO COM 11 M DE ALTURA (COMPLETA)</t>
  </si>
  <si>
    <t>ED-49409</t>
  </si>
  <si>
    <t>LUMINÁRIA REFLETORA PARA ILUMINAÇÃO PÚBLICA COM LÂMPADA VAPOR DE MERCÚRIO, 6 REFLETORES DE 400W EM POSTE DE CONCRETO COM 9 M DE ALTURA (COMPLETA)</t>
  </si>
  <si>
    <t>ED-49406</t>
  </si>
  <si>
    <t>LUMINÁRIA REFLETORA PARA ILUMINAÇÃO PÚBLICA PARA LÂMPADA VAPOR DE MERCÚRIO, SÓDIO E METÁLICA, 1 PÉTALA, POSTE DE AÇO GALVANIZADO COM 10 M DE ALTURA LIVRE (COMPLETA)</t>
  </si>
  <si>
    <t>ED-49407</t>
  </si>
  <si>
    <t>LUMINÁRIA REFLETORA PARA ILUMINAÇÃO PÚBLICA PARA LÂMPADA VAPOR DE MERCÚRIO, SÓDIO E METÁLICA, 2 PÉTALAS, POSTE DE AÇO GALVANIZADO COM 10 M DE ALTURA LIVRE (COMPLETA)</t>
  </si>
  <si>
    <t>ED-49401</t>
  </si>
  <si>
    <t>LUMINÁRIA TIPO DROPS COM BASE SUPORTE GALVANIZADA E GLOBO LEITOSO COMPLETA, PARA UMA (1) LÂMPADA FLUORESCENTE COMPACTA DE 20W, FORNECIMENTO E INSTALAÇÃO, INCLUSIVE BASE E LÂMPADA</t>
  </si>
  <si>
    <t>ED-13354</t>
  </si>
  <si>
    <t>LUMINÁRIA TIPO DROPS COM BASE SUPORTE GALVANIZADA E GLOBO LEITOSO COMPLETA, PARA UMA (1) LÂMPADA LED, POTÊNCIA 15W, BULBO A65, FORNECIMENTO E INSTALAÇÃO, INCLUSIVE BASE E LÂMPADA</t>
  </si>
  <si>
    <t>ED-13353</t>
  </si>
  <si>
    <t>LUMINÁRIA TIPO DROPS COM BASE SUPORTE GALVANIZADA E GLOBO LEITOSO COMPLETA, PARA UMA (1) LÂMPADA LED, POTÊNCIA 9W, BULBO A60, FORNECIMENTO E INSTALAÇÃO, INCLUSIVE BASE E LÂMPADA</t>
  </si>
  <si>
    <t>ED-49400</t>
  </si>
  <si>
    <t>LUMINÁRIA TIPO DROPS COM BASE SUPORTE GALVANIZADA E GLOBO LEITOSO, PARA UMA (1) LÂMPADA BASE E-27, FORNECIMENTO E INSTALAÇÃO, EXCLUSIVE BASE E LÂMPADA</t>
  </si>
  <si>
    <t>ED-49496</t>
  </si>
  <si>
    <t>PROJETOR EXTERNO PARA LÂMPADA A VAPOR DE MERCÚRIO , DE IODETO METÁLICO OU DE SÓDIO, COM ÂNGULO REGULÁVEL, COM ALOJAMENTO PARA REATOR, COMPLETO</t>
  </si>
  <si>
    <t>ED-17951</t>
  </si>
  <si>
    <t>ELETRODUTO FLEXÍVEL CORRUGADO, PVC, ANTI-CHAMA, DN 20MM (1/2"), APLICADO EM ALVENARIA, EXCLUSIVE RASGO</t>
  </si>
  <si>
    <t>ED-17952</t>
  </si>
  <si>
    <t>ELETRODUTO FLEXÍVEL CORRUGADO, PVC, ANTI-CHAMA, DN 25MM (3/4"), APLICADO EM ALVENARIA, EXCLUSIVE RASGO</t>
  </si>
  <si>
    <t>ED-17953</t>
  </si>
  <si>
    <t>ELETRODUTO FLEXÍVEL CORRUGADO, PVC, ANTI-CHAMA, DN 32MM (1"), APLICADO EM ALVENARIA, EXCLUSIVE RASGO</t>
  </si>
  <si>
    <t>ED-49415</t>
  </si>
  <si>
    <t>ELETRODUTO FLEXÍVEL CORRUGADO, PVC, ANTI-CHAMA, DN 32MM (1"), APLICADO EM ALVENARIA, INCLUSIVE RASGO</t>
  </si>
  <si>
    <t>PERFILADO LISO E PERFURADO</t>
  </si>
  <si>
    <t>ED-49463</t>
  </si>
  <si>
    <t>ED-49464</t>
  </si>
  <si>
    <t>ED-49465</t>
  </si>
  <si>
    <t>ED-49466</t>
  </si>
  <si>
    <t>ED-49467</t>
  </si>
  <si>
    <t>ED-49446</t>
  </si>
  <si>
    <t>ED-49447</t>
  </si>
  <si>
    <t>ED-49448</t>
  </si>
  <si>
    <t>ED-49451</t>
  </si>
  <si>
    <t>ED-49450</t>
  </si>
  <si>
    <t>ED-49457</t>
  </si>
  <si>
    <t>ED-49458</t>
  </si>
  <si>
    <t>QUADRO DE COMANDO</t>
  </si>
  <si>
    <t>ED-49507</t>
  </si>
  <si>
    <t>QUADRO DE COMANDO PARA BOMBA P = 0,5 CV, RECALQUE</t>
  </si>
  <si>
    <t>ED-49509</t>
  </si>
  <si>
    <t>QUADRO DE COMANDO PARA BOMBA P = 1,5 CV, RECALQUE</t>
  </si>
  <si>
    <t>ED-49510</t>
  </si>
  <si>
    <t>QUADRO DE COMANDO PARA BOMBA P = 2,0 CV, RECALQUE</t>
  </si>
  <si>
    <t>ED-49511</t>
  </si>
  <si>
    <t>QUADRO DE COMANDO PARA BOMBA P = 2,5 CV, RECALQUE</t>
  </si>
  <si>
    <t>ED-49512</t>
  </si>
  <si>
    <t>QUADRO DE COMANDO PARA BOMBA P = 3,0 CV, RECALQUE</t>
  </si>
  <si>
    <t>QUADRO DE DISTRIBUIÇÃO</t>
  </si>
  <si>
    <t>ED-49508</t>
  </si>
  <si>
    <t>QUADRO DE COMANDO PARA BOMBA P = 1,0 CV, RECALQUE</t>
  </si>
  <si>
    <t>ED-49506</t>
  </si>
  <si>
    <t>QUADRO DE DISTRIBUIÇÃO DE LUZ EM PVC DE EMBUTIR, ATÉ 16 DIVISÕES MODULARES, DIMENSÕES EXTERNAS 260 X 310 X 85 MM</t>
  </si>
  <si>
    <t>ED-49505</t>
  </si>
  <si>
    <t>QUADRO DE DISTRIBUIÇÃO DE LUZ EM PVC DE EMBUTIR, ATÉ 8 DIVISÕES MODULARES, DIMENSÕES EXTERNAS 160 X 240 X 89 MM</t>
  </si>
  <si>
    <t>ED-49499</t>
  </si>
  <si>
    <t>QUADRO DE DISTRIBUIÇÃO PARA 12 MÓDULOS COM BARRAMENTO E CHAVE</t>
  </si>
  <si>
    <t>ED-49500</t>
  </si>
  <si>
    <t>QUADRO DE DISTRIBUIÇÃO PARA 20 MÓDULOS COM BARRAMENTO 100 A</t>
  </si>
  <si>
    <t>ED-49501</t>
  </si>
  <si>
    <t>QUADRO DE DISTRIBUIÇÃO PARA 24 MÓDULOS COM BARRAMENTO 100 A</t>
  </si>
  <si>
    <t>ED-49502</t>
  </si>
  <si>
    <t>QUADRO DE DISTRIBUIÇÃO PARA 36 MÓDULOS COM BARRAMENTO 100 A</t>
  </si>
  <si>
    <t>ED-49503</t>
  </si>
  <si>
    <t>QUADRO DE DISTRIBUIÇÃO PARA 42 MÓDULOS COM BARRAMENTO 100 A</t>
  </si>
  <si>
    <t>ED-49504</t>
  </si>
  <si>
    <t>QUADRO DE DISTRIBUIÇÃO PARA 50 MÓDULOS COM BARRAMENTO 100 A</t>
  </si>
  <si>
    <t>ED-49498</t>
  </si>
  <si>
    <t>QUADRO DE DISTRIBUIÇÃO PARA 8 MÓDULOS COM BARRAMENTO E CHAVE</t>
  </si>
  <si>
    <t>REATOR ELETRÔNICO</t>
  </si>
  <si>
    <t>ED-49514</t>
  </si>
  <si>
    <t>REATOR ELETRÔNICO, ALTO FATOR DE POTÊNCIA (A.F.P), PARTIDA RÁPIDA, PARA DUAS (2) LÂMPADAS TUBULARES, POTÊNCIA 16W, FORNECIMENTO E INSTALAÇÃO</t>
  </si>
  <si>
    <t>ED-49518</t>
  </si>
  <si>
    <t>REATOR ELETRÔNICO, ALTO FATOR DE POTÊNCIA (A.F.P), PARTIDA RÁPIDA, PARA DUAS (2) LÂMPADAS TUBULARES, POTÊNCIA 20W, FORNECIMENTO E INSTALAÇÃO</t>
  </si>
  <si>
    <t>ED-49516</t>
  </si>
  <si>
    <t>REATOR ELETRÔNICO, ALTO FATOR DE POTÊNCIA (A.F.P), PARTIDA RÁPIDA, PARA DUAS (2) LÂMPADAS TUBULARES, POTÊNCIA 32W, FORNECIMENTO E INSTALAÇÃO</t>
  </si>
  <si>
    <t>ED-49520</t>
  </si>
  <si>
    <t>REATOR ELETRÔNICO, ALTO FATOR DE POTÊNCIA (A.F.P), PARTIDA RÁPIDA, PARA DUAS (2) LÂMPADAS TUBULARES, POTÊNCIA 40W, FORNECIMENTO E INSTALAÇÃO</t>
  </si>
  <si>
    <t>ED-49513</t>
  </si>
  <si>
    <t>REATOR ELETRÔNICO, ALTO FATOR DE POTÊNCIA (A.F.P), PARTIDA RÁPIDA, PARA UMA (1) LÂMPADA TUBULAR, POTÊNCIA 16W, FORNECIMENTO E INSTALAÇÃO</t>
  </si>
  <si>
    <t>ED-49517</t>
  </si>
  <si>
    <t>REATOR ELETRÔNICO, ALTO FATOR DE POTÊNCIA (A.F.P), PARTIDA RÁPIDA, PARA UMA (1) LÂMPADA TUBULAR, POTÊNCIA 20W, FORNECIMENTO E INSTALAÇÃO</t>
  </si>
  <si>
    <t>ED-49519</t>
  </si>
  <si>
    <t>REATOR ELETRÔNICO, ALTO FATOR DE POTÊNCIA (A.F.P), PARTIDA RÁPIDA, PARA UMA (1) LÂMPADA TUBULAR, POTÊNCIA 40W, FORNECIMENTO E INSTALAÇÃO</t>
  </si>
  <si>
    <t>SIRENE</t>
  </si>
  <si>
    <t>ED-49526</t>
  </si>
  <si>
    <t>SIRENE DE ALTA POTÊNCIA, TIMBRE Ø 150MM, 100DCB</t>
  </si>
  <si>
    <t>ED-49525</t>
  </si>
  <si>
    <t>SIRENE PARA ALCANCE ATÉ 500 M REF. RT-10</t>
  </si>
  <si>
    <t>SUPRESSOR DE SURTO</t>
  </si>
  <si>
    <t>ED-49528</t>
  </si>
  <si>
    <t>SUPRESSOR DE SURTO PARA PROTEÇÃO DE CENTRAL DE TELECOMUNICAÇÕES</t>
  </si>
  <si>
    <t>ED-49527</t>
  </si>
  <si>
    <t>SUPRESSOR DE SURTO PARA PROTEÇÃO PRIMÁRIA EM QGD, ATÉ 1,5 KV - 5 KA</t>
  </si>
  <si>
    <t>VERGALHÃO DE AÇO COM ROSCA TOTAL</t>
  </si>
  <si>
    <t>ED-49461</t>
  </si>
  <si>
    <t>ED-15650</t>
  </si>
  <si>
    <t>VERGALHÃO DE AÇO COM ROSCA TOTAL PARA PERFILADO, DIÂMETRO 3/8", INCLUSIVE FORNECIMENTO, FIXAÇÃO E INSTALAÇÃO</t>
  </si>
  <si>
    <t>ED-15970</t>
  </si>
  <si>
    <t>VERGALHÃO DE AÇO COM ROSCA TOTAL PARA PERFILADO, DIÂMETRO 5/16", INCLUSIVE FORNECIMENTO, FIXAÇÃO E INSTALAÇÃO</t>
  </si>
  <si>
    <t>ED-49541</t>
  </si>
  <si>
    <t>ENROCAMENTO COM PEDRA DE MÃO ARRUMADA, INCLUSIVE FORNECIMENTO</t>
  </si>
  <si>
    <t>ED-49540</t>
  </si>
  <si>
    <t>ENROCAMENTO COM PEDRA DE MÃO JOGADA, INCLUSIVE FORNECIMENTO</t>
  </si>
  <si>
    <t>ED-49543</t>
  </si>
  <si>
    <t>ENSAIO DE TRAÇÃO, DOBRAMENTO E VERIFICAÇÃO DE BITOLAS EM BARRAS DE AÇO ACIMA DE 1"</t>
  </si>
  <si>
    <t>ED-49542</t>
  </si>
  <si>
    <t>ENSAIO DE TRAÇÃO, DOBRAMENTO E VERIFICAÇÃO DE BITOLAS EM BARRAS DE AÇO ATÉ 1"</t>
  </si>
  <si>
    <t>ED-49545</t>
  </si>
  <si>
    <t>DETERMINAÇÃO E ANÁLISE DE RESULTADO DE RESISTÊNCIA A COMPRESSÃO DO CONCRETO MOLDADO</t>
  </si>
  <si>
    <t>ED-49556</t>
  </si>
  <si>
    <t>ENSAIO DE COMPACTACAO - AMOSTRAS NAO TRABALHADAS - ENERGIA INTERMEDIARIA - SOLOS</t>
  </si>
  <si>
    <t>ED-49557</t>
  </si>
  <si>
    <t>ENSAIO DE COMPACTACAO - AMOSTRAS NAO TRABALHADAS - ENERGIA MODIFICADA - SOLOS</t>
  </si>
  <si>
    <t>ED-49555</t>
  </si>
  <si>
    <t>ENSAIO DE COMPACTACAO - AMOSTRAS NAO TRABALHADAS - ENERGIA NORMAL - SOLOS</t>
  </si>
  <si>
    <t>ED-49558</t>
  </si>
  <si>
    <t>ENSAIO DE COMPACTACAO - AMOSTRAS TRABALHADAS - SOLOS</t>
  </si>
  <si>
    <t>ED-49544</t>
  </si>
  <si>
    <t>ENSAIO DE CONCRETO: CURA, FACEAMENTO, RUPTURA, EMISSÃO DE CERTIFICADOS - ATE 6 UNIDADES</t>
  </si>
  <si>
    <t>ED-49561</t>
  </si>
  <si>
    <t>ENSAIO DE DENSIDADE REAL - SOLOS</t>
  </si>
  <si>
    <t>ED-49567</t>
  </si>
  <si>
    <t>ENSAIO DE EXPANSIBILIDADE - SOLOS</t>
  </si>
  <si>
    <t>ED-49551</t>
  </si>
  <si>
    <t>ENSAIO DE GRANULOMETRIA POR PENEIRAMENTO - SOLOS</t>
  </si>
  <si>
    <t>ED-49552</t>
  </si>
  <si>
    <t>ENSAIO DE GRANULOMETRIA POR PENEIRAMENTO E SEDIMENTACAO - SOLOS</t>
  </si>
  <si>
    <t>ED-49553</t>
  </si>
  <si>
    <t>ENSAIO DE LIMITE DE LIQUIDEZ - SOLOS</t>
  </si>
  <si>
    <t>ED-49554</t>
  </si>
  <si>
    <t>ENSAIO DE LIMITE DE PLASTICIDADE - SOLOS</t>
  </si>
  <si>
    <t>ED-49562</t>
  </si>
  <si>
    <t>ENSAIO DE MASSA ESPECIFICA - IN SITU - EMPREGO DO OLEO - SOLOS</t>
  </si>
  <si>
    <t>ED-49560</t>
  </si>
  <si>
    <t>ENSAIO DE MASSA ESPECIFICA - IN SITU - METODO BALAO DE BORRACHA - SOLOS</t>
  </si>
  <si>
    <t>ED-49559</t>
  </si>
  <si>
    <t>ENSAIO DE MASSA ESPECIFICA - IN SITU - METODO FRASCO DE AREIA - SOLOS</t>
  </si>
  <si>
    <t>ED-49566</t>
  </si>
  <si>
    <t>ENSAIO DE RESILIENCIA - SOLOS</t>
  </si>
  <si>
    <t>ED-49546</t>
  </si>
  <si>
    <t>ENSAIO DE RESISTENCIA A COMPRESSAO SIMPLES - CONCRETO</t>
  </si>
  <si>
    <t>ED-49548</t>
  </si>
  <si>
    <t>ENSAIO DE RESISTENCIA A TRACAO NA FLEXAO DE CONCRETO</t>
  </si>
  <si>
    <t>ED-49547</t>
  </si>
  <si>
    <t>ENSAIO DE RESISTENCIA A TRACAO POR COMPRESSAO DIAMETRAL - CONCRETO</t>
  </si>
  <si>
    <t>ED-49565</t>
  </si>
  <si>
    <t>ENSAIO DE TEOR DE UMIDADE - EM LABORATORIO - SOLOS</t>
  </si>
  <si>
    <t>ED-49563</t>
  </si>
  <si>
    <t>ENSAIO DE TEOR DE UMIDADE - METODO EXPEDITO DO ALCOOL - SOLOS</t>
  </si>
  <si>
    <t>ED-49564</t>
  </si>
  <si>
    <t>ENSAIO DE TEOR DE UMIDADE - PROCESSO SPEEDY - SOLOS E AGREGADOS MIUDOS</t>
  </si>
  <si>
    <t>ED-49550</t>
  </si>
  <si>
    <t>ENSAIO DE TERRAPLENAGEM - CAMADA FINAL DO ATERRO</t>
  </si>
  <si>
    <t>ED-49549</t>
  </si>
  <si>
    <t>ENSAIOS DE TERRAPLENAGEM - CORPO DO ATERRO</t>
  </si>
  <si>
    <t>ED-49568</t>
  </si>
  <si>
    <t>PREPARACAO DE AMOSTRAS PARA ENSAIO DE CARACTERIZACAO - SOLOS</t>
  </si>
  <si>
    <t>ED-49573</t>
  </si>
  <si>
    <t>REDE DE PETECA COM MASTROS EM TUBO AÇO GALVANIZADO D = 76 MM</t>
  </si>
  <si>
    <t>ED-49572</t>
  </si>
  <si>
    <t>REDE DE VÔLEI COM MASTRO EM TUBO GALVANIZADO SEM PEDESTAL</t>
  </si>
  <si>
    <t>ED-49571</t>
  </si>
  <si>
    <t>REDE DE VÔLEI COM PEDESTAL PARA JUIZ</t>
  </si>
  <si>
    <t>ED-49574</t>
  </si>
  <si>
    <t>TABELA DE BASQUETE EM POSTE METÁLICO E SUPORTE DE PISO</t>
  </si>
  <si>
    <t>ED-49569</t>
  </si>
  <si>
    <t>TRAVE DE GOL EM TUBO GALVANIZADO PARA QUADRA, INCLUSIVE REDE E PINTURA</t>
  </si>
  <si>
    <t>ED-49570</t>
  </si>
  <si>
    <t>TRAVE DE GOL PARA CAMPO DE FUTEBOL , INCLUSIVE REDE E PINTURA</t>
  </si>
  <si>
    <t>ED-15342</t>
  </si>
  <si>
    <t>ED-49578</t>
  </si>
  <si>
    <t>FORNECIMENTO E INSTALAÇÃO DE BARRA FIXA METÁLICA PARA PARQUE INFANTIL OU ACADEMIA AO AR LIVRE, FIXADO COM CONCRETO NÃO ESTRUTURAL, PREPARADO EM OBRA COM BETONEIRA, COM FCK 15 MPA , INCLUSIVE ESCAVAÇÃO E TRANSPORTE COM RETIRADA DO MATERIAL ESCAVADO (EM CAÇAMBA)</t>
  </si>
  <si>
    <t>ED-49579</t>
  </si>
  <si>
    <t>FORNECIMENTO E INSTALAÇÃO DE ESCADA HORIZONTAL METÁLICA PARA PARQUE INFANTIL, FIXADO COM CONCRETO NÃO ESTRUTURAL, PREPARADO EM OBRA COM BETONEIRA, COM FCK 15 MPA , INCLUSIVE ESCAVAÇÃO E TRANSPORTE COM RETIRADA DO MATERIAL ESCAVADO (EM CAÇAMBA)</t>
  </si>
  <si>
    <t>ED-49575</t>
  </si>
  <si>
    <t>ED-49580</t>
  </si>
  <si>
    <t>FORNECIMENTO E INSTALAÇÃO DE ESPALDAR E BARRAS METÁLICAS PARA PARQUE INFANTIL OU ACADEMIA AO AR LIVRE, FIXADO COM CONCRETO NÃO ESTRUTURAL, PREPARADO EM OBRA COM BETONEIRA, COM FCK 15 MPA , INCLUSIVE ESCAVAÇÃO E TRANSPORTE COM RETIRADA DO MATERIAL ESCAVADO (EM CAÇAMBA)</t>
  </si>
  <si>
    <t>ED-49576</t>
  </si>
  <si>
    <t>FORNECIMENTO E INSTALAÇÃO DE GANGORRA METÁLICA COM DOIS LUGARES PARA PARQUE INFANTIL, FIXADO COM CONCRETO NÃO ESTRUTURAL, PREPARADO EM OBRA COM BETONEIRA, COM FCK 15 MPA , INCLUSIVE ESCAVAÇÃO E TRANSPORTE COM RETIRADA DO MATERIAL ESCAVADO (EM CAÇAMBA)</t>
  </si>
  <si>
    <t>ED-49577</t>
  </si>
  <si>
    <t>FORNECIMENTO E INSTALAÇÃO DE ZANGA BURRINHO METÁLICO COM DUAS PRANCHAS PARA PARQUE INFANTIL, FIXADO COM CONCRETO NÃO ESTRUTURAL, PREPARADO EM OBRA COM BETONEIRA, COM FCK 15 MPA , INCLUSIVE ESCAVAÇÃO E TRANSPORTE COM RETIRADA DO MATERIAL ESCAVADO (EM CAÇAMBA)</t>
  </si>
  <si>
    <t>ED-49582</t>
  </si>
  <si>
    <t>BATE MACA DE MADEIRA DE LEI, INCLUSIVE APLICAÇÃO DE VERNIZ SINTÉTICO MARÍTIMO, DUAS (2) DEMÃOS, ACABAMENTO TIPO FOSCO</t>
  </si>
  <si>
    <t>ED-49584</t>
  </si>
  <si>
    <t>FOLHA DE PORTA MADEIRA DE LEI PRANCHETA PARA PINTURA L &lt;= 60 CM, H &lt;= 180 CM</t>
  </si>
  <si>
    <t>ED-49585</t>
  </si>
  <si>
    <t>FOLHA DE PORTA MADEIRA DE LEI PRANCHETA PARA PINTURA 60 X 210 CM</t>
  </si>
  <si>
    <t>ED-49586</t>
  </si>
  <si>
    <t>FOLHA DE PORTA MADEIRA DE LEI PRANCHETA PARA PINTURA 70 X 210 CM</t>
  </si>
  <si>
    <t>ED-49587</t>
  </si>
  <si>
    <t>FOLHA DE PORTA MADEIRA DE LEI PRANCHETA PARA PINTURA 80 X 210 CM</t>
  </si>
  <si>
    <t>ED-49588</t>
  </si>
  <si>
    <t>FOLHA DE PORTA MADEIRA DE LEI PRANCHETA PARA PINTURA 90 X 210 CM</t>
  </si>
  <si>
    <t>ED-7066</t>
  </si>
  <si>
    <t>FORNECIMENTO DE VISOR 30X20 CM DE VIDRO EM CRISTAL INCOLOR FIXO E=4 MM COM MOLDURA DE MADEIRA, INSTALADO EM PORTA DE MADEIRA</t>
  </si>
  <si>
    <t>ED-49589</t>
  </si>
  <si>
    <t>MARCO DE MADEIRA DE LEI PARA PINTURA, L = 14 CM, 60 X 210 CM</t>
  </si>
  <si>
    <t>ED-49590</t>
  </si>
  <si>
    <t>MARCO EM MADEIRA DE LEI PARA PINTURA, L = 14 CM, 70 X 210 CM</t>
  </si>
  <si>
    <t>ED-49591</t>
  </si>
  <si>
    <t>MARCO EM MADEIRA DE LEI PARA PINTURA, L = 14 CM, 80 X 210 CM</t>
  </si>
  <si>
    <t>ED-49592</t>
  </si>
  <si>
    <t>MARCO EM MADEIRA DE LEI PARA PINTURA, L = 14 CM, 90 X 210 CM</t>
  </si>
  <si>
    <t>ED-49600</t>
  </si>
  <si>
    <t>PORTA DE ABRIR, MADEIRA DE LEI PRANCHETA PARA PINTURA COMPLETA 60 X 210 CM,COM FERRAGENS EM FERRO LATONADO</t>
  </si>
  <si>
    <t>PORTA DE ABRIR, MADEIRA DE LEI PRANCHETA PARA PINTURA COMPLETA 70 X 210 CM,COM FERRAGENS EM FERRO LATONADO</t>
  </si>
  <si>
    <t>PORTA DE ABRIR, MADEIRA DE LEI PRANCHETA PARA PINTURA COMPLETA 80 X 210 CM,COM FERRAGENS EM FERRO LATONADO</t>
  </si>
  <si>
    <t>PORTA DE ABRIR, MADEIRA DE LEI PRANCHETA PARA PINTURA COMPLETA 90 X 210 CM,COM FERRAGENS EM FERRO LATONADO</t>
  </si>
  <si>
    <t>ED-49597</t>
  </si>
  <si>
    <t>PORTA DE MADEIRA, TIPO PRANCHETA, COM MARCO FERRO "L" 1 1/4 X 1/8", TARJETA E DOBRADIÇAS - 100 X 160 CM</t>
  </si>
  <si>
    <t>ED-49594</t>
  </si>
  <si>
    <t>PORTA DE MADEIRA, TIPO PRANCHETA, COM MARCO FERRO "L" 1 1/4 X 1/8", TARJETA E DOBRADIÇAS - 55 X 180 CM</t>
  </si>
  <si>
    <t>ED-49598</t>
  </si>
  <si>
    <t>PORTA DE MADEIRA, TIPO PRANCHETA, COM MARCO FERRO "L" 1 1/4 X 1/8", TARJETA LIVRE/OCUPADO E DOBRADIÇAS - 100 X 160 CM</t>
  </si>
  <si>
    <t>ED-49593</t>
  </si>
  <si>
    <t>PORTA DE MADEIRA, TIPO PRANCHETA, COM MARCO FERRO "L" 1 1/4 X 1/8", TARJETA LIVRE/OCUPADO E DOBRADIÇAS - 55 X 160 CM</t>
  </si>
  <si>
    <t>ED-49595</t>
  </si>
  <si>
    <t>PORTA DE MADEIRA, TIPO PRANCHETA, COM MARCO FERRO "L" 1 1/4 X 1/8", TARJETA LIVRE/OCUPADO E DOBRADIÇAS - 55 X 180 CM</t>
  </si>
  <si>
    <t>ED-49596</t>
  </si>
  <si>
    <t>PORTA DE MADEIRA, TIPO PRANCHETA, COM MARCO FERRO "L" 1 1/4 X 1/8", TARJETA LIVRE/OCUPADO E DOBRADIÇAS - 60 X 165 CM</t>
  </si>
  <si>
    <t>ED-49607</t>
  </si>
  <si>
    <t>PORTA EM MADEIRA DE LEI ESPECIAL COMPLETA 60 X 210 CM, COM REVESTIMENTO EM LAMINADO MELAMÍNICO NAS DUAS FACES, INCLUSIVE FERRAGENS E MAÇANETA TIPO ALAVANCA</t>
  </si>
  <si>
    <t>ED-49606</t>
  </si>
  <si>
    <t>PORTA EM MADEIRA DE LEI ESPECIAL COMPLETA 70 X 210 CM, COM REVESTIMENTO EM LAMINADO MELAMÍNICO NAS DUAS FACES, INCLUSIVE FERRAGENS E MAÇANETA TIPO ALAVANCA</t>
  </si>
  <si>
    <t>ED-49605</t>
  </si>
  <si>
    <t>PORTA EM MADEIRA DE LEI ESPECIAL COMPLETA 80 X 210 CM, COM REVESTIMENTO EM LAMINADO MELAMÍNICO NAS DUAS FACES, INCLUSIVE FERRAGENS E MAÇANETA TIPO ALAVANCA</t>
  </si>
  <si>
    <t>ED-49604</t>
  </si>
  <si>
    <t>PORTA EM MADEIRA DE LEI ESPECIAL COMPLETA 90 X 210 CM, PARA PINTURA, PARA P.N.E., COM PROTEÇÃO INFERIOR EM LAMINADO MELAMÍNICO, INCLUSIVE FERRAGENS E MAÇANETA TIPO ALAVANCA (P2)</t>
  </si>
  <si>
    <t>ED-49599</t>
  </si>
  <si>
    <t>PORTA EM MADEIRA DE LEI REVESTIDA EM LAMINADO MELAMÍNICO, COM MARCO EM ALUMÍNIO ANODIZADO NATURAL, TARJETA LIVRE/OCUPADO E DOBRADIÇAS - 60 X 165 CM</t>
  </si>
  <si>
    <t>ED-49583</t>
  </si>
  <si>
    <t>PROTETOR DE PAREDE BATE MACA EM PVC RÍGIDO DE ALTO IMPACTO, BASE DE FIXAÇÃO, TERMINAIS DE ACABAMENTO E ADAPTADORES L = 200 MM</t>
  </si>
  <si>
    <t>ED-49611</t>
  </si>
  <si>
    <t>ED-49612</t>
  </si>
  <si>
    <t>ED-9058</t>
  </si>
  <si>
    <t>APLICAÇÃO DE CONCRETO AUTO-ADENSÁVEL EM ESTRUTURA, INCLUSIVE ESPALHAMENTO, ADENSAMENTO E ACABAMENTO</t>
  </si>
  <si>
    <t>ED-8398</t>
  </si>
  <si>
    <t>FORMA E DESFORMA DE COMPENSADO PLASTIFICADO, ESP. 12MM, REAPROVEITAMENTO (3X), EXCLUSIVE ESCORAMENTO</t>
  </si>
  <si>
    <t>ED-49647</t>
  </si>
  <si>
    <t>FORMA E DESFORMA DE COMPENSADO PLASTIFICADO, ESP. 12MM, REAPROVEITAMENTO (5X), EXCLUSIVE ESCORAMENTO</t>
  </si>
  <si>
    <t>ED-49648</t>
  </si>
  <si>
    <t>FORMA E DESFORMA DE COMPENSADO PLASTIFICADO, ESP. 14MM, REAPROVEITAMENTO (5X), EXCLUSIVE ESCORAMENTO</t>
  </si>
  <si>
    <t>ED-49644</t>
  </si>
  <si>
    <t>FORMA E DESFORMA DE COMPENSADO RESINADO, ESP. 10MM, REAPROVEITAMENTO (3X), EXCLUSIVE ESCORAMENTO</t>
  </si>
  <si>
    <t>ED-49645</t>
  </si>
  <si>
    <t>FORMA E DESFORMA DE COMPENSADO RESINADO, ESP. 12MM, REAPROVEITAMENTO (3X), EXCLUSIVE ESCORAMENTO</t>
  </si>
  <si>
    <t>ED-49646</t>
  </si>
  <si>
    <t>FORMA E DESFORMA DE COMPENSADO RESINADO, ESP. 14MM, REAPROVEITAMENTO (3X), EXCLUSIVE ESCORAMENTO</t>
  </si>
  <si>
    <t>ED-49649</t>
  </si>
  <si>
    <t>FORMA E DESFORMA DE MADEIRA PARA ESTRUTURA EM CURVA COM TÁBUA, SARRAFO E COMPENSADO RESINADO NAVAL, ESP. 6MM, REAPROVEITAMENTO (2X), EXCLUSIVE ESCORAMENTO</t>
  </si>
  <si>
    <t>ED-8457</t>
  </si>
  <si>
    <t>FORMA E DESFORMA DE MADEIRA PARA ESTRUTURA EM CURVA COM TÁBUA, SARRAFO E COMPENSADO RESINADO NAVAL, ESP. 6MM, REAPROVEITAMENTO (3X), EXCLUSIVE ESCORAMENTO</t>
  </si>
  <si>
    <t>FORMA E DESFORMA DE MADEIRA PARA ESTRUTURA EM CURVA COM TÁBUA, SARRAFO E COMPENSADO RESINADO NAVAL, ESP. 6MM, REAPROVEITAMENTO (5X), EXCLUSIVE ESCORAMENTO</t>
  </si>
  <si>
    <t>FORMA E DESFORMA DE TÁBUA E SARRAFO, REAPROVEITAMENTO (3X), EXCLUSIVE ESCORAMENTO</t>
  </si>
  <si>
    <t>ED-8471</t>
  </si>
  <si>
    <t>FORMA E DESFORMA DE TÁBUA E SARRAFO, REAPROVEITAMENTO (5X), EXCLUSIVE ESCORAMENTO</t>
  </si>
  <si>
    <t>ED-15690</t>
  </si>
  <si>
    <t>ED-49618</t>
  </si>
  <si>
    <t>FORNECIMENTO DE CONCRETO ESTRUTURAL, PREPARADO EM OBRA, COM FCK 20 MPA, INCLUSIVE LANÇAMENTO, ADENSAMENTO E ACABAMENTO</t>
  </si>
  <si>
    <t>ED-49619</t>
  </si>
  <si>
    <t>FORNECIMENTO DE CONCRETO ESTRUTURAL, PREPARADO EM OBRA, COM FCK 25 MPA, INCLUSIVE LANÇAMENTO, ADENSAMENTO E ACABAMENTO</t>
  </si>
  <si>
    <t>ED-49620</t>
  </si>
  <si>
    <t>FORNECIMENTO DE CONCRETO ESTRUTURAL, PREPARADO EM OBRA, COM FCK 30 MPA, INCLUSIVE LANÇAMENTO, ADENSAMENTO E ACABAMENTO</t>
  </si>
  <si>
    <t>ED-49621</t>
  </si>
  <si>
    <t>FORNECIMENTO DE CONCRETO ESTRUTURAL, PREPARADO EM OBRA, COM FCK 35 MPA, INCLUSIVE LANÇAMENTO, ADENSAMENTO E ACABAMENTO</t>
  </si>
  <si>
    <t>ED-49622</t>
  </si>
  <si>
    <t>FORNECIMENTO DE CONCRETO ESTRUTURAL, PREPARADO EM OBRA, COM FCK 40 MPA, INCLUSIVE LANÇAMENTO, ADENSAMENTO E ACABAMENTO</t>
  </si>
  <si>
    <t>ED-9052</t>
  </si>
  <si>
    <t>FORNECIMENTO DE CONCRETO ESTRUTURAL, USINADO BOMBEADO, AUTO-ADENSÁVEL, COM FCK 20 MPA, INCLUSIVE LANÇAMENTO E ACABAMENTO</t>
  </si>
  <si>
    <t>ED-9053</t>
  </si>
  <si>
    <t>FORNECIMENTO DE CONCRETO ESTRUTURAL, USINADO BOMBEADO, AUTO-ADENSÁVEL, COM FCK 25 MPA, INCLUSIVE LANÇAMENTO E ACABAMENTO</t>
  </si>
  <si>
    <t>ED-9054</t>
  </si>
  <si>
    <t>FORNECIMENTO DE CONCRETO ESTRUTURAL, USINADO BOMBEADO, AUTO-ADENSÁVEL, COM FCK 30 MPA, INCLUSIVE LANÇAMENTO E ACABAMENTO</t>
  </si>
  <si>
    <t>ED-9055</t>
  </si>
  <si>
    <t>FORNECIMENTO DE CONCRETO ESTRUTURAL, USINADO BOMBEADO, AUTO-ADENSÁVEL, COM FCK 35 MPA, INCLUSIVE LANÇAMENTO E ACABAMENTO</t>
  </si>
  <si>
    <t>ED-9056</t>
  </si>
  <si>
    <t>FORNECIMENTO DE CONCRETO ESTRUTURAL, USINADO BOMBEADO, AUTO-ADENSÁVEL, COM FCK 40 MPA, INCLUSIVE LANÇAMENTO E ACABAMENTO</t>
  </si>
  <si>
    <t>ED-9057</t>
  </si>
  <si>
    <t>FORNECIMENTO DE CONCRETO ESTRUTURAL, USINADO BOMBEADO, AUTO-ADENSÁVEL, COM FCK 45 MPA, INCLUSIVE LANÇAMENTO E ACABAMENTO</t>
  </si>
  <si>
    <t>ED-49637</t>
  </si>
  <si>
    <t>FORNECIMENTO DE CONCRETO ESTRUTURAL, USINADO BOMBEADO, COM FCK 20 MPA, INCLUSIVE LANÇAMENTO, ADENSAMENTO E ACABAMENTO</t>
  </si>
  <si>
    <t>FORNECIMENTO DE CONCRETO ESTRUTURAL, USINADO BOMBEADO, COM FCK 25 MPA, INCLUSIVE LANÇAMENTO, ADENSAMENTO E ACABAMENTO</t>
  </si>
  <si>
    <t>ED-49639</t>
  </si>
  <si>
    <t>FORNECIMENTO DE CONCRETO ESTRUTURAL, USINADO BOMBEADO, COM FCK 30 MPA, INCLUSIVE LANÇAMENTO, ADENSAMENTO E ACABAMENTO</t>
  </si>
  <si>
    <t>ED-49640</t>
  </si>
  <si>
    <t>FORNECIMENTO DE CONCRETO ESTRUTURAL, USINADO BOMBEADO, COM FCK 35 MPA, INCLUSIVE LANÇAMENTO, ADENSAMENTO E ACABAMENTO</t>
  </si>
  <si>
    <t>ED-49641</t>
  </si>
  <si>
    <t>FORNECIMENTO DE CONCRETO ESTRUTURAL, USINADO BOMBEADO, COM FCK 40 MPA, INCLUSIVE LANÇAMENTO, ADENSAMENTO E ACABAMENTO</t>
  </si>
  <si>
    <t>ED-49642</t>
  </si>
  <si>
    <t>FORNECIMENTO DE CONCRETO ESTRUTURAL, USINADO BOMBEADO, COM FCK 45 MPA, INCLUSIVE LANÇAMENTO, ADENSAMENTO E ACABAMENTO</t>
  </si>
  <si>
    <t>ED-49629</t>
  </si>
  <si>
    <t>FORNECIMENTO DE CONCRETO ESTRUTURAL, USINADO, COM FCK 20 MPA, INCLUSIVE LANÇAMENTO, ADENSAMENTO E ACABAMENTO</t>
  </si>
  <si>
    <t>ED-49630</t>
  </si>
  <si>
    <t>FORNECIMENTO DE CONCRETO ESTRUTURAL, USINADO, COM FCK 25 MPA, INCLUSIVE LANÇAMENTO, ADENSAMENTO E ACABAMENTO</t>
  </si>
  <si>
    <t>ED-49631</t>
  </si>
  <si>
    <t>FORNECIMENTO DE CONCRETO ESTRUTURAL, USINADO, COM FCK 30 MPA, INCLUSIVE LANÇAMENTO, ADENSAMENTO E ACABAMENTO</t>
  </si>
  <si>
    <t>ED-49632</t>
  </si>
  <si>
    <t>FORNECIMENTO DE CONCRETO ESTRUTURAL, USINADO, COM FCK 35 MPA, INCLUSIVE LANÇAMENTO, ADENSAMENTO E ACABAMENTO</t>
  </si>
  <si>
    <t>ED-49633</t>
  </si>
  <si>
    <t>FORNECIMENTO DE CONCRETO ESTRUTURAL, USINADO, COM FCK 40 MPA, INCLUSIVE LANÇAMENTO, ADENSAMENTO E ACABAMENTO</t>
  </si>
  <si>
    <t>ED-49634</t>
  </si>
  <si>
    <t>FORNECIMENTO DE CONCRETO ESTRUTURAL, USINADO, COM FCK 45 MPA, INCLUSIVE LANÇAMENTO, ADENSAMENTO E ACABAMENTO</t>
  </si>
  <si>
    <t>ED-49614</t>
  </si>
  <si>
    <t>FORNECIMENTO DE CONCRETO NÃO ESTRUTURAL, PREPARADO EM OBRA COM BETONEIRA, COM FCK 10 MPA, INCLUSIVE LANÇAMENTO, ADENSAMENTO E ACABAMENTO</t>
  </si>
  <si>
    <t>ED-49615</t>
  </si>
  <si>
    <t>FORNECIMENTO DE CONCRETO NÃO ESTRUTURAL, PREPARADO EM OBRA COM BETONEIRA, COM FCK 13,5 MPA, INCLUSIVE LANÇAMENTO, ADENSAMENTO E ACABAMENTO</t>
  </si>
  <si>
    <t>ED-49616</t>
  </si>
  <si>
    <t>FORNECIMENTO DE CONCRETO NÃO ESTRUTURAL, PREPARADO EM OBRA COM BETONEIRA, COM FCK 15 MPA, INCLUSIVE LANÇAMENTO, ADENSAMENTO E ACABAMENTO</t>
  </si>
  <si>
    <t>ED-49617</t>
  </si>
  <si>
    <t>FORNECIMENTO DE CONCRETO NÃO ESTRUTURAL, PREPARADO EM OBRA COM BETONEIRA, COM FCK 18 MPA, INCLUSIVE LANÇAMENTO, ADENSAMENTO E ACABAMENTO</t>
  </si>
  <si>
    <t>ED-49613</t>
  </si>
  <si>
    <t>FORNECIMENTO DE CONCRETO NÃO ESTRUTURAL, PREPARADO EM OBRA COM BETONEIRA, COM FCK 9 MPA, INCLUSIVE LANÇAMENTO, ADENSAMENTO E ACABAMENTO</t>
  </si>
  <si>
    <t>ED-49625</t>
  </si>
  <si>
    <t>FORNECIMENTO DE CONCRETO NÃO ESTRUTURAL, USINADO, COM FCK 10 MPA, INCLUSIVE LANÇAMENTO, ADENSAMENTO E ACABAMENTO</t>
  </si>
  <si>
    <t>ED-49627</t>
  </si>
  <si>
    <t>FORNECIMENTO DE CONCRETO NÃO ESTRUTURAL, USINADO, COM FCK 15 MPA, INCLUSIVE LANÇAMENTO, ADENSAMENTO E ACABAMENTO</t>
  </si>
  <si>
    <t>ED-49655</t>
  </si>
  <si>
    <t>ED-49660</t>
  </si>
  <si>
    <t>ESCARIFICAÇÃO MANUAL , CORTE DE CONCRETO ATÉ 3 CM DE PROFUNDIDADE</t>
  </si>
  <si>
    <t>ED-49662</t>
  </si>
  <si>
    <t>ED-49663</t>
  </si>
  <si>
    <t>ED-49661</t>
  </si>
  <si>
    <t>ED-49656</t>
  </si>
  <si>
    <t>LIXAMENTO MECANIZADO DA ARMADURA COM ESCOVA CIRCULAR</t>
  </si>
  <si>
    <t>ED-49657</t>
  </si>
  <si>
    <t>PROTEÇÃO DE ARMADURA CORROÍDA POR AÇÃO DE CLORETOS, COM TINTA DE ALTO TEOR DE ZINCO</t>
  </si>
  <si>
    <t>ED-49658</t>
  </si>
  <si>
    <t>REFORÇO ESTRUTURAL COM EMENDA POR SOLDA , PARA RECONSTITUIÇÃO DA SEÇÃO DA ARMADURA</t>
  </si>
  <si>
    <t>ED-49659</t>
  </si>
  <si>
    <t>REFORÇO ESTRUTURAL COM EMENDA POR TRANSPASSE , PARA RECONSTITUIÇÃO DA SEÇÃO DA ARMADURA</t>
  </si>
  <si>
    <t>ED-49664</t>
  </si>
  <si>
    <t>ED-49665</t>
  </si>
  <si>
    <t>ED-49691</t>
  </si>
  <si>
    <t>CIMALHA DE MADEIRA PARA FORRO DE MADEIRA</t>
  </si>
  <si>
    <t>ED-49688</t>
  </si>
  <si>
    <t>COLOCAÇÃO DE MOLDURA DE GESSO</t>
  </si>
  <si>
    <t>ED-49692</t>
  </si>
  <si>
    <t>EMPENAS DE MADEIRA (RÉGUAS)</t>
  </si>
  <si>
    <t>ED-49687</t>
  </si>
  <si>
    <t>FORRO DE GESSO EM PLACAS ACARTONADAS - FGA</t>
  </si>
  <si>
    <t>FORRO DE GESSO EM PLACAS ACARTONADAS - FGE</t>
  </si>
  <si>
    <t>ED-49685</t>
  </si>
  <si>
    <t>FORRO DE GESSO EM PLACAS 60 X 60 CM LISO</t>
  </si>
  <si>
    <t>ED-49690</t>
  </si>
  <si>
    <t>FORRO DE MADEIRA DE PINUS</t>
  </si>
  <si>
    <t>ED-49689</t>
  </si>
  <si>
    <t>FORRO DE MADEIRA EM ANGELIM</t>
  </si>
  <si>
    <t>ED-49694</t>
  </si>
  <si>
    <t>FORRO EM PVC BRANCO DE L = 10 CM</t>
  </si>
  <si>
    <t>ED-49695</t>
  </si>
  <si>
    <t>FORRO EM PVC BRANCO DE L = 20 CM</t>
  </si>
  <si>
    <t>ED-52311</t>
  </si>
  <si>
    <t>MANTA ISOLANTE PARA TELHADOS</t>
  </si>
  <si>
    <t>ED-49697</t>
  </si>
  <si>
    <t>ED-49699</t>
  </si>
  <si>
    <t>ED-49700</t>
  </si>
  <si>
    <t>ED-49702</t>
  </si>
  <si>
    <t>MOLA HIDRÁULICA NORMAL</t>
  </si>
  <si>
    <t>ED-49704</t>
  </si>
  <si>
    <t>ED-49705</t>
  </si>
  <si>
    <t>ED-49773</t>
  </si>
  <si>
    <t>CORTE DE ESTACA TIPO TRILHO TR 25/32 DUPLO</t>
  </si>
  <si>
    <t>ED-49771</t>
  </si>
  <si>
    <t>CORTE DE ESTACA TIPO TRILHO TR 25/32 SIMPLES</t>
  </si>
  <si>
    <t>ED-49774</t>
  </si>
  <si>
    <t>CORTE DE ESTACA TIPO TRILHO TR 37/45/57 DUPLO</t>
  </si>
  <si>
    <t>ED-49772</t>
  </si>
  <si>
    <t>CORTE DE ESTACA TIPO TRILHO TR 37/45/57 SIMPLES</t>
  </si>
  <si>
    <t>ED-49738</t>
  </si>
  <si>
    <t>CORTE E PREPARO DE CABEÇA DE ESTACAS</t>
  </si>
  <si>
    <t>ED-49711</t>
  </si>
  <si>
    <t>CRAVAÇÃO E CONCRETAGEM ESTACA TIPO FRANKI MOLDADA "IN LOCO" 130 TON D = 520 MM</t>
  </si>
  <si>
    <t>ED-49712</t>
  </si>
  <si>
    <t>CRAVAÇÃO E CONCRETAGEM ESTACA TIPO FRANKI MOLDADA "IN LOCO" 170 TON D = 600 MM</t>
  </si>
  <si>
    <t>ED-49708</t>
  </si>
  <si>
    <t>CRAVAÇÃO E CONCRETAGEM ESTACA TIPO FRANKI MOLDADA "IN LOCO" 55 TON D = 350 MM</t>
  </si>
  <si>
    <t>ED-49709</t>
  </si>
  <si>
    <t>CRAVAÇÃO E CONCRETAGEM ESTACA TIPO FRANKI MOLDADA "IN LOCO" 70 TON D = 400 MM</t>
  </si>
  <si>
    <t>ED-49710</t>
  </si>
  <si>
    <t>CRAVAÇÃO E CONCRETAGEM ESTACA TIPO FRANKI MOLDADA "IN LOCO" 95 TON D = 450 MM</t>
  </si>
  <si>
    <t>ED-49737</t>
  </si>
  <si>
    <t>EMENDA DE ESTACA PRÉ MOLDADA ACIMA DE 95T</t>
  </si>
  <si>
    <t>ED-49735</t>
  </si>
  <si>
    <t>EMENDA DE ESTACA PRÉ-MOLDADA ATÉ 65T</t>
  </si>
  <si>
    <t>ED-49736</t>
  </si>
  <si>
    <t>EMENDA DE ESTACA PRÉ-MOLDADA DE 65T A 95T</t>
  </si>
  <si>
    <t>ED-49741</t>
  </si>
  <si>
    <t>ED-49742</t>
  </si>
  <si>
    <t>ED-49743</t>
  </si>
  <si>
    <t>ED-49777</t>
  </si>
  <si>
    <t>ESCAVAÇÃO MANUAL DE TUBULÃO A CÉU ABERTO</t>
  </si>
  <si>
    <t>ED-49721</t>
  </si>
  <si>
    <t>ESTACA PRÉ-MOLDADA DE CONCRETO ARMADO CRAVADA D = 180 MM/35T</t>
  </si>
  <si>
    <t>ED-49722</t>
  </si>
  <si>
    <t>ESTACA PRÉ-MOLDADA DE CONCRETO ARMADO CRAVADA D = 230 MM/55T</t>
  </si>
  <si>
    <t>ED-49723</t>
  </si>
  <si>
    <t>ESTACA PRÉ-MOLDADA DE CONCRETO ARMADO CRAVADA D = 260 MM/70T</t>
  </si>
  <si>
    <t>ED-49724</t>
  </si>
  <si>
    <t>ESTACA PRÉ-MOLDADA DE CONCRETO ARMADO CRAVADA D = 330 MM/90T</t>
  </si>
  <si>
    <t>ED-49725</t>
  </si>
  <si>
    <t>ESTACA PRÉ-MOLDADA DE CONCRETO ARMADO CRAVADA D = 380 MM/105T</t>
  </si>
  <si>
    <t>ED-49726</t>
  </si>
  <si>
    <t>ESTACA PRÉ-MOLDADA DE CONCRETO ARMADO CRAVADA D = 420 MM/130T</t>
  </si>
  <si>
    <t>ED-49727</t>
  </si>
  <si>
    <t>ESTACA PRÉ-MOLDADA DE CONCRETO ARMADO CRAVADA D = 500 MM/150T</t>
  </si>
  <si>
    <t>ED-49728</t>
  </si>
  <si>
    <t>ESTACA PRÉ-MOLDADA DE CONCRETO ARMADO CRAVADA 15 X 15 CM/25T</t>
  </si>
  <si>
    <t>ED-49729</t>
  </si>
  <si>
    <t>ED-49730</t>
  </si>
  <si>
    <t>ESTACA PRÉ-MOLDADA DE CONCRETO ARMADO CRAVADA 20 X 20 CM/50T</t>
  </si>
  <si>
    <t>ED-49731</t>
  </si>
  <si>
    <t>ESTACA PRÉ-MOLDADA DE CONCRETO ARMADO CRAVADA 21,5 X 21,5 CM/60T</t>
  </si>
  <si>
    <t>ED-49732</t>
  </si>
  <si>
    <t>ESTACA PRÉ-MOLDADA DE CONCRETO ARMADO CRAVADA 23 X 23 CM/70T</t>
  </si>
  <si>
    <t>ED-49733</t>
  </si>
  <si>
    <t>ESTACA PRÉ-MOLDADA DE CONCRETO ARMADO CRAVADA 25,5 X 25,5 CM/85T</t>
  </si>
  <si>
    <t>ED-49734</t>
  </si>
  <si>
    <t>ESTACA PRÉ-MOLDADA DE CONCRETO ARMADO CRAVADA 28 X 28 CM/105T</t>
  </si>
  <si>
    <t>ED-49766</t>
  </si>
  <si>
    <t>ESTACA TIPO TRILHO TR-25 DUPLO</t>
  </si>
  <si>
    <t>ED-49761</t>
  </si>
  <si>
    <t>ESTACA TIPO TRILHO TR-25 SIMPLES</t>
  </si>
  <si>
    <t>ED-49767</t>
  </si>
  <si>
    <t>ESTACA TIPO TRILHO TR-32 DUPLO</t>
  </si>
  <si>
    <t>ED-49762</t>
  </si>
  <si>
    <t>ESTACA TIPO TRILHO TR-32 SIMPLES</t>
  </si>
  <si>
    <t>ED-49768</t>
  </si>
  <si>
    <t>ESTACA TIPO TRILHO TR-37 DUPLO</t>
  </si>
  <si>
    <t>ED-49763</t>
  </si>
  <si>
    <t>ESTACA TIPO TRILHO TR-37 SIMPLES</t>
  </si>
  <si>
    <t>ED-49769</t>
  </si>
  <si>
    <t>ESTACA TIPO TRILHO TR-45 DUPLO</t>
  </si>
  <si>
    <t>ED-49764</t>
  </si>
  <si>
    <t>ESTACA TIPO TRILHO TR-45 SIMPLES</t>
  </si>
  <si>
    <t>ED-49770</t>
  </si>
  <si>
    <t>ESTACA TIPO TRILHO TR-57 DUPLO</t>
  </si>
  <si>
    <t>ED-49765</t>
  </si>
  <si>
    <t>ESTACA TIPO TRILHO TR-57 SIMPLES</t>
  </si>
  <si>
    <t>ED-49715</t>
  </si>
  <si>
    <t>ED-49716</t>
  </si>
  <si>
    <t>ED-49717</t>
  </si>
  <si>
    <t>ED-49718</t>
  </si>
  <si>
    <t>ED-49750</t>
  </si>
  <si>
    <t>MOBILIZAÇÃO E DESMOBILIZAÇÃO DE EQUIPAMENTO PARA BROCA TRADO DMT ATÉ 50 KM</t>
  </si>
  <si>
    <t>ED-49751</t>
  </si>
  <si>
    <t>MOBILIZAÇÃO E DESMOBILIZAÇÃO DE EQUIPAMENTO PARA BROCA TRADO DMT DE 50,1 A 100 KM</t>
  </si>
  <si>
    <t>ED-49719</t>
  </si>
  <si>
    <t>MOBILIZAÇÃO E DESMOBILIZAÇÃO DE EQUIPAMENTO PARA ESTACA CRAVADA DMT ATÉ 50 KM</t>
  </si>
  <si>
    <t>ED-49720</t>
  </si>
  <si>
    <t>MOBILIZAÇÃO E DESMOBILIZAÇÃO DE EQUIPAMENTO PARA ESTACA CRAVADA DMT DE 50,1 A 100 KM</t>
  </si>
  <si>
    <t>ED-49739</t>
  </si>
  <si>
    <t>MOBILIZAÇÃO E DESMOBILIZAÇÃO DE EQUIPAMENTO PARA ESTACA STRAUSS DMT ATÉ 50 KM</t>
  </si>
  <si>
    <t>ED-49740</t>
  </si>
  <si>
    <t>MOBILIZAÇÃO E DESMOBILIZAÇÃO DE EQUIPAMENTO PARA ESTACA STRAUSS DMT DE 50,1 A 100 KM</t>
  </si>
  <si>
    <t>ED-49706</t>
  </si>
  <si>
    <t>MOBILIZAÇÃO E DESMOBILIZAÇÃO DE EQUIPAMENTO PARA ESTACA TIPO FRANKI DMT ATÉ 50 KM</t>
  </si>
  <si>
    <t>ED-49707</t>
  </si>
  <si>
    <t>MOBILIZAÇÃO E DESMOBILIZAÇÃO DE EQUIPAMENTO PARA ESTACA TIPO FRANKI DMT DE 50,1 A 100 KM</t>
  </si>
  <si>
    <t>ED-49713</t>
  </si>
  <si>
    <t>MOBILIZAÇÃO E DESMOBILIZAÇÃO DE EQUIPAMENTO PARA ESTACA TIPO HÉLICE CONTÍNUA DMT ATÉ 50 KM</t>
  </si>
  <si>
    <t>ED-49714</t>
  </si>
  <si>
    <t>MOBILIZAÇÃO E DESMOBILIZAÇÃO DE EQUIPAMENTO PARA ESTACA TIPO HÉLICE CONTÍNUA DMT DE 50,1 A 100 KM</t>
  </si>
  <si>
    <t>ED-49759</t>
  </si>
  <si>
    <t>MOBILIZAÇÃO E DESMOBILIZAÇÃO DE EQUIPAMENTO PARA ESTACA TRILHO DMT ATÉ 50 KM</t>
  </si>
  <si>
    <t>ED-49760</t>
  </si>
  <si>
    <t>MOBILIZAÇÃO E DESMOBILIZAÇÃO DE EQUIPAMENTO PARA ESTACA TRILHO DMT DE 50,1 A 100 KM</t>
  </si>
  <si>
    <t>ED-49746</t>
  </si>
  <si>
    <t>PERFURAÇÃO DE ESTACA BROCA A TRADO MANUAL D = 150 MM</t>
  </si>
  <si>
    <t>ED-49747</t>
  </si>
  <si>
    <t>PERFURAÇÃO DE ESTACA BROCA A TRADO MANUAL D = 200 MM</t>
  </si>
  <si>
    <t>PERFURAÇÃO DE ESTACA BROCA A TRADO MANUAL D = 250 MM</t>
  </si>
  <si>
    <t>ED-49749</t>
  </si>
  <si>
    <t>PERFURAÇÃO DE ESTACA BROCA A TRADO MANUAL D = 300 MM</t>
  </si>
  <si>
    <t>ED-49752</t>
  </si>
  <si>
    <t>PERFURAÇÃO DE ESTACA BROCA A TRADO MECANIZADO D = 250 MM</t>
  </si>
  <si>
    <t>ED-49753</t>
  </si>
  <si>
    <t>PERFURAÇÃO DE ESTACA BROCA A TRADO MECANIZADO D = 300 MM</t>
  </si>
  <si>
    <t>ED-49754</t>
  </si>
  <si>
    <t>PERFURAÇÃO DE ESTACA BROCA A TRADO MECANIZADO D = 350 MM</t>
  </si>
  <si>
    <t>ED-49755</t>
  </si>
  <si>
    <t>PERFURAÇÃO DE ESTACA BROCA A TRADO MECANIZADO D = 400 MM</t>
  </si>
  <si>
    <t>ED-49756</t>
  </si>
  <si>
    <t>PERFURAÇÃO DE ESTACA BROCA A TRADO MECANIZADO D = 450 MM</t>
  </si>
  <si>
    <t>ED-49757</t>
  </si>
  <si>
    <t>PERFURAÇÃO DE ESTACA BROCA A TRADO MECANIZADO D = 500 MM</t>
  </si>
  <si>
    <t>ED-49780</t>
  </si>
  <si>
    <t>CONCRETO CICLÓPICO, FCK 15 MPA,  PREPARADO EM OBRA COM BETONEIRA, COM 30% DE PEDRA DE MÃO, INCLUSIVE LANÇAMENTO, ADENSAMENTO E ACABAMENTO</t>
  </si>
  <si>
    <t>ED-49779</t>
  </si>
  <si>
    <t>CONCRETO CICLÓPICO, TRAÇO 1:3:6,  PREPARADO EM OBRA COM BETONEIRA, COM 30% DE PEDRA DE MÃO, INCLUSIVE LANÇAMENTO, ADENSAMENTO E ACABAMENTO</t>
  </si>
  <si>
    <t>ED-49778</t>
  </si>
  <si>
    <t>CONCRETO CICLÓPICO, TRAÇO 1:4:8,  PREPARADO EM OBRA COM BETONEIRA, COM 30% DE PEDRA DE MÃO, INCLUSIVE LANÇAMENTO, ADENSAMENTO E ACABAMENTO</t>
  </si>
  <si>
    <t>ED-8571</t>
  </si>
  <si>
    <t>FORMA E DESFORMA DE COMPENSADO PLASTIFICADO, ESP. 12MM, REAPROVEITAMENTO (3X) (FUNDAÇÃO)</t>
  </si>
  <si>
    <t>ED-49811</t>
  </si>
  <si>
    <t>FORMA E DESFORMA DE COMPENSADO RESINADO, ESP. 12MM, REAPROVEITAMENTO (3X) (FUNDAÇÃO)</t>
  </si>
  <si>
    <t>ED-49810</t>
  </si>
  <si>
    <t>FORMA E DESFORMA DE TÁBUA E SARRAFO, REAPROVEITAMENTO (3X) (FUNDAÇÃO)</t>
  </si>
  <si>
    <t>ED-49786</t>
  </si>
  <si>
    <t>FORNECIMENTO DE CONCRETO ESTRUTURAL, PREPARADO EM OBRA COM BETONEIRA, COM FCK 20 MPA, INCLUSIVE LANÇAMENTO, ADENSAMENTO E ACABAMENTO (FUNDAÇÃO)</t>
  </si>
  <si>
    <t>ED-49787</t>
  </si>
  <si>
    <t>FORNECIMENTO DE CONCRETO ESTRUTURAL, PREPARADO EM OBRA COM BETONEIRA, COM FCK 25 MPA, INCLUSIVE LANÇAMENTO, ADENSAMENTO E ACABAMENTO (FUNDAÇÃO)</t>
  </si>
  <si>
    <t>ED-49788</t>
  </si>
  <si>
    <t>FORNECIMENTO DE CONCRETO ESTRUTURAL, PREPARADO EM OBRA COM BETONEIRA, COM FCK 30 MPA, INCLUSIVE LANÇAMENTO, ADENSAMENTO E ACABAMENTO (FUNDAÇÃO)</t>
  </si>
  <si>
    <t>ED-49789</t>
  </si>
  <si>
    <t>FORNECIMENTO DE CONCRETO ESTRUTURAL, PREPARADO EM OBRA COM BETONEIRA, COM FCK 35 MPA, INCLUSIVE LANÇAMENTO, ADENSAMENTO E ACABAMENTO (FUNDAÇÃO)</t>
  </si>
  <si>
    <t>ED-49790</t>
  </si>
  <si>
    <t>FORNECIMENTO DE CONCRETO ESTRUTURAL, PREPARADO EM OBRA COM BETONEIRA, COM FCK 40 MPA, INCLUSIVE LANÇAMENTO, ADENSAMENTO E ACABAMENTO (FUNDAÇÃO)</t>
  </si>
  <si>
    <t>ED-49804</t>
  </si>
  <si>
    <t>FORNECIMENTO DE CONCRETO ESTRUTURAL, USINADO BOMBEADO, COM FCK 20 MPA, INCLUSIVE LANÇAMENTO, ADENSAMENTO E ACABAMENTO (FUNDAÇÃO)</t>
  </si>
  <si>
    <t>ED-49809</t>
  </si>
  <si>
    <t>FORNECIMENTO DE CONCRETO ESTRUTURAL, USINADO BOMBEADO, COM FCK 20 MPA, SLUMP 20 +/- 2 (SLUMPFLOW 48 A 53 CM, COM AGREGADOS PEDRISCO E AREIA, CONSUMO MÍNIMO DE CIMENTO DE 400 KG/M3), INCLUSIVE LANÇAMENTO, ADENSAMENTO E ACABAMENTO (FUNDAÇÃO)</t>
  </si>
  <si>
    <t>ED-49805</t>
  </si>
  <si>
    <t>FORNECIMENTO DE CONCRETO ESTRUTURAL, USINADO BOMBEADO, COM FCK 25 MPA, INCLUSIVE LANÇAMENTO, ADENSAMENTO E ACABAMENTO (FUNDAÇÃO)</t>
  </si>
  <si>
    <t>ED-49806</t>
  </si>
  <si>
    <t>FORNECIMENTO DE CONCRETO ESTRUTURAL, USINADO BOMBEADO, COM FCK 30 MPA, INCLUSIVE LANÇAMENTO, ADENSAMENTO E ACABAMENTO (FUNDAÇÃO)</t>
  </si>
  <si>
    <t>ED-49807</t>
  </si>
  <si>
    <t>FORNECIMENTO DE CONCRETO ESTRUTURAL, USINADO BOMBEADO, COM FCK 35 MPA, INCLUSIVE LANÇAMENTO, ADENSAMENTO E ACABAMENTO (FUNDAÇÃO)</t>
  </si>
  <si>
    <t>ED-49808</t>
  </si>
  <si>
    <t>FORNECIMENTO DE CONCRETO ESTRUTURAL, USINADO BOMBEADO, COM FCK 40 MPA, INCLUSIVE LANÇAMENTO, ADENSAMENTO E ACABAMENTO (FUNDAÇÃO)</t>
  </si>
  <si>
    <t>ED-49797</t>
  </si>
  <si>
    <t>FORNECIMENTO DE CONCRETO ESTRUTURAL, USINADO, COM FCK 20 MPA, INCLUSIVE LANÇAMENTO, ADENSAMENTO E ACABAMENTO (FUNDAÇÃO)</t>
  </si>
  <si>
    <t>FORNECIMENTO DE CONCRETO ESTRUTURAL, USINADO, COM FCK 25 MPA, INCLUSIVE LANÇAMENTO, ADENSAMENTO E ACABAMENTO (FUNDAÇÃO)</t>
  </si>
  <si>
    <t>ED-49799</t>
  </si>
  <si>
    <t>FORNECIMENTO DE CONCRETO ESTRUTURAL, USINADO, COM FCK 30 MPA, INCLUSIVE LANÇAMENTO, ADENSAMENTO E ACABAMENTO (FUNDAÇÃO)</t>
  </si>
  <si>
    <t>ED-49800</t>
  </si>
  <si>
    <t>FORNECIMENTO DE CONCRETO ESTRUTURAL, USINADO, COM FCK 35 MPA, INCLUSIVE LANÇAMENTO, ADENSAMENTO E ACABAMENTO (FUNDAÇÃO)</t>
  </si>
  <si>
    <t>ED-49801</t>
  </si>
  <si>
    <t>FORNECIMENTO DE CONCRETO ESTRUTURAL, USINADO, COM FCK 40 MPA, INCLUSIVE LANÇAMENTO, ADENSAMENTO E ACABAMENTO (FUNDAÇÃO)</t>
  </si>
  <si>
    <t>ED-49782</t>
  </si>
  <si>
    <t>ED-49783</t>
  </si>
  <si>
    <t>FORNECIMENTO DE CONCRETO NÃO ESTRUTURAL, PREPARADO EM OBRA COM BETONEIRA, COM FCK 13,5 MPA, INCLUSIVE LANÇAMENTO, ADENSAMENTO E ACABAMENTO (FUNDAÇÃO)</t>
  </si>
  <si>
    <t>ED-49784</t>
  </si>
  <si>
    <t>FORNECIMENTO DE CONCRETO NÃO ESTRUTURAL, PREPARADO EM OBRA COM BETONEIRA, COM FCK 15 MPA, INCLUSIVE LANÇAMENTO, ADENSAMENTO E ACABAMENTO (FUNDAÇÃO)</t>
  </si>
  <si>
    <t>ED-49785</t>
  </si>
  <si>
    <t>FORNECIMENTO DE CONCRETO NÃO ESTRUTURAL, PREPARADO EM OBRA COM BETONEIRA, COM FCK 18 MPA, INCLUSIVE LANÇAMENTO, ADENSAMENTO E ACABAMENTO (FUNDAÇÃO)</t>
  </si>
  <si>
    <t>ED-49781</t>
  </si>
  <si>
    <t>FORNECIMENTO DE CONCRETO NÃO ESTRUTURAL, PREPARADO EM OBRA COM BETONEIRA, COM FCK 9 MPA, INCLUSIVE LANÇAMENTO, ADENSAMENTO E ACABAMENTO (FUNDAÇÃO)</t>
  </si>
  <si>
    <t>ED-49793</t>
  </si>
  <si>
    <t>FORNECIMENTO DE CONCRETO NÃO ESTRUTURAL, USINADO, COM FCK 10 MPA, INCLUSIVE LANÇAMENTO, ADENSAMENTO E ACABAMENTO (FUNDAÇÃO)</t>
  </si>
  <si>
    <t>ED-49795</t>
  </si>
  <si>
    <t>FORNECIMENTO DE CONCRETO NÃO ESTRUTURAL, USINADO, COM FCK 15 MPA, INCLUSIVE LANÇAMENTO, ADENSAMENTO E ACABAMENTO (FUNDAÇÃO)</t>
  </si>
  <si>
    <t>ED-49814</t>
  </si>
  <si>
    <t>LASTRO DE AREIA</t>
  </si>
  <si>
    <t>LASTRO DE BRITA 2 OU 3 APILOADO MANUALMENTE</t>
  </si>
  <si>
    <t>ED-49812</t>
  </si>
  <si>
    <t xml:space="preserve">LASTRO DE CONCRETO MAGRO, INCLUSIVE TRANSPORTE, LANÇAMENTO E ADENSAMENTO </t>
  </si>
  <si>
    <t>ED-49817</t>
  </si>
  <si>
    <t>CILINDRO DE AÇO COM GÁS GLP CAPACIDADE 45 KG</t>
  </si>
  <si>
    <t>ED-49818</t>
  </si>
  <si>
    <t>COLETOR MÓDULO CENTRAL</t>
  </si>
  <si>
    <t>ED-49819</t>
  </si>
  <si>
    <t>COLETOR MÓDULO II SIMPLES P-45</t>
  </si>
  <si>
    <t>ED-15716</t>
  </si>
  <si>
    <t>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t>
  </si>
  <si>
    <t>ED-49821</t>
  </si>
  <si>
    <t>MANGUEIRA PLÁSTICA PARA GÁS D = 3/8" X 1,50 M</t>
  </si>
  <si>
    <t>ED-49822</t>
  </si>
  <si>
    <t>NIPLE DE REDUÇÃO DE LATÃO 1/2" NPT X 1/8" NPT</t>
  </si>
  <si>
    <t>ED-49823</t>
  </si>
  <si>
    <t>NIPLE DE REDUÇÃO DE LATÃO 1/2" NPT X 3/8" NPT</t>
  </si>
  <si>
    <t>ED-49824</t>
  </si>
  <si>
    <t>NIPLE DUPLO FERRO MALEÁVEL 300# 1/2" NPT</t>
  </si>
  <si>
    <t>ED-49826</t>
  </si>
  <si>
    <t>REGISTRO BICO INJETOR D = 3/8"</t>
  </si>
  <si>
    <t>ED-49827</t>
  </si>
  <si>
    <t>REGISTRO DE GÁS D = 1/2"</t>
  </si>
  <si>
    <t>ED-49828</t>
  </si>
  <si>
    <t>REGISTRO DE LATÃO 1/2" NPT X 1/2" NPT</t>
  </si>
  <si>
    <t>ED-49830</t>
  </si>
  <si>
    <t>TAMPÃO (CAP) FERRO MALEÁVEL NPT 300# 1/2"</t>
  </si>
  <si>
    <t>ED-49832</t>
  </si>
  <si>
    <t>TUBO AÇO PRETO SCH-40, D = 1/2" SEM COSTURA</t>
  </si>
  <si>
    <t>ED-49833</t>
  </si>
  <si>
    <t>TUBO AÇO PRETO SCH-40, D = 3/4" SEM COSTURA</t>
  </si>
  <si>
    <t>ED-49831</t>
  </si>
  <si>
    <t>TUBO AÇO PRETO SCH-40, D = 3/8" SEM COSTURA</t>
  </si>
  <si>
    <t>ED-49841</t>
  </si>
  <si>
    <t>ED-49842</t>
  </si>
  <si>
    <t>ED-49938</t>
  </si>
  <si>
    <t>CAIXA DE DESCARGA PLÁSTICA EXTERNA 12 LTS INSTALADA COM ACESSÓRIOS</t>
  </si>
  <si>
    <t>ED-16355</t>
  </si>
  <si>
    <t>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t>
  </si>
  <si>
    <t>ED-49951</t>
  </si>
  <si>
    <t>MITRA PVC RÍGIDO (TERMINAL DE VENTILAÇÃO TIPO) 75 MM</t>
  </si>
  <si>
    <t>ED-49962</t>
  </si>
  <si>
    <t>RALO SEMI- HEMISFÉRICO TIPO ABACAXI D = 100 MM</t>
  </si>
  <si>
    <t>ED-49960</t>
  </si>
  <si>
    <t>RALO SEMI- HEMISFÉRICO TIPO ABACAXI D = 50 MM</t>
  </si>
  <si>
    <t>ED-49961</t>
  </si>
  <si>
    <t>RALO SEMI- HEMISFÉRICO TIPO ABACAXI D = 75 MM</t>
  </si>
  <si>
    <t>BOMBA CENTRÍFUGA DE SUCÇÃO E RECALQUE 1/2 HP D = 2"</t>
  </si>
  <si>
    <t>ED-49869</t>
  </si>
  <si>
    <t>CONJUNTO ELEVATÓRIO MOTOR-BOMBA (CENTRÍFUGA) DE 10 HP</t>
  </si>
  <si>
    <t>ED-49863</t>
  </si>
  <si>
    <t>CONJUNTO ELEVATÓRIO MOTOR-BOMBA (CENTRÍFUGA) DE 1/2 HP</t>
  </si>
  <si>
    <t>ED-49862</t>
  </si>
  <si>
    <t>CONJUNTO ELEVATÓRIO MOTOR-BOMBA (CENTRÍFUGA) DE 1/3 HP</t>
  </si>
  <si>
    <t>ED-49865</t>
  </si>
  <si>
    <t>CONJUNTO ELEVATÓRIO MOTOR-BOMBA (CENTRÍFUGA) DE 2 HP</t>
  </si>
  <si>
    <t>ED-49866</t>
  </si>
  <si>
    <t>CONJUNTO ELEVATÓRIO MOTOR-BOMBA (CENTRÍFUGA) DE 3 HP</t>
  </si>
  <si>
    <t>ED-49867</t>
  </si>
  <si>
    <t>CONJUNTO ELEVATÓRIO MOTOR-BOMBA (CENTRÍFUGA) DE 5 HP</t>
  </si>
  <si>
    <t>ED-49868</t>
  </si>
  <si>
    <t>CONJUNTO ELEVATÓRIO MOTOR-BOMBA (CENTRÍFUGA) DE 7,5 HP</t>
  </si>
  <si>
    <t>ED-49864</t>
  </si>
  <si>
    <t>CONJUNTO MOTO BOMBA 3/4" CV MONOFÁSICA, CENTRÍFUGA, 1 ESTAGIO</t>
  </si>
  <si>
    <t>ED-49861</t>
  </si>
  <si>
    <t>MOTO-BOMBA 1 CV SUCÇÃO = 1 1/2" R = 1 1/4", VM = 5M3/H, HM = 16 M</t>
  </si>
  <si>
    <t>ED-49936</t>
  </si>
  <si>
    <t>ED-49937</t>
  </si>
  <si>
    <t>ED-49934</t>
  </si>
  <si>
    <t>ED-49935</t>
  </si>
  <si>
    <t>ED-49931</t>
  </si>
  <si>
    <t>CAIXA DE DRENAGEM DE INSPEÇÃO/PASSAGEM EM ALVENARIA (100X100X50CM), REVESTIMENTO EM ARGAMASSA COM ADITIVO IMPERMEABILIZANTE, COM TAMPA EM GRELHA, INCLUSIVE ESCAVAÇÃO, REATERRO E TRANSPORTE E RETIRADA DO MATERIAL ESCAVADO (EM CAÇAMBA)</t>
  </si>
  <si>
    <t>ED-49932</t>
  </si>
  <si>
    <t>CAIXA DE DRENAGEM DE INSPEÇÃO/PASSAGEM EM ALVENARIA (100X100X80CM), REVESTIMENTO EM ARGAMASSA COM ADITIVO IMPERMEABILIZANTE, COM TAMPA EM GRELHA, INCLUSIVE ESCAVAÇÃO, REATERRO E TRANSPORTE E RETIRADA DO MATERIAL ESCAVADO (EM CAÇAMBA)</t>
  </si>
  <si>
    <t>ED-49905</t>
  </si>
  <si>
    <t>CAIXA DE DRENAGEM DE INSPEÇÃO/PASSAGEM EM ALVENARIA (30X30X30CM), REVESTIMENTO EM ARGAMASSA COM ADITIVO IMPERMEABILIZANTE, COM TAMPA EM GRELHA, INCLUSIVE ESCAVAÇÃO, REATERRO E TRANSPORTE E RETIRADA DO MATERIAL ESCAVADO (EM CAÇAMBA)</t>
  </si>
  <si>
    <t>ED-49906</t>
  </si>
  <si>
    <t>CAIXA DE DRENAGEM DE INSPEÇÃO/PASSAGEM EM ALVENARIA (30X30X40CM), REVESTIMENTO EM ARGAMASSA COM ADITIVO IMPERMEABILIZANTE, COM TAMPA EM GRELHA, INCLUSIVE ESCAVAÇÃO, REATERRO E TRANSPORTE E RETIRADA DO MATERIAL ESCAVADO (EM CAÇAMBA)</t>
  </si>
  <si>
    <t>ED-49907</t>
  </si>
  <si>
    <t>CAIXA DE DRENAGEM DE INSPEÇÃO/PASSAGEM EM ALVENARIA (30X30X60CM), REVESTIMENTO EM ARGAMASSA COM ADITIVO IMPERMEABILIZANTE, COM TAMPA EM GRELHA, INCLUSIVE ESCAVAÇÃO, REATERRO E TRANSPORTE E RETIRADA DO MATERIAL ESCAVADO (EM CAÇAMBA)</t>
  </si>
  <si>
    <t>ED-49908</t>
  </si>
  <si>
    <t>CAIXA DE DRENAGEM DE INSPEÇÃO/PASSAGEM EM ALVENARIA (40X40X40CM), REVESTIMENTO EM ARGAMASSA COM ADITIVO IMPERMEABILIZANTE, COM TAMPA EM GRELHA, INCLUSIVE ESCAVAÇÃO, REATERRO E TRANSPORTE E RETIRADA DO MATERIAL ESCAVADO (EM CAÇAMBA)</t>
  </si>
  <si>
    <t>ED-49909</t>
  </si>
  <si>
    <t>CAIXA DE DRENAGEM DE INSPEÇÃO/PASSAGEM EM ALVENARIA (40X40X60CM), REVESTIMENTO EM ARGAMASSA COM ADITIVO IMPERMEABILIZANTE, COM TAMPA EM GRELHA, INCLUSIVE ESCAVAÇÃO, REATERRO E TRANSPORTE E RETIRADA DO MATERIAL ESCAVADO (EM CAÇAMBA)</t>
  </si>
  <si>
    <t>ED-49910</t>
  </si>
  <si>
    <t>CAIXA DE DRENAGEM DE INSPEÇÃO/PASSAGEM EM ALVENARIA (40X40X80CM), REVESTIMENTO EM ARGAMASSA COM ADITIVO IMPERMEABILIZANTE, COM TAMPA EM GRELHA, INCLUSIVE ESCAVAÇÃO, REATERRO E TRANSPORTE E RETIRADA DO MATERIAL ESCAVADO (EM CAÇAMBA)</t>
  </si>
  <si>
    <t>ED-49913</t>
  </si>
  <si>
    <t>CAIXA DE DRENAGEM DE INSPEÇÃO/PASSAGEM EM ALVENARIA (50X50X100CM), REVESTIMENTO EM ARGAMASSA COM ADITIVO IMPERMEABILIZANTE, COM TAMPA EM GRELHA, INCLUSIVE ESCAVAÇÃO, REATERRO E TRANSPORTE E RETIRADA DO MATERIAL ESCAVADO (EM CAÇAMBA)</t>
  </si>
  <si>
    <t>ED-49911</t>
  </si>
  <si>
    <t>CAIXA DE DRENAGEM DE INSPEÇÃO/PASSAGEM EM ALVENARIA (50X50X40CM), REVESTIMENTO EM ARGAMASSA COM ADITIVO IMPERMEABILIZANTE, COM TAMPA EM GRELHA, INCLUSIVE ESCAVAÇÃO, REATERRO E TRANSPORTE E RETIRADA DO MATERIAL ESCAVADO (EM CAÇAMBA)</t>
  </si>
  <si>
    <t>ED-49912</t>
  </si>
  <si>
    <t>CAIXA DE DRENAGEM DE INSPEÇÃO/PASSAGEM EM ALVENARIA (50X50X60CM), REVESTIMENTO EM ARGAMASSA COM ADITIVO IMPERMEABILIZANTE, COM TAMPA EM GRELHA, INCLUSIVE ESCAVAÇÃO, REATERRO E TRANSPORTE E RETIRADA DO MATERIAL ESCAVADO (EM CAÇAMBA)</t>
  </si>
  <si>
    <t>ED-49917</t>
  </si>
  <si>
    <t>CAIXA DE DRENAGEM DE INSPEÇÃO/PASSAGEM EM ALVENARIA (60X60X100CM), REVESTIMENTO EM ARGAMASSA COM ADITIVO IMPERMEABILIZANTE, COM TAMPA EM GRELHA, INCLUSIVE ESCAVAÇÃO, REATERRO E TRANSPORTE E RETIRADA DO MATERIAL ESCAVADO (EM CAÇAMBA)</t>
  </si>
  <si>
    <t>ED-49914</t>
  </si>
  <si>
    <t>CAIXA DE DRENAGEM DE INSPEÇÃO/PASSAGEM EM ALVENARIA (60X60X40CM), REVESTIMENTO EM ARGAMASSA COM ADITIVO IMPERMEABILIZANTE, COM TAMPA EM GRELHA, INCLUSIVE ESCAVAÇÃO, REATERRO E TRANSPORTE E RETIRADA DO MATERIAL ESCAVADO (EM CAÇAMBA)</t>
  </si>
  <si>
    <t>ED-49915</t>
  </si>
  <si>
    <t>CAIXA DE DRENAGEM DE INSPEÇÃO/PASSAGEM EM ALVENARIA (60X60X60CM), REVESTIMENTO EM ARGAMASSA COM ADITIVO IMPERMEABILIZANTE, COM TAMPA EM GRELHA, INCLUSIVE ESCAVAÇÃO, REATERRO E TRANSPORTE E RETIRADA DO MATERIAL ESCAVADO (EM CAÇAMBA)</t>
  </si>
  <si>
    <t>ED-49916</t>
  </si>
  <si>
    <t>CAIXA DE DRENAGEM DE INSPEÇÃO/PASSAGEM EM ALVENARIA (60X60X80CM), REVESTIMENTO EM ARGAMASSA COM ADITIVO IMPERMEABILIZANTE, COM TAMPA EM GRELHA, INCLUSIVE ESCAVAÇÃO, REATERRO E TRANSPORTE E RETIRADA DO MATERIAL ESCAVADO (EM CAÇAMBA)</t>
  </si>
  <si>
    <t>ED-49921</t>
  </si>
  <si>
    <t>CAIXA DE DRENAGEM DE INSPEÇÃO/PASSAGEM EM ALVENARIA (70X70X110CM), REVESTIMENTO EM ARGAMASSA COM ADITIVO IMPERMEABILIZANTE, COM TAMPA EM GRELHA, INCLUSIVE ESCAVAÇÃO, REATERRO E TRANSPORTE E RETIRADA DO MATERIAL ESCAVADO (EM CAÇAMBA)</t>
  </si>
  <si>
    <t>ED-49918</t>
  </si>
  <si>
    <t>CAIXA DE DRENAGEM DE INSPEÇÃO/PASSAGEM EM ALVENARIA (70X70X40CM), REVESTIMENTO EM ARGAMASSA COM ADITIVO IMPERMEABILIZANTE, COM TAMPA EM GRELHA, INCLUSIVE ESCAVAÇÃO, REATERRO E TRANSPORTE E RETIRADA DO MATERIAL ESCAVADO (EM CAÇAMBA)</t>
  </si>
  <si>
    <t>ED-49919</t>
  </si>
  <si>
    <t>CAIXA DE DRENAGEM DE INSPEÇÃO/PASSAGEM EM ALVENARIA (70X70X60CM), REVESTIMENTO EM ARGAMASSA COM ADITIVO IMPERMEABILIZANTE, COM TAMPA EM GRELHA, INCLUSIVE ESCAVAÇÃO, REATERRO E TRANSPORTE E RETIRADA DO MATERIAL ESCAVADO (EM CAÇAMBA)</t>
  </si>
  <si>
    <t>ED-49920</t>
  </si>
  <si>
    <t>CAIXA DE DRENAGEM DE INSPEÇÃO/PASSAGEM EM ALVENARIA (70X70X80CM), REVESTIMENTO EM ARGAMASSA COM ADITIVO IMPERMEABILIZANTE, COM TAMPA EM GRELHA, INCLUSIVE ESCAVAÇÃO, REATERRO E TRANSPORTE E RETIRADA DO MATERIAL ESCAVADO (EM CAÇAMBA)</t>
  </si>
  <si>
    <t>ED-49925</t>
  </si>
  <si>
    <t>CAIXA DE DRENAGEM DE INSPEÇÃO/PASSAGEM EM ALVENARIA (80X80X100CM), REVESTIMENTO EM ARGAMASSA COM ADITIVO IMPERMEABILIZANTE, COM TAMPA EM GRELHA, INCLUSIVE ESCAVAÇÃO, REATERRO E TRANSPORTE E RETIRADA DO MATERIAL ESCAVADO (EM CAÇAMBA)</t>
  </si>
  <si>
    <t>ED-49926</t>
  </si>
  <si>
    <t>CAIXA DE DRENAGEM DE INSPEÇÃO/PASSAGEM EM ALVENARIA (80X80X140CM), REVESTIMENTO EM ARGAMASSA COM ADITIVO IMPERMEABILIZANTE, COM TAMPA EM GRELHA, INCLUSIVE ESCAVAÇÃO, REATERRO E TRANSPORTE E RETIRADA DO MATERIAL ESCAVADO (EM CAÇAMBA)</t>
  </si>
  <si>
    <t>ED-49922</t>
  </si>
  <si>
    <t>CAIXA DE DRENAGEM DE INSPEÇÃO/PASSAGEM EM ALVENARIA (80X80X40CM), REVESTIMENTO EM ARGAMASSA COM ADITIVO IMPERMEABILIZANTE, COM TAMPA EM GRELHA, INCLUSIVE ESCAVAÇÃO, REATERRO E TRANSPORTE E RETIRADA DO MATERIAL ESCAVADO (EM CAÇAMBA)</t>
  </si>
  <si>
    <t>ED-49923</t>
  </si>
  <si>
    <t>CAIXA DE DRENAGEM DE INSPEÇÃO/PASSAGEM EM ALVENARIA (80X80X60CM), REVESTIMENTO EM ARGAMASSA COM ADITIVO IMPERMEABILIZANTE, COM TAMPA EM GRELHA, INCLUSIVE ESCAVAÇÃO, REATERRO E TRANSPORTE E RETIRADA DO MATERIAL ESCAVADO (EM CAÇAMBA)</t>
  </si>
  <si>
    <t>ED-49924</t>
  </si>
  <si>
    <t>CAIXA DE DRENAGEM DE INSPEÇÃO/PASSAGEM EM ALVENARIA (80X80X80CM), REVESTIMENTO EM ARGAMASSA COM ADITIVO IMPERMEABILIZANTE, COM TAMPA EM GRELHA, INCLUSIVE ESCAVAÇÃO, REATERRO E TRANSPORTE E RETIRADA DO MATERIAL ESCAVADO (EM CAÇAMBA)</t>
  </si>
  <si>
    <t>ED-49929</t>
  </si>
  <si>
    <t>CAIXA DE DRENAGEM DE INSPEÇÃO/PASSAGEM EM ALVENARIA (90X90X100CM), REVESTIMENTO EM ARGAMASSA COM ADITIVO IMPERMEABILIZANTE, COM TAMPA EM GRELHA, INCLUSIVE ESCAVAÇÃO, REATERRO E TRANSPORTE E RETIRADA DO MATERIAL ESCAVADO (EM CAÇAMBA)</t>
  </si>
  <si>
    <t>ED-49930</t>
  </si>
  <si>
    <t>CAIXA DE DRENAGEM DE INSPEÇÃO/PASSAGEM EM ALVENARIA (90X90X140CM), REVESTIMENTO EM ARGAMASSA COM ADITIVO IMPERMEABILIZANTE, COM TAMPA EM GRELHA, INCLUSIVE ESCAVAÇÃO, REATERRO E TRANSPORTE E RETIRADA DO MATERIAL ESCAVADO (EM CAÇAMBA)</t>
  </si>
  <si>
    <t>ED-49927</t>
  </si>
  <si>
    <t>CAIXA DE DRENAGEM DE INSPEÇÃO/PASSAGEM EM ALVENARIA (90X90X60CM), REVESTIMENTO EM ARGAMASSA COM ADITIVO IMPERMEABILIZANTE, COM TAMPA EM GRELHA, INCLUSIVE ESCAVAÇÃO, REATERRO E TRANSPORTE E RETIRADA DO MATERIAL ESCAVADO (EM CAÇAMBA)</t>
  </si>
  <si>
    <t>ED-49928</t>
  </si>
  <si>
    <t>CAIXA DE DRENAGEM DE INSPEÇÃO/PASSAGEM EM ALVENARIA (90X90X80CM), REVESTIMENTO EM ARGAMASSA COM ADITIVO IMPERMEABILIZANTE, COM TAMPA EM GRELHA, INCLUSIVE ESCAVAÇÃO, REATERRO E TRANSPORTE E RETIRADA DO MATERIAL ESCAVADO (EM CAÇAMBA)</t>
  </si>
  <si>
    <t>ED-49903</t>
  </si>
  <si>
    <t>CAIXA DE ESGOTO DE INSPEÇÃO/PASSAGEM EM ALVENARIA (100X100X50CM), REVESTIMENTO EM ARGAMASSA COM ADITIVO IMPERMEABILIZANTE, COM TAMPA DE CONCRETO, INCLUSIVE ESCAVAÇÃO, REATERRO E TRANSPORTE E RETIRADA DO MATERIAL ESCAVADO (EM CAÇAMBA)</t>
  </si>
  <si>
    <t>ED-49904</t>
  </si>
  <si>
    <t>CAIXA DE ESGOTO DE INSPEÇÃO/PASSAGEM EM ALVENARIA (100X100X80CM), REVESTIMENTO EM ARGAMASSA COM ADITIVO IMPERMEABILIZANTE, COM TAMPA DE CONCRETO, INCLUSIVE ESCAVAÇÃO, REATERRO E TRANSPORTE E RETIRADA DO MATERIAL ESCAVADO (EM CAÇAMBA)</t>
  </si>
  <si>
    <t>ED-49870</t>
  </si>
  <si>
    <t>ED-49871</t>
  </si>
  <si>
    <t>ED-49872</t>
  </si>
  <si>
    <t>ED-49876</t>
  </si>
  <si>
    <t>ED-49873</t>
  </si>
  <si>
    <t>CAIXA DE ESGOTO DE INSPEÇÃO/PASSAGEM EM ALVENARIA (40X40X40CM), REVESTIMENTO EM ARGAMASSA COM ADITIVO IMPERMEABILIZANTE, COM TAMPA DE CONCRETO, INCLUSIVE ESCAVAÇÃO, REATERRO E TRANSPORTE E RETIRADA DO MATERIAL ESCAVADO (EM CAÇAMBA)</t>
  </si>
  <si>
    <t>ED-49874</t>
  </si>
  <si>
    <t>CAIXA DE ESGOTO DE INSPEÇÃO/PASSAGEM EM ALVENARIA (40X40X60CM), REVESTIMENTO EM ARGAMASSA COM ADITIVO IMPERMEABILIZANTE, COM TAMPA DE CONCRETO, INCLUSIVE ESCAVAÇÃO, REATERRO E TRANSPORTE E RETIRADA DO MATERIAL ESCAVADO (EM CAÇAMBA)</t>
  </si>
  <si>
    <t>ED-49875</t>
  </si>
  <si>
    <t>CAIXA DE ESGOTO DE INSPEÇÃO/PASSAGEM EM ALVENARIA (40X40X80CM), REVESTIMENTO EM ARGAMASSA COM ADITIVO IMPERMEABILIZANTE, COM TAMPA DE CONCRETO, INCLUSIVE ESCAVAÇÃO, REATERRO E TRANSPORTE E RETIRADA DO MATERIAL ESCAVADO (EM CAÇAMBA)</t>
  </si>
  <si>
    <t>ED-49881</t>
  </si>
  <si>
    <t>CAIXA DE ESGOTO DE INSPEÇÃO/PASSAGEM EM ALVENARIA (50X50X100CM), REVESTIMENTO EM ARGAMASSA COM ADITIVO IMPERMEABILIZANTE, COM TAMPA DE CONCRETO, INCLUSIVE ESCAVAÇÃO, REATERRO E TRANSPORTE E RETIRADA DO MATERIAL ESCAVADO (EM CAÇAMBA)</t>
  </si>
  <si>
    <t>ED-49877</t>
  </si>
  <si>
    <t>CAIXA DE ESGOTO DE INSPEÇÃO/PASSAGEM EM ALVENARIA (50X50X40CM), REVESTIMENTO EM ARGAMASSA COM ADITIVO IMPERMEABILIZANTE, COM TAMPA DE CONCRETO, INCLUSIVE ESCAVAÇÃO, REATERRO E TRANSPORTE E RETIRADA DO MATERIAL ESCAVADO (EM CAÇAMBA)</t>
  </si>
  <si>
    <t>ED-49878</t>
  </si>
  <si>
    <t>CAIXA DE ESGOTO DE INSPEÇÃO/PASSAGEM EM ALVENARIA (50X50X45CM), REVESTIMENTO EM ARGAMASSA COM ADITIVO IMPERMEABILIZANTE, COM TAMPA DE CONCRETO, INCLUSIVE ESCAVAÇÃO, REATERRO E TRANSPORTE E RETIRADA DO MATERIAL ESCAVADO (EM CAÇAMBA)</t>
  </si>
  <si>
    <t>ED-49879</t>
  </si>
  <si>
    <t>CAIXA DE ESGOTO DE INSPEÇÃO/PASSAGEM EM ALVENARIA (50X50X60CM), REVESTIMENTO EM ARGAMASSA COM ADITIVO IMPERMEABILIZANTE, COM TAMPA DE CONCRETO, INCLUSIVE ESCAVAÇÃO, REATERRO E TRANSPORTE E RETIRADA DO MATERIAL ESCAVADO (EM CAÇAMBA)</t>
  </si>
  <si>
    <t>ED-49880</t>
  </si>
  <si>
    <t>CAIXA DE ESGOTO DE INSPEÇÃO/PASSAGEM EM ALVENARIA (50X50X80CM), REVESTIMENTO EM ARGAMASSA COM ADITIVO IMPERMEABILIZANTE, COM TAMPA DE CONCRETO, INCLUSIVE ESCAVAÇÃO, REATERRO E TRANSPORTE E RETIRADA DO MATERIAL ESCAVADO (EM CAÇAMBA)</t>
  </si>
  <si>
    <t>ED-49889</t>
  </si>
  <si>
    <t>CAIXA DE ESGOTO DE INSPEÇÃO/PASSAGEM EM ALVENARIA (60X60X100CM), REVESTIMENTO EM ARGAMASSA COM ADITIVO IMPERMEABILIZANTE, COM TAMPA DE CONCRETO, INCLUSIVE ESCAVAÇÃO, REATERRO E TRANSPORTE E RETIRADA DO MATERIAL ESCAVADO (EM CAÇAMBA)</t>
  </si>
  <si>
    <t>ED-49882</t>
  </si>
  <si>
    <t>CAIXA DE ESGOTO DE INSPEÇÃO/PASSAGEM EM ALVENARIA (60X60X40CM), REVESTIMENTO EM ARGAMASSA COM ADITIVO IMPERMEABILIZANTE, COM TAMPA DE CONCRETO, INCLUSIVE ESCAVAÇÃO, REATERRO E TRANSPORTE E RETIRADA DO MATERIAL ESCAVADO (EM CAÇAMBA)</t>
  </si>
  <si>
    <t>ED-49883</t>
  </si>
  <si>
    <t>CAIXA DE ESGOTO DE INSPEÇÃO/PASSAGEM EM ALVENARIA (60X60X60CM), REVESTIMENTO EM ARGAMASSA COM ADITIVO IMPERMEABILIZANTE, COM TAMPA DE CONCRETO, INCLUSIVE ESCAVAÇÃO, REATERRO E TRANSPORTE E RETIRADA DO MATERIAL ESCAVADO (EM CAÇAMBA)</t>
  </si>
  <si>
    <t>ED-49884</t>
  </si>
  <si>
    <t>CAIXA DE ESGOTO DE INSPEÇÃO/PASSAGEM EM ALVENARIA (60X60X65CM), REVESTIMENTO EM ARGAMASSA COM ADITIVO IMPERMEABILIZANTE, COM TAMPA DE CONCRETO, INCLUSIVE ESCAVAÇÃO, REATERRO E TRANSPORTE E RETIRADA DO MATERIAL ESCAVADO (EM CAÇAMBA)</t>
  </si>
  <si>
    <t>ED-49885</t>
  </si>
  <si>
    <t>CAIXA DE ESGOTO DE INSPEÇÃO/PASSAGEM EM ALVENARIA (60X60X70CM), REVESTIMENTO EM ARGAMASSA COM ADITIVO IMPERMEABILIZANTE, COM TAMPA DE CONCRETO, INCLUSIVE ESCAVAÇÃO, REATERRO E TRANSPORTE E RETIRADA DO MATERIAL ESCAVADO (EM CAÇAMBA)</t>
  </si>
  <si>
    <t>ED-49886</t>
  </si>
  <si>
    <t>CAIXA DE ESGOTO DE INSPEÇÃO/PASSAGEM EM ALVENARIA (60X60X75CM), REVESTIMENTO EM ARGAMASSA COM ADITIVO IMPERMEABILIZANTE, COM TAMPA DE CONCRETO, INCLUSIVE ESCAVAÇÃO, REATERRO E TRANSPORTE E RETIRADA DO MATERIAL ESCAVADO (EM CAÇAMBA)</t>
  </si>
  <si>
    <t>ED-49887</t>
  </si>
  <si>
    <t>CAIXA DE ESGOTO DE INSPEÇÃO/PASSAGEM EM ALVENARIA (60X60X80CM), REVESTIMENTO EM ARGAMASSA COM ADITIVO IMPERMEABILIZANTE, COM TAMPA DE CONCRETO, INCLUSIVE ESCAVAÇÃO, REATERRO E TRANSPORTE E RETIRADA DO MATERIAL ESCAVADO (EM CAÇAMBA)</t>
  </si>
  <si>
    <t>ED-49888</t>
  </si>
  <si>
    <t>CAIXA DE ESGOTO DE INSPEÇÃO/PASSAGEM EM ALVENARIA (60X60X85CM), REVESTIMENTO EM ARGAMASSA COM ADITIVO IMPERMEABILIZANTE, COM TAMPA DE CONCRETO, INCLUSIVE ESCAVAÇÃO, REATERRO E TRANSPORTE E RETIRADA DO MATERIAL ESCAVADO (EM CAÇAMBA)</t>
  </si>
  <si>
    <t>ED-49893</t>
  </si>
  <si>
    <t>CAIXA DE ESGOTO DE INSPEÇÃO/PASSAGEM EM ALVENARIA (70X70X110CM), REVESTIMENTO EM ARGAMASSA COM ADITIVO IMPERMEABILIZANTE, COM TAMPA DE CONCRETO, INCLUSIVE ESCAVAÇÃO, REATERRO E TRANSPORTE E RETIRADA DO MATERIAL ESCAVADO (EM CAÇAMBA)</t>
  </si>
  <si>
    <t>ED-49890</t>
  </si>
  <si>
    <t>CAIXA DE ESGOTO DE INSPEÇÃO/PASSAGEM EM ALVENARIA (70X70X40CM), REVESTIMENTO EM ARGAMASSA COM ADITIVO IMPERMEABILIZANTE, COM TAMPA DE CONCRETO, INCLUSIVE ESCAVAÇÃO, REATERRO E TRANSPORTE E RETIRADA DO MATERIAL ESCAVADO (EM CAÇAMBA)</t>
  </si>
  <si>
    <t>ED-49891</t>
  </si>
  <si>
    <t>CAIXA DE ESGOTO DE INSPEÇÃO/PASSAGEM EM ALVENARIA (70X70X60CM), REVESTIMENTO EM ARGAMASSA COM ADITIVO IMPERMEABILIZANTE, COM TAMPA DE CONCRETO, INCLUSIVE ESCAVAÇÃO, REATERRO E TRANSPORTE E RETIRADA DO MATERIAL ESCAVADO (EM CAÇAMBA)</t>
  </si>
  <si>
    <t>ED-49892</t>
  </si>
  <si>
    <t>CAIXA DE ESGOTO DE INSPEÇÃO/PASSAGEM EM ALVENARIA (70X70X80CM), REVESTIMENTO EM ARGAMASSA COM ADITIVO IMPERMEABILIZANTE, COM TAMPA DE CONCRETO, INCLUSIVE ESCAVAÇÃO, REATERRO E TRANSPORTE E RETIRADA DO MATERIAL ESCAVADO (EM CAÇAMBA)</t>
  </si>
  <si>
    <t>ED-49897</t>
  </si>
  <si>
    <t>CAIXA DE ESGOTO DE INSPEÇÃO/PASSAGEM EM ALVENARIA (80X80X100CM), REVESTIMENTO EM ARGAMASSA COM ADITIVO IMPERMEABILIZANTE, COM TAMPA DE CONCRETO, INCLUSIVE ESCAVAÇÃO, REATERRO E TRANSPORTE E RETIRADA DO MATERIAL ESCAVADO (EM CAÇAMBA)</t>
  </si>
  <si>
    <t>ED-49898</t>
  </si>
  <si>
    <t>CAIXA DE ESGOTO DE INSPEÇÃO/PASSAGEM EM ALVENARIA (80X80X140CM), REVESTIMENTO EM ARGAMASSA COM ADITIVO IMPERMEABILIZANTE, COM TAMPA DE CONCRETO, INCLUSIVE ESCAVAÇÃO, REATERRO E TRANSPORTE E RETIRADA DO MATERIAL ESCAVADO (EM CAÇAMBA)</t>
  </si>
  <si>
    <t>ED-49894</t>
  </si>
  <si>
    <t>CAIXA DE ESGOTO DE INSPEÇÃO/PASSAGEM EM ALVENARIA (80X80X40CM), REVESTIMENTO EM ARGAMASSA COM ADITIVO IMPERMEABILIZANTE, COM TAMPA DE CONCRETO, INCLUSIVE ESCAVAÇÃO, REATERRO E TRANSPORTE E RETIRADA DO MATERIAL ESCAVADO (EM CAÇAMBA)</t>
  </si>
  <si>
    <t>ED-49895</t>
  </si>
  <si>
    <t>CAIXA DE ESGOTO DE INSPEÇÃO/PASSAGEM EM ALVENARIA (80X80X60CM), REVESTIMENTO EM ARGAMASSA COM ADITIVO IMPERMEABILIZANTE, COM TAMPA DE CONCRETO, INCLUSIVE ESCAVAÇÃO, REATERRO E TRANSPORTE E RETIRADA DO MATERIAL ESCAVADO (EM CAÇAMBA)</t>
  </si>
  <si>
    <t>ED-49896</t>
  </si>
  <si>
    <t>CAIXA DE ESGOTO DE INSPEÇÃO/PASSAGEM EM ALVENARIA (80X80X80CM), REVESTIMENTO EM ARGAMASSA COM ADITIVO IMPERMEABILIZANTE, COM TAMPA DE CONCRETO, INCLUSIVE ESCAVAÇÃO, REATERRO E TRANSPORTE E RETIRADA DO MATERIAL ESCAVADO (EM CAÇAMBA)</t>
  </si>
  <si>
    <t>ED-49901</t>
  </si>
  <si>
    <t>CAIXA DE ESGOTO DE INSPEÇÃO/PASSAGEM EM ALVENARIA (90X90X100CM), REVESTIMENTO EM ARGAMASSA COM ADITIVO IMPERMEABILIZANTE, COM TAMPA DE CONCRETO, INCLUSIVE ESCAVAÇÃO, REATERRO E TRANSPORTE E RETIRADA DO MATERIAL ESCAVADO (EM CAÇAMBA)</t>
  </si>
  <si>
    <t>ED-49902</t>
  </si>
  <si>
    <t>CAIXA DE ESGOTO DE INSPEÇÃO/PASSAGEM EM ALVENARIA (90X90X140CM), REVESTIMENTO EM ARGAMASSA COM ADITIVO IMPERMEABILIZANTE, COM TAMPA DE CONCRETO, INCLUSIVE ESCAVAÇÃO, REATERRO E TRANSPORTE E RETIRADA DO MATERIAL ESCAVADO (EM CAÇAMBA)</t>
  </si>
  <si>
    <t>ED-49899</t>
  </si>
  <si>
    <t>CAIXA DE ESGOTO DE INSPEÇÃO/PASSAGEM EM ALVENARIA (90X90X60CM), REVESTIMENTO EM ARGAMASSA COM ADITIVO IMPERMEABILIZANTE, COM TAMPA DE CONCRETO, INCLUSIVE ESCAVAÇÃO, REATERRO E TRANSPORTE E RETIRADA DO MATERIAL ESCAVADO (EM CAÇAMBA)</t>
  </si>
  <si>
    <t>ED-49900</t>
  </si>
  <si>
    <t>CAIXA DE ESGOTO DE INSPEÇÃO/PASSAGEM EM ALVENARIA (90X90X80CM), REVESTIMENTO EM ARGAMASSA COM ADITIVO IMPERMEABILIZANTE, COM TAMPA DE CONCRETO, INCLUSIVE ESCAVAÇÃO, REATERRO E TRANSPORTE E RETIRADA DO MATERIAL ESCAVADO (EM CAÇAMBA)</t>
  </si>
  <si>
    <t>ED-49940</t>
  </si>
  <si>
    <t>ED-49939</t>
  </si>
  <si>
    <t>ED-49950</t>
  </si>
  <si>
    <t>CAIXA DE INSPEÇÃO DE POLIETILENO , Ø 100 MM</t>
  </si>
  <si>
    <t>ED-50006</t>
  </si>
  <si>
    <t>CAIXA SECA DE PVC RÍGIDO , 100 X 100 X 40 MM</t>
  </si>
  <si>
    <t>ED-50009</t>
  </si>
  <si>
    <t>CAIXA SIFONADA EM PVC COM GRELHA QUADRADA/REDONDA 150 X 185 X 75 MM</t>
  </si>
  <si>
    <t>ED-50007</t>
  </si>
  <si>
    <t>CAIXA SIFONADA EM PVC COM GRELHA QUADRADA150 X 150 X 50 MM</t>
  </si>
  <si>
    <t>ED-50010</t>
  </si>
  <si>
    <t>CAIXA SIFONADA EM PVC COM GRELHA REDONDA 100 X 100 X 40 MM</t>
  </si>
  <si>
    <t>CAIXA SIFONADA EM PVC COM GRELHA REDONDA 100 X 100 X 50 MM</t>
  </si>
  <si>
    <t>CAIXA SIFONADA EM PVC COM GRELHA REDONDA 150 X 150 X 50 MM</t>
  </si>
  <si>
    <t>ED-50014</t>
  </si>
  <si>
    <t>CAIXA SIFONADA EM PVC COM TAMPA CEGA 150 X 150 X 50 MM</t>
  </si>
  <si>
    <t>ED-50015</t>
  </si>
  <si>
    <t>CAIXA SIFONADA EM PVC COM TAMPA CEGA 150 X 185 X 75 MM</t>
  </si>
  <si>
    <t>ED-50012</t>
  </si>
  <si>
    <t>CAIXA SIFONADA EM PVC COM TAMPA CEGA 250 X 172 X 50 MM</t>
  </si>
  <si>
    <t>ED-50013</t>
  </si>
  <si>
    <t>CAIXA SIFONADA EM PVC COM TAMPA CEGA 250 X 230 X 75 MM</t>
  </si>
  <si>
    <t>RALO SECO PVC CÔNICO 100 X 40 MM COM GRELHA QUADRADA</t>
  </si>
  <si>
    <t>ED-49958</t>
  </si>
  <si>
    <t>RALO SECO PVC CÔNICO 100 X 40 MM COM GRELHA REDONDA</t>
  </si>
  <si>
    <t>ED-49959</t>
  </si>
  <si>
    <t>RALO SECO PVC QUADRADO 100 X 53 X 40 MM COM GRELHA BRANCA</t>
  </si>
  <si>
    <t>ED-49957</t>
  </si>
  <si>
    <t>RALO SIFONADO PVC CILINDRICO 100 X 70 X 40 MM COM GRELHA QUADRADA</t>
  </si>
  <si>
    <t>ED-49956</t>
  </si>
  <si>
    <t>RALO SIFONADO PVC CILINDRÍCO 100 X 70 X 40 MM COM GRELHA REDONDA</t>
  </si>
  <si>
    <t>ED-49952</t>
  </si>
  <si>
    <t>RALO SIFONADO PVC CÔNICO ALTURA REGULÁVEL 100 X 40 MM COM GRELHA METÁLICA</t>
  </si>
  <si>
    <t>ED-49954</t>
  </si>
  <si>
    <t>RALO SIFONADO PVC CÔNICO 100 X 40 MM COM GRELHA REDONDA</t>
  </si>
  <si>
    <t>ED-49953</t>
  </si>
  <si>
    <t>RALO SIFONADO PVC QUADRADO 100 X 53 X 40 MM COM GRELHA BRANCA</t>
  </si>
  <si>
    <t>ED-49944</t>
  </si>
  <si>
    <t>GRELHA DE FERRO FUNDIDO 30 X 30 CM</t>
  </si>
  <si>
    <t>ED-49942</t>
  </si>
  <si>
    <t>GRELHA FUNDIDA 571-C, 10 X 10 CM</t>
  </si>
  <si>
    <t>ED-49943</t>
  </si>
  <si>
    <t>GRELHA FUNDIDA 571-C, 15 X 15 CM</t>
  </si>
  <si>
    <t>ED-49945</t>
  </si>
  <si>
    <t>GRELHA/PORTA GRELHA AÇO INOX, FECHO GIRATÓRIO 100 X 100 MM</t>
  </si>
  <si>
    <t>ED-49946</t>
  </si>
  <si>
    <t>GRELHA/PORTA GRELHA AÇO INOX, FECHO GIRATÓRIO 150 X 150 MM</t>
  </si>
  <si>
    <t>HIDRÔMETRO E CAVALETE</t>
  </si>
  <si>
    <t>ED-15204</t>
  </si>
  <si>
    <t>KIT CAVALETE PARA MEDIÇÃO DE ÁGUA, EMBUTIDO EM ALVENARIA, EM AÇO GALVANIZADO DN 20MM (1/2") - PADRÃO CONCESSIONÁRIA LOCAL, EXCLUSIVE HIDRÔMETRO</t>
  </si>
  <si>
    <t>ED-15205</t>
  </si>
  <si>
    <t>KIT CAVALETE PARA MEDIÇÃO DE ÁGUA, EMBUTIDO EM ALVENARIA, EM AÇO GALVANIZADO DN 25MM (3/4") - PADRÃO CONCESSIONÁRIA LOCAL, EXCLUSIVE HIDRÔMETRO</t>
  </si>
  <si>
    <t>ED-15206</t>
  </si>
  <si>
    <t>KIT CAVALETE PARA MEDIÇÃO DE ÁGUA, INSTALADO SOBRE PISO, EM AÇO GALVANIZADO DN 20MM (1/2") - PADRÃO CONCESSIONÁRIA LOCAL, INCLUSIVE BASE EM CONCRETO DE 25 MPA PARA CAVALETE, EXCLUSIVE HIDRÔMETRO</t>
  </si>
  <si>
    <t>ED-15207</t>
  </si>
  <si>
    <t>KIT CAVALETE PARA MEDIÇÃO DE ÁGUA, INSTALADO SOBRE PISO, EM AÇO GALVANIZADO DN 25MM (3/4") - PADRÃO CONCESSIONÁRIA LOCAL, INCLUSIVE BASE EM CONCRETO DE 25 MPA PARA CAVALETE, EXCLUSIVE HIDRÔMETRO</t>
  </si>
  <si>
    <t>ED-49999</t>
  </si>
  <si>
    <t>REGISTRO DE ESFERA, TIPO PVC SOLDÁVEL DN 20MM (1/2"), INCLUSIVE VOLANTE PARA ACIONAMENTO</t>
  </si>
  <si>
    <t>ED-50000</t>
  </si>
  <si>
    <t>REGISTRO DE ESFERA, TIPO PVC SOLDÁVEL DN 25MM (3/4"), INCLUSIVE VOLANTE PARA ACIONAMENTO</t>
  </si>
  <si>
    <t>ED-50001</t>
  </si>
  <si>
    <t>REGISTRO DE ESFERA, TIPO PVC SOLDÁVEL DN 32MM (1"), INCLUSIVE VOLANTE PARA ACIONAMENTO</t>
  </si>
  <si>
    <t>REGISTRO DE ESFERA, TIPO PVC SOLDÁVEL DN 40MM (1.1/4"), INCLUSIVE VOLANTE PARA ACIONAMENTO</t>
  </si>
  <si>
    <t>REGISTRO DE ESFERA, TIPO PVC SOLDÁVEL DN 50MM (1.1/2"), INCLUSIVE VOLANTE PARA ACIONAMENTO</t>
  </si>
  <si>
    <t>ED-50004</t>
  </si>
  <si>
    <t>REGISTRO DE ESFERA, TIPO PVC SOLDÁVEL DN 60MM (2"), INCLUSIVE VOLANTE PARA ACIONAMENTO</t>
  </si>
  <si>
    <t>ED-49991</t>
  </si>
  <si>
    <t>ED-49992</t>
  </si>
  <si>
    <t>ED-49995</t>
  </si>
  <si>
    <t>ED-49996</t>
  </si>
  <si>
    <t>ED-49993</t>
  </si>
  <si>
    <t>ED-49994</t>
  </si>
  <si>
    <t>ED-49987</t>
  </si>
  <si>
    <t>ED-49988</t>
  </si>
  <si>
    <t>ED-49989</t>
  </si>
  <si>
    <t>ED-49974</t>
  </si>
  <si>
    <t>ED-49978</t>
  </si>
  <si>
    <t>ED-49976</t>
  </si>
  <si>
    <t>ED-49970</t>
  </si>
  <si>
    <t>ED-49980</t>
  </si>
  <si>
    <t>ED-49982</t>
  </si>
  <si>
    <t>ED-49984</t>
  </si>
  <si>
    <t>ED-49986</t>
  </si>
  <si>
    <t>ED-49963</t>
  </si>
  <si>
    <t>ED-49964</t>
  </si>
  <si>
    <t>ED-49965</t>
  </si>
  <si>
    <t>ED-49966</t>
  </si>
  <si>
    <t>TUBULAÇÃO DE AÇO GALVANIZADO</t>
  </si>
  <si>
    <t>FORNECIMENTO E ASSENTAMENTO DE TUBO PVC RÍGIDO SOLDÁVEL, ÁGUA FRIA, DN 20 MM (1/2"), INCLUSIVE CONEXÕES</t>
  </si>
  <si>
    <t>FORNECIMENTO E ASSENTAMENTO DE TUBO PVC RÍGIDO SOLDÁVEL, ÁGUA FRIA, DN 25 MM (3/4") , INCLUSIVE CONEXÕES</t>
  </si>
  <si>
    <t>FORNECIMENTO E ASSENTAMENTO DE TUBO PVC RÍGIDO SOLDÁVEL, ÁGUA FRIA, DN 32 MM (1") , INCLUSIVE CONEXÕES</t>
  </si>
  <si>
    <t>FORNECIMENTO E ASSENTAMENTO DE TUBO PVC RÍGIDO SOLDÁVEL, ÁGUA FRIA, DN 40 MM (1.1/4"), INCLUSIVE CONEXÕES</t>
  </si>
  <si>
    <t>FORNECIMENTO E ASSENTAMENTO DE TUBO PVC RÍGIDO SOLDÁVEL, ÁGUA FRIA, DN 50 MM (1.1/2"), INCLUSIVE CONEXÕES</t>
  </si>
  <si>
    <t>FORNECIMENTO E ASSENTAMENTO DE TUBO PVC RÍGIDO SOLDÁVEL, ÁGUA FRIA, DN 60 MM (2"), INCLUSIVE CONEXÕES</t>
  </si>
  <si>
    <t>ED-50024</t>
  </si>
  <si>
    <t>FORNECIMENTO E ASSENTAMENTO DE TUBO PVC RÍGIDO SOLDÁVEL, ÁGUA FRIA, DN 75 MM (2.1/2"), INCLUSIVE CONEXÕES</t>
  </si>
  <si>
    <t>TUBULAÇÃO DE COBRE</t>
  </si>
  <si>
    <t>ED-50025</t>
  </si>
  <si>
    <t>FORNECIMENTO E ASSENTAMENTO DE TUBO PVC RÍGIDO SOLDÁVEL, ÁGUA FRIA, DN 85 MM (3"), INCLUSIVE CONEXÕES</t>
  </si>
  <si>
    <t>ED-50026</t>
  </si>
  <si>
    <t>FORNECIMENTO E ASSENTAMENTO DE TUBO PVC RÍGIDO SOLDÁVEL, ÁGUA FRIA, DN 110 MM (4"), INCLUSIVE CONEXÕES</t>
  </si>
  <si>
    <t>FORNECIMENTO E ASSENTAMENTO DE TUBO PVC RÍGIDO, ESGOTO, PBV - SÉRIE NORMAL, DN 50 MM (2"), INCLUSIVE CONEXÕES</t>
  </si>
  <si>
    <t>FORNECIMENTO E ASSENTAMENTO DE TUBO PVC RÍGIDO, ESGOTO, PBV - SÉRIE NORMAL, DN 75 MM (3"), INCLUSIVE CONEXÕES</t>
  </si>
  <si>
    <t>FORNECIMENTO E ASSENTAMENTO DE TUBO PVC RÍGIDO, ESGOTO, PBV - SÉRIE NORMAL, DN 100 MM (4"), INCLUSIVE CONEXÕES</t>
  </si>
  <si>
    <t>FORNECIMENTO E ASSENTAMENTO DE TUBO PVC RÍGIDO, ESGOTO, PBV - SÉRIE NORMAL, DN 150 MM (6"), INCLUSIVE CONEXÕES</t>
  </si>
  <si>
    <t>FORNECIMENTO E ASSENTAMENTO DE TUBO PVC RÍGIDO, ESGOTO, PBV - SÉRIE NORMAL, DN 200 MM (8"), INCLUSIVE CONEXÕES</t>
  </si>
  <si>
    <t>ED-50034</t>
  </si>
  <si>
    <t>FORNECIMENTO E ASSENTAMENTO DE TUBO PVC RÍGIDO, ESGOTO, PB - SÉRIE NORMAL, DN 40MM (1.1/2"), INCLUSIVE CONEXÕES</t>
  </si>
  <si>
    <t>ED-50035</t>
  </si>
  <si>
    <t>FORNECIMENTO E ASSENTAMENTO DE TUBO PVC RÍGIDO, ESGOTO, PB - SÉRIE REFORÇADO, DN 40MM (1.1/2"), INCLUSIVE CONEXÕES</t>
  </si>
  <si>
    <t>ED-50036</t>
  </si>
  <si>
    <t>FORNECIMENTO E ASSENTAMENTO DE TUBO PVC RÍGIDO, ESGOTO, PBV - SÉRIE REFORÇADO, DN 50 MM (2"), INCLUSIVE CONEXÕES</t>
  </si>
  <si>
    <t>ED-50037</t>
  </si>
  <si>
    <t>FORNECIMENTO E ASSENTAMENTO DE TUBO PVC RÍGIDO, ESGOTO, PBV - SÉRIE REFORÇADO, DN 75 MM (3"), INCLUSIVE CONEXÕES</t>
  </si>
  <si>
    <t>ED-50038</t>
  </si>
  <si>
    <t>FORNECIMENTO E ASSENTAMENTO DE TUBO PVC RÍGIDO, ESGOTO, PBV - SÉRIE REFORÇADO, DN 100 MM (4"), INCLUSIVE CONEXÕES</t>
  </si>
  <si>
    <t>ED-50039</t>
  </si>
  <si>
    <t>FORNECIMENTO E ASSENTAMENTO DE TUBO PVC RÍGIDO, ESGOTO, PBV - SÉRIE REFORÇADO, DN 150 MM (6"), INCLUSIVE CONEXÕES</t>
  </si>
  <si>
    <t>ED-50040</t>
  </si>
  <si>
    <t>FORNECIMENTO E ASSENTAMENTO DE TUBO DE AÇO GALVANIZADO COM COSTURA , INCLUSIVE CONEXÕES E SUPORTES, D = 1/2"</t>
  </si>
  <si>
    <t>ED-50041</t>
  </si>
  <si>
    <t>FORNECIMENTO E ASSENTAMENTO DE TUBO DE AÇO GALVANIZADO COM COSTURA , INCLUSIVE CONEXÕES E SUPORTES, D = 3/4"</t>
  </si>
  <si>
    <t>ED-50042</t>
  </si>
  <si>
    <t>FORNECIMENTO E ASSENTAMENTO DE TUBO DE AÇO GALVANIZADO COM COSTURA , INCLUSIVE CONEXÕES E SUPORTES, D = 1"</t>
  </si>
  <si>
    <t>ED-50043</t>
  </si>
  <si>
    <t>FORNECIMENTO E ASSENTAMENTO DE TUBO DE AÇO GALVANIZADO COM COSTURA , INCLUSIVE CONEXÕES E SUPORTES, D = 1 1/4"</t>
  </si>
  <si>
    <t>ED-50044</t>
  </si>
  <si>
    <t>FORNECIMENTO E ASSENTAMENTO DE TUBO DE AÇO GALVANIZADO COM COSTURA , INCLUSIVE CONEXÕES E SUPORTES, D = 1 1/2"</t>
  </si>
  <si>
    <t>TUBULAÇÃO DE CPVC</t>
  </si>
  <si>
    <t>ED-50045</t>
  </si>
  <si>
    <t>FORNECIMENTO E ASSENTAMENTO DE TUBO DE AÇO GALVANIZADO COM COSTURA , INCLUSIVE CONEXÕES E SUPORTES, D = 2"</t>
  </si>
  <si>
    <t>FORNECIMENTO E ASSENTAMENTO DE TUBO DE AÇO GALVANIZADO COM COSTURA , INCLUSIVE CONEXÕES E SUPORTES, D = 2 1/2"</t>
  </si>
  <si>
    <t>ED-50053</t>
  </si>
  <si>
    <t>FORNECIMENTO E ASSENTAMENTO DE TUBO DE POLIPROPILENO (PPR), PRESSÃO DE 12 GF/CM², INCLUSIVE CONEXÕES E SUPORTES, D = 20 MM (NBR 15813)</t>
  </si>
  <si>
    <t>ED-50054</t>
  </si>
  <si>
    <t>FORNECIMENTO E ASSENTAMENTO DE TUBO DE POLIPROPILENO (PPR), PRESSÃO DE 12 KGF/CM², INCLUSIVE CONEXÕES E SUPORTES, D = 25 MM (NBR 15813)</t>
  </si>
  <si>
    <t>ED-50055</t>
  </si>
  <si>
    <t>FORNECIMENTO E ASSENTAMENTO DE TUBO DE POLIPROPILENO (PPR), PRESSÃO DE 12 KGF/CM², INCLUSIVE CONEXÕES E SUPORTES, D = 32 MM (NBR 15813)</t>
  </si>
  <si>
    <t>ED-50056</t>
  </si>
  <si>
    <t>FORNECIMENTO E ASSENTAMENTO DE TUBO DE POLIPROPILENO (PPR), PRESSÃO DE 12 KGF/CM², INCLUSIVE CONEXÕES E SUPORTES, D = 40 MM (NBR 15813)</t>
  </si>
  <si>
    <t>ED-50057</t>
  </si>
  <si>
    <t>FORNECIMENTO E ASSENTAMENTO DE TUBO DE POLIPROPILENO (PPR), PRESSÃO DE 12 KGF/CM², INCLUSIVE CONEXÕES E SUPORTES, D = 50 MM (NBR 15813)</t>
  </si>
  <si>
    <t>ED-50058</t>
  </si>
  <si>
    <t>FORNECIMENTO E ASSENTAMENTO DE TUBO DE POLIPROPILENO (PPR), PRESSÃO DE 12 KGF/CM², INCLUSIVE CONEXÕES E SUPORTES, D = 63 MM (NBR 15813)</t>
  </si>
  <si>
    <t>ED-50059</t>
  </si>
  <si>
    <t>FORNECIMENTO E ASSENTAMENTO DE TUBO DE POLIPROPILENO (PPR), PRESSÃO DE 12 KGF/CM², INCLUSIVE CONEXÕES E SUPORTES, D = 75 MM (NBR 15813)</t>
  </si>
  <si>
    <t>ED-50060</t>
  </si>
  <si>
    <t>FORNECIMENTO E ASSENTAMENTO DE TUBO DE POLIPROPILENO (PPR), PRESSÃO DE 12 KGF/CM², INCLUSIVE CONEXÕES E SUPORTES, D = 90 MM (NBR 15813)</t>
  </si>
  <si>
    <t>ED-50061</t>
  </si>
  <si>
    <t>FORNECIMENTO E ASSENTAMENTO DE TUBO DE POLIPROPILENO (PPR), PRESSÃO DE 12 KGF/CM², INCLUSIVE CONEXÕES E SUPORTES, D = 110 MM (NBR 15813)</t>
  </si>
  <si>
    <t>ED-50062</t>
  </si>
  <si>
    <t>FORNECIMENTO E ASSENTAMENTO DE TUBO DE POLIPROPILENO (PPR), PRESSÃO DE 20 KGF/CM², INCLUSIVE CONEXÕES E SUPORTES, D = 25 MM (NBR 15813)</t>
  </si>
  <si>
    <t>ED-50063</t>
  </si>
  <si>
    <t>FORNECIMENTO E ASSENTAMENTO DE TUBO DE POLIPROPILENO (PPR), PRESSÃO DE 20 KGF/CM², INCLUSIVE CONEXÕES E SUPORTES, D = 32 MM (NBR 15813)</t>
  </si>
  <si>
    <t>ED-50064</t>
  </si>
  <si>
    <t>FORNECIMENTO E ASSENTAMENTO DE TUBO DE POLIPROPILENO (PPR), PRESSÃO DE 20 KGF/CM², INCLUSIVE CONEXÕES E SUPORTES, D = 40 MM (NBR 15813)</t>
  </si>
  <si>
    <t>ED-50065</t>
  </si>
  <si>
    <t>FORNECIMENTO E ASSENTAMENTO DE TUBO DE POLIPROPILENO (PPR), PRESSÃO DE 20 KGF/CM², INCLUSIVE CONEXÕES E SUPORTES, D = 50 MM (NBR 15813)</t>
  </si>
  <si>
    <t>ED-50066</t>
  </si>
  <si>
    <t>FORNECIMENTO E ASSENTAMENTO DE TUBO DE POLIPROPILENO (PPR), PRESSÃO DE 20 KGF/CM², INCLUSIVE CONEXÕES E SUPORTES, D = 63 MM (NBR 15813)</t>
  </si>
  <si>
    <t>ED-50067</t>
  </si>
  <si>
    <t>FORNECIMENTO E ASSENTAMENTO DE TUBO DE POLIPROPILENO (PPR), PRESSÃO DE 20 KGF/CM², INCLUSIVE CONEXÕES E SUPORTES, D = 75 MM (NBR 15813)</t>
  </si>
  <si>
    <t>ED-50068</t>
  </si>
  <si>
    <t>FORNECIMENTO E ASSENTAMENTO DE TUBO DE POLIPROPILENO (PPR), PRESSÃO DE 20 KGF/CM², INCLUSIVE CONEXÕES E SUPORTES, D = 90 MM (NBR 15813)</t>
  </si>
  <si>
    <t>ED-50069</t>
  </si>
  <si>
    <t>FORNECIMENTO E ASSENTAMENTO DE TUBO DE POLIPROPILENO (PPR), PRESSÃO DE 20 KGF/CM², INCLUSIVE CONEXÕES E SUPORTES, D = 110 MM (NBR 15813)</t>
  </si>
  <si>
    <t>ED-50070</t>
  </si>
  <si>
    <t>FORNECIMENTO E ASSENTAMENTO DE TUBO DE POLIPROPILENO (PPR), PRESSÃO DE 25 KGF/CM², INCLUSIVE CONEXÕES E SUPORTES, D = 25 MM (NBR 15813)</t>
  </si>
  <si>
    <t>ED-50071</t>
  </si>
  <si>
    <t>FORNECIMENTO E ASSENTAMENTO DE TUBO DE POLIPROPILENO (PPR), PRESSÃO DE 25 KGF/CM², INCLUSIVE CONEXÕES E SUPORTES, D = 32 MM (NBR 15813)</t>
  </si>
  <si>
    <t>ED-50072</t>
  </si>
  <si>
    <t>FORNECIMENTO E ASSENTAMENTO DE TUBO DE POLIPROPILENO (PPR), PRESSÃO DE 25 KGF/CM², INCLUSIVE CONEXÕES E SUPORTES, D = 40 MM (NBR 15813)</t>
  </si>
  <si>
    <t>ED-50073</t>
  </si>
  <si>
    <t>FORNECIMENTO E ASSENTAMENTO DE TUBO DE POLIPROPILENO (PPR), PRESSÃO DE 25 KGF/CM², INCLUSIVE CONEXÕES E SUPORTES, D = 50 MM (NBR 15813)</t>
  </si>
  <si>
    <t>ED-50074</t>
  </si>
  <si>
    <t>FORNECIMENTO E ASSENTAMENTO DE TUBO DE POLIPROPILENO (PPR), PRESSÃO DE 25 KGF/CM², INCLUSIVE CONEXÕES E SUPORTES, D = 63 MM (NBR 15813)</t>
  </si>
  <si>
    <t>ED-50075</t>
  </si>
  <si>
    <t>FORNECIMENTO E ASSENTAMENTO DE TUBO DE POLIPROPILENO (PPR), PRESSÃO DE 25 KGF/CM², INCLUSIVE CONEXÕES E SUPORTES, D = 75 MM (NBR 15813)</t>
  </si>
  <si>
    <t>ED-50076</t>
  </si>
  <si>
    <t>FORNECIMENTO E ASSENTAMENTO DE TUBO DE POLIPROPILENO (PPR), PRESSÃO DE 25 KGF/CM², INCLUSIVE CONEXÕES E SUPORTES, D = 90 MM (NBR 15813)</t>
  </si>
  <si>
    <t>ED-50077</t>
  </si>
  <si>
    <t>FORNECIMENTO E ASSENTAMENTO DE TUBO DE POLIPROPILENO (PPR), PRESSÃO DE 25 KGF/CM², INCLUSIVE CONEXÕES E SUPORTES, D = 110 MM (NBR 15813)</t>
  </si>
  <si>
    <t>ED-8847</t>
  </si>
  <si>
    <t>FORNECIMENTO E ASSENTAMENTO DE TUBO PVC RÍGIDO, VENTILAÇÃO, PBV - SÉRIE NORMAL, DN 100 MM (4"), INCLUSIVE CONEXÕES</t>
  </si>
  <si>
    <t>ED-8845</t>
  </si>
  <si>
    <t>FORNECIMENTO E ASSENTAMENTO DE TUBO PVC RÍGIDO, VENTILAÇÃO, PBV - SÉRIE NORMAL, DN 50 MM (2"), INCLUSIVE CONEXÕES</t>
  </si>
  <si>
    <t>ED-8846</t>
  </si>
  <si>
    <t>FORNECIMENTO E ASSENTAMENTO DE TUBO PVC RÍGIDO, VENTILAÇÃO, PBV - SÉRIE NORMAL, DN 75 MM (3"), INCLUSIVE CONEXÕES</t>
  </si>
  <si>
    <t>TUBULAÇÃO DE PEX</t>
  </si>
  <si>
    <t>ED-50078</t>
  </si>
  <si>
    <t xml:space="preserve">FORNECIMENTO E ASSENTAMENTO DE TUBO PVC RÍGIDO ROSCÁVEL, ÁGUA FRIA, DN 1/2" (20 MM), INCLUSIVE CONEXÕES </t>
  </si>
  <si>
    <t>ED-50079</t>
  </si>
  <si>
    <t>FORNECIMENTO E ASSENTAMENTO DE TUBO PVC RÍGIDO ROSCÁVEL, ÁGUA FRIA, DN 3/4" (25 MM), INCLUSIVE CONEXÕES</t>
  </si>
  <si>
    <t>ED-50080</t>
  </si>
  <si>
    <t>FORNECIMENTO E ASSENTAMENTO DE TUBO PVC RÍGIDO ROSCÁVEL, ÁGUA FRIA, DN 1" (32 MM), INCLUSIVE CONEXÕES</t>
  </si>
  <si>
    <t>ED-50081</t>
  </si>
  <si>
    <t>FORNECIMENTO E ASSENTAMENTO DE TUBO PVC RÍGIDO ROSCÁVEL, ÁGUA FRIA, DN 1.1/4" (40 MM), INCLUSIVE CONEXÕES</t>
  </si>
  <si>
    <t>ED-50082</t>
  </si>
  <si>
    <t>FORNECIMENTO E ASSENTAMENTO DE TUBO PVC RÍGIDO ROSCÁVEL, ÁGUA FRIA, DN 1.1/2" (50 MM), INCLUSIVE CONEXÕES</t>
  </si>
  <si>
    <t>ED-50083</t>
  </si>
  <si>
    <t>FORNECIMENTO E ASSENTAMENTO DE TUBO PVC RÍGIDO ROSCÁVEL, ÁGUA FRIA, DN 2" (60 MM), INCLUSIVE CONEXÕES</t>
  </si>
  <si>
    <t>ED-50084</t>
  </si>
  <si>
    <t>FORNECIMENTO E ASSENTAMENTO DE TUBO PVC RÍGIDO ROSCÁVEL, ÁGUA FRIA, DN 2.1/2" (75 MM), INCLUSIVE CONEXÕES</t>
  </si>
  <si>
    <t>ED-50085</t>
  </si>
  <si>
    <t>FORNECIMENTO E ASSENTAMENTO DE TUBO PVC RÍGIDO ROSCÁVEL, ÁGUA FRIA, DN 3" (85 MM), INCLUSIVE CONEXÕES</t>
  </si>
  <si>
    <t>ED-50086</t>
  </si>
  <si>
    <t>FORNECIMENTO E ASSENTAMENTO DE TUBO PVC RÍGIDO ROSCÁVEL, ÁGUA FRIA, DN 4" (110 MM), INCLUSIVE CONEXÕES</t>
  </si>
  <si>
    <t>ED-50087</t>
  </si>
  <si>
    <t>FORNECIMENTO E ASSENTAMENTO DE TUBO DE COBRE CLASSE "A" SEM COSTURA SOLDÁVEL, INCLUSIVE CONEXÕES E SUPORTES, D = 1/2"</t>
  </si>
  <si>
    <t>ED-50088</t>
  </si>
  <si>
    <t>FORNECIMENTO E ASSENTAMENTO DE TUBO DE COBRE CLASSE "A" SEM COSTURA SOLDÁVEL, INCLUSIVE CONEXÕES E SUPORTES, D = 22 MM (3/4")</t>
  </si>
  <si>
    <t>ED-50089</t>
  </si>
  <si>
    <t>FORNECIMENTO E ASSENTAMENTO DE TUBO DE COBRE CLASSE "A" SEM COSTURA SOLDÁVEL, INCLUSIVE CONEXÕES E SUPORTES, D = 28 MM (1")</t>
  </si>
  <si>
    <t>ED-50090</t>
  </si>
  <si>
    <t>FORNECIMENTO E ASSENTAMENTO DE TUBO DE COBRE CLASSE "A" SEM COSTURA SOLDÁVEL, INCLUSIVE CONEXÕES E SUPORTES, D = 35 MM (1 1/4")</t>
  </si>
  <si>
    <t>ED-50091</t>
  </si>
  <si>
    <t>FORNECIMENTO E ASSENTAMENTO DE TUBO DE COBRE CLASSE "A" SEM COSTURA SOLDÁVEL, INCLUSIVE CONEXÕES E SUPORTES, D = 42 MM (1 1/2")</t>
  </si>
  <si>
    <t>ED-50092</t>
  </si>
  <si>
    <t>FORNECIMENTO E ASSENTAMENTO DE TUBO DE COBRE CLASSE "A" SEM COSTURA SOLDÁVEL, INCLUSIVE CONEXÕES E SUPORTES, D = 54 MM (2")</t>
  </si>
  <si>
    <t>ED-50093</t>
  </si>
  <si>
    <t>FORNECIMENTO E ASSENTAMENTO DE TUBO DE COBRE CLASSE "A" SEM COSTURA SOLDÁVEL, INCLUSIVE CONEXÕES E SUPORTES, D = 66 MM (2 1/2")</t>
  </si>
  <si>
    <t>ED-50094</t>
  </si>
  <si>
    <t>FORNECIMENTO E ASSENTAMENTO DE TUBO DE COBRE CLASSE "A" SEM COSTURA SOLDÁVEL, INCLUSIVE CONEXÕES E SUPORTES, D = 79 MM (3")</t>
  </si>
  <si>
    <t>ED-50095</t>
  </si>
  <si>
    <t>FORNECIMENTO E ASSENTAMENTO DE TUBO DE COBRE CLASSE "A" SEM COSTURA SOLDÁVEL, INCLUSIVE CONEXÕES E SUPORTES, D = 104 MM (4")</t>
  </si>
  <si>
    <t>FORNECIMENTO E ASSENTAMENTO DE TUBO DE COBRE CLASSE "E" SEM COSTURA SOLDÁVEL, INCLUSIVE CONEXÕES E SUPORTES, D = 15 MM (1/2")</t>
  </si>
  <si>
    <t>ED-50097</t>
  </si>
  <si>
    <t>FORNECIMENTO E ASSENTAMENTO DE TUBO DE COBRE CLASSE "E" SEM COSTURA SOLDÁVEL, INCLUSIVE CONEXÕES E SUPORTES, D = 22 MM (3/4")</t>
  </si>
  <si>
    <t>ED-50098</t>
  </si>
  <si>
    <t>FORNECIMENTO E ASSENTAMENTO DE TUBO DE COBRE CLASSE "E" SEM COSTURA SOLDÁVEL, INCLUSIVE CONEXÕES E SUPORTES, D = 28 MM (1")</t>
  </si>
  <si>
    <t>ED-50099</t>
  </si>
  <si>
    <t>FORNECIMENTO E ASSENTAMENTO DE TUBO DE COBRE CLASSE "E" SEM COSTURA SOLDÁVEL, INCLUSIVE CONEXÕES E SUPORTES, D = 35 MM (1 1/4")</t>
  </si>
  <si>
    <t>ED-50100</t>
  </si>
  <si>
    <t>FORNECIMENTO E ASSENTAMENTO DE TUBO DE COBRE CLASSE "E" SEM COSTURA SOLDÁVEL, INCLUSIVE CONEXÕES E SUPORTES, D = 42 MM (1 1/2")</t>
  </si>
  <si>
    <t>ED-50101</t>
  </si>
  <si>
    <t>FORNECIMENTO E ASSENTAMENTO DE TUBO DE COBRE CLASSE "E" SEM COSTURA SOLDÁVEL, INCLUSIVE CONEXÕES E SUPORTES, D = 54 MM (2")</t>
  </si>
  <si>
    <t>ED-50102</t>
  </si>
  <si>
    <t>FORNECIMENTO E ASSENTAMENTO DE TUBO DE COBRE CLASSE "E" SEM COSTURA SOLDÁVEL, INCLUSIVE CONEXÕES E SUPORTES, D = 66 MM (2 1/2")</t>
  </si>
  <si>
    <t>ED-50103</t>
  </si>
  <si>
    <t>FORNECIMENTO E ASSENTAMENTO DE TUBO DE COBRE CLASSE "E" SEM COSTURA SOLDÁVEL, INCLUSIVE CONEXÕES E SUPORTES, D = 79 MM (3")</t>
  </si>
  <si>
    <t>ED-50104</t>
  </si>
  <si>
    <t>FORNECIMENTO E ASSENTAMENTO DE TUBO DE COBRE CLASSE "E" SEM COSTURA SOLDÁVEL, INCLUSIVE CONEXÕES E SUPORTES, D = 104 MM (4")</t>
  </si>
  <si>
    <t>ED-50105</t>
  </si>
  <si>
    <t>FORNECIMENTO E ASSENTAMENTO DE TUBO PVC RÍGIDO, COLETOR DE ESGOTO LISO (JEI), DN 100 MM (4"), INCLUSIVE CONEXÕES</t>
  </si>
  <si>
    <t>ED-50106</t>
  </si>
  <si>
    <t>FORNECIMENTO E ASSENTAMENTO DE TUBO PVC RÍGIDO, COLETOR DE ESGOTO LISO (JEI), DN 150 MM (6"), INCLUSIVE CONEXÕES</t>
  </si>
  <si>
    <t>TUBULAÇÃO DE PVC ROSCÁVEL</t>
  </si>
  <si>
    <t>ED-50107</t>
  </si>
  <si>
    <t>FORNECIMENTO E ASSENTAMENTO DE TUBO PVC RÍGIDO, COLETOR DE ESGOTO LISO (JEI), DN 200 MM (8"), INCLUSIVE CONEXÕES</t>
  </si>
  <si>
    <t>ED-50108</t>
  </si>
  <si>
    <t>FORNECIMENTO E ASSENTAMENTO DE TUBO PVC RÍGIDO, COLETOR DE ESGOTO LISO (JEI), DN 250 MM (10"), INCLUSIVE CONEXÕES</t>
  </si>
  <si>
    <t>ED-50109</t>
  </si>
  <si>
    <t>FORNECIMENTO E ASSENTAMENTO DE TUBO PVC RÍGIDO, COLETOR DE ESGOTO LISO (JEI), DN 300 MM (12"), INCLUSIVE CONEXÕES</t>
  </si>
  <si>
    <t>ED-50110</t>
  </si>
  <si>
    <t>FORNECIMENTO E ASSENTAMENTO DE TUBO PVC RÍGIDO, COLETOR DE ESGOTO LISO (JEI), DN 350 MM (14"), INCLUSIVE CONEXÕES</t>
  </si>
  <si>
    <t>ED-50111</t>
  </si>
  <si>
    <t>FORNECIMENTO E ASSENTAMENTO DE TUBO PVC RÍGIDO, COLETOR DE ESGOTO LISO (JEI), DN 400 MM (16"), INCLUSIVE CONEXÕES</t>
  </si>
  <si>
    <t>ED-50112</t>
  </si>
  <si>
    <t>FORNECIMENTO E ASSENTAMENTO DE TUBO CPVC SOLDÁVEL, ÁGUA QUENTE, DN 15 MM (1/2"), INCLUSIVE CONEXÕES</t>
  </si>
  <si>
    <t>ED-50113</t>
  </si>
  <si>
    <t>FORNECIMENTO E ASSENTAMENTO DE TUBO CPVC SOLDÁVEL, ÁGUA QUENTE, DN 22 MM (3/4"), INCLUSIVE CONEXÕES</t>
  </si>
  <si>
    <t>ED-50114</t>
  </si>
  <si>
    <t>FORNECIMENTO E ASSENTAMENTO DE TUBO CPVC SOLDÁVEL, ÁGUA QUENTE, DN 28 MM (1"), INCLUSIVE CONEXÕES</t>
  </si>
  <si>
    <t>ED-50115</t>
  </si>
  <si>
    <t>FORNECIMENTO E ASSENTAMENTO DE TUBO CPVC SOLDÁVEL, ÁGUA QUENTE, DN 35 MM (1.1/4"), INCLUSIVE CONEXÕES</t>
  </si>
  <si>
    <t>TUBULAÇÃO DE PVC SOLDÁVEL</t>
  </si>
  <si>
    <t>ED-49844</t>
  </si>
  <si>
    <t>ADAPTADOR SOLDÁVEL DE PVC MARROM COM FLANGES E ANEL PARA CAIXA DÁGUA Ø 20 MM X 1/2"</t>
  </si>
  <si>
    <t>ED-49845</t>
  </si>
  <si>
    <t>ADAPTADOR SOLDÁVEL DE PVC MARROM COM FLANGES E ANEL PARA CAIXA DÁGUA Ø 25 MM X 3/4"</t>
  </si>
  <si>
    <t>ED-49846</t>
  </si>
  <si>
    <t>ADAPTADOR SOLDÁVEL DE PVC MARROM COM FLANGES E ANEL PARA CAIXA DÁGUA Ø 32 MM X 1"</t>
  </si>
  <si>
    <t>ED-49847</t>
  </si>
  <si>
    <t>ADAPTADOR SOLDÁVEL DE PVC MARROM COM FLANGES E ANEL PARA CAIXA DÁGUA Ø 40 MM X 1 1/4"</t>
  </si>
  <si>
    <t>ED-49848</t>
  </si>
  <si>
    <t>ADAPTADOR SOLDÁVEL DE PVC MARROM COM FLANGES E ANEL PARA CAIXA DÁGUA Ø 50 MM X 1 1/2"</t>
  </si>
  <si>
    <t>ED-49849</t>
  </si>
  <si>
    <t>ADAPTADOR SOLDÁVEL DE PVC MARROM COM FLANGES E ANEL PARA CAIXA DÁGUA Ø 60 MM X 2"</t>
  </si>
  <si>
    <t>ED-50116</t>
  </si>
  <si>
    <t>FORNECIMENTO E ASSENTAMENTO DE TUBO CPVC SOLDÁVEL, ÁGUA QUENTE, DN 42 MM (1.1/2"), INCLUSIVE CONEXÕES</t>
  </si>
  <si>
    <t>ED-50117</t>
  </si>
  <si>
    <t>FORNECIMENTO E ASSENTAMENTO DE TUBO CPVC SOLDÁVEL, ÁGUA QUENTE, DN 54 MM (2"), INCLUSIVE CONEXÕES</t>
  </si>
  <si>
    <t>ED-50118</t>
  </si>
  <si>
    <t>FORNECIMENTO E ASSENTAMENTO DE TUBO CPVC SOLDÁVEL, ÁGUA QUENTE, DN 73 MM (2.1/2"), INCLUSIVE CONEXÕES</t>
  </si>
  <si>
    <t>ED-50119</t>
  </si>
  <si>
    <t>FORNECIMENTO E ASSENTAMENTO DE TUBO CPVC SOLDÁVEL, ÁGUA QUENTE, DN 89 MM (3"), INCLUSIVE CONEXÕES</t>
  </si>
  <si>
    <t>ED-50120</t>
  </si>
  <si>
    <t>FORNECIMENTO E ASSENTAMENTO DE TUBO CPVC SOLDÁVEL, ÁGUA QUENTE, DN 114 MM (4"), INCLUSIVE CONEXÕES</t>
  </si>
  <si>
    <t>ED-50121</t>
  </si>
  <si>
    <t>FORNECIMENTO E ASSENTAMENTO DE TUBO DE TUBOS DE POLIETILENO RETICULADO FLEXÍVEL (PEX), INCLUSIVE CONEXÕES METÁLICAS E SUPORTES, D = 16 MM (NBR 15939)</t>
  </si>
  <si>
    <t>ED-50122</t>
  </si>
  <si>
    <t>FORNECIMENTO E ASSENTAMENTO DE TUBO DE TUBOS DE POLIETILENO RETICULADO FLEXÍVEL (PEX), INCLUSIVE CONEXÕES METÁLICAS E SUPORTES, D = 20 MM (NBR 15939)</t>
  </si>
  <si>
    <t>ED-50123</t>
  </si>
  <si>
    <t>FORNECIMENTO E ASSENTAMENTO DE TUBO DE TUBOS DE POLIETILENO RETICULADO FLEXÍVEL (PEX), INCLUSIVE CONEXÕES METÁLICAS E SUPORTES, D = 25 MM (NBR 15939)</t>
  </si>
  <si>
    <t>ED-50124</t>
  </si>
  <si>
    <t>FORNECIMENTO E ASSENTAMENTO DE TUBO DE TUBOS DE POLIETILENO RETICULADO FLEXÍVEL (PEX), INCLUSIVE CONEXÕES METÁLICAS E SUPORTES, D = 32 MM (NBR 15939)</t>
  </si>
  <si>
    <t>ED-50125</t>
  </si>
  <si>
    <t>ED-50155</t>
  </si>
  <si>
    <t>ED-50135</t>
  </si>
  <si>
    <t>ED-50128</t>
  </si>
  <si>
    <t>ED-50129</t>
  </si>
  <si>
    <t>ED-50148</t>
  </si>
  <si>
    <t>ED-50149</t>
  </si>
  <si>
    <t>ED-50146</t>
  </si>
  <si>
    <t>ED-50147</t>
  </si>
  <si>
    <t>ED-50130</t>
  </si>
  <si>
    <t>ED-50131</t>
  </si>
  <si>
    <t>ED-50132</t>
  </si>
  <si>
    <t>ED-50133</t>
  </si>
  <si>
    <t>ED-50134</t>
  </si>
  <si>
    <t>ED-50126</t>
  </si>
  <si>
    <t>ED-50127</t>
  </si>
  <si>
    <t>ED-50136</t>
  </si>
  <si>
    <t>CERCA DE 5 FIOS DE ARAME FARPA DO E MOURÕES DE EUCALIPTO</t>
  </si>
  <si>
    <t>FITA ZEBRADA AMARELA PARA SINALIZAÇÃO L = 7 M</t>
  </si>
  <si>
    <t>ED-16660</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</si>
  <si>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</si>
  <si>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FORNECIMENTO E COLOCAÇÃO DE PLACA DE OBRA EM CHAPA GALVANIZADA (3,00 X 1,5 0 M) - EM CHAPA GALVANIZADA 0,26 AFIXADAS COM REBITES 540 E PARAFUSOS 3/8, EM ESTRUTURA METÁLICA VIGA U 2" ENRIJECIDA COM METALON 20 X 20, SUPORTE EM EUCALIPTO AUTOCLAVADO PINTADAS</t>
  </si>
  <si>
    <t>ED-50153</t>
  </si>
  <si>
    <t>FORNECIMENTO E COLOCAÇÃO DE PLACA DE OBRA EM CHAPA GALVANIZADA (6,00 X 3,00 M) - EM CHAPA GALVANIZADA 0,26 AFIXADAS COM REBITES 540 E PARAFUSOS 3/8, EM ESTRUTURA METÁLICA VIGA U 2" ENRIJECIDA COM METALON 20 X 20, SUPORTE EM EUCALIPTO AUTOCLAVADO PINTADAS</t>
  </si>
  <si>
    <t>ED-50154</t>
  </si>
  <si>
    <t>FORNECIMENTO E COLOCAÇÃO DE PLACAS DE OBRAS EM CHAPA GALVANIZADA (4,00 X 2,00 M ) SÃO CONFECCIONADAS EM CHAPA GALVANIZADA 26. AS CHAPAS SERÃO AFIXADAS COM REBITES 410 E PARAFUSOS 3/8, EM UMA ESTRUTURA METÁLICA COM VIGA U 2" ENRIJECIDA E METALON 20MMX20MM,334</t>
  </si>
  <si>
    <t>ED-16344</t>
  </si>
  <si>
    <t>ED-50150</t>
  </si>
  <si>
    <t>ED-16341</t>
  </si>
  <si>
    <t>ED-16343</t>
  </si>
  <si>
    <t>ED-16342</t>
  </si>
  <si>
    <t>ED-50151</t>
  </si>
  <si>
    <t>LIGAÇÃO PROVISÓRIA DE LUZ E FORÇA-PADRÃO PROVISÓRIO 30KVA</t>
  </si>
  <si>
    <t>ED-16356</t>
  </si>
  <si>
    <t>ED-16357</t>
  </si>
  <si>
    <t>LIGAÇÕES PROVISÓRIAS PARA CONTAINER TIPO 2 (CORRESPONDENTE AO CÓDIGO ED-16349)</t>
  </si>
  <si>
    <t>ED-16358</t>
  </si>
  <si>
    <t>LIGAÇÕES PROVISÓRIAS PARA CONTAINER TIPO 3 (CORRESPONDENTE AO CÓDIGO ED-16350)</t>
  </si>
  <si>
    <t>ED-16359</t>
  </si>
  <si>
    <t>LIGAÇÕES PROVISÓRIAS PARA CONTAINER TIPO 4 (CORRESPONDENTE AO CÓDIGO ED-16351)</t>
  </si>
  <si>
    <t>ED-16360</t>
  </si>
  <si>
    <t>LIGAÇÕES PROVISÓRIAS PARA CONTAINER TIPO 5 (CORRESPONDENTE AO CÓDIGO ED-16352)</t>
  </si>
  <si>
    <t>ED-16361</t>
  </si>
  <si>
    <t>LIGAÇÕES PROVISÓRIAS PARA CONTAINER TIPO 6 (CORRESPONDENTE AO CÓDIGO ED-16353)</t>
  </si>
  <si>
    <t>ED-16362</t>
  </si>
  <si>
    <t>LIGAÇÕES PROVISÓRIAS PARA CONTAINER TIPO 7 (CORRESPONDENTE AO CÓDIGO ED-16354)</t>
  </si>
  <si>
    <t>ED-16363</t>
  </si>
  <si>
    <t>LIGAÇÕES PROVISÓRIAS PARA CONTAINER TIPO 8 (CORRESPONDENTE AO CÓDIGO ED-16355)</t>
  </si>
  <si>
    <t>ED-16348</t>
  </si>
  <si>
    <t>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t>
  </si>
  <si>
    <t>ED-16349</t>
  </si>
  <si>
    <t>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t>
  </si>
  <si>
    <t>ED-16350</t>
  </si>
  <si>
    <t>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t>
  </si>
  <si>
    <t>ED-16351</t>
  </si>
  <si>
    <t>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t>
  </si>
  <si>
    <t>ED-16352</t>
  </si>
  <si>
    <t>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t>
  </si>
  <si>
    <t>ED-16353</t>
  </si>
  <si>
    <t>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</si>
  <si>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ED-16354</t>
  </si>
  <si>
    <t>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t>
  </si>
  <si>
    <t>ED-50137</t>
  </si>
  <si>
    <t>MOBILIZAÇÃO E DESMOBILIZAÇÃO DE CONTAINER, INCLUSIVE INSTALAÇÃO E TRANSPORTE COM CAMINHÃO GUINDAUTO (MUNCK)</t>
  </si>
  <si>
    <t>ED-50156</t>
  </si>
  <si>
    <t>PROTEÇÃO COM FITA ZEBRADA AMARELA L = 7 M E PEÇA 7 X 7 CM</t>
  </si>
  <si>
    <t>ED-50166</t>
  </si>
  <si>
    <t>REMANEJAMENTO DE TAPUME</t>
  </si>
  <si>
    <t>ED-50163</t>
  </si>
  <si>
    <t>TAPUME COM TELA DE POLIETILENO</t>
  </si>
  <si>
    <t>ED-50162</t>
  </si>
  <si>
    <t>TAPUME DE CHAPA DE MADEIRA 6 MM 2,20 X 1,22 M, H = 2,20 M, ABERTURA E PORTÃO</t>
  </si>
  <si>
    <t>ED-50165</t>
  </si>
  <si>
    <t>TAPUME DE TELA GALVANIZAADA # 2, FIO 14 COM BASE DE CONCRETO</t>
  </si>
  <si>
    <t>ED-50164</t>
  </si>
  <si>
    <t>TAPUME DE TELA GALVANIZAADA # 2, FIO 14 COM FIXAÇÃO ENTERRADA</t>
  </si>
  <si>
    <t>ED-50159</t>
  </si>
  <si>
    <t>TAPUME EM CHAPA COMPENSADO DE 12 MM E PONTALETES H = 2,20 M</t>
  </si>
  <si>
    <t>ED-50160</t>
  </si>
  <si>
    <t>ED-50161</t>
  </si>
  <si>
    <t>ED-13286</t>
  </si>
  <si>
    <t>CAMADA DE REGULARIZAÇÃO COM ARGAMASSA, TRAÇO 1:3 (CIMENTO E AREIA), ESP. 15MM, APLICAÇÃO MANUAL, PREPARO MECÂNICO</t>
  </si>
  <si>
    <t>ED-13287</t>
  </si>
  <si>
    <t>CAMADA DE REGULARIZAÇÃO COM ARGAMASSA, TRAÇO 1:3 (CIMENTO E AREIA), ESP. 20MM, APLICAÇÃO MANUAL, PREPARO MECÂNICO</t>
  </si>
  <si>
    <t>ED-13288</t>
  </si>
  <si>
    <t>CAMADA DE REGULARIZAÇÃO COM ARGAMASSA, TRAÇO 1:3 (CIMENTO E AREIA), ESP. 25MM, APLICAÇÃO MANUAL, PREPARO MECÂNICO</t>
  </si>
  <si>
    <t>ED-50170</t>
  </si>
  <si>
    <t>CAMADA DE REGULARIZAÇÃO COM ARGAMASSA, TRAÇO 1:3 (CIMENTO E AREIA), ESP. 30MM, APLICAÇÃO MANUAL, PREPARO MECÂNICO</t>
  </si>
  <si>
    <t>ED-13289</t>
  </si>
  <si>
    <t>CAMADA DE REGULARIZAÇÃO COM ARGAMASSA, TRAÇO 1:4 (CIMENTO E AREIA), ESP. 15MM, APLICAÇÃO MANUAL, PREPARO MECÂNICO</t>
  </si>
  <si>
    <t>ED-13290</t>
  </si>
  <si>
    <t>CAMADA DE REGULARIZAÇÃO COM ARGAMASSA, TRAÇO 1:4 (CIMENTO E AREIA), ESP. 20MM, APLICAÇÃO MANUAL, PREPARO MECÂNICO</t>
  </si>
  <si>
    <t>ED-13291</t>
  </si>
  <si>
    <t>CAMADA DE REGULARIZAÇÃO COM ARGAMASSA, TRAÇO 1:4 (CIMENTO E AREIA), ESP. 25MM, APLICAÇÃO MANUAL, PREPARO MECÂNICO</t>
  </si>
  <si>
    <t>ED-13292</t>
  </si>
  <si>
    <t>CAMADA DE REGULARIZAÇÃO COM ARGAMASSA, TRAÇO 1:4 (CIMENTO E AREIA), ESP. 30MM, APLICAÇÃO MANUAL, PREPARO MECÂNICO</t>
  </si>
  <si>
    <t>ED-50167</t>
  </si>
  <si>
    <t>IMPERMEABILIZAÇÃO COM ARGAMASSA TRAÇO 1:3, E = 2,50 CM COM ADITIVO</t>
  </si>
  <si>
    <t>ED-50168</t>
  </si>
  <si>
    <t>IMPERMEABILIZAÇÃO COM MANTA ASFÁLTICA PRÉ-FABRICADA, E = 4 MM</t>
  </si>
  <si>
    <t>ED-50169</t>
  </si>
  <si>
    <t>IMPERMEABILIZAÇÃO COM MANTA ASFÁLTICA PRÉ-FABRICADA, E = 4 MM - ANTI-RAIZ</t>
  </si>
  <si>
    <t>ED-50173</t>
  </si>
  <si>
    <t>ED-50171</t>
  </si>
  <si>
    <t>IMPERMEABILIZAÇÃO POR CRISTALIZAÇÃO</t>
  </si>
  <si>
    <t>PINTURA COM EMULSÃO ASFÁLTICA, DUAS (2) DEMÃOS</t>
  </si>
  <si>
    <t>ED-50175</t>
  </si>
  <si>
    <t>PINTURA IMPERMEABILIZANTE COM ARGAMASSA POLIMÉRICA</t>
  </si>
  <si>
    <t>ED-50176</t>
  </si>
  <si>
    <t>PROTEÇÃO MECÂNICA COM ARGAMASSA, TRAÇO 1:3 (CIMENTO E AREIA), ESP. 15MM, APLICAÇÃO MANUAL, PREPARO MECÂNICO</t>
  </si>
  <si>
    <t>ED-13279</t>
  </si>
  <si>
    <t>PROTEÇÃO MECÂNICA COM ARGAMASSA, TRAÇO 1:3 (CIMENTO E AREIA), ESP. 20MM, APLICAÇÃO MANUAL, PREPARO MECÂNICO</t>
  </si>
  <si>
    <t>ED-13280</t>
  </si>
  <si>
    <t>PROTEÇÃO MECÂNICA COM ARGAMASSA, TRAÇO 1:3 (CIMENTO E AREIA), ESP. 25MM, APLICAÇÃO MANUAL, PREPARO MECÂNICO</t>
  </si>
  <si>
    <t>ED-13281</t>
  </si>
  <si>
    <t>PROTEÇÃO MECÂNICA COM ARGAMASSA, TRAÇO 1:3 (CIMENTO E AREIA), ESP. 30MM, APLICAÇÃO MANUAL, PREPARO MECÂNICO</t>
  </si>
  <si>
    <t>ED-13282</t>
  </si>
  <si>
    <t>PROTEÇÃO MECÂNICA COM ARGAMASSA, TRAÇO 1:4 (CIMENTO E AREIA), ESP. 15MM, APLICAÇÃO MANUAL, PREPARO MECÂNICO</t>
  </si>
  <si>
    <t>ED-13283</t>
  </si>
  <si>
    <t>PROTEÇÃO MECÂNICA COM ARGAMASSA, TRAÇO 1:4 (CIMENTO E AREIA), ESP. 20MM, APLICAÇÃO MANUAL, PREPARO MECÂNICO</t>
  </si>
  <si>
    <t>ED-13284</t>
  </si>
  <si>
    <t>PROTEÇÃO MECÂNICA COM ARGAMASSA, TRAÇO 1:4 (CIMENTO E AREIA), ESP. 25MM, APLICAÇÃO MANUAL, PREPARO MECÂNICO</t>
  </si>
  <si>
    <t>ED-13285</t>
  </si>
  <si>
    <t>PROTEÇÃO MECÂNICA COM ARGAMASSA, TRAÇO 1:4 (CIMENTO E AREIA), ESP. 30MM, APLICAÇÃO MANUAL, PREPARO MECÂNICO</t>
  </si>
  <si>
    <t>ED-50177</t>
  </si>
  <si>
    <t>ED-50180</t>
  </si>
  <si>
    <t>ACIONADOR MANUAL DE ALARME DE INCÊNDIO</t>
  </si>
  <si>
    <t>ED-50181</t>
  </si>
  <si>
    <t>ED-50182</t>
  </si>
  <si>
    <t>ED-50194</t>
  </si>
  <si>
    <t>BASE DECORATIVA PARA EXTINTORES</t>
  </si>
  <si>
    <t>ED-50218</t>
  </si>
  <si>
    <t>CANOPLA PARA SPRINKLER</t>
  </si>
  <si>
    <t>ED-50188</t>
  </si>
  <si>
    <t>ED-50186</t>
  </si>
  <si>
    <t>ED-50189</t>
  </si>
  <si>
    <t>ED-50190</t>
  </si>
  <si>
    <t>EXTINTOR DE GÁS CARBÔNICO 5-B:C, CAPACIDADE 6 KG</t>
  </si>
  <si>
    <t>ED-50191</t>
  </si>
  <si>
    <t>EXTINTOR DE INCÊNDIO ÁGUA PRESSURIZADA 2-A, CAPACIDADE 10 L</t>
  </si>
  <si>
    <t>EXTINTOR DE INCÊNDIO TIPO PÓ QUÍMICO 2-A:20-B:C, CAPACIDADE 6 KG</t>
  </si>
  <si>
    <t>ED-50192</t>
  </si>
  <si>
    <t>EXTINTOR DE INCÊNDIO TIPO PÓ QUÍMICO 20-B:C, CAPACIDADE 6 KG</t>
  </si>
  <si>
    <t>ED-50195</t>
  </si>
  <si>
    <t>HIDRANTE DE RECALQUE COMPLETO EM CAIXA DE ALVENARIA</t>
  </si>
  <si>
    <t>ED-50197</t>
  </si>
  <si>
    <t>ED-50198</t>
  </si>
  <si>
    <t>MANÔMETRO WILLY, MOD. 2 1/2", ESCALA DE LEITURA DE 0 A 100 PSI</t>
  </si>
  <si>
    <t>PLACA FOTOLUMINESCENTE "A2" - TRIÂNGULO 300 MM (RISCO INCÊNDIO)</t>
  </si>
  <si>
    <t>PLACA FOTOLUMINESCENTE "E5" - 300 X 300 MM</t>
  </si>
  <si>
    <t>PLACA FOTOLUMINESCENTE "E8" - 300 X 300 MM</t>
  </si>
  <si>
    <t>PLACA FOTOLUMINESCENTE "P2" - D = 300 MM (PROIBIDO PRODUZIR CHAMA)</t>
  </si>
  <si>
    <t>PLACA FOTOLUMINESCENTE "S1" OU "S2"- 380 X 190 MM (SAÍDA - DIREITA)</t>
  </si>
  <si>
    <t>PLACA FOTOLUMINESCENTE "S1" OU "S2"- 380 X 190 MM (SAÍDA - ESQUERDA)</t>
  </si>
  <si>
    <t>PLACA FOTOLUMINESCENTE "S10" - 380 X 190 MM (SAÍDA ESCADA SOBE)</t>
  </si>
  <si>
    <t>PLACA FOTOLUMINESCENTE "S12" - 380 X 190 MM (SAÍDA)</t>
  </si>
  <si>
    <t>PLACA FOTOLUMINESCENTE "S9" - 380 X 190 MM (SAÍDA ESCADA DESCE)</t>
  </si>
  <si>
    <t>ED-50185</t>
  </si>
  <si>
    <t>PRESSOSTATO TELEMECANIQUE, MODELO XML B004 A2S11, COM ESCALA DE 3 A 58 PSI</t>
  </si>
  <si>
    <t>ED-50184</t>
  </si>
  <si>
    <t>QUADRO DE FORÇA PARA MOTOR DE 3,0 CV, 220V, TRIFÁSICO, CONTENDO DISPOSITIVO PARA PARTIDA MANUAL E AUTOMÁTICA ATRAVÉS DE PRESSOSTATO E SAÍDA PARA ALARME DE BOMBA EM FUNCIONAMENTO</t>
  </si>
  <si>
    <t>ED-50208</t>
  </si>
  <si>
    <t>REGISTRO TIPO GLOBO ANGULAR, COM 45 GRAUS, DN 2.1/2" (63 MM), PN16, EM LATÃO COM VOLANTE PARA HIDRANTE - FORNECIMENTO E INSTALAÇÃO</t>
  </si>
  <si>
    <t>ED-50210</t>
  </si>
  <si>
    <t>REGISTRO TIPO GLOBO, DN 1" (25 MM), PN16, EM LATAO COM VOLANTE, EXTREMIDADES ROSCADAS  - FORNECIMENTO E INSTALAÇÃO</t>
  </si>
  <si>
    <t>ED-50209</t>
  </si>
  <si>
    <t>REGISTRO TIPO GLOBO, DN 1.1/2" (15 MM), PN16, EM LATAO COM VOLANTE, EXTREMIDADES ROSCADAS  - FORNECIMENTO E INSTALAÇÃO</t>
  </si>
  <si>
    <t>ED-50211</t>
  </si>
  <si>
    <t>REGISTRO TIPO GLOBO, DN 2.1/2" (63 MM), PN16, EM LATAO COM VOLANTE, EXTREMIDADES ROSCADAS  - FORNECIMENTO E INSTALAÇÃO</t>
  </si>
  <si>
    <t>ED-50187</t>
  </si>
  <si>
    <t>SIRENE PARA ALARME DE BOMBA EM FUNCIONAMENTO, 220V</t>
  </si>
  <si>
    <t>ED-50215</t>
  </si>
  <si>
    <t>SPRINKLER PENDENTE 15 MM (1/2") 141º C</t>
  </si>
  <si>
    <t>ED-50212</t>
  </si>
  <si>
    <t>SPRINKLER PENDENTE 15 MM (1/2") 68º C</t>
  </si>
  <si>
    <t>ED-50213</t>
  </si>
  <si>
    <t>SPRINKLER PENDENTE 15 MM (1/2") 79º C</t>
  </si>
  <si>
    <t>ED-50214</t>
  </si>
  <si>
    <t>SPRINKLER PENDENTE 15 MM (1/2") 93º C</t>
  </si>
  <si>
    <t>ED-50222</t>
  </si>
  <si>
    <t>ED-50221</t>
  </si>
  <si>
    <t>ED-50228</t>
  </si>
  <si>
    <t>ED-17905</t>
  </si>
  <si>
    <t>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</si>
  <si>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ED-50232</t>
  </si>
  <si>
    <t>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t>
  </si>
  <si>
    <t>ED-50231</t>
  </si>
  <si>
    <t>ED-50229</t>
  </si>
  <si>
    <t>ED-50230</t>
  </si>
  <si>
    <t>ED-50225</t>
  </si>
  <si>
    <t>ED-50223</t>
  </si>
  <si>
    <t>ED-50224</t>
  </si>
  <si>
    <t>ED-50226</t>
  </si>
  <si>
    <t>ED-17903</t>
  </si>
  <si>
    <t>ED-17906</t>
  </si>
  <si>
    <t>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</si>
  <si>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ED-17902</t>
  </si>
  <si>
    <t>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t>
  </si>
  <si>
    <t>ED-8005</t>
  </si>
  <si>
    <t>ED-8004</t>
  </si>
  <si>
    <t>ED-8003</t>
  </si>
  <si>
    <t>ED-50234</t>
  </si>
  <si>
    <t>ED-50236</t>
  </si>
  <si>
    <t>ED-50237</t>
  </si>
  <si>
    <t>ED-8145</t>
  </si>
  <si>
    <t>JUNTA DE DILATAÇÃO COM ISOPOR 20 MM, EXCLUSIVE SELANTE</t>
  </si>
  <si>
    <t>ED-50240</t>
  </si>
  <si>
    <t>ED-50241</t>
  </si>
  <si>
    <t>ED-50238</t>
  </si>
  <si>
    <t>ED-50239</t>
  </si>
  <si>
    <t>ED-50235</t>
  </si>
  <si>
    <t>TRATAMENTO DE JUNTA DE DILATAÇÃO COM ISOPOR,  ESP. 20 MM, PROFUNDIDADE DE 10-15CM, EXCLUSIVE SELANTE</t>
  </si>
  <si>
    <t>LAJE PRÉ-MOLDADA, A REVESTIR, INCLUSIVE CAPEAMENTO E = 4 CM, SC = 100 KG/M2, L = 3,00 M</t>
  </si>
  <si>
    <t>ED-50253</t>
  </si>
  <si>
    <t>LAJE PRÉ-MOLDADA, A REVESTIR, INCLUSIVE CAPEAMENTO E = 4 CM, SC = 100 KG/M2, L = 4,00 M</t>
  </si>
  <si>
    <t>ED-50254</t>
  </si>
  <si>
    <t>LAJE PRÉ-MOLDADA, A REVESTIR, INCLUSIVE CAPEAMENTO E = 4 CM, SC = 100 KG/M2, L = 5,00 M</t>
  </si>
  <si>
    <t>ED-50255</t>
  </si>
  <si>
    <t>LAJE PRÉ-MOLDADA, A REVESTIR, INCLUSIVE CAPEAMENTO E = 4 CM, SC = 200 KG/M2, L = 3,00 M</t>
  </si>
  <si>
    <t>ED-50256</t>
  </si>
  <si>
    <t>LAJE PRÉ-MOLDADA, A REVESTIR, INCLUSIVE CAPEAMENTO E = 4 CM, SC = 200 KG/M2, L = 4,00 M</t>
  </si>
  <si>
    <t>ED-50257</t>
  </si>
  <si>
    <t>LAJE PRÉ-MOLDADA, A REVESTIR, INCLUSIVE CAPEAMENTO E = 4 CM, SC = 200 KG/M2, L = 5,00 M</t>
  </si>
  <si>
    <t>ED-50258</t>
  </si>
  <si>
    <t>LAJE PRÉ-MOLDADA, A REVESTIR, INCLUSIVE CAPEAMENTO E = 4 CM, SC = 250 KG/M2, L = 5,00 M</t>
  </si>
  <si>
    <t>ED-50259</t>
  </si>
  <si>
    <t>LAJE PRÉ-MOLDADA, A REVESTIR, INCLUSIVE CAPEAMENTO E = 4 CM, SC = 300 KG/M2, L = 3,00 M</t>
  </si>
  <si>
    <t>ED-50260</t>
  </si>
  <si>
    <t>LAJE PRÉ-MOLDADA, A REVESTIR, INCLUSIVE CAPEAMENTO E = 4 CM, SC = 300 KG/M2, L = 4,00 M</t>
  </si>
  <si>
    <t>ED-50261</t>
  </si>
  <si>
    <t>LAJE PRÉ-MOLDADA, A REVESTIR, INCLUSIVE CAPEAMENTO E = 4 CM, SC = 300 KG/M2, L = 5,00 M</t>
  </si>
  <si>
    <t>ED-50262</t>
  </si>
  <si>
    <t>LAJE PRÉ-MOLDADA, A REVESTIR, INCLUSIVE CAPEAMENTO E = 4 CM, SC = 370 KG/M2</t>
  </si>
  <si>
    <t>ED-50242</t>
  </si>
  <si>
    <t>LAJE PRÉ-MOLDADA, APARENTE, INCLUSIVE CAPEAMENTO E = 4 CM, SC = 100 KG/M2, L = 3,00 M</t>
  </si>
  <si>
    <t>ED-50243</t>
  </si>
  <si>
    <t>LAJE PRÉ-MOLDADA, APARENTE, INCLUSIVE CAPEAMENTO E = 4 CM, SC = 100 KG/M2, L = 4,00 M</t>
  </si>
  <si>
    <t>ED-50244</t>
  </si>
  <si>
    <t>LAJE PRÉ-MOLDADA, APARENTE, INCLUSIVE CAPEAMENTO E = 4 CM, SC = 100 KG/M2, L = 5,00 M</t>
  </si>
  <si>
    <t>ED-50245</t>
  </si>
  <si>
    <t>LAJE PRÉ-MOLDADA, APARENTE, INCLUSIVE CAPEAMENTO E = 4 CM, SC = 200 KG/M2, L = 3,00 M</t>
  </si>
  <si>
    <t>ED-50246</t>
  </si>
  <si>
    <t>LAJE PRÉ-MOLDADA, APARENTE, INCLUSIVE CAPEAMENTO E = 4 CM, SC = 200 KG/M2, L = 4,00 M</t>
  </si>
  <si>
    <t>ED-50247</t>
  </si>
  <si>
    <t>LAJE PRÉ-MOLDADA, APARENTE, INCLUSIVE CAPEAMENTO E = 4 CM, SC = 200 KG/M2, L = 5,00 M</t>
  </si>
  <si>
    <t>ED-50248</t>
  </si>
  <si>
    <t>LAJE PRÉ-MOLDADA, APARENTE, INCLUSIVE CAPEAMENTO E = 4 CM, SC = 300 KG/M2, L = 3,00 M</t>
  </si>
  <si>
    <t>ED-50249</t>
  </si>
  <si>
    <t>LAJE PRÉ-MOLDADA, APARENTE, INCLUSIVE CAPEAMENTO E = 4 CM, SC = 300 KG/M2, L = 4,00 M</t>
  </si>
  <si>
    <t>ED-50250</t>
  </si>
  <si>
    <t>LAJE PRÉ-MOLDADA, APARENTE, INCLUSIVE CAPEAMENTO E = 4 CM, SC = 300 KG/M2, L = 5,00 M</t>
  </si>
  <si>
    <t>ED-50265</t>
  </si>
  <si>
    <t>ED-50264</t>
  </si>
  <si>
    <t>LIMPEZA DE MATERIAL CERÂMICO</t>
  </si>
  <si>
    <t>ED-50271</t>
  </si>
  <si>
    <t>LIMPEZA DE RODAPÉ</t>
  </si>
  <si>
    <t>ED-50272</t>
  </si>
  <si>
    <t>LIMPEZA DE VIDROS E ESPELHOS</t>
  </si>
  <si>
    <t>ED-50263</t>
  </si>
  <si>
    <t>LIMPEZA FINAL PARA ENTREGA DA OBRA</t>
  </si>
  <si>
    <t>ED-50270</t>
  </si>
  <si>
    <t>LIMPEZA PERMANENTE DA OBRA - 01 SERVENTE X 4 HORAS DIÁRIAS</t>
  </si>
  <si>
    <t>ED-50269</t>
  </si>
  <si>
    <t>LIMPEZA PERMANENTE DA OBRA - 01 SERVENTE X 8 HORAS DIÁRIAS</t>
  </si>
  <si>
    <t>ED-50273</t>
  </si>
  <si>
    <t>LOCAÇÃO DA OBRA (GABARITO)</t>
  </si>
  <si>
    <t>ED-50276</t>
  </si>
  <si>
    <t>LOCAÇÃO TOPOGRÁFICA ACIMA DE 50 PONTOS</t>
  </si>
  <si>
    <t>ED-50274</t>
  </si>
  <si>
    <t>LOCAÇÃO TOPOGRÁFICA ATE 20 PONTOS</t>
  </si>
  <si>
    <t>ED-50275</t>
  </si>
  <si>
    <t>LOCAÇÃO TOPOGRÁFICA DE 20 A 50 PONTOS</t>
  </si>
  <si>
    <t>ED-50300</t>
  </si>
  <si>
    <t>BACIA DE LOUÇA TURCA CONVENCIONAL, COR BRANCA, INCLUSIVE ACESSÓRIOS, FORNECIMENTO, INSTALAÇÃO E REJUNTAMENTO</t>
  </si>
  <si>
    <t>BACIA SANITÁRIA (VASO) DE LOUÇA COM CAIXA ACOPLADA, COR BRANCA, INCLUSIVE ACESSÓRIOS DE FIXAÇÃO/VEDAÇÃO, ENGATE FLEXÍVEL METÁLICO, FORNECIMENTO, INSTALAÇÃO E REJUNTAMENTO</t>
  </si>
  <si>
    <t>ED-50301</t>
  </si>
  <si>
    <t>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t>
  </si>
  <si>
    <t>ED-50296</t>
  </si>
  <si>
    <t>BACIA SANITÁRIA (VASO) DE LOUÇA CONVENCIONAL, COR BRANCA, INCLUSIVE ACESSÓRIOS DE FIXAÇÃO/VEDAÇÃO, FORNECIMENTO, INSTALAÇÃO E REJUNTAMENTO, EXCLUSIVE VÁLVULA DE DESCARGA E TUBO DE LIGAÇÃO</t>
  </si>
  <si>
    <t>BACIA SANITÁRIA (VASO) DE LOUÇA CONVENCIONAL, COR BRANCA, INCLUSIVE ACESSÓRIOS DE FIXAÇÃO/VEDAÇÃO, VÁLVULA DE DESCARGA METÁLICA COM ACIONAMENTO DUPLO, TUBO DE LIGAÇÃO DE LATÃO COM CANOPLA, FORNECIMENTO, INSTALAÇÃO E REJUNTAMENTO</t>
  </si>
  <si>
    <t>ED-9134</t>
  </si>
  <si>
    <t>BACIA SANITÁRIA (VASO) DE LOUÇA CONVENCIONAL INFANTIL, COR BRANCA, INCLUSIVE ACESSÓRIOS DE FIXAÇÃO/VEDAÇÃO, FORNECIMENTO, INSTALAÇÃO E REJUNTAMENTO, EXCLUSIVE VÁLVULA DE DESCARGA E TUBO DE LIGAÇÃO</t>
  </si>
  <si>
    <t>ED-50299</t>
  </si>
  <si>
    <t>BACIA SANITÁRIA (VASO) DE LOUÇA CONVENCIONAL INFANTIL, COR BRANCA, INCLUSIVE ACESSÓRIOS DE FIXAÇÃO/VEDAÇÃO, VÁLVULA DE DESCARGA METÁLICA COM ACIONAMENTO DUPLO, TUBO DE LIGAÇÃO DE LATÃO COM CANOPLA, FORNECIMENTO, INSTALAÇÃO E REJUNTAMENTO</t>
  </si>
  <si>
    <t>ED-50309</t>
  </si>
  <si>
    <t>BOLSA DE BORRACHA D = 1 1/2"</t>
  </si>
  <si>
    <t>ED-50310</t>
  </si>
  <si>
    <t>BRAÇO PARA CHUVEIRO, COMPRIMENTO 40 CM, DIÂMETRO NOMINAL DE 1/2" (20MM), INCLUSIVE ACABAMENTO</t>
  </si>
  <si>
    <t>ED-50311</t>
  </si>
  <si>
    <t>CHUVEIRO COM ARTICULAÇÃO 517-C D = 1/2"</t>
  </si>
  <si>
    <t>ED-50314</t>
  </si>
  <si>
    <t>CHUVEIRO ELÉTRICO COM RESISTÊNCIA BLINDADA</t>
  </si>
  <si>
    <t>ED-50313</t>
  </si>
  <si>
    <t>CHUVEIRO-ELÉTRICO CROMADO 1/2"</t>
  </si>
  <si>
    <t>CUBA DE LOUÇA BRANCA DE EMBUTIR, FORMATO OVAL, INCLUSIVE VÁLVULA DE ESCOAMENTO DE METAL COM ACABAMENTO CROMADO, SIFÃO DE METAL TIPO COPO COM ACABAMENTO CROMADO, FORNECIMENTO E INSTALAÇÃO</t>
  </si>
  <si>
    <t>CUBA DE LOUÇA BRANCA DE SOBREPOR, FORMATO OVAL, INCLUSIVE VÁLVULA DE ESCOAMENTO DE METAL COM ACABAMENTO CROMADO, SIFÃO DE METAL TIPO COPO COM ACABAMENTO CROMADO, FORNECIMENTO E INSTALAÇÃO</t>
  </si>
  <si>
    <t>ED-50277</t>
  </si>
  <si>
    <t>CUBA EM AÇO INOXIDÁVEL DE EMBUTIR, AISI 304, APLICAÇÃO PARA PIA (465X330X115MM), NÚMERO 1, ASSENTAMENTO EM BANCADA, INCLUSIVE VÁLVULA DE ESCOAMENTO DE METAL COM ACABAMENTO CROMADO, SIFÃO DE METAL TIPO COPO COM ACABAMENTO CROMADO, FORNECIMENTO E INSTALAÇÃO</t>
  </si>
  <si>
    <t>ED-50278</t>
  </si>
  <si>
    <t>CUBA EM AÇO INOXIDÁVEL DE EMBUTIR, AISI 304, APLICAÇÃO PARA PIA (560X330X115MM), NÚMERO 2, ASSENTAMENTO EM BANCADA, INCLUSIVE VÁLVULA DE ESCOAMENTO DE METAL COM ACABAMENTO CROMADO, SIFÃO DE METAL TIPO COPO COM ACABAMENTO CROMADO, FORNECIMENTO E INSTALAÇÃO</t>
  </si>
  <si>
    <t>ED-50287</t>
  </si>
  <si>
    <t>CUBA EM AÇO INOXIDÁVEL DE EMBUTIR, AISI 304, APLICAÇÃO PARA TANQUE (600X600X400MM), ASSENTAMENTO EM BANCADA, INCLUSIVE VÁLVULA DE ESCOAMENTO DE METAL COM ACABAMENTO CROMADO, SIFÃO DE METAL TIPO COPO COM ACABAMENTO CROMADO, FORNECIMENTO E INSTALAÇÃO</t>
  </si>
  <si>
    <t>CUBA EM AÇO INOXIDÁVEL DE SOBREPOR, AISI 304, APLICAÇÃO PARA TANQUE (630X515X260MM), ASSENTAMENTO EM BANCADA, INCLUSIVE VÁLVULA DE ESCOAMENTO DE METAL COM ACABAMENTO CROMADO, SIFÃO DE METAL TIPO COPO COM ACABAMENTO CROMADO, FORNECIMENTO E INSTALAÇÃO</t>
  </si>
  <si>
    <t>DUCHA HIGIÊNICA COM REGISTRO PARA CONTROLE DE FLUXO DE ÁGUA, DIÂMETRO 1/2" (20MM), INCLUSIVE FORNECIMENTO E INSTALAÇÃO</t>
  </si>
  <si>
    <t>INSTALAÇÃO DE SIFÃO DE METAL PARA LAVATÓRIO, TIPO COPO COM ACABAMENTO CROMADO, DIÂMETRO (1"X1.1/2"), INCLUSIVE FORNECIMENTO</t>
  </si>
  <si>
    <t>INSTALAÇÃO DE SIFÃO DE METAL PARA PIA, TIPO COPO COM ACABAMENTO CROMADO, DIÂMETRO (1.1/2"X1.1/2" OU 2"), INCLUSIVE FORNECIMENTO</t>
  </si>
  <si>
    <t>ED-50349</t>
  </si>
  <si>
    <t>INSTALAÇÃO DE VÁLVULA DE ESCOAMENTO DE METAL PARA TANQUE,  DN (1.1/4"), ACABAMENTO CROMADO, INCLUSIVE FORNECIMENTO</t>
  </si>
  <si>
    <t>ED-2552</t>
  </si>
  <si>
    <t>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t>
  </si>
  <si>
    <t>LAVATÓRIO DE LOUÇA BRANCA COM COLUNA, TAMANHO MÉDIO, INCLUSIVE ACESSÓRIOS DE FIXAÇÃO, VÁLVULA DE ESCOAMENTO DE METAL COM ACABAMENTO CROMADO, SIFÃO DE METAL TIPO COPO COM ACABAMENTO CROMADO, FORNECIMENTO, INSTALAÇÃO E REJUNTAMENTO, EXCLUSIVE TORNEIRA E ENGATE FLEXÍVEL</t>
  </si>
  <si>
    <t>LAVATÓRIO DE LOUÇA BRANCA SEM COLUNA, TAMANHO MÉDIO, INCLUSIVE ACESSÓRIOS DE FIXAÇÃO, VÁLVULA DE ESCOAMENTO DE METAL COM ACABAMENTO CROMADO, SIFÃO DE METAL TIPO COPO COM ACABAMENTO CROMADO, FORNECIMENTO, INSTALAÇÃO E REJUNTAMENTO, EXCLUSIVE TORNEIRA E ENGATE FLEXÍVEL</t>
  </si>
  <si>
    <t>LAVATÓRIO DE LOUÇA BRANCA SEM COLUNA, TAMANHO PEQUENO, INCLUSIVE ACESSÓRIOS DE FIXAÇÃO, VÁLVULA DE ESCOAMENTO DE METAL COM ACABAMENTO CROMADO, SIFÃO DE METAL TIPO COPO COM ACABAMENTO CROMADO, FORNECIMENTO, INSTALAÇÃO E REJUNTAMENTO, EXCLUSIVE TORNEIRA E ENGATE FLEXÍVEL</t>
  </si>
  <si>
    <t>LIGAÇÃO FLEXÍVEL METÁLICA, DIÂMETRO 1/2" (20MM), INCLUSIVE FORNECIMENTO E INSTALAÇÃO</t>
  </si>
  <si>
    <t>LIGAÇÃO PARA SAÍDA DE VASO SANITÁRIO PVC CROMADO</t>
  </si>
  <si>
    <t>ED-50285</t>
  </si>
  <si>
    <t>MICTÓRIO COLETIVO, EM AÇO INOXIDÁVEL, TIPO AISI 304, CHAPA 22, COM DESENVOLVIMENTO DE 1 METRO, INCLUSIVE VÁLVULA DE ESCOAMENTO DE METAL NA COR CROMADA, SIFÃO DE METAL TIPO COPO NA COR CROMADA, FORNECIMENTO E INSTALAÇÃO</t>
  </si>
  <si>
    <t>ED-50284</t>
  </si>
  <si>
    <t>MICTÓRIO COLETIVO, EM AÇO INOXIDÁVEL, TIPO AISI 304, CHAPA 22, COM DESENVOLVIMENTO DE 1,4 METRO, INCLUSIVE VÁLVULA DE ESCOAMENTO DE METAL NA COR CROMADA, SIFÃO DE METAL TIPO COPO NA COR CROMADA, FORNECIMENTO E INSTALAÇÃO</t>
  </si>
  <si>
    <t>ED-50286</t>
  </si>
  <si>
    <t>MICTÓRIO SIFONADO DE LOUÇA BRANCA, INCLUSIVE ENGATE FLEXÍVEL, EXCLUSIVE VÁLVULA DE DESCARGA</t>
  </si>
  <si>
    <t>ED-50319</t>
  </si>
  <si>
    <t>ED-50289</t>
  </si>
  <si>
    <t>TANQUE DE LOUÇA BRANCA COM COLUNA, CAPACIDADE 22 LITROS, INCLUSIVE ACESSÓRIOS DE FIXAÇÃO, FORNECIMENTO, INSTALAÇÃO E REJUNTAMENTO, EXCLUSIVE TORNEIRA, VÁLVULA DE ESCOAMENTO E SIFÃO</t>
  </si>
  <si>
    <t>ED-50290</t>
  </si>
  <si>
    <t>TANQUE DE LOUÇA BRANCA COM COLUNA, CAPACIDADE 22 LITROS, INCLUSIVE ACESSÓRIOS DE FIXAÇÃO, VÁLVULA DE ESCOAMENTO DE METAL COM ACABAMENTO CROMADO, SIFÃO DE METAL TIPO COPO COM ACABAMENTO CROMADO, FORNECIMENTO, INSTALAÇÃO E REJUNTAMENTO, EXCLUSIVE TORNEIRA</t>
  </si>
  <si>
    <t>ED-9156</t>
  </si>
  <si>
    <t>TANQUE DE MÁRMORE SINTÉTICO DUPLO, CAPACIDADE 37 LITROS, INCLUSIVE ACESSÓRIOS DE FIXAÇÃO, VÁLVULA DE ESCOAMENTO DE METAL COM ACABAMENTO CROMADO, SIFÃO DE METAL TIPO COPO COM ACABAMENTO CROMADO, FORNECIMENTO E INSTALAÇÃO, EXCLUSIVE TORNEIRA</t>
  </si>
  <si>
    <t>ED-9155</t>
  </si>
  <si>
    <t>TANQUE DE MÁRMORE SINTÉTICO SIMPLES, CAPACIDADE 20 LITROS, INCLUSIVE ACESSÓRIOS DE FIXAÇÃO, VÁLVULA DE ESCOAMENTO DE METAL COM ACABAMENTO CROMADO, SIFÃO DE METAL TIPO COPO COM ACABAMENTO CROMADO, FORNECIMENTO E INSTALAÇÃO, EXCLUSIVE TORNEIRA</t>
  </si>
  <si>
    <t>ED-50293</t>
  </si>
  <si>
    <t>TANQUE DE POLIPROPILENO, CAPACIDADE 15 LITROS, INCLUSIVE ACESSÓRIOS DE FIXAÇÃO, VÁLVULA DE ESCOAMENTO DE PLÁSTICO (PVC) NA COR BRANCA, SIFÃO DE PLÁSTICO (PVC) TIPO COPO NA COR BRANCA, FORNECIMENTO E INSTALAÇÃO, EXCLUSIVE TORNEIRA</t>
  </si>
  <si>
    <t>TANQUE DE POLIPROPILENO, CAPACIDADE 24 LITROS, INCLUSIVE ACESSÓRIOS DE FIXAÇÃO, VÁLVULA DE ESCOAMENTO DE PLÁSTICO (PVC) NA COR BRANCA, SIFÃO DE PLÁSTICO (PVC) TIPO COPO NA COR BRANCA, FORNECIMENTO E INSTALAÇÃO, EXCLUSIVE TORNEIRA</t>
  </si>
  <si>
    <t>ED-50302</t>
  </si>
  <si>
    <t>TORNEIRA CHAVE BOIA AUTOMÁTICA PARA RESERVATÓRIO</t>
  </si>
  <si>
    <t>ED-50305</t>
  </si>
  <si>
    <t>TORNEIRA DE BOIA, TIPO ROSCÁVEL 1", EXCLUSIVE ADAPTADOR SOLDÁVEL DE PVC COM FLANGES E ANEL PARA CAIXA DÁGUA</t>
  </si>
  <si>
    <t>ED-50307</t>
  </si>
  <si>
    <t>TORNEIRA DE BOIA, TIPO ROSCÁVEL 1.1/2", EXCLUSIVE ADAPTADOR SOLDÁVEL DE PVC COM FLANGES E ANEL PARA CAIXA DÁGUA</t>
  </si>
  <si>
    <t>ED-50306</t>
  </si>
  <si>
    <t>TORNEIRA DE BOIA, TIPO ROSCÁVEL 1.1/4", EXCLUSIVE ADAPTADOR SOLDÁVEL DE PVC COM FLANGES E ANEL PARA CAIXA DÁGUA</t>
  </si>
  <si>
    <t>ED-50303</t>
  </si>
  <si>
    <t>ED-50308</t>
  </si>
  <si>
    <t>TORNEIRA DE BOIA, TIPO ROSCÁVEL 2", EXCLUSIVE ADAPTADOR SOLDÁVEL DE PVC COM FLANGES E ANEL PARA CAIXA DÁGUA</t>
  </si>
  <si>
    <t>TORNEIRA DE BOIA, TIPO ROSCÁVEL 3/4", EXCLUSIVE ADAPTADOR SOLDÁVEL DE PVC COM FLANGES E ANEL PARA CAIXA DÁGUA</t>
  </si>
  <si>
    <t>TORNEIRA METÁLICA PARA IRRIGAÇÃO/JARDIM, ACABAMENTO CROMADO, APLICAÇÃO DE PAREDE, INCLUSIVE FORNECIMENTO E INSTALAÇÃO</t>
  </si>
  <si>
    <t>TORNEIRA METÁLICA PARA LAVATÓRIO, FECHAMENTO AUTOMÁTICO, ACABAMENTO CROMADO, COM AREJADOR, APLICAÇÃO DE MESA, INCLUSIVE ENGATE FLEXÍVEL METÁLICO, FORNECIMENTO E INSTALAÇÃO</t>
  </si>
  <si>
    <t>ED-50326</t>
  </si>
  <si>
    <t>ED-50327</t>
  </si>
  <si>
    <t>ED-50332</t>
  </si>
  <si>
    <t>TUBO DE LIGAÇÃO DE ÁGUA PARA BACIA SANITÁRIA (VASO), DN 1.1/2", COMPRIMENTO 20CM, INCLUSIVE CANOPLA, SPUD, FORNECIMENTO E INSTALAÇÃO</t>
  </si>
  <si>
    <t>ED-9135</t>
  </si>
  <si>
    <t>TUBO DE LIGAÇÃO DE ÁGUA PARA BACIA SANITÁRIA (VASO), DN 1.1/2", COMPRIMENTO 25CM, INCLUSIVE CANOPLA, SPUD, FORNECIMENTO E INSTALAÇÃO</t>
  </si>
  <si>
    <t>ED-50333</t>
  </si>
  <si>
    <t>TUBO LONGO DN 40MM (1.1/2"), PARA CAIXA DE DESCARGA, INCLUSIVE FORNECIMENTO E INSTALAÇÃO</t>
  </si>
  <si>
    <t>ED-50334</t>
  </si>
  <si>
    <t>TUBO PARA VÁLVULA DE DESCARGA Nº. 18 COM ADAPTADOR D = 1 1/2"</t>
  </si>
  <si>
    <t>VÁLVULA AMERICANA PIA INOX 1 1/2" X 3/4"</t>
  </si>
  <si>
    <t>ED-50336</t>
  </si>
  <si>
    <t>VÁLVULA AMERICANA PIA INOX 4" X 1 1/2"</t>
  </si>
  <si>
    <t>ED-9133</t>
  </si>
  <si>
    <t>VÁLVULA DE DESCARGA COM REGISTRO INTERNO, ACIONAMENTO DUPLO, DN 1.1/2" (50MM), INCLUSIVE ACABAMENTO DA VÁLVULA</t>
  </si>
  <si>
    <t>ED-50337</t>
  </si>
  <si>
    <t>VÁLVULA DE DESCARGA COM REGISTRO INTERNO, ACIONAMENTO SIMPLES, DN 1.1/2" (50MM), INCLUSIVE ACABAMENTO DA VÁLVULA</t>
  </si>
  <si>
    <t>ED-50346</t>
  </si>
  <si>
    <t>VÁLVULA DE RETENÇÃO DE PÉ COM CRIVO, D = 100 MM (4")</t>
  </si>
  <si>
    <t>ED-50338</t>
  </si>
  <si>
    <t>VÁLVULA DE RETENÇÃO DE PÉ COM CRIVO, D = 15 MM (1/2")</t>
  </si>
  <si>
    <t>ED-50339</t>
  </si>
  <si>
    <t>VÁLVULA DE RETENÇÃO DE PÉ COM CRIVO, D = 20 MM (3/4")</t>
  </si>
  <si>
    <t>ED-50340</t>
  </si>
  <si>
    <t>VÁLVULA DE RETENÇÃO DE PÉ COM CRIVO D = 25 MM (1")</t>
  </si>
  <si>
    <t>ED-50341</t>
  </si>
  <si>
    <t>VÁLVULA DE RETENÇÃO DE PÉ COM CRIVO, D = 32 MM (1 1/4")</t>
  </si>
  <si>
    <t>ED-50342</t>
  </si>
  <si>
    <t>VÁLVULA DE RETENÇÃO DE PÉ COM CRIVO, D = 40 MM (1 1/2")</t>
  </si>
  <si>
    <t>ED-50343</t>
  </si>
  <si>
    <t>VÁLVULA DE RETENÇÃO DE PÉ COM CRIVO, D = 50 MM (2")</t>
  </si>
  <si>
    <t>ED-50344</t>
  </si>
  <si>
    <t>VÁLVULA DE RETENÇÃO DE PÉ COM CRIVO, D = 65 MM (2 1/2")</t>
  </si>
  <si>
    <t>ED-50345</t>
  </si>
  <si>
    <t>VÁLVULA DE RETENÇÃO DE PÉ COM CRIVO, D = 80 MM (3")</t>
  </si>
  <si>
    <t>ED-50358</t>
  </si>
  <si>
    <t>VÁLVULA DE RETENÇÃO HORIZONTAL OU VERTICAL, Ø 100 MM (4")</t>
  </si>
  <si>
    <t>ED-50350</t>
  </si>
  <si>
    <t>VÁLVULA DE RETENÇÃO HORIZONTAL OU VERTICAL, Ø 15 MM (1/2")</t>
  </si>
  <si>
    <t>ED-50351</t>
  </si>
  <si>
    <t>VÁLVULA DE RETENÇÃO HORIZONTAL OU VERTICAL, Ø 20 MM (3/4")</t>
  </si>
  <si>
    <t>ED-50354</t>
  </si>
  <si>
    <t>VÁLVULA DE RETENÇÃO HORIZONTAL OU VERTICAL, Ø 25 MM (1")</t>
  </si>
  <si>
    <t>ED-50352</t>
  </si>
  <si>
    <t>VÁLVULA DE RETENÇÃO HORIZONTAL OU VERTICAL, Ø 32 MM (1 1/4")</t>
  </si>
  <si>
    <t>ED-50353</t>
  </si>
  <si>
    <t>VÁLVULA DE RETENÇÃO HORIZONTAL OU VERTICAL, Ø 40 MM (1 1/2")</t>
  </si>
  <si>
    <t>ED-50355</t>
  </si>
  <si>
    <t>VÁLVULA DE RETENÇÃO HORIZONTAL OU VERTICAL, Ø 50 MM (2")</t>
  </si>
  <si>
    <t>ED-50356</t>
  </si>
  <si>
    <t>VÁLVULA DE RETENÇÃO HORIZONTAL OU VERTICAL, Ø 65 MM (2 1/2")</t>
  </si>
  <si>
    <t>ED-50357</t>
  </si>
  <si>
    <t>VÁLVULA DE RETENÇÃO HORIZONTAL OU VERTICAL, Ø 80 MM (3")</t>
  </si>
  <si>
    <t>VÁLVULA PARA LAVATÓRIO COM LADRÃO D = 2 1/4" X 1"</t>
  </si>
  <si>
    <t>ED-50348</t>
  </si>
  <si>
    <t>VÁLVULA PARA MICTÓRIO COM FECHAMENTO AUTOMÁTICO D = 1/2"</t>
  </si>
  <si>
    <t>ED-50295</t>
  </si>
  <si>
    <t>VASO SANITÁRIO ENVELOPADO</t>
  </si>
  <si>
    <t>TAMPÃO CIRCULAR EM FERRO FUNDIDO PARA POÇO DE VISITA, ARTICULADO COM DIÂMETRO DE 60CM, CLASSE 400, INCLUSIVE ASSENTAMENTO, EXCLUSIVE POÇO DE VISITA</t>
  </si>
  <si>
    <t>RELÉ FOTOELÉTRICO, TENSÃO 220V COM CAPACIDADE DE CARGA 1800VA, INCLUSIVE BASE E INSTALAÇÃO</t>
  </si>
  <si>
    <t>ELETROCALHA LISA</t>
  </si>
  <si>
    <t>ED-19511</t>
  </si>
  <si>
    <t>ELETROCALHA LISA (100X100)MM EM CHAPA DE AÇO GALVANIZADO #18, COM TRATAMENTO PRÉ-ZINCADO, INCLUSIVE TAMPA DE ENCAIXE, FIXAÇÃO SUPERIOR, CONEXÕES E ACESSÓRIOS</t>
  </si>
  <si>
    <t>ED-19510</t>
  </si>
  <si>
    <t>ELETROCALHA LISA (100X50)MM EM CHAPA DE AÇO GALVANIZADO #18, COM TRATAMENTO PRÉ-ZINCADO, INCLUSIVE TAMPA DE ENCAIXE, FIXAÇÃO SUPERIOR, CONEXÕES E ACESSÓRIOS</t>
  </si>
  <si>
    <t>ED-19513</t>
  </si>
  <si>
    <t>ELETROCALHA LISA (150X100)MM EM CHAPA DE AÇO GALVANIZADO #18, COM TRATAMENTO PRÉ-ZINCADO, INCLUSIVE TAMPA DE ENCAIXE, FIXAÇÃO SUPERIOR, CONEXÕES E ACESSÓRIOS</t>
  </si>
  <si>
    <t>ED-19512</t>
  </si>
  <si>
    <t>ELETROCALHA LISA (150X50)MM EM CHAPA DE AÇO GALVANIZADO #18, COM TRATAMENTO PRÉ-ZINCADO, INCLUSIVE TAMPA DE ENCAIXE, FIXAÇÃO SUPERIOR, CONEXÕES E ACESSÓRIOS</t>
  </si>
  <si>
    <t>ED-19515</t>
  </si>
  <si>
    <t>ELETROCALHA LISA (200X100)MM EM CHAPA DE AÇO GALVANIZADO #18, COM TRATAMENTO PRÉ-ZINCADO, INCLUSIVE TAMPA DE ENCAIXE, FIXAÇÃO SUPERIOR, CONEXÕES E ACESSÓRIOS</t>
  </si>
  <si>
    <t>ED-19514</t>
  </si>
  <si>
    <t>ELETROCALHA LISA (200X50)MM EM CHAPA DE AÇO GALVANIZADO #18, COM TRATAMENTO PRÉ-ZINCADO, INCLUSIVE TAMPA DE ENCAIXE, FIXAÇÃO SUPERIOR, CONEXÕES E ACESSÓRIOS</t>
  </si>
  <si>
    <t>ED-19517</t>
  </si>
  <si>
    <t>ELETROCALHA LISA (300X100)MM EM CHAPA DE AÇO GALVANIZADO #18, COM TRATAMENTO PRÉ-ZINCADO, INCLUSIVE TAMPA DE ENCAIXE, FIXAÇÃO SUPERIOR, CONEXÕES E ACESSÓRIOS</t>
  </si>
  <si>
    <t>ED-19516</t>
  </si>
  <si>
    <t>ELETROCALHA LISA (300X50)MM EM CHAPA DE AÇO GALVANIZADO #18, COM TRATAMENTO PRÉ-ZINCADO, INCLUSIVE TAMPA DE ENCAIXE, FIXAÇÃO SUPERIOR, CONEXÕES E ACESSÓRIOS</t>
  </si>
  <si>
    <t>ED-19518</t>
  </si>
  <si>
    <t>ELETROCALHA LISA (400X100)MM EM CHAPA DE AÇO GALVANIZADO #18, COM TRATAMENTO PRÉ-ZINCADO, INCLUSIVE TAMPA DE ENCAIXE, FIXAÇÃO SUPERIOR, CONEXÕES E ACESSÓRIOS</t>
  </si>
  <si>
    <t>ELETROCALHA PERFURADA</t>
  </si>
  <si>
    <t>ED-19520</t>
  </si>
  <si>
    <t>ELETROCALHA PERFURADA (100X100)MM EM CHAPA DE AÇO GALVANIZADO #18, COM TRATAMENTO PRÉ-ZINCADO, INCLUSIVE TAMPA DE ENCAIXE, FIXAÇÃO SUPERIOR, CONEXÕES E ACESSÓRIOS</t>
  </si>
  <si>
    <t>ED-19519</t>
  </si>
  <si>
    <t>ELETROCALHA PERFURADA (100X50)MM EM CHAPA DE AÇO GALVANIZADO #18, COM TRATAMENTO PRÉ-ZINCADO, INCLUSIVE TAMPA DE ENCAIXE, FIXAÇÃO SUPERIOR, CONEXÕES E ACESSÓRIOS</t>
  </si>
  <si>
    <t>ED-19522</t>
  </si>
  <si>
    <t>ELETROCALHA PERFURADA (150X100)MM EM CHAPA DE AÇO GALVANIZADO #18, COM TRATAMENTO PRÉ-ZINCADO, INCLUSIVE TAMPA DE ENCAIXE, FIXAÇÃO SUPERIOR, CONEXÕES E ACESSÓRIOS</t>
  </si>
  <si>
    <t>ED-19521</t>
  </si>
  <si>
    <t>ELETROCALHA PERFURADA (150X50)MM EM CHAPA DE AÇO GALVANIZADO #18, COM TRATAMENTO PRÉ-ZINCADO, INCLUSIVE TAMPA DE ENCAIXE, FIXAÇÃO SUPERIOR, CONEXÕES E ACESSÓRIOS</t>
  </si>
  <si>
    <t>ED-19524</t>
  </si>
  <si>
    <t>ELETROCALHA PERFURADA (200X100)MM EM CHAPA DE AÇO GALVANIZADO #18, COM TRATAMENTO PRÉ-ZINCADO, INCLUSIVE TAMPA DE ENCAIXE, FIXAÇÃO SUPERIOR, CONEXÕES E ACESSÓRIOS</t>
  </si>
  <si>
    <t>ED-19523</t>
  </si>
  <si>
    <t>ELETROCALHA PERFURADA (200X50)MM EM CHAPA DE AÇO GALVANIZADO #18, COM TRATAMENTO PRÉ-ZINCADO, INCLUSIVE TAMPA DE ENCAIXE, FIXAÇÃO SUPERIOR, CONEXÕES E ACESSÓRIOS</t>
  </si>
  <si>
    <t>ED-19526</t>
  </si>
  <si>
    <t>ELETROCALHA PERFURADA (300X100)MM EM CHAPA DE AÇO GALVANIZADO #18, COM TRATAMENTO PRÉ-ZINCADO, INCLUSIVE TAMPA DE ENCAIXE, FIXAÇÃO SUPERIOR, CONEXÕES E ACESSÓRIOS</t>
  </si>
  <si>
    <t>ED-19525</t>
  </si>
  <si>
    <t>ELETROCALHA PERFURADA (300X50)MM EM CHAPA DE AÇO GALVANIZADO #18, COM TRATAMENTO PRÉ-ZINCADO, INCLUSIVE TAMPA DE ENCAIXE, FIXAÇÃO SUPERIOR, CONEXÕES E ACESSÓRIOS</t>
  </si>
  <si>
    <t>ED-19527</t>
  </si>
  <si>
    <t>ELETROCALHA PERFURADA (400X100)MM EM CHAPA DE AÇO GALVANIZADO #18, COM TRATAMENTO PRÉ-ZINCADO, INCLUSIVE TAMPA DE ENCAIXE, FIXAÇÃO SUPERIOR, CONEXÕES E ACESSÓRIOS</t>
  </si>
  <si>
    <t>ED-19508</t>
  </si>
  <si>
    <t>ED-19507</t>
  </si>
  <si>
    <t>FIXAÇÃO DE ELETROCALHA/LEITO HORIZONTAL COM LARGURA MENOR OU IGUAL A 200 MM EM LAJE, COM SUPORTE EM PERFILADO, INCLUSIVE PERFILADO, VERGALHÃO E ACESSÓRIOS, EXCLUSIVE ELETROCALHA/LEITO</t>
  </si>
  <si>
    <t>CAIXA DE DERIVAÇÃO TIPO "C" PARA PERFILADO EM CHAPA DE AÇO  COM TRATAMENTO PRÉ-ZINCADO, INCLUSIVE TAMPA E FIXAÇÃO</t>
  </si>
  <si>
    <t>CAIXA DE DERIVAÇÃO TIPO "X" PARA PERFILADO EM CHAPA DE AÇO  COM TRATAMENTO PRÉ-ZINCADO, INCLUSIVE TAMPA E FIXAÇÃO</t>
  </si>
  <si>
    <t>ED-19583</t>
  </si>
  <si>
    <t>PERFILADO LISO (38X19)MM EM CHAPA DE AÇO GALVANIZADO #18, COM TRATAMENTO PRÉ-ZINCADO, INCLUSIVE FIXAÇÃO SUPERIOR, CONEXÕES E ACESSÓRIOS, EXCLUSIVE TAMPA DE ENCAIXE</t>
  </si>
  <si>
    <t>PERFILADO LISO (38X38)MM EM CHAPA DE AÇO GALVANIZADO #18, COM TRATAMENTO PRÉ-ZINCADO, INCLUSIVE FIXAÇÃO SUPERIOR, CONEXÕES E ACESSÓRIOS, EXCLUSIVE TAMPA DE ENCAIXE</t>
  </si>
  <si>
    <t>PERFILADO LISO (38X38)MM EM CHAPA DE AÇO GALVANIZADO #18, COM TRATAMENTO PRÉ-ZINCADO, INCLUSIVE TAMPA DE ENCAIXE, FIXAÇÃO SUPERIOR, CONEXÕES E ACESSÓRIOS</t>
  </si>
  <si>
    <t>PERFILADO PERFURADO (38X38)MM EM CHAPA DE AÇO GALVANIZADO #18, COM TRATAMENTO PRÉ-ZINCADO, INCLUSIVE FIXAÇÃO SUPERIOR, CONEXÕES E ACESSÓRIOS, EXCLUSIVE TAMPA DE ENCAIXE</t>
  </si>
  <si>
    <t>PERFILADO PERFURADO (38X38)MM EM CHAPA DE AÇO GALVANIZADO #18, COM TRATAMENTO PRÉ-ZINCADO, INCLUSIVE TAMPA DE ENCAIXE, FIXAÇÃO SUPERIOR, CONEXÕES E ACESSÓRIOS</t>
  </si>
  <si>
    <t>SUPORTE OU GANCHO DE LUMINÁRIA PARA PERFILADO (38X38)MM, TIPO CURTO, EM CHAPA DE AÇO COM TRATAMENTO PRÉ-ZINCADO, INCLUSIVE ACESSÓRIOS E FIXAÇÃO</t>
  </si>
  <si>
    <t>SUPORTE OU GANCHO DE LUMINÁRIA PARA PERFILADO (38X38)MM, TIPO LONGO, EM CHAPA DE AÇO COM TRATAMENTO PRÉ-ZINCADO, INCLUSIVE ACESSÓRIOS E FIXAÇÃO</t>
  </si>
  <si>
    <t>FORMA E DESFORMA</t>
  </si>
  <si>
    <t>ED-19652</t>
  </si>
  <si>
    <t>FORMA E DESFORMA PARA LAJE NERVURADA COM CUBETA E ASSOALHO EM COMPENSADO PLASTIFICADO, ESP. 14MM, ALTURA DE (200 ATÉ 310)CM, REAPROVEITAMENTO (10X), INCLUSIVE CIMBRAMENTO</t>
  </si>
  <si>
    <t>ED-19653</t>
  </si>
  <si>
    <t>ESCORAMENTO</t>
  </si>
  <si>
    <t>ED-19637</t>
  </si>
  <si>
    <t>CIMBRAMENTO PARA LAJE PRÉ-MOLDADA COM ESCORAMENTO METÁLICO, TIPO "A", ALTURA DE (200 ATÉ 310)CM, INCLUSIVE DESCARGA, MONTAGEM, DESMONTAGEM E CARGA</t>
  </si>
  <si>
    <t>ED-19638</t>
  </si>
  <si>
    <t>CIMBRAMENTO PARA LAJE PRÉ-MOLDADA COM ESCORAMENTO METÁLICO, TIPO "B", ALTURA DE (311 ATÉ 450)CM, INCLUSIVE DESCARGA, MONTAGEM, DESMONTAGEM E CARGA</t>
  </si>
  <si>
    <t>ED-19633</t>
  </si>
  <si>
    <t>ESCORAMENTO METÁLICO PARA LAJE E VIGA EM CONCRETO ARMADO, TIPO "A", ALTURA DE (200 ATÉ 310)CM, INCLUSIVE DESCARGA, MONTAGEM, DESMONTAGEM E CARGA</t>
  </si>
  <si>
    <t>ED-19634</t>
  </si>
  <si>
    <t>ESCORAMENTO METÁLICO PARA LAJE E VIGA EM CONCRETO ARMADO, TIPO "B", ALTURA DE (311 ATÉ 450)CM, INCLUSIVE DESCARGA, MONTAGEM, DESMONTAGEM E CARGA</t>
  </si>
  <si>
    <t>CAIXA D´ÁGUA DE POLIETILENO, CAPACIDADE DE 1.000L, INCLUSIVE TAMPA, TORNEIRA DE BOIA, EXTRAVASOR, TUBO DE LIMPEZA E ACESSÓRIOS, EXCLUSIVE TUBULAÇÃO DE ENTRADA/SAÍDA DE ÁGUA</t>
  </si>
  <si>
    <t>CAIXA D´ÁGUA DE POLIETILENO, CAPACIDADE DE 1.500L, INCLUSIVE TAMPA, TORNEIRA DE BOIA, EXTRAVASOR, TUBO DE LIMPEZA E ACESSÓRIOS, EXCLUSIVE TUBULAÇÃO DE ENTRADA/SAÍDA DE ÁGUA</t>
  </si>
  <si>
    <t>CAIXA D´ÁGUA DE POLIETILENO, CAPACIDADE DE 250L, INCLUSIVE TAMPA, TORNEIRA DE BOIA, EXTRAVASOR, TUBO DE LIMPEZA E ACESSÓRIOS, EXCLUSIVE TUBULAÇÃO DE ENTRADA/SAÍDA DE ÁGUA</t>
  </si>
  <si>
    <t>CAIXA D´ÁGUA DE POLIETILENO, CAPACIDADE DE 500L, INCLUSIVE TAMPA, TORNEIRA DE BOIA, EXTRAVASOR, TUBO DE LIMPEZA E ACESSÓRIOS, EXCLUSIVE TUBULAÇÃO DE ENTRADA/SAÍDA DE ÁGUA</t>
  </si>
  <si>
    <t>CAIXA DE GORDURA DUPLA (CGD), CIRCULAR, EM CONCRETO PRÉ-MOLDADO, CAPACIDADE DE 120L, INCLUSIVE ESCAVAÇÃO, REATERRO, TRANSPORTE E RETIRADA DO MATERIAL ESCAVADO (EM CAÇAMBA)</t>
  </si>
  <si>
    <t>CAIXA DE GORDURA SIMPLES (CGS), CIRCULAR, EM CONCRETO PRÉ-MOLDADO, CAPACIDADE DE 31L, INCLUSIVE ESCAVAÇÃO, REATERRO, TRANSPORTE E RETIRADA DO MATERIAL ESCAVADO (EM CAÇAMBA)</t>
  </si>
  <si>
    <t>PONTO DE EMBUTIR PARA ÁGUA FRIA EM TUBO PVC RÍGIDO ROSCÁVEL, DN 1/2" (20MM), EMBUTIDO NA ALVENARIA COM DISTÂNCIA DE ATÉ CINCO (5) METROS DA TOMADA DE ÁGUA, INCLUSIVE CONEXÕES E FIXAÇÃO DO TUBO COM ENCHIMENTO DO RASGO NA ALVENARIA/CONCRETO COM ARGAMASSA</t>
  </si>
  <si>
    <t>PONTO DE EMBUTIR PARA ESGOTO EM TUBO PVC RÍGIDO, PB - SÉRIE NORMAL, DN 40MM (1.1/2"), EMBUTIDO NA ALVENARIA/PISO, COM ALTURA (SAÍDA) DE 50CM DO PISO, COM DISTÂNCIA DE ATÉ CINCO (5) METROS DA RAMAL DE ESGOTO, EXCLUSIVE ESCAVAÇÃO, INCLUSIVE CONEXÕES E FIXAÇÃO DO TUBO COM ENCHIMENTO DO RASGO NA ALVENARIA/CONCRETO COM ARGAMASSA</t>
  </si>
  <si>
    <t>PONTO DE EMBUTIR PARA ESGOTO EM TUBO PVC RÍGIDO, PBV - SÉRIE NORMAL, DN 100MM (4"), EMBUTIDO EM PISO COM DISTÂNCIA DE ATÉ CINCO (5) METROS DA RAMAL DE ESGOTO, INCLUSIVE CONEXÕES E FIXAÇÃO DO TUBO COM ENCHIMENTO DO RASGO NO CONCRETO COM ARGAMASSA</t>
  </si>
  <si>
    <t>PONTO DE EMBUTIR PARA ESGOTO EM TUBO PVC RÍGIDO, PBV - SÉRIE NORMAL, DN 50MM (2"), EMBUTIDO EM PISO COM DISTÂNCIA DE ATÉ CINCO (5) METROS DA RAMAL DE ESGOTO, EXCLUSIVE ESCAVAÇÃO, INCLUSIVE CONEXÕES E FIXAÇÃO DO TUBO COM ENCHIMENTO DO RASGO NO CONCRETO COM ARGAMASSA</t>
  </si>
  <si>
    <t>PONTO DE EMBUTIR PARA GÁS EM TUBO DE AÇO GALVANIZADO COM COSTURA, DN 1/2", EMBUTIDO NA ALVENARIA COM DISTÂNCIA DE ATÉ CINCO (5) METROS DO RAMAL DE ABASTECIMENTO, INCLUSIVE CONEXÕES E FIXAÇÃO DO TUBO COM ENCHIMENTO DO RASGO NA ALVENARIA/CONCRETO COM ARGAMASSA</t>
  </si>
  <si>
    <t>ED-18181</t>
  </si>
  <si>
    <t>PONTO DE EMBUTIR PARA GÁS EM TUBO DE COBRE CLASSE "A" SEM COSTURA SOLDÁVEL, DN 1/2" (15MM), EMBUTIDO NA ALVENARIA COM DISTÂNCIA DE ATÉ CINCO (5) METROS DO RAMAL DE ABASTECIMENTO, INCLUSIVE CONEXÕES E FIXAÇÃO DO TUBO COM ENCHIMENTO DO RASGO NA ALVENARIA/CONCRETO COM ARGAMASSA</t>
  </si>
  <si>
    <t>ED-50227</t>
  </si>
  <si>
    <t>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t>
  </si>
  <si>
    <t>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t>
  </si>
  <si>
    <t>COSTURA DE TRINCA COM GRAMPO, BARRA DE AÇO CA-60 Ø4,2MM, COMPRIMENTO TOTAL 40CM, ESPAÇAMENTO DE 15CM, INCLUSIVE CORTE, DOBRA E ARGAMASSA, TRAÇO 1:4 (CIMENTO E AREIA), PREPARO MECÂNICO</t>
  </si>
  <si>
    <t>COSTURA DE TRINCA COM GRAMPO, BARRA DE AÇO CA-60 Ø4,2MM, COMPRIMENTO TOTAL 40CM, ESPAÇAMENTO DE 20CM, INCLUSIVE CORTE, DOBRA E ARGAMASSA, TRAÇO 1:4 (CIMENTO E AREIA), PREPARO MECÂNICO</t>
  </si>
  <si>
    <t>ED-50360</t>
  </si>
  <si>
    <t>ED-50363</t>
  </si>
  <si>
    <t>AJUDANTE DE BOMBEIRO/ENCANADOR COM ENCARGOS COMPLEMENTARES</t>
  </si>
  <si>
    <t>ED-50361</t>
  </si>
  <si>
    <t>ED-50362</t>
  </si>
  <si>
    <t>ED-50365</t>
  </si>
  <si>
    <t>ED-50364</t>
  </si>
  <si>
    <t>AJUDANTE DE TELHADISTA COM ENCARGOS COMPLEMENTARES</t>
  </si>
  <si>
    <t>ED-50366</t>
  </si>
  <si>
    <t>ED-52306</t>
  </si>
  <si>
    <t>AJUDANTE IMPERMEABILIZADOR COM ENCARGOS COMPLEMENTARES</t>
  </si>
  <si>
    <t>ED-50375</t>
  </si>
  <si>
    <t>ED-50369</t>
  </si>
  <si>
    <t>AZULEJISTA COM ENCARGOS COMPLEMENTARES</t>
  </si>
  <si>
    <t>BOMBEIRO/ENCANADOR COM ENCARGOS COMPLEMENTARES</t>
  </si>
  <si>
    <t>ED-50370</t>
  </si>
  <si>
    <t>ED-50371</t>
  </si>
  <si>
    <t>ED-50372</t>
  </si>
  <si>
    <t>CARPINTEIRO DE FORMA COM ENCARGOS COMPLEMENTARES</t>
  </si>
  <si>
    <t>ED-50373</t>
  </si>
  <si>
    <t>ED-50387</t>
  </si>
  <si>
    <t>ESTUCADOR COM ENCARGOS COMPLEMENTARES</t>
  </si>
  <si>
    <t>ED-50376</t>
  </si>
  <si>
    <t>ED-50377</t>
  </si>
  <si>
    <t>GRANITEIRO/MARMORISTA COM ENCARGOS COMPLEMENTARES</t>
  </si>
  <si>
    <t>ED-52307</t>
  </si>
  <si>
    <t>ED-50378</t>
  </si>
  <si>
    <t>ED-50379</t>
  </si>
  <si>
    <t>LADRILHISTA COM ENCARGOS COMPLEMENTARES</t>
  </si>
  <si>
    <t>ED-50388</t>
  </si>
  <si>
    <t>ED-50380</t>
  </si>
  <si>
    <t>MONTADOR COM ENCARGOS COMPLEMENTARES</t>
  </si>
  <si>
    <t>ED-8501</t>
  </si>
  <si>
    <t>ED-50381</t>
  </si>
  <si>
    <t>ED-50382</t>
  </si>
  <si>
    <t>ED-50383</t>
  </si>
  <si>
    <t>ED-50384</t>
  </si>
  <si>
    <t>RASPADOR COM ENCARGOS COMPLEMENTARES</t>
  </si>
  <si>
    <t>ED-7607</t>
  </si>
  <si>
    <t>ED-50368</t>
  </si>
  <si>
    <t>REJUNTADOR COM ENCARGOS COMPLEMENTARES</t>
  </si>
  <si>
    <t>ED-7830</t>
  </si>
  <si>
    <t>ED-50367</t>
  </si>
  <si>
    <t>ED-50385</t>
  </si>
  <si>
    <t>TAQUEIRO COM ENCARGOS COMPLEMENTARES</t>
  </si>
  <si>
    <t>ED-50386</t>
  </si>
  <si>
    <t>ED-9199</t>
  </si>
  <si>
    <t>ED-50389</t>
  </si>
  <si>
    <t>ED-50390</t>
  </si>
  <si>
    <t>ED-50391</t>
  </si>
  <si>
    <t>ED-50392</t>
  </si>
  <si>
    <t>ED-50393</t>
  </si>
  <si>
    <t>ED-50394</t>
  </si>
  <si>
    <t>ED-50404</t>
  </si>
  <si>
    <t>COLOCAÇÃO DE DEFENSAS SOBRE O MURO FERRO CANTONEIRA L - 1" X 1/8" COMPRIMENTO = 85 CM, ESPAÇAMENTO 1,50 M E 5 FIADAS DE ARAME FARPADO</t>
  </si>
  <si>
    <t>ED-50405</t>
  </si>
  <si>
    <t>COLOCAÇÃO DE DEFENSAS SOBRE O MURO FERRO CANTONEIRA L - 1" X 1/8" COMPRIMENTO = 85 CM, ESPAÇAMENTO 1,50 M E 7 FIADAS DE ARAME FARPADO</t>
  </si>
  <si>
    <t>ED-50400</t>
  </si>
  <si>
    <t>COLUNA DE ALVENARIA A VISTA DE SUPORTE DO PORTÃO (PARA CAIXA DE MEDIÇÃO DE ENERGIA OU PARA PLACA DO NOME DO PRÉDIO) 1,70 X 2,30 M</t>
  </si>
  <si>
    <t>ED-50401</t>
  </si>
  <si>
    <t>CONCERTINA CLIPADA MODELO ESPIRAL HELICOIDAL DUPLA D = 450 MM</t>
  </si>
  <si>
    <t>ED-50402</t>
  </si>
  <si>
    <t>CONCERTINA CLIPADA MODELO ESPIRAL HELICOIDAL DUPLA D = 610 MM</t>
  </si>
  <si>
    <t>ED-50403</t>
  </si>
  <si>
    <t>CONCERTINA CLIPADA MODELO ESPIRAL HELICOIDAL DUPLA D = 730 MM</t>
  </si>
  <si>
    <t>ED-50409</t>
  </si>
  <si>
    <t>MURETA DE TIJOLO COMUM ESP. = 15CM, H = 105 CM, A REVESTIR</t>
  </si>
  <si>
    <t>ED-50410</t>
  </si>
  <si>
    <t>MURETA DE TIJOLO COMUM ESP. = 15CM, H = 130 CM, A REVESTIR</t>
  </si>
  <si>
    <t>ED-50399</t>
  </si>
  <si>
    <t>MURO DE VEDAÇÃO DE CONCRETO PRÉ-MOLDADO TIPO CALHA V ALTURA LIVRE = 2,50 M, SAPATA CONCRETO 1:3:6, 30 X 50 CM</t>
  </si>
  <si>
    <t>ED-50395</t>
  </si>
  <si>
    <t>ED-50396</t>
  </si>
  <si>
    <t>MURO DIVISÓRIO EM BLOCO DE CONCRETO COM ACABAMENTO APARENTE, ESP.15CM, ALTURA DE 220CM, COM SAPATA EM CONCRETO ARMADO , DIMENSÃO (50X55)CM,  FORMA EM CONTRA BARRANCO, INCLUSIVE ESCAVAÇÃO COM TRANSPORTE E RETIRADA DO MATERIAL ESCAVADO (EM CAÇAMBA) E PINGADEIRA EM CONCRETO</t>
  </si>
  <si>
    <t>ED-50397</t>
  </si>
  <si>
    <t>ED-50406</t>
  </si>
  <si>
    <t>ED-50408</t>
  </si>
  <si>
    <t>ED-50407</t>
  </si>
  <si>
    <t>ED-50413</t>
  </si>
  <si>
    <t>ALVENARIA POLIÉDRICA, RETIRADA E REASSENTAMENTO SOBRE COXIM DE AREIA</t>
  </si>
  <si>
    <t>ED-50421</t>
  </si>
  <si>
    <t>ASSENTAMENTO DE MATA-BURRO DE CONCRETO</t>
  </si>
  <si>
    <t>ED-50414</t>
  </si>
  <si>
    <t>ED-50416</t>
  </si>
  <si>
    <t>ED-7624</t>
  </si>
  <si>
    <t>EXECUÇÃO E APLICAÇÃO DE CONCRETO ASFÁLTICO PRE-MISTURADO À FRIO (PMF), EM BETONEIRA, INCLUINDO FORNECIMENTO E TRANSPORTE DOS AGREGADOS E MATERIAL BETUMINOSO, INCLUSIVE TRANSPORTE DA MASSA ASFÁLTICA ATÉ A PISTA</t>
  </si>
  <si>
    <t>ED-7623</t>
  </si>
  <si>
    <t>EXECUÇÃO E APLICAÇÃO DE CONCRETO BETUMINOSO USINADO A QUENTE (CBUQ), MASSA COMERCIAL, INCLUINDO FORNECIMENTO E TRANSPORTE DOS AGREGADOS E MATERIAL BETUMINOSO, EXCLUSIVE TRANSPORTE DA MASSA ASFÁLTICA ATÉ A PISTA</t>
  </si>
  <si>
    <t>ED-50411</t>
  </si>
  <si>
    <t>GEOTÊXTIL NÃO TECIDO PARA ESTABILIZAÇÃO DE SOLOS</t>
  </si>
  <si>
    <t>ED-50412</t>
  </si>
  <si>
    <t>PARALELEPÍPEDO, RETIRADA E REASSENTAMENTO SOBRE COXIM DE AREIA</t>
  </si>
  <si>
    <t>ED-50420</t>
  </si>
  <si>
    <t>ED-50417</t>
  </si>
  <si>
    <t>ED-50418</t>
  </si>
  <si>
    <t>ED-50423</t>
  </si>
  <si>
    <t>ENSECADEIRA INCLUSIVE RETIRADA DO MADEIRAMENTO , PAREDE DUPLA</t>
  </si>
  <si>
    <t>ED-50422</t>
  </si>
  <si>
    <t>ENSECADEIRA INCLUSIVE RETIRADA DO MADEIRAMENTO , PAREDE SIMPLES</t>
  </si>
  <si>
    <t>ED-50428</t>
  </si>
  <si>
    <t>ED-50427</t>
  </si>
  <si>
    <t>ED-50426</t>
  </si>
  <si>
    <t>ED-50431</t>
  </si>
  <si>
    <t>CERCA EM FERRO, TRIANGULAR, PADRÃO PREFEITURA</t>
  </si>
  <si>
    <t>ED-50446</t>
  </si>
  <si>
    <t>ED-50447</t>
  </si>
  <si>
    <t>ED-50441</t>
  </si>
  <si>
    <t>ED-50439</t>
  </si>
  <si>
    <t>ED-50442</t>
  </si>
  <si>
    <t>ED-50440</t>
  </si>
  <si>
    <t>ED-50438</t>
  </si>
  <si>
    <t>ED-50448</t>
  </si>
  <si>
    <t>ED-50449</t>
  </si>
  <si>
    <t>ED-14560</t>
  </si>
  <si>
    <t>LASTRO DE SEIXO, INCLUSIVE LANÇAMENTO E ESPALHAMENTO MANUAL</t>
  </si>
  <si>
    <t>ED-50435</t>
  </si>
  <si>
    <t>ED-50437</t>
  </si>
  <si>
    <t>ED-50436</t>
  </si>
  <si>
    <t>ED-50433</t>
  </si>
  <si>
    <t>PLANTIO E PREPARO DE COVAS DE ARBUSTOS ORNAMENTAIS EM GERAL, EXCETO FORNECIMENTO DAS MUDAS</t>
  </si>
  <si>
    <t>ED-50432</t>
  </si>
  <si>
    <t>ED-50434</t>
  </si>
  <si>
    <t>PLANTIO E PREPARO DE COVAS DE FORRAÇÃO, EXCETO FORNECIMENTO DAS MUDAS</t>
  </si>
  <si>
    <t>ED-50471</t>
  </si>
  <si>
    <t>APLICAÇÃO DE CERA EM  ESQUADRIAS DE MADEIRA, TRÊS (3) DEMÃOS, INCLUSIVE APLICAÇÃO DE SELADOR PARA MADEIRA</t>
  </si>
  <si>
    <t>ED-50472</t>
  </si>
  <si>
    <t>APLICAÇÃO DE CERA EM  RODAPÉS COM ALTURA DE 10 CM, TRÊS (3) DEMÃOS, INCLUSIVE APLICAÇÃO DE SELADOR PARA MADEIRA</t>
  </si>
  <si>
    <t>ED-50481</t>
  </si>
  <si>
    <t>EMASSAMENTO A ÓLEO SOBRE MADEIRA, UMA (1) DEMÃO, INCLUSIVE LIXAMENTO PARA PINTURA</t>
  </si>
  <si>
    <t>ED-50482</t>
  </si>
  <si>
    <t>EMASSAMENTO EM ESQUADRIA DE MADEIRA COM MASSA A ÓLEO, DUAS (2) DEMÃOS, INCLUSIVE LIXAMENTO PARA PINTURA  A ÓLEO OU ESMALTE</t>
  </si>
  <si>
    <t>ED-50485</t>
  </si>
  <si>
    <t>EMASSAMENTO EM FORRO DE GESSO COM MASSA ACRÍLICA, UMA (1) DEMÃO, INCLUSIVE LIXAMENTO PARA PINTURA</t>
  </si>
  <si>
    <t>ED-50486</t>
  </si>
  <si>
    <t>EMASSAMENTO EM FORRO DE GESSO COM MASSA CORRIDA (PVA), UMA (1) DEMÃO, INCLUSIVE LIXAMENTO PARA PINTURA</t>
  </si>
  <si>
    <t>EMASSAMENTO EM PAREDE COM MASSA ACRÍLICA, DUAS (2) DEMÃOS, INCLUSIVE LIXAMENTO PARA PINTURA</t>
  </si>
  <si>
    <t>ED-50473</t>
  </si>
  <si>
    <t>EMASSAMENTO EM PAREDE COM MASSA ACRÍLICA, UMA (1) DEMÃO, INCLUSIVE LIXAMENTO PARA PINTURA</t>
  </si>
  <si>
    <t>ED-50478</t>
  </si>
  <si>
    <t>EMASSAMENTO EM PAREDE COM MASSA CORRIDA (PVA), DUAS (2) DEMÃOS, INCLUSIVE LIXAMENTO PARA PINTURA</t>
  </si>
  <si>
    <t>ED-50477</t>
  </si>
  <si>
    <t>EMASSAMENTO EM PAREDE COM MASSA CORRIDA (PVA), UMA (1) DEMÃO, INCLUSIVE LIXAMENTO PARA PINTURA</t>
  </si>
  <si>
    <t>ED-50483</t>
  </si>
  <si>
    <t>EMASSAMENTO EM PAREDE DE GESSO ACARTONADO (DRY-WALL) COM MASSA ACRÍLICA, UMA (1) DEMÃO, INCLUSIVE LIXAMENTO PARA PINTURA</t>
  </si>
  <si>
    <t>ED-50484</t>
  </si>
  <si>
    <t>EMASSAMENTO EM PAREDE DE GESSO ACARTONADO (DRY-WALL) COM MASSA CORRIDA (PVA), UMA (1) DEMÃO, INCLUSIVE LIXAMENTO PARA PINTURA</t>
  </si>
  <si>
    <t>ED-50476</t>
  </si>
  <si>
    <t>EMASSAMENTO EM TETO COM MASSA ACRÍLICA, DUAS (2) DEMÃOS, INCLUSIVE LIXAMENTO PARA PINTURA</t>
  </si>
  <si>
    <t>ED-50475</t>
  </si>
  <si>
    <t>EMASSAMENTO EM TETO COM MASSA ACRÍLICA, UMA (1) DEMÃO, INCLUSIVE LIXAMENTO PARA PINTURA</t>
  </si>
  <si>
    <t>ED-50480</t>
  </si>
  <si>
    <t>EMASSAMENTO EM TETO COM MASSA CORRIDA (PVA), DUAS (2) DEMÃOS, INCLUSIVE LIXAMENTO PARA PINTURA</t>
  </si>
  <si>
    <t>ED-50479</t>
  </si>
  <si>
    <t>EMASSAMENTO EM TETO COM MASSA CORRIDA (PVA), UMA (1) DEMÃO, INCLUSIVE LIXAMENTO PARA PINTURA</t>
  </si>
  <si>
    <t>LIXAMENTO MANUAL EM PAREDE PARA REMOÇÃO DE TINTA</t>
  </si>
  <si>
    <t>ED-50507</t>
  </si>
  <si>
    <t>LIXAMENTO MANUAL EM SUPERFÍCIE DE MADEIRA PARA REMOÇÃO DE TINTA</t>
  </si>
  <si>
    <t>ED-50508</t>
  </si>
  <si>
    <t>LIXAMENTO MANUAL EM SUPERFÍCIE METÁLICA PARA REMOÇÃO DE TINTA</t>
  </si>
  <si>
    <t>ED-50506</t>
  </si>
  <si>
    <t>LIXAMENTO MANUAL EM TETO PARA REMOÇÃO DE TINTA</t>
  </si>
  <si>
    <t>ED-50517</t>
  </si>
  <si>
    <t>PINTURA A BASE DE RESINA DE SILICONE EM CONCRETO OU ALVENARIA APARENTE, DUAS (2) DEMÃOS</t>
  </si>
  <si>
    <t>PINTURA ACRÍLICA EM PAREDE, DUAS (2) DEMÃOS, EXCLUSIVE SELADOR ACRÍLICO E MASSA ACRÍLICA/CORRIDA (PVA)</t>
  </si>
  <si>
    <t>ED-50455</t>
  </si>
  <si>
    <t>PINTURA ACRÍLICA EM PAREDE, DUAS (2) DEMÃOS, INCLUSIVE UMA (1) DEMÃO DE MASSA CORRIDA (PVA), EXCLUSIVE SELADOR ACRÍLICO</t>
  </si>
  <si>
    <t>ED-50453</t>
  </si>
  <si>
    <t>PINTURA ACRÍLICA EM PAREDE, TRÊS (3) DEMÃOS, EXCLUSIVE SELADOR ACRÍLICO E MASSA ACRÍLICA/CORRIDA (PVA)</t>
  </si>
  <si>
    <t>ED-50452</t>
  </si>
  <si>
    <t>PINTURA ACRÍLICA EM TETO, DUAS (2) DEMÃOS, EXCLUSIVE SELADOR ACRÍLICO E MASSA ACRÍLICA/CORRIDA (PVA)</t>
  </si>
  <si>
    <t>ED-50456</t>
  </si>
  <si>
    <t>PINTURA ACRÍLICA EM TETO, DUAS (2) DEMÃOS, INCLUSIVE UMA (1) DEMÃO DE MASSA CORRIDA (PVA), EXCLUSIVE SELADOR ACRÍLICO</t>
  </si>
  <si>
    <t>ED-50454</t>
  </si>
  <si>
    <t>PINTURA ACRÍLICA EM TETO, TRÊS (3) DEMÃOS, EXCLUSIVE SELADOR ACRÍLICO E MASSA ACRÍLICA/CORRIDA (PVA)</t>
  </si>
  <si>
    <t>ED-50460</t>
  </si>
  <si>
    <t>PINTURA ACRÍLICA PARA PISO EM FAIXA DE DEMARCAÇÃO DE QUADRA, DUAS (2) DEMÃOS, FAIXA COM LARGURA DE 5 CM</t>
  </si>
  <si>
    <t>ED-50462</t>
  </si>
  <si>
    <t>PINTURA ACRÍLICA PARA PISO EM FAIXA DE DEMARCAÇÃO DE QUADRA, QUATRO (4) DEMÃOS, FAIXA COM LARGURA DE 5 CM</t>
  </si>
  <si>
    <t>ED-50459</t>
  </si>
  <si>
    <t>PINTURA ACRÍLICA PARA PISO EM PASSEIO/SUPERFÍCIE CIMENTADA, DUAS (2) DEMÃOS</t>
  </si>
  <si>
    <t>ED-50461</t>
  </si>
  <si>
    <t>PINTURA ACRÍLICA PARA PISO EM QUADRAS ESPORTIVA, DUAS (2) DEMÃOS</t>
  </si>
  <si>
    <t>PINTURA ACRÍLICA PARA PISO EM QUADRAS ESPORTIVA, QUATRO (4) DEMÃOS</t>
  </si>
  <si>
    <t>ED-50465</t>
  </si>
  <si>
    <t>PINTURA COM  TINTA A BASE DE BORRACHA CLORADA EM FAIXAS DE DEMARCAÇÃO DE PISO, DUAS (2) DEMÃOS, FAIXA COM LARGURA DE 5 CM, APLICAÇÃO MECÂNICA</t>
  </si>
  <si>
    <t>ED-50468</t>
  </si>
  <si>
    <t>PINTURA COM  TINTA A BASE DE BORRACHA CLORADA EM FAIXAS DE DEMARCAÇÃO DE QUADRA, DUAS (2) DEMÃOS, FAIXA COM LARGURA DE 5 CM, APLICAÇÃO MECÂNICA</t>
  </si>
  <si>
    <t>PINTURA COM  TINTA A BASE DE BORRACHA CLORADA EM REVESTIMENTO CIMENTÍCIO OU CONCRETO, DUAS (2) DEMÃOS</t>
  </si>
  <si>
    <t>ED-50466</t>
  </si>
  <si>
    <t>PINTURA COM  TINTA A BASE DE BORRACHA CLORADA EM TELHAS DE FIBROCIMENTO, DUAS (2) DEMÃOS</t>
  </si>
  <si>
    <t>ED-50513</t>
  </si>
  <si>
    <t>PINTURA COM RESINA ACRÍLICA EM CONCRETO, DUAS (2) DEMÃOS, INCLUSIVE UMA (1) DEMÃO DE SELADOR ACRÍLICO</t>
  </si>
  <si>
    <t>ED-50464</t>
  </si>
  <si>
    <t>PINTURA COM RESINA ACRÍLICA EM PISOS CIMENTADOS, DUAS (2) DEMÃOS, INCLUSIVE LIMPEZA DA SUPERFÍCIE A SER APLICADO MATERIAL</t>
  </si>
  <si>
    <t>ED-9013</t>
  </si>
  <si>
    <t>PINTURA COM TEXTURA ACRÍLICA COM DESEMPENADEIRA DE AÇO, EXCLUSIVE SELADOR ACRÍLICO/FUNDO PREPARADOR</t>
  </si>
  <si>
    <t>PINTURA COM TEXTURA ACRÍLICA COM DESEMPENADEIRA DE AÇO, INCLUSIVE UMA (1) DEMÃO DE SELADOR ACRÍLICO</t>
  </si>
  <si>
    <t>PINTURA COM TEXTURA ACRÍLICA COM ROLO, EXCLUSIVE SELADOR ACRÍLICO/FUNDO PREPARADOR</t>
  </si>
  <si>
    <t>ED-50521</t>
  </si>
  <si>
    <t>PINTURA COM TEXTURA ACRÍLICA COM ROLO, INCLUSIVE UMA (1) DEMÃO DE SELADOR ACRÍLICO</t>
  </si>
  <si>
    <t>PINTURA COM VERNIZ ACRÍLICO EM ALVENARIA OU CONCRETO, DUAS (2) DEMÃOS, INCLUSIVE PREPARAÇÃO DA SUPERFÍCIE COM LIXAMENTO</t>
  </si>
  <si>
    <t>PINTURA COM VERNIZ POLIURETANO COM FILTRO SOLAR EM MADEIRA, DUAS (2) DEMÃOS, ACABAMENTO TIPO FOSCO</t>
  </si>
  <si>
    <t>ED-9026</t>
  </si>
  <si>
    <t>PINTURA COM VERNIZ SINTÉTICO MARÍTIMO EM BATE MACA DE MADEIRA SEM CORRIMÃO, COM LARGURA DE 15CM E ESP. 2CM, DUAS (2) DEMÃOS, ACABAMENTO TIPO FOSCO</t>
  </si>
  <si>
    <t>ED-50527</t>
  </si>
  <si>
    <t>PINTURA COM VERNIZ SINTÉTICO MARÍTIMO EM ESQUADRIAS DE MADEIRA, DUAS (2) DEMÃOS, ACABAMENTO TIPO ACETINADO (BRILHO SÚTIL)</t>
  </si>
  <si>
    <t>ED-50526</t>
  </si>
  <si>
    <t>PINTURA COM VERNIZ SINTÉTICO MARÍTIMO EM ESQUADRIAS DE MADEIRA, DUAS (2) DEMÃOS, ACABAMENTO TIPO BRILHANTE</t>
  </si>
  <si>
    <t>ED-50528</t>
  </si>
  <si>
    <t>PINTURA COM VERNIZ SINTÉTICO MARÍTIMO EM ESQUADRIAS DE MADEIRA, DUAS (2) DEMÃOS, ACABAMENTO TIPO FOSCO</t>
  </si>
  <si>
    <t>ED-50531</t>
  </si>
  <si>
    <t>PINTURA COM VERNIZ SINTÉTICO MARÍTIMO EM RÉGUAS PARA FIXAÇÃO CARTAZES E PROTEÇÃO DE CARTEIRAS, COM LARGURA DE 10CM E ESP. 2CM, DUAS (2) DEMÃOS, ACABAMENTO TIPO FOSCO</t>
  </si>
  <si>
    <t>ED-50470</t>
  </si>
  <si>
    <t>PINTURA EM CAIAÇÃO PARA AMBIENTE EXTERNO,TRÊS (3) DEMÃOS, INCLUSIVE PIGMENTO E FIXADOR DE CAL</t>
  </si>
  <si>
    <t>ED-50469</t>
  </si>
  <si>
    <t>PINTURA EM CAIAÇÃO PARA AMBIENTE INTERNO,TRÊS (3) DEMÃOS, INCLUSIVE PIGMENTO E FIXADOR DE CAL</t>
  </si>
  <si>
    <t>ED-50490</t>
  </si>
  <si>
    <t>PINTURA EPÓXI EM FAIXAS DE DEMARCAÇÃO DE PISO, DUAS (2) DEMÃOS, FAIXA COM LARGURA DE 5 CM</t>
  </si>
  <si>
    <t>ED-9917</t>
  </si>
  <si>
    <t>PINTURA EPÓXI EM PAREDE, DUAS (2) DEMÃOS, EXCLUSIVE SELADOR ACRÍLICO E MASSA ACRÍLICA/CORRIDA (PVA)</t>
  </si>
  <si>
    <t>ED-9919</t>
  </si>
  <si>
    <t>PINTURA EPÓXI EM PAREDE, DUAS (2) DEMÃOS, INCLUSIVE UMA (1) DEMÃO DE MASSA ACRÍLICA, EXCLUSIVE SELADOR ACRÍLICO</t>
  </si>
  <si>
    <t>ED-9918</t>
  </si>
  <si>
    <t>PINTURA EPÓXI EM PAREDE, TRÊS (3) DEMÃOS, EXCLUSIVE SELADOR ACRÍLICO E MASSA ACRÍLICA/CORRIDA (PVA)</t>
  </si>
  <si>
    <t>ED-9937</t>
  </si>
  <si>
    <t>PINTURA EPÓXI EM PISO, DUAS (2) DEMÃOS, EXCLUSIVE PRIMER EPÓXI, INCLUSIVE LIMPEZA DA SUPERFÍCIE A SER APLICADO MATERIAL</t>
  </si>
  <si>
    <t>ED-9934</t>
  </si>
  <si>
    <t>PINTURA EPÓXI EM PISO, DUAS (2) DEMÃOS, INCLUSIVE UMA (1) DEMÃO DE PRIMER EPÓXI</t>
  </si>
  <si>
    <t>ED-9933</t>
  </si>
  <si>
    <t>PINTURA EPÓXI EM PISO, DUAS (2) DEMÃOS, INCLUSIVE UMA (1) DEMÃO DE PRIMER EPÓXI E PREPARAÇÃO DA SUPERFÍCIE COM ARGAMASSA AUTONIVELANTE, ESP.4MM</t>
  </si>
  <si>
    <t>PINTURA EPÓXI EM SUPERFÍCIES DE AÇO CARBONO, DUAS (2) DEMÃOS</t>
  </si>
  <si>
    <t>ED-50488</t>
  </si>
  <si>
    <t>PINTURA EPÓXI EM SUPERFÍCIES DE AÇO CARBONO, DUAS (2) DEMÃOS, APLICAÇÃO MECÂNICA</t>
  </si>
  <si>
    <t>PINTURA ESMALTE EM ESQUADRIA DE MADEIRA, DUAS (2) DEMÃOS, INCLUSIVE UMA (1) DEMÃO DE FUNDO NIVELADOR, EXCLUSIVE MASSA A ÓLEO</t>
  </si>
  <si>
    <t>ED-50491</t>
  </si>
  <si>
    <t>PINTURA ESMALTE EM ESQUADRIAS DE FERRO, DUAS (2) DEMÃOS, INCLUSIVE UMA (1) DEMÃO DE FUNDO ANTICORROSIVO</t>
  </si>
  <si>
    <t>ED-50492</t>
  </si>
  <si>
    <t>PINTURA ESMALTE EM ESTRUTURA DE AÇO CARBONO, DUAS (2) DEMÃOS, EXCLUSIVE FUNDO ANTICORROSIVO</t>
  </si>
  <si>
    <t>ED-50497</t>
  </si>
  <si>
    <t>PINTURA ESMALTE EM ESTRUTURA METÁLICA, DUAS (2) DEMÃOS, INCLUSIVE UMA (1) DEMÃO FUNDO ANTICORROSIVO</t>
  </si>
  <si>
    <t>ED-50509</t>
  </si>
  <si>
    <t>PINTURA ESMALTE EM SUPERFÍCIE DE CONCRETO/ALVENARIA, DUAS (2) DEMÃOS, EXCLUSIVE SELADOR ACRÍLICO E MASSA ACRÍLICA/CORRIDA (PVA)</t>
  </si>
  <si>
    <t>ED-50510</t>
  </si>
  <si>
    <t>PINTURA ESMALTE EM SUPERFÍCIE DE CONCRETO/ALVENARIA, TRÊS (3) DEMÃOS, EXCLUSIVE SELADOR ACRÍLICO E MASSA ACRÍLICA/CORRIDA (PVA)</t>
  </si>
  <si>
    <t>ED-50496</t>
  </si>
  <si>
    <t>PINTURA ESMALTE EM TUBO GALVANIZADO, DUAS (2) DEMÃOS, INCLUSIVE UMA (1) DEMÃO DE FUNDO ANTICORROSIVO</t>
  </si>
  <si>
    <t>ED-50495</t>
  </si>
  <si>
    <t>PINTURA ESMALTE SINTÉTICO EM SUPERFÍCIES GALVANIZADAS, DUAS (2) DEMÃOS, INCLUSIVE UMA (1) DEMÃO DE FUNDO ANTICORROSIVO</t>
  </si>
  <si>
    <t>ED-50502</t>
  </si>
  <si>
    <t>PINTURA LÁTEX (PVA) EM PAREDE, DUAS (2) DEMÃOS, INCLUSIVE UMA (1) DEMÃO DE MASSA CORRIDA (PVA), EXCLUSIVE SELADOR ACRÍLICO</t>
  </si>
  <si>
    <t>ED-50500</t>
  </si>
  <si>
    <t>PINTURA LÁTEX (PVA) EM PAREDE, TRÊS (3) DEMÃOS, EXCLUSIVE SELADOR ACRÍLICO E MASSA ACRÍLICA/CORRIDA (PVA)</t>
  </si>
  <si>
    <t>ED-50504</t>
  </si>
  <si>
    <t>PINTURA LÁTEX (PVA) EM RODAPÉ OU MOLDURAS (ALTURA DE 5 CM A 7C M), EXCLUSIVE SELADOR ACRÍLICO</t>
  </si>
  <si>
    <t>ED-16659</t>
  </si>
  <si>
    <t>PINTURA LÁTEX (PVA) EM SUPERFÍCIE DE MADEIRA, DUAS (2) DEMÃOS, EXCLUSIVE SELADOR ACRÍLICO E MASSA ACRÍLICA/CORRIDA (PVA)</t>
  </si>
  <si>
    <t>ED-50499</t>
  </si>
  <si>
    <t>PINTURA LÁTEX (PVA) EM TETO, DUAS (2) DEMÃOS, EXCLUSIVE SELADOR ACRÍLICO E MASSA ACRÍLICA/CORRIDA (PVA)</t>
  </si>
  <si>
    <t>ED-50503</t>
  </si>
  <si>
    <t>PINTURA LÁTEX (PVA) EM TETO, DUAS (2) DEMÃOS, INCLUSIVE UMA (1) DEMÃO DE MASSA CORRIDA (PVA), EXCLUSIVE SELADOR ACRÍLICO</t>
  </si>
  <si>
    <t>ED-50501</t>
  </si>
  <si>
    <t>PINTURA LÁTEX (PVA) EM TETO, TRÊS (3) DEMÃOS, EXCLUSIVE SELADOR ACRÍLICO E MASSA ACRÍLICA/CORRIDA (PVA)</t>
  </si>
  <si>
    <t>ED-50518</t>
  </si>
  <si>
    <t>PINTURA PARA SINALIZAÇÃO DE VAGA DE ESTACIONAMENTO PARA PORTADORES DE NECESSIDADES ESPECIAIS SOBRE PAVIMENTAÇÃO URBANA</t>
  </si>
  <si>
    <t>ED-50512</t>
  </si>
  <si>
    <t>PINTURA PRESERVATIVA COM CUPINICIDA EM MADEIRA SECA, DUAS (2) DEMÃOS</t>
  </si>
  <si>
    <t>ED-50511</t>
  </si>
  <si>
    <t>PINTURA PRESERVATIVA COM CUPINICIDA EM MADEIRA SECA, DUAS (2) DEMÃOS, INCLUSIVE DUAS (2) DEMÃOS DE VERNIZ SINTÉTICO MARÍTIMO, ACABAMENTO TIPO FOSCO</t>
  </si>
  <si>
    <t>ED-50516</t>
  </si>
  <si>
    <t>PREPARAÇÃO PARA EMASSAMENTO OU PINTURA (LÁTEX/ACRÍLICA) EM PAREDE DE GESSO ACARTONADO (DRY-WALL) E FORRO DE GESSO, INCLUSIVE UMA (1) DEMÃO DE SELADOR ACRÍLICO</t>
  </si>
  <si>
    <t>PREPARAÇÃO PARA EMASSAMENTO OU PINTURA (LÁTEX/ACRÍLICA) EM PAREDE, INCLUSIVE UMA (1) DEMÃO DE SELADOR ACRÍLICO</t>
  </si>
  <si>
    <t>ED-50515</t>
  </si>
  <si>
    <t>PREPARAÇÃO PARA EMASSAMENTO OU PINTURA (LÁTEX/ACRÍLICA) EM TETO, INCLUSIVE UMA (1) DEMÃO DE SELADOR ACRÍLICO</t>
  </si>
  <si>
    <t>ED-9935</t>
  </si>
  <si>
    <t>PREPARAÇÃO PARA PINTURA (EPÓXI) EM PISO, INCLUSIVE UMA (1) DEMÃO DE PRIMER EPÓXI</t>
  </si>
  <si>
    <t>ED-50523</t>
  </si>
  <si>
    <t>TRATAMENTO EM SUPERFÍCIE DE CONCRETO APARENTE, INCLUSIVE RASPAGEM, ESTUCAGEM E POLIMENTO COM DUAS (2) DEMÃOS DE RESINA ACRÍLICA</t>
  </si>
  <si>
    <t>ED-50524</t>
  </si>
  <si>
    <t>TRATAMENTO EM SUPERFÍCIE DE CONCRETO APARENTE, INCLUSIVE RASPAGEM, ESTUCAGEM E POLIMENTO COM DUAS (2) DEMÃOS DE VERNIZ ACRÍLICO</t>
  </si>
  <si>
    <t>ED-50533</t>
  </si>
  <si>
    <t>APICOAMENTO DE PISO CIMENTADO - PROFUNDIDADE ATÉ 1 CM</t>
  </si>
  <si>
    <t>ED-50574</t>
  </si>
  <si>
    <t>APLICAÇÃO DE FAIXA/FITA ADESIVA ANTIDERRAPANTE, LARGURA 50MM, EM DEGRAUS DE ESCADA, INCLUSIVE FORNECIMENTO</t>
  </si>
  <si>
    <t>ED-50600</t>
  </si>
  <si>
    <t>APLICAÇÃO DE LONA PRETA, ESP. 150 MICRAS, INCLUSIVE FORNECIMENTO</t>
  </si>
  <si>
    <t>ED-50579</t>
  </si>
  <si>
    <t>APLICAÇÃO DE SELANTE, MASTIQUE ELÁSTICO, EM JUNTA DE DILAÇÃO, DIMENSÃO 20X10 MM, FATOR DE FORMA 1:2, EXCLUSIVE DELIMITADOR DE PROFUNDIDADE</t>
  </si>
  <si>
    <t>ED-17869</t>
  </si>
  <si>
    <t>APLICAÇÃO DE VERNIZ, COM ACABAMENTO BRILHANTE, EM PISO DE MADEIRA TIPO TÁBUA CORRIDA, DUAS (2) DEMÃOS, INCLUSIVE RASPAGEM E CALAFETAÇÃO</t>
  </si>
  <si>
    <t>ED-17868</t>
  </si>
  <si>
    <t>APLICAÇÃO DE VERNIZ, COM ACABAMENTO BRILHANTE, EM PISO DE MADEIRA TIPO TACÃO, DUAS (2) DEMÃOS, INCLUSIVE RASPAGEM E CALAFETAÇÃO</t>
  </si>
  <si>
    <t>ED-17867</t>
  </si>
  <si>
    <t>APLICAÇÃO DE VERNIZ, COM ACABAMENTO BRILHANTE, EM PISO DE MADEIRA TIPO TACO, DUAS (2) DEMÃOS, INCLUSIVE RASPAGEM E CALAFETAÇÃO</t>
  </si>
  <si>
    <t>ED-17861</t>
  </si>
  <si>
    <t>APLICAÇÃO DE VERNIZ EM PISO DE MADEIRA, UMA (1) DEMÃO, EXCLUSIVE RASPAGEM</t>
  </si>
  <si>
    <t>ED-17864</t>
  </si>
  <si>
    <t>CALAFETAÇÃO DE PISO DE TÁBUA CORRIDA DE MADEIRA (10CMX100CM), EXCLUSIVE APLICAÇÃO DE VERNIZ/RESINA</t>
  </si>
  <si>
    <t>ED-17863</t>
  </si>
  <si>
    <t>CALAFETAÇÃO DE PISO DE TACÃO DE MADEIRA (10CMX40CM), EXCLUSIVE APLICAÇÃO DE VERNIZ/RESINA</t>
  </si>
  <si>
    <t>ED-17862</t>
  </si>
  <si>
    <t>CALAFETAÇÃO DE PISO DE TACO DE MADEIRA (7CMX14CM), EXCLUSIVE APLICAÇÃO DE VERNIZ/RESINA</t>
  </si>
  <si>
    <t>ED-50566</t>
  </si>
  <si>
    <t>CONTRAPISO DESEMPENADO COM ARGAMASSA, TRAÇO 1:3 (CIMENTO E AREIA), ESP. 20MM</t>
  </si>
  <si>
    <t>ED-50567</t>
  </si>
  <si>
    <t>CONTRAPISO DESEMPENADO COM ARGAMASSA, TRAÇO 1:3 (CIMENTO E AREIA), ESP. 25MM</t>
  </si>
  <si>
    <t>ED-50568</t>
  </si>
  <si>
    <t>CONTRAPISO DESEMPENADO COM ARGAMASSA, TRAÇO 1:3 (CIMENTO E AREIA), ESP. 30MM</t>
  </si>
  <si>
    <t>ED-50569</t>
  </si>
  <si>
    <t>CONTRAPISO DESEMPENADO COM ARGAMASSA, TRAÇO 1:3 (CIMENTO E AREIA), ESP. 50MM</t>
  </si>
  <si>
    <t>ED-50537</t>
  </si>
  <si>
    <t>DEGRAU DE PEDRA ARDÓSIA E = 20 MM, L = 30 CM, ASSENTADO COM ARGAMASSA DE CIMENTO E AREIA SEM PENEIRAR TRAÇO 1:4, INCLUSO ESPELHO E = 15 MM, H = 20 CM</t>
  </si>
  <si>
    <t>ED-50575</t>
  </si>
  <si>
    <t>FAIXA/FRISO ANTIDERRAPANTE EM PEDRA, LARGURA 50MM, EM DEGRAU DE ESCADA, EXECUÇÃO MECÂNICA</t>
  </si>
  <si>
    <t>ED-50593</t>
  </si>
  <si>
    <t>LAJE DE TRANSIÇÃO E = 10 CM, FCK = 15 MPA USINADO (MECANIZADO), INCLUSIVE TELA 0,97 KG/M2 E ACABAMENTO NIVEL ZERO</t>
  </si>
  <si>
    <t>ED-50597</t>
  </si>
  <si>
    <t>LAJE DE TRANSIÇÃO E = 10 CM, FCK = 18 MPA USINADO (MECANIZADO), INCLUSIVE TELA 0,97 KG/M2 E ACABAMENTO NIVEL ZERO</t>
  </si>
  <si>
    <t>ED-50594</t>
  </si>
  <si>
    <t>LAJE DE TRANSIÇÃO E = 11 CM, FCK = 15 MPA USINADO (MECANIZADO), INCLUSIVE TELA 0,97 KG/M2 E ACABAMENTO NIVEL ZERO</t>
  </si>
  <si>
    <t>ED-50595</t>
  </si>
  <si>
    <t>LAJE DE TRANSIÇÃO E = 12 CM, FCK = 15 MPA USINADO (MECANIZADO), INCLUSIVE TELA 0,97 KG/M2 E ACABAMENTO NIVEL ZERO</t>
  </si>
  <si>
    <t>ED-50598</t>
  </si>
  <si>
    <t>LAJE DE TRANSIÇÃO E = 12 CM, FCK = 18 MPA USINADO (MECANIZADO), INCLUSIVE TELA 0,97 KG/M2 E ACABAMENTO NIVEL ZERO</t>
  </si>
  <si>
    <t>ED-50588</t>
  </si>
  <si>
    <t>LAJE DE TRANSIÇÃO E = 5 CM, SEM JUNTA, FCK = 10 MPA (MANUAL)</t>
  </si>
  <si>
    <t>ED-50589</t>
  </si>
  <si>
    <t>LAJE DE TRANSIÇÃO E = 6 CM, SEM JUNTA, FCK = 10 MPA (MANUAL)</t>
  </si>
  <si>
    <t>ED-50591</t>
  </si>
  <si>
    <t>LAJE DE TRANSIÇÃO E = 8 CM, FCK = 15 MPA USINADO (MECANIZADO), INCLUSIVE TELA 0,97 KG/M2 E ACABAMENTO NIVEL ZERO</t>
  </si>
  <si>
    <t>ED-50596</t>
  </si>
  <si>
    <t>LAJE DE TRANSIÇÃO E = 8 CM, FCK = 18 MPA USINADO (MECANIZADO), INCLUSIVE TELA 0,97 KG/M2 E ACABAMENTO NIVEL ZERO</t>
  </si>
  <si>
    <t>ED-50599</t>
  </si>
  <si>
    <t>LAJE DE TRANSIÇÃO E = 8 CM, FCK = 20 MPA USINADO (MECANIZADO), INCLUSIVE TELA 0,97 KG/M2 E ACABAMENTO NIVEL ZERO</t>
  </si>
  <si>
    <t>ED-50590</t>
  </si>
  <si>
    <t>LAJE DE TRANSIÇÃO E = 8 CM, SEM JUNTA, FCK = 10 MPA (MANUAL)</t>
  </si>
  <si>
    <t>ED-50592</t>
  </si>
  <si>
    <t>LAJE DE TRANSIÇÃO E = 9 CM, FCK = 15 MPA USINADO (MECANIZADO), INCLUSIVE TELA 0,97 KG/M2 E ACABAMENTO NIVEL ZERO</t>
  </si>
  <si>
    <t>ED-50617</t>
  </si>
  <si>
    <t>LIMPEZA E POLIMENTO DE PISO GRANILITE/MARMORITE, EXCLUSIVE RESINA</t>
  </si>
  <si>
    <t>ED-50541</t>
  </si>
  <si>
    <t>ED-50563</t>
  </si>
  <si>
    <t>PISO CIMENTADO COM ARGAMASSA, TRAÇO 1:3 (CIMENTO E AREIA), COM ADITIVO IMPERMEABILIZANTE, ESP. 25MM, ACABAMENTO DESEMPENADO E FELTRADO</t>
  </si>
  <si>
    <t>ED-50547</t>
  </si>
  <si>
    <t>PISO CIMENTADO COM ARGAMASSA, TRAÇO 1:3 (CIMENTO E AREIA), ESP. 25MM, ACABAMENTO DESEMPENADO E FELTRADO, MODULAÇÃO DE 100X100CM, INCLUSIVE JUNTA PLÁSTICA</t>
  </si>
  <si>
    <t>ED-50545</t>
  </si>
  <si>
    <t>PISO CIMENTADO COM ARGAMASSA, TRAÇO 1:3 (CIMENTO E AREIA), ESP. 25MM, ACABAMENTO DESEMPENADO E FELTRADO, MODULAÇÃO DE 200X200CM, INCLUSIVE JUNTA PLÁSTICA</t>
  </si>
  <si>
    <t>ED-50549</t>
  </si>
  <si>
    <t>PISO CIMENTADO COM ARGAMASSA, TRAÇO 1:3 (CIMENTO E AREIA), ESP. 25MM, ACABAMETNO DESEMPENADO E FELTRADO, MODULAÇÃO DE 60X60CM, INCLUSIVE JUNTA PLÁSTICA</t>
  </si>
  <si>
    <t>ED-50548</t>
  </si>
  <si>
    <t>PISO CIMENTADO COM ARGAMASSA, TRAÇO 1:3 (CIMENTO E AREIA), ESP. 30MM, ACABAMENTO DESEMPENADO E FELTRADO, MODULAÇÃO DE 100X100CM, INCLUSIVE JUNTA PLÁSTICA</t>
  </si>
  <si>
    <t>ED-50546</t>
  </si>
  <si>
    <t>PISO CIMENTADO COM ARGAMASSA, TRAÇO 1:3 (CIMENTO E AREIA), ESP. 30MM, ACABAMENTO DESEMPENADO E FELTRADO, MODULAÇÃO DE 200X200CM, INCLUSIVE JUNTA PLÁSTICA</t>
  </si>
  <si>
    <t>ED-50550</t>
  </si>
  <si>
    <t>PISO CIMENTADO COM ARGAMASSA, TRAÇO 1:3 (CIMENTO E AREIA), ESP. 30MM, ACABAMENTO DESEMPENADO E FELTRADO, MODULAÇÃO DE 60X60CM, INCLUSIVE JUNTA PLÁSTICA</t>
  </si>
  <si>
    <t>ED-50551</t>
  </si>
  <si>
    <t>PISO CIMENTADO COM ARGAMASSA, TRAÇO 1:3 (CIMENTO E AREIA), ESP. 50MM, ACABAMENTO DESEMPENADO E FELTRADO, MODULAÇÃO DE 100X100CM, INCLUSIVE JUNTA PLÁSTICA</t>
  </si>
  <si>
    <t>ED-50564</t>
  </si>
  <si>
    <t>PISO CIMENTADO COM PIGMENTAÇÃO COLORIDA, DESEMPENADO E FELTRADO COM ARGAMASSA, TRAÇO 1:3 (CIMENTO E AREIA), ESP. 30MM, ACABAMENTO DESEMPENADO E FELTRADO, SEM JUNTA DE DILATAÇÃO</t>
  </si>
  <si>
    <t>ED-50552</t>
  </si>
  <si>
    <t>PISO CIMENTADO NATADO COM ARGAMASSA, TRAÇO 1:3 (CIMENTO E AREIA), ESP. 20MM, ACABAMENTO QUEIMADO, SEM JUNTA DE DILATAÇÃO</t>
  </si>
  <si>
    <t>ED-50558</t>
  </si>
  <si>
    <t xml:space="preserve">PISO CIMENTADO NATADO COM ARGAMASSA, TRAÇO 1:3 (CIMENTO E AREIA), ESP. 25MM, ACABAMENTO QUEIMADO, MODULAÇÃO DE 100X100CM, INCLUSIVE JUNTA PLÁSTICA </t>
  </si>
  <si>
    <t>ED-50556</t>
  </si>
  <si>
    <t xml:space="preserve">PISO CIMENTADO NATADO COM ARGAMASSA, TRAÇO 1:3 (CIMENTO E AREIA), ESP. 25MM, ACABAMENTO QUEIMADO, MODULAÇÃO DE 200X200CM, INCLUSIVE JUNTA PLÁSTICA </t>
  </si>
  <si>
    <t>ED-50560</t>
  </si>
  <si>
    <t xml:space="preserve">PISO CIMENTADO NATADO COM ARGAMASSA, TRAÇO 1:3 (CIMENTO E AREIA), ESP. 25MM, ACABAMENTO QUEIMADO, MODULAÇÃO DE 60X60CM, INCLUSIVE JUNTA PLÁSTICA </t>
  </si>
  <si>
    <t>ED-50553</t>
  </si>
  <si>
    <t>PISO CIMENTADO NATADO COM ARGAMASSA, TRAÇO 1:3 (CIMENTO E AREIA), ESP. 25MM, ACABAMENTO QUEIMADO, SEM JUNTA DE DILATAÇÃO</t>
  </si>
  <si>
    <t>ED-50559</t>
  </si>
  <si>
    <t xml:space="preserve">PISO CIMENTADO NATADO COM ARGAMASSA, TRAÇO 1:3 (CIMENTO E AREIA), ESP. 30MM, ACABAMENTO QUEIMADO, MODULAÇÃO DE 100X100CM, INCLUSIVE JUNTA PLÁSTICA </t>
  </si>
  <si>
    <t>ED-50557</t>
  </si>
  <si>
    <t xml:space="preserve">PISO CIMENTADO NATADO COM ARGAMASSA, TRAÇO 1:3 (CIMENTO E AREIA), ESP. 30MM, ACABAMENTO QUEIMADO, MODULAÇÃO DE 200X200CM, INCLUSIVE JUNTA PLÁSTICA </t>
  </si>
  <si>
    <t>ED-50561</t>
  </si>
  <si>
    <t xml:space="preserve">PISO CIMENTADO NATADO COM ARGAMASSA, TRAÇO 1:3 (CIMENTO E AREIA), ESP. 30MM, ACABAMENTO QUEIMADO, MODULAÇÃO DE 60X60CM, INCLUSIVE JUNTA PLÁSTICA </t>
  </si>
  <si>
    <t>ED-50554</t>
  </si>
  <si>
    <t>PISO CIMENTADO NATADO COM ARGAMASSA, TRAÇO 1:3 (CIMENTO E AREIA), ESP. 30MM, ACABAMENTO QUEIMADO, SEM JUNTA DE DILATAÇÃO</t>
  </si>
  <si>
    <t>ED-50562</t>
  </si>
  <si>
    <t xml:space="preserve">PISO CIMENTADO NATADO COM ARGAMASSA, TRAÇO 1:3 (CIMENTO E AREIA), ESP. 50MM, ACABAMENTO QUEIMADO, MODULAÇÃO DE 60X60CM, INCLUSIVE JUNTA PLÁSTICA </t>
  </si>
  <si>
    <t>ED-50555</t>
  </si>
  <si>
    <t>PISO CIMENTADO NATADO COM ARGAMASSA, TRAÇO 1:3 (CIMENTO E AREIA), ESP. 50MM, ACABAMENTO QUEIMADO, SEM JUNTA DE DILATAÇÃO</t>
  </si>
  <si>
    <t>ED-50631</t>
  </si>
  <si>
    <t>PISO COM TIJOLO CERÂMICO MACIÇO PRENSADO, ASSENTAMENTO COM ARGAMASSA SECA, TRAÇO 1:4 (CIMENTO E AREIA), INCLUSIVE REJUNTAMENTO COM ARGAMASSA SECA DE TRAÇO 1:4 (CIMENTO E AREIA), FORNECIMENTO E INSTALAÇÃO</t>
  </si>
  <si>
    <t>ED-50573</t>
  </si>
  <si>
    <t>PISO EM CONCRETO FCK = 20 MPA COM 25 KG DE DRAMIX/M3</t>
  </si>
  <si>
    <t>ED-9317</t>
  </si>
  <si>
    <t>PISO EM CONCRETO, PREPARADO EM OBRA COM BETONEIRA, FCK 10MPA, SEM ARMAÇÃO, ACABAMENTO RÚSTICO, ESP. 5CM, INCLUSIVE FORNECIMENTO, LANÇAMENTO, ADENSAMENTO, SARRAFEAMENTO, EXCLUSIVE JUNTA DE DILATAÇÃO</t>
  </si>
  <si>
    <t>ED-50571</t>
  </si>
  <si>
    <t>PISO EM CONCRETO, PREPARADO EM OBRA COM BETONEIRA, FCK 13,5MPA, SEM ARMAÇÃO, ACABAMENTO RÚSTICO, ESP. 8CM, INCLUSIVE FORNECIMENTO, LANÇAMENTO, ADENSAMENTO, SARRAFEAMENTO, EXCLUSIVE JUNTA DE DILATAÇÃO</t>
  </si>
  <si>
    <t>ED-9320</t>
  </si>
  <si>
    <t>PISO EM CONCRETO, USINADO CONVENCIONAL, FCK 15MPA, COM TELA SOLDADA NERVURADA TIPO Q-138, ACABAMENTO POLÍDO EM NÍVEL ZERO, ESP. 10CM, INCLUSIVE FORNECIMENTO, LANÇAMENTO, ADENSAMENTO, EXCLUSIVE JUNTA DE DILATAÇÃO</t>
  </si>
  <si>
    <t>ED-9321</t>
  </si>
  <si>
    <t>PISO EM CONCRETO, USINADO CONVENCIONAL, FCK 15MPA, COM TELA SOLDADA NERVURADA TIPO Q-138, ACABAMENTO POLÍDO EM NÍVEL ZERO, ESP. 12CM, INCLUSIVE FORNECIMENTO, LANÇAMENTO, ADENSAMENTO, EXCLUSIVE JUNTA DE DILATAÇÃO</t>
  </si>
  <si>
    <t>ED-9319</t>
  </si>
  <si>
    <t>PISO EM CONCRETO, USINADO CONVENCIONAL, FCK 15MPA, COM TELA SOLDADA NERVURADA TIPO Q-61, ACABAMENTO POLIDO EM NÍVEL ZERO, ESP. 5CM, INCLUSIVE FORNECIMENTO, LANÇAMENTO, ADENSAMENTO, EXCLUSIVE JUNTA DE DILATAÇÃO</t>
  </si>
  <si>
    <t>ED-9318</t>
  </si>
  <si>
    <t>PISO EM CONCRETO, USINADO CONVENCIONAL, FCK 15MPA, SEM ARMAÇÃO, ACABAMENTO RÚSTICO, ESP. 5CM, INCLUSIVE FORNECIMENTO, LANÇAMENTO, ADENSAMENTO, SARRAFEAMENTO, EXCLUSIVE JUNTA DE DILATAÇÃO</t>
  </si>
  <si>
    <t>ED-50572</t>
  </si>
  <si>
    <t>PISO EM CONCRETO, USINADO CONVENCIONAL, FCK 30MPA, COM AÇO CA-50 DIÂMETRO 6,3MM MALHA 10X10CM, ACABAMENTO RÚSTICO, ESP. 15CM, INCLUSIVE FORNECIMENTO, LANÇAMENTO, ADENSAMENTO, EXCLUSIVE JUNTA DE DILATAÇÃO</t>
  </si>
  <si>
    <t>ED-50616</t>
  </si>
  <si>
    <t>PISO EM GRANILITE/MARMORITE, ESP. 8MM, ACABAMENTO LAVADO TIPO FULGET, COR NATURAL, MODULAÇÃO DE 1X1M, INCLUSO JUNTA PLÁSTICA</t>
  </si>
  <si>
    <t>ED-50615</t>
  </si>
  <si>
    <t>PISO EM GRANILITE/MARMORITE, ESP. 8MM, ACABAMENTO LAVADO TIPO FULGET, COR VERMELHA, MODULAÇÃO DE 1X1M, INCLUSO JUNTA PLÁSTICA</t>
  </si>
  <si>
    <t>ED-50614</t>
  </si>
  <si>
    <t>PISO EM GRANILITE/MARMORITE, ESP. 8MM, ACABAMENTO POLIDO, COR BRANCA, MODULAÇÃO DE 1X1M, INCLUSIVE JUNTA ALUMÍNIO, RESINA E POLIMENTO MECANIZADO</t>
  </si>
  <si>
    <t>ED-50613</t>
  </si>
  <si>
    <t>PISO EM GRANILITE/MARMORITE, ESP. 8MM, ACABAMENTO POLIDO, COR BRANCA, MODULAÇÃO DE 1X1M, INCLUSIVE JUNTA PLÁSTICA, RESINA E POLIMENTO MECANIZADO</t>
  </si>
  <si>
    <t>ED-50612</t>
  </si>
  <si>
    <t>PISO EM GRANILITE/MARMORITE, ESP. 8MM, ACABAMENTO POLIDO, COR CINZA, MODULAÇÃO DE 1X1M, INCLUSIVE JUNTA ALUMÍNIO, RESINA E POLIMENTO MECANIZADO</t>
  </si>
  <si>
    <t>ED-50611</t>
  </si>
  <si>
    <t>PISO EM GRANILITE/MARMORITE, ESP. 8MM, ACABAMENTO POLIDO, COR CINZA, MODULAÇÃO DE 1X1M, INCLUSIVE JUNTA PLÁSTICA, RESINA E POLIMENTO MECANIZADO</t>
  </si>
  <si>
    <t>ED-50539</t>
  </si>
  <si>
    <t>PISO EM PEDRA PORTUGUESA, INCLUSIVE FORNECIMENTO E PREPARO MECÂNICO DE ARGAMASSA SECA, TIPO FAROFA, PARA ASSENTAMENTO EM COLCHÃO DE AREIA E CIMENTO, ESP. 6CM, REJUNTAMENTO E ACABAMENTO</t>
  </si>
  <si>
    <t>ED-50578</t>
  </si>
  <si>
    <t>PISO INDUSTRIAL COM ARGAMASSA DE ALTA RESISTÊNCIA, COR BRANCA, ESP. 8MM, ACABAMENTO POLIDO, MODULAÇÃO  DE 1X1M, INCLUSIVE JUNTA PLÁSTICA E POLIMENTO MECANIZADO, EXCLUSIVE RESINA</t>
  </si>
  <si>
    <t>ED-50577</t>
  </si>
  <si>
    <t>PISO INDUSTRIAL COM ARGAMASSA DE ALTA RESISTÊNCIA, COR CINZA, ESP. 8MM, ACABAMENTO POLIDO, MODULAÇÃO  DE 1X1M, INCLUSIVE JUNTA PLÁSTICA E POLIMENTO MECANIZADO, EXCLUSIVE RESINA</t>
  </si>
  <si>
    <t>ED-50629</t>
  </si>
  <si>
    <t>PISO PODOTÁTIL DE BORRACHA, ALERTA, ESP. 12MM, COLORIDA, ASSENTAMENTO COM ARGAMASSA, TRAÇO 1:4 (CIMENTO E AREIA), INCLUSIVE FORNECIMENTO E INSTALAÇÃO</t>
  </si>
  <si>
    <t>ED-50630</t>
  </si>
  <si>
    <t>PISO PODOTÁTIL DE BORRACHA, ALERTA, ESP. 12MM, COR PRETA, ASSENTAMENTO COM ARGAMASSA, TRAÇO 1:4 (CIMENTO E AREIA), INCLUSIVE FORNECIMENTO E INSTALAÇÃO</t>
  </si>
  <si>
    <t>ED-50627</t>
  </si>
  <si>
    <t>PISO PODOTÁTIL DE BORRACHA, ALERTA, ESP. 5MM, COLORIDA, ASSENTAMENTO COM COLA DE CONTATO, INCLUSIVE FORNECIMENTO E INSTALAÇÃO</t>
  </si>
  <si>
    <t>ED-50628</t>
  </si>
  <si>
    <t>PISO PODOTÁTIL DE BORRACHA, ALERTA, ESP. 5MM, COR PRETA, ASSENTAMENTO COM COLA DE CONTATO, INCLUSIVE FORNECIMENTO E INSTALAÇÃO</t>
  </si>
  <si>
    <t>ED-50626</t>
  </si>
  <si>
    <t>PISO PODOTÁTIL DE BORRACHA, DIRECIONAL, ESP. 12MM, COLORIDA, ASSENTAMENTO COM ARGAMASSA, TRAÇO 1:4 (CIMENTO E AREIA), INCLUSIVE FORNECIMENTO E INSTALAÇÃO</t>
  </si>
  <si>
    <t>ED-50625</t>
  </si>
  <si>
    <t>PISO PODOTÁTIL DE BORRACHA, DIRECIONAL, ESP. 12MM, COR PRETA, ASSENTAMENTO COM ARGAMASSA, TRAÇO 1:4 (CIMENTO E AREIA), INCLUSIVE FORNECIMENTO E INSTALAÇÃO</t>
  </si>
  <si>
    <t>ED-50624</t>
  </si>
  <si>
    <t>PISO PODOTÁTIL DE BORRACHA, DIRECIONAL, ESP. 5MM, COLORIDA, ASSENTAMENTO COM COLA DE CONTATO, INCLUSIVE FORNECIMENTO E INSTALAÇÃO</t>
  </si>
  <si>
    <t>ED-50623</t>
  </si>
  <si>
    <t>PISO PODOTÁTIL DE BORRACHA, DIRECIONAL, ESP. 5MM, COR PRETA, ASSENTAMENTO COM COLA DE CONTATO, INCLUSIVE FORNECIMENTO E INSTALAÇÃO</t>
  </si>
  <si>
    <t>ED-15226</t>
  </si>
  <si>
    <t>PISO PODOTÁTIL DE CONCRETO, ALERTA, APLICADO EM PISO (20X20CM) COM JUNTA SECA, COR VERMELHO/AMARELO, ASSENTAMENTO COM ARGAMASSA INDUSTRIALIZADA, INCLUSIVE FORNECIMENTO E INSTALAÇÃO</t>
  </si>
  <si>
    <t>ED-50586</t>
  </si>
  <si>
    <t>PISO PODOTÁTIL DE CONCRETO, ALERTA, APLICADO EM PISO (40X40CM) COM JUNTA SECA, COR VERMELHO/AMARELO, ASSENTAMENTO COM ARGAMASSA INDUSTRIALIZADA, INCLUSIVE FORNECIMENTO E INSTALAÇÃO</t>
  </si>
  <si>
    <t>ED-15227</t>
  </si>
  <si>
    <t>PISO PODOTÁTIL DE CONCRETO, DIRECIONAL, APLICADO EM PISO (20X20CM) COM JUNTA SECA, COR VERMELHO/AMARELO, ASSENTAMENTO COM ARGAMASSA INDUSTRIALIZADA, INCLUSIVE FORNECIMENTO E INSTALAÇÃO</t>
  </si>
  <si>
    <t>ED-50587</t>
  </si>
  <si>
    <t>PISO PODOTÁTIL DE CONCRETO, DIRECIONAL, APLICADO EM PISO (40X40CM) COM JUNTA SECA, COR VERMELHO/AMARELO, ASSENTAMENTO COM ARGAMASSA INDUSTRIALIZADA, INCLUSIVE FORNECIMENTO E INSTALAÇÃO</t>
  </si>
  <si>
    <t>ED-50538</t>
  </si>
  <si>
    <t>PLACA DE BORRACHA 500 X 500 X 3,5 MM PASTILHADO PARA COLA PRETO</t>
  </si>
  <si>
    <t>ED-50632</t>
  </si>
  <si>
    <t>PLACA VINÍLICA 30 X 30 CM E = 2 MM</t>
  </si>
  <si>
    <t>ED-50619</t>
  </si>
  <si>
    <t>POLIMENTO MECÂNICO DE PISO EM CONCRETO COM NIVELAMENTO A LASER (NÍVEL ZERO)</t>
  </si>
  <si>
    <t>ED-17859</t>
  </si>
  <si>
    <t>RASPAGEM EM PISO DE MADEIRA, EXCLUSIVE CALAFETAÇÃO</t>
  </si>
  <si>
    <t>ED-50540</t>
  </si>
  <si>
    <t>REMOÇÃO E REASSENTAMENTO DE CALÇADA PORTUGUESA</t>
  </si>
  <si>
    <t>ED-50534</t>
  </si>
  <si>
    <t>REVESTIMENTO COM ARDÓSIA APLICADO EM PISO (20X20CM), ESP. 1CM, ACABAMENTO NATURAL, ASSENTAMENTO COM ARGAMASSA INDUSTRIALIZADA, INCLUSIVE REJUNTAMENTO</t>
  </si>
  <si>
    <t>ED-50535</t>
  </si>
  <si>
    <t>REVESTIMENTO COM ARDÓSIA APLICADO EM PISO (30X30CM), ESP. 1CM, ACABAMENTO NATURAL, ASSENTAMENTO COM ARGAMASSA INDUSTRIALIZADA, INCLUSIVE REJUNTAMENTO</t>
  </si>
  <si>
    <t>ED-50536</t>
  </si>
  <si>
    <t>REVESTIMENTO COM ARDÓSIA APLICADO EM PISO (40X40CM), ESP. 1CM, ACABAMENTO NATURAL, ASSENTAMENTO COM ARGAMASSA INDUSTRIALIZADA, INCLUSIVE REJUNTAMENTO</t>
  </si>
  <si>
    <t>ED-50544</t>
  </si>
  <si>
    <t>REVESTIMENTO COM CERÂMICA APLICADO EM PISO, ACABAMENTO ESMALTADO, AMBIENTE EXTERNO (ANTIDERRAPANTE), PADRÃO EXTRA, DIMENSÃO DA PEÇA ATÉ 2025 CM2, PEI IV, ASSENTAMENTO COM ARGAMASSA INDUSTRIALIZADA, INCLUSIVE REJUNTAMENTO</t>
  </si>
  <si>
    <t>ED-50543</t>
  </si>
  <si>
    <t>REVESTIMENTO COM CERÂMICA APLICADO EM PISO, ACABAMENTO ESMALTADO, AMBIENTE EXTERNO (ANTIDERRAPANTE), PADRÃO EXTRA, DIMENSÃO DA PEÇA ATÉ 2025 CM2, PEI V, ASSENTAMENTO COM ARGAMASSA INDUSTRIALIZADA, INCLUSIVE REJUNTAMENTO</t>
  </si>
  <si>
    <t>ED-50542</t>
  </si>
  <si>
    <t>REVESTIMENTO COM CERÂMICA APLICADO EM PISO, ACABAMENTO ESMALTADO, AMBIENTE INTERNO, PADRÃO EXTRA, DIMENSÃO DA PEÇA ATÉ 2025 CM2, PEI V, ASSENTAMENTO COM ARGAMASSA INDUSTRIALIZADA, INCLUSIVE REJUNTAMENTO</t>
  </si>
  <si>
    <t>ED-50576</t>
  </si>
  <si>
    <t>REVESTIMENTO COM GRANITO, CINZA ANDORINHA, APLICADO EM PISO, ESP. 2CM, DIMENSÃO DA PEÇA ATÉ 1600 CM2, ASSENTAMENTO COM ARGAMASSA INDUSTRIALIZADA, INCLUSIVE REJUNTAMENTO</t>
  </si>
  <si>
    <t>ED-50582</t>
  </si>
  <si>
    <t>REVESTIMENTO COM LADRILHO HIDRÁULICO APLICADO EM PISO (20X20CM) COM JUNTA SECA, COM DUAS (2) CORES, ASSENTAMENTO COM ARGAMASSA INDUSTRIALIZADA</t>
  </si>
  <si>
    <t>ED-50581</t>
  </si>
  <si>
    <t>REVESTIMENTO COM LADRILHO HIDRÁULICO APLICADO EM PISO (20X20CM) COM JUNTA SECA, COM UMA (1) COR, ASSENTAMENTO COM ARGAMASSA INDUSTRIALIZADA</t>
  </si>
  <si>
    <t>ED-50580</t>
  </si>
  <si>
    <t>REVESTIMENTO COM LADRILHO HIDRÁULICO APLICADO EM PISO (20X20CM) COM JUNTA SECA, NA COR NATURAL, ASSENTAMENTO COM ARGAMASSA INDUSTRIALIZADA</t>
  </si>
  <si>
    <t>ED-50585</t>
  </si>
  <si>
    <t>REVESTIMENTO COM LADRILHO HIDRÁULICO APLICADO EM PISO (25X25CM) COM JUNTA SECA, COM DUAS (2) CORES, ASSENTAMENTO COM ARGAMASSA INDUSTRIALIZADA</t>
  </si>
  <si>
    <t>ED-50584</t>
  </si>
  <si>
    <t>REVESTIMENTO COM LADRILHO HIDRÁULICO APLICADO EM PISO (25X25CM) COM JUNTA SECA, COM UMA (1) COR, ASSENTAMENTO COM ARGAMASSA INDUSTRIALIZADA</t>
  </si>
  <si>
    <t>ED-50583</t>
  </si>
  <si>
    <t>REVESTIMENTO COM LADRILHO HIDRÁULICO APLICADO EM PISO (25X25CM) COM JUNTA SECA, NA COR NATURAL, ASSENTAMENTO COM ARGAMASSA INDUSTRIALIZADA</t>
  </si>
  <si>
    <t>ED-50609</t>
  </si>
  <si>
    <t>REVESTIMENTO COM MÁRMORE BRANCO APLICADO EM PISO, ESP. 2CM, ASSENTAMENTO COM ARGAMASSA INDUSTRIALIZADA, INCLUSIVE REJUNTAMENTO</t>
  </si>
  <si>
    <t>ED-50610</t>
  </si>
  <si>
    <t>REVESTIMENTO COM MÁRMORE BRANCO APLICADO EM PISO, ESP. 3CM, ASSENTAMENTO COM ARGAMASSA INDUSTRIALIZADA, INCLUSIVE REJUNTAMENTO</t>
  </si>
  <si>
    <t>ED-50621</t>
  </si>
  <si>
    <t>SÓCULO COM ENCHIMENTO EM TIJOLOS MACIÇOS, ALTURA  DE 10CM À 12CM, INCLUSIVE ACABAMENTO FINAL EM ARGAMASSA, ESP. 20MM, APLICAÇÃO MANUAL</t>
  </si>
  <si>
    <t>ED-50622</t>
  </si>
  <si>
    <t>SOLEIRA DE MARMORITE, COR CIMENTO NATURAL, E = 3 CM</t>
  </si>
  <si>
    <t>ED-50604</t>
  </si>
  <si>
    <t>TACÃO DE MADEIRA IPÊ EXTRA 10 X 40 CM ASSENTADO COM COLA ESPECIAL A BASE DE PVA</t>
  </si>
  <si>
    <t>ED-50602</t>
  </si>
  <si>
    <t>TACO DE MADEIRA IPÊ EXTRA 7 X 21 CM ASSENTADO COM COLA ESPECIAL A BASE DE PVA</t>
  </si>
  <si>
    <t>ED-50642</t>
  </si>
  <si>
    <t>PLACA DE ALUMÍNIO ANODIZADO 25 X 25 CM PARA IDENTIFICAÇÃO</t>
  </si>
  <si>
    <t>PLACA DE ALUMÍNIO FUNDIDO COM DENOMINAÇÃO DE CÔMODOS, 20 X 5 CM</t>
  </si>
  <si>
    <t>ED-50637</t>
  </si>
  <si>
    <t>PLACA DE ALUMÍNIO FUNDIDO COM DENOMINAÇÃO DE CÔMODOS, 21 X 4 CM</t>
  </si>
  <si>
    <t>ED-50638</t>
  </si>
  <si>
    <t>PLACA DE ALUMÍNIO FUNDIDO COM NOME DO PRÉDIO, AFIXADA EM PAREDE (0,39 M2)</t>
  </si>
  <si>
    <t>ED-50639</t>
  </si>
  <si>
    <t>PLACA DE ALUMÍNIO FUNDIDO DE NUMERAÇÃO DE PORTAS, 3 X 3 CM</t>
  </si>
  <si>
    <t>ED-50640</t>
  </si>
  <si>
    <t>PLACA DE ALUMÍNIO FUNDIDO DE NUMERAÇÃO DE PORTAS, 5 X 5 CM</t>
  </si>
  <si>
    <t>PLACA DE INAUGURAÇÃO EM ALUMÍNIO FUNDIDO, 60 X 40 CM</t>
  </si>
  <si>
    <t>ED-50635</t>
  </si>
  <si>
    <t>PLACA DE INAUGURAÇÃO EM ALUMÍNIO FUNDIDO 85 X 50 CM</t>
  </si>
  <si>
    <t>ED-50643</t>
  </si>
  <si>
    <t>PLACA EM ALUMÍNIO ANODIZADO 70 X 61 CM, FIXADA TUBO DE METALON</t>
  </si>
  <si>
    <t>ED-50644</t>
  </si>
  <si>
    <t>PLACA EM ALUMÍNIO 15 X 15 CM, COM PICTOGRAMA EM PELÍCULA ADESIVA</t>
  </si>
  <si>
    <t>ED-50633</t>
  </si>
  <si>
    <t>PLACA EM CHAPA DE AÇO ESCOVADO 25 X 12 CM, E = 1 MM</t>
  </si>
  <si>
    <t>ED-50671</t>
  </si>
  <si>
    <t>BUZINOTE PARA LAJES - DRENO COM TUBO DE 2" EMBUTIDO NO CONCRETO</t>
  </si>
  <si>
    <t>ED-50653</t>
  </si>
  <si>
    <t>ED-50648</t>
  </si>
  <si>
    <t>ED-50649</t>
  </si>
  <si>
    <t>ED-50650</t>
  </si>
  <si>
    <t>ED-50651</t>
  </si>
  <si>
    <t>ED-50652</t>
  </si>
  <si>
    <t>ED-50660</t>
  </si>
  <si>
    <t>ED-50654</t>
  </si>
  <si>
    <t>ED-50655</t>
  </si>
  <si>
    <t>ED-50656</t>
  </si>
  <si>
    <t>ED-50657</t>
  </si>
  <si>
    <t>ED-50658</t>
  </si>
  <si>
    <t>ED-50659</t>
  </si>
  <si>
    <t>ED-50661</t>
  </si>
  <si>
    <t>ED-50662</t>
  </si>
  <si>
    <t>ED-50663</t>
  </si>
  <si>
    <t>ED-50667</t>
  </si>
  <si>
    <t>ED-50668</t>
  </si>
  <si>
    <t>CONDUTOR DE AP DO TELHADO EM TUBO PVC ESGOTO, INCLUSIVE CONEXÕES E SUPORTES, 100 MM</t>
  </si>
  <si>
    <t>ED-50669</t>
  </si>
  <si>
    <t>CONDUTOR DE AP DO TELHADO EM TUBO PVC ESGOTO, INCLUSIVE CONEXÕES E SUPORTES, 75 MM</t>
  </si>
  <si>
    <t>ED-50670</t>
  </si>
  <si>
    <t>CONDUTOR EM AÇO GALVANIZADO 100 MM</t>
  </si>
  <si>
    <t>ED-50673</t>
  </si>
  <si>
    <t>ED-50674</t>
  </si>
  <si>
    <t>ED-50672</t>
  </si>
  <si>
    <t>ED-50675</t>
  </si>
  <si>
    <t>ED-50676</t>
  </si>
  <si>
    <t>ED-50677</t>
  </si>
  <si>
    <t>ED-50678</t>
  </si>
  <si>
    <t>ED-50679</t>
  </si>
  <si>
    <t>ED-50680</t>
  </si>
  <si>
    <t>ED-50681</t>
  </si>
  <si>
    <t>ED-50682</t>
  </si>
  <si>
    <t>ED-50683</t>
  </si>
  <si>
    <t>ED-50684</t>
  </si>
  <si>
    <t>ED-50685</t>
  </si>
  <si>
    <t>ED-50688</t>
  </si>
  <si>
    <t>PRATELEIRA DE ARDÓSIA E = 2 CM APOIADA EM CONSOLE DE METALON 20 X 30 MM</t>
  </si>
  <si>
    <t>ED-50687</t>
  </si>
  <si>
    <t>PRATELEIRA DE ARDÓSIA E = 2 CM EMBUTIDA EM PAREDE</t>
  </si>
  <si>
    <t>ED-50690</t>
  </si>
  <si>
    <t>PRATELEIRA DE CONCRETO, APOIADA EM CONSOLE DE METALON 20 X 30 MM</t>
  </si>
  <si>
    <t>ED-50689</t>
  </si>
  <si>
    <t>PRATELEIRA DE CONCRETO PRÉ- MOLDADO E = 4 CM, APOIADA SOBRE ALVENARIA</t>
  </si>
  <si>
    <t>ED-50692</t>
  </si>
  <si>
    <t>PRATELEIRA DE GRANITO CINZA ANDORINHA, E = 2 CM, APOIADA EM CONSOLE DE METALON 20 X 30 MM</t>
  </si>
  <si>
    <t>ED-50691</t>
  </si>
  <si>
    <t>PRATELEIRA DE GRANITO CINZA ANDORINHA, E = 2 CM, APOIADA SOBRE ALVENARIA</t>
  </si>
  <si>
    <t>ED-50693</t>
  </si>
  <si>
    <t>PRATELEIRA DE MADEIRA ENVERNIZADA, EM CONSOLE DE METALON 20 X 30 MM</t>
  </si>
  <si>
    <t>ED-50694</t>
  </si>
  <si>
    <t>PRATELEIRA DE MADEIRA PINTADA DE ESMALTE, EM CONSOLE DE METALON 20 X 30 MM</t>
  </si>
  <si>
    <t>ED-50696</t>
  </si>
  <si>
    <t>PRATELEIRA DE MÁRMORE BRANCO E = 2 CM, APOIADA EM CONSOLE DE METALON 20 X 30 MM</t>
  </si>
  <si>
    <t>ED-50695</t>
  </si>
  <si>
    <t>PRATELEIRA DE MÁRMORE BRANCO E = 2 CM, APOIADA SOBRE ALVENARIA</t>
  </si>
  <si>
    <t>ED-50701</t>
  </si>
  <si>
    <t>CAPINA MANUAL DO TERRENO, EXCLUSIVE RASTELAMENTO E QUEIMA</t>
  </si>
  <si>
    <t>ED-50700</t>
  </si>
  <si>
    <t>CORTE DE ÁRVORE NATIVA COM MOTO-SERRA Ø &gt;= 0,30M - ACIMA DE 1.000 UNIDADES</t>
  </si>
  <si>
    <t>ED-50699</t>
  </si>
  <si>
    <t>CORTE DE ÁRVORE NATIVA COM MOTO-SERRA Ø &gt;= 0,30M - ATÉ 1.000 UNIDADES</t>
  </si>
  <si>
    <t>ED-50698</t>
  </si>
  <si>
    <t>CORTE DE ÁRVORE NATIVA COM MOTO-SERRA 0,15M =&lt; Ø &lt; 0,30M - ACIMA DE 1.000 UNIDADES</t>
  </si>
  <si>
    <t>ED-50697</t>
  </si>
  <si>
    <t>CORTE DE ÁRVORE NATIVA COM MOTO-SERRA 0,15M =&lt; Ø &lt; 0,30M - ATÉ 1.000 UNIDADES</t>
  </si>
  <si>
    <t>ED-50702</t>
  </si>
  <si>
    <t>DESMATAMENTO, DESTOCAMENTO E LIMPEZA INCLUSIVE TRANSPORTE ATÉ 50 M</t>
  </si>
  <si>
    <t>ED-50703</t>
  </si>
  <si>
    <t>LIMPEZA DO TERRENO, INCLUSIVE CAPINA, RASTELAMENTO COM AFASTAMENTO ATÉ 20M E QUEIMA CONTROLADA</t>
  </si>
  <si>
    <t>ED-8143</t>
  </si>
  <si>
    <t>RASTELAMENTO DE ÁREA COM AFASTAMENTO DE ATÉ 20 M</t>
  </si>
  <si>
    <t>ED-50704</t>
  </si>
  <si>
    <t>ENCHIMENTO DE RASGO EM ALVENARIA/CONCRETO COM ARGAMASSA, DIÂMETROS DE 15MM A 25MM (1/2" A 1"), INCLUSIVE ARGAMASSA, TRAÇO 1:2:8 (CIMENTO, CAL E AREIA), PREPARO MECÂNICO</t>
  </si>
  <si>
    <t>ED-50705</t>
  </si>
  <si>
    <t>ENCHIMENTO DE RASGO EM ALVENARIA/CONCRETO COM ARGAMASSA, DIÂMETROS DE 32MM A 50MM (1.1/4" A 2"), INCLUSIVE ARGAMASSA, TRAÇO 1:2:8 (CIMENTO, CAL E AREIA), PREPARO MECÂNICO</t>
  </si>
  <si>
    <t>ED-50706</t>
  </si>
  <si>
    <t>ENCHIMENTO DE RASGO EM ALVENARIA/CONCRETO COM ARGAMASSA, DIÂMETROS DE 65MM A 100MM (2.1/2" A 4"), INCLUSIVE ARGAMASSA, TRAÇO 1:2:8 (CIMENTO, CAL E AREIA), PREPARO MECÂNICO</t>
  </si>
  <si>
    <t>ED-50707</t>
  </si>
  <si>
    <t>RASGO EM ALVENARIA PARA PASSAGEM DE ELETRODUTO/TUBULAÇÃO, DIÂMETROS DE 15MM A 25MM (1/2" A 1"), EXCLUSIVE ENCHIMENTO</t>
  </si>
  <si>
    <t>ED-50708</t>
  </si>
  <si>
    <t>RASGO EM ALVENARIA PARA PASSAGEM DE ELETRODUTO/TUBULAÇÃO, DIÂMETROS DE 32MM A 50MM (1.1/4" A 2"), EXCLUSIVE ENCHIMENTO</t>
  </si>
  <si>
    <t>ED-50709</t>
  </si>
  <si>
    <t>ED-50710</t>
  </si>
  <si>
    <t>RASGO EM CONCRETO PARA PASSAGEM DE ELETRODUTO/TUBULAÇÃO, DIÂMETROS DE 15MM A 25MM (1/2" A 1"), EXCLUSIVE ENCHIMENTO</t>
  </si>
  <si>
    <t>ED-50711</t>
  </si>
  <si>
    <t>RASGO EM CONCRETO PARA PASSAGEM DE ELETRODUTO/TUBULAÇÃO, DIÂMETROS DE 32MM A 50MM (1.1/4" A 2"), EXCLUSIVE ENCHIMENTO</t>
  </si>
  <si>
    <t>ED-50712</t>
  </si>
  <si>
    <t>RASGO EM CONCRETO PARA PASSAGEM DE ELETRODUTO/TUBULAÇÃO, DIÂMETROS DE 65MM A 100MM (2.1/2" A 4"), EXCLUSIVE ENCHIMENTO</t>
  </si>
  <si>
    <t>ED-17821</t>
  </si>
  <si>
    <t>APLICAÇÃO DE REJUNTE CIMENTÍCIO COLORIDO INDUSTRIALIZADO PARA REVESTIMENTOS DE PAREDE/PISO COM JUNTAS DE ATÉ 1MM DE ESPESSURA</t>
  </si>
  <si>
    <t>ED-50718</t>
  </si>
  <si>
    <t>APLICAÇÃO DE REJUNTE CIMENTÍCIO COLORIDO INDUSTRIALIZADO PARA REVESTIMENTOS DE PAREDE/PISO COM JUNTAS DE ATÉ 3MM DE ESPESSURA</t>
  </si>
  <si>
    <t>ED-17822</t>
  </si>
  <si>
    <t>APLICAÇÃO DE REJUNTE COM CIMENTO BRANCO PARA REVESTIMENTOS DE PAREDE/PISO COM JUNTAS DE ATÉ 1MM DE ESPESSURA</t>
  </si>
  <si>
    <t>ED-9122</t>
  </si>
  <si>
    <t>APLICAÇÃO DE REJUNTE COM CIMENTO BRANCO PARA REVESTIMENTOS DE PAREDE/PISO COM JUNTAS DE ATÉ 3MM DE ESPESSURA</t>
  </si>
  <si>
    <t>ED-17823</t>
  </si>
  <si>
    <t>APLICAÇÃO DE REJUNTE EPÓXI PARA REVESTIMENTOS DE PAREDE/PISO COM JUNTAS DE ATÉ 1MM DE ESPESSURA</t>
  </si>
  <si>
    <t>ED-17824</t>
  </si>
  <si>
    <t>APLICAÇÃO DE REJUNTE EPÓXI PARA REVESTIMENTOS DE PAREDE/PISO COM JUNTAS DE ATÉ 3MM DE ESPESSURA</t>
  </si>
  <si>
    <t>ED-50721</t>
  </si>
  <si>
    <t>CANTONEIRA DE ALUMÍNIO PARA ACABAMENTO DE QUINAS</t>
  </si>
  <si>
    <t>ED-50720</t>
  </si>
  <si>
    <t>CANTONEIRA DE PVC PARA ACABAMENTO DE QUINAS</t>
  </si>
  <si>
    <t>ED-50726</t>
  </si>
  <si>
    <t>CERÂMICA DECORADA EM FAIXA 50 X 200 MM</t>
  </si>
  <si>
    <t>ED-50731</t>
  </si>
  <si>
    <t>CHAPISCO COM ARGAMASSA INDUSTRIALIZADA, ESP. 5MM, APLICADO EM ALVENARIA/ESTRUTURA DE CONCRETO COM DESEMPENADEIRA METÁLICA, PREPARO MECÂNICO</t>
  </si>
  <si>
    <t>ED-50730</t>
  </si>
  <si>
    <t>CHAPISCO COM ARGAMASSA, TRAÇO 1:2:3 (CIMENTO, AREIA E PEDRISCO), APLICADO COM COLHER, ESP. 5MM, PREPARO MECÂNICO</t>
  </si>
  <si>
    <t>ED-50729</t>
  </si>
  <si>
    <t>CHAPISCO COM ARGAMASSA, TRAÇO 1:3 (CIMENTO E AREIA), ESP. 5MM, APLICADO EM ALVENARIA COM PENEIRA, PREPARO MECÂNICO</t>
  </si>
  <si>
    <t>ED-50727</t>
  </si>
  <si>
    <t>CHAPISCO COM ARGAMASSA, TRAÇO 1:3 (CIMENTO E AREIA), ESP. 5MM, APLICADO EM ALVENARIA/ESTRUTURA DE CONCRETO COM COLHER, PREPARO MECÂNICO</t>
  </si>
  <si>
    <t>ED-50728</t>
  </si>
  <si>
    <t>CHAPISCO COM ARGAMASSA, TRAÇO 1:3 (CIMENTO E AREIA), ESP. 5MM, APLICADO EM TETO COM COLHER, PREPARO MECÂNICO</t>
  </si>
  <si>
    <t>ED-50732</t>
  </si>
  <si>
    <t>EMBOÇO COM ARGAMASSA, TRAÇO 1:6 (CIMENTO E AREIA), ESP. 20MM, APLICAÇÃO MANUAL, PREPARO MECÂNICO</t>
  </si>
  <si>
    <t>ED-50725</t>
  </si>
  <si>
    <t>FAIXA / FILETE / LISTELO EM CERAMICA, LISO OU CORDAO, BRANCO, *2 X 30* CM (L X C)</t>
  </si>
  <si>
    <t>ED-50734</t>
  </si>
  <si>
    <t>FRISO DE ALUMÍNIO ANODIZADO NATURAL 3/8" (USO INTERNO)</t>
  </si>
  <si>
    <t>ED-50765</t>
  </si>
  <si>
    <t>ISOLAMENTO TÉRMICO EM ARGAMASSA DE CIMENTO, AREIA E VERMICULITA, E = 4 CM</t>
  </si>
  <si>
    <t>ED-50743</t>
  </si>
  <si>
    <t>LITOCERÂMICA DE 6,0 X 22,5 CM, ASSENTADO COM ARGAMASSA PRÉ-FABRICADA, INCLUSIVE REJUNTAMENTO</t>
  </si>
  <si>
    <t>ED-9127</t>
  </si>
  <si>
    <t>PREPARAÇÃO PARA APLICAÇÃO DE LAMINADO MELAMÍNICO EM PAREDE, INCLUSIVE UMA (1) DEMÃO DE COLA DE CONTATO</t>
  </si>
  <si>
    <t>ED-50761</t>
  </si>
  <si>
    <t>REBOCO COM ARGAMASSA, TRAÇO 1:2:8 (CIMENTO, CAL E AREIA), ESP. 20MM, APLICAÇÃO MANUAL, PREPARO MECÂNICO</t>
  </si>
  <si>
    <t>ED-50760</t>
  </si>
  <si>
    <t>REBOCO COM ARGAMASSA, TRAÇO 1:2:9 (CIMENTO, CAL E AREIA), COM ADITIVO IMPERMEABILIZANTE, ESP. 20MM, APLICAÇÃO MANUAL, PREPARO MECÂNICO</t>
  </si>
  <si>
    <t>ED-50759</t>
  </si>
  <si>
    <t>REBOCO COM ARGAMASSA, TRAÇO 1:7 (CIMENTO E AREIA), ESP. 20MM, APLICAÇÃO MANUAL, PREPARO MECÂNICO</t>
  </si>
  <si>
    <t>ED-50714</t>
  </si>
  <si>
    <t>REVESTIMENTO COM ARDÓSIA APLICADO EM PAREDE (40X40CM), ESP. 1CM, ACABAMENTO NATURAL, ASSENTAMENTO COM ARGAMASSA INDUSTRIALIZADA, INCLUSIVE REJUNTAMENTO</t>
  </si>
  <si>
    <t>ED-50719</t>
  </si>
  <si>
    <t>REVESTIMENTO COM ARGAMASSA BARITADA, ESP. 20MM, APLICAÇÃO MANUAL COM DESEMPENADEIRA, PREPARO MANUAL</t>
  </si>
  <si>
    <t>ED-50762</t>
  </si>
  <si>
    <t>REVESTIMENTO COM ARGAMASSA EM CAMADA ÚNICA, APLICADO EM PAREDE, TRAÇO 1:3 (CIMENTO E AREIA), ESP. 20MM, APLICAÇÃO MANUAL, PREPARO MECÂNICO</t>
  </si>
  <si>
    <t>ED-50763</t>
  </si>
  <si>
    <t>REVESTIMENTO COM ARGAMASSA EM CAMADA ÚNICA, APLICADO EM TETO, TRAÇO 1:3 (CIMENTO E AREIA), ESP. 20MM, APLICAÇÃO MANUAL, PREPARO MECÂNICO</t>
  </si>
  <si>
    <t>ED-50715</t>
  </si>
  <si>
    <t>REVESTIMENTO COM AZULEJO BRANCO (15X15CM), EM DIAGONAL, ASSENTAMENTO COM ARGAMASSA INDUSTRIALIZADA, INCLUSIVE REJUNTAMENTO</t>
  </si>
  <si>
    <t>ED-50716</t>
  </si>
  <si>
    <t>REVESTIMENTO COM AZULEJO BRANCO (15X15CM), JUNTA A PRUMO, ASSENTAMENTO COM ARGAMASSA INDUSTRIALIZADA, INCLUSIVE REJUNTAMENTO</t>
  </si>
  <si>
    <t>ED-50717</t>
  </si>
  <si>
    <t>REVESTIMENTO COM AZULEJO BRANCO (20X20CM), JUNTA A PRUMO, ASSENTAMENTO COM ARGAMASSA INDUSTRIALIZADA, INCLUSIVE REJUNTAMENTO</t>
  </si>
  <si>
    <t>ED-9081</t>
  </si>
  <si>
    <t>REVESTIMENTO COM CERÂMICA APLICADO EM PAREDE, ACABAMENTO ESMALTADO, AMBIENTE INTERNO/EXTERNO, PADRÃO EXTRA, DIMENSÃO DA PEÇA ATÉ 2025 CM2, PEI III, ASSENTAMENTO COM ARGAMASSA INDUSTRIALIZADA, INCLUSIVE REJUNTAMENTO</t>
  </si>
  <si>
    <t>ED-50722</t>
  </si>
  <si>
    <t>REVESTIMENTO COM CERÂMICA APLICADO EM PISO, ACABAMENTO ESMALTADO, AMBIENTE INTERNO, PADRÃO COMERCIAL, DIMENSÃO DA PEÇA (10X10CM), PEI IV, ASSENTAMENTO COM ARGAMASSA INDUSTRIALIZADA, INCLUSIVE REJUNTAMENTO</t>
  </si>
  <si>
    <t>ED-50723</t>
  </si>
  <si>
    <t>REVESTIMENTO COM CERÂMICA APLICADO EM PISO, ACABAMENTO ESMALTADO, AMBIENTE INTERNO, PADRÃO COMERCIAL, DIMENSÃO DA PEÇA (10X20CM), PEI IV, ASSENTAMENTO COM ARGAMASSA INDUSTRIALIZADA, INCLUSIVE REJUNTAMENTO</t>
  </si>
  <si>
    <t>ED-50724</t>
  </si>
  <si>
    <t>REVESTIMENTO COM CERÂMICA APLICADO EM PISO, ACABAMENTO ESMALTADO, AMBIENTE INTERNO, PADRÃO EXTRA, DIMENSÃO DA PEÇA ATÉ 2025 CM2, PEI IV, ASSENTAMENTO COM ARGAMASSA INDUSTRIALIZADA, INCLUSIVE REJUNTAMENTO</t>
  </si>
  <si>
    <t>ED-50737</t>
  </si>
  <si>
    <t>REVESTIMENTO COM GRANITO, CINZA ANDORINHA, APLICADO EM PAREDE, ESP. 2CM, ASSENTAMENTO COM ARGAMASSA INDUSTRIALIZADA, AMBIENTE INTERNO/EXTERNO, ALTURA MÁXIMA DE 3M PARA APLICAÇÃO DO GRANITO, INCLUSIVE REJUNTAMENTO</t>
  </si>
  <si>
    <t>ED-50764</t>
  </si>
  <si>
    <t>ED-50739</t>
  </si>
  <si>
    <t>REVESTIMENTO COM LADRILHO HIDRÁULICO APLICADO EM PAREDE (20X20CM) COM JUNTA SECA, NA COR NATURAL, ASSENTAMENTO COM ARGAMASSA INDUSTRIALIZADA</t>
  </si>
  <si>
    <t>ED-50740</t>
  </si>
  <si>
    <t>REVESTIMENTO COM LADRILHO HIDRÁULICO APLICADO EM PAREDE (25X25CM) COM JUNTA SECA, NA COR NATURAL, ASSENTAMENTO COM ARGAMASSA INDUSTRIALIZADA</t>
  </si>
  <si>
    <t>ED-50744</t>
  </si>
  <si>
    <t>REVESTIMENTO COM MÁRMORE BRANCO APLICADO EM PAREDE, ESP. 2CM, ASSENTAMENTO COM ARGAMASSA INDUSTRIALIZADA, AMBIENTE INTERNO/EXTERNO, ALTURA MÁXIMA DE 3M PARA APLICAÇÃO DO MÁRMORE, INCLUSIVE REJUNTAMENTO</t>
  </si>
  <si>
    <t>ED-50749</t>
  </si>
  <si>
    <t>REVESTIMENTO COM PASTILHA DE VIDRO (VIDROTIL), ASSENTADO COM ARGAMASSA PRÉ-FABRICADA, INCLUSIVE REJUNTAMENTO</t>
  </si>
  <si>
    <t>ED-50750</t>
  </si>
  <si>
    <t>REVESTIMENTO COM PASTILHAS DE PORCELANA, ASSENTADO COM ARGAMASSA PRÉ-FABRICADA, INCLUSIVE REJUNTAMENTO</t>
  </si>
  <si>
    <t>ED-50756</t>
  </si>
  <si>
    <t>REVESTIMENTO COM PEDRA SÃO TOMÉ APLICADO EM PAREDE (40X40CM), ESP. 2CM, ACABAMENTO NATURAL, ASSENTAMENTO COM ARGAMASSA INDUSTRIALIZADA, AMBIENTE INTERNO/EXTERNO, ALTURA MÁXIMA DE 3M PARA APLICAÇÃO DA PEDRA, INCLUSIVE REJUNTAMENTO</t>
  </si>
  <si>
    <t>ED-50753</t>
  </si>
  <si>
    <t>REVESTIMENTO COM PORCELANATO APLICADO EM PISO, ACABAMENTO ESMALTADO ACETINADO, AMBIENTE INTERNO/EXTERNO, PADRÃO EXTRA, BORDA RETIFICADA, DIMENSÃO DA PEÇA (45X45CM), ASSENTAMENTO COM ARGAMASSA INDUSTRIALIZADA, INCLUSIVE REJUNTAMENTO</t>
  </si>
  <si>
    <t>ED-50754</t>
  </si>
  <si>
    <t>REVESTIMENTO COM PORCELANATO APLICADO EM PISO, ACABAMENTO POLÍDO, AMBIENTE INTERNO, PADRÃO EXTRA, BORDA RETIFICADA, DIMENSÃO DA PEÇA (60X60CM), ASSENTAMENTO COM ARGAMASSA INDUSTRIALIZADA, INCLUSIVE REJUNTAMENTO</t>
  </si>
  <si>
    <t>ED-50736</t>
  </si>
  <si>
    <t>REVESTIMENTO DE GESSO EM PAREDE, ESP. 5MM, APLICAÇÃO MANUAL (SARRAFAEADO)</t>
  </si>
  <si>
    <t>ED-9066</t>
  </si>
  <si>
    <t>REVESTIMENTO DE GESSO EM TETO, ESP. 5MM, APLICAÇÃO MANUAL (SARRAFAEADO)</t>
  </si>
  <si>
    <t>ED-50742</t>
  </si>
  <si>
    <t>REVESTIMENTO EM LAMBRIS DE MADEIRA, LARGURA 10CM, INCLUSIVE BARROTEAMENTO</t>
  </si>
  <si>
    <t>ED-9124</t>
  </si>
  <si>
    <t>REVESTIMENTO EM LAMINADO MELAMÍNICO APLICADO EM PAREDE, ACABAMENTO FOSCO, ESP. 0,8MM, ASSENTAMENTO COM COLA DE CONTATO, INCLUSIVE LIXAMENTO E PREPARAÇÃO DA PAREDE PARA ASSENTAMENTO</t>
  </si>
  <si>
    <t>ED-9125</t>
  </si>
  <si>
    <t>REVESTIMENTO EM LAMINADO MELAMÍNICO APLICADO SOBRE SUPERFÍCIE DE MADEIRA, ACABAMENTO FOSCO, ESP. 0,8MM, ASSENTAMENTO COM COLA DE CONTATO, INCLUSIVE LIXAMENTO E PREPARAÇÃO SUPERFÍCIE PARA ASSENTAMENTO</t>
  </si>
  <si>
    <t>ED-9071</t>
  </si>
  <si>
    <t>REVESTIMENTO NATADO LISO, ESP. 5MM, APLICAÇÃO COM DESEMPENADEIRA METÁLICA, PREPARO MECÂNICO</t>
  </si>
  <si>
    <t>ED-50746</t>
  </si>
  <si>
    <t>REVESTIMENTO NATADO LISO, ESP. 5MM, APLICAÇÃO COM DESEMPENADEIRA METÁLICA, PREPARO MECÂNICO, INCLUSIVE ARGAMASSA EM CAMADA ÚNICA, TRAÇO 1:3 (CIMENTO E AREIA), APLICADO EM PAREDE, ESP. 20MM, APLICAÇÃO MANUAL, PREPARO MECÂNICO</t>
  </si>
  <si>
    <t>ED-50775</t>
  </si>
  <si>
    <t>RODAPÉ COM ARGAMASSA DE ALTA RESISTÊNCIA INDUSTRIAL, ACABAMENTO POLIDO, COR CINZA, ALTURA 5CM, INCLUSIVE POLIMENTO</t>
  </si>
  <si>
    <t>ED-50776</t>
  </si>
  <si>
    <t>RODAPÉ COM ARGAMASSA DE ALTA RESISTÊNCIA INDUSTRIAL, ACABAMENTO POLIDO, COR CINZA, ALTURA 7CM, INCLUSIVE POLIMENTO</t>
  </si>
  <si>
    <t>ED-50770</t>
  </si>
  <si>
    <t>RODAPÉ COM ARGAMASSA, TRAÇO 1:3 (CIMENTO E AREIA), ESP. 2CM, ALTURA 10CM, DESEMPENADO/ALISADO COM COLHER</t>
  </si>
  <si>
    <t>ED-50768</t>
  </si>
  <si>
    <t>RODAPÉ COM ARGAMASSA, TRAÇO 1:3 (CIMENTO E AREIA), ESP. 2CM, ALTURA 5CM, DESEMPENADO/ALISADO COM COLHER</t>
  </si>
  <si>
    <t>ED-50769</t>
  </si>
  <si>
    <t>RODAPÉ COM ARGAMASSA, TRAÇO 1:3 (CIMENTO E AREIA), ESP. 2CM, ALTURA 7CM, DESEMPENADO/ALISADO COM COLHER</t>
  </si>
  <si>
    <t>ED-50771</t>
  </si>
  <si>
    <t>RODAPÉ COM REVESTIMENTO EM CERÂMICA ESMALTADA COMERCIAL, ALTURA 10CM, PEI IV, ASSENTAMENTO COM ARGAMASSA INDUSTRIALIZADA, INCLUSIVE REJUNTAMENTO</t>
  </si>
  <si>
    <t>ED-50774</t>
  </si>
  <si>
    <t>RODAPÉ COM REVESTIMENTO EM GRANITO, CINZA ANDORINHA, ESP. 2CM, ALTURA 10CM, ASSENTAMENTO COM ARGAMASSA INDUSTRIALIZADA, INCLUSIVE REJUNTAMENTO</t>
  </si>
  <si>
    <t>ED-50773</t>
  </si>
  <si>
    <t>RODAPÉ COM REVESTIMENTO EM GRANITO, CINZA ANDORINHA, ESP. 2CM, ALTURA 5CM, ASSENTAMENTO COM ARGAMASSA INDUSTRIALIZADA, INCLUSIVE REJUNTAMENTO</t>
  </si>
  <si>
    <t>ED-50772</t>
  </si>
  <si>
    <t>ED-50780</t>
  </si>
  <si>
    <t>RODAPÉ COM REVESTIMENTO EM MÁRMORE BRANCO, ESP. 2CM, ALTURA 10CM, ASSENTAMENTO COM ARGAMASSA INDUSTRIALIZADA, INCLUSIVE REJUNTAMENTO</t>
  </si>
  <si>
    <t>ED-50778</t>
  </si>
  <si>
    <t>RODAPÉ COM REVESTIMENTO EM MÁRMORE BRANCO, ESP. 2CM, ALTURA 5CM, ASSENTAMENTO COM ARGAMASSA INDUSTRIALIZADA, INCLUSIVE REJUNTAMENTO</t>
  </si>
  <si>
    <t>ED-50779</t>
  </si>
  <si>
    <t>RODAPÉ COM REVESTIMENTO EM MÁRMORE BRANCO, ESP. 2CM, ALTURA 7CM, ASSENTAMENTO COM ARGAMASSA INDUSTRIALIZADA, INCLUSIVE REJUNTAMENTO</t>
  </si>
  <si>
    <t>ED-50766</t>
  </si>
  <si>
    <t>RODAPÉ COM REVESTIMENTO EM PEDRA ARDÓSIA, ESP. 7MM, ALTURA 5CM, ASSENTAMENTO COM ARGAMASSA INDUSTRIALIZADA, INCLUSIVE REJUNTAMENTO</t>
  </si>
  <si>
    <t>ED-50767</t>
  </si>
  <si>
    <t>RODAPÉ COM REVESTIMENTO EM PEDRA ARDÓSIA, ESP. 7MM, ALTURA 7CM, ASSENTAMENTO COM ARGAMASSA INDUSTRIALIZADA, INCLUSIVE REJUNTAMENTO</t>
  </si>
  <si>
    <t>ED-50786</t>
  </si>
  <si>
    <t>RODAPÉ EM GRANILITE/MARMORITE, ACABAMENTO POLIDO, COR BRANCA, ALTURA 10CM, INCLUSIVE POLIMENTO</t>
  </si>
  <si>
    <t>ED-50784</t>
  </si>
  <si>
    <t>RODAPÉ EM GRANILITE/MARMORITE, ACABAMENTO POLIDO, COR BRANCA, ALTURA 5CM, INCLUSIVE POLIMENTO</t>
  </si>
  <si>
    <t>ED-50785</t>
  </si>
  <si>
    <t>RODAPÉ EM GRANILITE/MARMORITE, ACABAMENTO POLIDO, COR BRANCA, ALTURA 7CM, INCLUSIVE POLIMENTO</t>
  </si>
  <si>
    <t>ED-50783</t>
  </si>
  <si>
    <t>RODAPÉ EM GRANILITE/MARMORITE, ACABAMENTO POLIDO, COR CINZA, ALTURA 10CM, INCLUSIVE POLIMENTO</t>
  </si>
  <si>
    <t>ED-50781</t>
  </si>
  <si>
    <t>RODAPÉ EM GRANILITE/MARMORITE, ACABAMENTO POLIDO, COR CINZA, ALTURA 5CM, INCLUSIVE POLIMENTO</t>
  </si>
  <si>
    <t>ED-50782</t>
  </si>
  <si>
    <t>RODAPÉ EM GRANILITE/MARMORITE, ACABAMENTO POLIDO, COR CINZA, ALTURA 7CM, INCLUSIVE POLIMENTO</t>
  </si>
  <si>
    <t>ED-50777</t>
  </si>
  <si>
    <t>RODAPÉ EM MADEIRA SUCUPIRA/IPÊ/CUMARÚ OU EQUIVALENTE DA REGIÃO, ESP. 2CM, ALTURA 7CM</t>
  </si>
  <si>
    <t>ED-50787</t>
  </si>
  <si>
    <t>ALAMBRADO PARA PENITENCIÁRIAS, COM TELA DE ARAME GALVANIZADO FIO 10 # 2" FIXADA EM QUADROS DE TUBOS AÇO GALVANIZADO D = 3", COM ESTICADOR D = 2", H = 4,0 M, CONFORME DETALHE 24 SEDS (INCLUSIVE FUNDAÇÃO) - PADRÃO PENITENCIÁRIA</t>
  </si>
  <si>
    <t>ED-50788</t>
  </si>
  <si>
    <t>ANTEPARO METÁLICO PARA SETEIRAS DAS ALAS H = 50 CM - PADRÃO SEDS</t>
  </si>
  <si>
    <t>ED-50825</t>
  </si>
  <si>
    <t>BACIA SANITÁRIA ENVELOPADO (VASO) DE LOUÇA CONVENCIONAL, COR BRANCA, INCLUSIVE ACESSÓRIOS DE FIXAÇÃO/VEDAÇÃO, TUBO DE LIGAÇÃO DE LATÃO COM CANOPLA, FORNECIMENTO E INSTALAÇÃO, EXCLUSIVE VÁLVULA DE DESCARGA - D2/SITUAÇÃO 01 - PADRÃO SEDS</t>
  </si>
  <si>
    <t>ED-50824</t>
  </si>
  <si>
    <t>BANCADA COM TANQUE EM CONCRETO 140 X 55 CM, (D12), EXCETO ALVENARIA, BARRADO EM AZULEJO E PINTURA - PADRÃO SEDS</t>
  </si>
  <si>
    <t>ED-50789</t>
  </si>
  <si>
    <t>BELICHE SIMPLES, EXCETO ESCADA - PADRÃO SEDS</t>
  </si>
  <si>
    <t>ED-50790</t>
  </si>
  <si>
    <t>CAMA INDIVIDUAL - D5-A - PADRÃO SEDS</t>
  </si>
  <si>
    <t>ED-50793</t>
  </si>
  <si>
    <t>ESCADA PARA BELICHE - PADRÃO SEDS</t>
  </si>
  <si>
    <t>ED-50809</t>
  </si>
  <si>
    <t>ESQUADRIA METÁLICA PARA PASSA DOCUMENTOS - PADRÃO SEDS</t>
  </si>
  <si>
    <t>GRADE FIXA E PORTA DE ABRIR COM GRADE E CHAPA E TRANCA DE SEGURANÇA</t>
  </si>
  <si>
    <t>ED-50813</t>
  </si>
  <si>
    <t>GRELHA EM AÇO INOX L = 20 CM - PADRÃO SEDS</t>
  </si>
  <si>
    <t>ED-50812</t>
  </si>
  <si>
    <t>GRELHA METÁLICA 20 X 20 CM - PADRÃO SEDS</t>
  </si>
  <si>
    <t>ED-50792</t>
  </si>
  <si>
    <t>GUARDA-CORPO - PADRÃO SEDS</t>
  </si>
  <si>
    <t>ED-50798</t>
  </si>
  <si>
    <t>JANELA DE FERRO - PADRÃO SEDS</t>
  </si>
  <si>
    <t>ED-50797</t>
  </si>
  <si>
    <t>JANELA DE FERRO E METALON COM CHAPA E GRADE - PADRÃO SEDS</t>
  </si>
  <si>
    <t>ED-50805</t>
  </si>
  <si>
    <t>JANELA EM GRADE - PADRÃO SEDS</t>
  </si>
  <si>
    <t>ED-50806</t>
  </si>
  <si>
    <t>ED-50795</t>
  </si>
  <si>
    <t>JANELA EM GRADE E TELA - PADRÃO SEDS</t>
  </si>
  <si>
    <t>ED-50801</t>
  </si>
  <si>
    <t>JANELA FIXA EM CHAPA - PADRÃO SEDS</t>
  </si>
  <si>
    <t>JANELA TIPO VENEZIANA EM CHAPA 14 - PADRÃO SEDS</t>
  </si>
  <si>
    <t>ED-50800</t>
  </si>
  <si>
    <t>JANELA VENEZIANA FIXA EM CHAPA 14 - PADRÃO SEDS</t>
  </si>
  <si>
    <t>ED-50814</t>
  </si>
  <si>
    <t>LAVATÓRIO DE ALVENARIA E CONCRETO 60 X 40 CM (D1) - PADRÃO SEDS</t>
  </si>
  <si>
    <t>ED-50815</t>
  </si>
  <si>
    <t>MARCO DE CONCRETO ARMADO JUNTO ÀS PORTAS DE CELA E/OU ALOJAMENTO - INCLUSO FORMA, DESFORMA, AÇO E CONCRETO FCK = 20 MPA</t>
  </si>
  <si>
    <t>ED-50817</t>
  </si>
  <si>
    <t>MESA DE CABECEIRA EM CONCRETO, EXCETO BANCO DE CONCRETO E PINTURA - D6-A - PADRÃO SEDS</t>
  </si>
  <si>
    <t>ED-50816</t>
  </si>
  <si>
    <t>MESA DE CABECEIRA EM CONCRETO, EXCETO PINTURA - D6 - PADRÃO SEDS</t>
  </si>
  <si>
    <t>ED-50818</t>
  </si>
  <si>
    <t>MURO DE SEGURANÇA EM BLOCO DE CONCRETO REVESTIDO E PINTADO COM TINTA ACRÍLICA E = 20 CM, H = 5,15 M, EXCLUSIVE FUNDAÇÃO (ESTACA E BLOCOS) - DET SEDS 23</t>
  </si>
  <si>
    <t>ED-50802</t>
  </si>
  <si>
    <t>ED-50803</t>
  </si>
  <si>
    <t>PORTA DE ABRIR EM FERRO E TELA FIO 6 - PADRÃO SEDS</t>
  </si>
  <si>
    <t>ED-50807</t>
  </si>
  <si>
    <t>PORTA DE ABRIR EM GRADE - PADRÃO SEDS</t>
  </si>
  <si>
    <t>ED-50808</t>
  </si>
  <si>
    <t>PORTA DE ABRIR EM GRADE E TELA - PADRÃO SEDS</t>
  </si>
  <si>
    <t>ED-50794</t>
  </si>
  <si>
    <t>PORTA DE ABRIR, 01 FOLHA, EM CHAPA 14 SAE 1020 - PADRÃO SEDS</t>
  </si>
  <si>
    <t>ED-50796</t>
  </si>
  <si>
    <t>PORTA DE ABRIR, 02 FOLHAS, EM CHAPA 14 SAE 1020 - PADRÃO SEDS</t>
  </si>
  <si>
    <t>ED-50804</t>
  </si>
  <si>
    <t>PORTA EM TELA ONDULADA ARTÍSTICA MALHA 30 X 30 CM, FIO 10 - PADRÃO SEDS</t>
  </si>
  <si>
    <t>ED-50819</t>
  </si>
  <si>
    <t>PRATELEIRA DE CONCRETO, ACABAMENTO NATADO VERDE L = 40 CM - PADRÃO SEDS</t>
  </si>
  <si>
    <t>ED-50820</t>
  </si>
  <si>
    <t>PRATELEIRA DE CONCRETO COM DRAMIX, L = 40 CM COM APOIO EM METALON</t>
  </si>
  <si>
    <t>ED-50821</t>
  </si>
  <si>
    <t>S1- SETEIRA EM CHAPA 95 X 12 CM - PADRÃO SEDS</t>
  </si>
  <si>
    <t>ED-50822</t>
  </si>
  <si>
    <t>S2 - SETEIRA EM CHAPA 115 X 12 CM - PADRÀO SEDS</t>
  </si>
  <si>
    <t>ED-50823</t>
  </si>
  <si>
    <t>S3 - JANELA DE GRADE DE SETEIRA FIXA 80 X 12 CM - PADRÃO SEDS</t>
  </si>
  <si>
    <t>ED-50832</t>
  </si>
  <si>
    <t>ED-50830</t>
  </si>
  <si>
    <t>ED-50835</t>
  </si>
  <si>
    <t>ARMÁRIO PARA VASSOURAS - D.M.L.</t>
  </si>
  <si>
    <t>ED-50834</t>
  </si>
  <si>
    <t>ED-50837</t>
  </si>
  <si>
    <t>ARQUIBANCADA PADRÃO DE CONCRETO SEM SOLO, METRO DE CADA DEGRAU DE 90 X 40 CM, DESEMPENADO A FRESCO E DEGRAUS INTERMEDIÁRIO DE 10 EM 10 M (PARA MEDIÇÕES: MULTIPLICAR A EXTENSÃO PELO NÚMERO DE DEGRAUS) - (PADRÃO SEE)</t>
  </si>
  <si>
    <t>ED-50833</t>
  </si>
  <si>
    <t>A1- ARMÁRIO COM PORTAS DE MADEIRA SOB BANCA, UM MÓDULO DE 80 X 110 CM, PRATELEIRA E MESA DE ARDOSIA POLIDA, E = 3 CM</t>
  </si>
  <si>
    <t>ED-50838</t>
  </si>
  <si>
    <t>BANCADA DE LABORATÓRIO COMPLETA, INCLUSIVE ARMÁRIO EM COMPENSADO 20 MM, COM PORTA REVESTIDA EM LAMINADO MELAMÍNICO BRANCO NAS DUAS FACES, H = 75 CM, PRATELEIRA REVESTIDA, BANCADA L = 60 CM E RODABANCADA DE GRANITO CINZA ANDORINHA,</t>
  </si>
  <si>
    <t>ED-50839</t>
  </si>
  <si>
    <t>BARRAMENTO DE MADEIRA IPÊ PARA SALA DE AULA, L = 7 CM</t>
  </si>
  <si>
    <t>ED-15472</t>
  </si>
  <si>
    <t>BEBEDOURO/LAVATÓRIO COLETIVO EM AÇO INOX AISI 304, APOIADO EM ALVENARIA COM REVESTIMENTO CERÂMICO, NAS DUAS FACES, INCLUSIVE VÁLVULA DE ESCOAMENTO DE METAL NA COR CROMADA, SIFÃO DE METAL TIPO COPO NA COR CROMADA, FORNECIMENTO E INSTALAÇÃO (PADRÃO ESCOLAR)</t>
  </si>
  <si>
    <t>ED-50859</t>
  </si>
  <si>
    <t>ED-50860</t>
  </si>
  <si>
    <t>ED-50851</t>
  </si>
  <si>
    <t>ED-50844</t>
  </si>
  <si>
    <t>ED-50840</t>
  </si>
  <si>
    <t>ED-50846</t>
  </si>
  <si>
    <t>ED-50852</t>
  </si>
  <si>
    <t>ESCADA SOBRE O SOLO DEGRAUS APROXIMADAMENTE 50 X 16,5 CM</t>
  </si>
  <si>
    <t>ED-50836</t>
  </si>
  <si>
    <t>ESCANINHO</t>
  </si>
  <si>
    <t>ED-50854</t>
  </si>
  <si>
    <t>FOSSA SÉPTICA TIPO A EM CONCRETO E ALVENARIA, CONFORME DETALHE 31 (PADRÃO PRÉDIOS ESCOLARES), INCLUSIVE POÇO ABSORVENTE E CAIXA, INCLUSIVE BOTA FORA DE MATERIAL ESCAVADO</t>
  </si>
  <si>
    <t>ED-50855</t>
  </si>
  <si>
    <t>FOSSA SÉPTICA TIPO B EM CONCRETO E ALVENARIA, CONFORME DETALHE 31 (PADRÃO PRÉDIOS ESCOLARES), INCLUSIVE POÇO ABSORVENTE E CAIXA, INCLUSIVE BOTA FORA DE MATERIAL ESCAVADO</t>
  </si>
  <si>
    <t>ED-50856</t>
  </si>
  <si>
    <t>FOSSA SÉPTICA TIPO C EM CONCRETO E ALVENARIA, CONFORME DETALHE 31 (PADRÃO PRÉDIOS ESCOLARES), INCLUSIVE POÇO ABSORVENTE E CAIXA, INCLUSIVE BOTA FORA DE MATERIAL ESCAVADO</t>
  </si>
  <si>
    <t>ED-50857</t>
  </si>
  <si>
    <t>FOSSA SÉPTICA TIPO D EM CONCRETO E ALVENARIA, CONFORME DETALHE 31 (PADRÃO PRÉDIOS ESCOLARES), INCLUSIVE POÇO ABSORVENTE E CAIXA, INCLUSIVE BOTA FORA DE MATERIAL ESCAVADO</t>
  </si>
  <si>
    <t>ED-50858</t>
  </si>
  <si>
    <t>FOSSA SÉPTICA TIPO E EM CONCRETO E ALVENARIA, CONFORME DETALHE 31 (PADRÃO PRÉDIOS ESCOLARES), INCLUSIVE POÇO ABSORVENTE E CAIXA, INCLUSIVE BOTA FORA DE MATERIAL ESCAVADO</t>
  </si>
  <si>
    <t>ED-50896</t>
  </si>
  <si>
    <t>GF1 - (340 X 145 CM ) GRADE FIXA PARA PROTEÇÃO DE JANELAS, EM BARRA DE FERRO QUADRADO DE 1/2" E QUADRO DE FERRO CHATO DE 1/2"X 1/8", COLOCADA</t>
  </si>
  <si>
    <t>ED-50897</t>
  </si>
  <si>
    <t>GF1 - (340 X 165 CM ) GRADE FIXA PARA PROTEÇÃO DE JANELAS, EM BARRA DE FERRO QUADRADO DE 1/2" E QUADRO DE FERRO CHATO DE 1/2"X 1/8", COLOCADA</t>
  </si>
  <si>
    <t>ED-50899</t>
  </si>
  <si>
    <t>GF2 - (340 X 105 CM ) GRADE FIXA PARA PROTEÇÃO DE JANELAS, EM BARRA DE FERRO QUADRADO DE 1/2" E QUADRO DE FERRO CHATO DE 1/2"X 1/8", COLOCADA</t>
  </si>
  <si>
    <t>ED-50898</t>
  </si>
  <si>
    <t>GF2 - (340 X 165 CM ) GRADE FIXA PARA PROTEÇÃO DE JANELAS, EM BARRA DE FERRO QUADRADO DE 1/2" E QUADRO DE FERRO CHATO DE 1/2"X 1/8", COLOCADA</t>
  </si>
  <si>
    <t>ED-50900</t>
  </si>
  <si>
    <t>GF3 - (340 X 60 CM ) GRADE FIXA PARA PROTEÇÃO DE JANELAS, EM BARRA DE FERRO QUADRADO DE 1/2" E QUADRO DE FERRO CHATO DE 1/2"X 1/8", COLOCADA</t>
  </si>
  <si>
    <t>ED-50901</t>
  </si>
  <si>
    <t>GF3 - (340 X 80 CM ) GRADE FIXA PARA PROTEÇÃO DE JANELAS, EM BARRA DE FERRO QUADRADO DE 1/2" E QUADRO DE FERRO CHATO DE 1/2"X 1/8", COLOCADA</t>
  </si>
  <si>
    <t>ED-50902</t>
  </si>
  <si>
    <t>GF4 - (162,5 X 80 CM ) GRADE FIXA PARA PROTEÇÃO DE JANELAS, EM BARRA DE FERRO QUADRADO DE 1/2" E QUADRO DE FERRO CHATO DE 1/2"X 1/8", COLOCADA</t>
  </si>
  <si>
    <t>ED-50904</t>
  </si>
  <si>
    <t>GF5 - (340 X 185 CM ) GRADE FIXA PARA PROTEÇÃO DE JANELAS, EM BARRA DE FERRO QUADRADO DE 1/2" E QUADRO DE FERRO CHATO DE 1/2"X 1/8", COLOCADA</t>
  </si>
  <si>
    <t>ED-50903</t>
  </si>
  <si>
    <t>GF5 - (340 X 40 CM ) GRADE FIXA PARA PROTEÇÃO DE JANELAS, EM BARRA DE FERRO QUADRADO DE 1/2" E QUADRO DE FERRO CHATO DE 1/2"X 1/8", COLOCADA</t>
  </si>
  <si>
    <t>ED-50913</t>
  </si>
  <si>
    <t>GR - GRADE FIXA EM FERRO (180 X 158 CM) , COLOCADA</t>
  </si>
  <si>
    <t>ED-50912</t>
  </si>
  <si>
    <t>JANELA PERFIL CANTONEIRA BASCULANTE 0,60 X 0,60 M, CONFORME DETALHE PADRÃO ESCOLAR 4/98 VERSÃO 2005</t>
  </si>
  <si>
    <t>ED-50911</t>
  </si>
  <si>
    <t>JANELA PERFIL CANTONEIRA BASCULANTE 1,20 X 0,60 M, CONFORME DETALHE PADRÃO ESCOLAR 4/98 VERSÃO 2005</t>
  </si>
  <si>
    <t>ED-50882</t>
  </si>
  <si>
    <t>JB1 - (340 X 40 CM) BASCULANTE DE FERRO ASSENTADA COM PARAFUSOS E BUCHA, CONFORME DETALHE E ESPECIFICAÇÕES</t>
  </si>
  <si>
    <t>ED-50881</t>
  </si>
  <si>
    <t>JB1 - (345 X 40 CM) BASCULANTE DE FERRO ASSENTADA COM PARAFUSOS E BUCHA, CONFORME DETALHE E ESPECIFICAÇÕES</t>
  </si>
  <si>
    <t>ED-50884</t>
  </si>
  <si>
    <t>JB2 - (340 X 60 CM) BASCULANTE DE FERRO ASSENTADA COM PARAFUSOS E BUCHA,CONFORME DETALHE E ESPECIFICAÇÕES</t>
  </si>
  <si>
    <t>ED-50883</t>
  </si>
  <si>
    <t>JB2 - (345 X 60 CM) BASCULANTE DE FERRO ASSENTADA COM PARAFUSOS E BUCHA,CONFORME DETALHE E ESPECIFICAÇÕES</t>
  </si>
  <si>
    <t>ED-50886</t>
  </si>
  <si>
    <t>JB3 - (340 X 80 CM) BASCULANTE DE FERRO ASSENTADA COM PARAFUSOS E BUCHA,CONFORME DETALHE E ESPECIFICAÇÕES</t>
  </si>
  <si>
    <t>ED-50885</t>
  </si>
  <si>
    <t>JB3 - (345 X 80 CM) BASCULANTE DE FERRO ASSENTADA COM PARAFUSOS E BUCHA,CONFORME DETALHE E ESPECIFICAÇÕES</t>
  </si>
  <si>
    <t>ED-50887</t>
  </si>
  <si>
    <t>JB4 - (165 X 80 CM) BASCULANTE DE FERRO ASSENTADA COM PARAFUSOS E BUCHA,CONFORME DETALHE E ESPECIFICAÇÕES</t>
  </si>
  <si>
    <t>ED-50888</t>
  </si>
  <si>
    <t>JB5 - (172,5 X 40 CM) BASCULANTE DE FERRO ASSENTADA COM PARAFUSOS E BUCHA,CONFORME DETALHE E ESPECIFICAÇÕES</t>
  </si>
  <si>
    <t>ED-50889</t>
  </si>
  <si>
    <t>JB5 - (195 X 40 CM) BASCULANTE DE FERRO ASSENTADA COM PARAFUSOS E BUCHA,CONFORME DETALHE E ESPECIFICAÇÕES</t>
  </si>
  <si>
    <t>ED-50891</t>
  </si>
  <si>
    <t>JB6 - (210 X 40 CM) BASCULANTE DE FERRO ASSENTADA COM PARAFUSOS E BUCHA,CONFORME DETALHE E ESPECIFICAÇÕES</t>
  </si>
  <si>
    <t>ED-50890</t>
  </si>
  <si>
    <t>JB6 - (82,25 X 40 CM) BASCULANTE DE FERRO ASSENTADA COM PARAFUSOS E BUCHA,CONFORME DETALHE E ESPECIFICAÇÕES</t>
  </si>
  <si>
    <t>ED-50893</t>
  </si>
  <si>
    <t>JB7 - (162,5 X 40 CM) BASCULANTE DE FERRO ASSENTADA COM PARAFUSOS E BUCHA,CONFORME DETALHE E ESPECIFICAÇÕES</t>
  </si>
  <si>
    <t>ED-50892</t>
  </si>
  <si>
    <t>JB7 - (165 X 40 CM) BASCULANTE DE FERRO ASSENTADA COM PARAFUSOS E BUCHA,CONFORME DETALHE E ESPECIFICAÇÕES</t>
  </si>
  <si>
    <t>ED-50895</t>
  </si>
  <si>
    <t>JB8 - (130 X 40 CM) BASCULANTE DE FERRO ASSENTADA COM PARAFUSOS E BUCHA,CONFORME DETALHE E ESPECIFICAÇÕES</t>
  </si>
  <si>
    <t>ED-50894</t>
  </si>
  <si>
    <t>JB8 - (135 X 40 CM) BASCULANTE DE FERRO ASSENTADA COM PARAFUSOS E BUCHA,CONFORME DETALHE E ESPECIFICAÇÕES</t>
  </si>
  <si>
    <t>ED-50878</t>
  </si>
  <si>
    <t>ED-50877</t>
  </si>
  <si>
    <t>ED-50880</t>
  </si>
  <si>
    <t>JC2 - (340 X 165 CM) BASCULANTE DE FERRO ASSENTADA COM PARAFUSOS E BUCHA,CONFORME DETALHE E ESPECIFICAÇÕES</t>
  </si>
  <si>
    <t>ED-50879</t>
  </si>
  <si>
    <t>JC2 - (345 X 165 CM) BASCULANTE DE FERRO ASSENTADA COM PARAFUSOS E BUCHA,CONFORME DETALHE E ESPECIFICAÇÕES</t>
  </si>
  <si>
    <t>ED-50905</t>
  </si>
  <si>
    <t>ED-50906</t>
  </si>
  <si>
    <t>ED-50917</t>
  </si>
  <si>
    <t>ED-50918</t>
  </si>
  <si>
    <t>ED-50847</t>
  </si>
  <si>
    <t>ED-50848</t>
  </si>
  <si>
    <t>ED-50849</t>
  </si>
  <si>
    <t>ED-50863</t>
  </si>
  <si>
    <t>MANTA DE BORRACHA DE 5 MM NATURAL/COMUM PARA BANCADA</t>
  </si>
  <si>
    <t>ED-50845</t>
  </si>
  <si>
    <t>ED-50907</t>
  </si>
  <si>
    <t>PG - (70 X 70 CM) PORTA COMPLETA, ESTRUTURA EM CHAPA, ASSENTADA , CONFORME DETALHES E ESPECIFICAÇÕES</t>
  </si>
  <si>
    <t>ED-50842</t>
  </si>
  <si>
    <t>ED-50843</t>
  </si>
  <si>
    <t>ED-50864</t>
  </si>
  <si>
    <t>ED-50915</t>
  </si>
  <si>
    <t>PORTA METÁLICA 70 X 210 CM , INCLUINDO FECHADURA TIPO EXTERNA E FERRAGENS, CONFORME DETALHE PADRÃO ESCOLAR 4/98 VERSÃO 2005</t>
  </si>
  <si>
    <t>ED-50916</t>
  </si>
  <si>
    <t>PORTA METÁLICA 80 X 210 CM , INCLUINDO FECHADURA TIPO EXTERNA E FERRAGENS, CONFORME DETALHE PADRÃO ESCOLAR 4/98 VERSÃO 2005</t>
  </si>
  <si>
    <t>ED-50909</t>
  </si>
  <si>
    <t>PORTA 1,00 X 2,10 CM, CONFORME DETALHE DE PROJETO</t>
  </si>
  <si>
    <t>ED-50914</t>
  </si>
  <si>
    <t>ED-50908</t>
  </si>
  <si>
    <t>ED-50841</t>
  </si>
  <si>
    <t>ED-50871</t>
  </si>
  <si>
    <t>QUADRO DE AVISO COMPLETO, COM PORTA DE ACRÍLICO 50 X 80 X 8 CM</t>
  </si>
  <si>
    <t>ED-50870</t>
  </si>
  <si>
    <t>QUADRO DE AVISO COMPLETO, COM PORTA DE VIDRO 50 X 80 X 8 CM</t>
  </si>
  <si>
    <t>ED-50872</t>
  </si>
  <si>
    <t>QUADRO DE AVISOS 80 X 40 CM, COMPLETO, COLOCADO</t>
  </si>
  <si>
    <t>ED-50874</t>
  </si>
  <si>
    <t>QUADRO DE CHAVE DE MADEIRA 70 GANCHOS - PORTA COM ACRÍLICO, 40 X 60 CM</t>
  </si>
  <si>
    <t>ED-50873</t>
  </si>
  <si>
    <t>QUADRO DE CHAVE DE MADEIRA 70 GANCHOS - PORTA COM VIDRO, 40 X 60 CM</t>
  </si>
  <si>
    <t>ED-50875</t>
  </si>
  <si>
    <t>QUADRO DE CHAVES 50 X 46 CM</t>
  </si>
  <si>
    <t>ED-50910</t>
  </si>
  <si>
    <t>QUADRO METÁLICO 2,00 X 0,60 M EM TELA METÁLICA 1", FIO # 10</t>
  </si>
  <si>
    <t>ED-50865</t>
  </si>
  <si>
    <t>QUADRO PARA GIZ DE LAMINADO MELAMÍNICO COLOCADO 308 X 125 CM COM PORTA GIZ E MOLDURA, COM DOIS QUADROS PARA CARTAZES DE 127 X 125 CM</t>
  </si>
  <si>
    <t>ED-50866</t>
  </si>
  <si>
    <t>QUADRO PARA GIZ E CARTAZES - MOLDURA EM ALUMÍNIO</t>
  </si>
  <si>
    <t>ED-50868</t>
  </si>
  <si>
    <t>QUADRO PARA GIZ E CARTAZES, 310 X 131 CM - MOLDURA EM MADEIRA</t>
  </si>
  <si>
    <t>ED-50867</t>
  </si>
  <si>
    <t>QUADRO PARA GIZ E CARTAZES, 557 X 126 CM - MOLDURA EM MADEIRA</t>
  </si>
  <si>
    <t>ED-50869</t>
  </si>
  <si>
    <t>ED-50876</t>
  </si>
  <si>
    <t>RÉGUA DE 10 X 1,7 CM (PEROBA ROSA) CANTO BOLEADO</t>
  </si>
  <si>
    <t>ED-50919</t>
  </si>
  <si>
    <t>TF- (350 X 72 CM) TELA FIXA SOLDADA ENTRE PILARETES METÁLICOS DE SUSTENTAÇÃO DAS TERÇAS EM PERFIL CANTONEIRA E TELA CORRUGADA</t>
  </si>
  <si>
    <t>ED-50850</t>
  </si>
  <si>
    <t>ED-9100</t>
  </si>
  <si>
    <t>ED-50921</t>
  </si>
  <si>
    <t>ED-50920</t>
  </si>
  <si>
    <t>ED-50922</t>
  </si>
  <si>
    <t>ED-50923</t>
  </si>
  <si>
    <t>ALÇAPÃO 60 X 60 CM COM COM QUADRO DE CANTONEIRA METÁLICA 1"X 1/8", TAMPA EM CANTONEIRA 7/8"X 1/8" E CHAPA METÁLICA ENRIJECIDA POR PERFIL "T</t>
  </si>
  <si>
    <t>ED-50925</t>
  </si>
  <si>
    <t>ALÇAPÃO 70 X 70 CM COM COM QUADRO DE CANTONEIRA METÁLICA 1"X 1/8", TAMPA EM CANTONEIRA 7/8"X 1/8" E CHAPA METÁLICA ENRIJECIDA POR PERFIL "T</t>
  </si>
  <si>
    <t>ALÇAPÃO 80 X 80 CM COM COM QUADRO DE CANTONEIRA METÁLICA 1"X 1/8", TAMPA EM CANTONEIRA 7/8"X 1/8" E CHAPA METÁLICA ENRIJECIDA POR PERFIL "T</t>
  </si>
  <si>
    <t>ED-50927</t>
  </si>
  <si>
    <t>ARMÁRIO EM CHAPA DOBRADA #14 COM PRATELEIRA INTERNA E SUPORTES DE METALON PARA TV E VÍDEO</t>
  </si>
  <si>
    <t>ED-50928</t>
  </si>
  <si>
    <t>ARMÁRIO PARA TV E VÍDEO</t>
  </si>
  <si>
    <t>ED-50933</t>
  </si>
  <si>
    <t>ASSENTAMENTO DE GRADIS E PORTÕES</t>
  </si>
  <si>
    <t>ED-50931</t>
  </si>
  <si>
    <t>ASSENTAMENTO DE JANELAS METÁLICAS BASCULANTE OU FIXA</t>
  </si>
  <si>
    <t>ED-50932</t>
  </si>
  <si>
    <t>ASSENTAMENTO DE JANELAS METÁLICAS DE CORRER E MAXIM-AR</t>
  </si>
  <si>
    <t>ED-50934</t>
  </si>
  <si>
    <t>ASSENTAMENTO DE PORTA DE METÁLICA UMA (1) OU DUAS (2) FOLHAS</t>
  </si>
  <si>
    <t>ED-50943</t>
  </si>
  <si>
    <t>CORRIMÃO DUPLO EM TUBO DE AÇO INOX D = 1 1/2" - FIXADO EM ALVENARIA</t>
  </si>
  <si>
    <t>ED-50937</t>
  </si>
  <si>
    <t>CORRIMÃO DUPLO EM TUBO GALVANIZADO DIN 2440, D = 1 1/2" - FIXADO EM ALVENARIA</t>
  </si>
  <si>
    <t>ED-50941</t>
  </si>
  <si>
    <t>CORRIMÃO SIMPLES EM TUBO DE AÇO INOX D = 1 1/2" - FIXADO EM ALVENARIA</t>
  </si>
  <si>
    <t>ED-50942</t>
  </si>
  <si>
    <t>CORRIMÃO SIMPLES EM TUBO DE AÇO INOX D = 1 1/2" - FIXADO EM PISO</t>
  </si>
  <si>
    <t>ED-50935</t>
  </si>
  <si>
    <t>CORRIMÃO SIMPLES EM TUBO GALVANIZADO DIN 2440, D = 1 1/2" - FIXADO EM ALVENARIA</t>
  </si>
  <si>
    <t>CORRIMÃO SIMPLES EM TUBO GALVANIZADO DIN 2440, D = 1 1/2" - FIXADO EM PISO</t>
  </si>
  <si>
    <t>ED-50947</t>
  </si>
  <si>
    <t>DEGRAU DE ESCADA DE MARINHEIRO DE FERRO REDONDO DE 7/8" ENGASTADO</t>
  </si>
  <si>
    <t>ED-50949</t>
  </si>
  <si>
    <t>ESCADA MARINHEIRO - TUBO GALVANIZADO D = 3/4" E D = 1/2"</t>
  </si>
  <si>
    <t>ED-50948</t>
  </si>
  <si>
    <t>ESCADA MARINHEIRO COM GRADIL PROTETOR - D = 3/4"</t>
  </si>
  <si>
    <t>ED-50950</t>
  </si>
  <si>
    <t>FECHAMENTO DE EMPENA COM QUADRO EM PERFIL, CANTONEIRA 2" X 2", SOLDADO, E TELA FIO 12 MALHA 1/2" (CONFORME DETALHE DE PRÉDIO ESCOLAR, INCLUSIVE PINTURA ESMALTE)</t>
  </si>
  <si>
    <t>ED-50930</t>
  </si>
  <si>
    <t>FORNECIMENTO E ASSENTAMENTO DE GRADE FIXA DE FERRO, PARA PROTEÇÃO DE JANELAS</t>
  </si>
  <si>
    <t>ED-50954</t>
  </si>
  <si>
    <t>FORNECIMENTO E ASSENTAMENTO DE JANELA BASCULANTE DE FERRO</t>
  </si>
  <si>
    <t>ED-50957</t>
  </si>
  <si>
    <t>FORNECIMENTO E ASSENTAMENTO DE JANELA BASCULANTE EM METALON</t>
  </si>
  <si>
    <t>FORNECIMENTO E ASSENTAMENTO DE JANELA DE ALUMÍNIO, LINHA SUPREMA ACABAMENTO ANODIZADO, TIPO BASCULA COM CONTRAMARCO, INCLUSIVE FORNECIMENTO DE VIDRO LISO DE 4MM, FERRAGENS E ACESSÓRIOS</t>
  </si>
  <si>
    <t>ED-50962</t>
  </si>
  <si>
    <t>FORNECIMENTO E ASSENTAMENTO DE JANELA DE ALUMÍNIO, LINHA SUPREMA ACABAMENTO ANODIZADO, TIPO CORRER COM CONTRAMARCO, INCLUSIVE FORNECIMENTO DE VIDRO LISO DE 4MM, FERRAGENS E ACESSÓRIOS</t>
  </si>
  <si>
    <t>ED-50963</t>
  </si>
  <si>
    <t>FORNECIMENTO E ASSENTAMENTO DE JANELA DE ALUMÍNIO, LINHA SUPREMA ACABAMENTO ANODIZADO, TIPO CORRER, 2 FOLHAS COM CONTRAMARCO, INCLUSIVE FORNECIMENTO DE VIDRO LISO DE 4MM, FERRAGENS E ACESSÓRIOS</t>
  </si>
  <si>
    <t>ED-50964</t>
  </si>
  <si>
    <t>FORNECIMENTO E ASSENTAMENTO DE JANELA DE ALUMÍNIO, LINHA SUPREMA ACABAMENTO ANODIZADO, TIPO MAXIM-AR COM CONTRAMARCO, INCLUSIVE FORNECIMENTO DE VIDRO LISO DE 4MM, FERRAGENS E ACESSÓRIOS</t>
  </si>
  <si>
    <t>ED-50955</t>
  </si>
  <si>
    <t>FORNECIMENTO E ASSENTAMENTO DE JANELA DE CORRER EM FERRO</t>
  </si>
  <si>
    <t>ED-50958</t>
  </si>
  <si>
    <t>FORNECIMENTO E ASSENTAMENTO DE JANELA DE CORRER EM METALON</t>
  </si>
  <si>
    <t>ED-50956</t>
  </si>
  <si>
    <t>FORNECIMENTO E ASSENTAMENTO DE JANELA EM FERRO, TIPO MAXIM-AR, INCLUSIVE FERRAGENS E ACESSÓRIOS</t>
  </si>
  <si>
    <t>ED-50959</t>
  </si>
  <si>
    <t>FORNECIMENTO E ASSENTAMENTO DE JANELA EM METALON, TIPO MAXIM-AR, INCLUSIVE FERRAGENS E ACESSÓRIOS</t>
  </si>
  <si>
    <t>ED-50960</t>
  </si>
  <si>
    <t>FORNECIMENTO E ASSENTAMENTO DE JANELA VENEZIANA FIXAS METALON</t>
  </si>
  <si>
    <t>ED-50965</t>
  </si>
  <si>
    <t>FORNECIMENTO E ASSENTAMENTO DE MARCO EM CHAPA METÁLICA</t>
  </si>
  <si>
    <t>ED-50970</t>
  </si>
  <si>
    <t>FORNECIMENTO E ASSENTAMENTO DE PORTA AÇO DE ENROLAR, LÂMINA RAIADA COM LARGURA ÚTIL 100MM, CHAPA 24, ABERTURA MANUAL, COMPLETA, INCLUSIVE EIXO, MOLA, SOLEIRA, ETIQUETA, CAVALETE, GUIAS, FITAS E FECHADURAS LATERAIS - COMPLETA</t>
  </si>
  <si>
    <t>ED-50991</t>
  </si>
  <si>
    <t>FORNECIMENTO E ASSENTAMENTO DE PORTA DE ALUMÍNIO, LINHA SUPREMA ACABAMENTO ANODIZADO, TIPO CORRER, COM DUAS FOLHAS, INCLUSIVE FORNECIMENTO DE VIDRO LISO DE 4MM, FERRAGENS E ACESSÓRIOS</t>
  </si>
  <si>
    <t>ED-13908</t>
  </si>
  <si>
    <t>ED-13888</t>
  </si>
  <si>
    <t>ED-7576</t>
  </si>
  <si>
    <t>FORNECIMENTO E ASSENTAMENTO DE PORTA EM ALUMÍNIO, TIPO VENEZIANA, DE ABRIR, ACABAMENTO ANODIZADO NATURAL, INCLUSIVE FECHADURA E MARCO</t>
  </si>
  <si>
    <t>ED-13926</t>
  </si>
  <si>
    <t>ED-13911</t>
  </si>
  <si>
    <t>ED-50939</t>
  </si>
  <si>
    <t>GUARDA-CORPO EM AÇO GALVANIZADO DIN 2440, D = 2", COM SUBDIVISÕES EM TUBO DE AÇO D = 1/2", H = 1,05 M - COM CORRIMÃO DUPLO DE TUBO DE AÇO GALVANIZADO DE D = 1 1/2"</t>
  </si>
  <si>
    <t>ED-50938</t>
  </si>
  <si>
    <t>GUARDA-CORPO EM AÇO GALVANIZADO DIN 2440, D = 2", COM SUBDIVISÕES EM TUBO DE AÇO D = 1/2", H = 1,05 M - COM CORRIMÃO SIMPLES DE TUBO DE AÇO GALVANIZADO DE D = 1 1/2"</t>
  </si>
  <si>
    <t>ED-50946</t>
  </si>
  <si>
    <t>GUARDA-CORPO EM AÇO INOX D = 1 1/2", COM SUBDIVISÕES EM TUBO DE AÇO INOX D = 1/2", H = 1,05 M</t>
  </si>
  <si>
    <t>ED-50945</t>
  </si>
  <si>
    <t>GUARDA-CORPO EM AÇO INOX D = 1 1/2", COM SUBDIVISÕES EM TUBO DE AÇO INOX D = 1/2", H = 1,05 M - COM CORRIMÃO DUPLO DE TUBO DE AÇO INOX D = 1 1/2"</t>
  </si>
  <si>
    <t>ED-50944</t>
  </si>
  <si>
    <t>GUARDA-CORPO EM AÇO INOX D = 1 1/2", COM SUBDIVISÕES EM TUBO DE AÇO INOX D = 1/2", H = 1,05 M - COM CORRIMÃO SIMPLES DE TUBO DE AÇO INOX D = 1 1/2"</t>
  </si>
  <si>
    <t>ED-50940</t>
  </si>
  <si>
    <t>GUARDA-CORPO EM TUBO GALVANIZADO DIN 2440 D = 2", COM SUBDIVISÕES EM TUBO DE AÇO D = 1/2", H = 1,05 M</t>
  </si>
  <si>
    <t>ED-50966</t>
  </si>
  <si>
    <t>MASTRO DE PÁTIO PARA BANDEIRA, EM TUBO GALVANIZADO 2" - H = 6,00 M</t>
  </si>
  <si>
    <t>ED-50967</t>
  </si>
  <si>
    <t>MASTRO PARA FACHADA</t>
  </si>
  <si>
    <t>ED-50968</t>
  </si>
  <si>
    <t>MASTROS DE PÁTIO PARA BANDEIRAS (H = 2,00 M E 6,00 M E DE 1,00 M E 9,00 M)</t>
  </si>
  <si>
    <t>ED-50971</t>
  </si>
  <si>
    <t>PORTA COMPLETA, ESTRUTURA E MARCO EM CHAPA DOBRADA - 60 X 210 CM</t>
  </si>
  <si>
    <t>ED-50972</t>
  </si>
  <si>
    <t>PORTA COMPLETA, ESTRUTURA E MARCO EM CHAPA DOBRADA - 70 X 210 CM</t>
  </si>
  <si>
    <t>ED-50973</t>
  </si>
  <si>
    <t>PORTA COMPLETA, ESTRUTURA E MARCO EM CHAPA DOBRADA - 80 X 210 CM</t>
  </si>
  <si>
    <t>ED-50974</t>
  </si>
  <si>
    <t>PORTA COMPLETA, ESTRUTURA E MARCO EM CHAPA DOBRADA - 80 X 210 CM, COM BARRA DE APOIO</t>
  </si>
  <si>
    <t>ED-50975</t>
  </si>
  <si>
    <t>PORTA COMPLETA, ESTRUTURA E MARCO EM CHAPA DOBRADA - 90 X 210 CM</t>
  </si>
  <si>
    <t>ED-50988</t>
  </si>
  <si>
    <t>PORTA CORTA-FOGO, COLOCAÇÃO E ACABAMENTO, DE ABRIR, UMA FOLHA COM DOBRADIÇA ESPECIAL, MOLA DE FECHAMENTO, FECHADURA, MAÇANETA E DEMAIS FERRAGENS DE ACABAMENTO, DIMENSÕES 0,80 X 2,10 M</t>
  </si>
  <si>
    <t>ED-50989</t>
  </si>
  <si>
    <t>PORTA CORTA-FOGO, COLOCAÇÃO E ACABAMENTO, DE ABRIR, UMA FOLHA COM DOBRADIÇA ESPECIAL, MOLA DE FECHAMENTO, FECHADURA, MAÇANETA E DEMAIS FERRAGENS DE ACABAMENTO, DIMENSÕES 0,90 X 2,10 M</t>
  </si>
  <si>
    <t>ED-50990</t>
  </si>
  <si>
    <t>PORTA CORTA-FOGO, COLOCAÇÃO E ACABAMENTO, DE ABRIR, UMA FOLHA COM DOBRADIÇA ESPECIAL, MOLA DE FECHAMENTO, FECHADURA, MAÇANETA E DEMAIS FERRAGENS DE ACABAMENTO, DIMENSÕES 1,600 X 2,10 M</t>
  </si>
  <si>
    <t>ED-50978</t>
  </si>
  <si>
    <t>PORTA DE SANITÁRIO COMPLETA, COM BATENTES DE FERRO, ESTRUTURA EM METALON 20 X 30, FOLHA EM CHAPA GALVANIZADA Nº. 18, TRANQUETA E DOBRADIÇAS - 60 X 180 CM</t>
  </si>
  <si>
    <t>ED-50976</t>
  </si>
  <si>
    <t>PORTA DE SANITÁRIO COMPLETA, COM BATENTES DE FERRO, ESTRUTURA EM METALON 20 X 30 MM, FOLHA EM CHAPA GALVANIZADA Nº. 18, TRANQUETA E DOBRADIÇAS - 60 X 150 CM</t>
  </si>
  <si>
    <t>ED-50977</t>
  </si>
  <si>
    <t>PORTA DE SANITÁRIO COMPLETA, COM BATENTES DE FERRO, ESTRUTURA EM METALON 20 X 30 MM, FOLHA EM CHAPA GALVANIZADA Nº. 18, TRANQUETA E DOBRADIÇAS - 80 X 150 CM</t>
  </si>
  <si>
    <t>PORTA EM PERFIL E CHAPA METÁLICA</t>
  </si>
  <si>
    <t>ED-50982</t>
  </si>
  <si>
    <t>PORTÃO DE FERRO PADRÃO, EM CHAPA (TIPO LAMBRI), COLOCADO COM CADEADO</t>
  </si>
  <si>
    <t>ED-50983</t>
  </si>
  <si>
    <t>PORTÃO DE GRADE COLOCADO COM CADEADO</t>
  </si>
  <si>
    <t>ED-50984</t>
  </si>
  <si>
    <t>PORTÃO DE TUBO DE FERRO COLOCADO COM CADEADO</t>
  </si>
  <si>
    <t>ED-50985</t>
  </si>
  <si>
    <t>PORTÃO EM PERFIL E CHAPA METÁLICA COLOCADO COM CADEADO</t>
  </si>
  <si>
    <t>ED-50986</t>
  </si>
  <si>
    <t>PORTÃO EM TUBO GALVANIZADO 2 1/2" COM TELA FIO 12 # 1/2"</t>
  </si>
  <si>
    <t>ED-50929</t>
  </si>
  <si>
    <t>SEGREGADOR/BATE-RODAS PARA ESTACIONAMENTO ENGASTADO, EM TUBO GALVANIZADO, DN 3" (75MM), ACABAMENTO EM PINTURA ESMALTE, INCLUSIVE ESCAVAÇÃO, CHUMBAMENTO, FORNECIMENTO DE CONCRETO E BOTA-FORA DO MATERIAL</t>
  </si>
  <si>
    <t>ED-50992</t>
  </si>
  <si>
    <t>VEDAÇÃO DE ESQUADRIAS METÁLICAS COM SILICONE PASTOSO</t>
  </si>
  <si>
    <t>ED-50993</t>
  </si>
  <si>
    <t>PEITORIL DE ARDÓSIA E = 2 CM</t>
  </si>
  <si>
    <t>ED-50994</t>
  </si>
  <si>
    <t>PEITORIL DE CONCRETO E = 3 CM, FCK &gt;= 13,5 MPA, L = 20 CM</t>
  </si>
  <si>
    <t>ED-50995</t>
  </si>
  <si>
    <t>PEITORIL DE CONCRETO E = 3 CM, FCK &gt;= 13,5 MPA, L = 25 CM</t>
  </si>
  <si>
    <t>ED-50997</t>
  </si>
  <si>
    <t>PEITORIL DE GRANITO CINZA ANDORINHA E = 2 CM</t>
  </si>
  <si>
    <t>ED-50998</t>
  </si>
  <si>
    <t>PEITORIL DE GRANITO CINZA ANDORINHA E = 3 CM</t>
  </si>
  <si>
    <t>ED-50999</t>
  </si>
  <si>
    <t>PEITORIL DE MÁRMORE BRANCO E = 2 CM</t>
  </si>
  <si>
    <t>ED-51000</t>
  </si>
  <si>
    <t>PEITORIL DE MÁRMORE BRANCO E = 3 CM</t>
  </si>
  <si>
    <t>ED-50996</t>
  </si>
  <si>
    <t>PEITORIL PRÉ-MOLDADO EM CONCRETO 18 MPA, INCLUSIVE GANCHO PARA FIXAÇÃO</t>
  </si>
  <si>
    <t>ED-51001</t>
  </si>
  <si>
    <t>SOLEIRA DE ARDÓSIA E = 2 CM</t>
  </si>
  <si>
    <t>ED-51002</t>
  </si>
  <si>
    <t>SOLEIRA DE GRANITO CINZA ANDORINHA E = 2 CM</t>
  </si>
  <si>
    <t>ED-51003</t>
  </si>
  <si>
    <t>SOLEIRA DE GRANITO CINZA ANDORINHA E = 3 CM</t>
  </si>
  <si>
    <t>ED-51004</t>
  </si>
  <si>
    <t>SOLEIRA DE MÁRMORE BRANCO E = 2 CM</t>
  </si>
  <si>
    <t>ED-51005</t>
  </si>
  <si>
    <t>SOLEIRA DE MÁRMORE BRANCO E = 3 CM</t>
  </si>
  <si>
    <t>ED-51006</t>
  </si>
  <si>
    <t>MOBILIZAÇÃO E DESMOBILIZAÇÃO POR EQUIPAMENTO DE SONDAGEM A PERCUSSÃO D = 2 1/2"</t>
  </si>
  <si>
    <t>ED-51008</t>
  </si>
  <si>
    <t>MOBILIZAÇÃO E DESMOBILIZAÇÃO POR EQUIPAMENTO DE SONDAGEM A PERCUSSÃO D = 4"</t>
  </si>
  <si>
    <t>ED-51007</t>
  </si>
  <si>
    <t>SONDAGEM A PERCUSSÃO D = 2 1/2" COM MEDIDA DE SPT (FATURAMENTO MÍNIMO = 30 M)</t>
  </si>
  <si>
    <t>ED-51009</t>
  </si>
  <si>
    <t>SONDAGEM A PERCUSSÃO D = 4" COM MEDIDA DE SPT (FATURAMENTO MÍNIMO = 30 M)</t>
  </si>
  <si>
    <t>ED-51012</t>
  </si>
  <si>
    <t>ABRAÇADEIRA GUIA PARA MASTROS SIMPLES PARA DUAS DESCIDA 1 1/2"</t>
  </si>
  <si>
    <t>ED-51013</t>
  </si>
  <si>
    <t>ABRAÇADEIRA GUIA PARA MASTROS SIMPLES PARA DUAS DESCIDA 2"</t>
  </si>
  <si>
    <t>ED-51010</t>
  </si>
  <si>
    <t>ABRAÇADEIRA GUIA PARA MASTROS SIMPLES PARA UMA DESCIDA 1 1/2"</t>
  </si>
  <si>
    <t>ED-51011</t>
  </si>
  <si>
    <t>ABRAÇADEIRA GUIA PARA MASTROS SIMPLES PARA UMA DESCIDA 2"</t>
  </si>
  <si>
    <t>ED-51016</t>
  </si>
  <si>
    <t>APARELHO SINALIZADOR NOTURNO DE OBSTÁCULOS AÉREO, DUPLO, COM CÉLULA FOTOELÉTRICA, INCLUSIVE DUAS (2) LÂMPADAS LED, POTÊNCIA 9W, BULBO A60, E SUPORTE DE TOPO PARA MASTRO, EXCLUSIVE MASTRO</t>
  </si>
  <si>
    <t>ED-51015</t>
  </si>
  <si>
    <t>APARELHO SINALIZADOR NOTURNO DE OBSTÁCULOS AÉREO, SIMPLES, COM CÉLULA FOTOELÉTRICA, INCLUSIVE UMA (1) LÂMPADA LED, POTÊNCIA 9W, BULBO A60, E SUPORTE DE TOPO PARA MASTRO, EXCLUSIVE MASTRO</t>
  </si>
  <si>
    <t>ED-48700</t>
  </si>
  <si>
    <t>ED-51017</t>
  </si>
  <si>
    <t>ATERRAMENTO COMPLETO PARA PÁRA-RAIOS , COM HASTES DE COBRE COM ALMA DE AÇO TIPO "COPPERWELD"</t>
  </si>
  <si>
    <t>ED-51018</t>
  </si>
  <si>
    <t>BARRA CHATA DE ALUMÍNIO 3/4" X 1/4" X 3M</t>
  </si>
  <si>
    <t>ED-51019</t>
  </si>
  <si>
    <t>BARRA CHATA DE ALUMÍNIO 7/8" X 1/8" X 3M</t>
  </si>
  <si>
    <t>ED-13943</t>
  </si>
  <si>
    <t>CABO DE ALUMÍNIO NU SEM ALMA 2/0 AWG 7 FIOSX3,50MM, PARA ELEMENTOS DE CAPTAÇÃO/ ANEL DE CINTAMENTO/ DESCIDA (SPDA), INCLUSIVE SUPORTE E ISOLADOR</t>
  </si>
  <si>
    <t>ED-13937</t>
  </si>
  <si>
    <t>CABO DE ALUMÍNIO NU SEM ALMA 2/0 AWG 7 FIOSX3,50MM, PARA ELEMENTOS DE CAPTAÇÃO/ANEL DE CINTAMENTO (SPDA), INCLUSIVE PRESILHA DE FIXAÇÃO</t>
  </si>
  <si>
    <t>ED-13938</t>
  </si>
  <si>
    <t>CABO DE COBRE NU #16MM2 - 7 FIOSX1,70MM, PARA ELEMENTOS  DE CAPTAÇÃO/ ANEL DE CINTAMENTO/ DESCIDA (SPDA), INCLUSIVE SUPORTE E ISOLADOR</t>
  </si>
  <si>
    <t>ED-13931</t>
  </si>
  <si>
    <t>CABO DE COBRE NU #16MM2 - 7 FIOSX1,70MM, PARA ELEMENTOS DE CAPTAÇÃO/ANEL DE CINTAMENTO (SPDA), INCLUSIVE PRESILHA DE FIXAÇÃO</t>
  </si>
  <si>
    <t>ED-13939</t>
  </si>
  <si>
    <t>CABO DE COBRE NU #25MM2 - 7 FIOSX2,06MM, PARA ELEMENTOS DE CAPTAÇÃO/ ANEL DE CINTAMENTO/ DESCIDA (SPDA), INCLUSIVE SUPORTE E ISOLADOR</t>
  </si>
  <si>
    <t>ED-13932</t>
  </si>
  <si>
    <t>CABO DE COBRE NU #25MM2 - 7 FIOSX2,06MM, PARA ELEMENTOS DE CAPTAÇÃO/ANEL DE CINTAMENTO (SPDA), INCLUSIVE PRESILHA DE FIXAÇÃO</t>
  </si>
  <si>
    <t>ED-13940</t>
  </si>
  <si>
    <t>CABO DE COBRE NU #35MM2 - 7 FIOSX2,50MM, PARA ELEMENTOS  DE CAPTAÇÃO/ ANEL DE CINTAMENTO/ DESCIDA (SPDA), INCLUSIVE SUPORTE E ISOLADOR</t>
  </si>
  <si>
    <t>ED-13934</t>
  </si>
  <si>
    <t>CABO DE COBRE NU #35MM2 - 7 FIOSX2,50MM, PARA ELEMENTOS DE CAPTAÇÃO/ANEL DE CINTAMENTO (SPDA), INCLUSIVE PRESILHA DE FIXAÇÃO</t>
  </si>
  <si>
    <t>ED-13935</t>
  </si>
  <si>
    <t>CABO DE COBRE NU #50 MM2 - 7 FIOSX3,00MM, PARA ELEMENTOS DE CAPTAÇÃO/ANEL DE CINTAMENTO (SPDA), INCLUSIVE PRESILHA DE FIXAÇÃO</t>
  </si>
  <si>
    <t>ED-13941</t>
  </si>
  <si>
    <t>CABO DE COBRE NU #50MM2 - 7 FIOSX3,00MM, PARA ELEMENTOS  DE CAPTAÇÃO/ ANEL DE CINTAMENTO/ DESCIDA (SPDA), INCLUSIVE SUPORTE E ISOLADOR</t>
  </si>
  <si>
    <t>ED-51052</t>
  </si>
  <si>
    <t>CAIXA DE EQUALIZAÇÃO DE EMBUTIR COM SAIDAS NAS PARTES SUPERIOR E INFERIOR PARA ELETRODUTO DE 25MM (1"), 20 X 20 X 14 MM, COM NOVE TERMINAIS</t>
  </si>
  <si>
    <t>ED-51053</t>
  </si>
  <si>
    <t>CAIXA DE EQUALIZAÇÃO PARA USO INTERNO COM 9 TERMINAIS 210X210X90MM EM AÇO</t>
  </si>
  <si>
    <t>ED-51054</t>
  </si>
  <si>
    <t>CAIXA DE EQUALIZAÇÃO PARA USO INTERNO E EXTERNO COM 9 TERMINAIS 380X320X175MM EM AÇO E ACABAMENTO EM EPOXI</t>
  </si>
  <si>
    <t>ED-51056</t>
  </si>
  <si>
    <t>CAIXA DE INSPEÇÃO EM CIMENTO AGREGADO 300X300 MM COM TAPA EM FERRO FUNDIDO</t>
  </si>
  <si>
    <t>ED-51055</t>
  </si>
  <si>
    <t>ED-48702</t>
  </si>
  <si>
    <t>ED-51033</t>
  </si>
  <si>
    <t>CORDOALHA EM AÇO GALVANIZADO 3/8" SM COM 7 FIOS</t>
  </si>
  <si>
    <t>ED-51034</t>
  </si>
  <si>
    <t>CORDOALHA FLEXÍVEL DE COBRE ESTANHADO 25 X 100 MM COM 4 FUROS D = 11 MM</t>
  </si>
  <si>
    <t>ED-51035</t>
  </si>
  <si>
    <t>CORDOALHA FLEXÍVEL DE COBRE ESTANHADO 25 X 235 MM COM 4 FUROS D = 11 MM</t>
  </si>
  <si>
    <t>ED-51036</t>
  </si>
  <si>
    <t>CORDOALHA FLEXÍVEL DE COBRE ESTANHADO 25 X 300 MM COM 4 FUROS D = 11 MM</t>
  </si>
  <si>
    <t>ED-51037</t>
  </si>
  <si>
    <t>CORDOALHA FLEXÍVEL DE COBRE ESTANHADO 25 X 500 MM COM 4 FUROS D = 11 MM</t>
  </si>
  <si>
    <t>ED-51049</t>
  </si>
  <si>
    <t>CURVA DE ALUMÍNIO 3/4" X 1/4" X 300MM</t>
  </si>
  <si>
    <t>ED-51050</t>
  </si>
  <si>
    <t>CURVA DE ALUMÍNIO 7/8" X 1/8" X 300MM</t>
  </si>
  <si>
    <t>ED-51051</t>
  </si>
  <si>
    <t>CURVA DE COBRE 3/4" X 3/16" X 300MM</t>
  </si>
  <si>
    <t>ED-51114</t>
  </si>
  <si>
    <t>ESCAVAÇÃO MECÂNICA DE VALAS COM DESCARGA LATERAL H &gt; 5,00 M</t>
  </si>
  <si>
    <t>ED-51066</t>
  </si>
  <si>
    <t>FUSÍVEL DIAZED RETARDADO 35A</t>
  </si>
  <si>
    <t>ED-51065</t>
  </si>
  <si>
    <t>FUSÍVEL DIAZED RETARDADO 63A</t>
  </si>
  <si>
    <t>ED-49343</t>
  </si>
  <si>
    <t>HASTE DE AÇO COBREADA PARA ATERRAMENTO DIÂMETRO 3/4"X 2400 MM,CONFORME PADRÕES TELEBRÁS</t>
  </si>
  <si>
    <t>ED-49342</t>
  </si>
  <si>
    <t>HASTE DE AÇO COBREADA PARA ATERRAMENTO DIÂMETRO 3/4"X 3000 MM,CONFORME PADRÕES TELEBRÁS</t>
  </si>
  <si>
    <t>ED-51067</t>
  </si>
  <si>
    <t>HASTE PARA ATERRAMENTO, ALTA CAMADA, 3/4" X 3M</t>
  </si>
  <si>
    <t>ED-51068</t>
  </si>
  <si>
    <t>MASTRO SIMPLES DE FERRO GALVANIZADO PARA PÁRA-RAIOS, ALTURA DE 3 M, Ø 40 MM (1 1/2") OU 50 MM (2"), COMPLETO</t>
  </si>
  <si>
    <t>ED-51073</t>
  </si>
  <si>
    <t>PARA-RAIO DE LATAO CROMADO, COBRE CROMADO OU ACO INOXIDAVEL, TIPO FRANKLIN</t>
  </si>
  <si>
    <t>ED-51022</t>
  </si>
  <si>
    <t>RE-BAR 10MM X 3M COM 3 CLIPS PARA EMENDA 8-10MM</t>
  </si>
  <si>
    <t>ED-51023</t>
  </si>
  <si>
    <t>RE-BAR 3/8" X 3,4M COM 3 CLIPS PARA EMENDA 8-10MM</t>
  </si>
  <si>
    <t>ED-51021</t>
  </si>
  <si>
    <t>RE-BAR 8MM X 4M COM 3 CLIPS PARA EMENDA 8-10MM</t>
  </si>
  <si>
    <t>ED-51084</t>
  </si>
  <si>
    <t>TERMINAL A COMPRESSAO EM COBRE ESTANHADO 1 FURO PARA CABO 16 MM2</t>
  </si>
  <si>
    <t>ED-51083</t>
  </si>
  <si>
    <t>TERMINAL A COMPRESSAO EM COBRE ESTANHADO 1 FURO PARA CABO 2,5 MM2</t>
  </si>
  <si>
    <t>ED-51085</t>
  </si>
  <si>
    <t>TERMINAL A COMPRESSAO EM COBRE ESTANHADO 1 FURO PARA CABO 25 MM2</t>
  </si>
  <si>
    <t>ED-51086</t>
  </si>
  <si>
    <t>TERMINAL A COMPRESSAO EM COBRE ESTANHADO 1 FURO PARA CABO 35 MM2</t>
  </si>
  <si>
    <t>ED-51087</t>
  </si>
  <si>
    <t>TERMINAL A COMPRESSAO EM COBRE ESTANHADO 1 FURO PARA CABO 50 MM2</t>
  </si>
  <si>
    <t>ED-51088</t>
  </si>
  <si>
    <t>TERMINAL A COMPRESSAO EM COBRE ESTANHADO 2 FUROS PARA CABO 16 MM2</t>
  </si>
  <si>
    <t>ED-51089</t>
  </si>
  <si>
    <t>TERMINAL A COMPRESSAO EM COBRE ESTANHADO 2 FUROS PARA CABO 25 MM2</t>
  </si>
  <si>
    <t>ED-51090</t>
  </si>
  <si>
    <t>TERMINAL A COMPRESSAO EM COBRE ESTANHADO 2 FUROS PARA CABO 35 MM2</t>
  </si>
  <si>
    <t>ED-51091</t>
  </si>
  <si>
    <t>TERMINAL A COMPRESSAO EM COBRE ESTANHADO 2 FUROS PARA CABO 50 MM2</t>
  </si>
  <si>
    <t>ED-51092</t>
  </si>
  <si>
    <t>ED-51094</t>
  </si>
  <si>
    <t>APILOAMENTO DO FUNDO DE VALAS COM PLACA</t>
  </si>
  <si>
    <t>ED-51093</t>
  </si>
  <si>
    <t>APILOAMENTO DO FUNDO DE VALAS COM SOQUETE</t>
  </si>
  <si>
    <t>ED-51096</t>
  </si>
  <si>
    <t>ATERRO COMPACTADO COM PLACA VIBRATÓRIA</t>
  </si>
  <si>
    <t>ED-51098</t>
  </si>
  <si>
    <t>ATERRO COMPACTADO COM ROLO VIBRATÓRIO A 95% DO P.N.</t>
  </si>
  <si>
    <t>ED-51095</t>
  </si>
  <si>
    <t>ATERRO COMPACTADO COM ROLO VIBRATÓRIO SEM GRAU DE COMPACTAÇÃO</t>
  </si>
  <si>
    <t>ED-51097</t>
  </si>
  <si>
    <t>ATERRO COMPACTADO MANUAL, COM SOQUETE</t>
  </si>
  <si>
    <t>ED-51099</t>
  </si>
  <si>
    <t>COMPACTAÇÃO DE VALAS OU ÁREAS, MANUALMENTE A 95% DO PN, COM PLACA VIBRATÓRIA</t>
  </si>
  <si>
    <t>ED-51100</t>
  </si>
  <si>
    <t>CORTE E DESATERRO PARA REGULARIZAÇÃO E ARRASTAMENTO NIVELADO A CURTA DISTÂNCIA COM LÂMINA</t>
  </si>
  <si>
    <t>ED-51105</t>
  </si>
  <si>
    <t>ESCAVAÇÃO E CARGA MECANIZADA EM MATERIAL DE 1ª CATEGORIA</t>
  </si>
  <si>
    <t>ED-51106</t>
  </si>
  <si>
    <t>ESCAVAÇÃO E CARGA MECANIZADA EM MATERIAL DE 2ª CATEGORIA</t>
  </si>
  <si>
    <t>ED-51110</t>
  </si>
  <si>
    <t>ESCAVAÇÃO MANUAL DE TERRA (DESATERRO MANUAL)</t>
  </si>
  <si>
    <t>ED-51108</t>
  </si>
  <si>
    <t>ED-51109</t>
  </si>
  <si>
    <t>ED-51103</t>
  </si>
  <si>
    <t>ESCAVAÇÃO MECÂNICA COM TRATOR, INCLUSIVE TRANSPORTE ATÉ 50 M EM MATERIAL DE 1ª CATEGORIA</t>
  </si>
  <si>
    <t>ED-51104</t>
  </si>
  <si>
    <t>ESCAVAÇÃO MECÂNICA COM TRATOR, INCLUSIVE TRANSPORTE ATÉ 50 M EM MATERIAL DE 2ª CATEGORIA</t>
  </si>
  <si>
    <t>ED-51111</t>
  </si>
  <si>
    <t>ESCAVAÇÃO MECÂNICA DE VALAS COM DESCARGA LATERAL H &lt;= 1,50 M</t>
  </si>
  <si>
    <t>ED-51112</t>
  </si>
  <si>
    <t>ESCAVAÇÃO MECÂNICA DE VALAS COM DESCARGA LATERAL 1,50 M &lt; H &lt;= 3,00 M</t>
  </si>
  <si>
    <t>ED-51113</t>
  </si>
  <si>
    <t>ESCAVAÇÃO MECÂNICA DE VALAS COM DESCARGA LATERAL 3,00 M &lt; H &lt;= 5,00 M</t>
  </si>
  <si>
    <t>ED-51115</t>
  </si>
  <si>
    <t>ESCAVAÇÃO MECÂNICA DE VALAS COM DESCARGA SOBRE CAMINHÃO H &lt;= 1,50 M</t>
  </si>
  <si>
    <t>ED-51118</t>
  </si>
  <si>
    <t>ESCAVAÇÃO MECÂNICA DE VALAS COM DESCARGA SOBRE CAMINHÃO H &gt; 5,00 M</t>
  </si>
  <si>
    <t>ED-51116</t>
  </si>
  <si>
    <t>ESCAVAÇÃO MECÂNICA DE VALAS COM DESCARGA SOBRE CAMINHÃO 1,50 M &lt; H &lt;= 3,00 M</t>
  </si>
  <si>
    <t>ED-51117</t>
  </si>
  <si>
    <t>ESCAVAÇÃO MECÂNICA DE VALAS COM DESCARGA SOBRE CAMINHÃO 3,00 M &lt; H &lt;= 5,00 M</t>
  </si>
  <si>
    <t>ED-51119</t>
  </si>
  <si>
    <t>ESCAVAÇÃO MECÂNICA EM SOLO MOLE COM DESCARGA DIRETA SOBRE CAMINHÃO</t>
  </si>
  <si>
    <t>ED-51101</t>
  </si>
  <si>
    <t>ESCORAMENTO DE VALA TIPO CONTÍNUO EMPREGANDO PRANCHAS E LONGARINAS DE PEROBA</t>
  </si>
  <si>
    <t>ED-51102</t>
  </si>
  <si>
    <t>ESCORAMENTO DE VALA TIPO DESCONTÍNUO EMPREGANDO PRANCHAS E LONGARINAS DE PEROBA</t>
  </si>
  <si>
    <t>ED-51121</t>
  </si>
  <si>
    <t>REATERRO COMPACTADO DE VALA COM EQUIPAMENTO PLACA VIBRATÓRIA</t>
  </si>
  <si>
    <t>ED-51120</t>
  </si>
  <si>
    <t>REATERRO MANUAL DE VALA</t>
  </si>
  <si>
    <t>ED-51123</t>
  </si>
  <si>
    <t>REGULARIZAÇÃO E COMPACTAÇÃO DE TERRENO COM PLACA VIBRATÓRIA</t>
  </si>
  <si>
    <t>ED-51124</t>
  </si>
  <si>
    <t>REGULARIZAÇÃO E COMPACTAÇÃO DE TERRENO COM ROLO VIBRATÓRIO</t>
  </si>
  <si>
    <t>ED-51122</t>
  </si>
  <si>
    <t>REGULARIZAÇÃO E COMPACTAÇÃO DE TERRENO MANUAL, COM SOQUETE</t>
  </si>
  <si>
    <t>CARGA DE MATERIAL DE QUALQUER NATUREZA SOBRE CAMINHÃO - MANUAL</t>
  </si>
  <si>
    <t>ED-51132</t>
  </si>
  <si>
    <t>CARGA DE MATERIAL DE QUALQUER NATUREZA SOBRE CAMINHÃO - MECÂNICA</t>
  </si>
  <si>
    <t>ED-51133</t>
  </si>
  <si>
    <t>ED-51134</t>
  </si>
  <si>
    <t>ED-51127</t>
  </si>
  <si>
    <t>TRANSPORTE DE MATERIAL DE QUALQUER NATUREZA EM CAMINHÃO DMT &lt;= 1 KM (DENTRO DO PERÍMETRO URBANO)</t>
  </si>
  <si>
    <t>ED-51130</t>
  </si>
  <si>
    <t>TRANSPORTE DE MATERIAL DE QUALQUER NATUREZA EM CAMINHÃO DMT &gt; 5 KM (DENTRO DO PERÍMETRO URBANO)</t>
  </si>
  <si>
    <t>TRANSPORTE DE MATERIAL DE QUALQUER NATUREZA EM CAMINHÃO 1 KM &lt; DMT &lt;= 2 KM (DENTRO DO PERÍMETRO URBANO)</t>
  </si>
  <si>
    <t>TRANSPORTE DE MATERIAL DE QUALQUER NATUREZA EM CAMINHÃO 2 KM &lt; DMT &lt;= 5 KM (DENTRO DO PERÍMETRO URBANO)</t>
  </si>
  <si>
    <t>ED-51125</t>
  </si>
  <si>
    <t>TRANSPORTE DE MATERIAL DEMOLIDO EM CAÇAMBA</t>
  </si>
  <si>
    <t>ED-51126</t>
  </si>
  <si>
    <t>ED-51137</t>
  </si>
  <si>
    <t>FORNECIMENTO E LANÇAMENTO DE AREIA EM DRENO E PÁTIO</t>
  </si>
  <si>
    <t>ED-51136</t>
  </si>
  <si>
    <t>FORNECIMENTO E LANÇAMENTO DE BRITA EM DRENO E PÁTIO</t>
  </si>
  <si>
    <t>ED-51138</t>
  </si>
  <si>
    <t>FORNECIMENTO E LANÇAMENTO DE CASCALHO EM DRENO E PÁTIO</t>
  </si>
  <si>
    <t>ED-51135</t>
  </si>
  <si>
    <t>GUIA DE CORDÃO BOLEADO, EM CONCRETO COM FCK 20MPA, PRÉ-MOLDADA, 10X10CM (ALTURA X LARGURA), INCLUSIVE UMA (1) FIADA DE BLOCO DE CONCRETO, ESP. 9CM, ESCAVAÇÃO, APILOAMENTO E TRANSPORTE COM RETIRADA DO MATERIAL ESCAVADO (EM CAÇAMBA)</t>
  </si>
  <si>
    <t>ED-51141</t>
  </si>
  <si>
    <t>GUIA DE MEIO-FIO, EM CONCRETO COM FCK 15MPA, MOLDADA IN-LOCO, SEÇÃO 15X45CM, FORMA EM MADEIRA, EXCLUSIVE SARJETA, INCLUSIVE ESCAVAÇÃO, APILOAMENTO E TRANSPORTE COM RETIRADA DO MATERIAL ESCAVADO (EM CAÇAMBA)</t>
  </si>
  <si>
    <t>ED-51139</t>
  </si>
  <si>
    <t>ED-51140</t>
  </si>
  <si>
    <t>ED-51147</t>
  </si>
  <si>
    <t>LANÇAMENTO E ESPALHAMENTO DE SOLO OU MATERIAL DE DEMOLIÇÃO EM ÁREA DE PASSEIO EXCLUSIVE APILOAMENTO</t>
  </si>
  <si>
    <t>ED-51146</t>
  </si>
  <si>
    <t>ED-51145</t>
  </si>
  <si>
    <t>PASSEIOS DE CONCRETO E = 6 CM, FCK = 10 MPA, JUNTA SECA</t>
  </si>
  <si>
    <t>ED-51144</t>
  </si>
  <si>
    <t>PASSEIOS DE CONCRETO E = 8 CM, FCK = 15 MPA PADRÃO PREFEITURA</t>
  </si>
  <si>
    <t>ED-51148</t>
  </si>
  <si>
    <t>RAMPA PARA ACESSO DE DEFICIENTE, EM CONCRETO SIMPLES FCK = 25 MPA, DESEMPENADA, COM PINTURA INDICATIVA, 02 DEMÃOS</t>
  </si>
  <si>
    <t>ED-51143</t>
  </si>
  <si>
    <t>REMOÇÃO E REASSENTAMENTO DE MEIO-FIO DE GNAISSE COM REAPROVEITAMENTO</t>
  </si>
  <si>
    <t>ED-51142</t>
  </si>
  <si>
    <t>REMOÇÃO E REASSENTAMENTO DE MEIO-FIO PRÉ-MOLDADO DE CONCRETO COM REAPROVEITAMENTO</t>
  </si>
  <si>
    <t>ED-51151</t>
  </si>
  <si>
    <t>ED-51152</t>
  </si>
  <si>
    <t>ED-51150</t>
  </si>
  <si>
    <t>ED-51149</t>
  </si>
  <si>
    <t>VIDRO ARAMADO E = 7 MM, COLOCADO</t>
  </si>
  <si>
    <t>ED-51155</t>
  </si>
  <si>
    <t>VIDRO COMUM LISO INCOLOR, ESP. 3MM, INCLUSIVE FIXAÇÃO E VEDAÇÃO COM GUARNIÇÃO/GAXETA DE BORRACHA NEOPRENE, FORNECIMENTO E INSTALAÇÃO, EXCLUSIVE CAIXILHO/PERFIL</t>
  </si>
  <si>
    <t>ED-51156</t>
  </si>
  <si>
    <t>VIDRO COMUM LISO INCOLOR, ESP. 4MM, INCLUSIVE FIXAÇÃO E VEDAÇÃO COM GUARNIÇÃO/GAXETA DE BORRACHA NEOPRENE, FORNECIMENTO E INSTALAÇÃO, EXCLUSIVE CAIXILHO/PERFIL</t>
  </si>
  <si>
    <t>ED-51157</t>
  </si>
  <si>
    <t>VIDRO COMUM LISO INCOLOR, ESP. 6MM, INCLUSIVE FIXAÇÃO E VEDAÇÃO COM GUARNIÇÃO/GAXETA DE BORRACHA NEOPRENE, FORNECIMENTO E INSTALAÇÃO, EXCLUSIVE CAIXILHO/PERFIL</t>
  </si>
  <si>
    <t>ED-51154</t>
  </si>
  <si>
    <t>VIDRO IMPRESSO (FANTASIA) TIPO CANELADO OU MARTELADO INCOLOR, ESP. 3MM OU 4MM, INCLUSIVE FIXAÇÃO E VEDAÇÃO COM GUARNIÇÃO/GAXETA DE BORRACHA NEOPRENE, FORNECIMENTO E INSTALAÇÃO, EXCLUSIVE CAIXILHO/PERFIL</t>
  </si>
  <si>
    <t>ED-51153</t>
  </si>
  <si>
    <t>VIDRO IMPRESSO (FANTASIA) TIPO MINI-BOREAL, ESP. 3MM, INCLUSIVE FIXAÇÃO E VEDAÇÃO COM GUARNIÇÃO/GAXETA DE BORRACHA NEOPRENE, FORNECIMENTO E INSTALAÇÃO, EXCLUSIVE CAIXILHO/PERFIL</t>
  </si>
  <si>
    <t>ED-51160</t>
  </si>
  <si>
    <t>VIDRO TEMPERADO INCOLOR, ESP. 10MM, INCLUSIVE FIXAÇÃO E VEDAÇÃO COM GUARNIÇÃO/GAXETA DE BORRACHA NEOPRENE, FORNECIMENTO E INSTALAÇÃO, EXCLUSIVE CAIXILHO/PERFIL</t>
  </si>
  <si>
    <t>ED-51158</t>
  </si>
  <si>
    <t>VIDRO TEMPERADO INCOLOR, ESP. 6MM, INCLUSIVE FIXAÇÃO E VEDAÇÃO COM GUARNIÇÃO/GAXETA DE BORRACHA NEOPRENE, FORNECIMENTO E INSTALAÇÃO, EXCLUSIVE CAIXILHO/PERFIL</t>
  </si>
  <si>
    <t>ED-51159</t>
  </si>
  <si>
    <t>VIDRO TEMPERADO INCOLOR, ESP. 8MM, INCLUSIVE FIXAÇÃO E VEDAÇÃO COM GUARNIÇÃO/GAXETA DE BORRACHA NEOPRENE, FORNECIMENTO E INSTALAÇÃO, EXCLUSIVE CAIXILHO/PERFIL</t>
  </si>
  <si>
    <t>CREA MG 214.579/D</t>
  </si>
  <si>
    <t>Responsável Técnico:</t>
  </si>
  <si>
    <t>ARAN MONTEIRO CHIARINI</t>
  </si>
  <si>
    <t>ENG. CIVIL -   ARAN MONTEIRO CHIARINI</t>
  </si>
  <si>
    <t>97141</t>
  </si>
  <si>
    <t>97142</t>
  </si>
  <si>
    <t>97143</t>
  </si>
  <si>
    <t>97144</t>
  </si>
  <si>
    <t>97145</t>
  </si>
  <si>
    <t>97146</t>
  </si>
  <si>
    <t>97147</t>
  </si>
  <si>
    <t>97148</t>
  </si>
  <si>
    <t>97149</t>
  </si>
  <si>
    <t>97150</t>
  </si>
  <si>
    <t>97151</t>
  </si>
  <si>
    <t>97152</t>
  </si>
  <si>
    <t>97153</t>
  </si>
  <si>
    <t>97154</t>
  </si>
  <si>
    <t>97155</t>
  </si>
  <si>
    <t>97156</t>
  </si>
  <si>
    <t>97157</t>
  </si>
  <si>
    <t>97158</t>
  </si>
  <si>
    <t>97159</t>
  </si>
  <si>
    <t>97160</t>
  </si>
  <si>
    <t>97161</t>
  </si>
  <si>
    <t>97162</t>
  </si>
  <si>
    <t>97163</t>
  </si>
  <si>
    <t>97164</t>
  </si>
  <si>
    <t>97165</t>
  </si>
  <si>
    <t>97166</t>
  </si>
  <si>
    <t>97167</t>
  </si>
  <si>
    <t>97168</t>
  </si>
  <si>
    <t>97169</t>
  </si>
  <si>
    <t>97170</t>
  </si>
  <si>
    <t>97171</t>
  </si>
  <si>
    <t>97172</t>
  </si>
  <si>
    <t>97173</t>
  </si>
  <si>
    <t>97174</t>
  </si>
  <si>
    <t>97175</t>
  </si>
  <si>
    <t>97176</t>
  </si>
  <si>
    <t>97177</t>
  </si>
  <si>
    <t>97178</t>
  </si>
  <si>
    <t>97179</t>
  </si>
  <si>
    <t>97180</t>
  </si>
  <si>
    <t>97181</t>
  </si>
  <si>
    <t>97182</t>
  </si>
  <si>
    <t>97183</t>
  </si>
  <si>
    <t>97184</t>
  </si>
  <si>
    <t>97185</t>
  </si>
  <si>
    <t>97186</t>
  </si>
  <si>
    <t>97187</t>
  </si>
  <si>
    <t>97188</t>
  </si>
  <si>
    <t>97189</t>
  </si>
  <si>
    <t>97190</t>
  </si>
  <si>
    <t>97191</t>
  </si>
  <si>
    <t>97192</t>
  </si>
  <si>
    <t>90694</t>
  </si>
  <si>
    <t>90695</t>
  </si>
  <si>
    <t>90696</t>
  </si>
  <si>
    <t>90697</t>
  </si>
  <si>
    <t>90698</t>
  </si>
  <si>
    <t>90699</t>
  </si>
  <si>
    <t>90700</t>
  </si>
  <si>
    <t>90701</t>
  </si>
  <si>
    <t>90702</t>
  </si>
  <si>
    <t>90703</t>
  </si>
  <si>
    <t>90704</t>
  </si>
  <si>
    <t>90705</t>
  </si>
  <si>
    <t>90706</t>
  </si>
  <si>
    <t>90708</t>
  </si>
  <si>
    <t>90724</t>
  </si>
  <si>
    <t>90725</t>
  </si>
  <si>
    <t>90726</t>
  </si>
  <si>
    <t>90727</t>
  </si>
  <si>
    <t>90728</t>
  </si>
  <si>
    <t>90729</t>
  </si>
  <si>
    <t>90730</t>
  </si>
  <si>
    <t>90731</t>
  </si>
  <si>
    <t>90732</t>
  </si>
  <si>
    <t>90733</t>
  </si>
  <si>
    <t>90734</t>
  </si>
  <si>
    <t>90735</t>
  </si>
  <si>
    <t>90736</t>
  </si>
  <si>
    <t>90737</t>
  </si>
  <si>
    <t>90738</t>
  </si>
  <si>
    <t>90739</t>
  </si>
  <si>
    <t>90740</t>
  </si>
  <si>
    <t>90741</t>
  </si>
  <si>
    <t>90742</t>
  </si>
  <si>
    <t>90743</t>
  </si>
  <si>
    <t>90744</t>
  </si>
  <si>
    <t>90745</t>
  </si>
  <si>
    <t>90746</t>
  </si>
  <si>
    <t>90747</t>
  </si>
  <si>
    <t>94869</t>
  </si>
  <si>
    <t>94870</t>
  </si>
  <si>
    <t>94871</t>
  </si>
  <si>
    <t>94872</t>
  </si>
  <si>
    <t>94875</t>
  </si>
  <si>
    <t>94876</t>
  </si>
  <si>
    <t>94878</t>
  </si>
  <si>
    <t>94879</t>
  </si>
  <si>
    <t>94880</t>
  </si>
  <si>
    <t>94881</t>
  </si>
  <si>
    <t>94882</t>
  </si>
  <si>
    <t>94884</t>
  </si>
  <si>
    <t>97121</t>
  </si>
  <si>
    <t>97122</t>
  </si>
  <si>
    <t>97123</t>
  </si>
  <si>
    <t>97124</t>
  </si>
  <si>
    <t>97125</t>
  </si>
  <si>
    <t>97126</t>
  </si>
  <si>
    <t>102264</t>
  </si>
  <si>
    <t>102265</t>
  </si>
  <si>
    <t>102266</t>
  </si>
  <si>
    <t>102267</t>
  </si>
  <si>
    <t>102268</t>
  </si>
  <si>
    <t>102269</t>
  </si>
  <si>
    <t>92833</t>
  </si>
  <si>
    <t>92834</t>
  </si>
  <si>
    <t>92835</t>
  </si>
  <si>
    <t>92836</t>
  </si>
  <si>
    <t>92837</t>
  </si>
  <si>
    <t>92838</t>
  </si>
  <si>
    <t>92839</t>
  </si>
  <si>
    <t>92840</t>
  </si>
  <si>
    <t>92841</t>
  </si>
  <si>
    <t>92842</t>
  </si>
  <si>
    <t>92843</t>
  </si>
  <si>
    <t>92844</t>
  </si>
  <si>
    <t>92845</t>
  </si>
  <si>
    <t>92846</t>
  </si>
  <si>
    <t>92847</t>
  </si>
  <si>
    <t>92848</t>
  </si>
  <si>
    <t>92849</t>
  </si>
  <si>
    <t>92850</t>
  </si>
  <si>
    <t>92851</t>
  </si>
  <si>
    <t>92852</t>
  </si>
  <si>
    <t>92853</t>
  </si>
  <si>
    <t>92854</t>
  </si>
  <si>
    <t>92855</t>
  </si>
  <si>
    <t>92856</t>
  </si>
  <si>
    <t>92857</t>
  </si>
  <si>
    <t>92858</t>
  </si>
  <si>
    <t>92859</t>
  </si>
  <si>
    <t>92860</t>
  </si>
  <si>
    <t>92861</t>
  </si>
  <si>
    <t>92862</t>
  </si>
  <si>
    <t>92863</t>
  </si>
  <si>
    <t>92864</t>
  </si>
  <si>
    <t>92210</t>
  </si>
  <si>
    <t>92211</t>
  </si>
  <si>
    <t>92212</t>
  </si>
  <si>
    <t>92213</t>
  </si>
  <si>
    <t>92214</t>
  </si>
  <si>
    <t>92215</t>
  </si>
  <si>
    <t>92216</t>
  </si>
  <si>
    <t>92219</t>
  </si>
  <si>
    <t>92220</t>
  </si>
  <si>
    <t>92221</t>
  </si>
  <si>
    <t>92222</t>
  </si>
  <si>
    <t>92223</t>
  </si>
  <si>
    <t>92224</t>
  </si>
  <si>
    <t>92226</t>
  </si>
  <si>
    <t>92808</t>
  </si>
  <si>
    <t>92809</t>
  </si>
  <si>
    <t>92810</t>
  </si>
  <si>
    <t>92811</t>
  </si>
  <si>
    <t>92812</t>
  </si>
  <si>
    <t>92813</t>
  </si>
  <si>
    <t>92814</t>
  </si>
  <si>
    <t>92815</t>
  </si>
  <si>
    <t>92816</t>
  </si>
  <si>
    <t>92817</t>
  </si>
  <si>
    <t>92818</t>
  </si>
  <si>
    <t>92819</t>
  </si>
  <si>
    <t>92820</t>
  </si>
  <si>
    <t>92821</t>
  </si>
  <si>
    <t>92822</t>
  </si>
  <si>
    <t>92824</t>
  </si>
  <si>
    <t>92825</t>
  </si>
  <si>
    <t>92826</t>
  </si>
  <si>
    <t>92827</t>
  </si>
  <si>
    <t>92828</t>
  </si>
  <si>
    <t>92829</t>
  </si>
  <si>
    <t>92830</t>
  </si>
  <si>
    <t>92831</t>
  </si>
  <si>
    <t>92832</t>
  </si>
  <si>
    <t>95565</t>
  </si>
  <si>
    <t>95566</t>
  </si>
  <si>
    <t>95567</t>
  </si>
  <si>
    <t>95568</t>
  </si>
  <si>
    <t>95569</t>
  </si>
  <si>
    <t>95570</t>
  </si>
  <si>
    <t>95571</t>
  </si>
  <si>
    <t>95572</t>
  </si>
  <si>
    <t>97127</t>
  </si>
  <si>
    <t>97128</t>
  </si>
  <si>
    <t>97129</t>
  </si>
  <si>
    <t>97130</t>
  </si>
  <si>
    <t>97131</t>
  </si>
  <si>
    <t>97132</t>
  </si>
  <si>
    <t>97133</t>
  </si>
  <si>
    <t>97134</t>
  </si>
  <si>
    <t>97135</t>
  </si>
  <si>
    <t>97136</t>
  </si>
  <si>
    <t>97137</t>
  </si>
  <si>
    <t>97138</t>
  </si>
  <si>
    <t>97139</t>
  </si>
  <si>
    <t>97140</t>
  </si>
  <si>
    <t>103089</t>
  </si>
  <si>
    <t>103090</t>
  </si>
  <si>
    <t>103091</t>
  </si>
  <si>
    <t>103092</t>
  </si>
  <si>
    <t>103093</t>
  </si>
  <si>
    <t>103094</t>
  </si>
  <si>
    <t>103095</t>
  </si>
  <si>
    <t>103096</t>
  </si>
  <si>
    <t>103097</t>
  </si>
  <si>
    <t>103098</t>
  </si>
  <si>
    <t>103099</t>
  </si>
  <si>
    <t>103100</t>
  </si>
  <si>
    <t>103101</t>
  </si>
  <si>
    <t>103102</t>
  </si>
  <si>
    <t>103103</t>
  </si>
  <si>
    <t>103104</t>
  </si>
  <si>
    <t>103105</t>
  </si>
  <si>
    <t>103106</t>
  </si>
  <si>
    <t>103107</t>
  </si>
  <si>
    <t>103108</t>
  </si>
  <si>
    <t>103109</t>
  </si>
  <si>
    <t>103110</t>
  </si>
  <si>
    <t>103111</t>
  </si>
  <si>
    <t>103112</t>
  </si>
  <si>
    <t>103113</t>
  </si>
  <si>
    <t>103114</t>
  </si>
  <si>
    <t>103115</t>
  </si>
  <si>
    <t>103116</t>
  </si>
  <si>
    <t>103117</t>
  </si>
  <si>
    <t>103118</t>
  </si>
  <si>
    <t>103119</t>
  </si>
  <si>
    <t>103120</t>
  </si>
  <si>
    <t>103121</t>
  </si>
  <si>
    <t>103122</t>
  </si>
  <si>
    <t>103123</t>
  </si>
  <si>
    <t>103124</t>
  </si>
  <si>
    <t>103125</t>
  </si>
  <si>
    <t>103126</t>
  </si>
  <si>
    <t>103127</t>
  </si>
  <si>
    <t>103128</t>
  </si>
  <si>
    <t>103129</t>
  </si>
  <si>
    <t>103130</t>
  </si>
  <si>
    <t>103131</t>
  </si>
  <si>
    <t>103132</t>
  </si>
  <si>
    <t>103133</t>
  </si>
  <si>
    <t>103134</t>
  </si>
  <si>
    <t>103135</t>
  </si>
  <si>
    <t>103136</t>
  </si>
  <si>
    <t>103137</t>
  </si>
  <si>
    <t>103138</t>
  </si>
  <si>
    <t>103139</t>
  </si>
  <si>
    <t>103140</t>
  </si>
  <si>
    <t>103141</t>
  </si>
  <si>
    <t>103142</t>
  </si>
  <si>
    <t>103143</t>
  </si>
  <si>
    <t>103144</t>
  </si>
  <si>
    <t>103145</t>
  </si>
  <si>
    <t>103146</t>
  </si>
  <si>
    <t>103147</t>
  </si>
  <si>
    <t>103148</t>
  </si>
  <si>
    <t>103149</t>
  </si>
  <si>
    <t>103150</t>
  </si>
  <si>
    <t>103151</t>
  </si>
  <si>
    <t>103152</t>
  </si>
  <si>
    <t>103372</t>
  </si>
  <si>
    <t>103373</t>
  </si>
  <si>
    <t>103376</t>
  </si>
  <si>
    <t>103377</t>
  </si>
  <si>
    <t>103379</t>
  </si>
  <si>
    <t>103383</t>
  </si>
  <si>
    <t>103385</t>
  </si>
  <si>
    <t>103387</t>
  </si>
  <si>
    <t>103389</t>
  </si>
  <si>
    <t>103391</t>
  </si>
  <si>
    <t>103392</t>
  </si>
  <si>
    <t>103393</t>
  </si>
  <si>
    <t>103394</t>
  </si>
  <si>
    <t>103395</t>
  </si>
  <si>
    <t>103396</t>
  </si>
  <si>
    <t>103397</t>
  </si>
  <si>
    <t>103398</t>
  </si>
  <si>
    <t>103399</t>
  </si>
  <si>
    <t>103400</t>
  </si>
  <si>
    <t>103401</t>
  </si>
  <si>
    <t>103402</t>
  </si>
  <si>
    <t>103403</t>
  </si>
  <si>
    <t>103404</t>
  </si>
  <si>
    <t>103405</t>
  </si>
  <si>
    <t>103406</t>
  </si>
  <si>
    <t>103407</t>
  </si>
  <si>
    <t>103408</t>
  </si>
  <si>
    <t>103409</t>
  </si>
  <si>
    <t>103410</t>
  </si>
  <si>
    <t>103411</t>
  </si>
  <si>
    <t>103412</t>
  </si>
  <si>
    <t>103413</t>
  </si>
  <si>
    <t>103414</t>
  </si>
  <si>
    <t>103415</t>
  </si>
  <si>
    <t>103416</t>
  </si>
  <si>
    <t>103417</t>
  </si>
  <si>
    <t>103418</t>
  </si>
  <si>
    <t>103419</t>
  </si>
  <si>
    <t>103420</t>
  </si>
  <si>
    <t>103421</t>
  </si>
  <si>
    <t>103422</t>
  </si>
  <si>
    <t>103423</t>
  </si>
  <si>
    <t>103424</t>
  </si>
  <si>
    <t>103425</t>
  </si>
  <si>
    <t>103426</t>
  </si>
  <si>
    <t>103427</t>
  </si>
  <si>
    <t>103428</t>
  </si>
  <si>
    <t>103429</t>
  </si>
  <si>
    <t>103430</t>
  </si>
  <si>
    <t>103431</t>
  </si>
  <si>
    <t>103432</t>
  </si>
  <si>
    <t>103433</t>
  </si>
  <si>
    <t>103434</t>
  </si>
  <si>
    <t>103435</t>
  </si>
  <si>
    <t>103436</t>
  </si>
  <si>
    <t>103437</t>
  </si>
  <si>
    <t>103438</t>
  </si>
  <si>
    <t>103439</t>
  </si>
  <si>
    <t>103440</t>
  </si>
  <si>
    <t>103441</t>
  </si>
  <si>
    <t>103442</t>
  </si>
  <si>
    <t>93206</t>
  </si>
  <si>
    <t>93207</t>
  </si>
  <si>
    <t>93208</t>
  </si>
  <si>
    <t>93209</t>
  </si>
  <si>
    <t>93210</t>
  </si>
  <si>
    <t>93211</t>
  </si>
  <si>
    <t>93212</t>
  </si>
  <si>
    <t>93213</t>
  </si>
  <si>
    <t>93214</t>
  </si>
  <si>
    <t>93243</t>
  </si>
  <si>
    <t>93582</t>
  </si>
  <si>
    <t>93583</t>
  </si>
  <si>
    <t>93584</t>
  </si>
  <si>
    <t>93585</t>
  </si>
  <si>
    <t>98441</t>
  </si>
  <si>
    <t>98442</t>
  </si>
  <si>
    <t>98443</t>
  </si>
  <si>
    <t>98444</t>
  </si>
  <si>
    <t>98445</t>
  </si>
  <si>
    <t>98446</t>
  </si>
  <si>
    <t>98447</t>
  </si>
  <si>
    <t>98448</t>
  </si>
  <si>
    <t>98449</t>
  </si>
  <si>
    <t>98450</t>
  </si>
  <si>
    <t>98451</t>
  </si>
  <si>
    <t>98452</t>
  </si>
  <si>
    <t>98453</t>
  </si>
  <si>
    <t>98454</t>
  </si>
  <si>
    <t>98455</t>
  </si>
  <si>
    <t>98456</t>
  </si>
  <si>
    <t>98458</t>
  </si>
  <si>
    <t>98459</t>
  </si>
  <si>
    <t>98460</t>
  </si>
  <si>
    <t>98461</t>
  </si>
  <si>
    <t>98462</t>
  </si>
  <si>
    <t>5631</t>
  </si>
  <si>
    <t>5678</t>
  </si>
  <si>
    <t>5680</t>
  </si>
  <si>
    <t>5684</t>
  </si>
  <si>
    <t>5689</t>
  </si>
  <si>
    <t>5795</t>
  </si>
  <si>
    <t>5811</t>
  </si>
  <si>
    <t>5823</t>
  </si>
  <si>
    <t>5824</t>
  </si>
  <si>
    <t>5835</t>
  </si>
  <si>
    <t>5839</t>
  </si>
  <si>
    <t>5843</t>
  </si>
  <si>
    <t>5847</t>
  </si>
  <si>
    <t>5851</t>
  </si>
  <si>
    <t>5855</t>
  </si>
  <si>
    <t>5863</t>
  </si>
  <si>
    <t>5867</t>
  </si>
  <si>
    <t>5875</t>
  </si>
  <si>
    <t>5879</t>
  </si>
  <si>
    <t>5882</t>
  </si>
  <si>
    <t>5890</t>
  </si>
  <si>
    <t>5894</t>
  </si>
  <si>
    <t>5901</t>
  </si>
  <si>
    <t>5909</t>
  </si>
  <si>
    <t>5921</t>
  </si>
  <si>
    <t>5928</t>
  </si>
  <si>
    <t>5932</t>
  </si>
  <si>
    <t>5940</t>
  </si>
  <si>
    <t>5944</t>
  </si>
  <si>
    <t>5953</t>
  </si>
  <si>
    <t>6259</t>
  </si>
  <si>
    <t>6879</t>
  </si>
  <si>
    <t>7030</t>
  </si>
  <si>
    <t>7042</t>
  </si>
  <si>
    <t>7049</t>
  </si>
  <si>
    <t>67826</t>
  </si>
  <si>
    <t>73417</t>
  </si>
  <si>
    <t>73436</t>
  </si>
  <si>
    <t>73467</t>
  </si>
  <si>
    <t>73536</t>
  </si>
  <si>
    <t>83362</t>
  </si>
  <si>
    <t>83765</t>
  </si>
  <si>
    <t>87445</t>
  </si>
  <si>
    <t>88386</t>
  </si>
  <si>
    <t>88393</t>
  </si>
  <si>
    <t>88399</t>
  </si>
  <si>
    <t>88418</t>
  </si>
  <si>
    <t>88433</t>
  </si>
  <si>
    <t>88830</t>
  </si>
  <si>
    <t>88843</t>
  </si>
  <si>
    <t>88907</t>
  </si>
  <si>
    <t>89021</t>
  </si>
  <si>
    <t>89028</t>
  </si>
  <si>
    <t>89032</t>
  </si>
  <si>
    <t>89035</t>
  </si>
  <si>
    <t>89225</t>
  </si>
  <si>
    <t>89234</t>
  </si>
  <si>
    <t>89242</t>
  </si>
  <si>
    <t>89250</t>
  </si>
  <si>
    <t>89257</t>
  </si>
  <si>
    <t>89272</t>
  </si>
  <si>
    <t>89278</t>
  </si>
  <si>
    <t>89843</t>
  </si>
  <si>
    <t>89876</t>
  </si>
  <si>
    <t>89883</t>
  </si>
  <si>
    <t>90586</t>
  </si>
  <si>
    <t>90625</t>
  </si>
  <si>
    <t>90631</t>
  </si>
  <si>
    <t>90637</t>
  </si>
  <si>
    <t>90643</t>
  </si>
  <si>
    <t>90650</t>
  </si>
  <si>
    <t>90656</t>
  </si>
  <si>
    <t>90662</t>
  </si>
  <si>
    <t>90668</t>
  </si>
  <si>
    <t>90674</t>
  </si>
  <si>
    <t>90680</t>
  </si>
  <si>
    <t>90686</t>
  </si>
  <si>
    <t>90692</t>
  </si>
  <si>
    <t>90964</t>
  </si>
  <si>
    <t>90972</t>
  </si>
  <si>
    <t>90979</t>
  </si>
  <si>
    <t>90991</t>
  </si>
  <si>
    <t>90999</t>
  </si>
  <si>
    <t>91031</t>
  </si>
  <si>
    <t>91277</t>
  </si>
  <si>
    <t>91283</t>
  </si>
  <si>
    <t>91386</t>
  </si>
  <si>
    <t>91533</t>
  </si>
  <si>
    <t>91634</t>
  </si>
  <si>
    <t>91645</t>
  </si>
  <si>
    <t>91692</t>
  </si>
  <si>
    <t>92043</t>
  </si>
  <si>
    <t>92106</t>
  </si>
  <si>
    <t>92112</t>
  </si>
  <si>
    <t>92118</t>
  </si>
  <si>
    <t>92138</t>
  </si>
  <si>
    <t>92145</t>
  </si>
  <si>
    <t>92242</t>
  </si>
  <si>
    <t>92716</t>
  </si>
  <si>
    <t>92960</t>
  </si>
  <si>
    <t>92966</t>
  </si>
  <si>
    <t>93224</t>
  </si>
  <si>
    <t>93233</t>
  </si>
  <si>
    <t>93272</t>
  </si>
  <si>
    <t>93281</t>
  </si>
  <si>
    <t>93287</t>
  </si>
  <si>
    <t>93402</t>
  </si>
  <si>
    <t>93408</t>
  </si>
  <si>
    <t>93415</t>
  </si>
  <si>
    <t>93421</t>
  </si>
  <si>
    <t>93427</t>
  </si>
  <si>
    <t>93433</t>
  </si>
  <si>
    <t>93439</t>
  </si>
  <si>
    <t>95121</t>
  </si>
  <si>
    <t>95127</t>
  </si>
  <si>
    <t>95133</t>
  </si>
  <si>
    <t>95139</t>
  </si>
  <si>
    <t>95212</t>
  </si>
  <si>
    <t>95258</t>
  </si>
  <si>
    <t>95264</t>
  </si>
  <si>
    <t>95270</t>
  </si>
  <si>
    <t>95276</t>
  </si>
  <si>
    <t>95282</t>
  </si>
  <si>
    <t>95620</t>
  </si>
  <si>
    <t>95631</t>
  </si>
  <si>
    <t>95702</t>
  </si>
  <si>
    <t>95708</t>
  </si>
  <si>
    <t>95714</t>
  </si>
  <si>
    <t>95720</t>
  </si>
  <si>
    <t>95872</t>
  </si>
  <si>
    <t>96013</t>
  </si>
  <si>
    <t>96020</t>
  </si>
  <si>
    <t>96028</t>
  </si>
  <si>
    <t>96035</t>
  </si>
  <si>
    <t>96157</t>
  </si>
  <si>
    <t>96158</t>
  </si>
  <si>
    <t>96245</t>
  </si>
  <si>
    <t>96463</t>
  </si>
  <si>
    <t>98764</t>
  </si>
  <si>
    <t>99833</t>
  </si>
  <si>
    <t>100641</t>
  </si>
  <si>
    <t>100647</t>
  </si>
  <si>
    <t>102275</t>
  </si>
  <si>
    <t>5632</t>
  </si>
  <si>
    <t>5679</t>
  </si>
  <si>
    <t>5681</t>
  </si>
  <si>
    <t>5685</t>
  </si>
  <si>
    <t>5690</t>
  </si>
  <si>
    <t>5806</t>
  </si>
  <si>
    <t>5826</t>
  </si>
  <si>
    <t>5829</t>
  </si>
  <si>
    <t>5837</t>
  </si>
  <si>
    <t>5841</t>
  </si>
  <si>
    <t>5845</t>
  </si>
  <si>
    <t>5849</t>
  </si>
  <si>
    <t>5853</t>
  </si>
  <si>
    <t>5857</t>
  </si>
  <si>
    <t>5865</t>
  </si>
  <si>
    <t>5869</t>
  </si>
  <si>
    <t>5877</t>
  </si>
  <si>
    <t>5881</t>
  </si>
  <si>
    <t>5884</t>
  </si>
  <si>
    <t>5892</t>
  </si>
  <si>
    <t>5896</t>
  </si>
  <si>
    <t>5903</t>
  </si>
  <si>
    <t>5911</t>
  </si>
  <si>
    <t>5923</t>
  </si>
  <si>
    <t>5930</t>
  </si>
  <si>
    <t>5934</t>
  </si>
  <si>
    <t>5942</t>
  </si>
  <si>
    <t>5946</t>
  </si>
  <si>
    <t>5952</t>
  </si>
  <si>
    <t>5954</t>
  </si>
  <si>
    <t>5961</t>
  </si>
  <si>
    <t>6260</t>
  </si>
  <si>
    <t>6880</t>
  </si>
  <si>
    <t>7031</t>
  </si>
  <si>
    <t>7043</t>
  </si>
  <si>
    <t>7050</t>
  </si>
  <si>
    <t>67827</t>
  </si>
  <si>
    <t>73395</t>
  </si>
  <si>
    <t>83766</t>
  </si>
  <si>
    <t>84013</t>
  </si>
  <si>
    <t>87446</t>
  </si>
  <si>
    <t>88392</t>
  </si>
  <si>
    <t>88398</t>
  </si>
  <si>
    <t>88404</t>
  </si>
  <si>
    <t>88430</t>
  </si>
  <si>
    <t>88438</t>
  </si>
  <si>
    <t>88831</t>
  </si>
  <si>
    <t>88844</t>
  </si>
  <si>
    <t>88908</t>
  </si>
  <si>
    <t>89022</t>
  </si>
  <si>
    <t>89027</t>
  </si>
  <si>
    <t>89031</t>
  </si>
  <si>
    <t>89036</t>
  </si>
  <si>
    <t>89218</t>
  </si>
  <si>
    <t>89226</t>
  </si>
  <si>
    <t>89235</t>
  </si>
  <si>
    <t>89243</t>
  </si>
  <si>
    <t>89251</t>
  </si>
  <si>
    <t>89258</t>
  </si>
  <si>
    <t>89273</t>
  </si>
  <si>
    <t>89279</t>
  </si>
  <si>
    <t>89877</t>
  </si>
  <si>
    <t>89884</t>
  </si>
  <si>
    <t>90587</t>
  </si>
  <si>
    <t>90626</t>
  </si>
  <si>
    <t>90632</t>
  </si>
  <si>
    <t>90638</t>
  </si>
  <si>
    <t>90644</t>
  </si>
  <si>
    <t>90651</t>
  </si>
  <si>
    <t>90657</t>
  </si>
  <si>
    <t>90663</t>
  </si>
  <si>
    <t>90669</t>
  </si>
  <si>
    <t>90675</t>
  </si>
  <si>
    <t>90681</t>
  </si>
  <si>
    <t>90687</t>
  </si>
  <si>
    <t>90693</t>
  </si>
  <si>
    <t>90965</t>
  </si>
  <si>
    <t>90973</t>
  </si>
  <si>
    <t>90982</t>
  </si>
  <si>
    <t>91001</t>
  </si>
  <si>
    <t>91032</t>
  </si>
  <si>
    <t>91278</t>
  </si>
  <si>
    <t>91285</t>
  </si>
  <si>
    <t>91387</t>
  </si>
  <si>
    <t>91395</t>
  </si>
  <si>
    <t>91486</t>
  </si>
  <si>
    <t>91534</t>
  </si>
  <si>
    <t>91635</t>
  </si>
  <si>
    <t>91646</t>
  </si>
  <si>
    <t>91693</t>
  </si>
  <si>
    <t>92044</t>
  </si>
  <si>
    <t>92107</t>
  </si>
  <si>
    <t>92113</t>
  </si>
  <si>
    <t>92119</t>
  </si>
  <si>
    <t>92139</t>
  </si>
  <si>
    <t>92146</t>
  </si>
  <si>
    <t>92243</t>
  </si>
  <si>
    <t>92717</t>
  </si>
  <si>
    <t>92961</t>
  </si>
  <si>
    <t>92967</t>
  </si>
  <si>
    <t>93225</t>
  </si>
  <si>
    <t>93234</t>
  </si>
  <si>
    <t>93244</t>
  </si>
  <si>
    <t>93274</t>
  </si>
  <si>
    <t>93282</t>
  </si>
  <si>
    <t>93288</t>
  </si>
  <si>
    <t>93403</t>
  </si>
  <si>
    <t>93409</t>
  </si>
  <si>
    <t>93416</t>
  </si>
  <si>
    <t>93422</t>
  </si>
  <si>
    <t>93428</t>
  </si>
  <si>
    <t>93434</t>
  </si>
  <si>
    <t>93440</t>
  </si>
  <si>
    <t>95122</t>
  </si>
  <si>
    <t>95128</t>
  </si>
  <si>
    <t>95140</t>
  </si>
  <si>
    <t>95213</t>
  </si>
  <si>
    <t>95259</t>
  </si>
  <si>
    <t>95265</t>
  </si>
  <si>
    <t>95271</t>
  </si>
  <si>
    <t>95277</t>
  </si>
  <si>
    <t>95283</t>
  </si>
  <si>
    <t>95621</t>
  </si>
  <si>
    <t>95632</t>
  </si>
  <si>
    <t>95703</t>
  </si>
  <si>
    <t>95709</t>
  </si>
  <si>
    <t>95715</t>
  </si>
  <si>
    <t>95721</t>
  </si>
  <si>
    <t>95873</t>
  </si>
  <si>
    <t>96014</t>
  </si>
  <si>
    <t>96021</t>
  </si>
  <si>
    <t>96029</t>
  </si>
  <si>
    <t>96036</t>
  </si>
  <si>
    <t>96155</t>
  </si>
  <si>
    <t>96156</t>
  </si>
  <si>
    <t>96159</t>
  </si>
  <si>
    <t>96246</t>
  </si>
  <si>
    <t>96464</t>
  </si>
  <si>
    <t>98765</t>
  </si>
  <si>
    <t>99834</t>
  </si>
  <si>
    <t>100642</t>
  </si>
  <si>
    <t>100648</t>
  </si>
  <si>
    <t>102274</t>
  </si>
  <si>
    <t>5089</t>
  </si>
  <si>
    <t>5627</t>
  </si>
  <si>
    <t>5628</t>
  </si>
  <si>
    <t>5629</t>
  </si>
  <si>
    <t>5630</t>
  </si>
  <si>
    <t>5658</t>
  </si>
  <si>
    <t>5664</t>
  </si>
  <si>
    <t>5667</t>
  </si>
  <si>
    <t>5668</t>
  </si>
  <si>
    <t>5674</t>
  </si>
  <si>
    <t>5692</t>
  </si>
  <si>
    <t>5693</t>
  </si>
  <si>
    <t>5695</t>
  </si>
  <si>
    <t>5703</t>
  </si>
  <si>
    <t>5705</t>
  </si>
  <si>
    <t>5707</t>
  </si>
  <si>
    <t>5710</t>
  </si>
  <si>
    <t>5711</t>
  </si>
  <si>
    <t>5714</t>
  </si>
  <si>
    <t>5715</t>
  </si>
  <si>
    <t>5718</t>
  </si>
  <si>
    <t>5721</t>
  </si>
  <si>
    <t>5722</t>
  </si>
  <si>
    <t>5724</t>
  </si>
  <si>
    <t>5727</t>
  </si>
  <si>
    <t>5729</t>
  </si>
  <si>
    <t>5730</t>
  </si>
  <si>
    <t>5735</t>
  </si>
  <si>
    <t>5736</t>
  </si>
  <si>
    <t>5738</t>
  </si>
  <si>
    <t>5739</t>
  </si>
  <si>
    <t>5741</t>
  </si>
  <si>
    <t>5742</t>
  </si>
  <si>
    <t>5747</t>
  </si>
  <si>
    <t>5751</t>
  </si>
  <si>
    <t>5754</t>
  </si>
  <si>
    <t>5763</t>
  </si>
  <si>
    <t>5765</t>
  </si>
  <si>
    <t>5766</t>
  </si>
  <si>
    <t>5779</t>
  </si>
  <si>
    <t>5787</t>
  </si>
  <si>
    <t>5797</t>
  </si>
  <si>
    <t>5800</t>
  </si>
  <si>
    <t>7032</t>
  </si>
  <si>
    <t>7033</t>
  </si>
  <si>
    <t>7034</t>
  </si>
  <si>
    <t>7035</t>
  </si>
  <si>
    <t>7038</t>
  </si>
  <si>
    <t>7039</t>
  </si>
  <si>
    <t>7040</t>
  </si>
  <si>
    <t>7044</t>
  </si>
  <si>
    <t>7045</t>
  </si>
  <si>
    <t>7046</t>
  </si>
  <si>
    <t>7047</t>
  </si>
  <si>
    <t>7051</t>
  </si>
  <si>
    <t>7052</t>
  </si>
  <si>
    <t>7053</t>
  </si>
  <si>
    <t>7054</t>
  </si>
  <si>
    <t>7058</t>
  </si>
  <si>
    <t>7059</t>
  </si>
  <si>
    <t>7060</t>
  </si>
  <si>
    <t>7061</t>
  </si>
  <si>
    <t>7063</t>
  </si>
  <si>
    <t>7064</t>
  </si>
  <si>
    <t>7065</t>
  </si>
  <si>
    <t>7066</t>
  </si>
  <si>
    <t>53786</t>
  </si>
  <si>
    <t>53788</t>
  </si>
  <si>
    <t>53792</t>
  </si>
  <si>
    <t>53794</t>
  </si>
  <si>
    <t>53797</t>
  </si>
  <si>
    <t>53804</t>
  </si>
  <si>
    <t>53806</t>
  </si>
  <si>
    <t>53810</t>
  </si>
  <si>
    <t>53814</t>
  </si>
  <si>
    <t>53817</t>
  </si>
  <si>
    <t>53818</t>
  </si>
  <si>
    <t>53827</t>
  </si>
  <si>
    <t>53829</t>
  </si>
  <si>
    <t>53831</t>
  </si>
  <si>
    <t>53840</t>
  </si>
  <si>
    <t>53841</t>
  </si>
  <si>
    <t>53849</t>
  </si>
  <si>
    <t>53857</t>
  </si>
  <si>
    <t>53858</t>
  </si>
  <si>
    <t>53861</t>
  </si>
  <si>
    <t>53863</t>
  </si>
  <si>
    <t>53865</t>
  </si>
  <si>
    <t>53866</t>
  </si>
  <si>
    <t>53882</t>
  </si>
  <si>
    <t>55263</t>
  </si>
  <si>
    <t>73303</t>
  </si>
  <si>
    <t>73307</t>
  </si>
  <si>
    <t>73309</t>
  </si>
  <si>
    <t>73311</t>
  </si>
  <si>
    <t>73313</t>
  </si>
  <si>
    <t>73315</t>
  </si>
  <si>
    <t>73335</t>
  </si>
  <si>
    <t>73340</t>
  </si>
  <si>
    <t>83361</t>
  </si>
  <si>
    <t>83761</t>
  </si>
  <si>
    <t>83762</t>
  </si>
  <si>
    <t>83763</t>
  </si>
  <si>
    <t>83764</t>
  </si>
  <si>
    <t>87026</t>
  </si>
  <si>
    <t>87441</t>
  </si>
  <si>
    <t>87442</t>
  </si>
  <si>
    <t>87443</t>
  </si>
  <si>
    <t>87444</t>
  </si>
  <si>
    <t>88387</t>
  </si>
  <si>
    <t>88389</t>
  </si>
  <si>
    <t>88390</t>
  </si>
  <si>
    <t>88391</t>
  </si>
  <si>
    <t>88394</t>
  </si>
  <si>
    <t>88395</t>
  </si>
  <si>
    <t>88396</t>
  </si>
  <si>
    <t>88397</t>
  </si>
  <si>
    <t>88400</t>
  </si>
  <si>
    <t>88401</t>
  </si>
  <si>
    <t>88402</t>
  </si>
  <si>
    <t>88403</t>
  </si>
  <si>
    <t>88419</t>
  </si>
  <si>
    <t>88422</t>
  </si>
  <si>
    <t>88425</t>
  </si>
  <si>
    <t>88427</t>
  </si>
  <si>
    <t>88434</t>
  </si>
  <si>
    <t>88435</t>
  </si>
  <si>
    <t>88436</t>
  </si>
  <si>
    <t>88437</t>
  </si>
  <si>
    <t>88569</t>
  </si>
  <si>
    <t>88570</t>
  </si>
  <si>
    <t>88826</t>
  </si>
  <si>
    <t>88827</t>
  </si>
  <si>
    <t>88828</t>
  </si>
  <si>
    <t>88829</t>
  </si>
  <si>
    <t>88832</t>
  </si>
  <si>
    <t>88834</t>
  </si>
  <si>
    <t>88835</t>
  </si>
  <si>
    <t>88836</t>
  </si>
  <si>
    <t>88839</t>
  </si>
  <si>
    <t>88840</t>
  </si>
  <si>
    <t>88841</t>
  </si>
  <si>
    <t>88842</t>
  </si>
  <si>
    <t>88847</t>
  </si>
  <si>
    <t>88848</t>
  </si>
  <si>
    <t>88853</t>
  </si>
  <si>
    <t>88854</t>
  </si>
  <si>
    <t>88855</t>
  </si>
  <si>
    <t>88856</t>
  </si>
  <si>
    <t>88857</t>
  </si>
  <si>
    <t>88858</t>
  </si>
  <si>
    <t>88859</t>
  </si>
  <si>
    <t>88860</t>
  </si>
  <si>
    <t>88900</t>
  </si>
  <si>
    <t>88902</t>
  </si>
  <si>
    <t>88903</t>
  </si>
  <si>
    <t>88904</t>
  </si>
  <si>
    <t>89009</t>
  </si>
  <si>
    <t>89010</t>
  </si>
  <si>
    <t>89011</t>
  </si>
  <si>
    <t>89012</t>
  </si>
  <si>
    <t>89013</t>
  </si>
  <si>
    <t>89014</t>
  </si>
  <si>
    <t>89015</t>
  </si>
  <si>
    <t>89016</t>
  </si>
  <si>
    <t>89017</t>
  </si>
  <si>
    <t>89018</t>
  </si>
  <si>
    <t>89019</t>
  </si>
  <si>
    <t>89020</t>
  </si>
  <si>
    <t>89023</t>
  </si>
  <si>
    <t>89024</t>
  </si>
  <si>
    <t>89025</t>
  </si>
  <si>
    <t>89026</t>
  </si>
  <si>
    <t>89029</t>
  </si>
  <si>
    <t>89030</t>
  </si>
  <si>
    <t>89033</t>
  </si>
  <si>
    <t>89034</t>
  </si>
  <si>
    <t>89128</t>
  </si>
  <si>
    <t>89129</t>
  </si>
  <si>
    <t>89130</t>
  </si>
  <si>
    <t>89131</t>
  </si>
  <si>
    <t>89210</t>
  </si>
  <si>
    <t>89211</t>
  </si>
  <si>
    <t>89212</t>
  </si>
  <si>
    <t>89213</t>
  </si>
  <si>
    <t>89214</t>
  </si>
  <si>
    <t>89215</t>
  </si>
  <si>
    <t>89221</t>
  </si>
  <si>
    <t>89222</t>
  </si>
  <si>
    <t>89223</t>
  </si>
  <si>
    <t>89224</t>
  </si>
  <si>
    <t>89228</t>
  </si>
  <si>
    <t>89229</t>
  </si>
  <si>
    <t>89230</t>
  </si>
  <si>
    <t>89231</t>
  </si>
  <si>
    <t>89232</t>
  </si>
  <si>
    <t>89233</t>
  </si>
  <si>
    <t>89236</t>
  </si>
  <si>
    <t>89237</t>
  </si>
  <si>
    <t>89238</t>
  </si>
  <si>
    <t>89239</t>
  </si>
  <si>
    <t>89240</t>
  </si>
  <si>
    <t>89241</t>
  </si>
  <si>
    <t>89246</t>
  </si>
  <si>
    <t>89247</t>
  </si>
  <si>
    <t>89248</t>
  </si>
  <si>
    <t>89249</t>
  </si>
  <si>
    <t>89253</t>
  </si>
  <si>
    <t>89254</t>
  </si>
  <si>
    <t>89255</t>
  </si>
  <si>
    <t>89256</t>
  </si>
  <si>
    <t>89259</t>
  </si>
  <si>
    <t>89260</t>
  </si>
  <si>
    <t>89262</t>
  </si>
  <si>
    <t>89264</t>
  </si>
  <si>
    <t>89265</t>
  </si>
  <si>
    <t>89266</t>
  </si>
  <si>
    <t>89267</t>
  </si>
  <si>
    <t>89268</t>
  </si>
  <si>
    <t>89269</t>
  </si>
  <si>
    <t>89270</t>
  </si>
  <si>
    <t>89271</t>
  </si>
  <si>
    <t>89274</t>
  </si>
  <si>
    <t>89275</t>
  </si>
  <si>
    <t>89276</t>
  </si>
  <si>
    <t>89277</t>
  </si>
  <si>
    <t>89280</t>
  </si>
  <si>
    <t>89281</t>
  </si>
  <si>
    <t>89870</t>
  </si>
  <si>
    <t>89871</t>
  </si>
  <si>
    <t>89872</t>
  </si>
  <si>
    <t>89873</t>
  </si>
  <si>
    <t>89874</t>
  </si>
  <si>
    <t>89878</t>
  </si>
  <si>
    <t>89879</t>
  </si>
  <si>
    <t>89880</t>
  </si>
  <si>
    <t>89881</t>
  </si>
  <si>
    <t>89882</t>
  </si>
  <si>
    <t>90582</t>
  </si>
  <si>
    <t>90583</t>
  </si>
  <si>
    <t>90584</t>
  </si>
  <si>
    <t>90585</t>
  </si>
  <si>
    <t>90621</t>
  </si>
  <si>
    <t>90622</t>
  </si>
  <si>
    <t>90623</t>
  </si>
  <si>
    <t>90624</t>
  </si>
  <si>
    <t>90627</t>
  </si>
  <si>
    <t>90628</t>
  </si>
  <si>
    <t>90629</t>
  </si>
  <si>
    <t>90630</t>
  </si>
  <si>
    <t>90633</t>
  </si>
  <si>
    <t>90634</t>
  </si>
  <si>
    <t>90635</t>
  </si>
  <si>
    <t>90636</t>
  </si>
  <si>
    <t>90639</t>
  </si>
  <si>
    <t>90640</t>
  </si>
  <si>
    <t>90641</t>
  </si>
  <si>
    <t>90642</t>
  </si>
  <si>
    <t>90646</t>
  </si>
  <si>
    <t>90647</t>
  </si>
  <si>
    <t>90648</t>
  </si>
  <si>
    <t>90649</t>
  </si>
  <si>
    <t>90652</t>
  </si>
  <si>
    <t>90653</t>
  </si>
  <si>
    <t>90654</t>
  </si>
  <si>
    <t>90655</t>
  </si>
  <si>
    <t>90658</t>
  </si>
  <si>
    <t>90659</t>
  </si>
  <si>
    <t>90660</t>
  </si>
  <si>
    <t>90661</t>
  </si>
  <si>
    <t>90664</t>
  </si>
  <si>
    <t>90665</t>
  </si>
  <si>
    <t>90666</t>
  </si>
  <si>
    <t>90667</t>
  </si>
  <si>
    <t>90670</t>
  </si>
  <si>
    <t>90671</t>
  </si>
  <si>
    <t>90672</t>
  </si>
  <si>
    <t>90673</t>
  </si>
  <si>
    <t>90676</t>
  </si>
  <si>
    <t>90677</t>
  </si>
  <si>
    <t>90678</t>
  </si>
  <si>
    <t>90679</t>
  </si>
  <si>
    <t>90682</t>
  </si>
  <si>
    <t>90683</t>
  </si>
  <si>
    <t>90684</t>
  </si>
  <si>
    <t>90685</t>
  </si>
  <si>
    <t>90688</t>
  </si>
  <si>
    <t>90689</t>
  </si>
  <si>
    <t>90690</t>
  </si>
  <si>
    <t>90691</t>
  </si>
  <si>
    <t>90957</t>
  </si>
  <si>
    <t>90958</t>
  </si>
  <si>
    <t>90960</t>
  </si>
  <si>
    <t>90961</t>
  </si>
  <si>
    <t>90962</t>
  </si>
  <si>
    <t>90963</t>
  </si>
  <si>
    <t>90968</t>
  </si>
  <si>
    <t>90969</t>
  </si>
  <si>
    <t>90970</t>
  </si>
  <si>
    <t>90971</t>
  </si>
  <si>
    <t>90975</t>
  </si>
  <si>
    <t>90976</t>
  </si>
  <si>
    <t>90977</t>
  </si>
  <si>
    <t>90978</t>
  </si>
  <si>
    <t>90992</t>
  </si>
  <si>
    <t>90993</t>
  </si>
  <si>
    <t>90994</t>
  </si>
  <si>
    <t>90995</t>
  </si>
  <si>
    <t>91021</t>
  </si>
  <si>
    <t>91026</t>
  </si>
  <si>
    <t>91027</t>
  </si>
  <si>
    <t>91028</t>
  </si>
  <si>
    <t>91029</t>
  </si>
  <si>
    <t>91030</t>
  </si>
  <si>
    <t>91273</t>
  </si>
  <si>
    <t>91274</t>
  </si>
  <si>
    <t>91275</t>
  </si>
  <si>
    <t>91276</t>
  </si>
  <si>
    <t>91279</t>
  </si>
  <si>
    <t>91280</t>
  </si>
  <si>
    <t>91281</t>
  </si>
  <si>
    <t>91282</t>
  </si>
  <si>
    <t>91354</t>
  </si>
  <si>
    <t>91355</t>
  </si>
  <si>
    <t>91356</t>
  </si>
  <si>
    <t>91359</t>
  </si>
  <si>
    <t>91360</t>
  </si>
  <si>
    <t>91361</t>
  </si>
  <si>
    <t>91367</t>
  </si>
  <si>
    <t>91368</t>
  </si>
  <si>
    <t>91369</t>
  </si>
  <si>
    <t>91375</t>
  </si>
  <si>
    <t>91376</t>
  </si>
  <si>
    <t>91377</t>
  </si>
  <si>
    <t>91380</t>
  </si>
  <si>
    <t>91381</t>
  </si>
  <si>
    <t>91382</t>
  </si>
  <si>
    <t>91383</t>
  </si>
  <si>
    <t>91384</t>
  </si>
  <si>
    <t>91390</t>
  </si>
  <si>
    <t>91391</t>
  </si>
  <si>
    <t>91392</t>
  </si>
  <si>
    <t>91396</t>
  </si>
  <si>
    <t>91397</t>
  </si>
  <si>
    <t>91398</t>
  </si>
  <si>
    <t>91402</t>
  </si>
  <si>
    <t>91466</t>
  </si>
  <si>
    <t>91467</t>
  </si>
  <si>
    <t>91468</t>
  </si>
  <si>
    <t>91469</t>
  </si>
  <si>
    <t>91484</t>
  </si>
  <si>
    <t>91485</t>
  </si>
  <si>
    <t>91529</t>
  </si>
  <si>
    <t>91530</t>
  </si>
  <si>
    <t>91531</t>
  </si>
  <si>
    <t>91532</t>
  </si>
  <si>
    <t>91629</t>
  </si>
  <si>
    <t>91630</t>
  </si>
  <si>
    <t>91631</t>
  </si>
  <si>
    <t>91632</t>
  </si>
  <si>
    <t>91633</t>
  </si>
  <si>
    <t>91640</t>
  </si>
  <si>
    <t>91641</t>
  </si>
  <si>
    <t>91642</t>
  </si>
  <si>
    <t>91643</t>
  </si>
  <si>
    <t>91644</t>
  </si>
  <si>
    <t>91688</t>
  </si>
  <si>
    <t>91689</t>
  </si>
  <si>
    <t>91690</t>
  </si>
  <si>
    <t>91691</t>
  </si>
  <si>
    <t>92040</t>
  </si>
  <si>
    <t>92041</t>
  </si>
  <si>
    <t>92042</t>
  </si>
  <si>
    <t>92101</t>
  </si>
  <si>
    <t>92102</t>
  </si>
  <si>
    <t>92103</t>
  </si>
  <si>
    <t>92104</t>
  </si>
  <si>
    <t>92105</t>
  </si>
  <si>
    <t>92108</t>
  </si>
  <si>
    <t>92109</t>
  </si>
  <si>
    <t>92110</t>
  </si>
  <si>
    <t>92111</t>
  </si>
  <si>
    <t>92114</t>
  </si>
  <si>
    <t>92115</t>
  </si>
  <si>
    <t>92116</t>
  </si>
  <si>
    <t>92133</t>
  </si>
  <si>
    <t>92134</t>
  </si>
  <si>
    <t>92135</t>
  </si>
  <si>
    <t>92136</t>
  </si>
  <si>
    <t>92137</t>
  </si>
  <si>
    <t>92140</t>
  </si>
  <si>
    <t>92141</t>
  </si>
  <si>
    <t>92142</t>
  </si>
  <si>
    <t>92143</t>
  </si>
  <si>
    <t>92144</t>
  </si>
  <si>
    <t>92237</t>
  </si>
  <si>
    <t>92238</t>
  </si>
  <si>
    <t>92239</t>
  </si>
  <si>
    <t>92240</t>
  </si>
  <si>
    <t>92241</t>
  </si>
  <si>
    <t>92712</t>
  </si>
  <si>
    <t>92713</t>
  </si>
  <si>
    <t>92714</t>
  </si>
  <si>
    <t>92715</t>
  </si>
  <si>
    <t>92956</t>
  </si>
  <si>
    <t>92957</t>
  </si>
  <si>
    <t>92958</t>
  </si>
  <si>
    <t>92959</t>
  </si>
  <si>
    <t>92963</t>
  </si>
  <si>
    <t>92964</t>
  </si>
  <si>
    <t>92965</t>
  </si>
  <si>
    <t>93220</t>
  </si>
  <si>
    <t>93221</t>
  </si>
  <si>
    <t>93222</t>
  </si>
  <si>
    <t>93223</t>
  </si>
  <si>
    <t>93229</t>
  </si>
  <si>
    <t>93230</t>
  </si>
  <si>
    <t>93231</t>
  </si>
  <si>
    <t>93232</t>
  </si>
  <si>
    <t>93235</t>
  </si>
  <si>
    <t>93238</t>
  </si>
  <si>
    <t>93239</t>
  </si>
  <si>
    <t>93240</t>
  </si>
  <si>
    <t>93267</t>
  </si>
  <si>
    <t>93269</t>
  </si>
  <si>
    <t>93270</t>
  </si>
  <si>
    <t>93271</t>
  </si>
  <si>
    <t>93277</t>
  </si>
  <si>
    <t>93278</t>
  </si>
  <si>
    <t>93279</t>
  </si>
  <si>
    <t>93280</t>
  </si>
  <si>
    <t>93283</t>
  </si>
  <si>
    <t>93284</t>
  </si>
  <si>
    <t>93285</t>
  </si>
  <si>
    <t>93286</t>
  </si>
  <si>
    <t>93296</t>
  </si>
  <si>
    <t>93397</t>
  </si>
  <si>
    <t>93398</t>
  </si>
  <si>
    <t>93399</t>
  </si>
  <si>
    <t>93400</t>
  </si>
  <si>
    <t>93401</t>
  </si>
  <si>
    <t>93404</t>
  </si>
  <si>
    <t>93405</t>
  </si>
  <si>
    <t>93406</t>
  </si>
  <si>
    <t>93407</t>
  </si>
  <si>
    <t>93411</t>
  </si>
  <si>
    <t>93412</t>
  </si>
  <si>
    <t>93413</t>
  </si>
  <si>
    <t>93414</t>
  </si>
  <si>
    <t>93417</t>
  </si>
  <si>
    <t>93418</t>
  </si>
  <si>
    <t>93419</t>
  </si>
  <si>
    <t>93420</t>
  </si>
  <si>
    <t>93423</t>
  </si>
  <si>
    <t>93424</t>
  </si>
  <si>
    <t>93425</t>
  </si>
  <si>
    <t>93426</t>
  </si>
  <si>
    <t>93429</t>
  </si>
  <si>
    <t>93430</t>
  </si>
  <si>
    <t>93431</t>
  </si>
  <si>
    <t>93432</t>
  </si>
  <si>
    <t>93435</t>
  </si>
  <si>
    <t>93436</t>
  </si>
  <si>
    <t>93437</t>
  </si>
  <si>
    <t>93438</t>
  </si>
  <si>
    <t>95114</t>
  </si>
  <si>
    <t>95115</t>
  </si>
  <si>
    <t>95116</t>
  </si>
  <si>
    <t>95117</t>
  </si>
  <si>
    <t>95118</t>
  </si>
  <si>
    <t>95119</t>
  </si>
  <si>
    <t>95120</t>
  </si>
  <si>
    <t>95123</t>
  </si>
  <si>
    <t>95124</t>
  </si>
  <si>
    <t>95125</t>
  </si>
  <si>
    <t>95126</t>
  </si>
  <si>
    <t>95129</t>
  </si>
  <si>
    <t>95130</t>
  </si>
  <si>
    <t>95131</t>
  </si>
  <si>
    <t>95132</t>
  </si>
  <si>
    <t>95136</t>
  </si>
  <si>
    <t>95137</t>
  </si>
  <si>
    <t>95138</t>
  </si>
  <si>
    <t>95208</t>
  </si>
  <si>
    <t>95209</t>
  </si>
  <si>
    <t>95210</t>
  </si>
  <si>
    <t>95211</t>
  </si>
  <si>
    <t>95217</t>
  </si>
  <si>
    <t>95255</t>
  </si>
  <si>
    <t>95256</t>
  </si>
  <si>
    <t>95257</t>
  </si>
  <si>
    <t>95260</t>
  </si>
  <si>
    <t>95261</t>
  </si>
  <si>
    <t>95262</t>
  </si>
  <si>
    <t>95263</t>
  </si>
  <si>
    <t>95266</t>
  </si>
  <si>
    <t>95267</t>
  </si>
  <si>
    <t>95268</t>
  </si>
  <si>
    <t>95269</t>
  </si>
  <si>
    <t>95272</t>
  </si>
  <si>
    <t>95273</t>
  </si>
  <si>
    <t>95274</t>
  </si>
  <si>
    <t>95275</t>
  </si>
  <si>
    <t>95278</t>
  </si>
  <si>
    <t>95279</t>
  </si>
  <si>
    <t>95280</t>
  </si>
  <si>
    <t>95281</t>
  </si>
  <si>
    <t>95617</t>
  </si>
  <si>
    <t>95618</t>
  </si>
  <si>
    <t>95619</t>
  </si>
  <si>
    <t>95627</t>
  </si>
  <si>
    <t>95628</t>
  </si>
  <si>
    <t>95629</t>
  </si>
  <si>
    <t>95630</t>
  </si>
  <si>
    <t>95698</t>
  </si>
  <si>
    <t>95699</t>
  </si>
  <si>
    <t>95700</t>
  </si>
  <si>
    <t>95701</t>
  </si>
  <si>
    <t>95704</t>
  </si>
  <si>
    <t>95705</t>
  </si>
  <si>
    <t>95706</t>
  </si>
  <si>
    <t>95707</t>
  </si>
  <si>
    <t>95710</t>
  </si>
  <si>
    <t>95711</t>
  </si>
  <si>
    <t>95712</t>
  </si>
  <si>
    <t>95713</t>
  </si>
  <si>
    <t>95716</t>
  </si>
  <si>
    <t>95717</t>
  </si>
  <si>
    <t>95718</t>
  </si>
  <si>
    <t>95719</t>
  </si>
  <si>
    <t>95869</t>
  </si>
  <si>
    <t>95870</t>
  </si>
  <si>
    <t>95871</t>
  </si>
  <si>
    <t>95874</t>
  </si>
  <si>
    <t>96008</t>
  </si>
  <si>
    <t>96009</t>
  </si>
  <si>
    <t>96011</t>
  </si>
  <si>
    <t>96012</t>
  </si>
  <si>
    <t>96015</t>
  </si>
  <si>
    <t>96016</t>
  </si>
  <si>
    <t>96018</t>
  </si>
  <si>
    <t>96019</t>
  </si>
  <si>
    <t>96023</t>
  </si>
  <si>
    <t>96024</t>
  </si>
  <si>
    <t>96026</t>
  </si>
  <si>
    <t>96027</t>
  </si>
  <si>
    <t>96030</t>
  </si>
  <si>
    <t>96031</t>
  </si>
  <si>
    <t>96032</t>
  </si>
  <si>
    <t>96033</t>
  </si>
  <si>
    <t>96034</t>
  </si>
  <si>
    <t>96053</t>
  </si>
  <si>
    <t>96054</t>
  </si>
  <si>
    <t>96055</t>
  </si>
  <si>
    <t>96056</t>
  </si>
  <si>
    <t>96057</t>
  </si>
  <si>
    <t>96060</t>
  </si>
  <si>
    <t>96061</t>
  </si>
  <si>
    <t>96062</t>
  </si>
  <si>
    <t>96241</t>
  </si>
  <si>
    <t>96242</t>
  </si>
  <si>
    <t>96243</t>
  </si>
  <si>
    <t>96244</t>
  </si>
  <si>
    <t>96301</t>
  </si>
  <si>
    <t>96457</t>
  </si>
  <si>
    <t>96458</t>
  </si>
  <si>
    <t>96459</t>
  </si>
  <si>
    <t>96460</t>
  </si>
  <si>
    <t>98760</t>
  </si>
  <si>
    <t>98761</t>
  </si>
  <si>
    <t>98762</t>
  </si>
  <si>
    <t>98763</t>
  </si>
  <si>
    <t>99829</t>
  </si>
  <si>
    <t>99830</t>
  </si>
  <si>
    <t>99831</t>
  </si>
  <si>
    <t>99832</t>
  </si>
  <si>
    <t>100637</t>
  </si>
  <si>
    <t>100638</t>
  </si>
  <si>
    <t>100639</t>
  </si>
  <si>
    <t>100640</t>
  </si>
  <si>
    <t>100643</t>
  </si>
  <si>
    <t>100644</t>
  </si>
  <si>
    <t>100645</t>
  </si>
  <si>
    <t>100646</t>
  </si>
  <si>
    <t>102270</t>
  </si>
  <si>
    <t>102271</t>
  </si>
  <si>
    <t>102272</t>
  </si>
  <si>
    <t>102273</t>
  </si>
  <si>
    <t>102809</t>
  </si>
  <si>
    <t>102815</t>
  </si>
  <si>
    <t>102826</t>
  </si>
  <si>
    <t>102832</t>
  </si>
  <si>
    <t>102843</t>
  </si>
  <si>
    <t>102849</t>
  </si>
  <si>
    <t>102855</t>
  </si>
  <si>
    <t>102861</t>
  </si>
  <si>
    <t>102867</t>
  </si>
  <si>
    <t>102873</t>
  </si>
  <si>
    <t>102879</t>
  </si>
  <si>
    <t>102885</t>
  </si>
  <si>
    <t>102891</t>
  </si>
  <si>
    <t>102897</t>
  </si>
  <si>
    <t>102903</t>
  </si>
  <si>
    <t>102909</t>
  </si>
  <si>
    <t>102915</t>
  </si>
  <si>
    <t>102927</t>
  </si>
  <si>
    <t>102933</t>
  </si>
  <si>
    <t>102939</t>
  </si>
  <si>
    <t>102945</t>
  </si>
  <si>
    <t>102951</t>
  </si>
  <si>
    <t>102957</t>
  </si>
  <si>
    <t>102963</t>
  </si>
  <si>
    <t>102969</t>
  </si>
  <si>
    <t>102985</t>
  </si>
  <si>
    <t>103156</t>
  </si>
  <si>
    <t>103162</t>
  </si>
  <si>
    <t>103168</t>
  </si>
  <si>
    <t>103174</t>
  </si>
  <si>
    <t>103180</t>
  </si>
  <si>
    <t>103223</t>
  </si>
  <si>
    <t>103229</t>
  </si>
  <si>
    <t>103235</t>
  </si>
  <si>
    <t>103241</t>
  </si>
  <si>
    <t>92259</t>
  </si>
  <si>
    <t>92260</t>
  </si>
  <si>
    <t>92261</t>
  </si>
  <si>
    <t>92262</t>
  </si>
  <si>
    <t>92539</t>
  </si>
  <si>
    <t>92540</t>
  </si>
  <si>
    <t>92541</t>
  </si>
  <si>
    <t>92542</t>
  </si>
  <si>
    <t>92543</t>
  </si>
  <si>
    <t>92544</t>
  </si>
  <si>
    <t>92545</t>
  </si>
  <si>
    <t>92546</t>
  </si>
  <si>
    <t>92547</t>
  </si>
  <si>
    <t>92548</t>
  </si>
  <si>
    <t>92549</t>
  </si>
  <si>
    <t>92550</t>
  </si>
  <si>
    <t>92551</t>
  </si>
  <si>
    <t>92552</t>
  </si>
  <si>
    <t>92553</t>
  </si>
  <si>
    <t>92554</t>
  </si>
  <si>
    <t>92555</t>
  </si>
  <si>
    <t>92556</t>
  </si>
  <si>
    <t>92557</t>
  </si>
  <si>
    <t>92558</t>
  </si>
  <si>
    <t>92559</t>
  </si>
  <si>
    <t>92560</t>
  </si>
  <si>
    <t>92561</t>
  </si>
  <si>
    <t>92562</t>
  </si>
  <si>
    <t>92563</t>
  </si>
  <si>
    <t>92564</t>
  </si>
  <si>
    <t>92565</t>
  </si>
  <si>
    <t>92566</t>
  </si>
  <si>
    <t>92567</t>
  </si>
  <si>
    <t>100379</t>
  </si>
  <si>
    <t>100380</t>
  </si>
  <si>
    <t>100381</t>
  </si>
  <si>
    <t>100383</t>
  </si>
  <si>
    <t>100384</t>
  </si>
  <si>
    <t>100385</t>
  </si>
  <si>
    <t>100386</t>
  </si>
  <si>
    <t>100387</t>
  </si>
  <si>
    <t>100388</t>
  </si>
  <si>
    <t>100389</t>
  </si>
  <si>
    <t>100390</t>
  </si>
  <si>
    <t>100391</t>
  </si>
  <si>
    <t>100392</t>
  </si>
  <si>
    <t>100393</t>
  </si>
  <si>
    <t>100394</t>
  </si>
  <si>
    <t>100395</t>
  </si>
  <si>
    <t>94189</t>
  </si>
  <si>
    <t>94192</t>
  </si>
  <si>
    <t>94195</t>
  </si>
  <si>
    <t>94198</t>
  </si>
  <si>
    <t>94201</t>
  </si>
  <si>
    <t>94204</t>
  </si>
  <si>
    <t>94224</t>
  </si>
  <si>
    <t>94226</t>
  </si>
  <si>
    <t>94232</t>
  </si>
  <si>
    <t>94440</t>
  </si>
  <si>
    <t>94441</t>
  </si>
  <si>
    <t>94442</t>
  </si>
  <si>
    <t>94443</t>
  </si>
  <si>
    <t>94445</t>
  </si>
  <si>
    <t>94446</t>
  </si>
  <si>
    <t>94447</t>
  </si>
  <si>
    <t>94448</t>
  </si>
  <si>
    <t>94207</t>
  </si>
  <si>
    <t>94210</t>
  </si>
  <si>
    <t>94218</t>
  </si>
  <si>
    <t>94213</t>
  </si>
  <si>
    <t>94216</t>
  </si>
  <si>
    <t>94219</t>
  </si>
  <si>
    <t>94220</t>
  </si>
  <si>
    <t>94221</t>
  </si>
  <si>
    <t>94222</t>
  </si>
  <si>
    <t>94223</t>
  </si>
  <si>
    <t>94451</t>
  </si>
  <si>
    <t>100325</t>
  </si>
  <si>
    <t>100327</t>
  </si>
  <si>
    <t>100328</t>
  </si>
  <si>
    <t>100329</t>
  </si>
  <si>
    <t>100330</t>
  </si>
  <si>
    <t>100331</t>
  </si>
  <si>
    <t>100434</t>
  </si>
  <si>
    <t>100435</t>
  </si>
  <si>
    <t>94227</t>
  </si>
  <si>
    <t>94228</t>
  </si>
  <si>
    <t>94229</t>
  </si>
  <si>
    <t>94231</t>
  </si>
  <si>
    <t>94449</t>
  </si>
  <si>
    <t>92255</t>
  </si>
  <si>
    <t>92256</t>
  </si>
  <si>
    <t>92257</t>
  </si>
  <si>
    <t>92258</t>
  </si>
  <si>
    <t>92568</t>
  </si>
  <si>
    <t>92569</t>
  </si>
  <si>
    <t>92570</t>
  </si>
  <si>
    <t>92571</t>
  </si>
  <si>
    <t>92572</t>
  </si>
  <si>
    <t>92573</t>
  </si>
  <si>
    <t>92574</t>
  </si>
  <si>
    <t>92575</t>
  </si>
  <si>
    <t>92576</t>
  </si>
  <si>
    <t>92577</t>
  </si>
  <si>
    <t>92578</t>
  </si>
  <si>
    <t>92579</t>
  </si>
  <si>
    <t>92580</t>
  </si>
  <si>
    <t>92581</t>
  </si>
  <si>
    <t>92582</t>
  </si>
  <si>
    <t>92584</t>
  </si>
  <si>
    <t>92586</t>
  </si>
  <si>
    <t>92588</t>
  </si>
  <si>
    <t>92590</t>
  </si>
  <si>
    <t>92592</t>
  </si>
  <si>
    <t>92593</t>
  </si>
  <si>
    <t>92594</t>
  </si>
  <si>
    <t>92596</t>
  </si>
  <si>
    <t>92598</t>
  </si>
  <si>
    <t>92600</t>
  </si>
  <si>
    <t>92602</t>
  </si>
  <si>
    <t>92604</t>
  </si>
  <si>
    <t>92606</t>
  </si>
  <si>
    <t>92608</t>
  </si>
  <si>
    <t>92610</t>
  </si>
  <si>
    <t>92612</t>
  </si>
  <si>
    <t>92614</t>
  </si>
  <si>
    <t>92616</t>
  </si>
  <si>
    <t>92618</t>
  </si>
  <si>
    <t>92620</t>
  </si>
  <si>
    <t>100357</t>
  </si>
  <si>
    <t>100358</t>
  </si>
  <si>
    <t>100359</t>
  </si>
  <si>
    <t>100360</t>
  </si>
  <si>
    <t>100361</t>
  </si>
  <si>
    <t>100362</t>
  </si>
  <si>
    <t>100363</t>
  </si>
  <si>
    <t>100364</t>
  </si>
  <si>
    <t>100365</t>
  </si>
  <si>
    <t>100366</t>
  </si>
  <si>
    <t>100367</t>
  </si>
  <si>
    <t>100368</t>
  </si>
  <si>
    <t>100369</t>
  </si>
  <si>
    <t>100370</t>
  </si>
  <si>
    <t>100371</t>
  </si>
  <si>
    <t>100372</t>
  </si>
  <si>
    <t>100373</t>
  </si>
  <si>
    <t>100374</t>
  </si>
  <si>
    <t>100375</t>
  </si>
  <si>
    <t>100376</t>
  </si>
  <si>
    <t>100377</t>
  </si>
  <si>
    <t>100378</t>
  </si>
  <si>
    <t>100382</t>
  </si>
  <si>
    <t>94444</t>
  </si>
  <si>
    <t>102661</t>
  </si>
  <si>
    <t>102663</t>
  </si>
  <si>
    <t>102664</t>
  </si>
  <si>
    <t>102665</t>
  </si>
  <si>
    <t>102666</t>
  </si>
  <si>
    <t>102669</t>
  </si>
  <si>
    <t>102670</t>
  </si>
  <si>
    <t>102673</t>
  </si>
  <si>
    <t>102674</t>
  </si>
  <si>
    <t>102677</t>
  </si>
  <si>
    <t>102678</t>
  </si>
  <si>
    <t>102679</t>
  </si>
  <si>
    <t>102680</t>
  </si>
  <si>
    <t>102683</t>
  </si>
  <si>
    <t>102684</t>
  </si>
  <si>
    <t>102687</t>
  </si>
  <si>
    <t>102688</t>
  </si>
  <si>
    <t>102690</t>
  </si>
  <si>
    <t>102694</t>
  </si>
  <si>
    <t>102697</t>
  </si>
  <si>
    <t>102704</t>
  </si>
  <si>
    <t>102706</t>
  </si>
  <si>
    <t>102707</t>
  </si>
  <si>
    <t>102708</t>
  </si>
  <si>
    <t>102710</t>
  </si>
  <si>
    <t>102711</t>
  </si>
  <si>
    <t>102712</t>
  </si>
  <si>
    <t>102713</t>
  </si>
  <si>
    <t>102715</t>
  </si>
  <si>
    <t>102716</t>
  </si>
  <si>
    <t>102717</t>
  </si>
  <si>
    <t>102718</t>
  </si>
  <si>
    <t>102719</t>
  </si>
  <si>
    <t>102722</t>
  </si>
  <si>
    <t>102723</t>
  </si>
  <si>
    <t>102724</t>
  </si>
  <si>
    <t>102725</t>
  </si>
  <si>
    <t>102726</t>
  </si>
  <si>
    <t>103653</t>
  </si>
  <si>
    <t>92743</t>
  </si>
  <si>
    <t>92744</t>
  </si>
  <si>
    <t>92745</t>
  </si>
  <si>
    <t>92746</t>
  </si>
  <si>
    <t>92747</t>
  </si>
  <si>
    <t>92748</t>
  </si>
  <si>
    <t>92749</t>
  </si>
  <si>
    <t>92750</t>
  </si>
  <si>
    <t>92751</t>
  </si>
  <si>
    <t>92752</t>
  </si>
  <si>
    <t>92753</t>
  </si>
  <si>
    <t>92754</t>
  </si>
  <si>
    <t>92755</t>
  </si>
  <si>
    <t>92756</t>
  </si>
  <si>
    <t>92757</t>
  </si>
  <si>
    <t>92758</t>
  </si>
  <si>
    <t>91069</t>
  </si>
  <si>
    <t>91070</t>
  </si>
  <si>
    <t>91071</t>
  </si>
  <si>
    <t>91072</t>
  </si>
  <si>
    <t>91073</t>
  </si>
  <si>
    <t>91074</t>
  </si>
  <si>
    <t>91075</t>
  </si>
  <si>
    <t>91076</t>
  </si>
  <si>
    <t>91077</t>
  </si>
  <si>
    <t>91078</t>
  </si>
  <si>
    <t>91079</t>
  </si>
  <si>
    <t>91080</t>
  </si>
  <si>
    <t>91081</t>
  </si>
  <si>
    <t>91082</t>
  </si>
  <si>
    <t>91083</t>
  </si>
  <si>
    <t>91084</t>
  </si>
  <si>
    <t>91086</t>
  </si>
  <si>
    <t>91087</t>
  </si>
  <si>
    <t>91088</t>
  </si>
  <si>
    <t>91089</t>
  </si>
  <si>
    <t>91090</t>
  </si>
  <si>
    <t>91091</t>
  </si>
  <si>
    <t>91092</t>
  </si>
  <si>
    <t>91093</t>
  </si>
  <si>
    <t>91094</t>
  </si>
  <si>
    <t>91095</t>
  </si>
  <si>
    <t>91096</t>
  </si>
  <si>
    <t>91097</t>
  </si>
  <si>
    <t>91098</t>
  </si>
  <si>
    <t>91099</t>
  </si>
  <si>
    <t>91100</t>
  </si>
  <si>
    <t>91101</t>
  </si>
  <si>
    <t>93952</t>
  </si>
  <si>
    <t>93953</t>
  </si>
  <si>
    <t>93954</t>
  </si>
  <si>
    <t>93955</t>
  </si>
  <si>
    <t>93956</t>
  </si>
  <si>
    <t>93957</t>
  </si>
  <si>
    <t>93958</t>
  </si>
  <si>
    <t>93959</t>
  </si>
  <si>
    <t>93960</t>
  </si>
  <si>
    <t>93961</t>
  </si>
  <si>
    <t>93962</t>
  </si>
  <si>
    <t>93963</t>
  </si>
  <si>
    <t>93964</t>
  </si>
  <si>
    <t>93965</t>
  </si>
  <si>
    <t>93966</t>
  </si>
  <si>
    <t>93967</t>
  </si>
  <si>
    <t>93968</t>
  </si>
  <si>
    <t>93969</t>
  </si>
  <si>
    <t>93970</t>
  </si>
  <si>
    <t>93971</t>
  </si>
  <si>
    <t>95108</t>
  </si>
  <si>
    <t>100332</t>
  </si>
  <si>
    <t>100333</t>
  </si>
  <si>
    <t>100334</t>
  </si>
  <si>
    <t>100335</t>
  </si>
  <si>
    <t>100341</t>
  </si>
  <si>
    <t>100342</t>
  </si>
  <si>
    <t>100343</t>
  </si>
  <si>
    <t>100344</t>
  </si>
  <si>
    <t>100345</t>
  </si>
  <si>
    <t>100346</t>
  </si>
  <si>
    <t>100347</t>
  </si>
  <si>
    <t>100348</t>
  </si>
  <si>
    <t>100349</t>
  </si>
  <si>
    <t>102989</t>
  </si>
  <si>
    <t>102990</t>
  </si>
  <si>
    <t>102991</t>
  </si>
  <si>
    <t>102992</t>
  </si>
  <si>
    <t>102993</t>
  </si>
  <si>
    <t>102994</t>
  </si>
  <si>
    <t>102995</t>
  </si>
  <si>
    <t>102996</t>
  </si>
  <si>
    <t>102997</t>
  </si>
  <si>
    <t>102998</t>
  </si>
  <si>
    <t>102999</t>
  </si>
  <si>
    <t>103000</t>
  </si>
  <si>
    <t>103001</t>
  </si>
  <si>
    <t>103002</t>
  </si>
  <si>
    <t>103003</t>
  </si>
  <si>
    <t>103005</t>
  </si>
  <si>
    <t>103006</t>
  </si>
  <si>
    <t>103007</t>
  </si>
  <si>
    <t>97933</t>
  </si>
  <si>
    <t>97934</t>
  </si>
  <si>
    <t>97935</t>
  </si>
  <si>
    <t>97936</t>
  </si>
  <si>
    <t>97947</t>
  </si>
  <si>
    <t>97948</t>
  </si>
  <si>
    <t>97949</t>
  </si>
  <si>
    <t>97950</t>
  </si>
  <si>
    <t>97951</t>
  </si>
  <si>
    <t>97952</t>
  </si>
  <si>
    <t>97953</t>
  </si>
  <si>
    <t>97955</t>
  </si>
  <si>
    <t>97956</t>
  </si>
  <si>
    <t>97957</t>
  </si>
  <si>
    <t>97961</t>
  </si>
  <si>
    <t>97973</t>
  </si>
  <si>
    <t>97974</t>
  </si>
  <si>
    <t>97975</t>
  </si>
  <si>
    <t>97976</t>
  </si>
  <si>
    <t>97977</t>
  </si>
  <si>
    <t>97978</t>
  </si>
  <si>
    <t>97980</t>
  </si>
  <si>
    <t>97981</t>
  </si>
  <si>
    <t>97983</t>
  </si>
  <si>
    <t>97985</t>
  </si>
  <si>
    <t>97987</t>
  </si>
  <si>
    <t>97988</t>
  </si>
  <si>
    <t>97989</t>
  </si>
  <si>
    <t>97991</t>
  </si>
  <si>
    <t>97992</t>
  </si>
  <si>
    <t>97993</t>
  </si>
  <si>
    <t>97994</t>
  </si>
  <si>
    <t>97995</t>
  </si>
  <si>
    <t>97996</t>
  </si>
  <si>
    <t>97997</t>
  </si>
  <si>
    <t>97999</t>
  </si>
  <si>
    <t>98001</t>
  </si>
  <si>
    <t>98002</t>
  </si>
  <si>
    <t>98003</t>
  </si>
  <si>
    <t>98005</t>
  </si>
  <si>
    <t>98006</t>
  </si>
  <si>
    <t>98007</t>
  </si>
  <si>
    <t>98008</t>
  </si>
  <si>
    <t>98009</t>
  </si>
  <si>
    <t>98010</t>
  </si>
  <si>
    <t>98011</t>
  </si>
  <si>
    <t>98012</t>
  </si>
  <si>
    <t>98013</t>
  </si>
  <si>
    <t>98014</t>
  </si>
  <si>
    <t>98015</t>
  </si>
  <si>
    <t>98016</t>
  </si>
  <si>
    <t>98017</t>
  </si>
  <si>
    <t>98018</t>
  </si>
  <si>
    <t>98019</t>
  </si>
  <si>
    <t>98020</t>
  </si>
  <si>
    <t>98021</t>
  </si>
  <si>
    <t>98022</t>
  </si>
  <si>
    <t>98023</t>
  </si>
  <si>
    <t>98024</t>
  </si>
  <si>
    <t>98025</t>
  </si>
  <si>
    <t>98026</t>
  </si>
  <si>
    <t>98027</t>
  </si>
  <si>
    <t>98028</t>
  </si>
  <si>
    <t>98029</t>
  </si>
  <si>
    <t>98030</t>
  </si>
  <si>
    <t>98031</t>
  </si>
  <si>
    <t>98032</t>
  </si>
  <si>
    <t>98033</t>
  </si>
  <si>
    <t>98034</t>
  </si>
  <si>
    <t>98035</t>
  </si>
  <si>
    <t>98036</t>
  </si>
  <si>
    <t>98037</t>
  </si>
  <si>
    <t>98038</t>
  </si>
  <si>
    <t>98039</t>
  </si>
  <si>
    <t>98040</t>
  </si>
  <si>
    <t>98041</t>
  </si>
  <si>
    <t>98042</t>
  </si>
  <si>
    <t>98043</t>
  </si>
  <si>
    <t>98044</t>
  </si>
  <si>
    <t>98045</t>
  </si>
  <si>
    <t>98046</t>
  </si>
  <si>
    <t>98047</t>
  </si>
  <si>
    <t>98048</t>
  </si>
  <si>
    <t>98049</t>
  </si>
  <si>
    <t>98050</t>
  </si>
  <si>
    <t>98051</t>
  </si>
  <si>
    <t>98405</t>
  </si>
  <si>
    <t>98406</t>
  </si>
  <si>
    <t>98407</t>
  </si>
  <si>
    <t>98408</t>
  </si>
  <si>
    <t>98409</t>
  </si>
  <si>
    <t>98410</t>
  </si>
  <si>
    <t>99240</t>
  </si>
  <si>
    <t>99241</t>
  </si>
  <si>
    <t>99242</t>
  </si>
  <si>
    <t>99243</t>
  </si>
  <si>
    <t>99244</t>
  </si>
  <si>
    <t>99246</t>
  </si>
  <si>
    <t>99247</t>
  </si>
  <si>
    <t>99248</t>
  </si>
  <si>
    <t>99249</t>
  </si>
  <si>
    <t>99252</t>
  </si>
  <si>
    <t>99254</t>
  </si>
  <si>
    <t>99256</t>
  </si>
  <si>
    <t>99259</t>
  </si>
  <si>
    <t>99261</t>
  </si>
  <si>
    <t>99263</t>
  </si>
  <si>
    <t>99265</t>
  </si>
  <si>
    <t>99266</t>
  </si>
  <si>
    <t>99267</t>
  </si>
  <si>
    <t>99268</t>
  </si>
  <si>
    <t>99269</t>
  </si>
  <si>
    <t>99270</t>
  </si>
  <si>
    <t>99271</t>
  </si>
  <si>
    <t>99272</t>
  </si>
  <si>
    <t>99273</t>
  </si>
  <si>
    <t>99274</t>
  </si>
  <si>
    <t>99275</t>
  </si>
  <si>
    <t>99276</t>
  </si>
  <si>
    <t>99277</t>
  </si>
  <si>
    <t>99278</t>
  </si>
  <si>
    <t>99279</t>
  </si>
  <si>
    <t>99280</t>
  </si>
  <si>
    <t>99281</t>
  </si>
  <si>
    <t>99282</t>
  </si>
  <si>
    <t>99283</t>
  </si>
  <si>
    <t>99284</t>
  </si>
  <si>
    <t>99285</t>
  </si>
  <si>
    <t>99286</t>
  </si>
  <si>
    <t>99287</t>
  </si>
  <si>
    <t>99288</t>
  </si>
  <si>
    <t>99289</t>
  </si>
  <si>
    <t>99290</t>
  </si>
  <si>
    <t>99291</t>
  </si>
  <si>
    <t>99292</t>
  </si>
  <si>
    <t>99293</t>
  </si>
  <si>
    <t>99294</t>
  </si>
  <si>
    <t>99296</t>
  </si>
  <si>
    <t>99297</t>
  </si>
  <si>
    <t>99298</t>
  </si>
  <si>
    <t>99299</t>
  </si>
  <si>
    <t>99300</t>
  </si>
  <si>
    <t>99301</t>
  </si>
  <si>
    <t>99302</t>
  </si>
  <si>
    <t>99303</t>
  </si>
  <si>
    <t>99304</t>
  </si>
  <si>
    <t>99305</t>
  </si>
  <si>
    <t>99306</t>
  </si>
  <si>
    <t>99307</t>
  </si>
  <si>
    <t>99308</t>
  </si>
  <si>
    <t>99309</t>
  </si>
  <si>
    <t>99310</t>
  </si>
  <si>
    <t>99311</t>
  </si>
  <si>
    <t>99312</t>
  </si>
  <si>
    <t>99313</t>
  </si>
  <si>
    <t>99314</t>
  </si>
  <si>
    <t>99315</t>
  </si>
  <si>
    <t>99317</t>
  </si>
  <si>
    <t>99318</t>
  </si>
  <si>
    <t>99319</t>
  </si>
  <si>
    <t>99320</t>
  </si>
  <si>
    <t>99321</t>
  </si>
  <si>
    <t>99322</t>
  </si>
  <si>
    <t>99323</t>
  </si>
  <si>
    <t>99324</t>
  </si>
  <si>
    <t>99325</t>
  </si>
  <si>
    <t>99326</t>
  </si>
  <si>
    <t>99327</t>
  </si>
  <si>
    <t>101800</t>
  </si>
  <si>
    <t>101801</t>
  </si>
  <si>
    <t>101806</t>
  </si>
  <si>
    <t>101807</t>
  </si>
  <si>
    <t>101808</t>
  </si>
  <si>
    <t>101809</t>
  </si>
  <si>
    <t>102139</t>
  </si>
  <si>
    <t>102141</t>
  </si>
  <si>
    <t>102142</t>
  </si>
  <si>
    <t>102457</t>
  </si>
  <si>
    <t>94263</t>
  </si>
  <si>
    <t>94264</t>
  </si>
  <si>
    <t>94265</t>
  </si>
  <si>
    <t>94266</t>
  </si>
  <si>
    <t>94267</t>
  </si>
  <si>
    <t>94268</t>
  </si>
  <si>
    <t>94269</t>
  </si>
  <si>
    <t>94270</t>
  </si>
  <si>
    <t>94271</t>
  </si>
  <si>
    <t>94272</t>
  </si>
  <si>
    <t>94273</t>
  </si>
  <si>
    <t>94274</t>
  </si>
  <si>
    <t>94275</t>
  </si>
  <si>
    <t>94276</t>
  </si>
  <si>
    <t>94277</t>
  </si>
  <si>
    <t>94278</t>
  </si>
  <si>
    <t>94279</t>
  </si>
  <si>
    <t>94280</t>
  </si>
  <si>
    <t>94281</t>
  </si>
  <si>
    <t>94282</t>
  </si>
  <si>
    <t>94283</t>
  </si>
  <si>
    <t>94284</t>
  </si>
  <si>
    <t>94285</t>
  </si>
  <si>
    <t>94286</t>
  </si>
  <si>
    <t>94287</t>
  </si>
  <si>
    <t>94288</t>
  </si>
  <si>
    <t>94289</t>
  </si>
  <si>
    <t>94290</t>
  </si>
  <si>
    <t>94291</t>
  </si>
  <si>
    <t>94292</t>
  </si>
  <si>
    <t>94293</t>
  </si>
  <si>
    <t>94294</t>
  </si>
  <si>
    <t>102727</t>
  </si>
  <si>
    <t>102728</t>
  </si>
  <si>
    <t>102729</t>
  </si>
  <si>
    <t>102730</t>
  </si>
  <si>
    <t>102731</t>
  </si>
  <si>
    <t>102732</t>
  </si>
  <si>
    <t>102733</t>
  </si>
  <si>
    <t>102734</t>
  </si>
  <si>
    <t>102735</t>
  </si>
  <si>
    <t>102736</t>
  </si>
  <si>
    <t>102737</t>
  </si>
  <si>
    <t>102738</t>
  </si>
  <si>
    <t>102739</t>
  </si>
  <si>
    <t>102740</t>
  </si>
  <si>
    <t>102741</t>
  </si>
  <si>
    <t>102742</t>
  </si>
  <si>
    <t>102743</t>
  </si>
  <si>
    <t>102744</t>
  </si>
  <si>
    <t>102745</t>
  </si>
  <si>
    <t>102746</t>
  </si>
  <si>
    <t>102747</t>
  </si>
  <si>
    <t>102748</t>
  </si>
  <si>
    <t>102749</t>
  </si>
  <si>
    <t>102750</t>
  </si>
  <si>
    <t>102751</t>
  </si>
  <si>
    <t>102752</t>
  </si>
  <si>
    <t>102753</t>
  </si>
  <si>
    <t>102754</t>
  </si>
  <si>
    <t>102755</t>
  </si>
  <si>
    <t>102756</t>
  </si>
  <si>
    <t>102757</t>
  </si>
  <si>
    <t>102758</t>
  </si>
  <si>
    <t>102759</t>
  </si>
  <si>
    <t>102760</t>
  </si>
  <si>
    <t>102761</t>
  </si>
  <si>
    <t>102762</t>
  </si>
  <si>
    <t>102763</t>
  </si>
  <si>
    <t>102764</t>
  </si>
  <si>
    <t>102765</t>
  </si>
  <si>
    <t>102766</t>
  </si>
  <si>
    <t>102767</t>
  </si>
  <si>
    <t>102768</t>
  </si>
  <si>
    <t>102769</t>
  </si>
  <si>
    <t>102770</t>
  </si>
  <si>
    <t>102771</t>
  </si>
  <si>
    <t>102772</t>
  </si>
  <si>
    <t>102773</t>
  </si>
  <si>
    <t>102774</t>
  </si>
  <si>
    <t>102775</t>
  </si>
  <si>
    <t>102776</t>
  </si>
  <si>
    <t>102777</t>
  </si>
  <si>
    <t>102778</t>
  </si>
  <si>
    <t>102779</t>
  </si>
  <si>
    <t>102780</t>
  </si>
  <si>
    <t>102781</t>
  </si>
  <si>
    <t>102782</t>
  </si>
  <si>
    <t>102783</t>
  </si>
  <si>
    <t>102784</t>
  </si>
  <si>
    <t>102785</t>
  </si>
  <si>
    <t>102786</t>
  </si>
  <si>
    <t>102787</t>
  </si>
  <si>
    <t>102788</t>
  </si>
  <si>
    <t>102789</t>
  </si>
  <si>
    <t>102790</t>
  </si>
  <si>
    <t>102791</t>
  </si>
  <si>
    <t>102792</t>
  </si>
  <si>
    <t>102793</t>
  </si>
  <si>
    <t>102794</t>
  </si>
  <si>
    <t>102795</t>
  </si>
  <si>
    <t>102796</t>
  </si>
  <si>
    <t>102797</t>
  </si>
  <si>
    <t>102798</t>
  </si>
  <si>
    <t>102799</t>
  </si>
  <si>
    <t>102800</t>
  </si>
  <si>
    <t>102801</t>
  </si>
  <si>
    <t>102802</t>
  </si>
  <si>
    <t>101570</t>
  </si>
  <si>
    <t>101571</t>
  </si>
  <si>
    <t>101572</t>
  </si>
  <si>
    <t>101573</t>
  </si>
  <si>
    <t>101574</t>
  </si>
  <si>
    <t>101575</t>
  </si>
  <si>
    <t>101576</t>
  </si>
  <si>
    <t>101577</t>
  </si>
  <si>
    <t>101578</t>
  </si>
  <si>
    <t>101579</t>
  </si>
  <si>
    <t>101580</t>
  </si>
  <si>
    <t>101581</t>
  </si>
  <si>
    <t>101582</t>
  </si>
  <si>
    <t>101583</t>
  </si>
  <si>
    <t>101584</t>
  </si>
  <si>
    <t>101585</t>
  </si>
  <si>
    <t>101586</t>
  </si>
  <si>
    <t>101587</t>
  </si>
  <si>
    <t>101588</t>
  </si>
  <si>
    <t>101589</t>
  </si>
  <si>
    <t>101590</t>
  </si>
  <si>
    <t>101591</t>
  </si>
  <si>
    <t>101592</t>
  </si>
  <si>
    <t>101593</t>
  </si>
  <si>
    <t>101600</t>
  </si>
  <si>
    <t>101601</t>
  </si>
  <si>
    <t>101602</t>
  </si>
  <si>
    <t>101603</t>
  </si>
  <si>
    <t>101604</t>
  </si>
  <si>
    <t>101605</t>
  </si>
  <si>
    <t>90788</t>
  </si>
  <si>
    <t>90789</t>
  </si>
  <si>
    <t>90790</t>
  </si>
  <si>
    <t>90791</t>
  </si>
  <si>
    <t>90793</t>
  </si>
  <si>
    <t>90794</t>
  </si>
  <si>
    <t>90795</t>
  </si>
  <si>
    <t>90796</t>
  </si>
  <si>
    <t>90797</t>
  </si>
  <si>
    <t>90798</t>
  </si>
  <si>
    <t>90799</t>
  </si>
  <si>
    <t>90801</t>
  </si>
  <si>
    <t>90806</t>
  </si>
  <si>
    <t>90820</t>
  </si>
  <si>
    <t>90821</t>
  </si>
  <si>
    <t>90822</t>
  </si>
  <si>
    <t>90823</t>
  </si>
  <si>
    <t>90824</t>
  </si>
  <si>
    <t>90825</t>
  </si>
  <si>
    <t>90830</t>
  </si>
  <si>
    <t>90831</t>
  </si>
  <si>
    <t>90841</t>
  </si>
  <si>
    <t>90842</t>
  </si>
  <si>
    <t>90843</t>
  </si>
  <si>
    <t>90844</t>
  </si>
  <si>
    <t>90845</t>
  </si>
  <si>
    <t>90846</t>
  </si>
  <si>
    <t>90847</t>
  </si>
  <si>
    <t>90848</t>
  </si>
  <si>
    <t>90849</t>
  </si>
  <si>
    <t>90850</t>
  </si>
  <si>
    <t>90851</t>
  </si>
  <si>
    <t>90852</t>
  </si>
  <si>
    <t>91009</t>
  </si>
  <si>
    <t>91010</t>
  </si>
  <si>
    <t>91011</t>
  </si>
  <si>
    <t>91012</t>
  </si>
  <si>
    <t>91013</t>
  </si>
  <si>
    <t>91014</t>
  </si>
  <si>
    <t>91015</t>
  </si>
  <si>
    <t>91016</t>
  </si>
  <si>
    <t>91287</t>
  </si>
  <si>
    <t>91292</t>
  </si>
  <si>
    <t>91295</t>
  </si>
  <si>
    <t>91296</t>
  </si>
  <si>
    <t>91297</t>
  </si>
  <si>
    <t>91298</t>
  </si>
  <si>
    <t>91299</t>
  </si>
  <si>
    <t>91304</t>
  </si>
  <si>
    <t>91305</t>
  </si>
  <si>
    <t>91306</t>
  </si>
  <si>
    <t>91307</t>
  </si>
  <si>
    <t>91312</t>
  </si>
  <si>
    <t>91313</t>
  </si>
  <si>
    <t>91314</t>
  </si>
  <si>
    <t>91315</t>
  </si>
  <si>
    <t>91316</t>
  </si>
  <si>
    <t>91317</t>
  </si>
  <si>
    <t>91318</t>
  </si>
  <si>
    <t>91319</t>
  </si>
  <si>
    <t>91320</t>
  </si>
  <si>
    <t>91321</t>
  </si>
  <si>
    <t>91322</t>
  </si>
  <si>
    <t>91323</t>
  </si>
  <si>
    <t>91324</t>
  </si>
  <si>
    <t>91325</t>
  </si>
  <si>
    <t>91326</t>
  </si>
  <si>
    <t>91327</t>
  </si>
  <si>
    <t>91328</t>
  </si>
  <si>
    <t>91329</t>
  </si>
  <si>
    <t>91330</t>
  </si>
  <si>
    <t>91331</t>
  </si>
  <si>
    <t>91332</t>
  </si>
  <si>
    <t>91333</t>
  </si>
  <si>
    <t>91334</t>
  </si>
  <si>
    <t>91335</t>
  </si>
  <si>
    <t>91336</t>
  </si>
  <si>
    <t>91337</t>
  </si>
  <si>
    <t>100659</t>
  </si>
  <si>
    <t>100660</t>
  </si>
  <si>
    <t>100675</t>
  </si>
  <si>
    <t>100676</t>
  </si>
  <si>
    <t>100678</t>
  </si>
  <si>
    <t>100679</t>
  </si>
  <si>
    <t>100680</t>
  </si>
  <si>
    <t>100681</t>
  </si>
  <si>
    <t>100682</t>
  </si>
  <si>
    <t>100683</t>
  </si>
  <si>
    <t>100684</t>
  </si>
  <si>
    <t>100685</t>
  </si>
  <si>
    <t>100686</t>
  </si>
  <si>
    <t>100687</t>
  </si>
  <si>
    <t>100688</t>
  </si>
  <si>
    <t>100689</t>
  </si>
  <si>
    <t>100690</t>
  </si>
  <si>
    <t>100691</t>
  </si>
  <si>
    <t>100692</t>
  </si>
  <si>
    <t>100693</t>
  </si>
  <si>
    <t>100694</t>
  </si>
  <si>
    <t>100695</t>
  </si>
  <si>
    <t>100696</t>
  </si>
  <si>
    <t>100697</t>
  </si>
  <si>
    <t>100698</t>
  </si>
  <si>
    <t>100699</t>
  </si>
  <si>
    <t>100700</t>
  </si>
  <si>
    <t>100712</t>
  </si>
  <si>
    <t>100665</t>
  </si>
  <si>
    <t>100666</t>
  </si>
  <si>
    <t>100667</t>
  </si>
  <si>
    <t>100668</t>
  </si>
  <si>
    <t>100669</t>
  </si>
  <si>
    <t>100670</t>
  </si>
  <si>
    <t>100671</t>
  </si>
  <si>
    <t>100672</t>
  </si>
  <si>
    <t>100701</t>
  </si>
  <si>
    <t>94559</t>
  </si>
  <si>
    <t>94562</t>
  </si>
  <si>
    <t>94587</t>
  </si>
  <si>
    <t>94588</t>
  </si>
  <si>
    <t>99837</t>
  </si>
  <si>
    <t>99839</t>
  </si>
  <si>
    <t>99841</t>
  </si>
  <si>
    <t>99855</t>
  </si>
  <si>
    <t>99857</t>
  </si>
  <si>
    <t>99861</t>
  </si>
  <si>
    <t>99862</t>
  </si>
  <si>
    <t>90838</t>
  </si>
  <si>
    <t>91338</t>
  </si>
  <si>
    <t>91341</t>
  </si>
  <si>
    <t>94805</t>
  </si>
  <si>
    <t>94806</t>
  </si>
  <si>
    <t>94807</t>
  </si>
  <si>
    <t>100702</t>
  </si>
  <si>
    <t>102188</t>
  </si>
  <si>
    <t>102189</t>
  </si>
  <si>
    <t>100703</t>
  </si>
  <si>
    <t>100704</t>
  </si>
  <si>
    <t>100705</t>
  </si>
  <si>
    <t>100706</t>
  </si>
  <si>
    <t>100707</t>
  </si>
  <si>
    <t>100708</t>
  </si>
  <si>
    <t>100709</t>
  </si>
  <si>
    <t>100710</t>
  </si>
  <si>
    <t>102151</t>
  </si>
  <si>
    <t>102152</t>
  </si>
  <si>
    <t>102153</t>
  </si>
  <si>
    <t>102154</t>
  </si>
  <si>
    <t>102155</t>
  </si>
  <si>
    <t>102156</t>
  </si>
  <si>
    <t>102157</t>
  </si>
  <si>
    <t>102158</t>
  </si>
  <si>
    <t>102159</t>
  </si>
  <si>
    <t>102160</t>
  </si>
  <si>
    <t>102161</t>
  </si>
  <si>
    <t>102162</t>
  </si>
  <si>
    <t>102163</t>
  </si>
  <si>
    <t>102164</t>
  </si>
  <si>
    <t>102165</t>
  </si>
  <si>
    <t>102166</t>
  </si>
  <si>
    <t>102167</t>
  </si>
  <si>
    <t>102168</t>
  </si>
  <si>
    <t>102169</t>
  </si>
  <si>
    <t>102170</t>
  </si>
  <si>
    <t>102171</t>
  </si>
  <si>
    <t>102172</t>
  </si>
  <si>
    <t>102176</t>
  </si>
  <si>
    <t>102177</t>
  </si>
  <si>
    <t>102178</t>
  </si>
  <si>
    <t>102179</t>
  </si>
  <si>
    <t>102180</t>
  </si>
  <si>
    <t>102181</t>
  </si>
  <si>
    <t>102182</t>
  </si>
  <si>
    <t>102183</t>
  </si>
  <si>
    <t>102184</t>
  </si>
  <si>
    <t>102185</t>
  </si>
  <si>
    <t>102190</t>
  </si>
  <si>
    <t>102191</t>
  </si>
  <si>
    <t>102192</t>
  </si>
  <si>
    <t>94569</t>
  </si>
  <si>
    <t>94570</t>
  </si>
  <si>
    <t>94572</t>
  </si>
  <si>
    <t>94573</t>
  </si>
  <si>
    <t>94580</t>
  </si>
  <si>
    <t>94589</t>
  </si>
  <si>
    <t>94590</t>
  </si>
  <si>
    <t>100674</t>
  </si>
  <si>
    <t>101096</t>
  </si>
  <si>
    <t>101097</t>
  </si>
  <si>
    <t>101098</t>
  </si>
  <si>
    <t>101099</t>
  </si>
  <si>
    <t>101100</t>
  </si>
  <si>
    <t>101101</t>
  </si>
  <si>
    <t>101102</t>
  </si>
  <si>
    <t>101103</t>
  </si>
  <si>
    <t>101104</t>
  </si>
  <si>
    <t>101105</t>
  </si>
  <si>
    <t>101106</t>
  </si>
  <si>
    <t>101107</t>
  </si>
  <si>
    <t>101108</t>
  </si>
  <si>
    <t>101109</t>
  </si>
  <si>
    <t>101110</t>
  </si>
  <si>
    <t>101111</t>
  </si>
  <si>
    <t>101112</t>
  </si>
  <si>
    <t>101113</t>
  </si>
  <si>
    <t>95601</t>
  </si>
  <si>
    <t>95602</t>
  </si>
  <si>
    <t>95603</t>
  </si>
  <si>
    <t>95604</t>
  </si>
  <si>
    <t>95605</t>
  </si>
  <si>
    <t>95607</t>
  </si>
  <si>
    <t>95608</t>
  </si>
  <si>
    <t>95609</t>
  </si>
  <si>
    <t>100651</t>
  </si>
  <si>
    <t>100652</t>
  </si>
  <si>
    <t>100653</t>
  </si>
  <si>
    <t>100654</t>
  </si>
  <si>
    <t>100655</t>
  </si>
  <si>
    <t>100656</t>
  </si>
  <si>
    <t>100657</t>
  </si>
  <si>
    <t>100658</t>
  </si>
  <si>
    <t>100889</t>
  </si>
  <si>
    <t>100890</t>
  </si>
  <si>
    <t>100892</t>
  </si>
  <si>
    <t>100893</t>
  </si>
  <si>
    <t>100894</t>
  </si>
  <si>
    <t>100896</t>
  </si>
  <si>
    <t>100897</t>
  </si>
  <si>
    <t>100898</t>
  </si>
  <si>
    <t>100899</t>
  </si>
  <si>
    <t>100900</t>
  </si>
  <si>
    <t>101173</t>
  </si>
  <si>
    <t>101174</t>
  </si>
  <si>
    <t>101175</t>
  </si>
  <si>
    <t>101176</t>
  </si>
  <si>
    <t>102521</t>
  </si>
  <si>
    <t>102522</t>
  </si>
  <si>
    <t>102523</t>
  </si>
  <si>
    <t>95240</t>
  </si>
  <si>
    <t>95241</t>
  </si>
  <si>
    <t>96616</t>
  </si>
  <si>
    <t>96617</t>
  </si>
  <si>
    <t>96619</t>
  </si>
  <si>
    <t>96620</t>
  </si>
  <si>
    <t>96621</t>
  </si>
  <si>
    <t>96622</t>
  </si>
  <si>
    <t>96623</t>
  </si>
  <si>
    <t>96624</t>
  </si>
  <si>
    <t>97082</t>
  </si>
  <si>
    <t>97083</t>
  </si>
  <si>
    <t>97084</t>
  </si>
  <si>
    <t>97086</t>
  </si>
  <si>
    <t>97087</t>
  </si>
  <si>
    <t>97088</t>
  </si>
  <si>
    <t>97089</t>
  </si>
  <si>
    <t>97090</t>
  </si>
  <si>
    <t>97091</t>
  </si>
  <si>
    <t>97092</t>
  </si>
  <si>
    <t>97093</t>
  </si>
  <si>
    <t>97096</t>
  </si>
  <si>
    <t>97097</t>
  </si>
  <si>
    <t>97101</t>
  </si>
  <si>
    <t>97102</t>
  </si>
  <si>
    <t>97103</t>
  </si>
  <si>
    <t>100322</t>
  </si>
  <si>
    <t>100323</t>
  </si>
  <si>
    <t>100324</t>
  </si>
  <si>
    <t>103072</t>
  </si>
  <si>
    <t>103073</t>
  </si>
  <si>
    <t>103074</t>
  </si>
  <si>
    <t>103075</t>
  </si>
  <si>
    <t>103076</t>
  </si>
  <si>
    <t>103077</t>
  </si>
  <si>
    <t>103078</t>
  </si>
  <si>
    <t>103079</t>
  </si>
  <si>
    <t>103080</t>
  </si>
  <si>
    <t>92263</t>
  </si>
  <si>
    <t>92264</t>
  </si>
  <si>
    <t>92265</t>
  </si>
  <si>
    <t>92266</t>
  </si>
  <si>
    <t>92267</t>
  </si>
  <si>
    <t>92268</t>
  </si>
  <si>
    <t>92269</t>
  </si>
  <si>
    <t>92270</t>
  </si>
  <si>
    <t>92271</t>
  </si>
  <si>
    <t>92272</t>
  </si>
  <si>
    <t>92273</t>
  </si>
  <si>
    <t>92409</t>
  </si>
  <si>
    <t>92411</t>
  </si>
  <si>
    <t>92413</t>
  </si>
  <si>
    <t>92415</t>
  </si>
  <si>
    <t>92417</t>
  </si>
  <si>
    <t>92419</t>
  </si>
  <si>
    <t>92421</t>
  </si>
  <si>
    <t>92423</t>
  </si>
  <si>
    <t>92425</t>
  </si>
  <si>
    <t>92427</t>
  </si>
  <si>
    <t>92429</t>
  </si>
  <si>
    <t>92431</t>
  </si>
  <si>
    <t>92433</t>
  </si>
  <si>
    <t>92435</t>
  </si>
  <si>
    <t>92437</t>
  </si>
  <si>
    <t>92439</t>
  </si>
  <si>
    <t>92441</t>
  </si>
  <si>
    <t>92443</t>
  </si>
  <si>
    <t>92445</t>
  </si>
  <si>
    <t>92446</t>
  </si>
  <si>
    <t>92447</t>
  </si>
  <si>
    <t>92448</t>
  </si>
  <si>
    <t>92449</t>
  </si>
  <si>
    <t>92450</t>
  </si>
  <si>
    <t>92451</t>
  </si>
  <si>
    <t>92452</t>
  </si>
  <si>
    <t>92453</t>
  </si>
  <si>
    <t>92454</t>
  </si>
  <si>
    <t>92455</t>
  </si>
  <si>
    <t>92456</t>
  </si>
  <si>
    <t>92457</t>
  </si>
  <si>
    <t>92458</t>
  </si>
  <si>
    <t>92459</t>
  </si>
  <si>
    <t>92460</t>
  </si>
  <si>
    <t>92461</t>
  </si>
  <si>
    <t>92462</t>
  </si>
  <si>
    <t>92463</t>
  </si>
  <si>
    <t>92464</t>
  </si>
  <si>
    <t>92465</t>
  </si>
  <si>
    <t>92466</t>
  </si>
  <si>
    <t>92467</t>
  </si>
  <si>
    <t>92468</t>
  </si>
  <si>
    <t>92469</t>
  </si>
  <si>
    <t>92470</t>
  </si>
  <si>
    <t>92471</t>
  </si>
  <si>
    <t>92472</t>
  </si>
  <si>
    <t>92473</t>
  </si>
  <si>
    <t>92474</t>
  </si>
  <si>
    <t>92475</t>
  </si>
  <si>
    <t>92476</t>
  </si>
  <si>
    <t>92477</t>
  </si>
  <si>
    <t>92478</t>
  </si>
  <si>
    <t>92479</t>
  </si>
  <si>
    <t>92480</t>
  </si>
  <si>
    <t>92482</t>
  </si>
  <si>
    <t>92484</t>
  </si>
  <si>
    <t>92486</t>
  </si>
  <si>
    <t>92488</t>
  </si>
  <si>
    <t>92490</t>
  </si>
  <si>
    <t>92492</t>
  </si>
  <si>
    <t>92494</t>
  </si>
  <si>
    <t>92496</t>
  </si>
  <si>
    <t>92498</t>
  </si>
  <si>
    <t>92500</t>
  </si>
  <si>
    <t>92502</t>
  </si>
  <si>
    <t>92504</t>
  </si>
  <si>
    <t>92506</t>
  </si>
  <si>
    <t>92508</t>
  </si>
  <si>
    <t>92510</t>
  </si>
  <si>
    <t>92512</t>
  </si>
  <si>
    <t>92514</t>
  </si>
  <si>
    <t>92515</t>
  </si>
  <si>
    <t>92518</t>
  </si>
  <si>
    <t>92520</t>
  </si>
  <si>
    <t>92522</t>
  </si>
  <si>
    <t>92524</t>
  </si>
  <si>
    <t>92526</t>
  </si>
  <si>
    <t>92528</t>
  </si>
  <si>
    <t>92530</t>
  </si>
  <si>
    <t>92532</t>
  </si>
  <si>
    <t>92534</t>
  </si>
  <si>
    <t>92536</t>
  </si>
  <si>
    <t>92538</t>
  </si>
  <si>
    <t>96252</t>
  </si>
  <si>
    <t>96257</t>
  </si>
  <si>
    <t>96258</t>
  </si>
  <si>
    <t>96259</t>
  </si>
  <si>
    <t>96529</t>
  </si>
  <si>
    <t>96530</t>
  </si>
  <si>
    <t>96531</t>
  </si>
  <si>
    <t>96532</t>
  </si>
  <si>
    <t>96533</t>
  </si>
  <si>
    <t>96534</t>
  </si>
  <si>
    <t>96535</t>
  </si>
  <si>
    <t>96536</t>
  </si>
  <si>
    <t>96537</t>
  </si>
  <si>
    <t>96538</t>
  </si>
  <si>
    <t>96539</t>
  </si>
  <si>
    <t>96540</t>
  </si>
  <si>
    <t>96541</t>
  </si>
  <si>
    <t>96542</t>
  </si>
  <si>
    <t>96543</t>
  </si>
  <si>
    <t>97747</t>
  </si>
  <si>
    <t>101791</t>
  </si>
  <si>
    <t>101792</t>
  </si>
  <si>
    <t>101793</t>
  </si>
  <si>
    <t>101969</t>
  </si>
  <si>
    <t>101971</t>
  </si>
  <si>
    <t>101973</t>
  </si>
  <si>
    <t>101974</t>
  </si>
  <si>
    <t>101975</t>
  </si>
  <si>
    <t>101977</t>
  </si>
  <si>
    <t>101980</t>
  </si>
  <si>
    <t>101981</t>
  </si>
  <si>
    <t>101982</t>
  </si>
  <si>
    <t>101983</t>
  </si>
  <si>
    <t>101985</t>
  </si>
  <si>
    <t>101986</t>
  </si>
  <si>
    <t>101987</t>
  </si>
  <si>
    <t>101988</t>
  </si>
  <si>
    <t>101989</t>
  </si>
  <si>
    <t>101990</t>
  </si>
  <si>
    <t>101991</t>
  </si>
  <si>
    <t>101992</t>
  </si>
  <si>
    <t>101993</t>
  </si>
  <si>
    <t>101994</t>
  </si>
  <si>
    <t>101995</t>
  </si>
  <si>
    <t>101996</t>
  </si>
  <si>
    <t>101997</t>
  </si>
  <si>
    <t>101998</t>
  </si>
  <si>
    <t>101999</t>
  </si>
  <si>
    <t>102000</t>
  </si>
  <si>
    <t>102001</t>
  </si>
  <si>
    <t>102002</t>
  </si>
  <si>
    <t>102003</t>
  </si>
  <si>
    <t>102004</t>
  </si>
  <si>
    <t>102005</t>
  </si>
  <si>
    <t>102006</t>
  </si>
  <si>
    <t>102007</t>
  </si>
  <si>
    <t>102008</t>
  </si>
  <si>
    <t>102009</t>
  </si>
  <si>
    <t>102010</t>
  </si>
  <si>
    <t>102011</t>
  </si>
  <si>
    <t>102012</t>
  </si>
  <si>
    <t>102013</t>
  </si>
  <si>
    <t>102014</t>
  </si>
  <si>
    <t>102015</t>
  </si>
  <si>
    <t>102016</t>
  </si>
  <si>
    <t>102017</t>
  </si>
  <si>
    <t>102036</t>
  </si>
  <si>
    <t>102037</t>
  </si>
  <si>
    <t>102038</t>
  </si>
  <si>
    <t>102039</t>
  </si>
  <si>
    <t>102040</t>
  </si>
  <si>
    <t>102041</t>
  </si>
  <si>
    <t>102042</t>
  </si>
  <si>
    <t>102043</t>
  </si>
  <si>
    <t>102044</t>
  </si>
  <si>
    <t>102045</t>
  </si>
  <si>
    <t>102046</t>
  </si>
  <si>
    <t>102047</t>
  </si>
  <si>
    <t>102048</t>
  </si>
  <si>
    <t>102049</t>
  </si>
  <si>
    <t>102050</t>
  </si>
  <si>
    <t>102051</t>
  </si>
  <si>
    <t>102052</t>
  </si>
  <si>
    <t>102059</t>
  </si>
  <si>
    <t>102060</t>
  </si>
  <si>
    <t>102061</t>
  </si>
  <si>
    <t>102062</t>
  </si>
  <si>
    <t>102063</t>
  </si>
  <si>
    <t>102064</t>
  </si>
  <si>
    <t>102065</t>
  </si>
  <si>
    <t>102066</t>
  </si>
  <si>
    <t>102067</t>
  </si>
  <si>
    <t>102068</t>
  </si>
  <si>
    <t>102069</t>
  </si>
  <si>
    <t>102070</t>
  </si>
  <si>
    <t>102071</t>
  </si>
  <si>
    <t>102072</t>
  </si>
  <si>
    <t>102073</t>
  </si>
  <si>
    <t>102074</t>
  </si>
  <si>
    <t>102075</t>
  </si>
  <si>
    <t>102076</t>
  </si>
  <si>
    <t>102077</t>
  </si>
  <si>
    <t>102078</t>
  </si>
  <si>
    <t>102079</t>
  </si>
  <si>
    <t>102080</t>
  </si>
  <si>
    <t>102086</t>
  </si>
  <si>
    <t>102087</t>
  </si>
  <si>
    <t>102088</t>
  </si>
  <si>
    <t>102089</t>
  </si>
  <si>
    <t>102090</t>
  </si>
  <si>
    <t>102091</t>
  </si>
  <si>
    <t>89996</t>
  </si>
  <si>
    <t>89997</t>
  </si>
  <si>
    <t>89998</t>
  </si>
  <si>
    <t>89999</t>
  </si>
  <si>
    <t>90000</t>
  </si>
  <si>
    <t>91593</t>
  </si>
  <si>
    <t>91594</t>
  </si>
  <si>
    <t>91595</t>
  </si>
  <si>
    <t>91596</t>
  </si>
  <si>
    <t>91597</t>
  </si>
  <si>
    <t>91598</t>
  </si>
  <si>
    <t>91599</t>
  </si>
  <si>
    <t>91600</t>
  </si>
  <si>
    <t>91601</t>
  </si>
  <si>
    <t>91602</t>
  </si>
  <si>
    <t>91603</t>
  </si>
  <si>
    <t>92759</t>
  </si>
  <si>
    <t>92760</t>
  </si>
  <si>
    <t>92761</t>
  </si>
  <si>
    <t>92762</t>
  </si>
  <si>
    <t>92763</t>
  </si>
  <si>
    <t>92764</t>
  </si>
  <si>
    <t>92765</t>
  </si>
  <si>
    <t>92766</t>
  </si>
  <si>
    <t>92767</t>
  </si>
  <si>
    <t>92768</t>
  </si>
  <si>
    <t>92769</t>
  </si>
  <si>
    <t>92770</t>
  </si>
  <si>
    <t>92771</t>
  </si>
  <si>
    <t>92772</t>
  </si>
  <si>
    <t>92773</t>
  </si>
  <si>
    <t>92774</t>
  </si>
  <si>
    <t>92798</t>
  </si>
  <si>
    <t>92799</t>
  </si>
  <si>
    <t>92800</t>
  </si>
  <si>
    <t>92801</t>
  </si>
  <si>
    <t>92802</t>
  </si>
  <si>
    <t>92803</t>
  </si>
  <si>
    <t>92804</t>
  </si>
  <si>
    <t>92805</t>
  </si>
  <si>
    <t>92806</t>
  </si>
  <si>
    <t>92875</t>
  </si>
  <si>
    <t>92876</t>
  </si>
  <si>
    <t>92877</t>
  </si>
  <si>
    <t>92878</t>
  </si>
  <si>
    <t>92879</t>
  </si>
  <si>
    <t>92880</t>
  </si>
  <si>
    <t>92881</t>
  </si>
  <si>
    <t>92882</t>
  </si>
  <si>
    <t>92883</t>
  </si>
  <si>
    <t>92884</t>
  </si>
  <si>
    <t>92885</t>
  </si>
  <si>
    <t>92886</t>
  </si>
  <si>
    <t>92887</t>
  </si>
  <si>
    <t>92888</t>
  </si>
  <si>
    <t>92915</t>
  </si>
  <si>
    <t>92916</t>
  </si>
  <si>
    <t>92917</t>
  </si>
  <si>
    <t>92919</t>
  </si>
  <si>
    <t>92921</t>
  </si>
  <si>
    <t>92922</t>
  </si>
  <si>
    <t>92923</t>
  </si>
  <si>
    <t>92924</t>
  </si>
  <si>
    <t>95448</t>
  </si>
  <si>
    <t>95576</t>
  </si>
  <si>
    <t>95577</t>
  </si>
  <si>
    <t>95578</t>
  </si>
  <si>
    <t>95579</t>
  </si>
  <si>
    <t>95580</t>
  </si>
  <si>
    <t>95581</t>
  </si>
  <si>
    <t>95582</t>
  </si>
  <si>
    <t>95583</t>
  </si>
  <si>
    <t>95584</t>
  </si>
  <si>
    <t>95592</t>
  </si>
  <si>
    <t>95593</t>
  </si>
  <si>
    <t>95943</t>
  </si>
  <si>
    <t>95944</t>
  </si>
  <si>
    <t>95945</t>
  </si>
  <si>
    <t>95946</t>
  </si>
  <si>
    <t>95947</t>
  </si>
  <si>
    <t>95948</t>
  </si>
  <si>
    <t>96544</t>
  </si>
  <si>
    <t>96545</t>
  </si>
  <si>
    <t>96546</t>
  </si>
  <si>
    <t>96547</t>
  </si>
  <si>
    <t>96548</t>
  </si>
  <si>
    <t>96549</t>
  </si>
  <si>
    <t>96550</t>
  </si>
  <si>
    <t>100064</t>
  </si>
  <si>
    <t>100066</t>
  </si>
  <si>
    <t>100067</t>
  </si>
  <si>
    <t>100068</t>
  </si>
  <si>
    <t>102920</t>
  </si>
  <si>
    <t>102921</t>
  </si>
  <si>
    <t>102922</t>
  </si>
  <si>
    <t>102923</t>
  </si>
  <si>
    <t>103088</t>
  </si>
  <si>
    <t>89993</t>
  </si>
  <si>
    <t>89994</t>
  </si>
  <si>
    <t>89995</t>
  </si>
  <si>
    <t>90278</t>
  </si>
  <si>
    <t>90279</t>
  </si>
  <si>
    <t>90280</t>
  </si>
  <si>
    <t>90281</t>
  </si>
  <si>
    <t>90282</t>
  </si>
  <si>
    <t>90283</t>
  </si>
  <si>
    <t>90284</t>
  </si>
  <si>
    <t>90285</t>
  </si>
  <si>
    <t>94962</t>
  </si>
  <si>
    <t>94963</t>
  </si>
  <si>
    <t>94964</t>
  </si>
  <si>
    <t>94965</t>
  </si>
  <si>
    <t>94966</t>
  </si>
  <si>
    <t>94967</t>
  </si>
  <si>
    <t>94968</t>
  </si>
  <si>
    <t>94969</t>
  </si>
  <si>
    <t>94970</t>
  </si>
  <si>
    <t>94971</t>
  </si>
  <si>
    <t>94972</t>
  </si>
  <si>
    <t>94973</t>
  </si>
  <si>
    <t>94974</t>
  </si>
  <si>
    <t>94975</t>
  </si>
  <si>
    <t>96555</t>
  </si>
  <si>
    <t>96556</t>
  </si>
  <si>
    <t>96557</t>
  </si>
  <si>
    <t>96558</t>
  </si>
  <si>
    <t>99235</t>
  </si>
  <si>
    <t>99431</t>
  </si>
  <si>
    <t>99432</t>
  </si>
  <si>
    <t>99433</t>
  </si>
  <si>
    <t>99434</t>
  </si>
  <si>
    <t>99435</t>
  </si>
  <si>
    <t>99436</t>
  </si>
  <si>
    <t>99437</t>
  </si>
  <si>
    <t>99438</t>
  </si>
  <si>
    <t>99439</t>
  </si>
  <si>
    <t>102473</t>
  </si>
  <si>
    <t>102474</t>
  </si>
  <si>
    <t>102475</t>
  </si>
  <si>
    <t>102476</t>
  </si>
  <si>
    <t>102477</t>
  </si>
  <si>
    <t>102478</t>
  </si>
  <si>
    <t>102479</t>
  </si>
  <si>
    <t>102480</t>
  </si>
  <si>
    <t>102481</t>
  </si>
  <si>
    <t>102482</t>
  </si>
  <si>
    <t>102483</t>
  </si>
  <si>
    <t>102484</t>
  </si>
  <si>
    <t>102485</t>
  </si>
  <si>
    <t>102486</t>
  </si>
  <si>
    <t>102487</t>
  </si>
  <si>
    <t>103183</t>
  </si>
  <si>
    <t>103184</t>
  </si>
  <si>
    <t>101963</t>
  </si>
  <si>
    <t>101964</t>
  </si>
  <si>
    <t>101165</t>
  </si>
  <si>
    <t>101166</t>
  </si>
  <si>
    <t>98575</t>
  </si>
  <si>
    <t>98576</t>
  </si>
  <si>
    <t>98577</t>
  </si>
  <si>
    <t>93182</t>
  </si>
  <si>
    <t>93183</t>
  </si>
  <si>
    <t>93184</t>
  </si>
  <si>
    <t>93185</t>
  </si>
  <si>
    <t>93186</t>
  </si>
  <si>
    <t>93187</t>
  </si>
  <si>
    <t>93188</t>
  </si>
  <si>
    <t>93189</t>
  </si>
  <si>
    <t>93190</t>
  </si>
  <si>
    <t>93191</t>
  </si>
  <si>
    <t>93192</t>
  </si>
  <si>
    <t>93193</t>
  </si>
  <si>
    <t>93194</t>
  </si>
  <si>
    <t>93195</t>
  </si>
  <si>
    <t>93196</t>
  </si>
  <si>
    <t>93197</t>
  </si>
  <si>
    <t>93198</t>
  </si>
  <si>
    <t>93199</t>
  </si>
  <si>
    <t>93200</t>
  </si>
  <si>
    <t>93201</t>
  </si>
  <si>
    <t>93202</t>
  </si>
  <si>
    <t>93203</t>
  </si>
  <si>
    <t>93204</t>
  </si>
  <si>
    <t>93205</t>
  </si>
  <si>
    <t>95952</t>
  </si>
  <si>
    <t>95953</t>
  </si>
  <si>
    <t>95954</t>
  </si>
  <si>
    <t>95955</t>
  </si>
  <si>
    <t>95956</t>
  </si>
  <si>
    <t>95957</t>
  </si>
  <si>
    <t>95969</t>
  </si>
  <si>
    <t>97733</t>
  </si>
  <si>
    <t>97734</t>
  </si>
  <si>
    <t>97735</t>
  </si>
  <si>
    <t>97736</t>
  </si>
  <si>
    <t>97737</t>
  </si>
  <si>
    <t>97738</t>
  </si>
  <si>
    <t>97739</t>
  </si>
  <si>
    <t>97740</t>
  </si>
  <si>
    <t>98615</t>
  </si>
  <si>
    <t>98616</t>
  </si>
  <si>
    <t>98617</t>
  </si>
  <si>
    <t>98618</t>
  </si>
  <si>
    <t>98619</t>
  </si>
  <si>
    <t>98620</t>
  </si>
  <si>
    <t>98621</t>
  </si>
  <si>
    <t>98622</t>
  </si>
  <si>
    <t>98623</t>
  </si>
  <si>
    <t>98624</t>
  </si>
  <si>
    <t>98625</t>
  </si>
  <si>
    <t>98626</t>
  </si>
  <si>
    <t>98655</t>
  </si>
  <si>
    <t>98656</t>
  </si>
  <si>
    <t>98657</t>
  </si>
  <si>
    <t>98658</t>
  </si>
  <si>
    <t>98659</t>
  </si>
  <si>
    <t>98746</t>
  </si>
  <si>
    <t>98749</t>
  </si>
  <si>
    <t>98750</t>
  </si>
  <si>
    <t>98751</t>
  </si>
  <si>
    <t>98752</t>
  </si>
  <si>
    <t>98753</t>
  </si>
  <si>
    <t>100763</t>
  </si>
  <si>
    <t>100764</t>
  </si>
  <si>
    <t>100765</t>
  </si>
  <si>
    <t>100766</t>
  </si>
  <si>
    <t>100767</t>
  </si>
  <si>
    <t>100768</t>
  </si>
  <si>
    <t>100769</t>
  </si>
  <si>
    <t>100770</t>
  </si>
  <si>
    <t>100771</t>
  </si>
  <si>
    <t>100772</t>
  </si>
  <si>
    <t>100773</t>
  </si>
  <si>
    <t>100774</t>
  </si>
  <si>
    <t>100775</t>
  </si>
  <si>
    <t>100776</t>
  </si>
  <si>
    <t>100777</t>
  </si>
  <si>
    <t>100778</t>
  </si>
  <si>
    <t>98560</t>
  </si>
  <si>
    <t>98561</t>
  </si>
  <si>
    <t>98562</t>
  </si>
  <si>
    <t>98555</t>
  </si>
  <si>
    <t>98556</t>
  </si>
  <si>
    <t>98558</t>
  </si>
  <si>
    <t>98559</t>
  </si>
  <si>
    <t>98546</t>
  </si>
  <si>
    <t>98547</t>
  </si>
  <si>
    <t>98553</t>
  </si>
  <si>
    <t>98554</t>
  </si>
  <si>
    <t>98557</t>
  </si>
  <si>
    <t>98563</t>
  </si>
  <si>
    <t>98564</t>
  </si>
  <si>
    <t>98565</t>
  </si>
  <si>
    <t>98566</t>
  </si>
  <si>
    <t>98567</t>
  </si>
  <si>
    <t>98568</t>
  </si>
  <si>
    <t>98569</t>
  </si>
  <si>
    <t>98570</t>
  </si>
  <si>
    <t>98571</t>
  </si>
  <si>
    <t>98572</t>
  </si>
  <si>
    <t>98573</t>
  </si>
  <si>
    <t>91831</t>
  </si>
  <si>
    <t>91833</t>
  </si>
  <si>
    <t>91834</t>
  </si>
  <si>
    <t>91835</t>
  </si>
  <si>
    <t>91836</t>
  </si>
  <si>
    <t>91837</t>
  </si>
  <si>
    <t>91839</t>
  </si>
  <si>
    <t>91840</t>
  </si>
  <si>
    <t>91841</t>
  </si>
  <si>
    <t>91842</t>
  </si>
  <si>
    <t>91843</t>
  </si>
  <si>
    <t>91844</t>
  </si>
  <si>
    <t>91845</t>
  </si>
  <si>
    <t>91846</t>
  </si>
  <si>
    <t>91847</t>
  </si>
  <si>
    <t>91849</t>
  </si>
  <si>
    <t>91850</t>
  </si>
  <si>
    <t>91851</t>
  </si>
  <si>
    <t>91852</t>
  </si>
  <si>
    <t>91853</t>
  </si>
  <si>
    <t>91854</t>
  </si>
  <si>
    <t>91855</t>
  </si>
  <si>
    <t>91856</t>
  </si>
  <si>
    <t>91857</t>
  </si>
  <si>
    <t>91859</t>
  </si>
  <si>
    <t>91860</t>
  </si>
  <si>
    <t>91861</t>
  </si>
  <si>
    <t>91862</t>
  </si>
  <si>
    <t>91863</t>
  </si>
  <si>
    <t>91864</t>
  </si>
  <si>
    <t>91865</t>
  </si>
  <si>
    <t>91866</t>
  </si>
  <si>
    <t>91867</t>
  </si>
  <si>
    <t>91868</t>
  </si>
  <si>
    <t>91869</t>
  </si>
  <si>
    <t>91870</t>
  </si>
  <si>
    <t>91871</t>
  </si>
  <si>
    <t>91872</t>
  </si>
  <si>
    <t>91873</t>
  </si>
  <si>
    <t>93008</t>
  </si>
  <si>
    <t>93009</t>
  </si>
  <si>
    <t>93010</t>
  </si>
  <si>
    <t>93011</t>
  </si>
  <si>
    <t>93012</t>
  </si>
  <si>
    <t>95726</t>
  </si>
  <si>
    <t>95727</t>
  </si>
  <si>
    <t>95728</t>
  </si>
  <si>
    <t>95729</t>
  </si>
  <si>
    <t>95730</t>
  </si>
  <si>
    <t>95731</t>
  </si>
  <si>
    <t>97667</t>
  </si>
  <si>
    <t>97668</t>
  </si>
  <si>
    <t>97669</t>
  </si>
  <si>
    <t>97670</t>
  </si>
  <si>
    <t>91874</t>
  </si>
  <si>
    <t>91875</t>
  </si>
  <si>
    <t>91876</t>
  </si>
  <si>
    <t>91877</t>
  </si>
  <si>
    <t>91878</t>
  </si>
  <si>
    <t>91879</t>
  </si>
  <si>
    <t>91880</t>
  </si>
  <si>
    <t>91881</t>
  </si>
  <si>
    <t>91882</t>
  </si>
  <si>
    <t>91884</t>
  </si>
  <si>
    <t>91885</t>
  </si>
  <si>
    <t>91886</t>
  </si>
  <si>
    <t>91887</t>
  </si>
  <si>
    <t>91889</t>
  </si>
  <si>
    <t>91890</t>
  </si>
  <si>
    <t>91892</t>
  </si>
  <si>
    <t>91893</t>
  </si>
  <si>
    <t>91895</t>
  </si>
  <si>
    <t>91896</t>
  </si>
  <si>
    <t>91898</t>
  </si>
  <si>
    <t>91899</t>
  </si>
  <si>
    <t>91901</t>
  </si>
  <si>
    <t>91902</t>
  </si>
  <si>
    <t>91904</t>
  </si>
  <si>
    <t>91905</t>
  </si>
  <si>
    <t>91907</t>
  </si>
  <si>
    <t>91908</t>
  </si>
  <si>
    <t>91910</t>
  </si>
  <si>
    <t>91911</t>
  </si>
  <si>
    <t>91913</t>
  </si>
  <si>
    <t>91914</t>
  </si>
  <si>
    <t>91916</t>
  </si>
  <si>
    <t>91917</t>
  </si>
  <si>
    <t>91919</t>
  </si>
  <si>
    <t>91920</t>
  </si>
  <si>
    <t>91922</t>
  </si>
  <si>
    <t>93013</t>
  </si>
  <si>
    <t>93014</t>
  </si>
  <si>
    <t>93015</t>
  </si>
  <si>
    <t>93016</t>
  </si>
  <si>
    <t>93017</t>
  </si>
  <si>
    <t>93018</t>
  </si>
  <si>
    <t>93020</t>
  </si>
  <si>
    <t>93022</t>
  </si>
  <si>
    <t>93024</t>
  </si>
  <si>
    <t>93026</t>
  </si>
  <si>
    <t>97559</t>
  </si>
  <si>
    <t>97562</t>
  </si>
  <si>
    <t>97564</t>
  </si>
  <si>
    <t>91924</t>
  </si>
  <si>
    <t>91925</t>
  </si>
  <si>
    <t>91926</t>
  </si>
  <si>
    <t>91927</t>
  </si>
  <si>
    <t>91928</t>
  </si>
  <si>
    <t>91929</t>
  </si>
  <si>
    <t>91930</t>
  </si>
  <si>
    <t>91931</t>
  </si>
  <si>
    <t>91932</t>
  </si>
  <si>
    <t>91933</t>
  </si>
  <si>
    <t>91934</t>
  </si>
  <si>
    <t>91935</t>
  </si>
  <si>
    <t>92979</t>
  </si>
  <si>
    <t>92980</t>
  </si>
  <si>
    <t>92981</t>
  </si>
  <si>
    <t>92982</t>
  </si>
  <si>
    <t>92984</t>
  </si>
  <si>
    <t>92986</t>
  </si>
  <si>
    <t>92988</t>
  </si>
  <si>
    <t>92990</t>
  </si>
  <si>
    <t>92992</t>
  </si>
  <si>
    <t>92994</t>
  </si>
  <si>
    <t>92996</t>
  </si>
  <si>
    <t>92998</t>
  </si>
  <si>
    <t>93000</t>
  </si>
  <si>
    <t>93002</t>
  </si>
  <si>
    <t>101884</t>
  </si>
  <si>
    <t>101885</t>
  </si>
  <si>
    <t>101886</t>
  </si>
  <si>
    <t>101887</t>
  </si>
  <si>
    <t>101888</t>
  </si>
  <si>
    <t>101889</t>
  </si>
  <si>
    <t>91936</t>
  </si>
  <si>
    <t>91937</t>
  </si>
  <si>
    <t>91939</t>
  </si>
  <si>
    <t>91940</t>
  </si>
  <si>
    <t>91941</t>
  </si>
  <si>
    <t>91942</t>
  </si>
  <si>
    <t>91943</t>
  </si>
  <si>
    <t>91944</t>
  </si>
  <si>
    <t>92865</t>
  </si>
  <si>
    <t>92866</t>
  </si>
  <si>
    <t>92867</t>
  </si>
  <si>
    <t>92868</t>
  </si>
  <si>
    <t>92869</t>
  </si>
  <si>
    <t>92870</t>
  </si>
  <si>
    <t>92871</t>
  </si>
  <si>
    <t>92872</t>
  </si>
  <si>
    <t>95777</t>
  </si>
  <si>
    <t>95778</t>
  </si>
  <si>
    <t>95779</t>
  </si>
  <si>
    <t>95780</t>
  </si>
  <si>
    <t>95781</t>
  </si>
  <si>
    <t>95782</t>
  </si>
  <si>
    <t>95785</t>
  </si>
  <si>
    <t>95787</t>
  </si>
  <si>
    <t>95789</t>
  </si>
  <si>
    <t>95791</t>
  </si>
  <si>
    <t>95795</t>
  </si>
  <si>
    <t>95796</t>
  </si>
  <si>
    <t>95797</t>
  </si>
  <si>
    <t>95801</t>
  </si>
  <si>
    <t>95802</t>
  </si>
  <si>
    <t>95803</t>
  </si>
  <si>
    <t>95804</t>
  </si>
  <si>
    <t>95805</t>
  </si>
  <si>
    <t>95806</t>
  </si>
  <si>
    <t>95807</t>
  </si>
  <si>
    <t>95808</t>
  </si>
  <si>
    <t>95809</t>
  </si>
  <si>
    <t>95810</t>
  </si>
  <si>
    <t>95811</t>
  </si>
  <si>
    <t>95812</t>
  </si>
  <si>
    <t>95813</t>
  </si>
  <si>
    <t>95814</t>
  </si>
  <si>
    <t>95815</t>
  </si>
  <si>
    <t>95816</t>
  </si>
  <si>
    <t>95817</t>
  </si>
  <si>
    <t>95818</t>
  </si>
  <si>
    <t>97881</t>
  </si>
  <si>
    <t>97882</t>
  </si>
  <si>
    <t>97883</t>
  </si>
  <si>
    <t>97884</t>
  </si>
  <si>
    <t>97885</t>
  </si>
  <si>
    <t>97886</t>
  </si>
  <si>
    <t>97887</t>
  </si>
  <si>
    <t>97888</t>
  </si>
  <si>
    <t>97889</t>
  </si>
  <si>
    <t>97890</t>
  </si>
  <si>
    <t>97891</t>
  </si>
  <si>
    <t>97892</t>
  </si>
  <si>
    <t>97893</t>
  </si>
  <si>
    <t>97894</t>
  </si>
  <si>
    <t>93653</t>
  </si>
  <si>
    <t>93654</t>
  </si>
  <si>
    <t>93655</t>
  </si>
  <si>
    <t>93656</t>
  </si>
  <si>
    <t>93657</t>
  </si>
  <si>
    <t>93658</t>
  </si>
  <si>
    <t>93659</t>
  </si>
  <si>
    <t>93660</t>
  </si>
  <si>
    <t>93661</t>
  </si>
  <si>
    <t>93662</t>
  </si>
  <si>
    <t>93663</t>
  </si>
  <si>
    <t>93664</t>
  </si>
  <si>
    <t>93665</t>
  </si>
  <si>
    <t>93666</t>
  </si>
  <si>
    <t>93667</t>
  </si>
  <si>
    <t>93668</t>
  </si>
  <si>
    <t>93669</t>
  </si>
  <si>
    <t>93670</t>
  </si>
  <si>
    <t>93671</t>
  </si>
  <si>
    <t>93672</t>
  </si>
  <si>
    <t>93673</t>
  </si>
  <si>
    <t>97359</t>
  </si>
  <si>
    <t>97360</t>
  </si>
  <si>
    <t>97361</t>
  </si>
  <si>
    <t>97362</t>
  </si>
  <si>
    <t>101875</t>
  </si>
  <si>
    <t>101876</t>
  </si>
  <si>
    <t>101877</t>
  </si>
  <si>
    <t>101878</t>
  </si>
  <si>
    <t>101879</t>
  </si>
  <si>
    <t>101880</t>
  </si>
  <si>
    <t>101881</t>
  </si>
  <si>
    <t>101882</t>
  </si>
  <si>
    <t>101883</t>
  </si>
  <si>
    <t>101890</t>
  </si>
  <si>
    <t>101891</t>
  </si>
  <si>
    <t>101892</t>
  </si>
  <si>
    <t>101893</t>
  </si>
  <si>
    <t>101894</t>
  </si>
  <si>
    <t>101895</t>
  </si>
  <si>
    <t>101896</t>
  </si>
  <si>
    <t>101897</t>
  </si>
  <si>
    <t>101898</t>
  </si>
  <si>
    <t>101899</t>
  </si>
  <si>
    <t>101900</t>
  </si>
  <si>
    <t>101901</t>
  </si>
  <si>
    <t>101902</t>
  </si>
  <si>
    <t>101903</t>
  </si>
  <si>
    <t>101904</t>
  </si>
  <si>
    <t>101938</t>
  </si>
  <si>
    <t>101946</t>
  </si>
  <si>
    <t>91945</t>
  </si>
  <si>
    <t>91946</t>
  </si>
  <si>
    <t>91947</t>
  </si>
  <si>
    <t>91949</t>
  </si>
  <si>
    <t>91950</t>
  </si>
  <si>
    <t>91951</t>
  </si>
  <si>
    <t>91952</t>
  </si>
  <si>
    <t>91953</t>
  </si>
  <si>
    <t>91954</t>
  </si>
  <si>
    <t>91955</t>
  </si>
  <si>
    <t>91956</t>
  </si>
  <si>
    <t>91957</t>
  </si>
  <si>
    <t>91958</t>
  </si>
  <si>
    <t>91959</t>
  </si>
  <si>
    <t>91960</t>
  </si>
  <si>
    <t>91961</t>
  </si>
  <si>
    <t>91962</t>
  </si>
  <si>
    <t>91963</t>
  </si>
  <si>
    <t>91964</t>
  </si>
  <si>
    <t>91965</t>
  </si>
  <si>
    <t>91966</t>
  </si>
  <si>
    <t>91967</t>
  </si>
  <si>
    <t>91968</t>
  </si>
  <si>
    <t>91969</t>
  </si>
  <si>
    <t>91970</t>
  </si>
  <si>
    <t>91971</t>
  </si>
  <si>
    <t>91972</t>
  </si>
  <si>
    <t>91973</t>
  </si>
  <si>
    <t>91974</t>
  </si>
  <si>
    <t>91975</t>
  </si>
  <si>
    <t>91976</t>
  </si>
  <si>
    <t>91977</t>
  </si>
  <si>
    <t>91978</t>
  </si>
  <si>
    <t>91979</t>
  </si>
  <si>
    <t>91980</t>
  </si>
  <si>
    <t>91981</t>
  </si>
  <si>
    <t>91982</t>
  </si>
  <si>
    <t>91983</t>
  </si>
  <si>
    <t>91984</t>
  </si>
  <si>
    <t>91985</t>
  </si>
  <si>
    <t>91986</t>
  </si>
  <si>
    <t>91987</t>
  </si>
  <si>
    <t>91988</t>
  </si>
  <si>
    <t>91989</t>
  </si>
  <si>
    <t>91990</t>
  </si>
  <si>
    <t>91991</t>
  </si>
  <si>
    <t>91992</t>
  </si>
  <si>
    <t>91993</t>
  </si>
  <si>
    <t>91994</t>
  </si>
  <si>
    <t>91995</t>
  </si>
  <si>
    <t>91996</t>
  </si>
  <si>
    <t>91997</t>
  </si>
  <si>
    <t>91998</t>
  </si>
  <si>
    <t>91999</t>
  </si>
  <si>
    <t>92000</t>
  </si>
  <si>
    <t>92001</t>
  </si>
  <si>
    <t>92002</t>
  </si>
  <si>
    <t>92003</t>
  </si>
  <si>
    <t>92004</t>
  </si>
  <si>
    <t>92005</t>
  </si>
  <si>
    <t>92006</t>
  </si>
  <si>
    <t>92007</t>
  </si>
  <si>
    <t>92008</t>
  </si>
  <si>
    <t>92009</t>
  </si>
  <si>
    <t>92010</t>
  </si>
  <si>
    <t>92011</t>
  </si>
  <si>
    <t>92012</t>
  </si>
  <si>
    <t>92013</t>
  </si>
  <si>
    <t>92014</t>
  </si>
  <si>
    <t>92015</t>
  </si>
  <si>
    <t>92016</t>
  </si>
  <si>
    <t>92017</t>
  </si>
  <si>
    <t>92018</t>
  </si>
  <si>
    <t>92019</t>
  </si>
  <si>
    <t>92020</t>
  </si>
  <si>
    <t>92021</t>
  </si>
  <si>
    <t>92022</t>
  </si>
  <si>
    <t>92023</t>
  </si>
  <si>
    <t>92024</t>
  </si>
  <si>
    <t>92025</t>
  </si>
  <si>
    <t>92026</t>
  </si>
  <si>
    <t>92027</t>
  </si>
  <si>
    <t>92028</t>
  </si>
  <si>
    <t>92029</t>
  </si>
  <si>
    <t>92030</t>
  </si>
  <si>
    <t>92031</t>
  </si>
  <si>
    <t>92032</t>
  </si>
  <si>
    <t>92033</t>
  </si>
  <si>
    <t>92034</t>
  </si>
  <si>
    <t>92035</t>
  </si>
  <si>
    <t>97583</t>
  </si>
  <si>
    <t>97584</t>
  </si>
  <si>
    <t>97585</t>
  </si>
  <si>
    <t>97586</t>
  </si>
  <si>
    <t>97587</t>
  </si>
  <si>
    <t>97589</t>
  </si>
  <si>
    <t>97590</t>
  </si>
  <si>
    <t>97591</t>
  </si>
  <si>
    <t>97593</t>
  </si>
  <si>
    <t>97594</t>
  </si>
  <si>
    <t>97595</t>
  </si>
  <si>
    <t>97596</t>
  </si>
  <si>
    <t>97597</t>
  </si>
  <si>
    <t>97598</t>
  </si>
  <si>
    <t>97599</t>
  </si>
  <si>
    <t>97609</t>
  </si>
  <si>
    <t>97610</t>
  </si>
  <si>
    <t>97611</t>
  </si>
  <si>
    <t>97612</t>
  </si>
  <si>
    <t>97613</t>
  </si>
  <si>
    <t>97614</t>
  </si>
  <si>
    <t>97615</t>
  </si>
  <si>
    <t>97616</t>
  </si>
  <si>
    <t>97617</t>
  </si>
  <si>
    <t>97618</t>
  </si>
  <si>
    <t>100902</t>
  </si>
  <si>
    <t>100903</t>
  </si>
  <si>
    <t>100904</t>
  </si>
  <si>
    <t>100905</t>
  </si>
  <si>
    <t>100906</t>
  </si>
  <si>
    <t>100919</t>
  </si>
  <si>
    <t>100920</t>
  </si>
  <si>
    <t>100921</t>
  </si>
  <si>
    <t>100922</t>
  </si>
  <si>
    <t>100923</t>
  </si>
  <si>
    <t>101489</t>
  </si>
  <si>
    <t>101490</t>
  </si>
  <si>
    <t>101491</t>
  </si>
  <si>
    <t>101492</t>
  </si>
  <si>
    <t>101493</t>
  </si>
  <si>
    <t>101494</t>
  </si>
  <si>
    <t>101495</t>
  </si>
  <si>
    <t>101496</t>
  </si>
  <si>
    <t>101497</t>
  </si>
  <si>
    <t>101498</t>
  </si>
  <si>
    <t>101499</t>
  </si>
  <si>
    <t>101500</t>
  </si>
  <si>
    <t>101501</t>
  </si>
  <si>
    <t>101502</t>
  </si>
  <si>
    <t>101503</t>
  </si>
  <si>
    <t>101504</t>
  </si>
  <si>
    <t>101505</t>
  </si>
  <si>
    <t>101506</t>
  </si>
  <si>
    <t>101507</t>
  </si>
  <si>
    <t>101508</t>
  </si>
  <si>
    <t>101509</t>
  </si>
  <si>
    <t>101510</t>
  </si>
  <si>
    <t>101511</t>
  </si>
  <si>
    <t>101512</t>
  </si>
  <si>
    <t>101513</t>
  </si>
  <si>
    <t>101514</t>
  </si>
  <si>
    <t>101515</t>
  </si>
  <si>
    <t>101516</t>
  </si>
  <si>
    <t>101517</t>
  </si>
  <si>
    <t>101518</t>
  </si>
  <si>
    <t>101519</t>
  </si>
  <si>
    <t>101520</t>
  </si>
  <si>
    <t>101521</t>
  </si>
  <si>
    <t>101522</t>
  </si>
  <si>
    <t>101523</t>
  </si>
  <si>
    <t>101524</t>
  </si>
  <si>
    <t>101525</t>
  </si>
  <si>
    <t>101526</t>
  </si>
  <si>
    <t>101527</t>
  </si>
  <si>
    <t>101528</t>
  </si>
  <si>
    <t>101529</t>
  </si>
  <si>
    <t>101530</t>
  </si>
  <si>
    <t>101531</t>
  </si>
  <si>
    <t>101532</t>
  </si>
  <si>
    <t>101533</t>
  </si>
  <si>
    <t>101534</t>
  </si>
  <si>
    <t>101535</t>
  </si>
  <si>
    <t>101536</t>
  </si>
  <si>
    <t>101537</t>
  </si>
  <si>
    <t>101538</t>
  </si>
  <si>
    <t>101539</t>
  </si>
  <si>
    <t>101540</t>
  </si>
  <si>
    <t>101541</t>
  </si>
  <si>
    <t>101542</t>
  </si>
  <si>
    <t>101543</t>
  </si>
  <si>
    <t>101544</t>
  </si>
  <si>
    <t>101545</t>
  </si>
  <si>
    <t>101546</t>
  </si>
  <si>
    <t>101547</t>
  </si>
  <si>
    <t>101548</t>
  </si>
  <si>
    <t>101549</t>
  </si>
  <si>
    <t>101553</t>
  </si>
  <si>
    <t>101554</t>
  </si>
  <si>
    <t>101555</t>
  </si>
  <si>
    <t>101556</t>
  </si>
  <si>
    <t>101560</t>
  </si>
  <si>
    <t>101561</t>
  </si>
  <si>
    <t>101562</t>
  </si>
  <si>
    <t>101563</t>
  </si>
  <si>
    <t>101564</t>
  </si>
  <si>
    <t>101565</t>
  </si>
  <si>
    <t>101567</t>
  </si>
  <si>
    <t>101568</t>
  </si>
  <si>
    <t>101626</t>
  </si>
  <si>
    <t>101627</t>
  </si>
  <si>
    <t>101628</t>
  </si>
  <si>
    <t>101629</t>
  </si>
  <si>
    <t>101630</t>
  </si>
  <si>
    <t>101631</t>
  </si>
  <si>
    <t>101632</t>
  </si>
  <si>
    <t>101633</t>
  </si>
  <si>
    <t>101636</t>
  </si>
  <si>
    <t>101637</t>
  </si>
  <si>
    <t>101640</t>
  </si>
  <si>
    <t>101641</t>
  </si>
  <si>
    <t>101642</t>
  </si>
  <si>
    <t>101643</t>
  </si>
  <si>
    <t>101644</t>
  </si>
  <si>
    <t>101645</t>
  </si>
  <si>
    <t>101646</t>
  </si>
  <si>
    <t>101647</t>
  </si>
  <si>
    <t>101648</t>
  </si>
  <si>
    <t>101649</t>
  </si>
  <si>
    <t>101650</t>
  </si>
  <si>
    <t>101651</t>
  </si>
  <si>
    <t>101652</t>
  </si>
  <si>
    <t>101653</t>
  </si>
  <si>
    <t>101654</t>
  </si>
  <si>
    <t>101655</t>
  </si>
  <si>
    <t>101656</t>
  </si>
  <si>
    <t>101657</t>
  </si>
  <si>
    <t>101658</t>
  </si>
  <si>
    <t>101659</t>
  </si>
  <si>
    <t>101660</t>
  </si>
  <si>
    <t>101661</t>
  </si>
  <si>
    <t>101662</t>
  </si>
  <si>
    <t>101663</t>
  </si>
  <si>
    <t>101664</t>
  </si>
  <si>
    <t>101665</t>
  </si>
  <si>
    <t>101666</t>
  </si>
  <si>
    <t>102085</t>
  </si>
  <si>
    <t>100578</t>
  </si>
  <si>
    <t>100579</t>
  </si>
  <si>
    <t>100580</t>
  </si>
  <si>
    <t>100581</t>
  </si>
  <si>
    <t>100582</t>
  </si>
  <si>
    <t>100583</t>
  </si>
  <si>
    <t>100584</t>
  </si>
  <si>
    <t>100585</t>
  </si>
  <si>
    <t>100586</t>
  </si>
  <si>
    <t>100587</t>
  </si>
  <si>
    <t>100588</t>
  </si>
  <si>
    <t>100589</t>
  </si>
  <si>
    <t>100590</t>
  </si>
  <si>
    <t>100591</t>
  </si>
  <si>
    <t>100592</t>
  </si>
  <si>
    <t>100593</t>
  </si>
  <si>
    <t>100594</t>
  </si>
  <si>
    <t>100595</t>
  </si>
  <si>
    <t>100596</t>
  </si>
  <si>
    <t>100597</t>
  </si>
  <si>
    <t>100598</t>
  </si>
  <si>
    <t>100599</t>
  </si>
  <si>
    <t>100600</t>
  </si>
  <si>
    <t>100601</t>
  </si>
  <si>
    <t>100602</t>
  </si>
  <si>
    <t>100603</t>
  </si>
  <si>
    <t>100604</t>
  </si>
  <si>
    <t>100605</t>
  </si>
  <si>
    <t>100606</t>
  </si>
  <si>
    <t>100607</t>
  </si>
  <si>
    <t>100608</t>
  </si>
  <si>
    <t>100609</t>
  </si>
  <si>
    <t>100610</t>
  </si>
  <si>
    <t>100611</t>
  </si>
  <si>
    <t>100612</t>
  </si>
  <si>
    <t>100613</t>
  </si>
  <si>
    <t>100614</t>
  </si>
  <si>
    <t>100615</t>
  </si>
  <si>
    <t>100616</t>
  </si>
  <si>
    <t>100617</t>
  </si>
  <si>
    <t>100618</t>
  </si>
  <si>
    <t>100619</t>
  </si>
  <si>
    <t>100620</t>
  </si>
  <si>
    <t>100621</t>
  </si>
  <si>
    <t>100622</t>
  </si>
  <si>
    <t>100623</t>
  </si>
  <si>
    <t>97600</t>
  </si>
  <si>
    <t>97601</t>
  </si>
  <si>
    <t>97605</t>
  </si>
  <si>
    <t>97606</t>
  </si>
  <si>
    <t>97607</t>
  </si>
  <si>
    <t>97608</t>
  </si>
  <si>
    <t>102102</t>
  </si>
  <si>
    <t>102103</t>
  </si>
  <si>
    <t>102104</t>
  </si>
  <si>
    <t>102105</t>
  </si>
  <si>
    <t>102106</t>
  </si>
  <si>
    <t>102107</t>
  </si>
  <si>
    <t>102108</t>
  </si>
  <si>
    <t>102109</t>
  </si>
  <si>
    <t>102110</t>
  </si>
  <si>
    <t>93128</t>
  </si>
  <si>
    <t>93137</t>
  </si>
  <si>
    <t>93138</t>
  </si>
  <si>
    <t>93139</t>
  </si>
  <si>
    <t>93140</t>
  </si>
  <si>
    <t>93141</t>
  </si>
  <si>
    <t>93142</t>
  </si>
  <si>
    <t>93143</t>
  </si>
  <si>
    <t>93144</t>
  </si>
  <si>
    <t>93145</t>
  </si>
  <si>
    <t>93146</t>
  </si>
  <si>
    <t>93147</t>
  </si>
  <si>
    <t>96971</t>
  </si>
  <si>
    <t>96972</t>
  </si>
  <si>
    <t>96973</t>
  </si>
  <si>
    <t>96974</t>
  </si>
  <si>
    <t>96975</t>
  </si>
  <si>
    <t>96976</t>
  </si>
  <si>
    <t>96977</t>
  </si>
  <si>
    <t>96978</t>
  </si>
  <si>
    <t>96979</t>
  </si>
  <si>
    <t>96984</t>
  </si>
  <si>
    <t>96985</t>
  </si>
  <si>
    <t>96986</t>
  </si>
  <si>
    <t>96987</t>
  </si>
  <si>
    <t>96988</t>
  </si>
  <si>
    <t>96989</t>
  </si>
  <si>
    <t>98463</t>
  </si>
  <si>
    <t>103490</t>
  </si>
  <si>
    <t>103491</t>
  </si>
  <si>
    <t>96765</t>
  </si>
  <si>
    <t>101905</t>
  </si>
  <si>
    <t>101906</t>
  </si>
  <si>
    <t>101907</t>
  </si>
  <si>
    <t>101908</t>
  </si>
  <si>
    <t>101909</t>
  </si>
  <si>
    <t>101910</t>
  </si>
  <si>
    <t>101911</t>
  </si>
  <si>
    <t>101912</t>
  </si>
  <si>
    <t>101913</t>
  </si>
  <si>
    <t>101914</t>
  </si>
  <si>
    <t>101915</t>
  </si>
  <si>
    <t>101916</t>
  </si>
  <si>
    <t>101917</t>
  </si>
  <si>
    <t>98261</t>
  </si>
  <si>
    <t>98262</t>
  </si>
  <si>
    <t>98263</t>
  </si>
  <si>
    <t>98264</t>
  </si>
  <si>
    <t>98265</t>
  </si>
  <si>
    <t>98266</t>
  </si>
  <si>
    <t>98267</t>
  </si>
  <si>
    <t>98268</t>
  </si>
  <si>
    <t>98269</t>
  </si>
  <si>
    <t>98270</t>
  </si>
  <si>
    <t>98271</t>
  </si>
  <si>
    <t>98272</t>
  </si>
  <si>
    <t>98273</t>
  </si>
  <si>
    <t>98274</t>
  </si>
  <si>
    <t>98275</t>
  </si>
  <si>
    <t>98276</t>
  </si>
  <si>
    <t>98277</t>
  </si>
  <si>
    <t>98278</t>
  </si>
  <si>
    <t>98279</t>
  </si>
  <si>
    <t>98280</t>
  </si>
  <si>
    <t>98281</t>
  </si>
  <si>
    <t>98282</t>
  </si>
  <si>
    <t>98283</t>
  </si>
  <si>
    <t>98284</t>
  </si>
  <si>
    <t>98285</t>
  </si>
  <si>
    <t>98286</t>
  </si>
  <si>
    <t>98287</t>
  </si>
  <si>
    <t>98288</t>
  </si>
  <si>
    <t>98289</t>
  </si>
  <si>
    <t>98290</t>
  </si>
  <si>
    <t>98291</t>
  </si>
  <si>
    <t>98292</t>
  </si>
  <si>
    <t>98293</t>
  </si>
  <si>
    <t>98400</t>
  </si>
  <si>
    <t>98401</t>
  </si>
  <si>
    <t>98402</t>
  </si>
  <si>
    <t>100556</t>
  </si>
  <si>
    <t>100557</t>
  </si>
  <si>
    <t>100560</t>
  </si>
  <si>
    <t>100561</t>
  </si>
  <si>
    <t>100562</t>
  </si>
  <si>
    <t>100563</t>
  </si>
  <si>
    <t>101795</t>
  </si>
  <si>
    <t>101798</t>
  </si>
  <si>
    <t>101799</t>
  </si>
  <si>
    <t>98397</t>
  </si>
  <si>
    <t>103244</t>
  </si>
  <si>
    <t>103245</t>
  </si>
  <si>
    <t>103246</t>
  </si>
  <si>
    <t>103247</t>
  </si>
  <si>
    <t>103248</t>
  </si>
  <si>
    <t>103249</t>
  </si>
  <si>
    <t>103250</t>
  </si>
  <si>
    <t>103251</t>
  </si>
  <si>
    <t>103252</t>
  </si>
  <si>
    <t>103253</t>
  </si>
  <si>
    <t>103254</t>
  </si>
  <si>
    <t>103255</t>
  </si>
  <si>
    <t>103256</t>
  </si>
  <si>
    <t>103257</t>
  </si>
  <si>
    <t>103258</t>
  </si>
  <si>
    <t>103259</t>
  </si>
  <si>
    <t>103260</t>
  </si>
  <si>
    <t>103261</t>
  </si>
  <si>
    <t>103262</t>
  </si>
  <si>
    <t>103263</t>
  </si>
  <si>
    <t>103264</t>
  </si>
  <si>
    <t>103265</t>
  </si>
  <si>
    <t>103266</t>
  </si>
  <si>
    <t>103267</t>
  </si>
  <si>
    <t>103268</t>
  </si>
  <si>
    <t>103269</t>
  </si>
  <si>
    <t>103270</t>
  </si>
  <si>
    <t>103271</t>
  </si>
  <si>
    <t>103272</t>
  </si>
  <si>
    <t>103273</t>
  </si>
  <si>
    <t>103274</t>
  </si>
  <si>
    <t>103275</t>
  </si>
  <si>
    <t>103276</t>
  </si>
  <si>
    <t>103277</t>
  </si>
  <si>
    <t>103278</t>
  </si>
  <si>
    <t>103288</t>
  </si>
  <si>
    <t>103289</t>
  </si>
  <si>
    <t>103290</t>
  </si>
  <si>
    <t>103291</t>
  </si>
  <si>
    <t>103292</t>
  </si>
  <si>
    <t>101936</t>
  </si>
  <si>
    <t>101937</t>
  </si>
  <si>
    <t>98294</t>
  </si>
  <si>
    <t>98295</t>
  </si>
  <si>
    <t>98296</t>
  </si>
  <si>
    <t>98297</t>
  </si>
  <si>
    <t>98301</t>
  </si>
  <si>
    <t>98302</t>
  </si>
  <si>
    <t>98304</t>
  </si>
  <si>
    <t>98307</t>
  </si>
  <si>
    <t>98308</t>
  </si>
  <si>
    <t>98593</t>
  </si>
  <si>
    <t>89355</t>
  </si>
  <si>
    <t>89356</t>
  </si>
  <si>
    <t>89357</t>
  </si>
  <si>
    <t>89401</t>
  </si>
  <si>
    <t>89402</t>
  </si>
  <si>
    <t>89403</t>
  </si>
  <si>
    <t>89446</t>
  </si>
  <si>
    <t>89447</t>
  </si>
  <si>
    <t>89448</t>
  </si>
  <si>
    <t>89449</t>
  </si>
  <si>
    <t>89450</t>
  </si>
  <si>
    <t>89451</t>
  </si>
  <si>
    <t>89452</t>
  </si>
  <si>
    <t>89508</t>
  </si>
  <si>
    <t>89509</t>
  </si>
  <si>
    <t>89511</t>
  </si>
  <si>
    <t>89512</t>
  </si>
  <si>
    <t>89576</t>
  </si>
  <si>
    <t>89578</t>
  </si>
  <si>
    <t>89580</t>
  </si>
  <si>
    <t>89633</t>
  </si>
  <si>
    <t>89634</t>
  </si>
  <si>
    <t>89635</t>
  </si>
  <si>
    <t>89636</t>
  </si>
  <si>
    <t>89711</t>
  </si>
  <si>
    <t>89712</t>
  </si>
  <si>
    <t>89713</t>
  </si>
  <si>
    <t>89714</t>
  </si>
  <si>
    <t>89716</t>
  </si>
  <si>
    <t>89717</t>
  </si>
  <si>
    <t>89770</t>
  </si>
  <si>
    <t>89771</t>
  </si>
  <si>
    <t>89773</t>
  </si>
  <si>
    <t>89775</t>
  </si>
  <si>
    <t>89798</t>
  </si>
  <si>
    <t>89799</t>
  </si>
  <si>
    <t>89800</t>
  </si>
  <si>
    <t>89848</t>
  </si>
  <si>
    <t>89849</t>
  </si>
  <si>
    <t>89865</t>
  </si>
  <si>
    <t>91784</t>
  </si>
  <si>
    <t>91785</t>
  </si>
  <si>
    <t>91786</t>
  </si>
  <si>
    <t>91787</t>
  </si>
  <si>
    <t>91788</t>
  </si>
  <si>
    <t>91789</t>
  </si>
  <si>
    <t>91790</t>
  </si>
  <si>
    <t>91791</t>
  </si>
  <si>
    <t>91792</t>
  </si>
  <si>
    <t>91793</t>
  </si>
  <si>
    <t>91794</t>
  </si>
  <si>
    <t>91795</t>
  </si>
  <si>
    <t>91796</t>
  </si>
  <si>
    <t>92275</t>
  </si>
  <si>
    <t>92276</t>
  </si>
  <si>
    <t>92277</t>
  </si>
  <si>
    <t>92278</t>
  </si>
  <si>
    <t>92279</t>
  </si>
  <si>
    <t>92280</t>
  </si>
  <si>
    <t>92281</t>
  </si>
  <si>
    <t>92282</t>
  </si>
  <si>
    <t>92283</t>
  </si>
  <si>
    <t>92284</t>
  </si>
  <si>
    <t>92285</t>
  </si>
  <si>
    <t>92286</t>
  </si>
  <si>
    <t>92305</t>
  </si>
  <si>
    <t>92306</t>
  </si>
  <si>
    <t>92307</t>
  </si>
  <si>
    <t>92308</t>
  </si>
  <si>
    <t>92309</t>
  </si>
  <si>
    <t>92310</t>
  </si>
  <si>
    <t>92320</t>
  </si>
  <si>
    <t>92321</t>
  </si>
  <si>
    <t>92322</t>
  </si>
  <si>
    <t>92323</t>
  </si>
  <si>
    <t>92324</t>
  </si>
  <si>
    <t>92325</t>
  </si>
  <si>
    <t>92335</t>
  </si>
  <si>
    <t>92336</t>
  </si>
  <si>
    <t>92337</t>
  </si>
  <si>
    <t>92338</t>
  </si>
  <si>
    <t>92339</t>
  </si>
  <si>
    <t>92341</t>
  </si>
  <si>
    <t>92342</t>
  </si>
  <si>
    <t>92343</t>
  </si>
  <si>
    <t>92359</t>
  </si>
  <si>
    <t>92360</t>
  </si>
  <si>
    <t>92361</t>
  </si>
  <si>
    <t>92362</t>
  </si>
  <si>
    <t>92364</t>
  </si>
  <si>
    <t>92365</t>
  </si>
  <si>
    <t>92366</t>
  </si>
  <si>
    <t>92367</t>
  </si>
  <si>
    <t>92368</t>
  </si>
  <si>
    <t>92645</t>
  </si>
  <si>
    <t>92646</t>
  </si>
  <si>
    <t>92648</t>
  </si>
  <si>
    <t>92649</t>
  </si>
  <si>
    <t>92650</t>
  </si>
  <si>
    <t>92652</t>
  </si>
  <si>
    <t>92653</t>
  </si>
  <si>
    <t>92654</t>
  </si>
  <si>
    <t>92655</t>
  </si>
  <si>
    <t>92656</t>
  </si>
  <si>
    <t>92687</t>
  </si>
  <si>
    <t>92688</t>
  </si>
  <si>
    <t>92689</t>
  </si>
  <si>
    <t>92690</t>
  </si>
  <si>
    <t>92691</t>
  </si>
  <si>
    <t>94462</t>
  </si>
  <si>
    <t>94463</t>
  </si>
  <si>
    <t>94464</t>
  </si>
  <si>
    <t>94602</t>
  </si>
  <si>
    <t>94603</t>
  </si>
  <si>
    <t>94604</t>
  </si>
  <si>
    <t>94605</t>
  </si>
  <si>
    <t>94648</t>
  </si>
  <si>
    <t>94649</t>
  </si>
  <si>
    <t>94650</t>
  </si>
  <si>
    <t>94651</t>
  </si>
  <si>
    <t>94652</t>
  </si>
  <si>
    <t>94653</t>
  </si>
  <si>
    <t>94654</t>
  </si>
  <si>
    <t>94655</t>
  </si>
  <si>
    <t>94716</t>
  </si>
  <si>
    <t>94717</t>
  </si>
  <si>
    <t>94718</t>
  </si>
  <si>
    <t>94719</t>
  </si>
  <si>
    <t>94720</t>
  </si>
  <si>
    <t>94721</t>
  </si>
  <si>
    <t>94722</t>
  </si>
  <si>
    <t>95697</t>
  </si>
  <si>
    <t>96635</t>
  </si>
  <si>
    <t>96636</t>
  </si>
  <si>
    <t>96644</t>
  </si>
  <si>
    <t>96645</t>
  </si>
  <si>
    <t>96646</t>
  </si>
  <si>
    <t>96647</t>
  </si>
  <si>
    <t>96648</t>
  </si>
  <si>
    <t>96649</t>
  </si>
  <si>
    <t>96668</t>
  </si>
  <si>
    <t>96669</t>
  </si>
  <si>
    <t>96670</t>
  </si>
  <si>
    <t>96671</t>
  </si>
  <si>
    <t>96672</t>
  </si>
  <si>
    <t>96673</t>
  </si>
  <si>
    <t>96674</t>
  </si>
  <si>
    <t>96675</t>
  </si>
  <si>
    <t>96676</t>
  </si>
  <si>
    <t>96677</t>
  </si>
  <si>
    <t>96678</t>
  </si>
  <si>
    <t>96679</t>
  </si>
  <si>
    <t>96680</t>
  </si>
  <si>
    <t>96681</t>
  </si>
  <si>
    <t>96682</t>
  </si>
  <si>
    <t>96683</t>
  </si>
  <si>
    <t>96718</t>
  </si>
  <si>
    <t>96719</t>
  </si>
  <si>
    <t>96720</t>
  </si>
  <si>
    <t>96721</t>
  </si>
  <si>
    <t>96722</t>
  </si>
  <si>
    <t>96723</t>
  </si>
  <si>
    <t>96724</t>
  </si>
  <si>
    <t>96725</t>
  </si>
  <si>
    <t>96726</t>
  </si>
  <si>
    <t>96727</t>
  </si>
  <si>
    <t>96728</t>
  </si>
  <si>
    <t>96729</t>
  </si>
  <si>
    <t>96730</t>
  </si>
  <si>
    <t>96731</t>
  </si>
  <si>
    <t>96732</t>
  </si>
  <si>
    <t>96733</t>
  </si>
  <si>
    <t>96734</t>
  </si>
  <si>
    <t>96735</t>
  </si>
  <si>
    <t>96794</t>
  </si>
  <si>
    <t>96795</t>
  </si>
  <si>
    <t>96796</t>
  </si>
  <si>
    <t>96797</t>
  </si>
  <si>
    <t>96798</t>
  </si>
  <si>
    <t>96799</t>
  </si>
  <si>
    <t>96800</t>
  </si>
  <si>
    <t>96801</t>
  </si>
  <si>
    <t>97327</t>
  </si>
  <si>
    <t>97328</t>
  </si>
  <si>
    <t>97329</t>
  </si>
  <si>
    <t>97330</t>
  </si>
  <si>
    <t>97331</t>
  </si>
  <si>
    <t>97332</t>
  </si>
  <si>
    <t>97333</t>
  </si>
  <si>
    <t>97334</t>
  </si>
  <si>
    <t>97335</t>
  </si>
  <si>
    <t>97336</t>
  </si>
  <si>
    <t>97337</t>
  </si>
  <si>
    <t>97338</t>
  </si>
  <si>
    <t>97339</t>
  </si>
  <si>
    <t>97340</t>
  </si>
  <si>
    <t>97347</t>
  </si>
  <si>
    <t>97348</t>
  </si>
  <si>
    <t>97349</t>
  </si>
  <si>
    <t>97350</t>
  </si>
  <si>
    <t>97351</t>
  </si>
  <si>
    <t>97352</t>
  </si>
  <si>
    <t>97353</t>
  </si>
  <si>
    <t>97354</t>
  </si>
  <si>
    <t>97355</t>
  </si>
  <si>
    <t>97356</t>
  </si>
  <si>
    <t>97357</t>
  </si>
  <si>
    <t>97358</t>
  </si>
  <si>
    <t>97498</t>
  </si>
  <si>
    <t>97535</t>
  </si>
  <si>
    <t>97536</t>
  </si>
  <si>
    <t>100788</t>
  </si>
  <si>
    <t>100791</t>
  </si>
  <si>
    <t>100792</t>
  </si>
  <si>
    <t>100793</t>
  </si>
  <si>
    <t>100794</t>
  </si>
  <si>
    <t>100799</t>
  </si>
  <si>
    <t>100800</t>
  </si>
  <si>
    <t>100801</t>
  </si>
  <si>
    <t>100802</t>
  </si>
  <si>
    <t>100803</t>
  </si>
  <si>
    <t>100804</t>
  </si>
  <si>
    <t>100805</t>
  </si>
  <si>
    <t>100806</t>
  </si>
  <si>
    <t>100807</t>
  </si>
  <si>
    <t>100808</t>
  </si>
  <si>
    <t>100809</t>
  </si>
  <si>
    <t>100810</t>
  </si>
  <si>
    <t>101918</t>
  </si>
  <si>
    <t>101919</t>
  </si>
  <si>
    <t>101920</t>
  </si>
  <si>
    <t>101921</t>
  </si>
  <si>
    <t>101922</t>
  </si>
  <si>
    <t>101923</t>
  </si>
  <si>
    <t>101924</t>
  </si>
  <si>
    <t>101925</t>
  </si>
  <si>
    <t>101926</t>
  </si>
  <si>
    <t>101927</t>
  </si>
  <si>
    <t>101928</t>
  </si>
  <si>
    <t>101929</t>
  </si>
  <si>
    <t>101930</t>
  </si>
  <si>
    <t>101931</t>
  </si>
  <si>
    <t>101932</t>
  </si>
  <si>
    <t>101933</t>
  </si>
  <si>
    <t>101934</t>
  </si>
  <si>
    <t>101935</t>
  </si>
  <si>
    <t>89358</t>
  </si>
  <si>
    <t>89359</t>
  </si>
  <si>
    <t>89360</t>
  </si>
  <si>
    <t>89361</t>
  </si>
  <si>
    <t>89362</t>
  </si>
  <si>
    <t>89363</t>
  </si>
  <si>
    <t>89364</t>
  </si>
  <si>
    <t>89365</t>
  </si>
  <si>
    <t>89366</t>
  </si>
  <si>
    <t>89367</t>
  </si>
  <si>
    <t>89368</t>
  </si>
  <si>
    <t>89369</t>
  </si>
  <si>
    <t>89370</t>
  </si>
  <si>
    <t>89371</t>
  </si>
  <si>
    <t>89372</t>
  </si>
  <si>
    <t>89373</t>
  </si>
  <si>
    <t>89374</t>
  </si>
  <si>
    <t>89375</t>
  </si>
  <si>
    <t>89376</t>
  </si>
  <si>
    <t>89377</t>
  </si>
  <si>
    <t>89378</t>
  </si>
  <si>
    <t>89379</t>
  </si>
  <si>
    <t>89380</t>
  </si>
  <si>
    <t>89381</t>
  </si>
  <si>
    <t>89382</t>
  </si>
  <si>
    <t>89383</t>
  </si>
  <si>
    <t>89384</t>
  </si>
  <si>
    <t>89385</t>
  </si>
  <si>
    <t>89386</t>
  </si>
  <si>
    <t>89387</t>
  </si>
  <si>
    <t>89389</t>
  </si>
  <si>
    <t>89390</t>
  </si>
  <si>
    <t>89391</t>
  </si>
  <si>
    <t>89392</t>
  </si>
  <si>
    <t>89393</t>
  </si>
  <si>
    <t>89394</t>
  </si>
  <si>
    <t>89395</t>
  </si>
  <si>
    <t>89396</t>
  </si>
  <si>
    <t>89397</t>
  </si>
  <si>
    <t>89398</t>
  </si>
  <si>
    <t>89399</t>
  </si>
  <si>
    <t>89400</t>
  </si>
  <si>
    <t>89404</t>
  </si>
  <si>
    <t>89405</t>
  </si>
  <si>
    <t>89406</t>
  </si>
  <si>
    <t>89407</t>
  </si>
  <si>
    <t>89408</t>
  </si>
  <si>
    <t>89409</t>
  </si>
  <si>
    <t>89410</t>
  </si>
  <si>
    <t>89411</t>
  </si>
  <si>
    <t>89412</t>
  </si>
  <si>
    <t>89413</t>
  </si>
  <si>
    <t>89414</t>
  </si>
  <si>
    <t>89415</t>
  </si>
  <si>
    <t>89416</t>
  </si>
  <si>
    <t>89417</t>
  </si>
  <si>
    <t>89418</t>
  </si>
  <si>
    <t>89419</t>
  </si>
  <si>
    <t>89421</t>
  </si>
  <si>
    <t>89423</t>
  </si>
  <si>
    <t>89424</t>
  </si>
  <si>
    <t>89425</t>
  </si>
  <si>
    <t>89426</t>
  </si>
  <si>
    <t>89427</t>
  </si>
  <si>
    <t>89428</t>
  </si>
  <si>
    <t>89429</t>
  </si>
  <si>
    <t>89430</t>
  </si>
  <si>
    <t>89431</t>
  </si>
  <si>
    <t>89432</t>
  </si>
  <si>
    <t>89433</t>
  </si>
  <si>
    <t>89434</t>
  </si>
  <si>
    <t>89435</t>
  </si>
  <si>
    <t>89436</t>
  </si>
  <si>
    <t>89437</t>
  </si>
  <si>
    <t>89438</t>
  </si>
  <si>
    <t>89439</t>
  </si>
  <si>
    <t>89440</t>
  </si>
  <si>
    <t>89442</t>
  </si>
  <si>
    <t>89443</t>
  </si>
  <si>
    <t>89444</t>
  </si>
  <si>
    <t>89445</t>
  </si>
  <si>
    <t>89481</t>
  </si>
  <si>
    <t>89485</t>
  </si>
  <si>
    <t>89489</t>
  </si>
  <si>
    <t>89490</t>
  </si>
  <si>
    <t>89492</t>
  </si>
  <si>
    <t>89493</t>
  </si>
  <si>
    <t>89494</t>
  </si>
  <si>
    <t>89496</t>
  </si>
  <si>
    <t>89497</t>
  </si>
  <si>
    <t>89498</t>
  </si>
  <si>
    <t>89499</t>
  </si>
  <si>
    <t>89500</t>
  </si>
  <si>
    <t>89501</t>
  </si>
  <si>
    <t>89502</t>
  </si>
  <si>
    <t>89503</t>
  </si>
  <si>
    <t>89504</t>
  </si>
  <si>
    <t>89505</t>
  </si>
  <si>
    <t>89506</t>
  </si>
  <si>
    <t>89507</t>
  </si>
  <si>
    <t>89510</t>
  </si>
  <si>
    <t>89513</t>
  </si>
  <si>
    <t>89514</t>
  </si>
  <si>
    <t>89515</t>
  </si>
  <si>
    <t>89516</t>
  </si>
  <si>
    <t>89517</t>
  </si>
  <si>
    <t>89518</t>
  </si>
  <si>
    <t>89519</t>
  </si>
  <si>
    <t>89520</t>
  </si>
  <si>
    <t>89521</t>
  </si>
  <si>
    <t>89522</t>
  </si>
  <si>
    <t>89523</t>
  </si>
  <si>
    <t>89524</t>
  </si>
  <si>
    <t>89525</t>
  </si>
  <si>
    <t>89526</t>
  </si>
  <si>
    <t>89527</t>
  </si>
  <si>
    <t>89528</t>
  </si>
  <si>
    <t>89529</t>
  </si>
  <si>
    <t>89530</t>
  </si>
  <si>
    <t>89531</t>
  </si>
  <si>
    <t>89532</t>
  </si>
  <si>
    <t>89535</t>
  </si>
  <si>
    <t>89536</t>
  </si>
  <si>
    <t>89539</t>
  </si>
  <si>
    <t>89540</t>
  </si>
  <si>
    <t>89541</t>
  </si>
  <si>
    <t>89542</t>
  </si>
  <si>
    <t>89544</t>
  </si>
  <si>
    <t>89545</t>
  </si>
  <si>
    <t>89546</t>
  </si>
  <si>
    <t>89547</t>
  </si>
  <si>
    <t>89548</t>
  </si>
  <si>
    <t>89549</t>
  </si>
  <si>
    <t>89550</t>
  </si>
  <si>
    <t>89551</t>
  </si>
  <si>
    <t>89552</t>
  </si>
  <si>
    <t>89553</t>
  </si>
  <si>
    <t>89554</t>
  </si>
  <si>
    <t>89555</t>
  </si>
  <si>
    <t>89556</t>
  </si>
  <si>
    <t>89557</t>
  </si>
  <si>
    <t>89558</t>
  </si>
  <si>
    <t>89559</t>
  </si>
  <si>
    <t>89561</t>
  </si>
  <si>
    <t>89562</t>
  </si>
  <si>
    <t>89563</t>
  </si>
  <si>
    <t>89564</t>
  </si>
  <si>
    <t>89565</t>
  </si>
  <si>
    <t>89566</t>
  </si>
  <si>
    <t>89567</t>
  </si>
  <si>
    <t>89568</t>
  </si>
  <si>
    <t>89569</t>
  </si>
  <si>
    <t>89570</t>
  </si>
  <si>
    <t>89571</t>
  </si>
  <si>
    <t>89572</t>
  </si>
  <si>
    <t>89573</t>
  </si>
  <si>
    <t>89574</t>
  </si>
  <si>
    <t>89575</t>
  </si>
  <si>
    <t>89577</t>
  </si>
  <si>
    <t>89579</t>
  </si>
  <si>
    <t>89581</t>
  </si>
  <si>
    <t>89582</t>
  </si>
  <si>
    <t>89583</t>
  </si>
  <si>
    <t>89584</t>
  </si>
  <si>
    <t>89585</t>
  </si>
  <si>
    <t>89587</t>
  </si>
  <si>
    <t>89589</t>
  </si>
  <si>
    <t>89590</t>
  </si>
  <si>
    <t>89591</t>
  </si>
  <si>
    <t>89592</t>
  </si>
  <si>
    <t>89593</t>
  </si>
  <si>
    <t>89594</t>
  </si>
  <si>
    <t>89595</t>
  </si>
  <si>
    <t>89596</t>
  </si>
  <si>
    <t>89597</t>
  </si>
  <si>
    <t>89598</t>
  </si>
  <si>
    <t>89599</t>
  </si>
  <si>
    <t>89600</t>
  </si>
  <si>
    <t>89605</t>
  </si>
  <si>
    <t>89609</t>
  </si>
  <si>
    <t>89610</t>
  </si>
  <si>
    <t>89611</t>
  </si>
  <si>
    <t>89612</t>
  </si>
  <si>
    <t>89613</t>
  </si>
  <si>
    <t>89614</t>
  </si>
  <si>
    <t>89615</t>
  </si>
  <si>
    <t>89616</t>
  </si>
  <si>
    <t>89617</t>
  </si>
  <si>
    <t>89620</t>
  </si>
  <si>
    <t>89622</t>
  </si>
  <si>
    <t>89623</t>
  </si>
  <si>
    <t>89624</t>
  </si>
  <si>
    <t>89625</t>
  </si>
  <si>
    <t>89626</t>
  </si>
  <si>
    <t>89627</t>
  </si>
  <si>
    <t>89628</t>
  </si>
  <si>
    <t>89629</t>
  </si>
  <si>
    <t>89630</t>
  </si>
  <si>
    <t>89631</t>
  </si>
  <si>
    <t>89632</t>
  </si>
  <si>
    <t>89637</t>
  </si>
  <si>
    <t>89638</t>
  </si>
  <si>
    <t>89639</t>
  </si>
  <si>
    <t>89640</t>
  </si>
  <si>
    <t>89641</t>
  </si>
  <si>
    <t>89642</t>
  </si>
  <si>
    <t>89643</t>
  </si>
  <si>
    <t>89644</t>
  </si>
  <si>
    <t>89645</t>
  </si>
  <si>
    <t>89646</t>
  </si>
  <si>
    <t>89647</t>
  </si>
  <si>
    <t>89648</t>
  </si>
  <si>
    <t>89649</t>
  </si>
  <si>
    <t>89650</t>
  </si>
  <si>
    <t>89651</t>
  </si>
  <si>
    <t>89652</t>
  </si>
  <si>
    <t>89653</t>
  </si>
  <si>
    <t>89654</t>
  </si>
  <si>
    <t>89655</t>
  </si>
  <si>
    <t>89656</t>
  </si>
  <si>
    <t>89657</t>
  </si>
  <si>
    <t>89658</t>
  </si>
  <si>
    <t>89659</t>
  </si>
  <si>
    <t>89660</t>
  </si>
  <si>
    <t>89661</t>
  </si>
  <si>
    <t>89662</t>
  </si>
  <si>
    <t>89663</t>
  </si>
  <si>
    <t>89664</t>
  </si>
  <si>
    <t>89666</t>
  </si>
  <si>
    <t>89667</t>
  </si>
  <si>
    <t>89668</t>
  </si>
  <si>
    <t>89669</t>
  </si>
  <si>
    <t>89670</t>
  </si>
  <si>
    <t>89671</t>
  </si>
  <si>
    <t>89672</t>
  </si>
  <si>
    <t>89673</t>
  </si>
  <si>
    <t>89674</t>
  </si>
  <si>
    <t>89675</t>
  </si>
  <si>
    <t>89676</t>
  </si>
  <si>
    <t>89677</t>
  </si>
  <si>
    <t>89678</t>
  </si>
  <si>
    <t>89679</t>
  </si>
  <si>
    <t>89680</t>
  </si>
  <si>
    <t>89681</t>
  </si>
  <si>
    <t>89682</t>
  </si>
  <si>
    <t>89683</t>
  </si>
  <si>
    <t>89684</t>
  </si>
  <si>
    <t>89685</t>
  </si>
  <si>
    <t>89686</t>
  </si>
  <si>
    <t>89687</t>
  </si>
  <si>
    <t>89689</t>
  </si>
  <si>
    <t>89690</t>
  </si>
  <si>
    <t>89691</t>
  </si>
  <si>
    <t>89692</t>
  </si>
  <si>
    <t>89693</t>
  </si>
  <si>
    <t>89694</t>
  </si>
  <si>
    <t>89695</t>
  </si>
  <si>
    <t>89696</t>
  </si>
  <si>
    <t>89697</t>
  </si>
  <si>
    <t>89698</t>
  </si>
  <si>
    <t>89699</t>
  </si>
  <si>
    <t>89700</t>
  </si>
  <si>
    <t>89701</t>
  </si>
  <si>
    <t>89702</t>
  </si>
  <si>
    <t>89703</t>
  </si>
  <si>
    <t>89704</t>
  </si>
  <si>
    <t>89705</t>
  </si>
  <si>
    <t>89706</t>
  </si>
  <si>
    <t>89718</t>
  </si>
  <si>
    <t>89719</t>
  </si>
  <si>
    <t>89720</t>
  </si>
  <si>
    <t>89721</t>
  </si>
  <si>
    <t>89723</t>
  </si>
  <si>
    <t>89724</t>
  </si>
  <si>
    <t>89725</t>
  </si>
  <si>
    <t>89726</t>
  </si>
  <si>
    <t>89727</t>
  </si>
  <si>
    <t>89728</t>
  </si>
  <si>
    <t>89729</t>
  </si>
  <si>
    <t>89730</t>
  </si>
  <si>
    <t>89731</t>
  </si>
  <si>
    <t>89732</t>
  </si>
  <si>
    <t>89733</t>
  </si>
  <si>
    <t>89734</t>
  </si>
  <si>
    <t>89735</t>
  </si>
  <si>
    <t>89736</t>
  </si>
  <si>
    <t>89737</t>
  </si>
  <si>
    <t>89738</t>
  </si>
  <si>
    <t>89739</t>
  </si>
  <si>
    <t>89740</t>
  </si>
  <si>
    <t>89741</t>
  </si>
  <si>
    <t>89742</t>
  </si>
  <si>
    <t>89743</t>
  </si>
  <si>
    <t>89744</t>
  </si>
  <si>
    <t>89746</t>
  </si>
  <si>
    <t>89747</t>
  </si>
  <si>
    <t>89748</t>
  </si>
  <si>
    <t>89749</t>
  </si>
  <si>
    <t>89750</t>
  </si>
  <si>
    <t>89752</t>
  </si>
  <si>
    <t>89753</t>
  </si>
  <si>
    <t>89754</t>
  </si>
  <si>
    <t>89755</t>
  </si>
  <si>
    <t>89756</t>
  </si>
  <si>
    <t>89757</t>
  </si>
  <si>
    <t>89758</t>
  </si>
  <si>
    <t>89759</t>
  </si>
  <si>
    <t>89760</t>
  </si>
  <si>
    <t>89761</t>
  </si>
  <si>
    <t>89762</t>
  </si>
  <si>
    <t>89763</t>
  </si>
  <si>
    <t>89764</t>
  </si>
  <si>
    <t>89765</t>
  </si>
  <si>
    <t>89767</t>
  </si>
  <si>
    <t>89768</t>
  </si>
  <si>
    <t>89769</t>
  </si>
  <si>
    <t>89772</t>
  </si>
  <si>
    <t>89774</t>
  </si>
  <si>
    <t>89776</t>
  </si>
  <si>
    <t>89777</t>
  </si>
  <si>
    <t>89778</t>
  </si>
  <si>
    <t>89779</t>
  </si>
  <si>
    <t>89780</t>
  </si>
  <si>
    <t>89781</t>
  </si>
  <si>
    <t>89782</t>
  </si>
  <si>
    <t>89783</t>
  </si>
  <si>
    <t>89784</t>
  </si>
  <si>
    <t>89785</t>
  </si>
  <si>
    <t>89786</t>
  </si>
  <si>
    <t>89787</t>
  </si>
  <si>
    <t>89788</t>
  </si>
  <si>
    <t>89789</t>
  </si>
  <si>
    <t>89790</t>
  </si>
  <si>
    <t>89791</t>
  </si>
  <si>
    <t>89792</t>
  </si>
  <si>
    <t>89793</t>
  </si>
  <si>
    <t>89794</t>
  </si>
  <si>
    <t>89795</t>
  </si>
  <si>
    <t>89796</t>
  </si>
  <si>
    <t>89797</t>
  </si>
  <si>
    <t>89801</t>
  </si>
  <si>
    <t>89802</t>
  </si>
  <si>
    <t>89803</t>
  </si>
  <si>
    <t>89804</t>
  </si>
  <si>
    <t>89805</t>
  </si>
  <si>
    <t>89806</t>
  </si>
  <si>
    <t>89807</t>
  </si>
  <si>
    <t>89808</t>
  </si>
  <si>
    <t>89809</t>
  </si>
  <si>
    <t>89810</t>
  </si>
  <si>
    <t>89811</t>
  </si>
  <si>
    <t>89812</t>
  </si>
  <si>
    <t>89813</t>
  </si>
  <si>
    <t>89814</t>
  </si>
  <si>
    <t>89815</t>
  </si>
  <si>
    <t>89816</t>
  </si>
  <si>
    <t>89817</t>
  </si>
  <si>
    <t>89818</t>
  </si>
  <si>
    <t>89819</t>
  </si>
  <si>
    <t>89821</t>
  </si>
  <si>
    <t>89822</t>
  </si>
  <si>
    <t>89823</t>
  </si>
  <si>
    <t>89824</t>
  </si>
  <si>
    <t>89825</t>
  </si>
  <si>
    <t>89826</t>
  </si>
  <si>
    <t>89827</t>
  </si>
  <si>
    <t>89828</t>
  </si>
  <si>
    <t>89829</t>
  </si>
  <si>
    <t>89830</t>
  </si>
  <si>
    <t>89831</t>
  </si>
  <si>
    <t>89832</t>
  </si>
  <si>
    <t>89833</t>
  </si>
  <si>
    <t>89834</t>
  </si>
  <si>
    <t>89835</t>
  </si>
  <si>
    <t>89836</t>
  </si>
  <si>
    <t>89837</t>
  </si>
  <si>
    <t>89838</t>
  </si>
  <si>
    <t>89839</t>
  </si>
  <si>
    <t>89840</t>
  </si>
  <si>
    <t>89841</t>
  </si>
  <si>
    <t>89842</t>
  </si>
  <si>
    <t>89844</t>
  </si>
  <si>
    <t>89845</t>
  </si>
  <si>
    <t>89846</t>
  </si>
  <si>
    <t>89847</t>
  </si>
  <si>
    <t>89850</t>
  </si>
  <si>
    <t>89851</t>
  </si>
  <si>
    <t>89852</t>
  </si>
  <si>
    <t>89853</t>
  </si>
  <si>
    <t>89854</t>
  </si>
  <si>
    <t>89855</t>
  </si>
  <si>
    <t>89856</t>
  </si>
  <si>
    <t>89857</t>
  </si>
  <si>
    <t>89859</t>
  </si>
  <si>
    <t>89860</t>
  </si>
  <si>
    <t>89861</t>
  </si>
  <si>
    <t>89862</t>
  </si>
  <si>
    <t>89863</t>
  </si>
  <si>
    <t>89866</t>
  </si>
  <si>
    <t>89867</t>
  </si>
  <si>
    <t>89868</t>
  </si>
  <si>
    <t>89869</t>
  </si>
  <si>
    <t>89979</t>
  </si>
  <si>
    <t>89981</t>
  </si>
  <si>
    <t>90373</t>
  </si>
  <si>
    <t>90374</t>
  </si>
  <si>
    <t>92287</t>
  </si>
  <si>
    <t>92288</t>
  </si>
  <si>
    <t>92289</t>
  </si>
  <si>
    <t>92290</t>
  </si>
  <si>
    <t>92291</t>
  </si>
  <si>
    <t>92292</t>
  </si>
  <si>
    <t>92293</t>
  </si>
  <si>
    <t>92294</t>
  </si>
  <si>
    <t>92295</t>
  </si>
  <si>
    <t>92296</t>
  </si>
  <si>
    <t>92297</t>
  </si>
  <si>
    <t>92298</t>
  </si>
  <si>
    <t>92299</t>
  </si>
  <si>
    <t>92300</t>
  </si>
  <si>
    <t>92301</t>
  </si>
  <si>
    <t>92302</t>
  </si>
  <si>
    <t>92303</t>
  </si>
  <si>
    <t>92304</t>
  </si>
  <si>
    <t>92311</t>
  </si>
  <si>
    <t>92312</t>
  </si>
  <si>
    <t>92313</t>
  </si>
  <si>
    <t>92314</t>
  </si>
  <si>
    <t>92315</t>
  </si>
  <si>
    <t>92316</t>
  </si>
  <si>
    <t>92317</t>
  </si>
  <si>
    <t>92318</t>
  </si>
  <si>
    <t>92319</t>
  </si>
  <si>
    <t>92326</t>
  </si>
  <si>
    <t>92327</t>
  </si>
  <si>
    <t>92328</t>
  </si>
  <si>
    <t>92329</t>
  </si>
  <si>
    <t>92330</t>
  </si>
  <si>
    <t>92331</t>
  </si>
  <si>
    <t>92332</t>
  </si>
  <si>
    <t>92333</t>
  </si>
  <si>
    <t>92334</t>
  </si>
  <si>
    <t>92344</t>
  </si>
  <si>
    <t>92345</t>
  </si>
  <si>
    <t>92346</t>
  </si>
  <si>
    <t>92347</t>
  </si>
  <si>
    <t>92348</t>
  </si>
  <si>
    <t>92349</t>
  </si>
  <si>
    <t>92350</t>
  </si>
  <si>
    <t>92351</t>
  </si>
  <si>
    <t>92352</t>
  </si>
  <si>
    <t>92353</t>
  </si>
  <si>
    <t>92354</t>
  </si>
  <si>
    <t>92355</t>
  </si>
  <si>
    <t>92356</t>
  </si>
  <si>
    <t>92357</t>
  </si>
  <si>
    <t>92358</t>
  </si>
  <si>
    <t>92369</t>
  </si>
  <si>
    <t>92370</t>
  </si>
  <si>
    <t>92371</t>
  </si>
  <si>
    <t>92372</t>
  </si>
  <si>
    <t>92373</t>
  </si>
  <si>
    <t>92374</t>
  </si>
  <si>
    <t>92375</t>
  </si>
  <si>
    <t>92376</t>
  </si>
  <si>
    <t>92377</t>
  </si>
  <si>
    <t>92378</t>
  </si>
  <si>
    <t>92379</t>
  </si>
  <si>
    <t>92380</t>
  </si>
  <si>
    <t>92381</t>
  </si>
  <si>
    <t>92382</t>
  </si>
  <si>
    <t>92383</t>
  </si>
  <si>
    <t>92384</t>
  </si>
  <si>
    <t>92385</t>
  </si>
  <si>
    <t>92386</t>
  </si>
  <si>
    <t>92387</t>
  </si>
  <si>
    <t>92388</t>
  </si>
  <si>
    <t>92389</t>
  </si>
  <si>
    <t>92390</t>
  </si>
  <si>
    <t>92635</t>
  </si>
  <si>
    <t>92636</t>
  </si>
  <si>
    <t>92637</t>
  </si>
  <si>
    <t>92638</t>
  </si>
  <si>
    <t>92639</t>
  </si>
  <si>
    <t>92640</t>
  </si>
  <si>
    <t>92642</t>
  </si>
  <si>
    <t>92644</t>
  </si>
  <si>
    <t>92657</t>
  </si>
  <si>
    <t>92658</t>
  </si>
  <si>
    <t>92659</t>
  </si>
  <si>
    <t>92660</t>
  </si>
  <si>
    <t>92661</t>
  </si>
  <si>
    <t>92662</t>
  </si>
  <si>
    <t>92663</t>
  </si>
  <si>
    <t>92664</t>
  </si>
  <si>
    <t>92665</t>
  </si>
  <si>
    <t>92666</t>
  </si>
  <si>
    <t>92667</t>
  </si>
  <si>
    <t>92668</t>
  </si>
  <si>
    <t>92669</t>
  </si>
  <si>
    <t>92670</t>
  </si>
  <si>
    <t>92671</t>
  </si>
  <si>
    <t>92672</t>
  </si>
  <si>
    <t>92673</t>
  </si>
  <si>
    <t>92674</t>
  </si>
  <si>
    <t>92675</t>
  </si>
  <si>
    <t>92676</t>
  </si>
  <si>
    <t>92677</t>
  </si>
  <si>
    <t>92678</t>
  </si>
  <si>
    <t>92679</t>
  </si>
  <si>
    <t>92680</t>
  </si>
  <si>
    <t>92681</t>
  </si>
  <si>
    <t>92682</t>
  </si>
  <si>
    <t>92683</t>
  </si>
  <si>
    <t>92684</t>
  </si>
  <si>
    <t>92685</t>
  </si>
  <si>
    <t>92686</t>
  </si>
  <si>
    <t>92692</t>
  </si>
  <si>
    <t>92693</t>
  </si>
  <si>
    <t>92694</t>
  </si>
  <si>
    <t>92695</t>
  </si>
  <si>
    <t>92696</t>
  </si>
  <si>
    <t>92697</t>
  </si>
  <si>
    <t>92698</t>
  </si>
  <si>
    <t>92699</t>
  </si>
  <si>
    <t>92700</t>
  </si>
  <si>
    <t>92701</t>
  </si>
  <si>
    <t>92702</t>
  </si>
  <si>
    <t>92703</t>
  </si>
  <si>
    <t>92704</t>
  </si>
  <si>
    <t>92705</t>
  </si>
  <si>
    <t>92706</t>
  </si>
  <si>
    <t>92889</t>
  </si>
  <si>
    <t>92890</t>
  </si>
  <si>
    <t>92891</t>
  </si>
  <si>
    <t>92892</t>
  </si>
  <si>
    <t>92893</t>
  </si>
  <si>
    <t>92894</t>
  </si>
  <si>
    <t>92895</t>
  </si>
  <si>
    <t>92896</t>
  </si>
  <si>
    <t>92897</t>
  </si>
  <si>
    <t>92898</t>
  </si>
  <si>
    <t>92899</t>
  </si>
  <si>
    <t>92900</t>
  </si>
  <si>
    <t>92901</t>
  </si>
  <si>
    <t>92902</t>
  </si>
  <si>
    <t>92903</t>
  </si>
  <si>
    <t>92904</t>
  </si>
  <si>
    <t>92905</t>
  </si>
  <si>
    <t>92906</t>
  </si>
  <si>
    <t>92907</t>
  </si>
  <si>
    <t>92908</t>
  </si>
  <si>
    <t>92909</t>
  </si>
  <si>
    <t>92910</t>
  </si>
  <si>
    <t>92911</t>
  </si>
  <si>
    <t>92912</t>
  </si>
  <si>
    <t>92913</t>
  </si>
  <si>
    <t>92914</t>
  </si>
  <si>
    <t>92918</t>
  </si>
  <si>
    <t>92920</t>
  </si>
  <si>
    <t>92925</t>
  </si>
  <si>
    <t>92926</t>
  </si>
  <si>
    <t>92927</t>
  </si>
  <si>
    <t>92928</t>
  </si>
  <si>
    <t>92929</t>
  </si>
  <si>
    <t>92930</t>
  </si>
  <si>
    <t>92931</t>
  </si>
  <si>
    <t>92932</t>
  </si>
  <si>
    <t>92933</t>
  </si>
  <si>
    <t>92934</t>
  </si>
  <si>
    <t>92935</t>
  </si>
  <si>
    <t>92936</t>
  </si>
  <si>
    <t>92937</t>
  </si>
  <si>
    <t>92938</t>
  </si>
  <si>
    <t>92939</t>
  </si>
  <si>
    <t>92940</t>
  </si>
  <si>
    <t>92941</t>
  </si>
  <si>
    <t>92942</t>
  </si>
  <si>
    <t>92943</t>
  </si>
  <si>
    <t>92944</t>
  </si>
  <si>
    <t>92945</t>
  </si>
  <si>
    <t>92946</t>
  </si>
  <si>
    <t>92947</t>
  </si>
  <si>
    <t>92948</t>
  </si>
  <si>
    <t>92949</t>
  </si>
  <si>
    <t>92950</t>
  </si>
  <si>
    <t>92951</t>
  </si>
  <si>
    <t>92952</t>
  </si>
  <si>
    <t>92953</t>
  </si>
  <si>
    <t>93050</t>
  </si>
  <si>
    <t>93052</t>
  </si>
  <si>
    <t>93054</t>
  </si>
  <si>
    <t>93055</t>
  </si>
  <si>
    <t>93056</t>
  </si>
  <si>
    <t>93057</t>
  </si>
  <si>
    <t>93058</t>
  </si>
  <si>
    <t>93059</t>
  </si>
  <si>
    <t>93060</t>
  </si>
  <si>
    <t>93061</t>
  </si>
  <si>
    <t>93062</t>
  </si>
  <si>
    <t>93063</t>
  </si>
  <si>
    <t>93064</t>
  </si>
  <si>
    <t>93065</t>
  </si>
  <si>
    <t>93066</t>
  </si>
  <si>
    <t>93067</t>
  </si>
  <si>
    <t>93068</t>
  </si>
  <si>
    <t>93069</t>
  </si>
  <si>
    <t>93070</t>
  </si>
  <si>
    <t>93071</t>
  </si>
  <si>
    <t>93072</t>
  </si>
  <si>
    <t>93074</t>
  </si>
  <si>
    <t>93075</t>
  </si>
  <si>
    <t>93076</t>
  </si>
  <si>
    <t>93077</t>
  </si>
  <si>
    <t>93078</t>
  </si>
  <si>
    <t>93079</t>
  </si>
  <si>
    <t>93080</t>
  </si>
  <si>
    <t>93081</t>
  </si>
  <si>
    <t>93082</t>
  </si>
  <si>
    <t>93083</t>
  </si>
  <si>
    <t>93084</t>
  </si>
  <si>
    <t>93085</t>
  </si>
  <si>
    <t>93086</t>
  </si>
  <si>
    <t>93087</t>
  </si>
  <si>
    <t>93088</t>
  </si>
  <si>
    <t>93089</t>
  </si>
  <si>
    <t>93090</t>
  </si>
  <si>
    <t>93091</t>
  </si>
  <si>
    <t>93092</t>
  </si>
  <si>
    <t>93093</t>
  </si>
  <si>
    <t>93094</t>
  </si>
  <si>
    <t>93097</t>
  </si>
  <si>
    <t>93098</t>
  </si>
  <si>
    <t>93099</t>
  </si>
  <si>
    <t>93100</t>
  </si>
  <si>
    <t>93101</t>
  </si>
  <si>
    <t>93102</t>
  </si>
  <si>
    <t>93103</t>
  </si>
  <si>
    <t>93104</t>
  </si>
  <si>
    <t>93105</t>
  </si>
  <si>
    <t>93106</t>
  </si>
  <si>
    <t>93107</t>
  </si>
  <si>
    <t>93108</t>
  </si>
  <si>
    <t>93109</t>
  </si>
  <si>
    <t>93110</t>
  </si>
  <si>
    <t>93111</t>
  </si>
  <si>
    <t>93112</t>
  </si>
  <si>
    <t>93113</t>
  </si>
  <si>
    <t>93114</t>
  </si>
  <si>
    <t>93115</t>
  </si>
  <si>
    <t>93116</t>
  </si>
  <si>
    <t>93117</t>
  </si>
  <si>
    <t>93118</t>
  </si>
  <si>
    <t>93119</t>
  </si>
  <si>
    <t>93120</t>
  </si>
  <si>
    <t>93121</t>
  </si>
  <si>
    <t>93122</t>
  </si>
  <si>
    <t>93123</t>
  </si>
  <si>
    <t>93124</t>
  </si>
  <si>
    <t>93125</t>
  </si>
  <si>
    <t>93126</t>
  </si>
  <si>
    <t>93133</t>
  </si>
  <si>
    <t>94465</t>
  </si>
  <si>
    <t>94466</t>
  </si>
  <si>
    <t>94467</t>
  </si>
  <si>
    <t>94468</t>
  </si>
  <si>
    <t>94469</t>
  </si>
  <si>
    <t>94470</t>
  </si>
  <si>
    <t>94471</t>
  </si>
  <si>
    <t>94472</t>
  </si>
  <si>
    <t>94473</t>
  </si>
  <si>
    <t>94474</t>
  </si>
  <si>
    <t>94475</t>
  </si>
  <si>
    <t>94476</t>
  </si>
  <si>
    <t>94477</t>
  </si>
  <si>
    <t>94478</t>
  </si>
  <si>
    <t>94479</t>
  </si>
  <si>
    <t>94606</t>
  </si>
  <si>
    <t>94608</t>
  </si>
  <si>
    <t>94610</t>
  </si>
  <si>
    <t>94612</t>
  </si>
  <si>
    <t>94614</t>
  </si>
  <si>
    <t>94615</t>
  </si>
  <si>
    <t>94616</t>
  </si>
  <si>
    <t>94617</t>
  </si>
  <si>
    <t>94618</t>
  </si>
  <si>
    <t>94620</t>
  </si>
  <si>
    <t>94622</t>
  </si>
  <si>
    <t>94623</t>
  </si>
  <si>
    <t>94624</t>
  </si>
  <si>
    <t>94625</t>
  </si>
  <si>
    <t>94656</t>
  </si>
  <si>
    <t>94657</t>
  </si>
  <si>
    <t>94658</t>
  </si>
  <si>
    <t>94659</t>
  </si>
  <si>
    <t>94660</t>
  </si>
  <si>
    <t>94661</t>
  </si>
  <si>
    <t>94662</t>
  </si>
  <si>
    <t>94663</t>
  </si>
  <si>
    <t>94664</t>
  </si>
  <si>
    <t>94665</t>
  </si>
  <si>
    <t>94666</t>
  </si>
  <si>
    <t>94667</t>
  </si>
  <si>
    <t>94668</t>
  </si>
  <si>
    <t>94669</t>
  </si>
  <si>
    <t>94670</t>
  </si>
  <si>
    <t>94671</t>
  </si>
  <si>
    <t>94672</t>
  </si>
  <si>
    <t>94673</t>
  </si>
  <si>
    <t>94674</t>
  </si>
  <si>
    <t>94675</t>
  </si>
  <si>
    <t>94676</t>
  </si>
  <si>
    <t>94677</t>
  </si>
  <si>
    <t>94678</t>
  </si>
  <si>
    <t>94679</t>
  </si>
  <si>
    <t>94680</t>
  </si>
  <si>
    <t>94681</t>
  </si>
  <si>
    <t>94682</t>
  </si>
  <si>
    <t>94683</t>
  </si>
  <si>
    <t>94684</t>
  </si>
  <si>
    <t>94685</t>
  </si>
  <si>
    <t>94686</t>
  </si>
  <si>
    <t>94687</t>
  </si>
  <si>
    <t>94688</t>
  </si>
  <si>
    <t>94689</t>
  </si>
  <si>
    <t>94690</t>
  </si>
  <si>
    <t>94691</t>
  </si>
  <si>
    <t>94692</t>
  </si>
  <si>
    <t>94693</t>
  </si>
  <si>
    <t>94694</t>
  </si>
  <si>
    <t>94695</t>
  </si>
  <si>
    <t>94696</t>
  </si>
  <si>
    <t>94697</t>
  </si>
  <si>
    <t>94698</t>
  </si>
  <si>
    <t>94699</t>
  </si>
  <si>
    <t>94700</t>
  </si>
  <si>
    <t>94701</t>
  </si>
  <si>
    <t>94702</t>
  </si>
  <si>
    <t>94703</t>
  </si>
  <si>
    <t>94704</t>
  </si>
  <si>
    <t>94705</t>
  </si>
  <si>
    <t>94706</t>
  </si>
  <si>
    <t>94707</t>
  </si>
  <si>
    <t>94708</t>
  </si>
  <si>
    <t>94709</t>
  </si>
  <si>
    <t>94710</t>
  </si>
  <si>
    <t>94711</t>
  </si>
  <si>
    <t>94712</t>
  </si>
  <si>
    <t>94713</t>
  </si>
  <si>
    <t>94714</t>
  </si>
  <si>
    <t>94715</t>
  </si>
  <si>
    <t>94724</t>
  </si>
  <si>
    <t>94725</t>
  </si>
  <si>
    <t>94726</t>
  </si>
  <si>
    <t>94727</t>
  </si>
  <si>
    <t>94728</t>
  </si>
  <si>
    <t>94729</t>
  </si>
  <si>
    <t>94730</t>
  </si>
  <si>
    <t>94731</t>
  </si>
  <si>
    <t>94733</t>
  </si>
  <si>
    <t>94737</t>
  </si>
  <si>
    <t>94740</t>
  </si>
  <si>
    <t>94741</t>
  </si>
  <si>
    <t>94742</t>
  </si>
  <si>
    <t>94743</t>
  </si>
  <si>
    <t>94744</t>
  </si>
  <si>
    <t>94746</t>
  </si>
  <si>
    <t>94748</t>
  </si>
  <si>
    <t>94750</t>
  </si>
  <si>
    <t>94752</t>
  </si>
  <si>
    <t>94756</t>
  </si>
  <si>
    <t>94757</t>
  </si>
  <si>
    <t>94758</t>
  </si>
  <si>
    <t>94759</t>
  </si>
  <si>
    <t>94760</t>
  </si>
  <si>
    <t>94761</t>
  </si>
  <si>
    <t>94762</t>
  </si>
  <si>
    <t>94783</t>
  </si>
  <si>
    <t>94785</t>
  </si>
  <si>
    <t>94786</t>
  </si>
  <si>
    <t>94787</t>
  </si>
  <si>
    <t>94788</t>
  </si>
  <si>
    <t>94789</t>
  </si>
  <si>
    <t>94790</t>
  </si>
  <si>
    <t>94791</t>
  </si>
  <si>
    <t>94863</t>
  </si>
  <si>
    <t>95141</t>
  </si>
  <si>
    <t>95237</t>
  </si>
  <si>
    <t>95693</t>
  </si>
  <si>
    <t>95694</t>
  </si>
  <si>
    <t>95695</t>
  </si>
  <si>
    <t>95696</t>
  </si>
  <si>
    <t>96637</t>
  </si>
  <si>
    <t>96638</t>
  </si>
  <si>
    <t>96639</t>
  </si>
  <si>
    <t>96640</t>
  </si>
  <si>
    <t>96641</t>
  </si>
  <si>
    <t>96642</t>
  </si>
  <si>
    <t>96643</t>
  </si>
  <si>
    <t>96650</t>
  </si>
  <si>
    <t>96651</t>
  </si>
  <si>
    <t>96652</t>
  </si>
  <si>
    <t>96653</t>
  </si>
  <si>
    <t>96654</t>
  </si>
  <si>
    <t>96655</t>
  </si>
  <si>
    <t>96656</t>
  </si>
  <si>
    <t>96657</t>
  </si>
  <si>
    <t>96658</t>
  </si>
  <si>
    <t>96659</t>
  </si>
  <si>
    <t>96660</t>
  </si>
  <si>
    <t>96661</t>
  </si>
  <si>
    <t>96662</t>
  </si>
  <si>
    <t>96663</t>
  </si>
  <si>
    <t>96664</t>
  </si>
  <si>
    <t>96665</t>
  </si>
  <si>
    <t>96666</t>
  </si>
  <si>
    <t>96667</t>
  </si>
  <si>
    <t>96684</t>
  </si>
  <si>
    <t>96685</t>
  </si>
  <si>
    <t>96686</t>
  </si>
  <si>
    <t>96687</t>
  </si>
  <si>
    <t>96688</t>
  </si>
  <si>
    <t>96689</t>
  </si>
  <si>
    <t>96690</t>
  </si>
  <si>
    <t>96691</t>
  </si>
  <si>
    <t>96692</t>
  </si>
  <si>
    <t>96693</t>
  </si>
  <si>
    <t>96694</t>
  </si>
  <si>
    <t>96695</t>
  </si>
  <si>
    <t>96696</t>
  </si>
  <si>
    <t>96697</t>
  </si>
  <si>
    <t>96698</t>
  </si>
  <si>
    <t>96699</t>
  </si>
  <si>
    <t>96700</t>
  </si>
  <si>
    <t>96701</t>
  </si>
  <si>
    <t>96702</t>
  </si>
  <si>
    <t>96703</t>
  </si>
  <si>
    <t>96704</t>
  </si>
  <si>
    <t>96705</t>
  </si>
  <si>
    <t>96706</t>
  </si>
  <si>
    <t>96707</t>
  </si>
  <si>
    <t>96708</t>
  </si>
  <si>
    <t>96709</t>
  </si>
  <si>
    <t>96710</t>
  </si>
  <si>
    <t>96711</t>
  </si>
  <si>
    <t>96712</t>
  </si>
  <si>
    <t>96713</t>
  </si>
  <si>
    <t>96714</t>
  </si>
  <si>
    <t>96715</t>
  </si>
  <si>
    <t>96716</t>
  </si>
  <si>
    <t>96717</t>
  </si>
  <si>
    <t>96736</t>
  </si>
  <si>
    <t>96737</t>
  </si>
  <si>
    <t>96738</t>
  </si>
  <si>
    <t>96739</t>
  </si>
  <si>
    <t>96740</t>
  </si>
  <si>
    <t>96741</t>
  </si>
  <si>
    <t>96742</t>
  </si>
  <si>
    <t>96743</t>
  </si>
  <si>
    <t>96744</t>
  </si>
  <si>
    <t>96745</t>
  </si>
  <si>
    <t>96746</t>
  </si>
  <si>
    <t>96747</t>
  </si>
  <si>
    <t>96748</t>
  </si>
  <si>
    <t>96749</t>
  </si>
  <si>
    <t>96750</t>
  </si>
  <si>
    <t>96751</t>
  </si>
  <si>
    <t>96752</t>
  </si>
  <si>
    <t>96753</t>
  </si>
  <si>
    <t>96754</t>
  </si>
  <si>
    <t>96755</t>
  </si>
  <si>
    <t>96756</t>
  </si>
  <si>
    <t>96757</t>
  </si>
  <si>
    <t>96758</t>
  </si>
  <si>
    <t>96759</t>
  </si>
  <si>
    <t>96760</t>
  </si>
  <si>
    <t>96761</t>
  </si>
  <si>
    <t>96762</t>
  </si>
  <si>
    <t>96763</t>
  </si>
  <si>
    <t>96764</t>
  </si>
  <si>
    <t>96802</t>
  </si>
  <si>
    <t>96803</t>
  </si>
  <si>
    <t>96804</t>
  </si>
  <si>
    <t>96805</t>
  </si>
  <si>
    <t>96806</t>
  </si>
  <si>
    <t>96807</t>
  </si>
  <si>
    <t>96808</t>
  </si>
  <si>
    <t>96809</t>
  </si>
  <si>
    <t>96810</t>
  </si>
  <si>
    <t>96811</t>
  </si>
  <si>
    <t>96812</t>
  </si>
  <si>
    <t>96813</t>
  </si>
  <si>
    <t>96814</t>
  </si>
  <si>
    <t>96815</t>
  </si>
  <si>
    <t>96816</t>
  </si>
  <si>
    <t>96817</t>
  </si>
  <si>
    <t>96818</t>
  </si>
  <si>
    <t>96819</t>
  </si>
  <si>
    <t>96820</t>
  </si>
  <si>
    <t>96821</t>
  </si>
  <si>
    <t>96822</t>
  </si>
  <si>
    <t>96823</t>
  </si>
  <si>
    <t>96824</t>
  </si>
  <si>
    <t>96825</t>
  </si>
  <si>
    <t>96826</t>
  </si>
  <si>
    <t>96827</t>
  </si>
  <si>
    <t>96828</t>
  </si>
  <si>
    <t>96829</t>
  </si>
  <si>
    <t>96830</t>
  </si>
  <si>
    <t>96831</t>
  </si>
  <si>
    <t>96832</t>
  </si>
  <si>
    <t>96833</t>
  </si>
  <si>
    <t>96834</t>
  </si>
  <si>
    <t>96835</t>
  </si>
  <si>
    <t>96836</t>
  </si>
  <si>
    <t>96837</t>
  </si>
  <si>
    <t>96838</t>
  </si>
  <si>
    <t>96839</t>
  </si>
  <si>
    <t>96840</t>
  </si>
  <si>
    <t>96841</t>
  </si>
  <si>
    <t>96842</t>
  </si>
  <si>
    <t>96843</t>
  </si>
  <si>
    <t>96844</t>
  </si>
  <si>
    <t>96845</t>
  </si>
  <si>
    <t>96846</t>
  </si>
  <si>
    <t>96847</t>
  </si>
  <si>
    <t>96848</t>
  </si>
  <si>
    <t>96849</t>
  </si>
  <si>
    <t>96850</t>
  </si>
  <si>
    <t>96851</t>
  </si>
  <si>
    <t>96852</t>
  </si>
  <si>
    <t>96853</t>
  </si>
  <si>
    <t>96854</t>
  </si>
  <si>
    <t>96855</t>
  </si>
  <si>
    <t>96856</t>
  </si>
  <si>
    <t>96857</t>
  </si>
  <si>
    <t>96858</t>
  </si>
  <si>
    <t>96859</t>
  </si>
  <si>
    <t>96860</t>
  </si>
  <si>
    <t>96861</t>
  </si>
  <si>
    <t>96862</t>
  </si>
  <si>
    <t>96863</t>
  </si>
  <si>
    <t>96864</t>
  </si>
  <si>
    <t>96865</t>
  </si>
  <si>
    <t>96866</t>
  </si>
  <si>
    <t>96867</t>
  </si>
  <si>
    <t>96868</t>
  </si>
  <si>
    <t>96869</t>
  </si>
  <si>
    <t>96870</t>
  </si>
  <si>
    <t>96871</t>
  </si>
  <si>
    <t>96872</t>
  </si>
  <si>
    <t>96873</t>
  </si>
  <si>
    <t>96874</t>
  </si>
  <si>
    <t>96875</t>
  </si>
  <si>
    <t>96876</t>
  </si>
  <si>
    <t>96877</t>
  </si>
  <si>
    <t>96878</t>
  </si>
  <si>
    <t>96879</t>
  </si>
  <si>
    <t>96880</t>
  </si>
  <si>
    <t>96881</t>
  </si>
  <si>
    <t>97425</t>
  </si>
  <si>
    <t>97426</t>
  </si>
  <si>
    <t>97427</t>
  </si>
  <si>
    <t>97428</t>
  </si>
  <si>
    <t>97429</t>
  </si>
  <si>
    <t>97430</t>
  </si>
  <si>
    <t>97431</t>
  </si>
  <si>
    <t>97432</t>
  </si>
  <si>
    <t>97433</t>
  </si>
  <si>
    <t>97434</t>
  </si>
  <si>
    <t>97435</t>
  </si>
  <si>
    <t>97436</t>
  </si>
  <si>
    <t>97437</t>
  </si>
  <si>
    <t>97438</t>
  </si>
  <si>
    <t>97439</t>
  </si>
  <si>
    <t>97440</t>
  </si>
  <si>
    <t>97442</t>
  </si>
  <si>
    <t>97443</t>
  </si>
  <si>
    <t>97444</t>
  </si>
  <si>
    <t>97446</t>
  </si>
  <si>
    <t>97447</t>
  </si>
  <si>
    <t>97449</t>
  </si>
  <si>
    <t>97450</t>
  </si>
  <si>
    <t>97452</t>
  </si>
  <si>
    <t>97453</t>
  </si>
  <si>
    <t>97454</t>
  </si>
  <si>
    <t>97455</t>
  </si>
  <si>
    <t>97456</t>
  </si>
  <si>
    <t>97457</t>
  </si>
  <si>
    <t>97458</t>
  </si>
  <si>
    <t>97459</t>
  </si>
  <si>
    <t>97460</t>
  </si>
  <si>
    <t>97461</t>
  </si>
  <si>
    <t>97462</t>
  </si>
  <si>
    <t>97464</t>
  </si>
  <si>
    <t>97465</t>
  </si>
  <si>
    <t>97467</t>
  </si>
  <si>
    <t>97468</t>
  </si>
  <si>
    <t>97470</t>
  </si>
  <si>
    <t>97471</t>
  </si>
  <si>
    <t>97474</t>
  </si>
  <si>
    <t>97475</t>
  </si>
  <si>
    <t>97477</t>
  </si>
  <si>
    <t>97478</t>
  </si>
  <si>
    <t>97479</t>
  </si>
  <si>
    <t>97480</t>
  </si>
  <si>
    <t>97481</t>
  </si>
  <si>
    <t>97482</t>
  </si>
  <si>
    <t>97483</t>
  </si>
  <si>
    <t>97484</t>
  </si>
  <si>
    <t>97485</t>
  </si>
  <si>
    <t>97486</t>
  </si>
  <si>
    <t>97487</t>
  </si>
  <si>
    <t>97488</t>
  </si>
  <si>
    <t>97489</t>
  </si>
  <si>
    <t>97490</t>
  </si>
  <si>
    <t>97491</t>
  </si>
  <si>
    <t>97492</t>
  </si>
  <si>
    <t>97493</t>
  </si>
  <si>
    <t>97494</t>
  </si>
  <si>
    <t>97495</t>
  </si>
  <si>
    <t>97496</t>
  </si>
  <si>
    <t>97499</t>
  </si>
  <si>
    <t>97500</t>
  </si>
  <si>
    <t>97502</t>
  </si>
  <si>
    <t>97503</t>
  </si>
  <si>
    <t>97505</t>
  </si>
  <si>
    <t>97506</t>
  </si>
  <si>
    <t>97508</t>
  </si>
  <si>
    <t>97509</t>
  </si>
  <si>
    <t>97511</t>
  </si>
  <si>
    <t>97512</t>
  </si>
  <si>
    <t>97514</t>
  </si>
  <si>
    <t>97515</t>
  </si>
  <si>
    <t>97517</t>
  </si>
  <si>
    <t>97518</t>
  </si>
  <si>
    <t>97519</t>
  </si>
  <si>
    <t>97520</t>
  </si>
  <si>
    <t>97521</t>
  </si>
  <si>
    <t>97522</t>
  </si>
  <si>
    <t>97523</t>
  </si>
  <si>
    <t>97524</t>
  </si>
  <si>
    <t>97525</t>
  </si>
  <si>
    <t>97526</t>
  </si>
  <si>
    <t>97527</t>
  </si>
  <si>
    <t>97528</t>
  </si>
  <si>
    <t>97529</t>
  </si>
  <si>
    <t>97530</t>
  </si>
  <si>
    <t>97531</t>
  </si>
  <si>
    <t>97532</t>
  </si>
  <si>
    <t>97533</t>
  </si>
  <si>
    <t>97534</t>
  </si>
  <si>
    <t>97537</t>
  </si>
  <si>
    <t>97540</t>
  </si>
  <si>
    <t>97541</t>
  </si>
  <si>
    <t>97543</t>
  </si>
  <si>
    <t>97544</t>
  </si>
  <si>
    <t>97546</t>
  </si>
  <si>
    <t>97547</t>
  </si>
  <si>
    <t>97548</t>
  </si>
  <si>
    <t>97549</t>
  </si>
  <si>
    <t>97550</t>
  </si>
  <si>
    <t>97551</t>
  </si>
  <si>
    <t>97552</t>
  </si>
  <si>
    <t>97553</t>
  </si>
  <si>
    <t>97554</t>
  </si>
  <si>
    <t>98602</t>
  </si>
  <si>
    <t>97895</t>
  </si>
  <si>
    <t>97896</t>
  </si>
  <si>
    <t>97897</t>
  </si>
  <si>
    <t>97898</t>
  </si>
  <si>
    <t>97900</t>
  </si>
  <si>
    <t>97901</t>
  </si>
  <si>
    <t>97902</t>
  </si>
  <si>
    <t>97903</t>
  </si>
  <si>
    <t>97904</t>
  </si>
  <si>
    <t>97905</t>
  </si>
  <si>
    <t>97906</t>
  </si>
  <si>
    <t>97907</t>
  </si>
  <si>
    <t>97908</t>
  </si>
  <si>
    <t>98102</t>
  </si>
  <si>
    <t>98104</t>
  </si>
  <si>
    <t>98105</t>
  </si>
  <si>
    <t>98106</t>
  </si>
  <si>
    <t>98107</t>
  </si>
  <si>
    <t>98108</t>
  </si>
  <si>
    <t>99250</t>
  </si>
  <si>
    <t>99251</t>
  </si>
  <si>
    <t>99253</t>
  </si>
  <si>
    <t>99255</t>
  </si>
  <si>
    <t>99257</t>
  </si>
  <si>
    <t>99258</t>
  </si>
  <si>
    <t>99260</t>
  </si>
  <si>
    <t>99262</t>
  </si>
  <si>
    <t>99264</t>
  </si>
  <si>
    <t>102587</t>
  </si>
  <si>
    <t>102588</t>
  </si>
  <si>
    <t>102589</t>
  </si>
  <si>
    <t>102590</t>
  </si>
  <si>
    <t>102591</t>
  </si>
  <si>
    <t>102592</t>
  </si>
  <si>
    <t>102593</t>
  </si>
  <si>
    <t>102594</t>
  </si>
  <si>
    <t>102595</t>
  </si>
  <si>
    <t>102596</t>
  </si>
  <si>
    <t>102597</t>
  </si>
  <si>
    <t>102598</t>
  </si>
  <si>
    <t>102599</t>
  </si>
  <si>
    <t>102600</t>
  </si>
  <si>
    <t>102601</t>
  </si>
  <si>
    <t>102602</t>
  </si>
  <si>
    <t>102603</t>
  </si>
  <si>
    <t>102604</t>
  </si>
  <si>
    <t>102605</t>
  </si>
  <si>
    <t>102606</t>
  </si>
  <si>
    <t>102607</t>
  </si>
  <si>
    <t>102608</t>
  </si>
  <si>
    <t>102609</t>
  </si>
  <si>
    <t>102611</t>
  </si>
  <si>
    <t>102613</t>
  </si>
  <si>
    <t>102614</t>
  </si>
  <si>
    <t>102615</t>
  </si>
  <si>
    <t>102617</t>
  </si>
  <si>
    <t>102619</t>
  </si>
  <si>
    <t>102622</t>
  </si>
  <si>
    <t>102623</t>
  </si>
  <si>
    <t>89482</t>
  </si>
  <si>
    <t>89491</t>
  </si>
  <si>
    <t>89495</t>
  </si>
  <si>
    <t>89707</t>
  </si>
  <si>
    <t>89708</t>
  </si>
  <si>
    <t>89709</t>
  </si>
  <si>
    <t>89710</t>
  </si>
  <si>
    <t>86872</t>
  </si>
  <si>
    <t>86874</t>
  </si>
  <si>
    <t>86875</t>
  </si>
  <si>
    <t>86876</t>
  </si>
  <si>
    <t>86877</t>
  </si>
  <si>
    <t>86878</t>
  </si>
  <si>
    <t>86879</t>
  </si>
  <si>
    <t>86880</t>
  </si>
  <si>
    <t>86881</t>
  </si>
  <si>
    <t>86882</t>
  </si>
  <si>
    <t>86883</t>
  </si>
  <si>
    <t>86884</t>
  </si>
  <si>
    <t>86885</t>
  </si>
  <si>
    <t>86886</t>
  </si>
  <si>
    <t>86887</t>
  </si>
  <si>
    <t>86888</t>
  </si>
  <si>
    <t>86889</t>
  </si>
  <si>
    <t>86893</t>
  </si>
  <si>
    <t>86894</t>
  </si>
  <si>
    <t>86895</t>
  </si>
  <si>
    <t>86899</t>
  </si>
  <si>
    <t>86900</t>
  </si>
  <si>
    <t>86901</t>
  </si>
  <si>
    <t>86902</t>
  </si>
  <si>
    <t>86903</t>
  </si>
  <si>
    <t>86904</t>
  </si>
  <si>
    <t>86905</t>
  </si>
  <si>
    <t>86906</t>
  </si>
  <si>
    <t>86908</t>
  </si>
  <si>
    <t>86909</t>
  </si>
  <si>
    <t>86910</t>
  </si>
  <si>
    <t>86911</t>
  </si>
  <si>
    <t>86913</t>
  </si>
  <si>
    <t>86914</t>
  </si>
  <si>
    <t>86915</t>
  </si>
  <si>
    <t>86916</t>
  </si>
  <si>
    <t>86919</t>
  </si>
  <si>
    <t>86920</t>
  </si>
  <si>
    <t>86921</t>
  </si>
  <si>
    <t>86922</t>
  </si>
  <si>
    <t>86923</t>
  </si>
  <si>
    <t>86924</t>
  </si>
  <si>
    <t>86925</t>
  </si>
  <si>
    <t>86926</t>
  </si>
  <si>
    <t>86927</t>
  </si>
  <si>
    <t>86928</t>
  </si>
  <si>
    <t>86929</t>
  </si>
  <si>
    <t>86930</t>
  </si>
  <si>
    <t>86931</t>
  </si>
  <si>
    <t>86932</t>
  </si>
  <si>
    <t>86933</t>
  </si>
  <si>
    <t>86934</t>
  </si>
  <si>
    <t>86935</t>
  </si>
  <si>
    <t>86936</t>
  </si>
  <si>
    <t>86937</t>
  </si>
  <si>
    <t>86938</t>
  </si>
  <si>
    <t>86939</t>
  </si>
  <si>
    <t>86940</t>
  </si>
  <si>
    <t>86941</t>
  </si>
  <si>
    <t>86942</t>
  </si>
  <si>
    <t>86943</t>
  </si>
  <si>
    <t>86947</t>
  </si>
  <si>
    <t>93396</t>
  </si>
  <si>
    <t>93441</t>
  </si>
  <si>
    <t>93442</t>
  </si>
  <si>
    <t>95469</t>
  </si>
  <si>
    <t>95470</t>
  </si>
  <si>
    <t>95471</t>
  </si>
  <si>
    <t>95472</t>
  </si>
  <si>
    <t>95542</t>
  </si>
  <si>
    <t>95543</t>
  </si>
  <si>
    <t>95544</t>
  </si>
  <si>
    <t>95545</t>
  </si>
  <si>
    <t>95546</t>
  </si>
  <si>
    <t>95547</t>
  </si>
  <si>
    <t>100848</t>
  </si>
  <si>
    <t>100849</t>
  </si>
  <si>
    <t>100851</t>
  </si>
  <si>
    <t>100852</t>
  </si>
  <si>
    <t>100853</t>
  </si>
  <si>
    <t>100854</t>
  </si>
  <si>
    <t>100855</t>
  </si>
  <si>
    <t>100856</t>
  </si>
  <si>
    <t>100857</t>
  </si>
  <si>
    <t>100858</t>
  </si>
  <si>
    <t>100859</t>
  </si>
  <si>
    <t>100860</t>
  </si>
  <si>
    <t>100861</t>
  </si>
  <si>
    <t>100862</t>
  </si>
  <si>
    <t>100863</t>
  </si>
  <si>
    <t>100864</t>
  </si>
  <si>
    <t>100865</t>
  </si>
  <si>
    <t>100866</t>
  </si>
  <si>
    <t>100867</t>
  </si>
  <si>
    <t>100868</t>
  </si>
  <si>
    <t>100869</t>
  </si>
  <si>
    <t>100870</t>
  </si>
  <si>
    <t>100871</t>
  </si>
  <si>
    <t>100872</t>
  </si>
  <si>
    <t>100873</t>
  </si>
  <si>
    <t>100874</t>
  </si>
  <si>
    <t>100875</t>
  </si>
  <si>
    <t>100878</t>
  </si>
  <si>
    <t>98052</t>
  </si>
  <si>
    <t>98053</t>
  </si>
  <si>
    <t>98054</t>
  </si>
  <si>
    <t>98055</t>
  </si>
  <si>
    <t>98056</t>
  </si>
  <si>
    <t>98057</t>
  </si>
  <si>
    <t>98058</t>
  </si>
  <si>
    <t>98059</t>
  </si>
  <si>
    <t>98060</t>
  </si>
  <si>
    <t>98061</t>
  </si>
  <si>
    <t>98062</t>
  </si>
  <si>
    <t>98063</t>
  </si>
  <si>
    <t>98064</t>
  </si>
  <si>
    <t>98065</t>
  </si>
  <si>
    <t>98066</t>
  </si>
  <si>
    <t>98067</t>
  </si>
  <si>
    <t>98068</t>
  </si>
  <si>
    <t>98069</t>
  </si>
  <si>
    <t>98070</t>
  </si>
  <si>
    <t>98071</t>
  </si>
  <si>
    <t>98072</t>
  </si>
  <si>
    <t>98073</t>
  </si>
  <si>
    <t>98074</t>
  </si>
  <si>
    <t>98075</t>
  </si>
  <si>
    <t>98076</t>
  </si>
  <si>
    <t>98077</t>
  </si>
  <si>
    <t>98078</t>
  </si>
  <si>
    <t>98079</t>
  </si>
  <si>
    <t>98080</t>
  </si>
  <si>
    <t>98081</t>
  </si>
  <si>
    <t>98082</t>
  </si>
  <si>
    <t>98083</t>
  </si>
  <si>
    <t>98084</t>
  </si>
  <si>
    <t>98085</t>
  </si>
  <si>
    <t>98086</t>
  </si>
  <si>
    <t>98087</t>
  </si>
  <si>
    <t>98088</t>
  </si>
  <si>
    <t>98089</t>
  </si>
  <si>
    <t>98090</t>
  </si>
  <si>
    <t>98091</t>
  </si>
  <si>
    <t>98092</t>
  </si>
  <si>
    <t>98093</t>
  </si>
  <si>
    <t>98094</t>
  </si>
  <si>
    <t>98099</t>
  </si>
  <si>
    <t>98100</t>
  </si>
  <si>
    <t>98101</t>
  </si>
  <si>
    <t>98109</t>
  </si>
  <si>
    <t>98110</t>
  </si>
  <si>
    <t>98111</t>
  </si>
  <si>
    <t>98112</t>
  </si>
  <si>
    <t>98114</t>
  </si>
  <si>
    <t>98115</t>
  </si>
  <si>
    <t>89957</t>
  </si>
  <si>
    <t>89959</t>
  </si>
  <si>
    <t>89349</t>
  </si>
  <si>
    <t>89351</t>
  </si>
  <si>
    <t>89352</t>
  </si>
  <si>
    <t>89353</t>
  </si>
  <si>
    <t>89354</t>
  </si>
  <si>
    <t>89969</t>
  </si>
  <si>
    <t>89970</t>
  </si>
  <si>
    <t>89971</t>
  </si>
  <si>
    <t>89972</t>
  </si>
  <si>
    <t>89973</t>
  </si>
  <si>
    <t>89974</t>
  </si>
  <si>
    <t>89984</t>
  </si>
  <si>
    <t>89985</t>
  </si>
  <si>
    <t>89986</t>
  </si>
  <si>
    <t>89987</t>
  </si>
  <si>
    <t>90371</t>
  </si>
  <si>
    <t>94489</t>
  </si>
  <si>
    <t>94490</t>
  </si>
  <si>
    <t>94491</t>
  </si>
  <si>
    <t>94492</t>
  </si>
  <si>
    <t>94493</t>
  </si>
  <si>
    <t>94495</t>
  </si>
  <si>
    <t>94496</t>
  </si>
  <si>
    <t>94497</t>
  </si>
  <si>
    <t>94498</t>
  </si>
  <si>
    <t>94499</t>
  </si>
  <si>
    <t>94500</t>
  </si>
  <si>
    <t>94501</t>
  </si>
  <si>
    <t>94792</t>
  </si>
  <si>
    <t>94793</t>
  </si>
  <si>
    <t>94794</t>
  </si>
  <si>
    <t>94795</t>
  </si>
  <si>
    <t>94796</t>
  </si>
  <si>
    <t>94797</t>
  </si>
  <si>
    <t>94798</t>
  </si>
  <si>
    <t>94799</t>
  </si>
  <si>
    <t>94800</t>
  </si>
  <si>
    <t>95248</t>
  </si>
  <si>
    <t>95249</t>
  </si>
  <si>
    <t>95250</t>
  </si>
  <si>
    <t>95251</t>
  </si>
  <si>
    <t>95252</t>
  </si>
  <si>
    <t>95253</t>
  </si>
  <si>
    <t>99619</t>
  </si>
  <si>
    <t>99620</t>
  </si>
  <si>
    <t>99621</t>
  </si>
  <si>
    <t>99622</t>
  </si>
  <si>
    <t>99623</t>
  </si>
  <si>
    <t>99624</t>
  </si>
  <si>
    <t>99625</t>
  </si>
  <si>
    <t>99626</t>
  </si>
  <si>
    <t>99627</t>
  </si>
  <si>
    <t>99628</t>
  </si>
  <si>
    <t>99629</t>
  </si>
  <si>
    <t>99630</t>
  </si>
  <si>
    <t>99631</t>
  </si>
  <si>
    <t>99632</t>
  </si>
  <si>
    <t>99633</t>
  </si>
  <si>
    <t>99634</t>
  </si>
  <si>
    <t>99635</t>
  </si>
  <si>
    <t>103008</t>
  </si>
  <si>
    <t>103009</t>
  </si>
  <si>
    <t>103010</t>
  </si>
  <si>
    <t>103011</t>
  </si>
  <si>
    <t>103012</t>
  </si>
  <si>
    <t>103013</t>
  </si>
  <si>
    <t>103014</t>
  </si>
  <si>
    <t>103015</t>
  </si>
  <si>
    <t>103016</t>
  </si>
  <si>
    <t>103017</t>
  </si>
  <si>
    <t>103018</t>
  </si>
  <si>
    <t>103019</t>
  </si>
  <si>
    <t>103029</t>
  </si>
  <si>
    <t>103036</t>
  </si>
  <si>
    <t>103037</t>
  </si>
  <si>
    <t>103038</t>
  </si>
  <si>
    <t>103039</t>
  </si>
  <si>
    <t>103040</t>
  </si>
  <si>
    <t>103041</t>
  </si>
  <si>
    <t>103042</t>
  </si>
  <si>
    <t>103043</t>
  </si>
  <si>
    <t>103044</t>
  </si>
  <si>
    <t>103045</t>
  </si>
  <si>
    <t>103046</t>
  </si>
  <si>
    <t>103047</t>
  </si>
  <si>
    <t>103048</t>
  </si>
  <si>
    <t>103049</t>
  </si>
  <si>
    <t>103050</t>
  </si>
  <si>
    <t>103051</t>
  </si>
  <si>
    <t>103052</t>
  </si>
  <si>
    <t>95634</t>
  </si>
  <si>
    <t>95635</t>
  </si>
  <si>
    <t>95636</t>
  </si>
  <si>
    <t>95637</t>
  </si>
  <si>
    <t>95638</t>
  </si>
  <si>
    <t>95639</t>
  </si>
  <si>
    <t>95641</t>
  </si>
  <si>
    <t>95642</t>
  </si>
  <si>
    <t>95643</t>
  </si>
  <si>
    <t>95644</t>
  </si>
  <si>
    <t>95645</t>
  </si>
  <si>
    <t>95646</t>
  </si>
  <si>
    <t>95647</t>
  </si>
  <si>
    <t>95673</t>
  </si>
  <si>
    <t>95674</t>
  </si>
  <si>
    <t>95675</t>
  </si>
  <si>
    <t>95676</t>
  </si>
  <si>
    <t>97741</t>
  </si>
  <si>
    <t>90436</t>
  </si>
  <si>
    <t>90437</t>
  </si>
  <si>
    <t>90438</t>
  </si>
  <si>
    <t>90439</t>
  </si>
  <si>
    <t>90440</t>
  </si>
  <si>
    <t>90441</t>
  </si>
  <si>
    <t>90443</t>
  </si>
  <si>
    <t>90444</t>
  </si>
  <si>
    <t>90445</t>
  </si>
  <si>
    <t>90446</t>
  </si>
  <si>
    <t>90447</t>
  </si>
  <si>
    <t>90451</t>
  </si>
  <si>
    <t>90452</t>
  </si>
  <si>
    <t>90453</t>
  </si>
  <si>
    <t>90454</t>
  </si>
  <si>
    <t>90455</t>
  </si>
  <si>
    <t>90456</t>
  </si>
  <si>
    <t>90457</t>
  </si>
  <si>
    <t>90458</t>
  </si>
  <si>
    <t>90459</t>
  </si>
  <si>
    <t>90460</t>
  </si>
  <si>
    <t>90461</t>
  </si>
  <si>
    <t>90462</t>
  </si>
  <si>
    <t>90463</t>
  </si>
  <si>
    <t>90466</t>
  </si>
  <si>
    <t>90467</t>
  </si>
  <si>
    <t>90468</t>
  </si>
  <si>
    <t>90469</t>
  </si>
  <si>
    <t>90470</t>
  </si>
  <si>
    <t>91166</t>
  </si>
  <si>
    <t>91167</t>
  </si>
  <si>
    <t>91168</t>
  </si>
  <si>
    <t>91169</t>
  </si>
  <si>
    <t>91170</t>
  </si>
  <si>
    <t>91171</t>
  </si>
  <si>
    <t>91172</t>
  </si>
  <si>
    <t>91173</t>
  </si>
  <si>
    <t>91174</t>
  </si>
  <si>
    <t>91175</t>
  </si>
  <si>
    <t>91176</t>
  </si>
  <si>
    <t>91177</t>
  </si>
  <si>
    <t>91178</t>
  </si>
  <si>
    <t>91179</t>
  </si>
  <si>
    <t>91180</t>
  </si>
  <si>
    <t>91181</t>
  </si>
  <si>
    <t>91182</t>
  </si>
  <si>
    <t>91183</t>
  </si>
  <si>
    <t>91184</t>
  </si>
  <si>
    <t>91185</t>
  </si>
  <si>
    <t>91186</t>
  </si>
  <si>
    <t>91187</t>
  </si>
  <si>
    <t>91188</t>
  </si>
  <si>
    <t>91189</t>
  </si>
  <si>
    <t>91190</t>
  </si>
  <si>
    <t>91191</t>
  </si>
  <si>
    <t>91192</t>
  </si>
  <si>
    <t>91222</t>
  </si>
  <si>
    <t>94480</t>
  </si>
  <si>
    <t>94481</t>
  </si>
  <si>
    <t>94482</t>
  </si>
  <si>
    <t>94483</t>
  </si>
  <si>
    <t>95541</t>
  </si>
  <si>
    <t>96559</t>
  </si>
  <si>
    <t>96560</t>
  </si>
  <si>
    <t>96561</t>
  </si>
  <si>
    <t>96562</t>
  </si>
  <si>
    <t>96563</t>
  </si>
  <si>
    <t>101802</t>
  </si>
  <si>
    <t>101803</t>
  </si>
  <si>
    <t>101804</t>
  </si>
  <si>
    <t>101805</t>
  </si>
  <si>
    <t>102111</t>
  </si>
  <si>
    <t>102112</t>
  </si>
  <si>
    <t>102113</t>
  </si>
  <si>
    <t>102114</t>
  </si>
  <si>
    <t>102115</t>
  </si>
  <si>
    <t>102116</t>
  </si>
  <si>
    <t>102117</t>
  </si>
  <si>
    <t>102118</t>
  </si>
  <si>
    <t>102119</t>
  </si>
  <si>
    <t>102121</t>
  </si>
  <si>
    <t>102122</t>
  </si>
  <si>
    <t>102123</t>
  </si>
  <si>
    <t>102136</t>
  </si>
  <si>
    <t>102137</t>
  </si>
  <si>
    <t>102138</t>
  </si>
  <si>
    <t>103517</t>
  </si>
  <si>
    <t>103519</t>
  </si>
  <si>
    <t>103520</t>
  </si>
  <si>
    <t>103521</t>
  </si>
  <si>
    <t>103522</t>
  </si>
  <si>
    <t>103523</t>
  </si>
  <si>
    <t>96520</t>
  </si>
  <si>
    <t>96521</t>
  </si>
  <si>
    <t>96522</t>
  </si>
  <si>
    <t>96523</t>
  </si>
  <si>
    <t>96524</t>
  </si>
  <si>
    <t>96525</t>
  </si>
  <si>
    <t>96526</t>
  </si>
  <si>
    <t>96527</t>
  </si>
  <si>
    <t>96528</t>
  </si>
  <si>
    <t>101114</t>
  </si>
  <si>
    <t>101115</t>
  </si>
  <si>
    <t>101116</t>
  </si>
  <si>
    <t>101117</t>
  </si>
  <si>
    <t>101118</t>
  </si>
  <si>
    <t>101119</t>
  </si>
  <si>
    <t>101120</t>
  </si>
  <si>
    <t>101121</t>
  </si>
  <si>
    <t>101122</t>
  </si>
  <si>
    <t>101123</t>
  </si>
  <si>
    <t>101124</t>
  </si>
  <si>
    <t>101125</t>
  </si>
  <si>
    <t>101126</t>
  </si>
  <si>
    <t>101127</t>
  </si>
  <si>
    <t>101128</t>
  </si>
  <si>
    <t>101129</t>
  </si>
  <si>
    <t>101130</t>
  </si>
  <si>
    <t>101131</t>
  </si>
  <si>
    <t>101132</t>
  </si>
  <si>
    <t>101133</t>
  </si>
  <si>
    <t>101134</t>
  </si>
  <si>
    <t>101135</t>
  </si>
  <si>
    <t>101136</t>
  </si>
  <si>
    <t>101137</t>
  </si>
  <si>
    <t>101138</t>
  </si>
  <si>
    <t>101139</t>
  </si>
  <si>
    <t>101140</t>
  </si>
  <si>
    <t>101141</t>
  </si>
  <si>
    <t>101142</t>
  </si>
  <si>
    <t>101143</t>
  </si>
  <si>
    <t>101144</t>
  </si>
  <si>
    <t>101145</t>
  </si>
  <si>
    <t>101146</t>
  </si>
  <si>
    <t>101147</t>
  </si>
  <si>
    <t>101148</t>
  </si>
  <si>
    <t>101149</t>
  </si>
  <si>
    <t>101150</t>
  </si>
  <si>
    <t>101151</t>
  </si>
  <si>
    <t>101152</t>
  </si>
  <si>
    <t>101153</t>
  </si>
  <si>
    <t>101206</t>
  </si>
  <si>
    <t>101207</t>
  </si>
  <si>
    <t>101208</t>
  </si>
  <si>
    <t>101209</t>
  </si>
  <si>
    <t>101210</t>
  </si>
  <si>
    <t>101211</t>
  </si>
  <si>
    <t>101212</t>
  </si>
  <si>
    <t>101213</t>
  </si>
  <si>
    <t>101214</t>
  </si>
  <si>
    <t>101215</t>
  </si>
  <si>
    <t>101216</t>
  </si>
  <si>
    <t>101217</t>
  </si>
  <si>
    <t>101218</t>
  </si>
  <si>
    <t>101219</t>
  </si>
  <si>
    <t>101220</t>
  </si>
  <si>
    <t>101221</t>
  </si>
  <si>
    <t>101222</t>
  </si>
  <si>
    <t>101223</t>
  </si>
  <si>
    <t>101224</t>
  </si>
  <si>
    <t>101225</t>
  </si>
  <si>
    <t>101226</t>
  </si>
  <si>
    <t>101227</t>
  </si>
  <si>
    <t>101228</t>
  </si>
  <si>
    <t>101229</t>
  </si>
  <si>
    <t>101230</t>
  </si>
  <si>
    <t>101231</t>
  </si>
  <si>
    <t>101232</t>
  </si>
  <si>
    <t>101233</t>
  </si>
  <si>
    <t>101234</t>
  </si>
  <si>
    <t>101235</t>
  </si>
  <si>
    <t>101236</t>
  </si>
  <si>
    <t>101237</t>
  </si>
  <si>
    <t>101238</t>
  </si>
  <si>
    <t>101239</t>
  </si>
  <si>
    <t>101240</t>
  </si>
  <si>
    <t>101241</t>
  </si>
  <si>
    <t>101242</t>
  </si>
  <si>
    <t>101243</t>
  </si>
  <si>
    <t>101244</t>
  </si>
  <si>
    <t>101245</t>
  </si>
  <si>
    <t>101246</t>
  </si>
  <si>
    <t>101247</t>
  </si>
  <si>
    <t>101248</t>
  </si>
  <si>
    <t>101249</t>
  </si>
  <si>
    <t>101250</t>
  </si>
  <si>
    <t>101251</t>
  </si>
  <si>
    <t>101252</t>
  </si>
  <si>
    <t>101253</t>
  </si>
  <si>
    <t>101254</t>
  </si>
  <si>
    <t>101255</t>
  </si>
  <si>
    <t>101256</t>
  </si>
  <si>
    <t>101257</t>
  </si>
  <si>
    <t>101258</t>
  </si>
  <si>
    <t>101259</t>
  </si>
  <si>
    <t>101260</t>
  </si>
  <si>
    <t>101261</t>
  </si>
  <si>
    <t>101262</t>
  </si>
  <si>
    <t>101263</t>
  </si>
  <si>
    <t>101264</t>
  </si>
  <si>
    <t>101265</t>
  </si>
  <si>
    <t>101266</t>
  </si>
  <si>
    <t>101267</t>
  </si>
  <si>
    <t>101268</t>
  </si>
  <si>
    <t>101269</t>
  </si>
  <si>
    <t>101270</t>
  </si>
  <si>
    <t>101271</t>
  </si>
  <si>
    <t>101272</t>
  </si>
  <si>
    <t>101273</t>
  </si>
  <si>
    <t>101274</t>
  </si>
  <si>
    <t>101275</t>
  </si>
  <si>
    <t>101276</t>
  </si>
  <si>
    <t>101277</t>
  </si>
  <si>
    <t>102354</t>
  </si>
  <si>
    <t>102355</t>
  </si>
  <si>
    <t>102360</t>
  </si>
  <si>
    <t>102361</t>
  </si>
  <si>
    <t>90082</t>
  </si>
  <si>
    <t>90084</t>
  </si>
  <si>
    <t>90086</t>
  </si>
  <si>
    <t>90087</t>
  </si>
  <si>
    <t>90090</t>
  </si>
  <si>
    <t>90091</t>
  </si>
  <si>
    <t>90092</t>
  </si>
  <si>
    <t>90094</t>
  </si>
  <si>
    <t>90095</t>
  </si>
  <si>
    <t>90098</t>
  </si>
  <si>
    <t>90099</t>
  </si>
  <si>
    <t>90100</t>
  </si>
  <si>
    <t>90101</t>
  </si>
  <si>
    <t>90102</t>
  </si>
  <si>
    <t>90105</t>
  </si>
  <si>
    <t>90106</t>
  </si>
  <si>
    <t>90107</t>
  </si>
  <si>
    <t>90108</t>
  </si>
  <si>
    <t>93358</t>
  </si>
  <si>
    <t>102276</t>
  </si>
  <si>
    <t>102277</t>
  </si>
  <si>
    <t>102278</t>
  </si>
  <si>
    <t>102279</t>
  </si>
  <si>
    <t>102280</t>
  </si>
  <si>
    <t>102281</t>
  </si>
  <si>
    <t>102282</t>
  </si>
  <si>
    <t>102283</t>
  </si>
  <si>
    <t>102284</t>
  </si>
  <si>
    <t>102285</t>
  </si>
  <si>
    <t>102286</t>
  </si>
  <si>
    <t>102287</t>
  </si>
  <si>
    <t>102288</t>
  </si>
  <si>
    <t>102289</t>
  </si>
  <si>
    <t>102290</t>
  </si>
  <si>
    <t>102291</t>
  </si>
  <si>
    <t>102292</t>
  </si>
  <si>
    <t>102293</t>
  </si>
  <si>
    <t>102294</t>
  </si>
  <si>
    <t>102295</t>
  </si>
  <si>
    <t>102296</t>
  </si>
  <si>
    <t>102297</t>
  </si>
  <si>
    <t>102298</t>
  </si>
  <si>
    <t>102299</t>
  </si>
  <si>
    <t>102300</t>
  </si>
  <si>
    <t>102301</t>
  </si>
  <si>
    <t>102302</t>
  </si>
  <si>
    <t>102303</t>
  </si>
  <si>
    <t>102304</t>
  </si>
  <si>
    <t>102305</t>
  </si>
  <si>
    <t>102306</t>
  </si>
  <si>
    <t>102307</t>
  </si>
  <si>
    <t>102308</t>
  </si>
  <si>
    <t>102309</t>
  </si>
  <si>
    <t>102310</t>
  </si>
  <si>
    <t>102311</t>
  </si>
  <si>
    <t>102312</t>
  </si>
  <si>
    <t>102313</t>
  </si>
  <si>
    <t>102314</t>
  </si>
  <si>
    <t>102315</t>
  </si>
  <si>
    <t>102316</t>
  </si>
  <si>
    <t>102317</t>
  </si>
  <si>
    <t>102318</t>
  </si>
  <si>
    <t>102319</t>
  </si>
  <si>
    <t>102320</t>
  </si>
  <si>
    <t>102321</t>
  </si>
  <si>
    <t>102322</t>
  </si>
  <si>
    <t>102323</t>
  </si>
  <si>
    <t>102324</t>
  </si>
  <si>
    <t>102325</t>
  </si>
  <si>
    <t>102326</t>
  </si>
  <si>
    <t>102327</t>
  </si>
  <si>
    <t>102328</t>
  </si>
  <si>
    <t>102329</t>
  </si>
  <si>
    <t>94304</t>
  </si>
  <si>
    <t>94305</t>
  </si>
  <si>
    <t>94306</t>
  </si>
  <si>
    <t>94307</t>
  </si>
  <si>
    <t>94308</t>
  </si>
  <si>
    <t>94309</t>
  </si>
  <si>
    <t>94310</t>
  </si>
  <si>
    <t>94315</t>
  </si>
  <si>
    <t>94316</t>
  </si>
  <si>
    <t>94317</t>
  </si>
  <si>
    <t>94318</t>
  </si>
  <si>
    <t>94319</t>
  </si>
  <si>
    <t>94327</t>
  </si>
  <si>
    <t>94328</t>
  </si>
  <si>
    <t>94329</t>
  </si>
  <si>
    <t>94330</t>
  </si>
  <si>
    <t>94331</t>
  </si>
  <si>
    <t>94332</t>
  </si>
  <si>
    <t>94333</t>
  </si>
  <si>
    <t>94338</t>
  </si>
  <si>
    <t>94339</t>
  </si>
  <si>
    <t>94340</t>
  </si>
  <si>
    <t>94341</t>
  </si>
  <si>
    <t>94342</t>
  </si>
  <si>
    <t>96385</t>
  </si>
  <si>
    <t>96386</t>
  </si>
  <si>
    <t>93360</t>
  </si>
  <si>
    <t>93361</t>
  </si>
  <si>
    <t>93362</t>
  </si>
  <si>
    <t>93363</t>
  </si>
  <si>
    <t>93364</t>
  </si>
  <si>
    <t>93365</t>
  </si>
  <si>
    <t>93366</t>
  </si>
  <si>
    <t>93367</t>
  </si>
  <si>
    <t>93368</t>
  </si>
  <si>
    <t>93369</t>
  </si>
  <si>
    <t>93370</t>
  </si>
  <si>
    <t>93371</t>
  </si>
  <si>
    <t>93372</t>
  </si>
  <si>
    <t>93373</t>
  </si>
  <si>
    <t>93374</t>
  </si>
  <si>
    <t>93375</t>
  </si>
  <si>
    <t>93376</t>
  </si>
  <si>
    <t>93377</t>
  </si>
  <si>
    <t>93378</t>
  </si>
  <si>
    <t>93379</t>
  </si>
  <si>
    <t>93380</t>
  </si>
  <si>
    <t>93381</t>
  </si>
  <si>
    <t>93382</t>
  </si>
  <si>
    <t>96995</t>
  </si>
  <si>
    <t>97916</t>
  </si>
  <si>
    <t>97917</t>
  </si>
  <si>
    <t>97918</t>
  </si>
  <si>
    <t>97919</t>
  </si>
  <si>
    <t>101616</t>
  </si>
  <si>
    <t>101617</t>
  </si>
  <si>
    <t>101618</t>
  </si>
  <si>
    <t>101619</t>
  </si>
  <si>
    <t>101620</t>
  </si>
  <si>
    <t>101621</t>
  </si>
  <si>
    <t>101622</t>
  </si>
  <si>
    <t>101623</t>
  </si>
  <si>
    <t>101624</t>
  </si>
  <si>
    <t>101625</t>
  </si>
  <si>
    <t>95606</t>
  </si>
  <si>
    <t>101159</t>
  </si>
  <si>
    <t>103322</t>
  </si>
  <si>
    <t>103323</t>
  </si>
  <si>
    <t>103324</t>
  </si>
  <si>
    <t>103325</t>
  </si>
  <si>
    <t>103326</t>
  </si>
  <si>
    <t>103327</t>
  </si>
  <si>
    <t>103328</t>
  </si>
  <si>
    <t>103329</t>
  </si>
  <si>
    <t>103330</t>
  </si>
  <si>
    <t>103331</t>
  </si>
  <si>
    <t>103332</t>
  </si>
  <si>
    <t>103333</t>
  </si>
  <si>
    <t>103334</t>
  </si>
  <si>
    <t>103335</t>
  </si>
  <si>
    <t>103350</t>
  </si>
  <si>
    <t>103351</t>
  </si>
  <si>
    <t>103356</t>
  </si>
  <si>
    <t>103357</t>
  </si>
  <si>
    <t>89282</t>
  </si>
  <si>
    <t>89283</t>
  </si>
  <si>
    <t>89284</t>
  </si>
  <si>
    <t>89285</t>
  </si>
  <si>
    <t>89286</t>
  </si>
  <si>
    <t>89287</t>
  </si>
  <si>
    <t>89288</t>
  </si>
  <si>
    <t>89289</t>
  </si>
  <si>
    <t>89290</t>
  </si>
  <si>
    <t>89291</t>
  </si>
  <si>
    <t>89292</t>
  </si>
  <si>
    <t>89293</t>
  </si>
  <si>
    <t>89294</t>
  </si>
  <si>
    <t>89295</t>
  </si>
  <si>
    <t>89296</t>
  </si>
  <si>
    <t>89297</t>
  </si>
  <si>
    <t>89298</t>
  </si>
  <si>
    <t>89299</t>
  </si>
  <si>
    <t>89300</t>
  </si>
  <si>
    <t>89301</t>
  </si>
  <si>
    <t>89302</t>
  </si>
  <si>
    <t>89303</t>
  </si>
  <si>
    <t>89304</t>
  </si>
  <si>
    <t>89305</t>
  </si>
  <si>
    <t>89306</t>
  </si>
  <si>
    <t>89307</t>
  </si>
  <si>
    <t>89308</t>
  </si>
  <si>
    <t>89309</t>
  </si>
  <si>
    <t>89310</t>
  </si>
  <si>
    <t>89311</t>
  </si>
  <si>
    <t>89312</t>
  </si>
  <si>
    <t>89313</t>
  </si>
  <si>
    <t>101157</t>
  </si>
  <si>
    <t>101158</t>
  </si>
  <si>
    <t>101162</t>
  </si>
  <si>
    <t>103316</t>
  </si>
  <si>
    <t>103317</t>
  </si>
  <si>
    <t>103318</t>
  </si>
  <si>
    <t>103319</t>
  </si>
  <si>
    <t>103320</t>
  </si>
  <si>
    <t>103321</t>
  </si>
  <si>
    <t>103336</t>
  </si>
  <si>
    <t>103337</t>
  </si>
  <si>
    <t>103338</t>
  </si>
  <si>
    <t>103339</t>
  </si>
  <si>
    <t>103340</t>
  </si>
  <si>
    <t>103341</t>
  </si>
  <si>
    <t>103342</t>
  </si>
  <si>
    <t>103343</t>
  </si>
  <si>
    <t>89453</t>
  </si>
  <si>
    <t>89454</t>
  </si>
  <si>
    <t>89455</t>
  </si>
  <si>
    <t>89456</t>
  </si>
  <si>
    <t>89457</t>
  </si>
  <si>
    <t>89458</t>
  </si>
  <si>
    <t>89459</t>
  </si>
  <si>
    <t>89460</t>
  </si>
  <si>
    <t>89462</t>
  </si>
  <si>
    <t>89463</t>
  </si>
  <si>
    <t>89464</t>
  </si>
  <si>
    <t>89465</t>
  </si>
  <si>
    <t>89466</t>
  </si>
  <si>
    <t>89467</t>
  </si>
  <si>
    <t>89468</t>
  </si>
  <si>
    <t>89469</t>
  </si>
  <si>
    <t>89470</t>
  </si>
  <si>
    <t>89471</t>
  </si>
  <si>
    <t>89472</t>
  </si>
  <si>
    <t>89473</t>
  </si>
  <si>
    <t>89474</t>
  </si>
  <si>
    <t>89475</t>
  </si>
  <si>
    <t>89476</t>
  </si>
  <si>
    <t>89477</t>
  </si>
  <si>
    <t>89478</t>
  </si>
  <si>
    <t>89479</t>
  </si>
  <si>
    <t>89480</t>
  </si>
  <si>
    <t>89483</t>
  </si>
  <si>
    <t>89484</t>
  </si>
  <si>
    <t>89486</t>
  </si>
  <si>
    <t>89487</t>
  </si>
  <si>
    <t>89488</t>
  </si>
  <si>
    <t>91815</t>
  </si>
  <si>
    <t>91816</t>
  </si>
  <si>
    <t>101161</t>
  </si>
  <si>
    <t>101163</t>
  </si>
  <si>
    <t>101164</t>
  </si>
  <si>
    <t>96358</t>
  </si>
  <si>
    <t>96359</t>
  </si>
  <si>
    <t>96360</t>
  </si>
  <si>
    <t>96361</t>
  </si>
  <si>
    <t>96362</t>
  </si>
  <si>
    <t>96363</t>
  </si>
  <si>
    <t>96364</t>
  </si>
  <si>
    <t>96365</t>
  </si>
  <si>
    <t>96366</t>
  </si>
  <si>
    <t>96367</t>
  </si>
  <si>
    <t>96368</t>
  </si>
  <si>
    <t>96369</t>
  </si>
  <si>
    <t>96370</t>
  </si>
  <si>
    <t>96371</t>
  </si>
  <si>
    <t>96373</t>
  </si>
  <si>
    <t>96374</t>
  </si>
  <si>
    <t>102235</t>
  </si>
  <si>
    <t>102253</t>
  </si>
  <si>
    <t>102254</t>
  </si>
  <si>
    <t>102255</t>
  </si>
  <si>
    <t>102256</t>
  </si>
  <si>
    <t>102257</t>
  </si>
  <si>
    <t>102258</t>
  </si>
  <si>
    <t>101154</t>
  </si>
  <si>
    <t>101155</t>
  </si>
  <si>
    <t>101156</t>
  </si>
  <si>
    <t>101810</t>
  </si>
  <si>
    <t>101811</t>
  </si>
  <si>
    <t>101812</t>
  </si>
  <si>
    <t>101813</t>
  </si>
  <si>
    <t>101814</t>
  </si>
  <si>
    <t>101815</t>
  </si>
  <si>
    <t>101816</t>
  </si>
  <si>
    <t>101817</t>
  </si>
  <si>
    <t>101818</t>
  </si>
  <si>
    <t>101819</t>
  </si>
  <si>
    <t>101820</t>
  </si>
  <si>
    <t>101822</t>
  </si>
  <si>
    <t>101823</t>
  </si>
  <si>
    <t>101824</t>
  </si>
  <si>
    <t>101825</t>
  </si>
  <si>
    <t>101826</t>
  </si>
  <si>
    <t>101827</t>
  </si>
  <si>
    <t>101828</t>
  </si>
  <si>
    <t>101829</t>
  </si>
  <si>
    <t>101830</t>
  </si>
  <si>
    <t>101831</t>
  </si>
  <si>
    <t>101832</t>
  </si>
  <si>
    <t>101833</t>
  </si>
  <si>
    <t>101834</t>
  </si>
  <si>
    <t>101835</t>
  </si>
  <si>
    <t>101836</t>
  </si>
  <si>
    <t>101837</t>
  </si>
  <si>
    <t>101838</t>
  </si>
  <si>
    <t>101839</t>
  </si>
  <si>
    <t>101840</t>
  </si>
  <si>
    <t>101841</t>
  </si>
  <si>
    <t>101842</t>
  </si>
  <si>
    <t>101843</t>
  </si>
  <si>
    <t>101844</t>
  </si>
  <si>
    <t>101845</t>
  </si>
  <si>
    <t>101846</t>
  </si>
  <si>
    <t>101847</t>
  </si>
  <si>
    <t>101848</t>
  </si>
  <si>
    <t>101849</t>
  </si>
  <si>
    <t>101850</t>
  </si>
  <si>
    <t>101851</t>
  </si>
  <si>
    <t>101852</t>
  </si>
  <si>
    <t>101853</t>
  </si>
  <si>
    <t>101854</t>
  </si>
  <si>
    <t>101855</t>
  </si>
  <si>
    <t>101856</t>
  </si>
  <si>
    <t>101857</t>
  </si>
  <si>
    <t>101858</t>
  </si>
  <si>
    <t>101859</t>
  </si>
  <si>
    <t>101860</t>
  </si>
  <si>
    <t>101861</t>
  </si>
  <si>
    <t>101862</t>
  </si>
  <si>
    <t>101863</t>
  </si>
  <si>
    <t>101864</t>
  </si>
  <si>
    <t>101865</t>
  </si>
  <si>
    <t>101866</t>
  </si>
  <si>
    <t>101867</t>
  </si>
  <si>
    <t>101868</t>
  </si>
  <si>
    <t>101869</t>
  </si>
  <si>
    <t>101870</t>
  </si>
  <si>
    <t>102096</t>
  </si>
  <si>
    <t>102098</t>
  </si>
  <si>
    <t>102101</t>
  </si>
  <si>
    <t>102988</t>
  </si>
  <si>
    <t>100576</t>
  </si>
  <si>
    <t>100577</t>
  </si>
  <si>
    <t>96388</t>
  </si>
  <si>
    <t>96389</t>
  </si>
  <si>
    <t>96390</t>
  </si>
  <si>
    <t>96391</t>
  </si>
  <si>
    <t>96392</t>
  </si>
  <si>
    <t>96396</t>
  </si>
  <si>
    <t>96397</t>
  </si>
  <si>
    <t>96398</t>
  </si>
  <si>
    <t>96399</t>
  </si>
  <si>
    <t>96400</t>
  </si>
  <si>
    <t>96402</t>
  </si>
  <si>
    <t>100564</t>
  </si>
  <si>
    <t>100565</t>
  </si>
  <si>
    <t>100566</t>
  </si>
  <si>
    <t>100567</t>
  </si>
  <si>
    <t>100568</t>
  </si>
  <si>
    <t>100569</t>
  </si>
  <si>
    <t>100570</t>
  </si>
  <si>
    <t>100571</t>
  </si>
  <si>
    <t>100572</t>
  </si>
  <si>
    <t>100573</t>
  </si>
  <si>
    <t>100574</t>
  </si>
  <si>
    <t>100575</t>
  </si>
  <si>
    <t>101767</t>
  </si>
  <si>
    <t>101768</t>
  </si>
  <si>
    <t>92391</t>
  </si>
  <si>
    <t>92392</t>
  </si>
  <si>
    <t>92393</t>
  </si>
  <si>
    <t>92394</t>
  </si>
  <si>
    <t>92395</t>
  </si>
  <si>
    <t>92396</t>
  </si>
  <si>
    <t>92397</t>
  </si>
  <si>
    <t>92398</t>
  </si>
  <si>
    <t>92399</t>
  </si>
  <si>
    <t>92400</t>
  </si>
  <si>
    <t>92401</t>
  </si>
  <si>
    <t>92402</t>
  </si>
  <si>
    <t>92403</t>
  </si>
  <si>
    <t>92404</t>
  </si>
  <si>
    <t>92405</t>
  </si>
  <si>
    <t>92406</t>
  </si>
  <si>
    <t>92407</t>
  </si>
  <si>
    <t>93679</t>
  </si>
  <si>
    <t>93680</t>
  </si>
  <si>
    <t>93681</t>
  </si>
  <si>
    <t>93682</t>
  </si>
  <si>
    <t>97104</t>
  </si>
  <si>
    <t>97105</t>
  </si>
  <si>
    <t>97106</t>
  </si>
  <si>
    <t>97107</t>
  </si>
  <si>
    <t>97108</t>
  </si>
  <si>
    <t>97109</t>
  </si>
  <si>
    <t>97111</t>
  </si>
  <si>
    <t>97112</t>
  </si>
  <si>
    <t>97113</t>
  </si>
  <si>
    <t>97114</t>
  </si>
  <si>
    <t>97115</t>
  </si>
  <si>
    <t>97116</t>
  </si>
  <si>
    <t>97117</t>
  </si>
  <si>
    <t>97118</t>
  </si>
  <si>
    <t>97119</t>
  </si>
  <si>
    <t>97120</t>
  </si>
  <si>
    <t>97802</t>
  </si>
  <si>
    <t>97803</t>
  </si>
  <si>
    <t>97805</t>
  </si>
  <si>
    <t>97806</t>
  </si>
  <si>
    <t>97807</t>
  </si>
  <si>
    <t>97809</t>
  </si>
  <si>
    <t>97810</t>
  </si>
  <si>
    <t>97811</t>
  </si>
  <si>
    <t>101167</t>
  </si>
  <si>
    <t>101168</t>
  </si>
  <si>
    <t>101169</t>
  </si>
  <si>
    <t>101170</t>
  </si>
  <si>
    <t>101171</t>
  </si>
  <si>
    <t>101172</t>
  </si>
  <si>
    <t>95995</t>
  </si>
  <si>
    <t>95996</t>
  </si>
  <si>
    <t>96001</t>
  </si>
  <si>
    <t>96393</t>
  </si>
  <si>
    <t>96394</t>
  </si>
  <si>
    <t>96395</t>
  </si>
  <si>
    <t>100624</t>
  </si>
  <si>
    <t>100625</t>
  </si>
  <si>
    <t>101020</t>
  </si>
  <si>
    <t>101021</t>
  </si>
  <si>
    <t>101022</t>
  </si>
  <si>
    <t>101023</t>
  </si>
  <si>
    <t>101024</t>
  </si>
  <si>
    <t>101025</t>
  </si>
  <si>
    <t>101026</t>
  </si>
  <si>
    <t>101027</t>
  </si>
  <si>
    <t>88411</t>
  </si>
  <si>
    <t>88412</t>
  </si>
  <si>
    <t>88413</t>
  </si>
  <si>
    <t>88414</t>
  </si>
  <si>
    <t>88415</t>
  </si>
  <si>
    <t>88416</t>
  </si>
  <si>
    <t>88417</t>
  </si>
  <si>
    <t>88420</t>
  </si>
  <si>
    <t>88421</t>
  </si>
  <si>
    <t>88423</t>
  </si>
  <si>
    <t>88424</t>
  </si>
  <si>
    <t>88426</t>
  </si>
  <si>
    <t>88428</t>
  </si>
  <si>
    <t>88429</t>
  </si>
  <si>
    <t>88431</t>
  </si>
  <si>
    <t>88432</t>
  </si>
  <si>
    <t>88484</t>
  </si>
  <si>
    <t>88485</t>
  </si>
  <si>
    <t>88488</t>
  </si>
  <si>
    <t>88489</t>
  </si>
  <si>
    <t>88494</t>
  </si>
  <si>
    <t>88495</t>
  </si>
  <si>
    <t>88496</t>
  </si>
  <si>
    <t>88497</t>
  </si>
  <si>
    <t>95305</t>
  </si>
  <si>
    <t>95306</t>
  </si>
  <si>
    <t>95622</t>
  </si>
  <si>
    <t>95623</t>
  </si>
  <si>
    <t>95624</t>
  </si>
  <si>
    <t>95625</t>
  </si>
  <si>
    <t>95626</t>
  </si>
  <si>
    <t>96126</t>
  </si>
  <si>
    <t>96127</t>
  </si>
  <si>
    <t>96128</t>
  </si>
  <si>
    <t>96129</t>
  </si>
  <si>
    <t>96130</t>
  </si>
  <si>
    <t>96131</t>
  </si>
  <si>
    <t>96132</t>
  </si>
  <si>
    <t>96133</t>
  </si>
  <si>
    <t>96134</t>
  </si>
  <si>
    <t>96135</t>
  </si>
  <si>
    <t>102193</t>
  </si>
  <si>
    <t>102194</t>
  </si>
  <si>
    <t>102197</t>
  </si>
  <si>
    <t>102200</t>
  </si>
  <si>
    <t>102201</t>
  </si>
  <si>
    <t>102202</t>
  </si>
  <si>
    <t>102203</t>
  </si>
  <si>
    <t>102204</t>
  </si>
  <si>
    <t>102205</t>
  </si>
  <si>
    <t>102207</t>
  </si>
  <si>
    <t>102208</t>
  </si>
  <si>
    <t>102209</t>
  </si>
  <si>
    <t>102210</t>
  </si>
  <si>
    <t>102213</t>
  </si>
  <si>
    <t>102214</t>
  </si>
  <si>
    <t>102215</t>
  </si>
  <si>
    <t>102217</t>
  </si>
  <si>
    <t>102218</t>
  </si>
  <si>
    <t>102219</t>
  </si>
  <si>
    <t>102220</t>
  </si>
  <si>
    <t>102223</t>
  </si>
  <si>
    <t>102224</t>
  </si>
  <si>
    <t>102225</t>
  </si>
  <si>
    <t>102227</t>
  </si>
  <si>
    <t>102228</t>
  </si>
  <si>
    <t>102229</t>
  </si>
  <si>
    <t>102230</t>
  </si>
  <si>
    <t>102233</t>
  </si>
  <si>
    <t>102234</t>
  </si>
  <si>
    <t>100716</t>
  </si>
  <si>
    <t>100717</t>
  </si>
  <si>
    <t>100718</t>
  </si>
  <si>
    <t>100719</t>
  </si>
  <si>
    <t>100720</t>
  </si>
  <si>
    <t>100721</t>
  </si>
  <si>
    <t>100722</t>
  </si>
  <si>
    <t>100723</t>
  </si>
  <si>
    <t>100724</t>
  </si>
  <si>
    <t>100725</t>
  </si>
  <si>
    <t>100726</t>
  </si>
  <si>
    <t>100727</t>
  </si>
  <si>
    <t>100728</t>
  </si>
  <si>
    <t>100729</t>
  </si>
  <si>
    <t>100730</t>
  </si>
  <si>
    <t>100733</t>
  </si>
  <si>
    <t>100734</t>
  </si>
  <si>
    <t>100735</t>
  </si>
  <si>
    <t>100736</t>
  </si>
  <si>
    <t>100739</t>
  </si>
  <si>
    <t>100740</t>
  </si>
  <si>
    <t>100741</t>
  </si>
  <si>
    <t>100742</t>
  </si>
  <si>
    <t>100743</t>
  </si>
  <si>
    <t>100744</t>
  </si>
  <si>
    <t>100745</t>
  </si>
  <si>
    <t>100746</t>
  </si>
  <si>
    <t>100747</t>
  </si>
  <si>
    <t>100748</t>
  </si>
  <si>
    <t>100749</t>
  </si>
  <si>
    <t>100750</t>
  </si>
  <si>
    <t>100751</t>
  </si>
  <si>
    <t>100752</t>
  </si>
  <si>
    <t>100753</t>
  </si>
  <si>
    <t>100754</t>
  </si>
  <si>
    <t>100757</t>
  </si>
  <si>
    <t>100758</t>
  </si>
  <si>
    <t>100759</t>
  </si>
  <si>
    <t>100760</t>
  </si>
  <si>
    <t>100761</t>
  </si>
  <si>
    <t>100762</t>
  </si>
  <si>
    <t>102488</t>
  </si>
  <si>
    <t>102489</t>
  </si>
  <si>
    <t>102491</t>
  </si>
  <si>
    <t>102492</t>
  </si>
  <si>
    <t>102494</t>
  </si>
  <si>
    <t>102496</t>
  </si>
  <si>
    <t>102497</t>
  </si>
  <si>
    <t>102498</t>
  </si>
  <si>
    <t>102499</t>
  </si>
  <si>
    <t>102500</t>
  </si>
  <si>
    <t>102501</t>
  </si>
  <si>
    <t>102504</t>
  </si>
  <si>
    <t>102505</t>
  </si>
  <si>
    <t>102506</t>
  </si>
  <si>
    <t>102507</t>
  </si>
  <si>
    <t>102508</t>
  </si>
  <si>
    <t>102509</t>
  </si>
  <si>
    <t>102512</t>
  </si>
  <si>
    <t>102513</t>
  </si>
  <si>
    <t>102520</t>
  </si>
  <si>
    <t>101749</t>
  </si>
  <si>
    <t>101750</t>
  </si>
  <si>
    <t>101729</t>
  </si>
  <si>
    <t>101746</t>
  </si>
  <si>
    <t>101751</t>
  </si>
  <si>
    <t>87246</t>
  </si>
  <si>
    <t>87247</t>
  </si>
  <si>
    <t>87248</t>
  </si>
  <si>
    <t>87249</t>
  </si>
  <si>
    <t>87250</t>
  </si>
  <si>
    <t>87251</t>
  </si>
  <si>
    <t>87255</t>
  </si>
  <si>
    <t>87256</t>
  </si>
  <si>
    <t>87257</t>
  </si>
  <si>
    <t>87258</t>
  </si>
  <si>
    <t>87259</t>
  </si>
  <si>
    <t>87260</t>
  </si>
  <si>
    <t>87261</t>
  </si>
  <si>
    <t>87262</t>
  </si>
  <si>
    <t>87263</t>
  </si>
  <si>
    <t>89046</t>
  </si>
  <si>
    <t>89171</t>
  </si>
  <si>
    <t>93389</t>
  </si>
  <si>
    <t>93390</t>
  </si>
  <si>
    <t>93391</t>
  </si>
  <si>
    <t>98671</t>
  </si>
  <si>
    <t>98672</t>
  </si>
  <si>
    <t>98678</t>
  </si>
  <si>
    <t>98679</t>
  </si>
  <si>
    <t>98680</t>
  </si>
  <si>
    <t>98681</t>
  </si>
  <si>
    <t>98682</t>
  </si>
  <si>
    <t>98685</t>
  </si>
  <si>
    <t>98686</t>
  </si>
  <si>
    <t>98688</t>
  </si>
  <si>
    <t>98689</t>
  </si>
  <si>
    <t>101090</t>
  </si>
  <si>
    <t>101091</t>
  </si>
  <si>
    <t>101725</t>
  </si>
  <si>
    <t>101726</t>
  </si>
  <si>
    <t>101731</t>
  </si>
  <si>
    <t>101732</t>
  </si>
  <si>
    <t>101094</t>
  </si>
  <si>
    <t>101727</t>
  </si>
  <si>
    <t>101733</t>
  </si>
  <si>
    <t>101734</t>
  </si>
  <si>
    <t>101735</t>
  </si>
  <si>
    <t>101736</t>
  </si>
  <si>
    <t>101737</t>
  </si>
  <si>
    <t>101748</t>
  </si>
  <si>
    <t>101092</t>
  </si>
  <si>
    <t>101093</t>
  </si>
  <si>
    <t>98695</t>
  </si>
  <si>
    <t>98697</t>
  </si>
  <si>
    <t>101738</t>
  </si>
  <si>
    <t>101739</t>
  </si>
  <si>
    <t>88648</t>
  </si>
  <si>
    <t>88649</t>
  </si>
  <si>
    <t>88650</t>
  </si>
  <si>
    <t>96467</t>
  </si>
  <si>
    <t>101740</t>
  </si>
  <si>
    <t>101741</t>
  </si>
  <si>
    <t>94990</t>
  </si>
  <si>
    <t>94991</t>
  </si>
  <si>
    <t>94992</t>
  </si>
  <si>
    <t>94993</t>
  </si>
  <si>
    <t>94994</t>
  </si>
  <si>
    <t>94995</t>
  </si>
  <si>
    <t>94996</t>
  </si>
  <si>
    <t>94997</t>
  </si>
  <si>
    <t>94998</t>
  </si>
  <si>
    <t>94999</t>
  </si>
  <si>
    <t>101747</t>
  </si>
  <si>
    <t>101743</t>
  </si>
  <si>
    <t>101744</t>
  </si>
  <si>
    <t>101745</t>
  </si>
  <si>
    <t>87620</t>
  </si>
  <si>
    <t>87622</t>
  </si>
  <si>
    <t>87623</t>
  </si>
  <si>
    <t>87624</t>
  </si>
  <si>
    <t>87630</t>
  </si>
  <si>
    <t>87632</t>
  </si>
  <si>
    <t>87633</t>
  </si>
  <si>
    <t>87634</t>
  </si>
  <si>
    <t>87640</t>
  </si>
  <si>
    <t>87642</t>
  </si>
  <si>
    <t>87643</t>
  </si>
  <si>
    <t>87644</t>
  </si>
  <si>
    <t>87680</t>
  </si>
  <si>
    <t>87682</t>
  </si>
  <si>
    <t>87683</t>
  </si>
  <si>
    <t>87684</t>
  </si>
  <si>
    <t>87690</t>
  </si>
  <si>
    <t>87692</t>
  </si>
  <si>
    <t>87693</t>
  </si>
  <si>
    <t>87694</t>
  </si>
  <si>
    <t>87700</t>
  </si>
  <si>
    <t>87702</t>
  </si>
  <si>
    <t>87703</t>
  </si>
  <si>
    <t>87704</t>
  </si>
  <si>
    <t>87735</t>
  </si>
  <si>
    <t>87737</t>
  </si>
  <si>
    <t>87738</t>
  </si>
  <si>
    <t>87739</t>
  </si>
  <si>
    <t>87745</t>
  </si>
  <si>
    <t>87747</t>
  </si>
  <si>
    <t>87748</t>
  </si>
  <si>
    <t>87749</t>
  </si>
  <si>
    <t>87755</t>
  </si>
  <si>
    <t>87757</t>
  </si>
  <si>
    <t>87758</t>
  </si>
  <si>
    <t>87759</t>
  </si>
  <si>
    <t>87765</t>
  </si>
  <si>
    <t>87767</t>
  </si>
  <si>
    <t>87768</t>
  </si>
  <si>
    <t>87769</t>
  </si>
  <si>
    <t>88470</t>
  </si>
  <si>
    <t>88471</t>
  </si>
  <si>
    <t>88472</t>
  </si>
  <si>
    <t>88476</t>
  </si>
  <si>
    <t>88477</t>
  </si>
  <si>
    <t>88478</t>
  </si>
  <si>
    <t>90930</t>
  </si>
  <si>
    <t>90932</t>
  </si>
  <si>
    <t>90933</t>
  </si>
  <si>
    <t>90934</t>
  </si>
  <si>
    <t>90940</t>
  </si>
  <si>
    <t>90942</t>
  </si>
  <si>
    <t>90943</t>
  </si>
  <si>
    <t>90944</t>
  </si>
  <si>
    <t>90950</t>
  </si>
  <si>
    <t>90952</t>
  </si>
  <si>
    <t>90953</t>
  </si>
  <si>
    <t>90954</t>
  </si>
  <si>
    <t>94438</t>
  </si>
  <si>
    <t>94439</t>
  </si>
  <si>
    <t>94779</t>
  </si>
  <si>
    <t>94782</t>
  </si>
  <si>
    <t>102803</t>
  </si>
  <si>
    <t>101742</t>
  </si>
  <si>
    <t>87871</t>
  </si>
  <si>
    <t>87872</t>
  </si>
  <si>
    <t>87873</t>
  </si>
  <si>
    <t>87874</t>
  </si>
  <si>
    <t>87876</t>
  </si>
  <si>
    <t>87877</t>
  </si>
  <si>
    <t>87878</t>
  </si>
  <si>
    <t>87879</t>
  </si>
  <si>
    <t>87881</t>
  </si>
  <si>
    <t>87882</t>
  </si>
  <si>
    <t>87884</t>
  </si>
  <si>
    <t>87885</t>
  </si>
  <si>
    <t>87886</t>
  </si>
  <si>
    <t>87887</t>
  </si>
  <si>
    <t>87888</t>
  </si>
  <si>
    <t>87889</t>
  </si>
  <si>
    <t>87891</t>
  </si>
  <si>
    <t>87892</t>
  </si>
  <si>
    <t>87893</t>
  </si>
  <si>
    <t>87894</t>
  </si>
  <si>
    <t>87896</t>
  </si>
  <si>
    <t>87897</t>
  </si>
  <si>
    <t>87899</t>
  </si>
  <si>
    <t>87900</t>
  </si>
  <si>
    <t>87902</t>
  </si>
  <si>
    <t>87903</t>
  </si>
  <si>
    <t>87904</t>
  </si>
  <si>
    <t>87905</t>
  </si>
  <si>
    <t>87907</t>
  </si>
  <si>
    <t>87908</t>
  </si>
  <si>
    <t>87910</t>
  </si>
  <si>
    <t>87911</t>
  </si>
  <si>
    <t>87411</t>
  </si>
  <si>
    <t>87412</t>
  </si>
  <si>
    <t>87413</t>
  </si>
  <si>
    <t>87414</t>
  </si>
  <si>
    <t>87415</t>
  </si>
  <si>
    <t>87416</t>
  </si>
  <si>
    <t>87417</t>
  </si>
  <si>
    <t>87418</t>
  </si>
  <si>
    <t>87419</t>
  </si>
  <si>
    <t>87420</t>
  </si>
  <si>
    <t>87421</t>
  </si>
  <si>
    <t>87422</t>
  </si>
  <si>
    <t>87423</t>
  </si>
  <si>
    <t>87424</t>
  </si>
  <si>
    <t>87425</t>
  </si>
  <si>
    <t>87426</t>
  </si>
  <si>
    <t>87427</t>
  </si>
  <si>
    <t>87428</t>
  </si>
  <si>
    <t>87429</t>
  </si>
  <si>
    <t>87430</t>
  </si>
  <si>
    <t>87431</t>
  </si>
  <si>
    <t>87432</t>
  </si>
  <si>
    <t>87433</t>
  </si>
  <si>
    <t>87434</t>
  </si>
  <si>
    <t>87435</t>
  </si>
  <si>
    <t>87436</t>
  </si>
  <si>
    <t>87437</t>
  </si>
  <si>
    <t>87438</t>
  </si>
  <si>
    <t>87439</t>
  </si>
  <si>
    <t>87440</t>
  </si>
  <si>
    <t>87527</t>
  </si>
  <si>
    <t>87528</t>
  </si>
  <si>
    <t>87529</t>
  </si>
  <si>
    <t>87530</t>
  </si>
  <si>
    <t>87531</t>
  </si>
  <si>
    <t>87532</t>
  </si>
  <si>
    <t>87535</t>
  </si>
  <si>
    <t>87536</t>
  </si>
  <si>
    <t>87537</t>
  </si>
  <si>
    <t>87538</t>
  </si>
  <si>
    <t>87539</t>
  </si>
  <si>
    <t>87541</t>
  </si>
  <si>
    <t>87543</t>
  </si>
  <si>
    <t>87545</t>
  </si>
  <si>
    <t>87546</t>
  </si>
  <si>
    <t>87547</t>
  </si>
  <si>
    <t>87548</t>
  </si>
  <si>
    <t>87549</t>
  </si>
  <si>
    <t>87550</t>
  </si>
  <si>
    <t>87553</t>
  </si>
  <si>
    <t>87554</t>
  </si>
  <si>
    <t>87555</t>
  </si>
  <si>
    <t>87556</t>
  </si>
  <si>
    <t>87557</t>
  </si>
  <si>
    <t>87559</t>
  </si>
  <si>
    <t>87561</t>
  </si>
  <si>
    <t>87775</t>
  </si>
  <si>
    <t>87777</t>
  </si>
  <si>
    <t>87778</t>
  </si>
  <si>
    <t>87779</t>
  </si>
  <si>
    <t>87781</t>
  </si>
  <si>
    <t>87783</t>
  </si>
  <si>
    <t>87784</t>
  </si>
  <si>
    <t>87786</t>
  </si>
  <si>
    <t>87787</t>
  </si>
  <si>
    <t>87788</t>
  </si>
  <si>
    <t>87790</t>
  </si>
  <si>
    <t>87791</t>
  </si>
  <si>
    <t>87792</t>
  </si>
  <si>
    <t>87794</t>
  </si>
  <si>
    <t>87795</t>
  </si>
  <si>
    <t>87797</t>
  </si>
  <si>
    <t>87799</t>
  </si>
  <si>
    <t>87800</t>
  </si>
  <si>
    <t>87801</t>
  </si>
  <si>
    <t>87803</t>
  </si>
  <si>
    <t>87804</t>
  </si>
  <si>
    <t>87805</t>
  </si>
  <si>
    <t>87807</t>
  </si>
  <si>
    <t>87808</t>
  </si>
  <si>
    <t>87809</t>
  </si>
  <si>
    <t>87811</t>
  </si>
  <si>
    <t>87812</t>
  </si>
  <si>
    <t>87813</t>
  </si>
  <si>
    <t>87815</t>
  </si>
  <si>
    <t>87816</t>
  </si>
  <si>
    <t>87817</t>
  </si>
  <si>
    <t>87819</t>
  </si>
  <si>
    <t>87820</t>
  </si>
  <si>
    <t>87821</t>
  </si>
  <si>
    <t>87823</t>
  </si>
  <si>
    <t>87824</t>
  </si>
  <si>
    <t>87825</t>
  </si>
  <si>
    <t>87827</t>
  </si>
  <si>
    <t>87828</t>
  </si>
  <si>
    <t>87829</t>
  </si>
  <si>
    <t>87831</t>
  </si>
  <si>
    <t>87832</t>
  </si>
  <si>
    <t>87834</t>
  </si>
  <si>
    <t>87835</t>
  </si>
  <si>
    <t>87836</t>
  </si>
  <si>
    <t>87837</t>
  </si>
  <si>
    <t>87838</t>
  </si>
  <si>
    <t>87839</t>
  </si>
  <si>
    <t>87840</t>
  </si>
  <si>
    <t>87841</t>
  </si>
  <si>
    <t>87842</t>
  </si>
  <si>
    <t>87843</t>
  </si>
  <si>
    <t>87844</t>
  </si>
  <si>
    <t>87845</t>
  </si>
  <si>
    <t>87846</t>
  </si>
  <si>
    <t>87847</t>
  </si>
  <si>
    <t>87848</t>
  </si>
  <si>
    <t>87849</t>
  </si>
  <si>
    <t>87850</t>
  </si>
  <si>
    <t>87851</t>
  </si>
  <si>
    <t>87852</t>
  </si>
  <si>
    <t>87853</t>
  </si>
  <si>
    <t>87854</t>
  </si>
  <si>
    <t>87855</t>
  </si>
  <si>
    <t>87856</t>
  </si>
  <si>
    <t>87857</t>
  </si>
  <si>
    <t>87858</t>
  </si>
  <si>
    <t>87859</t>
  </si>
  <si>
    <t>89048</t>
  </si>
  <si>
    <t>89049</t>
  </si>
  <si>
    <t>89173</t>
  </si>
  <si>
    <t>90406</t>
  </si>
  <si>
    <t>90407</t>
  </si>
  <si>
    <t>90408</t>
  </si>
  <si>
    <t>90409</t>
  </si>
  <si>
    <t>87242</t>
  </si>
  <si>
    <t>87243</t>
  </si>
  <si>
    <t>87244</t>
  </si>
  <si>
    <t>87245</t>
  </si>
  <si>
    <t>87264</t>
  </si>
  <si>
    <t>87265</t>
  </si>
  <si>
    <t>87266</t>
  </si>
  <si>
    <t>87267</t>
  </si>
  <si>
    <t>87268</t>
  </si>
  <si>
    <t>87269</t>
  </si>
  <si>
    <t>87270</t>
  </si>
  <si>
    <t>87271</t>
  </si>
  <si>
    <t>87272</t>
  </si>
  <si>
    <t>87273</t>
  </si>
  <si>
    <t>87274</t>
  </si>
  <si>
    <t>87275</t>
  </si>
  <si>
    <t>88786</t>
  </si>
  <si>
    <t>88787</t>
  </si>
  <si>
    <t>88788</t>
  </si>
  <si>
    <t>88789</t>
  </si>
  <si>
    <t>89045</t>
  </si>
  <si>
    <t>89170</t>
  </si>
  <si>
    <t>93392</t>
  </si>
  <si>
    <t>93393</t>
  </si>
  <si>
    <t>93394</t>
  </si>
  <si>
    <t>93395</t>
  </si>
  <si>
    <t>99194</t>
  </si>
  <si>
    <t>99195</t>
  </si>
  <si>
    <t>99196</t>
  </si>
  <si>
    <t>99198</t>
  </si>
  <si>
    <t>101965</t>
  </si>
  <si>
    <t>101966</t>
  </si>
  <si>
    <t>101979</t>
  </si>
  <si>
    <t>96112</t>
  </si>
  <si>
    <t>96117</t>
  </si>
  <si>
    <t>96122</t>
  </si>
  <si>
    <t>96109</t>
  </si>
  <si>
    <t>96110</t>
  </si>
  <si>
    <t>96113</t>
  </si>
  <si>
    <t>96114</t>
  </si>
  <si>
    <t>96120</t>
  </si>
  <si>
    <t>96123</t>
  </si>
  <si>
    <t>99054</t>
  </si>
  <si>
    <t>96111</t>
  </si>
  <si>
    <t>96116</t>
  </si>
  <si>
    <t>96121</t>
  </si>
  <si>
    <t>96485</t>
  </si>
  <si>
    <t>96486</t>
  </si>
  <si>
    <t>91514</t>
  </si>
  <si>
    <t>91515</t>
  </si>
  <si>
    <t>91516</t>
  </si>
  <si>
    <t>91517</t>
  </si>
  <si>
    <t>91519</t>
  </si>
  <si>
    <t>91520</t>
  </si>
  <si>
    <t>91522</t>
  </si>
  <si>
    <t>91525</t>
  </si>
  <si>
    <t>87280</t>
  </si>
  <si>
    <t>87281</t>
  </si>
  <si>
    <t>87283</t>
  </si>
  <si>
    <t>87284</t>
  </si>
  <si>
    <t>87286</t>
  </si>
  <si>
    <t>87287</t>
  </si>
  <si>
    <t>87289</t>
  </si>
  <si>
    <t>87290</t>
  </si>
  <si>
    <t>87292</t>
  </si>
  <si>
    <t>87294</t>
  </si>
  <si>
    <t>87295</t>
  </si>
  <si>
    <t>87296</t>
  </si>
  <si>
    <t>87298</t>
  </si>
  <si>
    <t>87299</t>
  </si>
  <si>
    <t>87301</t>
  </si>
  <si>
    <t>87302</t>
  </si>
  <si>
    <t>87304</t>
  </si>
  <si>
    <t>87305</t>
  </si>
  <si>
    <t>87307</t>
  </si>
  <si>
    <t>87308</t>
  </si>
  <si>
    <t>87310</t>
  </si>
  <si>
    <t>87311</t>
  </si>
  <si>
    <t>87313</t>
  </si>
  <si>
    <t>87314</t>
  </si>
  <si>
    <t>87316</t>
  </si>
  <si>
    <t>87317</t>
  </si>
  <si>
    <t>87319</t>
  </si>
  <si>
    <t>87320</t>
  </si>
  <si>
    <t>87322</t>
  </si>
  <si>
    <t>87323</t>
  </si>
  <si>
    <t>87325</t>
  </si>
  <si>
    <t>87326</t>
  </si>
  <si>
    <t>87327</t>
  </si>
  <si>
    <t>87328</t>
  </si>
  <si>
    <t>87329</t>
  </si>
  <si>
    <t>87330</t>
  </si>
  <si>
    <t>87331</t>
  </si>
  <si>
    <t>87332</t>
  </si>
  <si>
    <t>87333</t>
  </si>
  <si>
    <t>87334</t>
  </si>
  <si>
    <t>87335</t>
  </si>
  <si>
    <t>87336</t>
  </si>
  <si>
    <t>87337</t>
  </si>
  <si>
    <t>87338</t>
  </si>
  <si>
    <t>87339</t>
  </si>
  <si>
    <t>87340</t>
  </si>
  <si>
    <t>87341</t>
  </si>
  <si>
    <t>87342</t>
  </si>
  <si>
    <t>87343</t>
  </si>
  <si>
    <t>87344</t>
  </si>
  <si>
    <t>87345</t>
  </si>
  <si>
    <t>87346</t>
  </si>
  <si>
    <t>87347</t>
  </si>
  <si>
    <t>87348</t>
  </si>
  <si>
    <t>87349</t>
  </si>
  <si>
    <t>87350</t>
  </si>
  <si>
    <t>87351</t>
  </si>
  <si>
    <t>87352</t>
  </si>
  <si>
    <t>87353</t>
  </si>
  <si>
    <t>87354</t>
  </si>
  <si>
    <t>87355</t>
  </si>
  <si>
    <t>87356</t>
  </si>
  <si>
    <t>87357</t>
  </si>
  <si>
    <t>87358</t>
  </si>
  <si>
    <t>87359</t>
  </si>
  <si>
    <t>87360</t>
  </si>
  <si>
    <t>87361</t>
  </si>
  <si>
    <t>87362</t>
  </si>
  <si>
    <t>87363</t>
  </si>
  <si>
    <t>87364</t>
  </si>
  <si>
    <t>87365</t>
  </si>
  <si>
    <t>87366</t>
  </si>
  <si>
    <t>87367</t>
  </si>
  <si>
    <t>87368</t>
  </si>
  <si>
    <t>87369</t>
  </si>
  <si>
    <t>87370</t>
  </si>
  <si>
    <t>87371</t>
  </si>
  <si>
    <t>87372</t>
  </si>
  <si>
    <t>87373</t>
  </si>
  <si>
    <t>87374</t>
  </si>
  <si>
    <t>87375</t>
  </si>
  <si>
    <t>87376</t>
  </si>
  <si>
    <t>87377</t>
  </si>
  <si>
    <t>87378</t>
  </si>
  <si>
    <t>87379</t>
  </si>
  <si>
    <t>87380</t>
  </si>
  <si>
    <t>87381</t>
  </si>
  <si>
    <t>87382</t>
  </si>
  <si>
    <t>87383</t>
  </si>
  <si>
    <t>87384</t>
  </si>
  <si>
    <t>87385</t>
  </si>
  <si>
    <t>87386</t>
  </si>
  <si>
    <t>87387</t>
  </si>
  <si>
    <t>87388</t>
  </si>
  <si>
    <t>87389</t>
  </si>
  <si>
    <t>87390</t>
  </si>
  <si>
    <t>87391</t>
  </si>
  <si>
    <t>87393</t>
  </si>
  <si>
    <t>87394</t>
  </si>
  <si>
    <t>87395</t>
  </si>
  <si>
    <t>87396</t>
  </si>
  <si>
    <t>87397</t>
  </si>
  <si>
    <t>87398</t>
  </si>
  <si>
    <t>87399</t>
  </si>
  <si>
    <t>87401</t>
  </si>
  <si>
    <t>87402</t>
  </si>
  <si>
    <t>87404</t>
  </si>
  <si>
    <t>87405</t>
  </si>
  <si>
    <t>87407</t>
  </si>
  <si>
    <t>87408</t>
  </si>
  <si>
    <t>87410</t>
  </si>
  <si>
    <t>88626</t>
  </si>
  <si>
    <t>88627</t>
  </si>
  <si>
    <t>88628</t>
  </si>
  <si>
    <t>88629</t>
  </si>
  <si>
    <t>88630</t>
  </si>
  <si>
    <t>88631</t>
  </si>
  <si>
    <t>88715</t>
  </si>
  <si>
    <t>95563</t>
  </si>
  <si>
    <t>100464</t>
  </si>
  <si>
    <t>100465</t>
  </si>
  <si>
    <t>100466</t>
  </si>
  <si>
    <t>100468</t>
  </si>
  <si>
    <t>100469</t>
  </si>
  <si>
    <t>100470</t>
  </si>
  <si>
    <t>100472</t>
  </si>
  <si>
    <t>100473</t>
  </si>
  <si>
    <t>100474</t>
  </si>
  <si>
    <t>100475</t>
  </si>
  <si>
    <t>100477</t>
  </si>
  <si>
    <t>100478</t>
  </si>
  <si>
    <t>100479</t>
  </si>
  <si>
    <t>100480</t>
  </si>
  <si>
    <t>100481</t>
  </si>
  <si>
    <t>100483</t>
  </si>
  <si>
    <t>100484</t>
  </si>
  <si>
    <t>100485</t>
  </si>
  <si>
    <t>100486</t>
  </si>
  <si>
    <t>100487</t>
  </si>
  <si>
    <t>100488</t>
  </si>
  <si>
    <t>100489</t>
  </si>
  <si>
    <t>100490</t>
  </si>
  <si>
    <t>100491</t>
  </si>
  <si>
    <t>100492</t>
  </si>
  <si>
    <t>92121</t>
  </si>
  <si>
    <t>92122</t>
  </si>
  <si>
    <t>92123</t>
  </si>
  <si>
    <t>100195</t>
  </si>
  <si>
    <t>100196</t>
  </si>
  <si>
    <t>100197</t>
  </si>
  <si>
    <t>100198</t>
  </si>
  <si>
    <t>100199</t>
  </si>
  <si>
    <t>100200</t>
  </si>
  <si>
    <t>100201</t>
  </si>
  <si>
    <t>100202</t>
  </si>
  <si>
    <t>100203</t>
  </si>
  <si>
    <t>100204</t>
  </si>
  <si>
    <t>100205</t>
  </si>
  <si>
    <t>100206</t>
  </si>
  <si>
    <t>100207</t>
  </si>
  <si>
    <t>100208</t>
  </si>
  <si>
    <t>100209</t>
  </si>
  <si>
    <t>100210</t>
  </si>
  <si>
    <t>100211</t>
  </si>
  <si>
    <t>100212</t>
  </si>
  <si>
    <t>100213</t>
  </si>
  <si>
    <t>100214</t>
  </si>
  <si>
    <t>100215</t>
  </si>
  <si>
    <t>100216</t>
  </si>
  <si>
    <t>100217</t>
  </si>
  <si>
    <t>100218</t>
  </si>
  <si>
    <t>100219</t>
  </si>
  <si>
    <t>100220</t>
  </si>
  <si>
    <t>100221</t>
  </si>
  <si>
    <t>100222</t>
  </si>
  <si>
    <t>100223</t>
  </si>
  <si>
    <t>100224</t>
  </si>
  <si>
    <t>100225</t>
  </si>
  <si>
    <t>100226</t>
  </si>
  <si>
    <t>100227</t>
  </si>
  <si>
    <t>100228</t>
  </si>
  <si>
    <t>100229</t>
  </si>
  <si>
    <t>100230</t>
  </si>
  <si>
    <t>100231</t>
  </si>
  <si>
    <t>100232</t>
  </si>
  <si>
    <t>100233</t>
  </si>
  <si>
    <t>100234</t>
  </si>
  <si>
    <t>100235</t>
  </si>
  <si>
    <t>100236</t>
  </si>
  <si>
    <t>100237</t>
  </si>
  <si>
    <t>100238</t>
  </si>
  <si>
    <t>100239</t>
  </si>
  <si>
    <t>100240</t>
  </si>
  <si>
    <t>100241</t>
  </si>
  <si>
    <t>100242</t>
  </si>
  <si>
    <t>100243</t>
  </si>
  <si>
    <t>100244</t>
  </si>
  <si>
    <t>100245</t>
  </si>
  <si>
    <t>100246</t>
  </si>
  <si>
    <t>100247</t>
  </si>
  <si>
    <t>100248</t>
  </si>
  <si>
    <t>100249</t>
  </si>
  <si>
    <t>100250</t>
  </si>
  <si>
    <t>100251</t>
  </si>
  <si>
    <t>100252</t>
  </si>
  <si>
    <t>100253</t>
  </si>
  <si>
    <t>100254</t>
  </si>
  <si>
    <t>100255</t>
  </si>
  <si>
    <t>100256</t>
  </si>
  <si>
    <t>100257</t>
  </si>
  <si>
    <t>100258</t>
  </si>
  <si>
    <t>100259</t>
  </si>
  <si>
    <t>100260</t>
  </si>
  <si>
    <t>100261</t>
  </si>
  <si>
    <t>100262</t>
  </si>
  <si>
    <t>100263</t>
  </si>
  <si>
    <t>100264</t>
  </si>
  <si>
    <t>100265</t>
  </si>
  <si>
    <t>100266</t>
  </si>
  <si>
    <t>100267</t>
  </si>
  <si>
    <t>100268</t>
  </si>
  <si>
    <t>100269</t>
  </si>
  <si>
    <t>100270</t>
  </si>
  <si>
    <t>100271</t>
  </si>
  <si>
    <t>100272</t>
  </si>
  <si>
    <t>100273</t>
  </si>
  <si>
    <t>100274</t>
  </si>
  <si>
    <t>100275</t>
  </si>
  <si>
    <t>100276</t>
  </si>
  <si>
    <t>100277</t>
  </si>
  <si>
    <t>100278</t>
  </si>
  <si>
    <t>100279</t>
  </si>
  <si>
    <t>100280</t>
  </si>
  <si>
    <t>100281</t>
  </si>
  <si>
    <t>100282</t>
  </si>
  <si>
    <t>100283</t>
  </si>
  <si>
    <t>100284</t>
  </si>
  <si>
    <t>100285</t>
  </si>
  <si>
    <t>100286</t>
  </si>
  <si>
    <t>100287</t>
  </si>
  <si>
    <t>99802</t>
  </si>
  <si>
    <t>99803</t>
  </si>
  <si>
    <t>99804</t>
  </si>
  <si>
    <t>99805</t>
  </si>
  <si>
    <t>99806</t>
  </si>
  <si>
    <t>99807</t>
  </si>
  <si>
    <t>99808</t>
  </si>
  <si>
    <t>99809</t>
  </si>
  <si>
    <t>99810</t>
  </si>
  <si>
    <t>99811</t>
  </si>
  <si>
    <t>99812</t>
  </si>
  <si>
    <t>99813</t>
  </si>
  <si>
    <t>99814</t>
  </si>
  <si>
    <t>99815</t>
  </si>
  <si>
    <t>99816</t>
  </si>
  <si>
    <t>99817</t>
  </si>
  <si>
    <t>99818</t>
  </si>
  <si>
    <t>99819</t>
  </si>
  <si>
    <t>99820</t>
  </si>
  <si>
    <t>99821</t>
  </si>
  <si>
    <t>99822</t>
  </si>
  <si>
    <t>99823</t>
  </si>
  <si>
    <t>99824</t>
  </si>
  <si>
    <t>99825</t>
  </si>
  <si>
    <t>99826</t>
  </si>
  <si>
    <t>97010</t>
  </si>
  <si>
    <t>97011</t>
  </si>
  <si>
    <t>97012</t>
  </si>
  <si>
    <t>97013</t>
  </si>
  <si>
    <t>97014</t>
  </si>
  <si>
    <t>97015</t>
  </si>
  <si>
    <t>97016</t>
  </si>
  <si>
    <t>97017</t>
  </si>
  <si>
    <t>97018</t>
  </si>
  <si>
    <t>97031</t>
  </si>
  <si>
    <t>97032</t>
  </si>
  <si>
    <t>97033</t>
  </si>
  <si>
    <t>97034</t>
  </si>
  <si>
    <t>97039</t>
  </si>
  <si>
    <t>97040</t>
  </si>
  <si>
    <t>97041</t>
  </si>
  <si>
    <t>97046</t>
  </si>
  <si>
    <t>97047</t>
  </si>
  <si>
    <t>97048</t>
  </si>
  <si>
    <t>97054</t>
  </si>
  <si>
    <t>97062</t>
  </si>
  <si>
    <t>97063</t>
  </si>
  <si>
    <t>97064</t>
  </si>
  <si>
    <t>97065</t>
  </si>
  <si>
    <t>97066</t>
  </si>
  <si>
    <t>97067</t>
  </si>
  <si>
    <t>97621</t>
  </si>
  <si>
    <t>97622</t>
  </si>
  <si>
    <t>97623</t>
  </si>
  <si>
    <t>97624</t>
  </si>
  <si>
    <t>97625</t>
  </si>
  <si>
    <t>97626</t>
  </si>
  <si>
    <t>97627</t>
  </si>
  <si>
    <t>97628</t>
  </si>
  <si>
    <t>97629</t>
  </si>
  <si>
    <t>97631</t>
  </si>
  <si>
    <t>97632</t>
  </si>
  <si>
    <t>97633</t>
  </si>
  <si>
    <t>97634</t>
  </si>
  <si>
    <t>97635</t>
  </si>
  <si>
    <t>97636</t>
  </si>
  <si>
    <t>97637</t>
  </si>
  <si>
    <t>97638</t>
  </si>
  <si>
    <t>97639</t>
  </si>
  <si>
    <t>97640</t>
  </si>
  <si>
    <t>97641</t>
  </si>
  <si>
    <t>97642</t>
  </si>
  <si>
    <t>97643</t>
  </si>
  <si>
    <t>97644</t>
  </si>
  <si>
    <t>97645</t>
  </si>
  <si>
    <t>97647</t>
  </si>
  <si>
    <t>97648</t>
  </si>
  <si>
    <t>97649</t>
  </si>
  <si>
    <t>97650</t>
  </si>
  <si>
    <t>97651</t>
  </si>
  <si>
    <t>97652</t>
  </si>
  <si>
    <t>97653</t>
  </si>
  <si>
    <t>97654</t>
  </si>
  <si>
    <t>97655</t>
  </si>
  <si>
    <t>97656</t>
  </si>
  <si>
    <t>97657</t>
  </si>
  <si>
    <t>97658</t>
  </si>
  <si>
    <t>97659</t>
  </si>
  <si>
    <t>97660</t>
  </si>
  <si>
    <t>97661</t>
  </si>
  <si>
    <t>97662</t>
  </si>
  <si>
    <t>97663</t>
  </si>
  <si>
    <t>97664</t>
  </si>
  <si>
    <t>97665</t>
  </si>
  <si>
    <t>97666</t>
  </si>
  <si>
    <t>95967</t>
  </si>
  <si>
    <t>99058</t>
  </si>
  <si>
    <t>99059</t>
  </si>
  <si>
    <t>99060</t>
  </si>
  <si>
    <t>99061</t>
  </si>
  <si>
    <t>99062</t>
  </si>
  <si>
    <t>99063</t>
  </si>
  <si>
    <t>99064</t>
  </si>
  <si>
    <t>93588</t>
  </si>
  <si>
    <t>93589</t>
  </si>
  <si>
    <t>93590</t>
  </si>
  <si>
    <t>93591</t>
  </si>
  <si>
    <t>93592</t>
  </si>
  <si>
    <t>93593</t>
  </si>
  <si>
    <t>93594</t>
  </si>
  <si>
    <t>93595</t>
  </si>
  <si>
    <t>93596</t>
  </si>
  <si>
    <t>93597</t>
  </si>
  <si>
    <t>93598</t>
  </si>
  <si>
    <t>93599</t>
  </si>
  <si>
    <t>95425</t>
  </si>
  <si>
    <t>95426</t>
  </si>
  <si>
    <t>95427</t>
  </si>
  <si>
    <t>95428</t>
  </si>
  <si>
    <t>95429</t>
  </si>
  <si>
    <t>95430</t>
  </si>
  <si>
    <t>95875</t>
  </si>
  <si>
    <t>95876</t>
  </si>
  <si>
    <t>95877</t>
  </si>
  <si>
    <t>95878</t>
  </si>
  <si>
    <t>95879</t>
  </si>
  <si>
    <t>95880</t>
  </si>
  <si>
    <t>97912</t>
  </si>
  <si>
    <t>97913</t>
  </si>
  <si>
    <t>97914</t>
  </si>
  <si>
    <t>97915</t>
  </si>
  <si>
    <t>100937</t>
  </si>
  <si>
    <t>100938</t>
  </si>
  <si>
    <t>100939</t>
  </si>
  <si>
    <t>100940</t>
  </si>
  <si>
    <t>100941</t>
  </si>
  <si>
    <t>100942</t>
  </si>
  <si>
    <t>100943</t>
  </si>
  <si>
    <t>100944</t>
  </si>
  <si>
    <t>100945</t>
  </si>
  <si>
    <t>100946</t>
  </si>
  <si>
    <t>100947</t>
  </si>
  <si>
    <t>100948</t>
  </si>
  <si>
    <t>100949</t>
  </si>
  <si>
    <t>100950</t>
  </si>
  <si>
    <t>100951</t>
  </si>
  <si>
    <t>100952</t>
  </si>
  <si>
    <t>100953</t>
  </si>
  <si>
    <t>100954</t>
  </si>
  <si>
    <t>100955</t>
  </si>
  <si>
    <t>100956</t>
  </si>
  <si>
    <t>100957</t>
  </si>
  <si>
    <t>100958</t>
  </si>
  <si>
    <t>100959</t>
  </si>
  <si>
    <t>100960</t>
  </si>
  <si>
    <t>100961</t>
  </si>
  <si>
    <t>100962</t>
  </si>
  <si>
    <t>100963</t>
  </si>
  <si>
    <t>100964</t>
  </si>
  <si>
    <t>100973</t>
  </si>
  <si>
    <t>100974</t>
  </si>
  <si>
    <t>100975</t>
  </si>
  <si>
    <t>100965</t>
  </si>
  <si>
    <t>100966</t>
  </si>
  <si>
    <t>100969</t>
  </si>
  <si>
    <t>100970</t>
  </si>
  <si>
    <t>102330</t>
  </si>
  <si>
    <t>102331</t>
  </si>
  <si>
    <t>102332</t>
  </si>
  <si>
    <t>102333</t>
  </si>
  <si>
    <t>101019</t>
  </si>
  <si>
    <t>101479</t>
  </si>
  <si>
    <t>102568</t>
  </si>
  <si>
    <t>100976</t>
  </si>
  <si>
    <t>100977</t>
  </si>
  <si>
    <t>100978</t>
  </si>
  <si>
    <t>100979</t>
  </si>
  <si>
    <t>100980</t>
  </si>
  <si>
    <t>100981</t>
  </si>
  <si>
    <t>100982</t>
  </si>
  <si>
    <t>100983</t>
  </si>
  <si>
    <t>100984</t>
  </si>
  <si>
    <t>100985</t>
  </si>
  <si>
    <t>100986</t>
  </si>
  <si>
    <t>100987</t>
  </si>
  <si>
    <t>100988</t>
  </si>
  <si>
    <t>100989</t>
  </si>
  <si>
    <t>100990</t>
  </si>
  <si>
    <t>100991</t>
  </si>
  <si>
    <t>100992</t>
  </si>
  <si>
    <t>100993</t>
  </si>
  <si>
    <t>100994</t>
  </si>
  <si>
    <t>100995</t>
  </si>
  <si>
    <t>100996</t>
  </si>
  <si>
    <t>100997</t>
  </si>
  <si>
    <t>100998</t>
  </si>
  <si>
    <t>100999</t>
  </si>
  <si>
    <t>101000</t>
  </si>
  <si>
    <t>101001</t>
  </si>
  <si>
    <t>101002</t>
  </si>
  <si>
    <t>101003</t>
  </si>
  <si>
    <t>101004</t>
  </si>
  <si>
    <t>101005</t>
  </si>
  <si>
    <t>101006</t>
  </si>
  <si>
    <t>101007</t>
  </si>
  <si>
    <t>101008</t>
  </si>
  <si>
    <t>101009</t>
  </si>
  <si>
    <t>101010</t>
  </si>
  <si>
    <t>101013</t>
  </si>
  <si>
    <t>101014</t>
  </si>
  <si>
    <t>101015</t>
  </si>
  <si>
    <t>101016</t>
  </si>
  <si>
    <t>101017</t>
  </si>
  <si>
    <t>101018</t>
  </si>
  <si>
    <t>101463</t>
  </si>
  <si>
    <t>101464</t>
  </si>
  <si>
    <t>101465</t>
  </si>
  <si>
    <t>101466</t>
  </si>
  <si>
    <t>101467</t>
  </si>
  <si>
    <t>101468</t>
  </si>
  <si>
    <t>101469</t>
  </si>
  <si>
    <t>101470</t>
  </si>
  <si>
    <t>101471</t>
  </si>
  <si>
    <t>101472</t>
  </si>
  <si>
    <t>101473</t>
  </si>
  <si>
    <t>101474</t>
  </si>
  <si>
    <t>101475</t>
  </si>
  <si>
    <t>101476</t>
  </si>
  <si>
    <t>101477</t>
  </si>
  <si>
    <t>101478</t>
  </si>
  <si>
    <t>101480</t>
  </si>
  <si>
    <t>101481</t>
  </si>
  <si>
    <t>101482</t>
  </si>
  <si>
    <t>101483</t>
  </si>
  <si>
    <t>101484</t>
  </si>
  <si>
    <t>101485</t>
  </si>
  <si>
    <t>101486</t>
  </si>
  <si>
    <t>101487</t>
  </si>
  <si>
    <t>101488</t>
  </si>
  <si>
    <t>101188</t>
  </si>
  <si>
    <t>101189</t>
  </si>
  <si>
    <t>101190</t>
  </si>
  <si>
    <t>101191</t>
  </si>
  <si>
    <t>101192</t>
  </si>
  <si>
    <t>101193</t>
  </si>
  <si>
    <t>101194</t>
  </si>
  <si>
    <t>101197</t>
  </si>
  <si>
    <t>101198</t>
  </si>
  <si>
    <t>101199</t>
  </si>
  <si>
    <t>101200</t>
  </si>
  <si>
    <t>101201</t>
  </si>
  <si>
    <t>101202</t>
  </si>
  <si>
    <t>101203</t>
  </si>
  <si>
    <t>101204</t>
  </si>
  <si>
    <t>101205</t>
  </si>
  <si>
    <t>102362</t>
  </si>
  <si>
    <t>102363</t>
  </si>
  <si>
    <t>102364</t>
  </si>
  <si>
    <t>98509</t>
  </si>
  <si>
    <t>98510</t>
  </si>
  <si>
    <t>98511</t>
  </si>
  <si>
    <t>98516</t>
  </si>
  <si>
    <t>98519</t>
  </si>
  <si>
    <t>98520</t>
  </si>
  <si>
    <t>98521</t>
  </si>
  <si>
    <t>98522</t>
  </si>
  <si>
    <t>98524</t>
  </si>
  <si>
    <t>98503</t>
  </si>
  <si>
    <t>98504</t>
  </si>
  <si>
    <t>98505</t>
  </si>
  <si>
    <t>103185</t>
  </si>
  <si>
    <t>103186</t>
  </si>
  <si>
    <t>103187</t>
  </si>
  <si>
    <t>103188</t>
  </si>
  <si>
    <t>103189</t>
  </si>
  <si>
    <t>103190</t>
  </si>
  <si>
    <t>103191</t>
  </si>
  <si>
    <t>103192</t>
  </si>
  <si>
    <t>103193</t>
  </si>
  <si>
    <t>103194</t>
  </si>
  <si>
    <t>103195</t>
  </si>
  <si>
    <t>103205</t>
  </si>
  <si>
    <t>103206</t>
  </si>
  <si>
    <t>103207</t>
  </si>
  <si>
    <t>103208</t>
  </si>
  <si>
    <t>103209</t>
  </si>
  <si>
    <t>103210</t>
  </si>
  <si>
    <t>103304</t>
  </si>
  <si>
    <t>103307</t>
  </si>
  <si>
    <t>103310</t>
  </si>
  <si>
    <t>103314</t>
  </si>
  <si>
    <t>103315</t>
  </si>
  <si>
    <t>98525</t>
  </si>
  <si>
    <t>98526</t>
  </si>
  <si>
    <t>98527</t>
  </si>
  <si>
    <t>98528</t>
  </si>
  <si>
    <t>98529</t>
  </si>
  <si>
    <t>98530</t>
  </si>
  <si>
    <t>98531</t>
  </si>
  <si>
    <t>98532</t>
  </si>
  <si>
    <t>98533</t>
  </si>
  <si>
    <t>98534</t>
  </si>
  <si>
    <t>98535</t>
  </si>
  <si>
    <t>88238</t>
  </si>
  <si>
    <t>88239</t>
  </si>
  <si>
    <t>88240</t>
  </si>
  <si>
    <t>88241</t>
  </si>
  <si>
    <t>88242</t>
  </si>
  <si>
    <t>88243</t>
  </si>
  <si>
    <t>88245</t>
  </si>
  <si>
    <t>88246</t>
  </si>
  <si>
    <t>88247</t>
  </si>
  <si>
    <t>88248</t>
  </si>
  <si>
    <t>88249</t>
  </si>
  <si>
    <t>88250</t>
  </si>
  <si>
    <t>88251</t>
  </si>
  <si>
    <t>88252</t>
  </si>
  <si>
    <t>88253</t>
  </si>
  <si>
    <t>88255</t>
  </si>
  <si>
    <t>88256</t>
  </si>
  <si>
    <t>88257</t>
  </si>
  <si>
    <t>88258</t>
  </si>
  <si>
    <t>88260</t>
  </si>
  <si>
    <t>88261</t>
  </si>
  <si>
    <t>88262</t>
  </si>
  <si>
    <t>88263</t>
  </si>
  <si>
    <t>88264</t>
  </si>
  <si>
    <t>88265</t>
  </si>
  <si>
    <t>88266</t>
  </si>
  <si>
    <t>88267</t>
  </si>
  <si>
    <t>88269</t>
  </si>
  <si>
    <t>88270</t>
  </si>
  <si>
    <t>88272</t>
  </si>
  <si>
    <t>88273</t>
  </si>
  <si>
    <t>88274</t>
  </si>
  <si>
    <t>88275</t>
  </si>
  <si>
    <t>88277</t>
  </si>
  <si>
    <t>88278</t>
  </si>
  <si>
    <t>88279</t>
  </si>
  <si>
    <t>88281</t>
  </si>
  <si>
    <t>88282</t>
  </si>
  <si>
    <t>88283</t>
  </si>
  <si>
    <t>88284</t>
  </si>
  <si>
    <t>88285</t>
  </si>
  <si>
    <t>88286</t>
  </si>
  <si>
    <t>88288</t>
  </si>
  <si>
    <t>88291</t>
  </si>
  <si>
    <t>88292</t>
  </si>
  <si>
    <t>88293</t>
  </si>
  <si>
    <t>88294</t>
  </si>
  <si>
    <t>88295</t>
  </si>
  <si>
    <t>88296</t>
  </si>
  <si>
    <t>88297</t>
  </si>
  <si>
    <t>88298</t>
  </si>
  <si>
    <t>88299</t>
  </si>
  <si>
    <t>88300</t>
  </si>
  <si>
    <t>88301</t>
  </si>
  <si>
    <t>88302</t>
  </si>
  <si>
    <t>88303</t>
  </si>
  <si>
    <t>88304</t>
  </si>
  <si>
    <t>88306</t>
  </si>
  <si>
    <t>88307</t>
  </si>
  <si>
    <t>88308</t>
  </si>
  <si>
    <t>88309</t>
  </si>
  <si>
    <t>88310</t>
  </si>
  <si>
    <t>88311</t>
  </si>
  <si>
    <t>88312</t>
  </si>
  <si>
    <t>88313</t>
  </si>
  <si>
    <t>88314</t>
  </si>
  <si>
    <t>88315</t>
  </si>
  <si>
    <t>88316</t>
  </si>
  <si>
    <t>88317</t>
  </si>
  <si>
    <t>88318</t>
  </si>
  <si>
    <t>88320</t>
  </si>
  <si>
    <t>88321</t>
  </si>
  <si>
    <t>88322</t>
  </si>
  <si>
    <t>88323</t>
  </si>
  <si>
    <t>88324</t>
  </si>
  <si>
    <t>88325</t>
  </si>
  <si>
    <t>88326</t>
  </si>
  <si>
    <t>88377</t>
  </si>
  <si>
    <t>88441</t>
  </si>
  <si>
    <t>88597</t>
  </si>
  <si>
    <t>90766</t>
  </si>
  <si>
    <t>90767</t>
  </si>
  <si>
    <t>90768</t>
  </si>
  <si>
    <t>90769</t>
  </si>
  <si>
    <t>90770</t>
  </si>
  <si>
    <t>90771</t>
  </si>
  <si>
    <t>90772</t>
  </si>
  <si>
    <t>90773</t>
  </si>
  <si>
    <t>90775</t>
  </si>
  <si>
    <t>90776</t>
  </si>
  <si>
    <t>90777</t>
  </si>
  <si>
    <t>90778</t>
  </si>
  <si>
    <t>90779</t>
  </si>
  <si>
    <t>90780</t>
  </si>
  <si>
    <t>90781</t>
  </si>
  <si>
    <t>91677</t>
  </si>
  <si>
    <t>91678</t>
  </si>
  <si>
    <t>93558</t>
  </si>
  <si>
    <t>93559</t>
  </si>
  <si>
    <t>93560</t>
  </si>
  <si>
    <t>93561</t>
  </si>
  <si>
    <t>93562</t>
  </si>
  <si>
    <t>93563</t>
  </si>
  <si>
    <t>93564</t>
  </si>
  <si>
    <t>93565</t>
  </si>
  <si>
    <t>93566</t>
  </si>
  <si>
    <t>93567</t>
  </si>
  <si>
    <t>93568</t>
  </si>
  <si>
    <t>93569</t>
  </si>
  <si>
    <t>93570</t>
  </si>
  <si>
    <t>93571</t>
  </si>
  <si>
    <t>93572</t>
  </si>
  <si>
    <t>94295</t>
  </si>
  <si>
    <t>94296</t>
  </si>
  <si>
    <t>95308</t>
  </si>
  <si>
    <t>95309</t>
  </si>
  <si>
    <t>95310</t>
  </si>
  <si>
    <t>95311</t>
  </si>
  <si>
    <t>95312</t>
  </si>
  <si>
    <t>95313</t>
  </si>
  <si>
    <t>95314</t>
  </si>
  <si>
    <t>95315</t>
  </si>
  <si>
    <t>95316</t>
  </si>
  <si>
    <t>95317</t>
  </si>
  <si>
    <t>95318</t>
  </si>
  <si>
    <t>95319</t>
  </si>
  <si>
    <t>95320</t>
  </si>
  <si>
    <t>95321</t>
  </si>
  <si>
    <t>95322</t>
  </si>
  <si>
    <t>95323</t>
  </si>
  <si>
    <t>95324</t>
  </si>
  <si>
    <t>95325</t>
  </si>
  <si>
    <t>95326</t>
  </si>
  <si>
    <t>95328</t>
  </si>
  <si>
    <t>95329</t>
  </si>
  <si>
    <t>95330</t>
  </si>
  <si>
    <t>95331</t>
  </si>
  <si>
    <t>95332</t>
  </si>
  <si>
    <t>95333</t>
  </si>
  <si>
    <t>95334</t>
  </si>
  <si>
    <t>95335</t>
  </si>
  <si>
    <t>95337</t>
  </si>
  <si>
    <t>95338</t>
  </si>
  <si>
    <t>95339</t>
  </si>
  <si>
    <t>95340</t>
  </si>
  <si>
    <t>95341</t>
  </si>
  <si>
    <t>95342</t>
  </si>
  <si>
    <t>95343</t>
  </si>
  <si>
    <t>95344</t>
  </si>
  <si>
    <t>95345</t>
  </si>
  <si>
    <t>95346</t>
  </si>
  <si>
    <t>95347</t>
  </si>
  <si>
    <t>95348</t>
  </si>
  <si>
    <t>95349</t>
  </si>
  <si>
    <t>95350</t>
  </si>
  <si>
    <t>95351</t>
  </si>
  <si>
    <t>95352</t>
  </si>
  <si>
    <t>95354</t>
  </si>
  <si>
    <t>95355</t>
  </si>
  <si>
    <t>95356</t>
  </si>
  <si>
    <t>95357</t>
  </si>
  <si>
    <t>95358</t>
  </si>
  <si>
    <t>95359</t>
  </si>
  <si>
    <t>95360</t>
  </si>
  <si>
    <t>95361</t>
  </si>
  <si>
    <t>95362</t>
  </si>
  <si>
    <t>95363</t>
  </si>
  <si>
    <t>95364</t>
  </si>
  <si>
    <t>95365</t>
  </si>
  <si>
    <t>95366</t>
  </si>
  <si>
    <t>95367</t>
  </si>
  <si>
    <t>95368</t>
  </si>
  <si>
    <t>95369</t>
  </si>
  <si>
    <t>95370</t>
  </si>
  <si>
    <t>95371</t>
  </si>
  <si>
    <t>95372</t>
  </si>
  <si>
    <t>95373</t>
  </si>
  <si>
    <t>95374</t>
  </si>
  <si>
    <t>95375</t>
  </si>
  <si>
    <t>95376</t>
  </si>
  <si>
    <t>95377</t>
  </si>
  <si>
    <t>95378</t>
  </si>
  <si>
    <t>95379</t>
  </si>
  <si>
    <t>95380</t>
  </si>
  <si>
    <t>95382</t>
  </si>
  <si>
    <t>95383</t>
  </si>
  <si>
    <t>95384</t>
  </si>
  <si>
    <t>95385</t>
  </si>
  <si>
    <t>95386</t>
  </si>
  <si>
    <t>95387</t>
  </si>
  <si>
    <t>95388</t>
  </si>
  <si>
    <t>95389</t>
  </si>
  <si>
    <t>95390</t>
  </si>
  <si>
    <t>95391</t>
  </si>
  <si>
    <t>95392</t>
  </si>
  <si>
    <t>95393</t>
  </si>
  <si>
    <t>95394</t>
  </si>
  <si>
    <t>95395</t>
  </si>
  <si>
    <t>95396</t>
  </si>
  <si>
    <t>95397</t>
  </si>
  <si>
    <t>95398</t>
  </si>
  <si>
    <t>95399</t>
  </si>
  <si>
    <t>95400</t>
  </si>
  <si>
    <t>95401</t>
  </si>
  <si>
    <t>95402</t>
  </si>
  <si>
    <t>95403</t>
  </si>
  <si>
    <t>95404</t>
  </si>
  <si>
    <t>95405</t>
  </si>
  <si>
    <t>95406</t>
  </si>
  <si>
    <t>95407</t>
  </si>
  <si>
    <t>95408</t>
  </si>
  <si>
    <t>95409</t>
  </si>
  <si>
    <t>95410</t>
  </si>
  <si>
    <t>95411</t>
  </si>
  <si>
    <t>95412</t>
  </si>
  <si>
    <t>95413</t>
  </si>
  <si>
    <t>95414</t>
  </si>
  <si>
    <t>95415</t>
  </si>
  <si>
    <t>95416</t>
  </si>
  <si>
    <t>95417</t>
  </si>
  <si>
    <t>95418</t>
  </si>
  <si>
    <t>95419</t>
  </si>
  <si>
    <t>95420</t>
  </si>
  <si>
    <t>95421</t>
  </si>
  <si>
    <t>95422</t>
  </si>
  <si>
    <t>95423</t>
  </si>
  <si>
    <t>95424</t>
  </si>
  <si>
    <t>100288</t>
  </si>
  <si>
    <t>100289</t>
  </si>
  <si>
    <t>100290</t>
  </si>
  <si>
    <t>100291</t>
  </si>
  <si>
    <t>100292</t>
  </si>
  <si>
    <t>100293</t>
  </si>
  <si>
    <t>100294</t>
  </si>
  <si>
    <t>100295</t>
  </si>
  <si>
    <t>100296</t>
  </si>
  <si>
    <t>100297</t>
  </si>
  <si>
    <t>100298</t>
  </si>
  <si>
    <t>100299</t>
  </si>
  <si>
    <t>100300</t>
  </si>
  <si>
    <t>100301</t>
  </si>
  <si>
    <t>100302</t>
  </si>
  <si>
    <t>100303</t>
  </si>
  <si>
    <t>100304</t>
  </si>
  <si>
    <t>100305</t>
  </si>
  <si>
    <t>100306</t>
  </si>
  <si>
    <t>100307</t>
  </si>
  <si>
    <t>100308</t>
  </si>
  <si>
    <t>100309</t>
  </si>
  <si>
    <t>100310</t>
  </si>
  <si>
    <t>100311</t>
  </si>
  <si>
    <t>100312</t>
  </si>
  <si>
    <t>100313</t>
  </si>
  <si>
    <t>100314</t>
  </si>
  <si>
    <t>100315</t>
  </si>
  <si>
    <t>100316</t>
  </si>
  <si>
    <t>100317</t>
  </si>
  <si>
    <t>100318</t>
  </si>
  <si>
    <t>100319</t>
  </si>
  <si>
    <t>100320</t>
  </si>
  <si>
    <t>100321</t>
  </si>
  <si>
    <t>100533</t>
  </si>
  <si>
    <t>100534</t>
  </si>
  <si>
    <t>100535</t>
  </si>
  <si>
    <t>100536</t>
  </si>
  <si>
    <t>101284</t>
  </si>
  <si>
    <t>101285</t>
  </si>
  <si>
    <t>101286</t>
  </si>
  <si>
    <t>101287</t>
  </si>
  <si>
    <t>101288</t>
  </si>
  <si>
    <t>101289</t>
  </si>
  <si>
    <t>101290</t>
  </si>
  <si>
    <t>101291</t>
  </si>
  <si>
    <t>101292</t>
  </si>
  <si>
    <t>101293</t>
  </si>
  <si>
    <t>101294</t>
  </si>
  <si>
    <t>101295</t>
  </si>
  <si>
    <t>101296</t>
  </si>
  <si>
    <t>101297</t>
  </si>
  <si>
    <t>101298</t>
  </si>
  <si>
    <t>101299</t>
  </si>
  <si>
    <t>101300</t>
  </si>
  <si>
    <t>101301</t>
  </si>
  <si>
    <t>101302</t>
  </si>
  <si>
    <t>101303</t>
  </si>
  <si>
    <t>101304</t>
  </si>
  <si>
    <t>101305</t>
  </si>
  <si>
    <t>101307</t>
  </si>
  <si>
    <t>101308</t>
  </si>
  <si>
    <t>101309</t>
  </si>
  <si>
    <t>101310</t>
  </si>
  <si>
    <t>101311</t>
  </si>
  <si>
    <t>101312</t>
  </si>
  <si>
    <t>101313</t>
  </si>
  <si>
    <t>101314</t>
  </si>
  <si>
    <t>101315</t>
  </si>
  <si>
    <t>101316</t>
  </si>
  <si>
    <t>101317</t>
  </si>
  <si>
    <t>101318</t>
  </si>
  <si>
    <t>101319</t>
  </si>
  <si>
    <t>101320</t>
  </si>
  <si>
    <t>101322</t>
  </si>
  <si>
    <t>101323</t>
  </si>
  <si>
    <t>101324</t>
  </si>
  <si>
    <t>101325</t>
  </si>
  <si>
    <t>101326</t>
  </si>
  <si>
    <t>101327</t>
  </si>
  <si>
    <t>101328</t>
  </si>
  <si>
    <t>101329</t>
  </si>
  <si>
    <t>101330</t>
  </si>
  <si>
    <t>101331</t>
  </si>
  <si>
    <t>101332</t>
  </si>
  <si>
    <t>101333</t>
  </si>
  <si>
    <t>101334</t>
  </si>
  <si>
    <t>101335</t>
  </si>
  <si>
    <t>101336</t>
  </si>
  <si>
    <t>101337</t>
  </si>
  <si>
    <t>101338</t>
  </si>
  <si>
    <t>101339</t>
  </si>
  <si>
    <t>101340</t>
  </si>
  <si>
    <t>101341</t>
  </si>
  <si>
    <t>101342</t>
  </si>
  <si>
    <t>101343</t>
  </si>
  <si>
    <t>101344</t>
  </si>
  <si>
    <t>101345</t>
  </si>
  <si>
    <t>101346</t>
  </si>
  <si>
    <t>101347</t>
  </si>
  <si>
    <t>101348</t>
  </si>
  <si>
    <t>101349</t>
  </si>
  <si>
    <t>101350</t>
  </si>
  <si>
    <t>101351</t>
  </si>
  <si>
    <t>101352</t>
  </si>
  <si>
    <t>101353</t>
  </si>
  <si>
    <t>101354</t>
  </si>
  <si>
    <t>101355</t>
  </si>
  <si>
    <t>101356</t>
  </si>
  <si>
    <t>101357</t>
  </si>
  <si>
    <t>101358</t>
  </si>
  <si>
    <t>101359</t>
  </si>
  <si>
    <t>101360</t>
  </si>
  <si>
    <t>101361</t>
  </si>
  <si>
    <t>101362</t>
  </si>
  <si>
    <t>101363</t>
  </si>
  <si>
    <t>101364</t>
  </si>
  <si>
    <t>101365</t>
  </si>
  <si>
    <t>101366</t>
  </si>
  <si>
    <t>101367</t>
  </si>
  <si>
    <t>101368</t>
  </si>
  <si>
    <t>101369</t>
  </si>
  <si>
    <t>101370</t>
  </si>
  <si>
    <t>101371</t>
  </si>
  <si>
    <t>101372</t>
  </si>
  <si>
    <t>101373</t>
  </si>
  <si>
    <t>101374</t>
  </si>
  <si>
    <t>101375</t>
  </si>
  <si>
    <t>101376</t>
  </si>
  <si>
    <t>101377</t>
  </si>
  <si>
    <t>101378</t>
  </si>
  <si>
    <t>101379</t>
  </si>
  <si>
    <t>101380</t>
  </si>
  <si>
    <t>101381</t>
  </si>
  <si>
    <t>101382</t>
  </si>
  <si>
    <t>101383</t>
  </si>
  <si>
    <t>101384</t>
  </si>
  <si>
    <t>101385</t>
  </si>
  <si>
    <t>101386</t>
  </si>
  <si>
    <t>101387</t>
  </si>
  <si>
    <t>101388</t>
  </si>
  <si>
    <t>101389</t>
  </si>
  <si>
    <t>101390</t>
  </si>
  <si>
    <t>101391</t>
  </si>
  <si>
    <t>101392</t>
  </si>
  <si>
    <t>101394</t>
  </si>
  <si>
    <t>101395</t>
  </si>
  <si>
    <t>101396</t>
  </si>
  <si>
    <t>101397</t>
  </si>
  <si>
    <t>101398</t>
  </si>
  <si>
    <t>101399</t>
  </si>
  <si>
    <t>101400</t>
  </si>
  <si>
    <t>101401</t>
  </si>
  <si>
    <t>101402</t>
  </si>
  <si>
    <t>101403</t>
  </si>
  <si>
    <t>101404</t>
  </si>
  <si>
    <t>101405</t>
  </si>
  <si>
    <t>101407</t>
  </si>
  <si>
    <t>101408</t>
  </si>
  <si>
    <t>101409</t>
  </si>
  <si>
    <t>101410</t>
  </si>
  <si>
    <t>101411</t>
  </si>
  <si>
    <t>101412</t>
  </si>
  <si>
    <t>101413</t>
  </si>
  <si>
    <t>101414</t>
  </si>
  <si>
    <t>101415</t>
  </si>
  <si>
    <t>101416</t>
  </si>
  <si>
    <t>101417</t>
  </si>
  <si>
    <t>101418</t>
  </si>
  <si>
    <t>101419</t>
  </si>
  <si>
    <t>101420</t>
  </si>
  <si>
    <t>101421</t>
  </si>
  <si>
    <t>101422</t>
  </si>
  <si>
    <t>101423</t>
  </si>
  <si>
    <t>101424</t>
  </si>
  <si>
    <t>101425</t>
  </si>
  <si>
    <t>101426</t>
  </si>
  <si>
    <t>101427</t>
  </si>
  <si>
    <t>101428</t>
  </si>
  <si>
    <t>101429</t>
  </si>
  <si>
    <t>101430</t>
  </si>
  <si>
    <t>101431</t>
  </si>
  <si>
    <t>101432</t>
  </si>
  <si>
    <t>101433</t>
  </si>
  <si>
    <t>101434</t>
  </si>
  <si>
    <t>101435</t>
  </si>
  <si>
    <t>101436</t>
  </si>
  <si>
    <t>101437</t>
  </si>
  <si>
    <t>101438</t>
  </si>
  <si>
    <t>101439</t>
  </si>
  <si>
    <t>101440</t>
  </si>
  <si>
    <t>101441</t>
  </si>
  <si>
    <t>101442</t>
  </si>
  <si>
    <t>101443</t>
  </si>
  <si>
    <t>101444</t>
  </si>
  <si>
    <t>101445</t>
  </si>
  <si>
    <t>101446</t>
  </si>
  <si>
    <t>101447</t>
  </si>
  <si>
    <t>101448</t>
  </si>
  <si>
    <t>101449</t>
  </si>
  <si>
    <t>101450</t>
  </si>
  <si>
    <t>101451</t>
  </si>
  <si>
    <t>101452</t>
  </si>
  <si>
    <t>101453</t>
  </si>
  <si>
    <t>101454</t>
  </si>
  <si>
    <t>101455</t>
  </si>
  <si>
    <t>101456</t>
  </si>
  <si>
    <t>101457</t>
  </si>
  <si>
    <t>101458</t>
  </si>
  <si>
    <t>101459</t>
  </si>
  <si>
    <t>101460</t>
  </si>
  <si>
    <t>CODIGO</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</si>
  <si>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</si>
  <si>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</si>
  <si>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</si>
  <si>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</si>
  <si>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</si>
  <si>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</si>
  <si>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</si>
  <si>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</si>
  <si>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</si>
  <si>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</si>
  <si>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</si>
  <si>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</si>
  <si>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</si>
  <si>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</si>
  <si>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</si>
  <si>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</si>
  <si>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</si>
  <si>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</si>
  <si>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</si>
  <si>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</si>
  <si>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</si>
  <si>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</si>
  <si>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</si>
  <si>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</si>
  <si>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</si>
  <si>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</si>
  <si>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</si>
  <si>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</si>
  <si>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</si>
  <si>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</si>
  <si>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</si>
  <si>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</si>
  <si>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</si>
  <si>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</si>
  <si>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</si>
  <si>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</si>
  <si>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</si>
  <si>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</si>
  <si>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</si>
  <si>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</si>
  <si>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</si>
  <si>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</si>
  <si>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</si>
  <si>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</si>
  <si>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</si>
  <si>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</si>
  <si>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</si>
  <si>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</si>
  <si>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</si>
  <si>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</si>
  <si>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</si>
  <si>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</si>
  <si>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</si>
  <si>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</si>
  <si>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</si>
  <si>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</si>
  <si>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</si>
  <si>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</si>
  <si>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</si>
  <si>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</si>
  <si>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</si>
  <si>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</si>
  <si>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</si>
  <si>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</si>
  <si>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</si>
  <si>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</si>
  <si>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</si>
  <si>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</si>
  <si>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</si>
  <si>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</si>
  <si>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</si>
  <si>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</si>
  <si>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</si>
  <si>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</si>
  <si>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</si>
  <si>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</si>
  <si>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</si>
  <si>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</si>
  <si>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</si>
  <si>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</si>
  <si>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</si>
  <si>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</si>
  <si>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</si>
  <si>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</si>
  <si>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</si>
  <si>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</si>
  <si>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</si>
  <si>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</si>
  <si>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</si>
  <si>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</si>
  <si>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</si>
  <si>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</si>
  <si>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</si>
  <si>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</si>
  <si>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</si>
  <si>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</si>
  <si>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</si>
  <si>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</si>
  <si>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</si>
  <si>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</si>
  <si>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</si>
  <si>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</si>
  <si>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</si>
  <si>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</si>
  <si>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</si>
  <si>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</si>
  <si>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</si>
  <si>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</si>
  <si>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</si>
  <si>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</si>
  <si>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</si>
  <si>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</si>
  <si>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</si>
  <si>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</si>
  <si>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</si>
  <si>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</si>
  <si>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</si>
  <si>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</si>
  <si>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</si>
  <si>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</si>
  <si>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</si>
  <si>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</si>
  <si>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</si>
  <si>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</si>
  <si>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</si>
  <si>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</si>
  <si>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</si>
  <si>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</si>
  <si>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</si>
  <si>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</si>
  <si>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</si>
  <si>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</si>
  <si>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</si>
  <si>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</si>
  <si>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</si>
  <si>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</si>
  <si>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</si>
  <si>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</si>
  <si>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</si>
  <si>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</si>
  <si>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</si>
  <si>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</si>
  <si>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</si>
  <si>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</si>
  <si>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</si>
  <si>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</si>
  <si>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</si>
  <si>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</si>
  <si>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</si>
  <si>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</si>
  <si>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</si>
  <si>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</si>
  <si>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</si>
  <si>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</si>
  <si>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</si>
  <si>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</si>
  <si>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</si>
  <si>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</si>
  <si>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</si>
  <si>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</si>
  <si>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</si>
  <si>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</si>
  <si>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</si>
  <si>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</si>
  <si>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</si>
  <si>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</si>
  <si>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</si>
  <si>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</si>
  <si>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</si>
  <si>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</si>
  <si>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</si>
  <si>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</si>
  <si>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</si>
  <si>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</si>
  <si>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</si>
  <si>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</si>
  <si>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</si>
  <si>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</si>
  <si>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</si>
  <si>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</si>
  <si>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</si>
  <si>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</si>
  <si>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</si>
  <si>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</si>
  <si>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</si>
  <si>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</si>
  <si>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</si>
  <si>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</si>
  <si>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</si>
  <si>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</si>
  <si>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</si>
  <si>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</si>
  <si>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</si>
  <si>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</si>
  <si>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</si>
  <si>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</si>
  <si>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</si>
  <si>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</si>
  <si>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</si>
  <si>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</si>
  <si>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</si>
  <si>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</si>
  <si>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</si>
  <si>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</si>
  <si>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</si>
  <si>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</si>
  <si>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</si>
  <si>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</si>
  <si>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</si>
  <si>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</si>
  <si>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</si>
  <si>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</si>
  <si>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</si>
  <si>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</si>
  <si>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</si>
  <si>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</si>
  <si>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</si>
  <si>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</si>
  <si>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</si>
  <si>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</si>
  <si>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</si>
  <si>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</si>
  <si>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</si>
  <si>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</si>
  <si>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</si>
  <si>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</si>
  <si>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</si>
  <si>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</si>
  <si>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</si>
  <si>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</si>
  <si>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</si>
  <si>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</si>
  <si>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</si>
  <si>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</si>
  <si>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</si>
  <si>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</si>
  <si>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</si>
  <si>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</si>
  <si>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</si>
  <si>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</si>
  <si>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</si>
  <si>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</si>
  <si>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</si>
  <si>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</si>
  <si>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</si>
  <si>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</si>
  <si>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</si>
  <si>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</si>
  <si>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</si>
  <si>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</si>
  <si>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</si>
  <si>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</si>
  <si>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</si>
  <si>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</si>
  <si>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</si>
  <si>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</si>
  <si>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</si>
  <si>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</si>
  <si>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</si>
  <si>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</si>
  <si>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</si>
  <si>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</si>
  <si>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</si>
  <si>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</si>
  <si>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</si>
  <si>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</si>
  <si>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</si>
  <si>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</si>
  <si>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</si>
  <si>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</si>
  <si>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TUBO PEAD LISO PARA REDE DE ÁGUA OU ESGOTO, DIÂMETRO DE 20 MM, JUNTA SOLDADA (NÃO INCLUI A EXECUÇÃO DE SOLDA) - FORNECIMENTO E ASSENTAMENTO. AF_12/2021</t>
  </si>
  <si>
    <t>TUBO PEAD LISO PARA REDE DE ÁGUA OU ESGOTO, DIÂMETRO DE 32 MM, JUNTA SOLDADA (NÃO INCLUI A EXECUÇÃO DE SOLDA) - FORNECIMENTO E ASSENTAMENTO. AF_12/2021</t>
  </si>
  <si>
    <t>TUBO PEAD LISO PARA REDE DE ÁGUA OU ESGOTO, DIÂMETRO DE 110 MM, JUNTA SOLDADA (NÃO INCLUI A EXECUÇÃO DE SOLDA) - FORNECIMENTO E ASSENTAMENTO. AF_12/2021</t>
  </si>
  <si>
    <t>TUBO PEAD LISO PARA REDE DE ÁGUA OU ESGOTO, DIÂMETRO DE 160 MM, JUNTA SOLDADA (NÃO INCLUI A EXECUÇÃO DE SOLDA) - FORNECIMENTO E ASSENTAMENTO. AF_12/2021</t>
  </si>
  <si>
    <t>TUBO PEAD LISO PARA REDE DE ÁGUA OU ESGOTO, DIÂMETRO DE 200 MM, JUNTA SOLDADA (NÃO INCLUI A EXECUÇÃO DE SOLDA) - FORNECIMENTO E ASSENTAMENTO. AF_12/2021</t>
  </si>
  <si>
    <t>TUBO PEAD LISO PARA REDE DE ÁGUA OU ESGOTO, DIÂMETRO DE 315 MM, JUNTA SOLDADA (NÃO INCLUI A EXECUÇÃO DE SOLDA) - FORNECIMENTO E ASSENTAMENTO. AF_12/2021</t>
  </si>
  <si>
    <t>TUBO PEAD LISO PARA REDE DE ÁGUA OU ESGOTO, DIÂMETRO DE 400 MM, JUNTA SOLDADA (NÃO INCLUI A EXECUÇÃO DE SOLDA) - FORNECIMENTO E ASSENTAMENTO. AF_12/2021</t>
  </si>
  <si>
    <t>TUBO PEAD LISO PARA REDE DE ÁGUA OU ESGOTO, DIÂMETRO DE 500 MM, JUNTA SOLDADA (NÃO INCLUI A EXECUÇÃO DE SOLDA) - FORNECIMENTO E ASSENTAMENTO. AF_12/2021</t>
  </si>
  <si>
    <t>TUBO PEAD LISO PARA REDE DE ÁGUA OU ESGOTO, DIÂMETRO DE 630 MM, JUNTA SOLDADA (NÃO INCLUI A EXECUÇÃO DE SOLDA) - FORNECIMENTO E ASSENTAMENTO. AF_12/2021</t>
  </si>
  <si>
    <t>TUBO PEAD LISO PARA REDE DE ÁGUA OU ESGOTO, DIÂMETRO DE 800 MM, JUNTA SOLDADA (NÃO INCLUI A EXECUÇÃO DE SOLDA) - FORNECIMENTO E ASSENTAMENTO. AF_12/2021</t>
  </si>
  <si>
    <t>TUBO PEAD LISO PARA REDE DE ÁGUA OU ESGOTO, DIÂMETRO DE 900 MM, JUNTA SOLDADA (NÃO INCLUI A EXECUÇÃO DE SOLDA) - FORNECIMENTO E ASSENTAMENTO. AF_12/2021</t>
  </si>
  <si>
    <t>TUBO PEAD LISO PARA REDE DE ÁGUA OU ESGOTO, DIÂMETRO DE 1000 MM, JUNTA SOLDADA (NÃO INCLUI A EXECUÇÃO DE SOLDA) - FORNECIMENTO E ASSENTAMENTO. AF_12/2021</t>
  </si>
  <si>
    <t>TUBO PEAD LISO PARA REDE DE ÁGUA OU ESGOTO, DIÂMETRO DE 1200 MM, JUNTA SOLDADA (NÃO INCLUI A EXECUÇÃO DE SOLDA) - FORNECIMENTO E ASSENTAMENTO. AF_12/2021</t>
  </si>
  <si>
    <t>TUBO PEAD LISO PARA REDE DE ÁGUA OU ESGOTO, DIÂMETRO DE 1400 MM, JUNTA SOLDADA (NÃO INCLUI A EXECUÇÃO DE SOLDA) - FORNECIMENTO E ASSENTAMENTO. AF_12/2021</t>
  </si>
  <si>
    <t>TUBO PEAD LISO PARA REDE DE ÁGUA OU ESGOTO, DIÂMETRO DE 1600 MM, JUNTA SOLDADA (NÃO INCLUI A EXECUÇÃO DE SOLDA) - FORNECIMENTO E ASSENTAMENTO. AF_12/2021</t>
  </si>
  <si>
    <t>ASSENTAMENTO DE CONEXÃO COM 2 ACESSOS, EM PEAD LISO PARA REDE DE ÁGUA OU ESGOTO, DIÂMETRO DE 20 MM, JUNTA SOLDADA (NÃO INCLUI O FORNECIMENTO E EXECUÇÃO DE SOLDA). AF_12/2021</t>
  </si>
  <si>
    <t>ASSENTAMENTO DE CONEXÃO COM 2 ACESSOS, EM PEAD LISO PARA REDE DE ÁGUA OU ESGOTO, DIÂMETRO DE 32 MM, JUNTA SOLDADA (NÃO INCLUI O FORNECIMENTO E EXECUÇÃO DE SOLDA). AF_12/2021</t>
  </si>
  <si>
    <t>ASSENTAMENTO DE CONEXÃO COM 2 ACESSOS, EM PEAD LISO PARA REDE DE ÁGUA OU ESGOTO, DIÂMETRO DE 63 MM, JUNTA SOLDADA (NÃO INCLUI O FORNECIMENTO E EXECUÇÃO DE SOLDA). AF_12/2021</t>
  </si>
  <si>
    <t>ASSENTAMENTO DE CONEXÃO COM 2 ACESSOS, EM PEAD LISO PARA REDE DE ÁGUA OU ESGOTO, DIÂMETRO DE 90 MM, JUNTA SOLDADA (NÃO INCLUI O FORNECIMENTO E EXECUÇÃO DE SOLDA). AF_12/2021</t>
  </si>
  <si>
    <t>ASSENTAMENTO DE CONEXÃO COM 2 ACESSOS, EM PEAD LISO PARA REDE DE ÁGUA OU ESGOTO, DIÂMETRO DE 110 MM, JUNTA SOLDADA (NÃO INCLUI O FORNECIMENTO E EXECUÇÃO DE SOLDA). AF_12/2021</t>
  </si>
  <si>
    <t>ASSENTAMENTO DE CONEXÃO COM 2 ACESSOS, EM PEAD LISO PARA REDE DE ÁGUA OU ESGOTO, DIÂMETRO DE 160 MM, JUNTA SOLDADA (NÃO INCLUI O FORNECIMENTO E EXECUÇÃO DE SOLDA). AF_12/2021</t>
  </si>
  <si>
    <t>ASSENTAMENTO DE CONEXÃO COM 2 ACESSOS, EM PEAD LISO PARA REDE DE ÁGUA OU ESGOTO, DIÂMETRO DE 180 MM, JUNTA SOLDADA (NÃO INCLUI O FORNECIMENTO E EXECUÇÃO DE SOLDA). AF_12/2021</t>
  </si>
  <si>
    <t>ASSENTAMENTO DE CONEXÃO COM 2 ACESSOS, EM PEAD LISO PARA REDE DE ÁGUA OU ESGOTO, DIÂMETRO DE 200 MM, JUNTA SOLDADA (NÃO INCLUI O FORNECIMENTO E EXECUÇÃO DE SOLDA). AF_12/2021</t>
  </si>
  <si>
    <t>ASSENTAMENTO DE CONEXÃO COM 2 ACESSOS, EM PEAD LISO PARA REDE DE ÁGUA OU ESGOTO, DIÂMETRO DE 225 MM, JUNTA SOLDADA (NÃO INCLUI O FORNECIMENTO E EXECUÇÃO DE SOLDA). AF_12/2021</t>
  </si>
  <si>
    <t>ASSENTAMENTO DE CONEXÃO COM 2 ACESSOS, EM PEAD LISO PARA REDE DE ÁGUA OU ESGOTO, DIÂMETRO DE 250 MM, JUNTA SOLDADA (NÃO INCLUI O FORNECIMENTO E EXECUÇÃO DE SOLDA). AF_12/2021</t>
  </si>
  <si>
    <t>ASSENTAMENTO DE CONEXÃO COM 2 ACESSOS, EM PEAD LISO PARA REDE DE ÁGUA OU ESGOTO, DIÂMETRO DE 280 MM, JUNTA SOLDADA (NÃO INCLUI O FORNECIMENTO E EXECUÇÃO DE SOLDA). AF_12/2021</t>
  </si>
  <si>
    <t>ASSENTAMENTO DE CONEXÃO COM 2 ACESSOS, EM PEAD LISO PARA REDE DE ÁGUA OU ESGOTO, DIÂMETRO DE 315 MM, JUNTA SOLDADA (NÃO INCLUI O FORNECIMENTO E EXECUÇÃO DE SOLDA). AF_12/2021</t>
  </si>
  <si>
    <t>ASSENTAMENTO DE CONEXÃO COM 2 ACESSOS, EM PEAD LISO PARA REDE DE ÁGUA OU ESGOTO, DIÂMETRO DE 355 MM, JUNTA SOLDADA (NÃO INCLUI O FORNECIMENTO E EXECUÇÃO DE SOLDA). AF_12/2021</t>
  </si>
  <si>
    <t>ASSENTAMENTO DE CONEXÃO COM 2 ACESSOS, EM PEAD LISO PARA REDE DE ÁGUA OU ESGOTO, DIÂMETRO DE 400 MM, JUNTA SOLDADA (NÃO INCLUI O FORNECIMENTO E EXECUÇÃO DE SOLDA). AF_12/2021</t>
  </si>
  <si>
    <t>ASSENTAMENTO DE CONEXÃO COM 3 ACESSOS, EM PEAD LISO PARA REDE DE ÁGUA OU ESGOTO, DIÂMETRO DE 20 MM, JUNTA SOLDADA (NÃO INCLUI O FORNECIMENTO E EXECUÇÃO DE SOLDA). AF_12/2021</t>
  </si>
  <si>
    <t>ASSENTAMENTO DE CONEXÃO COM 3 ACESSOS, EM PEAD LISO PARA REDE DE ÁGUA OU ESGOTO, DIÂMETRO DE 32 MM, JUNTA SOLDADA (NÃO INCLUI O FORNECIMENTO E EXECUÇÃO DE SOLDA). AF_12/2021</t>
  </si>
  <si>
    <t>ASSENTAMENTO DE CONEXÃO COM 3 ACESSOS, EM PEAD LISO PARA REDE DE ÁGUA OU ESGOTO, DIÂMETRO DE 63 MM, JUNTA SOLDADA (NÃO INCLUI O FORNECIMENTO E EXECUÇÃO DE SOLDA). AF_12/2021</t>
  </si>
  <si>
    <t>ASSENTAMENTO DE CONEXÃO COM 3 ACESSOS, EM PEAD LISO PARA REDE DE ÁGUA OU ESGOTO, DIÂMETRO DE 90 MM, JUNTA SOLDADA (NÃO INCLUI O FORNECIMENTO E EXECUÇÃO DE SOLDA). AF_12/2021</t>
  </si>
  <si>
    <t>ASSENTAMENTO DE CONEXÃO COM 3 ACESSOS, EM PEAD LISO PARA REDE DE ÁGUA OU ESGOTO, DIÂMETRO DE 110 MM, JUNTA SOLDADA (NÃO INCLUI O FORNECIMENTO E EXECUÇÃO DE SOLDA). AF_12/2021</t>
  </si>
  <si>
    <t>ASSENTAMENTO DE CONEXÃO COM 3 ACESSOS, EM PEAD LISO PARA REDE DE ÁGUA OU ESGOTO, DIÂMETRO DE 160 MM, JUNTA SOLDADA (NÃO INCLUI O FORNECIMENTO E EXECUÇÃO DE SOLDA). AF_12/2021</t>
  </si>
  <si>
    <t>ASSENTAMENTO DE CONEXÃO COM 3 ACESSOS, EM PEAD LISO PARA REDE DE ÁGUA OU ESGOTO, DIÂMETRO DE 180 MM, JUNTA SOLDADA (NÃO INCLUI O FORNECIMENTO E EXECUÇÃO DE SOLDA). AF_12/2021</t>
  </si>
  <si>
    <t>ASSENTAMENTO DE CONEXÃO COM 3 ACESSOS, EM PEAD LISO PARA REDE DE ÁGUA OU ESGOTO, DIÂMETRO DE 200 MM, JUNTA SOLDADA (NÃO INCLUI O FORNECIMENTO E EXECUÇÃO DE SOLDA). AF_12/2021</t>
  </si>
  <si>
    <t>ASSENTAMENTO DE CONEXÃO COM 3 ACESSOS, EM PEAD LISO PARA REDE DE ÁGUA OU ESGOTO, DIÂMETRO DE 225 MM, JUNTA SOLDADA (NÃO INCLUI O FORNECIMENTO E EXECUÇÃO DE SOLDA). AF_12/2021</t>
  </si>
  <si>
    <t>ASSENTAMENTO DE CONEXÃO COM 3 ACESSOS, EM PEAD LISO PARA REDE DE ÁGUA OU ESGOTO, DIÂMETRO DE 250 MM, JUNTA SOLDADA (NÃO INCLUI O FORNECIMENTO E EXECUÇÃO DE SOLDA). AF_12/2021</t>
  </si>
  <si>
    <t>ASSENTAMENTO DE CONEXÃO COM 3 ACESSOS, EM PEAD LISO PARA REDE DE ÁGUA OU ESGOTO, DIÂMETRO DE 280 MM, JUNTA SOLDADA (NÃO INCLUI O FORNECIMENTO E EXECUÇÃO DE SOLDA). AF_12/2021</t>
  </si>
  <si>
    <t>ASSENTAMENTO DE CONEXÃO COM 3 ACESSOS, EM PEAD LISO PARA REDE DE ÁGUA OU ESGOTO, DIÂMETRO DE 315 MM, JUNTA SOLDADA (NÃO INCLUI O FORNECIMENTO E EXECUÇÃO DE SOLDA). AF_12/2021</t>
  </si>
  <si>
    <t>ASSENTAMENTO DE CONEXÃO COM 3 ACESSOS, EM PEAD LISO PARA REDE DE ÁGUA OU ESGOTO, DIÂMETRO DE 355 MM, JUNTA SOLDADA (NÃO INCLUI O FORNECIMENTO E EXECUÇÃO DE SOLDA). AF_12/2021</t>
  </si>
  <si>
    <t>ASSENTAMENTO DE CONEXÃO COM 3 ACESSOS, EM PEAD LISO PARA REDE DE ÁGUA OU ESGOTO, DIÂMETRO DE 400 MM, JUNTA SOLDADA (NÃO INCLUI O FORNECIMENTO E EXECUÇÃO DE SOLDA). AF_12/2021</t>
  </si>
  <si>
    <t>LUVA, EM PEAD LISO PARA REDE DE ÁGUA OU ESGOTO, DIÂMETRO DE 20 MM, JUNTA SOLDADA POR ELETROFUSÃO (NÃO INCLUI A EXECUÇÃO DE SOLDA). AF_12/2021</t>
  </si>
  <si>
    <t>LUVA, EM PEAD LISO PARA REDE DE ÁGUA OU ESGOTO, DIÂMETRO DE 32 MM, JUNTA SOLDADA POR ELETROFUSÃO (NÃO INCLUI A EXECUÇÃO DE SOLDA). AF_12/2021</t>
  </si>
  <si>
    <t>LUVA, EM PEAD LISO PARA REDE DE ÁGUA OU ESGOTO, DIÂMETRO DE 63 MM, JUNTA SOLDADA POR ELETROFUSÃO (NÃO INCLUI A EXECUÇÃO DE SOLDA). AF_12/2021</t>
  </si>
  <si>
    <t>LUVA, EM PEAD LISO PARA REDE DE ÁGUA OU ESGOTO, DIÂMETRO DE 200 MM, JUNTA SOLDADA POR ELETROFUSÃO (NÃO INCLUI A EXECUÇÃO DE SOLDA). AF_12/2021</t>
  </si>
  <si>
    <t>LUVA, EM PEAD LISO PARA REDE DE ÁGUA OU ESGOTO, DIÂMETRO DE 400 MM, JUNTA SOLDADA POR ELETROFUSÃO (NÃO INCLUI A EXECUÇÃO DE SOLDA). AF_12/2021</t>
  </si>
  <si>
    <t>COTOVELO 45 GRAUS, EM PEAD LISO PARA REDE DE ÁGUA OU ESGOTO, DIÂMETRO DE 32 MM, JUNTA SOLDADA POR ELETROFUSÃO (NÃO INCLUI A EXECUÇÃO DE SOLDA). AF_12/2021</t>
  </si>
  <si>
    <t>COTOVELO 45 GRAUS, EM PEAD LISO PARA REDE DE ÁGUA OU ESGOTO, DIÂMETRO DE 63 MM, JUNTA SOLDADA POR ELETROFUSÃO (NÃO INCLUI A EXECUÇÃO DE SOLDA). AF_12/2021</t>
  </si>
  <si>
    <t>COTOVELO 45 GRAUS, EM PEAD LISO PARA REDE DE ÁGUA OU ESGOTO, DIÂMETRO DE 200 MM, JUNTA SOLDADA POR ELETROFUSÃO (NÃO INCLUI A EXECUÇÃO DE SOLDA). AF_12/2021</t>
  </si>
  <si>
    <t>COTOVELO 90 GRAUS, EM PEAD LISO PARA REDE DE ÁGUA OU ESGOTO, DIÂMETRO DE 20 MM, JUNTA SOLDADA POR ELETROFUSÃO (NÃO INCLUI A EXECUÇÃO DE SOLDA). AF_12/2021</t>
  </si>
  <si>
    <t>COTOVELO 90 GRAUS, EM PEAD LISO PARA REDE DE ÁGUA OU ESGOTO, DIÂMETRO DE 32 MM, JUNTA SOLDADA POR ELETROFUSÃO (NÃO INCLUI A EXECUÇÃO DE SOLDA). AF_12/2021</t>
  </si>
  <si>
    <t>COTOVELO 90 GRAUS, EM PEAD LISO PARA REDE DE ÁGUA OU ESGOTO, DIÂMETRO DE 63 MM, JUNTA SOLDADA POR ELETROFUSÃO (NÃO INCLUI A EXECUÇÃO DE SOLDA). AF_12/2021</t>
  </si>
  <si>
    <t>COTOVELO 90 GRAUS, POLIETILENO DE ALTA DENSIDADE (PEAD) PARA REDE DE ÁGUA OU ESGOTO, DIÂMETRO DE 200 MM, JUNTA SOLDADA POR ELETROFUSÃO (NÃO INCLUI A EXECUÇÃO DE SOLDA). AF_12/2021</t>
  </si>
  <si>
    <t>TÊ DE SERVIÇO, EM PEAD LISO PARA REDE DE ÁGUA OU ESGOTO, DIÂMETRO DE 63 X 20 MM, JUNTA SOLDADA POR ELETROFUSÃO (NÃO INCLUI A EXECUÇÃO DE SOLDA). AF_12/2021</t>
  </si>
  <si>
    <t>TÊ DE SERVIÇO, EM PEAD LISO PARA REDE DE ÁGUA OU ESGOTO, DIÂMETRO DE 63 X 32 MM, JUNTA SOLDADA POR ELETROFUSÃO (NÃO INCLUI A EXECUÇÃO DE SOLDA). AF_12/2021</t>
  </si>
  <si>
    <t>TÊ DE SERVIÇO, EM PEAD LISO PARA REDE DE ÁGUA OU ESGOTO, DIÂMETRO DE 63 X 63 MM, JUNTA SOLDADA POR ELETROFUSÃO (NÃO INCLUI A EXECUÇÃO DE SOLDA). AF_12/2021</t>
  </si>
  <si>
    <t>TÊ DE SERVIÇO, EM PEAD LISO PARA REDE DE ÁGUA OU ESGOTO, DIÂMETRO DE 200 X 20 MM, JUNTA SOLDADA POR ELETROFUSÃO (NÃO INCLUI A EXECUÇÃO DE SOLDA). AF_12/2021</t>
  </si>
  <si>
    <t>TÊ DE SERVIÇO, EM PEAD LISO PARA REDE DE ÁGUA OU ESGOTO, DIÂMETRO DE 200 X 32 MM, JUNTA SOLDADA POR ELETROFUSÃO (NÃO INCLUI A EXECUÇÃO DE SOLDA). AF_12/2021</t>
  </si>
  <si>
    <t>TÊ DE SERVIÇO, EM PEAD LISO PARA REDE DE ÁGUA OU ESGOTO, DIÂMETRO DE 200 X 63 MM, JUNTA SOLDADA POR ELETROFUSÃO (NÃO INCLUI A EXECUÇÃO DE SOLDA). AF_12/2021</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</si>
  <si>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</si>
  <si>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</si>
  <si>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</si>
  <si>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</si>
  <si>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</si>
  <si>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</si>
  <si>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</si>
  <si>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</si>
  <si>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</si>
  <si>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</si>
  <si>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</si>
  <si>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</si>
  <si>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</si>
  <si>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</si>
  <si>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</si>
  <si>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</si>
  <si>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</si>
  <si>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</si>
  <si>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</si>
  <si>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</si>
  <si>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</si>
  <si>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</si>
  <si>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</si>
  <si>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</si>
  <si>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</si>
  <si>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</si>
  <si>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</si>
  <si>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</si>
  <si>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</si>
  <si>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</si>
  <si>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</si>
  <si>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</si>
  <si>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</si>
  <si>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</si>
  <si>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</si>
  <si>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</si>
  <si>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</si>
  <si>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</si>
  <si>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</si>
  <si>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</si>
  <si>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</si>
  <si>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</si>
  <si>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</si>
  <si>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</si>
  <si>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</si>
  <si>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</si>
  <si>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</si>
  <si>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</si>
  <si>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</si>
  <si>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</si>
  <si>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</si>
  <si>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</si>
  <si>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</si>
  <si>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</si>
  <si>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</si>
  <si>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</si>
  <si>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</si>
  <si>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</si>
  <si>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</si>
  <si>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</si>
  <si>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</si>
  <si>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</si>
  <si>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</si>
  <si>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</si>
  <si>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</si>
  <si>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</si>
  <si>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</si>
  <si>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</si>
  <si>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</si>
  <si>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</si>
  <si>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</si>
  <si>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</si>
  <si>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</si>
  <si>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</si>
  <si>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</si>
  <si>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</si>
  <si>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</si>
  <si>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</si>
  <si>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</si>
  <si>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</si>
  <si>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</si>
  <si>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</si>
  <si>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</si>
  <si>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</si>
  <si>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</si>
  <si>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</si>
  <si>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</si>
  <si>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</si>
  <si>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</si>
  <si>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</si>
  <si>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</si>
  <si>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</si>
  <si>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</si>
  <si>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</si>
  <si>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</si>
  <si>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</si>
  <si>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</si>
  <si>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</si>
  <si>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</si>
  <si>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</si>
  <si>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</si>
  <si>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</si>
  <si>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</si>
  <si>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</si>
  <si>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</si>
  <si>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</si>
  <si>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</si>
  <si>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</si>
  <si>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</si>
  <si>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</si>
  <si>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</si>
  <si>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</si>
  <si>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</si>
  <si>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</si>
  <si>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</si>
  <si>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</si>
  <si>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</si>
  <si>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</si>
  <si>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</si>
  <si>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</si>
  <si>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</si>
  <si>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</si>
  <si>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</si>
  <si>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</si>
  <si>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</si>
  <si>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</si>
  <si>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</si>
  <si>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</si>
  <si>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</si>
  <si>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</si>
  <si>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</si>
  <si>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</si>
  <si>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</si>
  <si>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</si>
  <si>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</si>
  <si>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</si>
  <si>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</si>
  <si>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</si>
  <si>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</si>
  <si>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</si>
  <si>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</si>
  <si>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</si>
  <si>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</si>
  <si>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</si>
  <si>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</si>
  <si>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</si>
  <si>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</si>
  <si>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</si>
  <si>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</si>
  <si>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</si>
  <si>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</si>
  <si>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</si>
  <si>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</si>
  <si>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</si>
  <si>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</si>
  <si>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</si>
  <si>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</si>
  <si>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</si>
  <si>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</si>
  <si>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</si>
  <si>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</si>
  <si>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</si>
  <si>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</si>
  <si>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</si>
  <si>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</si>
  <si>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</si>
  <si>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</si>
  <si>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</si>
  <si>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</si>
  <si>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</si>
  <si>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</si>
  <si>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</si>
  <si>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</si>
  <si>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</si>
  <si>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</si>
  <si>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</si>
  <si>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</si>
  <si>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</si>
  <si>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</si>
  <si>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</si>
  <si>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</si>
  <si>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</si>
  <si>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</si>
  <si>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</si>
  <si>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</si>
  <si>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</si>
  <si>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</si>
  <si>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</si>
  <si>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</si>
  <si>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</si>
  <si>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</si>
  <si>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</si>
  <si>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</si>
  <si>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</si>
  <si>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</si>
  <si>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</si>
  <si>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</si>
  <si>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</si>
  <si>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</si>
  <si>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</si>
  <si>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</si>
  <si>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</si>
  <si>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</si>
  <si>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</si>
  <si>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</si>
  <si>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</si>
  <si>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</si>
  <si>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</si>
  <si>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</si>
  <si>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</si>
  <si>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</si>
  <si>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</si>
  <si>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</si>
  <si>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</si>
  <si>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</si>
  <si>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</si>
  <si>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</si>
  <si>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</si>
  <si>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</si>
  <si>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</si>
  <si>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</si>
  <si>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</si>
  <si>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</si>
  <si>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</si>
  <si>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</si>
  <si>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</si>
  <si>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</si>
  <si>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</si>
  <si>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</si>
  <si>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</si>
  <si>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</si>
  <si>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</si>
  <si>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</si>
  <si>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</si>
  <si>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</si>
  <si>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</si>
  <si>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</si>
  <si>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</si>
  <si>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</si>
  <si>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</si>
  <si>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</si>
  <si>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</si>
  <si>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</si>
  <si>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</si>
  <si>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</si>
  <si>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</si>
  <si>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</si>
  <si>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</si>
  <si>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</si>
  <si>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</si>
  <si>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</si>
  <si>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</si>
  <si>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</si>
  <si>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</si>
  <si>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</si>
  <si>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</si>
  <si>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</si>
  <si>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</si>
  <si>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</si>
  <si>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</si>
  <si>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</si>
  <si>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</si>
  <si>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</si>
  <si>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</si>
  <si>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</si>
  <si>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</si>
  <si>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</si>
  <si>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</si>
  <si>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</si>
  <si>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</si>
  <si>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</si>
  <si>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</si>
  <si>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</si>
  <si>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</si>
  <si>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</si>
  <si>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</si>
  <si>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</si>
  <si>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</si>
  <si>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</si>
  <si>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</si>
  <si>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</si>
  <si>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</si>
  <si>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</si>
  <si>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</si>
  <si>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</si>
  <si>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</si>
  <si>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</si>
  <si>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</si>
  <si>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</si>
  <si>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</si>
  <si>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</si>
  <si>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</si>
  <si>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</si>
  <si>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</si>
  <si>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</si>
  <si>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</si>
  <si>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</si>
  <si>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</si>
  <si>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</si>
  <si>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</si>
  <si>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</si>
  <si>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</si>
  <si>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</si>
  <si>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</si>
  <si>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</si>
  <si>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</si>
  <si>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</si>
  <si>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</si>
  <si>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</si>
  <si>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</si>
  <si>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</si>
  <si>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</si>
  <si>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</si>
  <si>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</si>
  <si>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</si>
  <si>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</si>
  <si>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</si>
  <si>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</si>
  <si>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</si>
  <si>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</si>
  <si>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</si>
  <si>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ROLO COMPACTADOR VIBRATÓRIO PÉ DE CARNEIRO PARA SOLOS, POTÊNCIA 80 HP, PESO OPERACIONAL SEM/COM LASTRO 7,4 / 8,8 T, LARGURA DE TRABALHO 1,68 M - MANUTENÇÃO. AF_02/2016</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</si>
  <si>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</si>
  <si>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</si>
  <si>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</si>
  <si>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</si>
  <si>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</si>
  <si>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</si>
  <si>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</si>
  <si>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</si>
  <si>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</si>
  <si>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</si>
  <si>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</si>
  <si>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</si>
  <si>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</si>
  <si>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</si>
  <si>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</si>
  <si>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</si>
  <si>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</si>
  <si>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</si>
  <si>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</si>
  <si>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</si>
  <si>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</si>
  <si>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</si>
  <si>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</si>
  <si>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</si>
  <si>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</si>
  <si>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</si>
  <si>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</si>
  <si>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</si>
  <si>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</si>
  <si>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</si>
  <si>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</si>
  <si>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</si>
  <si>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</si>
  <si>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</si>
  <si>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</si>
  <si>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</si>
  <si>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</si>
  <si>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</si>
  <si>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</si>
  <si>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</si>
  <si>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</si>
  <si>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</si>
  <si>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</si>
  <si>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</si>
  <si>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</si>
  <si>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</si>
  <si>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</si>
  <si>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</si>
  <si>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</si>
  <si>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</si>
  <si>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</si>
  <si>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</si>
  <si>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</si>
  <si>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</si>
  <si>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</si>
  <si>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</si>
  <si>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</si>
  <si>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</si>
  <si>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</si>
  <si>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</si>
  <si>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</si>
  <si>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</si>
  <si>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</si>
  <si>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</si>
  <si>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</si>
  <si>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</si>
  <si>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</si>
  <si>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</si>
  <si>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</si>
  <si>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</si>
  <si>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</si>
  <si>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</si>
  <si>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</si>
  <si>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</si>
  <si>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</si>
  <si>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</si>
  <si>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</si>
  <si>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</si>
  <si>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</si>
  <si>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</si>
  <si>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</si>
  <si>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</si>
  <si>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</si>
  <si>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</si>
  <si>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</si>
  <si>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</si>
  <si>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</si>
  <si>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</si>
  <si>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</si>
  <si>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</si>
  <si>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</si>
  <si>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</si>
  <si>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</si>
  <si>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</si>
  <si>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</si>
  <si>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</si>
  <si>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</si>
  <si>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</si>
  <si>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</si>
  <si>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</si>
  <si>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</si>
  <si>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</si>
  <si>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</si>
  <si>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</si>
  <si>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CV, SEM CARREGADOR - DEPRECIAÇÃO. AF_06/2014</t>
  </si>
  <si>
    <t>BETONEIRA CAPACIDADE NOMINAL 400 L, CAPACIDADE DE MISTURA 310 L, MOTOR A DIESEL POTÊNCIA 5,0 CV, SEM CARREGADOR - JUROS. AF_06/2014</t>
  </si>
  <si>
    <t>BETONEIRA CAPACIDADE NOMINAL 400 L, CAPACIDADE DE MISTURA 310 L, MOTOR A DIESEL POTÊNCIA 5,0 CV, SEM CARREGADOR - MANUTENÇÃO. AF_06/2014</t>
  </si>
  <si>
    <t>BETONEIRA CAPACIDADE NOMINAL 400 L, CAPACIDADE DE MISTURA 310 L, MOTOR A DIESEL POTÊNCIA 5,0 CV,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</si>
  <si>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</si>
  <si>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</si>
  <si>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</si>
  <si>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</si>
  <si>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</si>
  <si>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</si>
  <si>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</si>
  <si>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</si>
  <si>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</si>
  <si>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</si>
  <si>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</si>
  <si>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</si>
  <si>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</si>
  <si>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</si>
  <si>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</si>
  <si>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</si>
  <si>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</si>
  <si>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</si>
  <si>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</si>
  <si>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</si>
  <si>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</si>
  <si>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</si>
  <si>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</si>
  <si>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</si>
  <si>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</si>
  <si>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</si>
  <si>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</si>
  <si>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</si>
  <si>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</si>
  <si>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</si>
  <si>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</si>
  <si>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</si>
  <si>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</si>
  <si>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</si>
  <si>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</si>
  <si>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</si>
  <si>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</si>
  <si>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</si>
  <si>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</si>
  <si>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</si>
  <si>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</si>
  <si>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</si>
  <si>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</si>
  <si>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</si>
  <si>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</si>
  <si>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</si>
  <si>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</si>
  <si>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</si>
  <si>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</si>
  <si>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</si>
  <si>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</si>
  <si>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</si>
  <si>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</si>
  <si>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</si>
  <si>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</si>
  <si>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</si>
  <si>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</si>
  <si>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</si>
  <si>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</si>
  <si>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</si>
  <si>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</si>
  <si>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</si>
  <si>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</si>
  <si>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</si>
  <si>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</si>
  <si>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</si>
  <si>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</si>
  <si>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</si>
  <si>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</si>
  <si>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</si>
  <si>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</si>
  <si>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</si>
  <si>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</si>
  <si>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</si>
  <si>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</si>
  <si>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</si>
  <si>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</si>
  <si>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</si>
  <si>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</si>
  <si>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</si>
  <si>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</si>
  <si>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</si>
  <si>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</si>
  <si>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</si>
  <si>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</si>
  <si>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</si>
  <si>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</si>
  <si>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</si>
  <si>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</si>
  <si>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</si>
  <si>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</si>
  <si>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</si>
  <si>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</si>
  <si>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</si>
  <si>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</si>
  <si>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</si>
  <si>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</si>
  <si>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</si>
  <si>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</si>
  <si>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</si>
  <si>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</si>
  <si>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</si>
  <si>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</si>
  <si>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</si>
  <si>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</si>
  <si>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</si>
  <si>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</si>
  <si>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</si>
  <si>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</si>
  <si>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</si>
  <si>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</si>
  <si>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</si>
  <si>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</si>
  <si>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CV, COM CARREGADOR - DEPRECIAÇÃO. AF_11/2014</t>
  </si>
  <si>
    <t>BETONEIRA CAPACIDADE NOMINAL DE 600 L, CAPACIDADE DE MISTURA 440 L, MOTOR A DIESEL POTÊNCIA 10 CV, COM CARREGADOR - JUROS. AF_11/2014</t>
  </si>
  <si>
    <t>BETONEIRA CAPACIDADE NOMINAL DE 600 L, CAPACIDADE DE MISTURA 440 L, MOTOR A DIESEL POTÊNCIA 10 CV, COM CARREGADOR - MANUTENÇÃO. AF_11/2014</t>
  </si>
  <si>
    <t>BETONEIRA CAPACIDADE NOMINAL DE 600 L, CAPACIDADE DE MISTURA 440 L, MOTOR A DIESEL POTÊNCIA 10 CV,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</si>
  <si>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</si>
  <si>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</si>
  <si>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</si>
  <si>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</si>
  <si>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</si>
  <si>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</si>
  <si>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</si>
  <si>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</si>
  <si>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</si>
  <si>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</si>
  <si>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</si>
  <si>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</si>
  <si>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</si>
  <si>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</si>
  <si>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</si>
  <si>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</si>
  <si>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</si>
  <si>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</si>
  <si>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</si>
  <si>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</si>
  <si>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</si>
  <si>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</si>
  <si>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</si>
  <si>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</si>
  <si>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</si>
  <si>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</si>
  <si>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</si>
  <si>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</si>
  <si>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</si>
  <si>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</si>
  <si>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</si>
  <si>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</si>
  <si>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</si>
  <si>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</si>
  <si>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</si>
  <si>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</si>
  <si>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</si>
  <si>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</si>
  <si>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</si>
  <si>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</si>
  <si>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</si>
  <si>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</si>
  <si>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</si>
  <si>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</si>
  <si>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</si>
  <si>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</si>
  <si>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</si>
  <si>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</si>
  <si>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</si>
  <si>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</si>
  <si>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</si>
  <si>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</si>
  <si>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</si>
  <si>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</si>
  <si>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</si>
  <si>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</si>
  <si>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</si>
  <si>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</si>
  <si>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</si>
  <si>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</si>
  <si>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</si>
  <si>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</si>
  <si>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</si>
  <si>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</si>
  <si>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</si>
  <si>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</si>
  <si>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</si>
  <si>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</si>
  <si>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</si>
  <si>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</si>
  <si>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</si>
  <si>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</si>
  <si>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</si>
  <si>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</si>
  <si>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</si>
  <si>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</si>
  <si>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</si>
  <si>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</si>
  <si>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</si>
  <si>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</si>
  <si>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</si>
  <si>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</si>
  <si>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</si>
  <si>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</si>
  <si>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</si>
  <si>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</si>
  <si>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</si>
  <si>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</si>
  <si>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</si>
  <si>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</si>
  <si>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</si>
  <si>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</si>
  <si>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</si>
  <si>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</si>
  <si>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</si>
  <si>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</si>
  <si>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</si>
  <si>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</si>
  <si>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</si>
  <si>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</si>
  <si>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</si>
  <si>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</si>
  <si>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</si>
  <si>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</si>
  <si>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</si>
  <si>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</si>
  <si>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</si>
  <si>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</si>
  <si>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</si>
  <si>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</si>
  <si>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</si>
  <si>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</si>
  <si>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</si>
  <si>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</si>
  <si>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</si>
  <si>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</si>
  <si>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</si>
  <si>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</si>
  <si>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</si>
  <si>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</si>
  <si>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</si>
  <si>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</si>
  <si>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</si>
  <si>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</si>
  <si>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</si>
  <si>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</si>
  <si>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</si>
  <si>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</si>
  <si>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</si>
  <si>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</si>
  <si>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</si>
  <si>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</si>
  <si>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</si>
  <si>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</si>
  <si>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</si>
  <si>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</si>
  <si>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</si>
  <si>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</si>
  <si>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</si>
  <si>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</si>
  <si>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</si>
  <si>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</si>
  <si>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</si>
  <si>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</si>
  <si>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</si>
  <si>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</si>
  <si>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</si>
  <si>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</si>
  <si>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</si>
  <si>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</si>
  <si>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</si>
  <si>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</si>
  <si>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</si>
  <si>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</si>
  <si>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</si>
  <si>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</si>
  <si>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</si>
  <si>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</si>
  <si>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</si>
  <si>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</si>
  <si>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</si>
  <si>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</si>
  <si>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</si>
  <si>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</si>
  <si>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</si>
  <si>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</si>
  <si>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</si>
  <si>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</si>
  <si>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</si>
  <si>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</si>
  <si>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</si>
  <si>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</si>
  <si>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</si>
  <si>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</si>
  <si>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</si>
  <si>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</si>
  <si>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</si>
  <si>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</si>
  <si>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</si>
  <si>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</si>
  <si>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</si>
  <si>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</si>
  <si>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</si>
  <si>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</si>
  <si>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</si>
  <si>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</si>
  <si>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</si>
  <si>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</si>
  <si>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</si>
  <si>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CV, SEM CARREGADOR - DEPRECIAÇÃO. AF_02/2016</t>
  </si>
  <si>
    <t>BETONEIRA CAPACIDADE NOMINAL 400 L, CAPACIDADE DE MISTURA 310 L, MOTOR A GASOLINA POTÊNCIA 5,5 CV, SEM CARREGADOR - JUROS. AF_02/2016</t>
  </si>
  <si>
    <t>BETONEIRA CAPACIDADE NOMINAL 400 L, CAPACIDADE DE MISTURA 310 L, MOTOR A GASOLINA POTÊNCIA 5,5 CV, SEM CARREGADOR - MANUTENÇÃO. AF_02/2016</t>
  </si>
  <si>
    <t>BETONEIRA CAPACIDADE NOMINAL 400 L, CAPACIDADE DE MISTURA 310 L, MOTOR A GASOLINA POTÊNCIA 5,5 CV,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</si>
  <si>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</si>
  <si>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</si>
  <si>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</si>
  <si>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</si>
  <si>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</si>
  <si>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</si>
  <si>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</si>
  <si>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</si>
  <si>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</si>
  <si>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</si>
  <si>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</si>
  <si>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</si>
  <si>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</si>
  <si>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</si>
  <si>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</si>
  <si>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</si>
  <si>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</si>
  <si>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</si>
  <si>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</si>
  <si>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</si>
  <si>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</si>
  <si>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</si>
  <si>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</si>
  <si>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</si>
  <si>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</si>
  <si>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</si>
  <si>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</si>
  <si>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</si>
  <si>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</si>
  <si>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</si>
  <si>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</si>
  <si>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</si>
  <si>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</si>
  <si>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</si>
  <si>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</si>
  <si>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</si>
  <si>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</si>
  <si>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</si>
  <si>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</si>
  <si>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</si>
  <si>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</si>
  <si>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</si>
  <si>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</si>
  <si>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</si>
  <si>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</si>
  <si>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</si>
  <si>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</si>
  <si>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</si>
  <si>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</si>
  <si>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</si>
  <si>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</si>
  <si>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</si>
  <si>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</si>
  <si>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</si>
  <si>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</si>
  <si>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</si>
  <si>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</si>
  <si>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</si>
  <si>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</si>
  <si>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</si>
  <si>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</si>
  <si>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</si>
  <si>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</si>
  <si>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</si>
  <si>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</si>
  <si>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</si>
  <si>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</si>
  <si>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</si>
  <si>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</si>
  <si>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</si>
  <si>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</si>
  <si>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</si>
  <si>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</si>
  <si>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</si>
  <si>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</si>
  <si>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</si>
  <si>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</si>
  <si>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</si>
  <si>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</si>
  <si>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</si>
  <si>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</si>
  <si>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</si>
  <si>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</si>
  <si>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</si>
  <si>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</si>
  <si>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</si>
  <si>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</si>
  <si>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</si>
  <si>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</si>
  <si>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</si>
  <si>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</si>
  <si>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</si>
  <si>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</si>
  <si>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</si>
  <si>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</si>
  <si>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</si>
  <si>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</si>
  <si>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</si>
  <si>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</si>
  <si>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</si>
  <si>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</si>
  <si>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</si>
  <si>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</si>
  <si>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</si>
  <si>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</si>
  <si>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</si>
  <si>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</si>
  <si>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</si>
  <si>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</si>
  <si>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</si>
  <si>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</si>
  <si>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</si>
  <si>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</si>
  <si>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</si>
  <si>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</si>
  <si>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</si>
  <si>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</si>
  <si>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</si>
  <si>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</si>
  <si>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</si>
  <si>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</si>
  <si>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</si>
  <si>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</si>
  <si>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</si>
  <si>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</si>
  <si>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</si>
  <si>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</si>
  <si>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</si>
  <si>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</si>
  <si>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</si>
  <si>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</si>
  <si>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</si>
  <si>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</si>
  <si>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</si>
  <si>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</si>
  <si>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</si>
  <si>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</si>
  <si>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</si>
  <si>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</si>
  <si>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</si>
  <si>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</si>
  <si>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</si>
  <si>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</si>
  <si>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</si>
  <si>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</si>
  <si>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</si>
  <si>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</si>
  <si>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</si>
  <si>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</si>
  <si>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</si>
  <si>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</si>
  <si>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</si>
  <si>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</si>
  <si>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</si>
  <si>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</si>
  <si>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</si>
  <si>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</si>
  <si>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</si>
  <si>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</si>
  <si>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</si>
  <si>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</si>
  <si>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</si>
  <si>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</si>
  <si>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</si>
  <si>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</si>
  <si>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</si>
  <si>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</si>
  <si>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</si>
  <si>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</si>
  <si>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</si>
  <si>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</si>
  <si>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</si>
  <si>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</si>
  <si>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</si>
  <si>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</si>
  <si>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</si>
  <si>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</si>
  <si>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</si>
  <si>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</si>
  <si>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</si>
  <si>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</si>
  <si>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</si>
  <si>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</si>
  <si>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</si>
  <si>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</si>
  <si>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</si>
  <si>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</si>
  <si>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</si>
  <si>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</si>
  <si>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</si>
  <si>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</si>
  <si>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</si>
  <si>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</si>
  <si>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</si>
  <si>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</si>
  <si>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</si>
  <si>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</si>
  <si>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</si>
  <si>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</si>
  <si>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</si>
  <si>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</si>
  <si>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</si>
  <si>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</si>
  <si>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</si>
  <si>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</si>
  <si>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</si>
  <si>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</si>
  <si>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</si>
  <si>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</si>
  <si>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</si>
  <si>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</si>
  <si>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</si>
  <si>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</si>
  <si>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</si>
  <si>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</si>
  <si>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</si>
  <si>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</si>
  <si>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</si>
  <si>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</si>
  <si>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</si>
  <si>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</si>
  <si>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</si>
  <si>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</si>
  <si>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</si>
  <si>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</si>
  <si>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</si>
  <si>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</si>
  <si>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</si>
  <si>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</si>
  <si>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</si>
  <si>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</si>
  <si>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</si>
  <si>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</si>
  <si>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</si>
  <si>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</si>
  <si>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</si>
  <si>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</si>
  <si>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</si>
  <si>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</si>
  <si>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</si>
  <si>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</si>
  <si>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</si>
  <si>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</si>
  <si>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</si>
  <si>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</si>
  <si>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</si>
  <si>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</si>
  <si>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</si>
  <si>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</si>
  <si>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</si>
  <si>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</si>
  <si>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</si>
  <si>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</si>
  <si>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</si>
  <si>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</si>
  <si>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</si>
  <si>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</si>
  <si>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</si>
  <si>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</si>
  <si>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</si>
  <si>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</si>
  <si>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</si>
  <si>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</si>
  <si>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</si>
  <si>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</si>
  <si>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</si>
  <si>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</si>
  <si>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</si>
  <si>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</si>
  <si>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</si>
  <si>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</si>
  <si>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</si>
  <si>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8 MM, COM ATÉ 2 ÁGUAS, INCLUSO IÇAMENTO. AF_07/2019_P</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</si>
  <si>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</si>
  <si>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</si>
  <si>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</si>
  <si>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</si>
  <si>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</si>
  <si>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</si>
  <si>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</si>
  <si>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</si>
  <si>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</si>
  <si>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</si>
  <si>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</si>
  <si>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</si>
  <si>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</si>
  <si>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</si>
  <si>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</si>
  <si>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</si>
  <si>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</si>
  <si>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</si>
  <si>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</si>
  <si>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</si>
  <si>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</si>
  <si>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</si>
  <si>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</si>
  <si>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</si>
  <si>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</si>
  <si>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</si>
  <si>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</si>
  <si>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</si>
  <si>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</si>
  <si>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</si>
  <si>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</si>
  <si>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</si>
  <si>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</si>
  <si>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</si>
  <si>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</si>
  <si>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</si>
  <si>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</si>
  <si>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</si>
  <si>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</si>
  <si>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</si>
  <si>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</si>
  <si>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</si>
  <si>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</si>
  <si>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</si>
  <si>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</si>
  <si>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</si>
  <si>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</si>
  <si>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</si>
  <si>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</si>
  <si>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</si>
  <si>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</si>
  <si>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</si>
  <si>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</si>
  <si>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</si>
  <si>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</si>
  <si>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</si>
  <si>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</si>
  <si>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</si>
  <si>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</si>
  <si>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</si>
  <si>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</si>
  <si>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</si>
  <si>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</si>
  <si>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</si>
  <si>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</si>
  <si>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</si>
  <si>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</si>
  <si>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</si>
  <si>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</si>
  <si>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</si>
  <si>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</si>
  <si>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</si>
  <si>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</si>
  <si>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</si>
  <si>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</si>
  <si>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</si>
  <si>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</si>
  <si>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</si>
  <si>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</si>
  <si>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</si>
  <si>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</si>
  <si>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</si>
  <si>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</si>
  <si>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</si>
  <si>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</si>
  <si>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</si>
  <si>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</si>
  <si>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</si>
  <si>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</si>
  <si>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</si>
  <si>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</si>
  <si>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</si>
  <si>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</si>
  <si>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</si>
  <si>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</si>
  <si>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</si>
  <si>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</si>
  <si>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</si>
  <si>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</si>
  <si>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</si>
  <si>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</si>
  <si>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</si>
  <si>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</si>
  <si>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</si>
  <si>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</si>
  <si>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</si>
  <si>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</si>
  <si>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</si>
  <si>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</si>
  <si>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</si>
  <si>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</si>
  <si>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</si>
  <si>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</si>
  <si>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</si>
  <si>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</si>
  <si>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</si>
  <si>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</si>
  <si>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</si>
  <si>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</si>
  <si>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</si>
  <si>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</si>
  <si>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</si>
  <si>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GEOTÊXTIL NÃO TECIDO 100% POLIÉSTER, RESISTÊNCIA A TRAÇÃO DE 31 KN/M (RT-31), INSTALADO EM DRENO - FORNECIMENTO E INSTALAÇÃO. AF_07/2021</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</si>
  <si>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</si>
  <si>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</si>
  <si>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</si>
  <si>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</si>
  <si>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</si>
  <si>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</si>
  <si>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</si>
  <si>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</si>
  <si>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</si>
  <si>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</si>
  <si>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</si>
  <si>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</si>
  <si>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</si>
  <si>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</si>
  <si>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</si>
  <si>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</si>
  <si>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</si>
  <si>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</si>
  <si>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</si>
  <si>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</si>
  <si>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</si>
  <si>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</si>
  <si>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</si>
  <si>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</si>
  <si>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</si>
  <si>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</si>
  <si>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</si>
  <si>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</si>
  <si>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</si>
  <si>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</si>
  <si>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</si>
  <si>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</si>
  <si>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</si>
  <si>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</si>
  <si>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</si>
  <si>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</si>
  <si>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</si>
  <si>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</si>
  <si>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</si>
  <si>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</si>
  <si>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</si>
  <si>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</si>
  <si>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</si>
  <si>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</si>
  <si>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</si>
  <si>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</si>
  <si>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</si>
  <si>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</si>
  <si>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</si>
  <si>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</si>
  <si>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</si>
  <si>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</si>
  <si>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</si>
  <si>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</si>
  <si>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</si>
  <si>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</si>
  <si>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</si>
  <si>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</si>
  <si>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</si>
  <si>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</si>
  <si>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</si>
  <si>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</si>
  <si>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</si>
  <si>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</si>
  <si>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</si>
  <si>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</si>
  <si>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</si>
  <si>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</si>
  <si>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</si>
  <si>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</si>
  <si>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</si>
  <si>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</si>
  <si>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</si>
  <si>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</si>
  <si>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</si>
  <si>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</si>
  <si>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</si>
  <si>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</si>
  <si>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</si>
  <si>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</si>
  <si>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</si>
  <si>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</si>
  <si>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</si>
  <si>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</si>
  <si>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</si>
  <si>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</si>
  <si>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</si>
  <si>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</si>
  <si>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</si>
  <si>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</si>
  <si>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</si>
  <si>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</si>
  <si>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</si>
  <si>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</si>
  <si>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</si>
  <si>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</si>
  <si>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</si>
  <si>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</si>
  <si>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</si>
  <si>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</si>
  <si>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CAIXA COM GRELHA SIMPLES RETANGULAR, EM CONCRETO PRÉ-MOLDADO, DIMENSÕES INTERNAS: 0,6X1,0X1,0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</si>
  <si>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</si>
  <si>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</si>
  <si>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</si>
  <si>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</si>
  <si>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</si>
  <si>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</si>
  <si>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</si>
  <si>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</si>
  <si>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</si>
  <si>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</si>
  <si>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</si>
  <si>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</si>
  <si>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</si>
  <si>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</si>
  <si>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</si>
  <si>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</si>
  <si>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</si>
  <si>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</si>
  <si>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ACRÉSCIMO PARA POÇO DE VISITA CIRCULAR PARA ESGOTO, EM ALVENARIA COM TIJOLOS CERÂMICOS MACIÇOS, DIÂMETRO INTERNO = 1,2 M. AF_12/2020</t>
  </si>
  <si>
    <t>ACRÉSCIMO PARA POÇO DE VISITA CIRCULAR PARA  ESGOTO, EM CONCRETO PRÉ-MOLDADO, DIÂMETRO INTERNO = 1,5 M. AF_12/2020</t>
  </si>
  <si>
    <t>ACRÉSCIMO PARA POÇO DE VISITA CIRCULAR PARA  ESGOTO, EM ALVENARIA COM TIJOLOS CERÂMICOS MACIÇOS, DIÂMETRO INTERNO = 1,5 M. AF_12/2020</t>
  </si>
  <si>
    <t>ACRÉSCIMO PARA POÇO DE VISITA RETANGULAR PARA ESGOTO, EM ALVENARIA COM BLOCOS DE CONCRETO, DIMENSÕES INTERNAS = 1X1 M.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</si>
  <si>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</si>
  <si>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</si>
  <si>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</si>
  <si>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</si>
  <si>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</si>
  <si>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</si>
  <si>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</si>
  <si>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</si>
  <si>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ACRÉSCIMO PARA POÇO DE VISITA RETANGULAR PARA ESGOTO, EM ALVENARIA COM BLOCOS DE CONCRETO, DIMENSÕES INTERNAS = 1,5X2 M. AF_12/2020</t>
  </si>
  <si>
    <t>ACRÉSCIMO PARA POÇO DE VISITA RETANGULAR PARA ESGOTO, EM ALVENARIA COM BLOCOS DE CONCRETO, DIMENSÕES INTERNAS = 1,5X2,5 M. AF_12/2020</t>
  </si>
  <si>
    <t>ACRÉSCIMO PARA POÇO DE VISITA RETANGULAR PARA ESGOTO, EM ALVENARIA COM BLOCOS DE CONCRETO, DIMENSÕES INTERNAS = 1,5X3 M. AF_12/2020</t>
  </si>
  <si>
    <t>ACRÉSCIMO PARA POÇO DE VISITA RETANGULAR PARA ESGOTO, EM ALVENARIA COM BLOCOS DE CONCRETO, DIMENSÕES INTERNAS = 1,5X3,5 M. AF_12/2020</t>
  </si>
  <si>
    <t>ACRÉSCIMO PARA POÇO DE VISITA RETANGULAR PARA ESGOTO, EM ALVENARIA COM BLOCOS DE CONCRETO, DIMENSÕES INTERNAS = 1,5X4 M. AF_12/2020</t>
  </si>
  <si>
    <t>ACRÉSCIMO PARA POÇO DE VISITA RETANGULAR PARA ESGOTO, EM ALVENARIA COM BLOCOS DE CONCRETO, DIMENSÕES INTERNAS = 2X2 M. AF_12/2020</t>
  </si>
  <si>
    <t>ACRÉSCIMO PARA POÇO DE VISITA RETANGULAR PARA ESGOTO, EM ALVENARIA COM BLOCOS DE CONCRETO, DIMENSÕES INTERNAS = 2X2,5 M. AF_12/2020</t>
  </si>
  <si>
    <t>ACRÉSCIMO PARA POÇO DE VISITA RETANGULAR PARA ESGOTO, EM ALVENARIA COM BLOCOS DE CONCRETO, DIMENSÕES INTERNAS = 2X3 M. AF_12/2020</t>
  </si>
  <si>
    <t>ACRÉSCIMO PARA POÇO DE VISITA RETANGULAR PARA ESGOTO, EM ALVENARIA COM BLOCOS DE CONCRETO, DIMENSÕES INTERNAS = 2X3,5 M. AF_12/2020</t>
  </si>
  <si>
    <t>ACRÉSCIMO PARA POÇO DE VISITA RETANGULAR PARA ESGOTO, EM ALVENARIA COM BLOCOS DE CONCRETO, DIMENSÕES INTERNAS = 2X4 M. AF_12/2020</t>
  </si>
  <si>
    <t>ACRÉSCIMO PARA POÇO DE VISITA RETANGULAR PARA ESGOTO, EM ALVENARIA COM BLOCOS DE CONCRETO, DIMENSÕES INTERNAS = 2,5X2,5 M. AF_12/2020</t>
  </si>
  <si>
    <t>ACRÉSCIMO PARA POÇO DE VISITA RETANGULAR PARA ESGOTO, EM ALVENARIA COM BLOCOS DE CONCRETO, DIMENSÕES INTERNAS = 2,5X3 M. AF_12/2020</t>
  </si>
  <si>
    <t>ACRÉSCIMO PARA POÇO DE VISITA RETANGULAR PARA ESGOTO, EM ALVENARIA COM BLOCOS DE CONCRETO, DIMENSÕES INTERNAS = 2,5X3,5 M. AF_12/2020</t>
  </si>
  <si>
    <t>ACRÉSCIMO PARA POÇO DE VISITA RETANGULAR PARA ESGOTO, EM ALVENARIA COM BLOCOS DE CONCRETO, DIMENSÕES INTERNAS = 2,5X4 M. AF_12/2020</t>
  </si>
  <si>
    <t>ACRÉSCIMO PARA POÇO DE VISITA RETANGULAR PARA ESGOTO, EM ALVENARIA COM BLOCOS DE CONCRETO, DIMENSÕES INTERNAS = 3X3 M. AF_12/2020</t>
  </si>
  <si>
    <t>ACRÉSCIMO PARA POÇO DE VISITA RETANGULAR PARA ESGOTO, EM ALVENARIA COM BLOCOS DE CONCRETO, DIMENSÕES INTERNAS = 3X3,5 M. AF_12/2020</t>
  </si>
  <si>
    <t>ACRÉSCIMO PARA POÇO DE VISITA RETANGULAR PARA ESGOTO, EM ALVENARIA COM BLOCOS DE CONCRETO, DIMENSÕES INTERNAS = 3X4 M. AF_12/2020</t>
  </si>
  <si>
    <t>ACRÉSCIMO PARA POÇO DE VISITA RETANGULAR PARA ESGOTO, EM ALVENARIA COM BLOCOS DE CONCRETO, DIMENSÕES INTERNAS = 3,5X3,5 M.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</si>
  <si>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</si>
  <si>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</si>
  <si>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</si>
  <si>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</si>
  <si>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</si>
  <si>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ACRÉSCIMO PARA POÇO DE VISITA CIRCULAR PARA ESGOTO, EM CONCRETO PRÉ-MOLDADO, DIÂMETRO INTERNO = 0,8 M.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</si>
  <si>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</si>
  <si>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</si>
  <si>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ACRÉSCIMO PARA POÇO DE VISITA CIRCULAR PARA DRENAGEM, EM ALVENARIA COM TIJOLOS CERÂMICOS MACIÇOS, DIÂMETRO INTERNO = 1,2 M. AF_12/2020</t>
  </si>
  <si>
    <t>ACRÉSCIMO PARA POÇO DE VISITA CIRCULAR PARA DRENAGEM, EM CONCRETO PRÉ-MOLDADO, DIÂMETRO INTERNO = 1,5 M. AF_12/2020</t>
  </si>
  <si>
    <t>ACRÉSCIMO PARA POÇO DE VISITA RETANGULAR PARA DRENAGEM, EM ALVENARIA COM BLOCOS DE CONCRETO, DIMENSÕES INTERNAS = 1,5X2 M. AF_12/2020</t>
  </si>
  <si>
    <t>ACRÉSCIMO PARA POÇO DE VISITA CIRCULAR PARA DRENAGEM, EM ALVENARIA COM TIJOLOS CERÂMICOS MACIÇOS, DIÂMETRO INTERNO = 1,5 M. AF_12/2020</t>
  </si>
  <si>
    <t>ACRÉSCIMO PARA POÇO DE VISITA RETANGULAR PARA DRENAGEM, EM ALVENARIA COM BLOCOS DE CONCRETO, DIMENSÕES INTERNAS = 1X1 M.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</si>
  <si>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</si>
  <si>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</si>
  <si>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ACRÉSCIMO PARA POÇO DE VISITA RETANGULAR PARA DRENAGEM, EM ALVENARIA COM BLOCOS DE CONCRETO, DIMENSÕES INTERNAS = 1X2 M. AF_12/2020</t>
  </si>
  <si>
    <t>ACRÉSCIMO PARA POÇO DE VISITA RETANGULAR PARA DRENAGEM, EM ALVENARIA COM BLOCOS DE CONCRETO, DIMENSÕES INTERNAS = 1X2,5 M.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</si>
  <si>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</si>
  <si>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</si>
  <si>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</si>
  <si>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</si>
  <si>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</si>
  <si>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</si>
  <si>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ACRÉSCIMO PARA POÇO DE VISITA CIRCULAR PARA DRENAGEM, EM CONCRETO PRÉ-MOLDADO, DIÂMETRO INTERNO = 1 M. AF_12/2020</t>
  </si>
  <si>
    <t>ACRÉSCIMO PARA POÇO DE VISITA RETANGULAR PARA DRENAGEM, EM ALVENARIA COM BLOCOS DE CONCRETO, DIMENSÕES INTERNAS = 1X4 M. AF_12/2020</t>
  </si>
  <si>
    <t>ACRÉSCIMO PARA POÇO DE VISITA RETANGULAR PARA DRENAGEM, EM ALVENARIA COM BLOCOS DE CONCRETO, DIMENSÕES INTERNAS = 1,5X3,5 M. AF_12/2020</t>
  </si>
  <si>
    <t>ACRÉSCIMO PARA POÇO DE VISITA CIRCULAR PARA DRENAGEM, EM ALVENARIA COM TIJOLOS CERÂMICOS MACIÇOS, DIÂMETRO INTERNO = 1 M.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</si>
  <si>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</si>
  <si>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</si>
  <si>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ACRÉSCIMO PARA POÇO DE VISITA RETANGULAR PARA DRENAGEM, EM ALVENARIA COM BLOCOS DE CONCRETO, DIMENSÕES INTERNAS = 2,5X3,5 M. AF_12/2020</t>
  </si>
  <si>
    <t>ACRÉSCIMO PARA POÇO DE VISITA RETANGULAR PARA DRENAGEM, EM ALVENARIA COM BLOCOS DE CONCRETO, DIMENSÕES INTERNAS = 2,5X4 M. AF_12/2020</t>
  </si>
  <si>
    <t>ACRÉSCIMO PARA POÇO DE VISITA RETANGULAR PARA DRENAGEM, EM ALVENARIA COM BLOCOS DE CONCRETO, DIMENSÕES INTERNAS = 3X3 M.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</si>
  <si>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</si>
  <si>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</si>
  <si>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ACRÉSCIMO PARA POÇO DE VISITA RETANGULAR PARA DRENAGEM, EM ALVENARIA COM BLOCOS DE CONCRETO, DIMENSÕES INTERNAS = 3X4 M. AF_12/2020</t>
  </si>
  <si>
    <t>ACRÉSCIMO PARA POÇO DE VISITA RETANGULAR PARA DRENAGEM, EM ALVENARIA COM BLOCOS DE CONCRETO, DIMENSÕES INTERNAS = 3,5X3,5 M. AF_12/2020</t>
  </si>
  <si>
    <t>ACRÉSCIMO PARA POÇO DE VISITA RETANGULAR PARA DRENAGEM, EM ALVENARIA COM BLOCOS DE CONCRETO, DIMENSÕES INTERNAS = 3,5X4 M.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</si>
  <si>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</si>
  <si>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</si>
  <si>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</si>
  <si>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ACRÉSCIMO PARA POÇO DE VISITA RETANGULAR PARA DRENAGEM, EM ALVENARIA COM BLOCOS DE CONCRETO, DIMENSÕES INTERNAS = 2X3 M. AF_12/2020</t>
  </si>
  <si>
    <t>ACRÉSCIMO PARA POÇO DE VISITA RETANGULAR PARA DRENAGEM, EM ALVENARIA COM BLOCOS DE CONCRETO, DIMENSÕES INTERNAS = 2X3,5 M. AF_12/2020</t>
  </si>
  <si>
    <t>ACRÉSCIMO PARA POÇO DE VISITA RETANGULAR PARA DRENAGEM, EM ALVENARIA COM BLOCOS DE CONCRETO, DIMENSÕES INTERNAS = 2X4 M.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</si>
  <si>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</si>
  <si>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</si>
  <si>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</si>
  <si>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BASE PARA POCO DE VISITA RETANGULAR PARA ESGOTO E DRENAGEM, EM CONCRETO ESTRUTURAL, DIMENSÕES INTERNAS DE 90X150 M, PROFUNDIDADE DE 1,25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</si>
  <si>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</si>
  <si>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</si>
  <si>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</si>
  <si>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</si>
  <si>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</si>
  <si>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</si>
  <si>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</si>
  <si>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</si>
  <si>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</si>
  <si>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</si>
  <si>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</si>
  <si>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</si>
  <si>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</si>
  <si>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</si>
  <si>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</si>
  <si>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</si>
  <si>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</si>
  <si>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</si>
  <si>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</si>
  <si>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</si>
  <si>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</si>
  <si>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</si>
  <si>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</si>
  <si>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</si>
  <si>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</si>
  <si>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</si>
  <si>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</si>
  <si>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</si>
  <si>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</si>
  <si>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</si>
  <si>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</si>
  <si>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</si>
  <si>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</si>
  <si>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</si>
  <si>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</si>
  <si>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</si>
  <si>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</si>
  <si>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</si>
  <si>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</si>
  <si>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</si>
  <si>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</si>
  <si>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</si>
  <si>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</si>
  <si>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</si>
  <si>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</si>
  <si>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</si>
  <si>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</si>
  <si>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</si>
  <si>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</si>
  <si>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</si>
  <si>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</si>
  <si>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</si>
  <si>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</si>
  <si>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</si>
  <si>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</si>
  <si>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</si>
  <si>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</si>
  <si>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</si>
  <si>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</si>
  <si>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</si>
  <si>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</si>
  <si>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</si>
  <si>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</si>
  <si>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</si>
  <si>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</si>
  <si>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</si>
  <si>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</si>
  <si>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</si>
  <si>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</si>
  <si>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</si>
  <si>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</si>
  <si>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</si>
  <si>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</si>
  <si>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</si>
  <si>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</si>
  <si>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</si>
  <si>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</si>
  <si>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</si>
  <si>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</si>
  <si>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</si>
  <si>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</si>
  <si>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</si>
  <si>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</si>
  <si>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</si>
  <si>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</si>
  <si>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</si>
  <si>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</si>
  <si>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</si>
  <si>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</si>
  <si>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</si>
  <si>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</si>
  <si>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</si>
  <si>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</si>
  <si>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</si>
  <si>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</si>
  <si>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</si>
  <si>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</si>
  <si>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</si>
  <si>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</si>
  <si>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</si>
  <si>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</si>
  <si>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</si>
  <si>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</si>
  <si>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</si>
  <si>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</si>
  <si>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</si>
  <si>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</si>
  <si>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</si>
  <si>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</si>
  <si>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</si>
  <si>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</si>
  <si>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</si>
  <si>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</si>
  <si>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</si>
  <si>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</si>
  <si>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</si>
  <si>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</si>
  <si>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</si>
  <si>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</si>
  <si>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</si>
  <si>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</si>
  <si>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</si>
  <si>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</si>
  <si>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</si>
  <si>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</si>
  <si>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</si>
  <si>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</si>
  <si>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</si>
  <si>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</si>
  <si>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</si>
  <si>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</si>
  <si>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</si>
  <si>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</si>
  <si>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</si>
  <si>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</si>
  <si>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</si>
  <si>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</si>
  <si>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</si>
  <si>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</si>
  <si>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</si>
  <si>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</si>
  <si>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</si>
  <si>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</si>
  <si>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</si>
  <si>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</si>
  <si>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</si>
  <si>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</si>
  <si>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</si>
  <si>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</si>
  <si>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</si>
  <si>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</si>
  <si>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</si>
  <si>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</si>
  <si>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</si>
  <si>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</si>
  <si>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</si>
  <si>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</si>
  <si>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</si>
  <si>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</si>
  <si>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</si>
  <si>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</si>
  <si>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</si>
  <si>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</si>
  <si>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</si>
  <si>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</si>
  <si>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</si>
  <si>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</si>
  <si>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</si>
  <si>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</si>
  <si>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</si>
  <si>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</si>
  <si>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</si>
  <si>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</si>
  <si>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</si>
  <si>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</si>
  <si>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</si>
  <si>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</si>
  <si>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</si>
  <si>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</si>
  <si>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</si>
  <si>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</si>
  <si>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</si>
  <si>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</si>
  <si>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</si>
  <si>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</si>
  <si>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</si>
  <si>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</si>
  <si>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</si>
  <si>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</si>
  <si>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</si>
  <si>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</si>
  <si>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</si>
  <si>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</si>
  <si>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</si>
  <si>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</si>
  <si>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</si>
  <si>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</si>
  <si>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</si>
  <si>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</si>
  <si>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</si>
  <si>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</si>
  <si>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</si>
  <si>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</si>
  <si>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</si>
  <si>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</si>
  <si>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</si>
  <si>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</si>
  <si>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</si>
  <si>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</si>
  <si>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</si>
  <si>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</si>
  <si>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</si>
  <si>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</si>
  <si>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</si>
  <si>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</si>
  <si>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</si>
  <si>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</si>
  <si>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</si>
  <si>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</si>
  <si>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</si>
  <si>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</si>
  <si>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</si>
  <si>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</si>
  <si>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</si>
  <si>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</si>
  <si>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</si>
  <si>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</si>
  <si>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</si>
  <si>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</si>
  <si>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</si>
  <si>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</si>
  <si>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</si>
  <si>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</si>
  <si>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</si>
  <si>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</si>
  <si>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</si>
  <si>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</si>
  <si>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</si>
  <si>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</si>
  <si>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</si>
  <si>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</si>
  <si>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</si>
  <si>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</si>
  <si>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</si>
  <si>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</si>
  <si>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</si>
  <si>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</si>
  <si>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</si>
  <si>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</si>
  <si>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</si>
  <si>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</si>
  <si>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</si>
  <si>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</si>
  <si>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</si>
  <si>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</si>
  <si>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</si>
  <si>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</si>
  <si>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</si>
  <si>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</si>
  <si>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</si>
  <si>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</si>
  <si>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</si>
  <si>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</si>
  <si>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</si>
  <si>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</si>
  <si>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</si>
  <si>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</si>
  <si>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</si>
  <si>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</si>
  <si>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</si>
  <si>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</si>
  <si>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</si>
  <si>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</si>
  <si>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</si>
  <si>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</si>
  <si>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</si>
  <si>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</si>
  <si>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</si>
  <si>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</si>
  <si>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</si>
  <si>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</si>
  <si>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</si>
  <si>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</si>
  <si>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</si>
  <si>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</si>
  <si>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</si>
  <si>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</si>
  <si>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</si>
  <si>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</si>
  <si>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</si>
  <si>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</si>
  <si>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</si>
  <si>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</si>
  <si>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</si>
  <si>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</si>
  <si>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</si>
  <si>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</si>
  <si>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</si>
  <si>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</si>
  <si>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</si>
  <si>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</si>
  <si>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</si>
  <si>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</si>
  <si>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</si>
  <si>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</si>
  <si>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</si>
  <si>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</si>
  <si>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</si>
  <si>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</si>
  <si>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</si>
  <si>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</si>
  <si>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</si>
  <si>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</si>
  <si>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</si>
  <si>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</si>
  <si>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</si>
  <si>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</si>
  <si>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</si>
  <si>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</si>
  <si>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CONTRAMARCO DE ALUMÍNIO, FIXAÇÃO COM ARGAMASSA - FORNECIMENTO E INSTALAÇÃO. AF_12/2019</t>
  </si>
  <si>
    <t>CONTRAMARCO DE ALUMÍNIO, FIXAÇÃO COM PARAFUSO -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</si>
  <si>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</si>
  <si>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</si>
  <si>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</si>
  <si>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</si>
  <si>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</si>
  <si>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</si>
  <si>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</si>
  <si>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</si>
  <si>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</si>
  <si>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</si>
  <si>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</si>
  <si>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</si>
  <si>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</si>
  <si>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</si>
  <si>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</si>
  <si>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</si>
  <si>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</si>
  <si>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</si>
  <si>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</si>
  <si>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</si>
  <si>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</si>
  <si>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</si>
  <si>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</si>
  <si>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</si>
  <si>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</si>
  <si>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</si>
  <si>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</si>
  <si>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</si>
  <si>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</si>
  <si>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</si>
  <si>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</si>
  <si>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</si>
  <si>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</si>
  <si>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</si>
  <si>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</si>
  <si>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</si>
  <si>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</si>
  <si>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</si>
  <si>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</si>
  <si>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</si>
  <si>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</si>
  <si>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</si>
  <si>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</si>
  <si>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</si>
  <si>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</si>
  <si>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</si>
  <si>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</si>
  <si>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</si>
  <si>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</si>
  <si>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</si>
  <si>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</si>
  <si>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</si>
  <si>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LASTRO DE CONCRETO MAGRO, APLICADO EM PISOS, LAJES SOBRE SOLO OU RADIERS, ESPESSURA DE 3 CM. AF_07/2016</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</si>
  <si>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</si>
  <si>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</si>
  <si>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</si>
  <si>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</si>
  <si>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</si>
  <si>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</si>
  <si>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</si>
  <si>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</si>
  <si>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</si>
  <si>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</si>
  <si>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</si>
  <si>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</si>
  <si>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</si>
  <si>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</si>
  <si>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</si>
  <si>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</si>
  <si>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</si>
  <si>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</si>
  <si>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</si>
  <si>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</si>
  <si>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</si>
  <si>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</si>
  <si>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</si>
  <si>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</si>
  <si>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</si>
  <si>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</si>
  <si>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</si>
  <si>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</si>
  <si>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</si>
  <si>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</si>
  <si>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</si>
  <si>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</si>
  <si>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</si>
  <si>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</si>
  <si>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</si>
  <si>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</si>
  <si>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</si>
  <si>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</si>
  <si>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</si>
  <si>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</si>
  <si>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</si>
  <si>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</si>
  <si>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</si>
  <si>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</si>
  <si>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</si>
  <si>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</si>
  <si>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</si>
  <si>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</si>
  <si>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</si>
  <si>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</si>
  <si>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</si>
  <si>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</si>
  <si>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</si>
  <si>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</si>
  <si>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</si>
  <si>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</si>
  <si>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</si>
  <si>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</si>
  <si>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</si>
  <si>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</si>
  <si>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</si>
  <si>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</si>
  <si>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</si>
  <si>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</si>
  <si>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</si>
  <si>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</si>
  <si>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</si>
  <si>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</si>
  <si>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</si>
  <si>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</si>
  <si>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</si>
  <si>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</si>
  <si>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</si>
  <si>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</si>
  <si>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</si>
  <si>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</si>
  <si>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</si>
  <si>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</si>
  <si>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</si>
  <si>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</si>
  <si>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</si>
  <si>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</si>
  <si>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</si>
  <si>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</si>
  <si>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</si>
  <si>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</si>
  <si>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</si>
  <si>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</si>
  <si>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</si>
  <si>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</si>
  <si>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</si>
  <si>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</si>
  <si>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</si>
  <si>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</si>
  <si>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</si>
  <si>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</si>
  <si>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</si>
  <si>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</si>
  <si>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</si>
  <si>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</si>
  <si>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</si>
  <si>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</si>
  <si>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</si>
  <si>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</si>
  <si>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</si>
  <si>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</si>
  <si>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</si>
  <si>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</si>
  <si>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</si>
  <si>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</si>
  <si>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</si>
  <si>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</si>
  <si>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</si>
  <si>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</si>
  <si>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</si>
  <si>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</si>
  <si>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</si>
  <si>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</si>
  <si>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</si>
  <si>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</si>
  <si>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</si>
  <si>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</si>
  <si>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</si>
  <si>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</si>
  <si>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</si>
  <si>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</si>
  <si>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</si>
  <si>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</si>
  <si>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</si>
  <si>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</si>
  <si>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</si>
  <si>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</si>
  <si>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</si>
  <si>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</si>
  <si>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</si>
  <si>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</si>
  <si>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</si>
  <si>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</si>
  <si>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</si>
  <si>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</si>
  <si>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</si>
  <si>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</si>
  <si>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</si>
  <si>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</si>
  <si>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</si>
  <si>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</si>
  <si>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</si>
  <si>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</si>
  <si>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</si>
  <si>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</si>
  <si>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</si>
  <si>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</si>
  <si>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</si>
  <si>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</si>
  <si>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</si>
  <si>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</si>
  <si>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</si>
  <si>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</si>
  <si>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</si>
  <si>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</si>
  <si>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</si>
  <si>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</si>
  <si>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</si>
  <si>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</si>
  <si>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</si>
  <si>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</si>
  <si>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</si>
  <si>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</si>
  <si>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</si>
  <si>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</si>
  <si>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</si>
  <si>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</si>
  <si>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</si>
  <si>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</si>
  <si>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</si>
  <si>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</si>
  <si>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</si>
  <si>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</si>
  <si>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</si>
  <si>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</si>
  <si>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</si>
  <si>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</si>
  <si>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</si>
  <si>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</si>
  <si>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</si>
  <si>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</si>
  <si>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</si>
  <si>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</si>
  <si>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</si>
  <si>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</si>
  <si>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</si>
  <si>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</si>
  <si>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</si>
  <si>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</si>
  <si>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</si>
  <si>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</si>
  <si>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</si>
  <si>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</si>
  <si>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</si>
  <si>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</si>
  <si>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</si>
  <si>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</si>
  <si>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</si>
  <si>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</si>
  <si>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</si>
  <si>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</si>
  <si>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</si>
  <si>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</si>
  <si>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</si>
  <si>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</si>
  <si>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</si>
  <si>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</si>
  <si>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</si>
  <si>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</si>
  <si>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</si>
  <si>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</si>
  <si>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</si>
  <si>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</si>
  <si>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</si>
  <si>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</si>
  <si>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</si>
  <si>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</si>
  <si>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</si>
  <si>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</si>
  <si>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</si>
  <si>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</si>
  <si>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</si>
  <si>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</si>
  <si>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</si>
  <si>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</si>
  <si>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</si>
  <si>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</si>
  <si>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</si>
  <si>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</si>
  <si>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</si>
  <si>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</si>
  <si>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</si>
  <si>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</si>
  <si>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</si>
  <si>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</si>
  <si>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</si>
  <si>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</si>
  <si>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</si>
  <si>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</si>
  <si>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</si>
  <si>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</si>
  <si>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</si>
  <si>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</si>
  <si>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</si>
  <si>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</si>
  <si>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</si>
  <si>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</si>
  <si>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</si>
  <si>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</si>
  <si>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</si>
  <si>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</si>
  <si>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</si>
  <si>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</si>
  <si>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</si>
  <si>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</si>
  <si>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</si>
  <si>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</si>
  <si>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</si>
  <si>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</si>
  <si>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</si>
  <si>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</si>
  <si>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</si>
  <si>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</si>
  <si>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</si>
  <si>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</si>
  <si>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</si>
  <si>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</si>
  <si>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</si>
  <si>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</si>
  <si>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</si>
  <si>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</si>
  <si>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</si>
  <si>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</si>
  <si>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</si>
  <si>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</si>
  <si>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</si>
  <si>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</si>
  <si>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ARMAÇÃO DO SISTEMA DE PAREDES DE CONCRETO, EXECUTADA COMO ARMADURA POSITIVA DE LAJES, TELA Q-159.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</si>
  <si>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</si>
  <si>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</si>
  <si>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</si>
  <si>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</si>
  <si>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</si>
  <si>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</si>
  <si>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</si>
  <si>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</si>
  <si>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</si>
  <si>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</si>
  <si>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</si>
  <si>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</si>
  <si>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</si>
  <si>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</si>
  <si>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</si>
  <si>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</si>
  <si>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</si>
  <si>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</si>
  <si>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</si>
  <si>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</si>
  <si>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</si>
  <si>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</si>
  <si>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</si>
  <si>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</si>
  <si>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</si>
  <si>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</si>
  <si>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</si>
  <si>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</si>
  <si>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</si>
  <si>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</si>
  <si>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</si>
  <si>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</si>
  <si>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</si>
  <si>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</si>
  <si>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</si>
  <si>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</si>
  <si>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</si>
  <si>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</si>
  <si>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</si>
  <si>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</si>
  <si>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</si>
  <si>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</si>
  <si>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</si>
  <si>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</si>
  <si>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</si>
  <si>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</si>
  <si>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</si>
  <si>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</si>
  <si>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</si>
  <si>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</si>
  <si>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</si>
  <si>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</si>
  <si>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</si>
  <si>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</si>
  <si>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</si>
  <si>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</si>
  <si>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</si>
  <si>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</si>
  <si>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</si>
  <si>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</si>
  <si>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</si>
  <si>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</si>
  <si>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</si>
  <si>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</si>
  <si>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</si>
  <si>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</si>
  <si>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</si>
  <si>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</si>
  <si>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TARUGO DE POLIETILENO E SELANTE PU, INCLUSO PREENCHIMENTO COM ESPUMA EXPANSIVA PU. AF_06/2018</t>
  </si>
  <si>
    <t>TRATAMENTO DE JUNTA DE DILATAÇÃO COM MANTA ASFÁLTICA ADERIDA COM MAÇARICO. AF_06/2018</t>
  </si>
  <si>
    <t>TRATAMENTO DE JUNTA SERRADA, COM TARUGO DE POLIETILENO E SELANTE À BASE DE SILICONE.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</si>
  <si>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</si>
  <si>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</si>
  <si>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</si>
  <si>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</si>
  <si>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</si>
  <si>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</si>
  <si>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</si>
  <si>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</si>
  <si>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</si>
  <si>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</si>
  <si>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</si>
  <si>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</si>
  <si>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</si>
  <si>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</si>
  <si>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</si>
  <si>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</si>
  <si>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</si>
  <si>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</si>
  <si>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</si>
  <si>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</si>
  <si>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</si>
  <si>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</si>
  <si>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</si>
  <si>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</si>
  <si>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</si>
  <si>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</si>
  <si>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</si>
  <si>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</si>
  <si>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</si>
  <si>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</si>
  <si>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</si>
  <si>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</si>
  <si>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</si>
  <si>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</si>
  <si>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</si>
  <si>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</si>
  <si>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</si>
  <si>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</si>
  <si>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</si>
  <si>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</si>
  <si>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</si>
  <si>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</si>
  <si>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</si>
  <si>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</si>
  <si>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</si>
  <si>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</si>
  <si>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</si>
  <si>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</si>
  <si>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</si>
  <si>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</si>
  <si>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</si>
  <si>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</si>
  <si>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</si>
  <si>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</si>
  <si>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</si>
  <si>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</si>
  <si>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</si>
  <si>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</si>
  <si>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</si>
  <si>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</si>
  <si>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</si>
  <si>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</si>
  <si>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</si>
  <si>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</si>
  <si>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</si>
  <si>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</si>
  <si>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</si>
  <si>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</si>
  <si>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</si>
  <si>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</si>
  <si>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</si>
  <si>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</si>
  <si>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</si>
  <si>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</si>
  <si>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</si>
  <si>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</si>
  <si>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</si>
  <si>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</si>
  <si>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</si>
  <si>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</si>
  <si>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</si>
  <si>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</si>
  <si>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</si>
  <si>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</si>
  <si>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</si>
  <si>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</si>
  <si>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</si>
  <si>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</si>
  <si>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</si>
  <si>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</si>
  <si>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</si>
  <si>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</si>
  <si>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</si>
  <si>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</si>
  <si>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</si>
  <si>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</si>
  <si>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</si>
  <si>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</si>
  <si>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</si>
  <si>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</si>
  <si>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</si>
  <si>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</si>
  <si>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</si>
  <si>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</si>
  <si>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REFORÇADO, PVC, DN 25 MM (3/4"), PARA CIRCUITOS TERMINAIS, INSTALADO EM FORRO - FORNECIMENTO E INSTALAÇÃO. AF_12/2015</t>
  </si>
  <si>
    <t>ELETRODUTO FLEXÍVEL CORRUGADO, PVC, DN 32 MM (1"),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</si>
  <si>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</si>
  <si>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</si>
  <si>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</si>
  <si>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</si>
  <si>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</si>
  <si>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ELETRODUTO FLEXÍVEL CORRUGADO REFORÇADO, PVC, DN 20 MM (1/2"), PARA CIRCUITOS TERMINAIS, INSTALADO EM LAJE - FORNECIMENTO E INSTALAÇÃO. AF_12/2015</t>
  </si>
  <si>
    <t>ELETRODUTO FLEXÍVEL CORRUGADO, PVC, DN 25 MM (3/4"), PARA CIRCUITOS TERMINAIS, INSTALADO EM LAJE - FORNECIMENTO E INSTALAÇÃO. AF_12/2015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</si>
  <si>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</si>
  <si>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</si>
  <si>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</si>
  <si>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</si>
  <si>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</si>
  <si>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</si>
  <si>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</si>
  <si>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</si>
  <si>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</si>
  <si>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</si>
  <si>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</si>
  <si>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</si>
  <si>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</si>
  <si>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</si>
  <si>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</si>
  <si>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</si>
  <si>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</si>
  <si>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</si>
  <si>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</si>
  <si>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</si>
  <si>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</si>
  <si>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</si>
  <si>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</si>
  <si>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</si>
  <si>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</si>
  <si>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</si>
  <si>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</si>
  <si>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PARA REDE ENTERRADA DE DISTRIBUIÇÃO DE ENERGIA ELÉTRICA - FORNECIMENTO E INSTALAÇÃO. AF_12/2021</t>
  </si>
  <si>
    <t>ELETRODUTO RÍGIDO ROSCÁVEL, PVC, DN 60 MM (2"), PARA REDE ENTERRADA DE DISTRIBUIÇÃO DE ENERGIA ELÉTRICA - FORNECIMENTO E INSTALAÇÃO. AF_12/2021</t>
  </si>
  <si>
    <t>ELETRODUTO RÍGIDO ROSCÁVEL, PVC, DN 75 MM (2 1/2"), PARA REDE ENTERRADA DE DISTRIBUIÇÃO DE ENERGIA ELÉTRICA - FORNECIMENTO E INSTALAÇÃO. AF_12/2021</t>
  </si>
  <si>
    <t>ELETRODUTO RÍGIDO ROSCÁVEL, PVC, DN 85 MM (3"), PARA REDE ENTERRADA DE DISTRIBUIÇÃO DE ENERGIA ELÉTRICA - FORNECIMENTO E INSTALAÇÃO. AF_12/2021</t>
  </si>
  <si>
    <t>ELETRODUTO RÍGIDO ROSCÁVEL, PVC, DN 110 MM (4"), PARA REDE ENTERRADA DE DISTRIBUIÇÃO DE ENERGIA ELÉTRICA - FORNECIMENTO E INSTALAÇÃO. AF_12/2021</t>
  </si>
  <si>
    <t>ELETRODUTO FLEXÍVEL CORRUGADO, PEAD, DN 50 (1 1/2"), PARA REDE ENTERRADA DE DISTRIBUIÇÃO DE ENERGIA ELÉTRICA - FORNECIMENTO E INSTALAÇÃO. AF_12/2021</t>
  </si>
  <si>
    <t>ELETRODUTO FLEXÍVEL CORRUGADO, PEAD, DN 63 (2"), PARA REDE ENTERRADA DE DISTRIBUIÇÃO DE ENERGIA ELÉTRICA - FORNECIMENTO E INSTALAÇÃO. AF_12/2021</t>
  </si>
  <si>
    <t>ELETRODUTO FLEXÍVEL CORRUGADO, PEAD, DN 90 (3"), PARA REDE ENTERRADA DE DISTRIBUIÇÃO DE ENERGIA ELÉTRICA - FORNECIMENTO E INSTALAÇÃO. AF_12/2021</t>
  </si>
  <si>
    <t>ELETRODUTO FLEXÍVEL CORRUGADO, PEAD, DN 100 (4"), PARA REDE ENTERRADA DE DISTRIBUIÇÃO DE ENERGIA ELÉTRICA - FORNECIMENTO E INSTALAÇÃO. AF_12/2021</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</si>
  <si>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</si>
  <si>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</si>
  <si>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</si>
  <si>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</si>
  <si>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</si>
  <si>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</si>
  <si>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</si>
  <si>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</si>
  <si>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</si>
  <si>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</si>
  <si>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</si>
  <si>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</si>
  <si>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</si>
  <si>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</si>
  <si>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</si>
  <si>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</si>
  <si>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</si>
  <si>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</si>
  <si>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</si>
  <si>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</si>
  <si>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</si>
  <si>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</si>
  <si>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</si>
  <si>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</si>
  <si>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</si>
  <si>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</si>
  <si>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</si>
  <si>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</si>
  <si>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</si>
  <si>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</si>
  <si>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</si>
  <si>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</si>
  <si>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</si>
  <si>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</si>
  <si>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</si>
  <si>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</si>
  <si>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PARA REDE ENTERRADA DE DISTRIBUIÇÃO DE ENERGIA ELÉTRICA - FORNECIMENTO E INSTALAÇÃO. AF_12/2021</t>
  </si>
  <si>
    <t>LUVA PARA ELETRODUTO, PVC, ROSCÁVEL, DN 60 MM (2"), PARA REDE ENTERRADA DE DISTRIBUIÇÃO DE ENERGIA ELÉTRICA - FORNECIMENTO E INSTALAÇÃO. AF_12/2021</t>
  </si>
  <si>
    <t>LUVA PARA ELETRODUTO, PVC, ROSCÁVEL, DN 75 MM (2 1/2"), PARA REDE ENTERRADA DE DISTRIBUIÇÃO DE ENERGIA ELÉTRICA - FORNECIMENTO E INSTALAÇÃO. AF_12/2021</t>
  </si>
  <si>
    <t>LUVA PARA ELETRODUTO, PVC, ROSCÁVEL, DN 85 MM (3"), PARA REDE ENTERRADA DE DISTRIBUIÇÃO DE ENERGIA ELÉTRICA - FORNECIMENTO E INSTALAÇÃO. AF_12/2021</t>
  </si>
  <si>
    <t>LUVA PARA ELETRODUTO, PVC, ROSCÁVEL, DN 110 MM (4"), PARA REDE ENTERRADA DE DISTRIBUIÇÃO DE ENERGIA ELÉTRICA - FORNECIMENTO E INSTALAÇÃO. AF_12/2021</t>
  </si>
  <si>
    <t>CURVA 90 GRAUS PARA ELETRODUTO, PVC, ROSCÁVEL, DN 50 MM (1 1/2"), PARA REDE ENTERRADA DE DISTRIBUIÇÃO DE ENERGIA ELÉTRICA - FORNECIMENTO E INSTALAÇÃO. AF_12/2021</t>
  </si>
  <si>
    <t>CURVA 90 GRAUS PARA ELETRODUTO, PVC, ROSCÁVEL, DN 60 MM (2"), PARA REDE ENTERRADA DE DISTRIBUIÇÃO DE ENERGIA ELÉTRICA - FORNECIMENTO E INSTALAÇÃO. AF_12/2021</t>
  </si>
  <si>
    <t>CURVA 90 GRAUS PARA ELETRODUTO, PVC, ROSCÁVEL, DN 75 MM (2 1/2"), PARA REDE ENTERRADA DE DISTRIBUIÇÃO DE ENERGIA ELÉTRICA - FORNECIMENTO E INSTALAÇÃO. AF_12/2021</t>
  </si>
  <si>
    <t>CURVA 90 GRAUS PARA ELETRODUTO, PVC, ROSCÁVEL, DN 85 MM (3"), PARA REDE ENTERRADA DE DISTRIBUIÇÃO DE ENERGIA ELÉTRICA - FORNECIMENTO E INSTALAÇÃO. AF_12/2021</t>
  </si>
  <si>
    <t>CURVA 90 GRAUS PARA ELETRODUTO, PVC, ROSCÁVEL, DN 110 MM (4"), PARA REDE ENTERRADA DE DISTRIBUIÇÃO DE ENERGIA ELÉTRICA - FORNECIMENTO E INSTALAÇÃO. AF_12/2021</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</si>
  <si>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</si>
  <si>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</si>
  <si>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</si>
  <si>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</si>
  <si>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</si>
  <si>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</si>
  <si>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</si>
  <si>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</si>
  <si>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</si>
  <si>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</si>
  <si>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</si>
  <si>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</si>
  <si>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</si>
  <si>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</si>
  <si>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</si>
  <si>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</si>
  <si>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</si>
  <si>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</si>
  <si>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</si>
  <si>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0,6/1,0 KV, PARA REDE ENTERRADA DE DISTRIBUIÇÃO DE ENERGIA ELÉTRICA - FORNECIMENTO E INSTALAÇÃO. AF_12/2021</t>
  </si>
  <si>
    <t>CABO DE COBRE FLEXÍVEL ISOLADO, 35 MM², ANTI-CHAMA 0,6/1,0 KV, PARA REDE ENTERRADA DE DISTRIBUIÇÃO DE ENERGIA ELÉTRICA - FORNECIMENTO E INSTALAÇÃO. AF_12/2021</t>
  </si>
  <si>
    <t>CABO DE COBRE FLEXÍVEL ISOLADO, 50 MM², ANTI-CHAMA 0,6/1,0 KV, PARA REDE ENTERRADA DE DISTRIBUIÇÃO DE ENERGIA ELÉTRICA - FORNECIMENTO E INSTALAÇÃO. AF_12/2021</t>
  </si>
  <si>
    <t>CABO DE COBRE FLEXÍVEL ISOLADO, 70 MM², ANTI-CHAMA 0,6/1,0 KV, PARA REDE ENTERRADA DE DISTRIBUIÇÃO DE ENERGIA ELÉTRICA - FORNECIMENTO E INSTALAÇÃO. AF_12/2021</t>
  </si>
  <si>
    <t>CABO DE COBRE FLEXÍVEL ISOLADO, 95 MM², ANTI-CHAMA 0,6/1,0 KV, PARA REDE ENTERRADA DE DISTRIBUIÇÃO DE ENERGIA ELÉTRICA - FORNECIMENTO E INSTALAÇÃO. AF_12/2021</t>
  </si>
  <si>
    <t>CABO DE COBRE FLEXÍVEL ISOLADO, 120 MM², ANTI-CHAMA 0,6/1,0 KV, PARA REDE ENTERRADA DE DISTRIBUIÇÃO DE ENERGIA ELÉTRICA - FORNECIMENTO E INSTALAÇÃO. AF_12/2021</t>
  </si>
  <si>
    <t>CABO DE COBRE FLEXÍVEL ISOLADO, 150 MM², ANTI-CHAMA 0,6/1,0 KV, PARA REDE ENTERRADA DE DISTRIBUIÇÃO DE ENERGIA ELÉTRICA - FORNECIMENTO E INSTALAÇÃO. AF_12/2021</t>
  </si>
  <si>
    <t>CABO DE COBRE FLEXÍVEL ISOLADO, 185 MM², ANTI-CHAMA 0,6/1,0 KV, PARA REDE ENTERRADA DE DISTRIBUIÇÃO DE ENERGIA ELÉTRICA - FORNECIMENTO E INSTALAÇÃO. AF_12/2021</t>
  </si>
  <si>
    <t>CABO DE COBRE FLEXÍVEL ISOLADO, 240 MM², ANTI-CHAMA 0,6/1,0 KV, PARA REDE ENTERRADA DE DISTRIBUIÇÃO DE ENERGIA ELÉTRICA - FORNECIMENTO E INSTALAÇÃO. AF_12/2021</t>
  </si>
  <si>
    <t>CABO DE COBRE FLEXÍVEL ISOLADO, 300 MM², ANTI-CHAMA 0,6/1,0 KV, PARA REDE ENTERRADA DE DISTRIBUIÇÃO DE ENERGIA ELÉTRICA - FORNECIMENTO E INSTALAÇÃO. AF_12/2021</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</si>
  <si>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</si>
  <si>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</si>
  <si>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</si>
  <si>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</si>
  <si>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</si>
  <si>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</si>
  <si>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</si>
  <si>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</si>
  <si>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</si>
  <si>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</si>
  <si>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</si>
  <si>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</si>
  <si>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</si>
  <si>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</si>
  <si>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</si>
  <si>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</si>
  <si>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</si>
  <si>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</si>
  <si>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</si>
  <si>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</si>
  <si>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</si>
  <si>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</si>
  <si>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</si>
  <si>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</si>
  <si>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</si>
  <si>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</si>
  <si>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</si>
  <si>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</si>
  <si>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</si>
  <si>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</si>
  <si>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</si>
  <si>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</si>
  <si>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</si>
  <si>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</si>
  <si>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</si>
  <si>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</si>
  <si>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</si>
  <si>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</si>
  <si>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</si>
  <si>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</si>
  <si>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</si>
  <si>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</si>
  <si>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</si>
  <si>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</si>
  <si>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</si>
  <si>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</si>
  <si>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</si>
  <si>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</si>
  <si>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</si>
  <si>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</si>
  <si>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</si>
  <si>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</si>
  <si>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</si>
  <si>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</si>
  <si>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</si>
  <si>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</si>
  <si>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</si>
  <si>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</si>
  <si>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</si>
  <si>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</si>
  <si>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</si>
  <si>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</si>
  <si>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</si>
  <si>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</si>
  <si>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</si>
  <si>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</si>
  <si>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</si>
  <si>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</si>
  <si>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</si>
  <si>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</si>
  <si>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</si>
  <si>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</si>
  <si>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</si>
  <si>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</si>
  <si>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</si>
  <si>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</si>
  <si>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</si>
  <si>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</si>
  <si>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</si>
  <si>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</si>
  <si>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</si>
  <si>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</si>
  <si>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</si>
  <si>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</si>
  <si>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</si>
  <si>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</si>
  <si>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</si>
  <si>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</si>
  <si>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</si>
  <si>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</si>
  <si>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</si>
  <si>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</si>
  <si>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</si>
  <si>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</si>
  <si>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</si>
  <si>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</si>
  <si>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</si>
  <si>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</si>
  <si>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</si>
  <si>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</si>
  <si>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</si>
  <si>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</si>
  <si>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</si>
  <si>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</si>
  <si>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</si>
  <si>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</si>
  <si>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</si>
  <si>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</si>
  <si>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</si>
  <si>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</si>
  <si>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</si>
  <si>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</si>
  <si>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</si>
  <si>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</si>
  <si>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</si>
  <si>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</si>
  <si>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</si>
  <si>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</si>
  <si>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</si>
  <si>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</si>
  <si>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</si>
  <si>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</si>
  <si>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</si>
  <si>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</si>
  <si>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</si>
  <si>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</si>
  <si>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</si>
  <si>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</si>
  <si>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</si>
  <si>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</si>
  <si>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</si>
  <si>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</si>
  <si>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</si>
  <si>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</si>
  <si>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</si>
  <si>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</si>
  <si>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</si>
  <si>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</si>
  <si>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</si>
  <si>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</si>
  <si>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</si>
  <si>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</si>
  <si>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</si>
  <si>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</si>
  <si>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</si>
  <si>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</si>
  <si>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</si>
  <si>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</si>
  <si>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</si>
  <si>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</si>
  <si>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</si>
  <si>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</si>
  <si>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</si>
  <si>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</si>
  <si>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</si>
  <si>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</si>
  <si>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</si>
  <si>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</si>
  <si>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</si>
  <si>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</si>
  <si>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</si>
  <si>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</si>
  <si>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</si>
  <si>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</si>
  <si>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</si>
  <si>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</si>
  <si>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</si>
  <si>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</si>
  <si>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</si>
  <si>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</si>
  <si>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</si>
  <si>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</si>
  <si>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</si>
  <si>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</si>
  <si>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</si>
  <si>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</si>
  <si>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</si>
  <si>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</si>
  <si>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</si>
  <si>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</si>
  <si>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</si>
  <si>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</si>
  <si>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</si>
  <si>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</si>
  <si>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</si>
  <si>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</si>
  <si>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</si>
  <si>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</si>
  <si>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</si>
  <si>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</si>
  <si>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</si>
  <si>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</si>
  <si>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</si>
  <si>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</si>
  <si>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</si>
  <si>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</si>
  <si>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</si>
  <si>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</si>
  <si>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</si>
  <si>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</si>
  <si>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</si>
  <si>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</si>
  <si>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</si>
  <si>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</si>
  <si>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</si>
  <si>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</si>
  <si>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</si>
  <si>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</si>
  <si>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</si>
  <si>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</si>
  <si>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</si>
  <si>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</si>
  <si>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</si>
  <si>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</si>
  <si>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</si>
  <si>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</si>
  <si>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</si>
  <si>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</si>
  <si>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</si>
  <si>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</si>
  <si>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</si>
  <si>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</si>
  <si>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</si>
  <si>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</si>
  <si>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</si>
  <si>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</si>
  <si>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</si>
  <si>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</si>
  <si>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</si>
  <si>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</si>
  <si>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</si>
  <si>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</si>
  <si>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</si>
  <si>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</si>
  <si>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</si>
  <si>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</si>
  <si>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</si>
  <si>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</si>
  <si>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</si>
  <si>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</si>
  <si>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</si>
  <si>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</si>
  <si>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</si>
  <si>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</si>
  <si>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</si>
  <si>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</si>
  <si>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</si>
  <si>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</si>
  <si>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</si>
  <si>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</si>
  <si>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</si>
  <si>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</si>
  <si>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</si>
  <si>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</si>
  <si>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</si>
  <si>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</si>
  <si>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</si>
  <si>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</si>
  <si>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</si>
  <si>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</si>
  <si>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</si>
  <si>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</si>
  <si>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</si>
  <si>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</si>
  <si>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</si>
  <si>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</si>
  <si>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</si>
  <si>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</si>
  <si>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</si>
  <si>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</si>
  <si>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</si>
  <si>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</si>
  <si>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</si>
  <si>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</si>
  <si>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</si>
  <si>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</si>
  <si>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</si>
  <si>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</si>
  <si>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</si>
  <si>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</si>
  <si>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</si>
  <si>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</si>
  <si>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</si>
  <si>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</si>
  <si>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</si>
  <si>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</si>
  <si>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</si>
  <si>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</si>
  <si>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</si>
  <si>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</si>
  <si>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</si>
  <si>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</si>
  <si>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</si>
  <si>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</si>
  <si>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</si>
  <si>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</si>
  <si>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</si>
  <si>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</si>
  <si>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</si>
  <si>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</si>
  <si>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</si>
  <si>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</si>
  <si>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</si>
  <si>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</si>
  <si>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</si>
  <si>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</si>
  <si>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</si>
  <si>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</si>
  <si>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</si>
  <si>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</si>
  <si>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</si>
  <si>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</si>
  <si>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</si>
  <si>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</si>
  <si>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</si>
  <si>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</si>
  <si>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</si>
  <si>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</si>
  <si>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</si>
  <si>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</si>
  <si>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</si>
  <si>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</si>
  <si>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</si>
  <si>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</si>
  <si>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</si>
  <si>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</si>
  <si>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</si>
  <si>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</si>
  <si>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</si>
  <si>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</si>
  <si>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</si>
  <si>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</si>
  <si>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</si>
  <si>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</si>
  <si>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</si>
  <si>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</si>
  <si>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</si>
  <si>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</si>
  <si>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</si>
  <si>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</si>
  <si>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</si>
  <si>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</si>
  <si>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</si>
  <si>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</si>
  <si>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</si>
  <si>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</si>
  <si>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</si>
  <si>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</si>
  <si>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</si>
  <si>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</si>
  <si>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</si>
  <si>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</si>
  <si>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</si>
  <si>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</si>
  <si>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</si>
  <si>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</si>
  <si>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</si>
  <si>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</si>
  <si>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</si>
  <si>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</si>
  <si>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</si>
  <si>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</si>
  <si>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</si>
  <si>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</si>
  <si>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</si>
  <si>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</si>
  <si>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</si>
  <si>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</si>
  <si>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</si>
  <si>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</si>
  <si>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</si>
  <si>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</si>
  <si>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</si>
  <si>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</si>
  <si>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</si>
  <si>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</si>
  <si>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</si>
  <si>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</si>
  <si>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</si>
  <si>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</si>
  <si>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</si>
  <si>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</si>
  <si>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</si>
  <si>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</si>
  <si>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</si>
  <si>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</si>
  <si>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</si>
  <si>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</si>
  <si>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</si>
  <si>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</si>
  <si>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</si>
  <si>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</si>
  <si>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</si>
  <si>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</si>
  <si>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</si>
  <si>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</si>
  <si>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</si>
  <si>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</si>
  <si>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</si>
  <si>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</si>
  <si>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</si>
  <si>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</si>
  <si>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</si>
  <si>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</si>
  <si>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</si>
  <si>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</si>
  <si>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</si>
  <si>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</si>
  <si>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</si>
  <si>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</si>
  <si>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</si>
  <si>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</si>
  <si>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</si>
  <si>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</si>
  <si>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</si>
  <si>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</si>
  <si>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</si>
  <si>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</si>
  <si>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</si>
  <si>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</si>
  <si>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</si>
  <si>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</si>
  <si>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</si>
  <si>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</si>
  <si>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</si>
  <si>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</si>
  <si>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</si>
  <si>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</si>
  <si>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</si>
  <si>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</si>
  <si>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</si>
  <si>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</si>
  <si>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</si>
  <si>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</si>
  <si>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</si>
  <si>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</si>
  <si>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</si>
  <si>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</si>
  <si>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</si>
  <si>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</si>
  <si>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</si>
  <si>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</si>
  <si>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</si>
  <si>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PLACA DE CONCRETO PRÉ-MOLDADO COMO PROTEÇÃO MECÂNICA ADICIONAL NO REATERRO PARA REDE ENTERRADA DE DISTRIBUIÇÃO DE ENERGIA ELÉTRICA - FORNECIMENTO E INSTALAÇÃO. AF_12/2021</t>
  </si>
  <si>
    <t>CONCRETAGEM COMO PROTEÇÃO MECÂNICA ADICIONAL NO REATERRO PARA REDE ENTERRADA DE DISTRIBUIÇÃO DE ENERGIA ELÉTRICA - FORNECIMENTO E INSTALAÇÃO. AF_12/2021</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</si>
  <si>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</si>
  <si>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</si>
  <si>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</si>
  <si>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</si>
  <si>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</si>
  <si>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</si>
  <si>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</si>
  <si>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</si>
  <si>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</si>
  <si>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</si>
  <si>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</si>
  <si>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</si>
  <si>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</si>
  <si>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</si>
  <si>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</si>
  <si>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</si>
  <si>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</si>
  <si>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</si>
  <si>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</si>
  <si>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</si>
  <si>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</si>
  <si>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</si>
  <si>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</si>
  <si>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</si>
  <si>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</si>
  <si>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</si>
  <si>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</si>
  <si>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</si>
  <si>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</si>
  <si>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</si>
  <si>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</si>
  <si>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</si>
  <si>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</si>
  <si>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</si>
  <si>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</si>
  <si>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</si>
  <si>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</si>
  <si>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</si>
  <si>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</si>
  <si>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</si>
  <si>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</si>
  <si>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</si>
  <si>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</si>
  <si>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</si>
  <si>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</si>
  <si>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</si>
  <si>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</si>
  <si>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</si>
  <si>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</si>
  <si>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</si>
  <si>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</si>
  <si>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</si>
  <si>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</si>
  <si>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</si>
  <si>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</si>
  <si>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</si>
  <si>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</si>
  <si>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</si>
  <si>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</si>
  <si>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</si>
  <si>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</si>
  <si>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</si>
  <si>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</si>
  <si>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</si>
  <si>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</si>
  <si>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</si>
  <si>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</si>
  <si>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</si>
  <si>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</si>
  <si>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</si>
  <si>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</si>
  <si>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</si>
  <si>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</si>
  <si>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</si>
  <si>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</si>
  <si>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</si>
  <si>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</si>
  <si>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</si>
  <si>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</si>
  <si>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</si>
  <si>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</si>
  <si>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</si>
  <si>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</si>
  <si>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</si>
  <si>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</si>
  <si>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</si>
  <si>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</si>
  <si>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</si>
  <si>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</si>
  <si>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</si>
  <si>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</si>
  <si>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</si>
  <si>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</si>
  <si>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</si>
  <si>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</si>
  <si>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</si>
  <si>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</si>
  <si>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</si>
  <si>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</si>
  <si>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</si>
  <si>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</si>
  <si>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</si>
  <si>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</si>
  <si>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</si>
  <si>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</si>
  <si>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</si>
  <si>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</si>
  <si>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</si>
  <si>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</si>
  <si>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</si>
  <si>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</si>
  <si>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</si>
  <si>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</si>
  <si>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</si>
  <si>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</si>
  <si>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</si>
  <si>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</si>
  <si>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</si>
  <si>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</si>
  <si>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</si>
  <si>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</si>
  <si>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</si>
  <si>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</si>
  <si>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</si>
  <si>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</si>
  <si>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</si>
  <si>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</si>
  <si>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</si>
  <si>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</si>
  <si>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</si>
  <si>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</si>
  <si>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</si>
  <si>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</si>
  <si>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</si>
  <si>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</si>
  <si>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</si>
  <si>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</si>
  <si>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</si>
  <si>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</si>
  <si>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</si>
  <si>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</si>
  <si>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</si>
  <si>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</si>
  <si>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</si>
  <si>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</si>
  <si>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</si>
  <si>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</si>
  <si>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</si>
  <si>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</si>
  <si>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</si>
  <si>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</si>
  <si>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</si>
  <si>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</si>
  <si>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</si>
  <si>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</si>
  <si>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</si>
  <si>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</si>
  <si>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</si>
  <si>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</si>
  <si>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</si>
  <si>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</si>
  <si>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</si>
  <si>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</si>
  <si>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</si>
  <si>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</si>
  <si>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</si>
  <si>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</si>
  <si>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</si>
  <si>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</si>
  <si>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</si>
  <si>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</si>
  <si>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</si>
  <si>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</si>
  <si>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</si>
  <si>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</si>
  <si>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</si>
  <si>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</si>
  <si>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</si>
  <si>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</si>
  <si>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</si>
  <si>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</si>
  <si>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</si>
  <si>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</si>
  <si>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</si>
  <si>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</si>
  <si>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</si>
  <si>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</si>
  <si>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</si>
  <si>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</si>
  <si>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</si>
  <si>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</si>
  <si>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</si>
  <si>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</si>
  <si>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</si>
  <si>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</si>
  <si>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</si>
  <si>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</si>
  <si>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</si>
  <si>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</si>
  <si>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</si>
  <si>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</si>
  <si>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</si>
  <si>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</si>
  <si>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</si>
  <si>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</si>
  <si>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</si>
  <si>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</si>
  <si>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</si>
  <si>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</si>
  <si>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</si>
  <si>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</si>
  <si>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</si>
  <si>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</si>
  <si>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</si>
  <si>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</si>
  <si>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</si>
  <si>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</si>
  <si>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</si>
  <si>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</si>
  <si>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</si>
  <si>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</si>
  <si>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</si>
  <si>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</si>
  <si>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</si>
  <si>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</si>
  <si>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</si>
  <si>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</si>
  <si>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</si>
  <si>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</si>
  <si>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</si>
  <si>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</si>
  <si>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</si>
  <si>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</si>
  <si>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</si>
  <si>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</si>
  <si>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</si>
  <si>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</si>
  <si>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</si>
  <si>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</si>
  <si>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</si>
  <si>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</si>
  <si>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</si>
  <si>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</si>
  <si>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</si>
  <si>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</si>
  <si>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</si>
  <si>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</si>
  <si>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</si>
  <si>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</si>
  <si>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</si>
  <si>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</si>
  <si>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</si>
  <si>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</si>
  <si>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</si>
  <si>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</si>
  <si>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</si>
  <si>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</si>
  <si>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</si>
  <si>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</si>
  <si>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</si>
  <si>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</si>
  <si>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</si>
  <si>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</si>
  <si>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</si>
  <si>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</si>
  <si>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</si>
  <si>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</si>
  <si>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</si>
  <si>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</si>
  <si>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</si>
  <si>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</si>
  <si>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</si>
  <si>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</si>
  <si>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</si>
  <si>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</si>
  <si>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</si>
  <si>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</si>
  <si>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</si>
  <si>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</si>
  <si>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</si>
  <si>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</si>
  <si>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</si>
  <si>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</si>
  <si>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</si>
  <si>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</si>
  <si>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</si>
  <si>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</si>
  <si>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</si>
  <si>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</si>
  <si>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</si>
  <si>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</si>
  <si>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</si>
  <si>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</si>
  <si>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</si>
  <si>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</si>
  <si>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</si>
  <si>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</si>
  <si>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</si>
  <si>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LUVA DE CORRER, PVC, SOLDÁVEL, DN 25MM, INSTALADO EM RAMAL OU SUB-RAMAL DE ÁGUA - FORNECIMENTO E INSTALAÇÃO. AF_12/2014</t>
  </si>
  <si>
    <t>ADAPTADOR CURTO COM BOLSA E ROSCA PARA REGISTRO, PVC, SOLDÁVEL, DN 75MM X 2.1/2, INSTALADO EM PRUMADA DE ÁGUA - FORNECIMENTO E INSTALAÇÃO. AF_12/2014</t>
  </si>
  <si>
    <t>JOELHO 90 GRAUS, PVC, SERIE NORMAL, ESGOTO PREDIAL, DN 40 MM, JUNTA SOLDÁVEL, FORNECIDO E INSTALADO EM RAMAL DE DESCARGA OU RAMAL DE ESGOTO SANITÁRIO. AF_12/2014</t>
  </si>
  <si>
    <t>JOELHO 45 GRAUS, PVC, SERIE NORMAL, ESGOTO PREDIAL, DN 40 MM, JUNTA SOLDÁVEL, FORNECIDO E INSTALADO EM RAMAL DE DESCARGA OU RAMAL DE ESGOTO SANITÁRIO. AF_12/2014</t>
  </si>
  <si>
    <t>CURVA CURTA 90 GRAUS, PVC, SERIE NORMAL, ESGOTO PREDIAL, DN 40 MM, JUNTA SOLDÁVEL, FORNECIDO E INSTALADO EM RAMAL DE DESCARGA OU RAMAL DE ESGOTO SANITÁRIO.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</si>
  <si>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</si>
  <si>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</si>
  <si>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</si>
  <si>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</si>
  <si>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CURVA LONGA 90 GRAUS, PVC, SERIE NORMAL, ESGOTO PREDIAL, DN 50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</si>
  <si>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</si>
  <si>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</si>
  <si>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</si>
  <si>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</si>
  <si>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</si>
  <si>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</si>
  <si>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</si>
  <si>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</si>
  <si>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</si>
  <si>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</si>
  <si>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</si>
  <si>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</si>
  <si>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</si>
  <si>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</si>
  <si>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</si>
  <si>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</si>
  <si>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</si>
  <si>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</si>
  <si>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</si>
  <si>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</si>
  <si>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</si>
  <si>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</si>
  <si>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</si>
  <si>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</si>
  <si>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</si>
  <si>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</si>
  <si>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</si>
  <si>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</si>
  <si>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</si>
  <si>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</si>
  <si>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</si>
  <si>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</si>
  <si>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</si>
  <si>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</si>
  <si>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</si>
  <si>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</si>
  <si>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</si>
  <si>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SIMPLES, PVC, SERIE NORMAL, ESGOTO PREDIAL, DN 75 MM, JUNTA ELÁSTICA, FORNECIDO E INSTALADO EM PRUMADA DE ESGOTO SANITÁRIO OU VENTILAÇÃO. AF_12/2014</t>
  </si>
  <si>
    <t>LUVA DE CORRER, PVC, SERIE NORMAL, ESGOTO PREDIAL, DN 75 MM, JUNTA ELÁSTICA, FORNECIDO E INSTALADO EM PRUMADA DE ESGOTO SANITÁRIO OU VENTILAÇÃO. AF_12/2014</t>
  </si>
  <si>
    <t>LUVA SIMPLES, PVC, SERIE NORMAL, ESGOTO PREDIAL, DN 100 MM, JUNTA ELÁSTICA, FORNECIDO E INSTALADO EM PRUMADA DE ESGOTO SANITÁRIO OU VENTILAÇÃO. AF_12/2014</t>
  </si>
  <si>
    <t>LUVA DE CORRER, PVC, SERIE NORMAL, ESGOTO PREDIAL, DN 100 MM, JUNTA ELÁSTICA, FORNECIDO E INSTALADO EM PRUMADA DE ESGOTO SANITÁRIO OU VENTILAÇÃO. AF_12/2014</t>
  </si>
  <si>
    <t>TE, PVC, SERIE NORMAL, ESGOTO PREDIAL, DN 50 X 50 MM, JUNTA ELÁSTICA, FORNECIDO E INSTALADO EM PRUMADA DE ESGOTO SANITÁRIO OU VENTILAÇÃO. AF_12/2014</t>
  </si>
  <si>
    <t>JUNÇÃO SIMPLES, PVC, SERIE NORMAL, ESGOTO PREDIAL, DN 50 X 50 MM, JUNTA ELÁSTICA, FORNECIDO E INSTALADO EM PRUMADA DE ESGOTO SANITÁRIO OU VENTILAÇÃO.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</si>
  <si>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</si>
  <si>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</si>
  <si>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</si>
  <si>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</si>
  <si>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</si>
  <si>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</si>
  <si>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</si>
  <si>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</si>
  <si>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</si>
  <si>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</si>
  <si>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</si>
  <si>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</si>
  <si>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</si>
  <si>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</si>
  <si>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</si>
  <si>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</si>
  <si>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</si>
  <si>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</si>
  <si>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</si>
  <si>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</si>
  <si>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</si>
  <si>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</si>
  <si>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</si>
  <si>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</si>
  <si>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</si>
  <si>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</si>
  <si>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</si>
  <si>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</si>
  <si>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</si>
  <si>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</si>
  <si>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</si>
  <si>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</si>
  <si>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</si>
  <si>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</si>
  <si>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</si>
  <si>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</si>
  <si>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</si>
  <si>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</si>
  <si>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</si>
  <si>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</si>
  <si>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</si>
  <si>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</si>
  <si>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</si>
  <si>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</si>
  <si>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</si>
  <si>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</si>
  <si>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</si>
  <si>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</si>
  <si>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</si>
  <si>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</si>
  <si>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</si>
  <si>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</si>
  <si>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</si>
  <si>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</si>
  <si>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</si>
  <si>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</si>
  <si>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</si>
  <si>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</si>
  <si>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</si>
  <si>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</si>
  <si>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</si>
  <si>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</si>
  <si>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</si>
  <si>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</si>
  <si>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</si>
  <si>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</si>
  <si>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</si>
  <si>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</si>
  <si>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</si>
  <si>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</si>
  <si>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</si>
  <si>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</si>
  <si>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</si>
  <si>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</si>
  <si>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</si>
  <si>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</si>
  <si>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</si>
  <si>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</si>
  <si>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</si>
  <si>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</si>
  <si>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</si>
  <si>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</si>
  <si>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</si>
  <si>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</si>
  <si>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</si>
  <si>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</si>
  <si>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</si>
  <si>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</si>
  <si>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</si>
  <si>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</si>
  <si>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</si>
  <si>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</si>
  <si>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</si>
  <si>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</si>
  <si>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</si>
  <si>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</si>
  <si>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</si>
  <si>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</si>
  <si>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</si>
  <si>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</si>
  <si>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</si>
  <si>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</si>
  <si>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</si>
  <si>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</si>
  <si>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</si>
  <si>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</si>
  <si>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</si>
  <si>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</si>
  <si>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</si>
  <si>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</si>
  <si>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</si>
  <si>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</si>
  <si>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</si>
  <si>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</si>
  <si>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</si>
  <si>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</si>
  <si>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</si>
  <si>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</si>
  <si>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</si>
  <si>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</si>
  <si>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</si>
  <si>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</si>
  <si>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</si>
  <si>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</si>
  <si>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</si>
  <si>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</si>
  <si>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</si>
  <si>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</si>
  <si>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</si>
  <si>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</si>
  <si>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</si>
  <si>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</si>
  <si>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</si>
  <si>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</si>
  <si>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</si>
  <si>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</si>
  <si>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</si>
  <si>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</si>
  <si>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</si>
  <si>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</si>
  <si>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</si>
  <si>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</si>
  <si>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</si>
  <si>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</si>
  <si>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</si>
  <si>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</si>
  <si>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</si>
  <si>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</si>
  <si>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</si>
  <si>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</si>
  <si>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</si>
  <si>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</si>
  <si>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</si>
  <si>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</si>
  <si>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</si>
  <si>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</si>
  <si>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</si>
  <si>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</si>
  <si>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</si>
  <si>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</si>
  <si>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</si>
  <si>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</si>
  <si>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</si>
  <si>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</si>
  <si>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</si>
  <si>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</si>
  <si>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</si>
  <si>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</si>
  <si>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</si>
  <si>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</si>
  <si>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</si>
  <si>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</si>
  <si>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</si>
  <si>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</si>
  <si>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</si>
  <si>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</si>
  <si>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</si>
  <si>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</si>
  <si>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</si>
  <si>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</si>
  <si>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</si>
  <si>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</si>
  <si>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</si>
  <si>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</si>
  <si>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</si>
  <si>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</si>
  <si>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</si>
  <si>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</si>
  <si>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</si>
  <si>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</si>
  <si>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</si>
  <si>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</si>
  <si>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</si>
  <si>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</si>
  <si>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</si>
  <si>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</si>
  <si>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</si>
  <si>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</si>
  <si>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</si>
  <si>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</si>
  <si>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</si>
  <si>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</si>
  <si>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</si>
  <si>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</si>
  <si>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</si>
  <si>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</si>
  <si>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</si>
  <si>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</si>
  <si>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</si>
  <si>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</si>
  <si>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</si>
  <si>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</si>
  <si>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</si>
  <si>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</si>
  <si>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</si>
  <si>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</si>
  <si>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</si>
  <si>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</si>
  <si>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</si>
  <si>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</si>
  <si>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</si>
  <si>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</si>
  <si>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</si>
  <si>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</si>
  <si>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</si>
  <si>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</si>
  <si>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</si>
  <si>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</si>
  <si>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</si>
  <si>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</si>
  <si>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</si>
  <si>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</si>
  <si>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</si>
  <si>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</si>
  <si>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</si>
  <si>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</si>
  <si>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</si>
  <si>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</si>
  <si>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</si>
  <si>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</si>
  <si>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</si>
  <si>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</si>
  <si>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</si>
  <si>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</si>
  <si>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</si>
  <si>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</si>
  <si>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</si>
  <si>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</si>
  <si>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</si>
  <si>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</si>
  <si>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</si>
  <si>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</si>
  <si>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</si>
  <si>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</si>
  <si>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</si>
  <si>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</si>
  <si>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</si>
  <si>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</si>
  <si>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</si>
  <si>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</si>
  <si>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</si>
  <si>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</si>
  <si>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</si>
  <si>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</si>
  <si>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</si>
  <si>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</si>
  <si>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</si>
  <si>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</si>
  <si>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</si>
  <si>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</si>
  <si>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</si>
  <si>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</si>
  <si>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</si>
  <si>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</si>
  <si>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</si>
  <si>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</si>
  <si>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</si>
  <si>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</si>
  <si>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</si>
  <si>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</si>
  <si>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</si>
  <si>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</si>
  <si>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</si>
  <si>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</si>
  <si>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</si>
  <si>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</si>
  <si>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</si>
  <si>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</si>
  <si>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</si>
  <si>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</si>
  <si>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</si>
  <si>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</si>
  <si>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</si>
  <si>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SIMPLES, PVC, SÉRIE NORMAL, ESGOTO PREDIAL, DN 150 MM, JUNTA ELÁSTICA, FORNECIDO E INSTALADO EM SUBCOLETOR AÉREO DE ESGOTO SANITÁRIO. AF_12/2014</t>
  </si>
  <si>
    <t>SPRINKLER TIPO PENDENTE, 68 °C, UNIÃO POR ROSCA DN 15 (1/2") - FORNECIMENTO E INSTALAÇÃO. AF_10/2020</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</si>
  <si>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</si>
  <si>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</si>
  <si>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</si>
  <si>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</si>
  <si>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</si>
  <si>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</si>
  <si>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</si>
  <si>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</si>
  <si>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</si>
  <si>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</si>
  <si>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</si>
  <si>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</si>
  <si>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</si>
  <si>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</si>
  <si>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</si>
  <si>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</si>
  <si>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</si>
  <si>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</si>
  <si>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</si>
  <si>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</si>
  <si>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</si>
  <si>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</si>
  <si>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</si>
  <si>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</si>
  <si>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</si>
  <si>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</si>
  <si>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</si>
  <si>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</si>
  <si>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</si>
  <si>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</si>
  <si>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</si>
  <si>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</si>
  <si>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</si>
  <si>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</si>
  <si>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</si>
  <si>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</si>
  <si>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</si>
  <si>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</si>
  <si>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</si>
  <si>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</si>
  <si>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</si>
  <si>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</si>
  <si>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</si>
  <si>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</si>
  <si>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</si>
  <si>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</si>
  <si>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</si>
  <si>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</si>
  <si>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</si>
  <si>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</si>
  <si>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</si>
  <si>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</si>
  <si>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</si>
  <si>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</si>
  <si>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</si>
  <si>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</si>
  <si>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</si>
  <si>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</si>
  <si>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</si>
  <si>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</si>
  <si>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</si>
  <si>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</si>
  <si>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</si>
  <si>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</si>
  <si>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</si>
  <si>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</si>
  <si>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</si>
  <si>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</si>
  <si>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</si>
  <si>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</si>
  <si>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</si>
  <si>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</si>
  <si>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</si>
  <si>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</si>
  <si>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</si>
  <si>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</si>
  <si>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</si>
  <si>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</si>
  <si>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</si>
  <si>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</si>
  <si>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</si>
  <si>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</si>
  <si>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</si>
  <si>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</si>
  <si>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</si>
  <si>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</si>
  <si>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</si>
  <si>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</si>
  <si>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</si>
  <si>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</si>
  <si>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</si>
  <si>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</si>
  <si>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</si>
  <si>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</si>
  <si>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</si>
  <si>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</si>
  <si>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</si>
  <si>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</si>
  <si>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</si>
  <si>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</si>
  <si>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</si>
  <si>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</si>
  <si>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</si>
  <si>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</si>
  <si>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</si>
  <si>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</si>
  <si>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</si>
  <si>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</si>
  <si>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</si>
  <si>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</si>
  <si>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</si>
  <si>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</si>
  <si>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</si>
  <si>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</si>
  <si>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</si>
  <si>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</si>
  <si>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</si>
  <si>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</si>
  <si>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</si>
  <si>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</si>
  <si>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</si>
  <si>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</si>
  <si>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</si>
  <si>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</si>
  <si>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</si>
  <si>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</si>
  <si>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</si>
  <si>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</si>
  <si>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</si>
  <si>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</si>
  <si>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</si>
  <si>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</si>
  <si>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</si>
  <si>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</si>
  <si>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</si>
  <si>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</si>
  <si>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</si>
  <si>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</si>
  <si>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</si>
  <si>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</si>
  <si>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</si>
  <si>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</si>
  <si>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</si>
  <si>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</si>
  <si>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</si>
  <si>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</si>
  <si>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</si>
  <si>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</si>
  <si>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</si>
  <si>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</si>
  <si>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</si>
  <si>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</si>
  <si>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</si>
  <si>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</si>
  <si>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</si>
  <si>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</si>
  <si>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</si>
  <si>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</si>
  <si>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</si>
  <si>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</si>
  <si>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</si>
  <si>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</si>
  <si>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</si>
  <si>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</si>
  <si>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</si>
  <si>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</si>
  <si>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</si>
  <si>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</si>
  <si>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</si>
  <si>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</si>
  <si>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</si>
  <si>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</si>
  <si>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</si>
  <si>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</si>
  <si>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</si>
  <si>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</si>
  <si>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</si>
  <si>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</si>
  <si>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</si>
  <si>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</si>
  <si>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</si>
  <si>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</si>
  <si>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</si>
  <si>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</si>
  <si>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</si>
  <si>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</si>
  <si>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</si>
  <si>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</si>
  <si>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</si>
  <si>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</si>
  <si>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</si>
  <si>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</si>
  <si>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</si>
  <si>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</si>
  <si>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</si>
  <si>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</si>
  <si>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</si>
  <si>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</si>
  <si>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</si>
  <si>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</si>
  <si>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</si>
  <si>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</si>
  <si>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</si>
  <si>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</si>
  <si>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</si>
  <si>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</si>
  <si>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</si>
  <si>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</si>
  <si>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</si>
  <si>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</si>
  <si>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</si>
  <si>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</si>
  <si>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</si>
  <si>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</si>
  <si>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</si>
  <si>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</si>
  <si>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</si>
  <si>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</si>
  <si>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</si>
  <si>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</si>
  <si>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</si>
  <si>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</si>
  <si>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</si>
  <si>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</si>
  <si>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</si>
  <si>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</si>
  <si>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</si>
  <si>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</si>
  <si>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</si>
  <si>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</si>
  <si>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</si>
  <si>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</si>
  <si>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</si>
  <si>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</si>
  <si>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</si>
  <si>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</si>
  <si>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</si>
  <si>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</si>
  <si>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</si>
  <si>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</si>
  <si>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</si>
  <si>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</si>
  <si>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</si>
  <si>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</si>
  <si>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</si>
  <si>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</si>
  <si>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</si>
  <si>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</si>
  <si>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</si>
  <si>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</si>
  <si>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</si>
  <si>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</si>
  <si>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</si>
  <si>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</si>
  <si>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</si>
  <si>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</si>
  <si>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</si>
  <si>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</si>
  <si>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</si>
  <si>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</si>
  <si>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</si>
  <si>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</si>
  <si>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</si>
  <si>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</si>
  <si>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</si>
  <si>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</si>
  <si>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</si>
  <si>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</si>
  <si>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</si>
  <si>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</si>
  <si>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</si>
  <si>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</si>
  <si>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</si>
  <si>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</si>
  <si>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</si>
  <si>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</si>
  <si>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</si>
  <si>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</si>
  <si>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</si>
  <si>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</si>
  <si>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</si>
  <si>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</si>
  <si>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</si>
  <si>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</si>
  <si>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</si>
  <si>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</si>
  <si>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</si>
  <si>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</si>
  <si>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</si>
  <si>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</si>
  <si>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</si>
  <si>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</si>
  <si>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</si>
  <si>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</si>
  <si>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</si>
  <si>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</si>
  <si>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</si>
  <si>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</si>
  <si>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</si>
  <si>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</si>
  <si>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</si>
  <si>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</si>
  <si>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</si>
  <si>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</si>
  <si>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</si>
  <si>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</si>
  <si>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</si>
  <si>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</si>
  <si>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</si>
  <si>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</si>
  <si>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</si>
  <si>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</si>
  <si>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</si>
  <si>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</si>
  <si>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</si>
  <si>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</si>
  <si>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</si>
  <si>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</si>
  <si>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</si>
  <si>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</si>
  <si>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</si>
  <si>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</si>
  <si>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</si>
  <si>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</si>
  <si>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</si>
  <si>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</si>
  <si>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</si>
  <si>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</si>
  <si>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</si>
  <si>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</si>
  <si>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</si>
  <si>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</si>
  <si>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</si>
  <si>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</si>
  <si>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</si>
  <si>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</si>
  <si>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</si>
  <si>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</si>
  <si>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</si>
  <si>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</si>
  <si>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</si>
  <si>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</si>
  <si>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</si>
  <si>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</si>
  <si>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</si>
  <si>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</si>
  <si>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</si>
  <si>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</si>
  <si>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</si>
  <si>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</si>
  <si>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</si>
  <si>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</si>
  <si>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</si>
  <si>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</si>
  <si>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</si>
  <si>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</si>
  <si>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</si>
  <si>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</si>
  <si>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</si>
  <si>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</si>
  <si>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</si>
  <si>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</si>
  <si>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</si>
  <si>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</si>
  <si>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</si>
  <si>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</si>
  <si>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</si>
  <si>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</si>
  <si>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</si>
  <si>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</si>
  <si>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</si>
  <si>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</si>
  <si>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</si>
  <si>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</si>
  <si>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</si>
  <si>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</si>
  <si>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</si>
  <si>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</si>
  <si>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</si>
  <si>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</si>
  <si>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</si>
  <si>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</si>
  <si>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</si>
  <si>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</si>
  <si>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</si>
  <si>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</si>
  <si>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</si>
  <si>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</si>
  <si>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</si>
  <si>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</si>
  <si>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</si>
  <si>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</si>
  <si>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</si>
  <si>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</si>
  <si>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</si>
  <si>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</si>
  <si>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</si>
  <si>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</si>
  <si>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</si>
  <si>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</si>
  <si>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</si>
  <si>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</si>
  <si>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</si>
  <si>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</si>
  <si>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</si>
  <si>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</si>
  <si>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</si>
  <si>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</si>
  <si>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</si>
  <si>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</si>
  <si>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</si>
  <si>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</si>
  <si>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</si>
  <si>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</si>
  <si>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</si>
  <si>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</si>
  <si>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LAVATORIO, TIPO MONOCOMANDO.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</si>
  <si>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</si>
  <si>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</si>
  <si>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</si>
  <si>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</si>
  <si>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</si>
  <si>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MICTÓRIO SIFONADO LOUÇA BRANCA PARA ENTRADA DE ÁGUA EMBUTIDA  PADRÃO ALTO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</si>
  <si>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</si>
  <si>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</si>
  <si>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</si>
  <si>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</si>
  <si>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</si>
  <si>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</si>
  <si>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</si>
  <si>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</si>
  <si>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</si>
  <si>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</si>
  <si>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</si>
  <si>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</si>
  <si>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</si>
  <si>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</si>
  <si>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</si>
  <si>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</si>
  <si>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VASO SANITÁRIO SIFONADO COM CAIXA ACOPLADA, LOUÇA BRANCA - PADRÃO ALTO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</si>
  <si>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</si>
  <si>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</si>
  <si>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</si>
  <si>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</si>
  <si>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</si>
  <si>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</si>
  <si>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</si>
  <si>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</si>
  <si>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</si>
  <si>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</si>
  <si>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</si>
  <si>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</si>
  <si>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</si>
  <si>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</si>
  <si>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</si>
  <si>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</si>
  <si>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</si>
  <si>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</si>
  <si>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</si>
  <si>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</si>
  <si>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</si>
  <si>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</si>
  <si>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</si>
  <si>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</si>
  <si>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</si>
  <si>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</si>
  <si>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</si>
  <si>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</si>
  <si>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</si>
  <si>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</si>
  <si>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</si>
  <si>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</si>
  <si>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</si>
  <si>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</si>
  <si>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</si>
  <si>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</si>
  <si>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</si>
  <si>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</si>
  <si>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</si>
  <si>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</si>
  <si>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</si>
  <si>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</si>
  <si>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</si>
  <si>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</si>
  <si>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</si>
  <si>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</si>
  <si>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</si>
  <si>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</si>
  <si>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</si>
  <si>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</si>
  <si>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</si>
  <si>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</si>
  <si>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</si>
  <si>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</si>
  <si>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</si>
  <si>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</si>
  <si>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</si>
  <si>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</si>
  <si>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</si>
  <si>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</si>
  <si>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</si>
  <si>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</si>
  <si>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</si>
  <si>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</si>
  <si>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</si>
  <si>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</si>
  <si>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</si>
  <si>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</si>
  <si>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</si>
  <si>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</si>
  <si>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</si>
  <si>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</si>
  <si>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</si>
  <si>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</si>
  <si>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</si>
  <si>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</si>
  <si>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</si>
  <si>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</si>
  <si>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</si>
  <si>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</si>
  <si>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</si>
  <si>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</si>
  <si>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</si>
  <si>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</si>
  <si>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</si>
  <si>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</si>
  <si>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</si>
  <si>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</si>
  <si>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</si>
  <si>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</si>
  <si>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</si>
  <si>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</si>
  <si>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</si>
  <si>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</si>
  <si>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</si>
  <si>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</si>
  <si>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</si>
  <si>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</si>
  <si>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</si>
  <si>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</si>
  <si>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</si>
  <si>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</si>
  <si>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</si>
  <si>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</si>
  <si>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</si>
  <si>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</si>
  <si>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</si>
  <si>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</si>
  <si>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</si>
  <si>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</si>
  <si>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</si>
  <si>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</si>
  <si>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</si>
  <si>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25 (1 )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</si>
  <si>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</si>
  <si>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</si>
  <si>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</si>
  <si>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</si>
  <si>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</si>
  <si>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</si>
  <si>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</si>
  <si>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</si>
  <si>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</si>
  <si>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</si>
  <si>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</si>
  <si>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</si>
  <si>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</si>
  <si>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</si>
  <si>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</si>
  <si>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</si>
  <si>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</si>
  <si>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</si>
  <si>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</si>
  <si>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</si>
  <si>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</si>
  <si>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</si>
  <si>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</si>
  <si>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</si>
  <si>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</si>
  <si>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</si>
  <si>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</si>
  <si>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</si>
  <si>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</si>
  <si>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</si>
  <si>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</si>
  <si>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</si>
  <si>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</si>
  <si>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</si>
  <si>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</si>
  <si>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</si>
  <si>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</si>
  <si>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</si>
  <si>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</si>
  <si>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</si>
  <si>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</si>
  <si>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</si>
  <si>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</si>
  <si>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</si>
  <si>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</si>
  <si>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</si>
  <si>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</si>
  <si>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</si>
  <si>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</si>
  <si>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</si>
  <si>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</si>
  <si>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</si>
  <si>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</si>
  <si>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</si>
  <si>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</si>
  <si>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</si>
  <si>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</si>
  <si>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</si>
  <si>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</si>
  <si>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</si>
  <si>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</si>
  <si>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</si>
  <si>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</si>
  <si>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</si>
  <si>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</si>
  <si>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</si>
  <si>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</si>
  <si>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</si>
  <si>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</si>
  <si>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</si>
  <si>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</si>
  <si>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</si>
  <si>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</si>
  <si>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</si>
  <si>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</si>
  <si>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</si>
  <si>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</si>
  <si>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</si>
  <si>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</si>
  <si>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</si>
  <si>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</si>
  <si>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ELETROCALHA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</si>
  <si>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</si>
  <si>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</si>
  <si>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</si>
  <si>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</si>
  <si>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</si>
  <si>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</si>
  <si>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</si>
  <si>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</si>
  <si>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</si>
  <si>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</si>
  <si>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</si>
  <si>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</si>
  <si>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</si>
  <si>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</si>
  <si>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</si>
  <si>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</si>
  <si>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</si>
  <si>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</si>
  <si>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</si>
  <si>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AQUECEDOR SOLAR COMPACTO, KIT PARA 1 COLETOR SOLAR EM VIDRO TEMPERADO E SERPENTINA EM TUBO DE COBRE COM SUPORTE, RESERVATÓRIO, FIXAÇÕES E TUBOS - FORNECIMENTO E INSTALAÇÃO. AF_12/2021</t>
  </si>
  <si>
    <t>BLOCO CONCRETADO NO LOCAL, 20X20X15CM, PARA BASE DE FIXAÇÃO DA ESTRUTURA SOLAR PARA LAJE DE CONCRETO - FORNECIMENTO E INSTALAÇÃO. AF_12/2021</t>
  </si>
  <si>
    <t>RESERVATÓRIO TÉRMICO/BOILER SOLAR EM AÇO INOX 400 L COM 2 PLACAS COLETORAS EM VIDRO TEMPERADO COM SERPENTINA EM TUBO DE COBRE 2 X 1 M - FORNECIMENTO E INSTALAÇÃO. AF_12/2021</t>
  </si>
  <si>
    <t>RESERVATÓRIO TÉRMICO/BOILER SOLAR EM AÇO INOX 600 L COM 3 PLACAS COLETORAS EM VIDRO TEMPERADO COM SERPENTINA EM TUBO DE COBRE 2 X 1 M - FORNECIMENTO E INSTALAÇÃO. AF_12/2021</t>
  </si>
  <si>
    <t>RESERVATÓRIO TÉRMICO/BOILER SOLAR EM AÇO INOX 800 L COM 4 PLACAS COLETORAS EM VIDRO TEMPERADO COM SERPENTINA EM TUBO DE COBRE 2 X 1 M - FORNECIMENTO E INSTALAÇÃO. AF_12/2021</t>
  </si>
  <si>
    <t>RESERVATÓRIO TÉRMICO/BOILER SOLAR EM AÇO INOX 1000 L COM 5 PLACAS COLETORAS EM VIDRO TEMPERADO COM SERPENTINA EM TUBO DE COBRE 2 X 1 M - FORNECIMENTO E INSTALAÇÃO. AF_12/2021</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</si>
  <si>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</si>
  <si>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</si>
  <si>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</si>
  <si>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</si>
  <si>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</si>
  <si>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</si>
  <si>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</si>
  <si>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</si>
  <si>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</si>
  <si>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</si>
  <si>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</si>
  <si>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</si>
  <si>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</si>
  <si>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</si>
  <si>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</si>
  <si>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</si>
  <si>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</si>
  <si>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</si>
  <si>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</si>
  <si>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</si>
  <si>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</si>
  <si>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</si>
  <si>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</si>
  <si>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</si>
  <si>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</si>
  <si>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</si>
  <si>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</si>
  <si>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</si>
  <si>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</si>
  <si>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</si>
  <si>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</si>
  <si>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</si>
  <si>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</si>
  <si>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</si>
  <si>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</si>
  <si>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</si>
  <si>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</si>
  <si>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</si>
  <si>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</si>
  <si>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</si>
  <si>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</si>
  <si>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</si>
  <si>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</si>
  <si>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</si>
  <si>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</si>
  <si>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</si>
  <si>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</si>
  <si>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</si>
  <si>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</si>
  <si>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</si>
  <si>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</si>
  <si>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</si>
  <si>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</si>
  <si>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</si>
  <si>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</si>
  <si>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</si>
  <si>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</si>
  <si>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</si>
  <si>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</si>
  <si>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</si>
  <si>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</si>
  <si>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</si>
  <si>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</si>
  <si>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</si>
  <si>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</si>
  <si>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</si>
  <si>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</si>
  <si>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</si>
  <si>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</si>
  <si>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</si>
  <si>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</si>
  <si>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</si>
  <si>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</si>
  <si>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</si>
  <si>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</si>
  <si>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</si>
  <si>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</si>
  <si>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</si>
  <si>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</si>
  <si>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</si>
  <si>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</si>
  <si>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</si>
  <si>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</si>
  <si>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</si>
  <si>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</si>
  <si>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</si>
  <si>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</si>
  <si>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</si>
  <si>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</si>
  <si>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</si>
  <si>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</si>
  <si>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</si>
  <si>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</si>
  <si>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</si>
  <si>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</si>
  <si>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</si>
  <si>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</si>
  <si>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</si>
  <si>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</si>
  <si>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</si>
  <si>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</si>
  <si>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</si>
  <si>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</si>
  <si>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</si>
  <si>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</si>
  <si>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</si>
  <si>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</si>
  <si>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</si>
  <si>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</si>
  <si>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</si>
  <si>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</si>
  <si>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</si>
  <si>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</si>
  <si>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</si>
  <si>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</si>
  <si>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</si>
  <si>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</si>
  <si>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</si>
  <si>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</si>
  <si>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</si>
  <si>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</si>
  <si>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</si>
  <si>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</si>
  <si>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</si>
  <si>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</si>
  <si>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</si>
  <si>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</si>
  <si>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</si>
  <si>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</si>
  <si>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</si>
  <si>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</si>
  <si>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</si>
  <si>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</si>
  <si>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</si>
  <si>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</si>
  <si>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</si>
  <si>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</si>
  <si>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</si>
  <si>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</si>
  <si>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</si>
  <si>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</si>
  <si>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</si>
  <si>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</si>
  <si>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MANUAL DE VALA COM PROFUNDIDADE MENOR OU IGUAL A 1,30 M.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</si>
  <si>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</si>
  <si>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</si>
  <si>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</si>
  <si>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</si>
  <si>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</si>
  <si>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</si>
  <si>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</si>
  <si>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</si>
  <si>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</si>
  <si>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</si>
  <si>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</si>
  <si>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</si>
  <si>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</si>
  <si>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</si>
  <si>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</si>
  <si>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</si>
  <si>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</si>
  <si>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</si>
  <si>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</si>
  <si>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</si>
  <si>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</si>
  <si>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</si>
  <si>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</si>
  <si>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</si>
  <si>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</si>
  <si>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</si>
  <si>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</si>
  <si>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</si>
  <si>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</si>
  <si>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</si>
  <si>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</si>
  <si>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</si>
  <si>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</si>
  <si>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</si>
  <si>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</si>
  <si>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</si>
  <si>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</si>
  <si>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</si>
  <si>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</si>
  <si>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</si>
  <si>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</si>
  <si>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</si>
  <si>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</si>
  <si>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</si>
  <si>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</si>
  <si>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</si>
  <si>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</si>
  <si>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</si>
  <si>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</si>
  <si>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</si>
  <si>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</si>
  <si>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</si>
  <si>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</si>
  <si>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</si>
  <si>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</si>
  <si>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</si>
  <si>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</si>
  <si>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</si>
  <si>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</si>
  <si>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</si>
  <si>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</si>
  <si>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</si>
  <si>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</si>
  <si>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</si>
  <si>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</si>
  <si>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</si>
  <si>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</si>
  <si>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</si>
  <si>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</si>
  <si>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</si>
  <si>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</si>
  <si>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</si>
  <si>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</si>
  <si>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</si>
  <si>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</si>
  <si>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</si>
  <si>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</si>
  <si>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</si>
  <si>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</si>
  <si>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</si>
  <si>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</si>
  <si>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</si>
  <si>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</si>
  <si>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</si>
  <si>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</si>
  <si>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</si>
  <si>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</si>
  <si>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</si>
  <si>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</si>
  <si>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</si>
  <si>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</si>
  <si>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</si>
  <si>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</si>
  <si>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</si>
  <si>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</si>
  <si>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</si>
  <si>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</si>
  <si>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</si>
  <si>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</si>
  <si>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</si>
  <si>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</si>
  <si>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</si>
  <si>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</si>
  <si>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</si>
  <si>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</si>
  <si>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</si>
  <si>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</si>
  <si>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</si>
  <si>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</si>
  <si>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</si>
  <si>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</si>
  <si>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</si>
  <si>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</si>
  <si>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</si>
  <si>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</si>
  <si>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</si>
  <si>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</si>
  <si>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</si>
  <si>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</si>
  <si>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ALVENARIA DE VEDAÇÃO DE BLOCOS CERÂMICOS MACIÇOS DE 5X10X20CM (ESPESSURA 10CM) E ARGAMASSA DE ASSENTAMENTO COM PREPARO EM BETONEIRA. AF_05/2020</t>
  </si>
  <si>
    <t>ALVENARIA DE VEDAÇÃO DE BLOCOS CERÂMICOS FURADOS NA VERTICAL DE 9X19X39 CM (ESPESSURA 9 CM) E ARGAMASSA DE ASSENTAMENTO COM PREPARO EM BETONEIRA. AF_12/2021</t>
  </si>
  <si>
    <t>ALVENARIA DE VEDAÇÃO DE BLOCOS CERÂMICOS FURADOS NA VERTICAL DE 9X19X39 CM (ESPESSURA 9 CM) E ARGAMASSA DE ASSENTAMENTO COM PREPARO MANUAL. AF_12/2021</t>
  </si>
  <si>
    <t>ALVENARIA DE VEDAÇÃO DE BLOCOS CERÂMICOS FURADOS NA VERTICAL DE 14X19X39 CM (ESPESSURA 14 CM) E ARGAMASSA DE ASSENTAMENTO COM PREPARO EM BETONEIRA. AF_12/2021</t>
  </si>
  <si>
    <t>ALVENARIA DE VEDAÇÃO DE BLOCOS CERÂMICOS FURADOS NA VERTICAL DE 14X19X39 CM (ESPESSURA 14 CM) E ARGAMASSA DE ASSENTAMENTO COM PREPARO MANUAL. AF_12/2021</t>
  </si>
  <si>
    <t>ALVENARIA DE VEDAÇÃO DE BLOCOS CERÂMICOS FURADOS NA VERTICAL DE 19X19X39 CM (ESPESSURA 19 CM) E ARGAMASSA DE ASSENTAMENTO COM PREPARO EM BETONEIRA. AF_12/2021</t>
  </si>
  <si>
    <t>ALVENARIA DE VEDAÇÃO DE BLOCOS CERÂMICOS FURADOS NA VERTICAL DE 19X19X39 CM (ESPESSURA 19 CM) E ARGAMASSA DE ASSENTAMENTO COM PREPARO MANUAL. AF_12/2021</t>
  </si>
  <si>
    <t>ALVENARIA DE VEDAÇÃO DE BLOCOS CERÂMICOS FURADOS NA HORIZONTAL DE 9X19X19 CM (ESPESSURA 9 CM) E ARGAMASSA DE ASSENTAMENTO COM PREPARO EM BETONEIRA. AF_12/2021</t>
  </si>
  <si>
    <t>ALVENARIA DE VEDAÇÃO DE BLOCOS CERÂMICOS FURADOS NA HORIZONTAL DE 9X19X19 CM (ESPESSURA 9 CM) E ARGAMASSA DE ASSENTAMENTO COM PREPARO MANUAL. AF_12/2021</t>
  </si>
  <si>
    <t>ALVENARIA DE VEDAÇÃO DE BLOCOS CERÂMICOS FURADOS NA HORIZONTAL DE 11,5X19X19 CM (ESPESSURA 11,5 CM) E ARGAMASSA DE ASSENTAMENTO COM PREPARO EM BETONEIRA. AF_12/2021</t>
  </si>
  <si>
    <t>ALVENARIA DE VEDAÇÃO DE BLOCOS CERÂMICOS FURADOS NA HORIZONTAL DE 11,5X19X19 CM (ESPESSURA 11,5 CM) E ARGAMASSA DE ASSENTAMENTO COM PREPARO MANUAL. AF_12/2021</t>
  </si>
  <si>
    <t>ALVENARIA DE VEDAÇÃO DE BLOCOS CERÂMICOS FURADOS NA HORIZONTAL DE 9X14X19 CM (ESPESSURA 9 CM) E ARGAMASSA DE ASSENTAMENTO COM PREPARO EM BETONEIRA. AF_12/2021</t>
  </si>
  <si>
    <t>ALVENARIA DE VEDAÇÃO DE BLOCOS CERÂMICOS FURADOS NA HORIZONTAL DE 9X14X19 CM (ESPESSURA 9 CM) E ARGAMASSA DE ASSENTAMENTO COM PREPARO MANUAL. AF_12/2021</t>
  </si>
  <si>
    <t>ALVENARIA DE VEDAÇÃO DE BLOCOS CERÂMICOS FURADOS NA HORIZONTAL DE 14X9X19 CM (ESPESSURA 14 CM, BLOCO DEITADO) E ARGAMASSA DE ASSENTAMENTO COM PREPARO EM BETONEIRA. AF_12/2021</t>
  </si>
  <si>
    <t>ALVENARIA DE VEDAÇÃO DE BLOCOS CERÂMICOS FURADOS NA HORIZONTAL DE 14X9X19 CM (ESPESSURA 14 CM, BLOCO DEITADO) E ARGAMASSA DE ASSENTAMENTO COM PREPARO MANUAL. AF_12/2021</t>
  </si>
  <si>
    <t>ALVENARIA DE VEDAÇÃO DE BLOCOS CERÂMICOS FURADOS NA HORIZONTAL DE 9X9X19 CM (ESPESSURA 9 CM) E ARGAMASSA DE ASSENTAMENTO COM PREPARO EM BETONEIRA. AF_12/2021</t>
  </si>
  <si>
    <t>ALVENARIA DE VEDAÇÃO DE BLOCOS CERÂMICOS FURADOS NA HORIZONTAL DE 9X9X19 CM (ESPESSURA 9 CM) E ARGAMASSA DE ASSENTAMENTO COM PREPARO MANUAL. AF_12/2021</t>
  </si>
  <si>
    <t>ALVENARIA DE VEDAÇÃO DE BLOCOS CERÂMICOS FURADOS NA HORIZONTAL DE 9X19X29 CM (ESPESSURA 9 CM) E ARGAMASSA DE ASSENTAMENTO COM PREPARO EM BETONEIRA. AF_12/2021</t>
  </si>
  <si>
    <t>ALVENARIA DE VEDAÇÃO DE BLOCOS CERÂMICOS FURADOS NA HORIZONTAL DE 9X19X29 CM (ESPESSURA 9 CM) E ARGAMASSA DE ASSENTAMENTO COM PREPARO MANUAL. AF_12/2021</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</si>
  <si>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</si>
  <si>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</si>
  <si>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</si>
  <si>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</si>
  <si>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</si>
  <si>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</si>
  <si>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</si>
  <si>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</si>
  <si>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</si>
  <si>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</si>
  <si>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</si>
  <si>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</si>
  <si>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</si>
  <si>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</si>
  <si>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</si>
  <si>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</si>
  <si>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</si>
  <si>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</si>
  <si>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</si>
  <si>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</si>
  <si>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</si>
  <si>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</si>
  <si>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</si>
  <si>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</si>
  <si>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</si>
  <si>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</si>
  <si>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</si>
  <si>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</si>
  <si>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</si>
  <si>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</si>
  <si>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</si>
  <si>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</si>
  <si>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DE GESSO DE 7X50X66CM (ESPESSURA 7CM). AF_05/2020</t>
  </si>
  <si>
    <t>ALVENARIA DE VEDAÇÃO DE BLOCOS DE GESSO DE 10X50X66CM (ESPESSURA 10CM). AF_05/2020</t>
  </si>
  <si>
    <t>ALVENARIA DE VEDAÇÃO COM ELEMENTO VAZADO DE CERÂMICA (COBOGÓ) DE 7X20X20CM E ARGAMASSA DE ASSENTAMENTO COM PREPARO EM BETONEIRA. AF_05/2020</t>
  </si>
  <si>
    <t>ALVENARIA DE VEDAÇÃO DE BLOCOS VAZADOS DE CONCRETO DE 9X19X39 CM (ESPESSURA 9 CM) E ARGAMASSA DE ASSENTAMENTO COM PREPARO EM BETONEIRA. AF_12/2021</t>
  </si>
  <si>
    <t>ALVENARIA DE VEDAÇÃO DE BLOCOS VAZADOS DE CONCRETO DE 9X19X39 CM (ESPESSURA 9 CM) E ARGAMASSA DE ASSENTAMENTO COM PREPARO MANUAL. AF_12/2021</t>
  </si>
  <si>
    <t>ALVENARIA DE VEDAÇÃO DE BLOCOS VAZADOS DE CONCRETO DE 14X19X39 CM (ESPESSURA 14 CM)  E ARGAMASSA DE ASSENTAMENTO COM PREPARO EM BETONEIRA. AF_12/2021</t>
  </si>
  <si>
    <t>ALVENARIA DE VEDAÇÃO DE BLOCOS VAZADOS DE CONCRETO DE 14X19X39 CM (ESPESSURA 14 CM) E ARGAMASSA DE ASSENTAMENTO COM PREPARO MANUAL. AF_12/2021</t>
  </si>
  <si>
    <t>ALVENARIA DE VEDAÇÃO DE BLOCOS VAZADOS DE CONCRETO DE 19X19X39 CM (ESPESSURA 19 CM) E ARGAMASSA DE ASSENTAMENTO COM PREPARO EM BETONEIRA. AF_12/2021</t>
  </si>
  <si>
    <t>ALVENARIA DE VEDAÇÃO DE BLOCOS VAZADOS DE CONCRETO DE 19X19X39 CM (ESPESSURA 19 CM) E ARGAMASSA DE ASSENTAMENTO COM PREPARO MANUAL. AF_12/2021</t>
  </si>
  <si>
    <t>ALVENARIA DE VEDAÇÃO DE BLOCOS  VAZADOS DE CONCRETO APARENTE DE 9X19X39 CM (ESPESSURA 9 CM) E ARGAMASSA DE ASSENTAMENTO COM PREPARO EM BETONEIRA. AF_12/2021</t>
  </si>
  <si>
    <t>ALVENARIA DE VEDAÇÃO DE BLOCOS  VAZADOS DE CONCRETO APARENTE DE 9X19X39 CM (ESPESSURA 9 CM) E ARGAMASSA DE ASSENTAMENTO COM PREPARO MANUAL. AF_12/2021</t>
  </si>
  <si>
    <t>ALVENARIA DE VEDAÇÃO DE BLOCOS  VAZADOS DE CONCRETO APARENTE DE 14X19X39 CM (ESPESSURA 14 CM) E ARGAMASSA DE ASSENTAMENTO COM PREPARO EM BETONEIRA. AF_12/2021</t>
  </si>
  <si>
    <t>ALVENARIA DE VEDAÇÃO DE BLOCOS  VAZADOS DE CONCRETO APARENTE DE 14X19X39 CM (ESPESSURA 14 CM) E ARGAMASSA DE ASSENTAMENTO COM PREPARO MANUAL. AF_12/2021</t>
  </si>
  <si>
    <t>ALVENARIA DE VEDAÇÃO DE BLOCOS  VAZADOS DE CONCRETO APARENTE DE 19X19X39 CM (ESPESSURA 19 CM) E ARGAMASSA DE ASSENTAMENTO COM PREPARO EM BETONEIRA. AF_12/2021</t>
  </si>
  <si>
    <t>ALVENARIA DE VEDAÇÃO DE BLOCOS  VAZADOS DE CONCRETO APARENTE DE 19X19X39 CM (ESPESSURA 19 CM) E ARGAMASSA DE ASSENTAMENTO COM PREPARO MANUAL. AF_12/2021</t>
  </si>
  <si>
    <t>ALVENARIA DE VEDAÇÃO DE BLOCOS  VAZADOS DE CONCRETO DE 14X19X29 CM (ESPESSURA 14 CM) E ARGAMASSA DE ASSENTAMENTO COM PREPARO EM BETONEIRA. AF_12/2021</t>
  </si>
  <si>
    <t>ALVENARIA DE VEDAÇÃO DE BLOCOS  VAZADOS DE CONCRETO DE 14X19X29 CM (ESPESSURA 14 CM) E ARGAMASSA DE ASSENTAMENTO COM PREPARO MANUAL. AF_12/2021</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</si>
  <si>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</si>
  <si>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</si>
  <si>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</si>
  <si>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</si>
  <si>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</si>
  <si>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</si>
  <si>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</si>
  <si>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</si>
  <si>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</si>
  <si>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</si>
  <si>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</si>
  <si>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</si>
  <si>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</si>
  <si>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</si>
  <si>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</si>
  <si>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</si>
  <si>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</si>
  <si>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</si>
  <si>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</si>
  <si>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</si>
  <si>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</si>
  <si>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</si>
  <si>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</si>
  <si>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</si>
  <si>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</si>
  <si>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</si>
  <si>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</si>
  <si>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</si>
  <si>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</si>
  <si>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</si>
  <si>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</si>
  <si>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</si>
  <si>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</si>
  <si>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</si>
  <si>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</si>
  <si>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</si>
  <si>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</si>
  <si>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</si>
  <si>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</si>
  <si>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</si>
  <si>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</si>
  <si>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</si>
  <si>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</si>
  <si>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</si>
  <si>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</si>
  <si>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</si>
  <si>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</si>
  <si>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</si>
  <si>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</si>
  <si>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</si>
  <si>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</si>
  <si>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</si>
  <si>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</si>
  <si>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</si>
  <si>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</si>
  <si>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</si>
  <si>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</si>
  <si>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</si>
  <si>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</si>
  <si>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</si>
  <si>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</si>
  <si>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</si>
  <si>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</si>
  <si>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</si>
  <si>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</si>
  <si>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</si>
  <si>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</si>
  <si>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</si>
  <si>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</si>
  <si>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</si>
  <si>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</si>
  <si>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</si>
  <si>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</si>
  <si>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</si>
  <si>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</si>
  <si>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</si>
  <si>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</si>
  <si>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</si>
  <si>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</si>
  <si>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</si>
  <si>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</si>
  <si>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</si>
  <si>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</si>
  <si>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</si>
  <si>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</si>
  <si>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</si>
  <si>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</si>
  <si>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</si>
  <si>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</si>
  <si>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</si>
  <si>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</si>
  <si>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</si>
  <si>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</si>
  <si>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</si>
  <si>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</si>
  <si>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</si>
  <si>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</si>
  <si>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</si>
  <si>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</si>
  <si>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</si>
  <si>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</si>
  <si>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</si>
  <si>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</si>
  <si>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</si>
  <si>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</si>
  <si>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</si>
  <si>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</si>
  <si>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</si>
  <si>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</si>
  <si>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</si>
  <si>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</si>
  <si>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</si>
  <si>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</si>
  <si>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</si>
  <si>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</si>
  <si>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</si>
  <si>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</si>
  <si>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</si>
  <si>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</si>
  <si>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</si>
  <si>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</si>
  <si>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</si>
  <si>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</si>
  <si>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EXECUÇÃO DE TAPA BURACO COM APLICAÇÃO DE CONCRETO ASFÁLTICO (AQUISIÇÃO EM USINA) E PINTURA DE LIGAÇÃO. AF_12/2020</t>
  </si>
  <si>
    <t>RECOMPOSIÇÃO DE REVESTIMENTO EM CONCRETO ASFÁLTICO (AQUISIÇÃO EM USINA), PARA O FECHAMENTO DE VALAS - INCLUSO DEMOLIÇÃO DO PAVIMENTO. AF_12/2020</t>
  </si>
  <si>
    <t>EXECUÇÃO DE PINTURA DE LIGAÇÃO COM EMULSÃO ASFÁLTICA RR-2C, PARA O FECHAMENTO DE VALAS. AF_12/2020</t>
  </si>
  <si>
    <t>RECOMPOSIÇÃO DE PAVIMENTO EM PISO INTERTRAVADO, COM REAPROVEITAMENTO DOS BLOCOS INTERTRAVADOS, PARA FECHAMENTO DE VALAS - INCLUSO RETIRADA E COLOCAÇÃO DO MATERIAL. AF_12/2020</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</si>
  <si>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</si>
  <si>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</si>
  <si>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</si>
  <si>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</si>
  <si>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</si>
  <si>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</si>
  <si>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</si>
  <si>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</si>
  <si>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</si>
  <si>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</si>
  <si>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</si>
  <si>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</si>
  <si>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</si>
  <si>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</si>
  <si>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</si>
  <si>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</si>
  <si>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</si>
  <si>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</si>
  <si>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</si>
  <si>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</si>
  <si>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</si>
  <si>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</si>
  <si>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</si>
  <si>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</si>
  <si>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</si>
  <si>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</si>
  <si>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</si>
  <si>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</si>
  <si>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</si>
  <si>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</si>
  <si>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</si>
  <si>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</si>
  <si>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</si>
  <si>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</si>
  <si>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</si>
  <si>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</si>
  <si>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</si>
  <si>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</si>
  <si>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</si>
  <si>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</si>
  <si>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</si>
  <si>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</si>
  <si>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</si>
  <si>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</si>
  <si>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</si>
  <si>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</si>
  <si>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</si>
  <si>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</si>
  <si>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</si>
  <si>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</si>
  <si>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</si>
  <si>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</si>
  <si>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</si>
  <si>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</si>
  <si>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</si>
  <si>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</si>
  <si>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</si>
  <si>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</si>
  <si>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</si>
  <si>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</si>
  <si>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</si>
  <si>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</si>
  <si>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</si>
  <si>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</si>
  <si>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</si>
  <si>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</si>
  <si>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</si>
  <si>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</si>
  <si>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</si>
  <si>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</si>
  <si>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</si>
  <si>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</si>
  <si>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</si>
  <si>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</si>
  <si>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</si>
  <si>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</si>
  <si>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</si>
  <si>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</si>
  <si>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</si>
  <si>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</si>
  <si>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</si>
  <si>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</si>
  <si>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</si>
  <si>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</si>
  <si>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</si>
  <si>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</si>
  <si>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</si>
  <si>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</si>
  <si>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</si>
  <si>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</si>
  <si>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</si>
  <si>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</si>
  <si>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</si>
  <si>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</si>
  <si>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</si>
  <si>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</si>
  <si>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</si>
  <si>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</si>
  <si>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</si>
  <si>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</si>
  <si>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</si>
  <si>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</si>
  <si>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</si>
  <si>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</si>
  <si>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</si>
  <si>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</si>
  <si>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</si>
  <si>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</si>
  <si>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</si>
  <si>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</si>
  <si>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</si>
  <si>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</si>
  <si>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</si>
  <si>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</si>
  <si>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</si>
  <si>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</si>
  <si>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</si>
  <si>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</si>
  <si>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</si>
  <si>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</si>
  <si>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</si>
  <si>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</si>
  <si>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</si>
  <si>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ACRÍLICA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</si>
  <si>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</si>
  <si>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</si>
  <si>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</si>
  <si>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</si>
  <si>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</si>
  <si>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</si>
  <si>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</si>
  <si>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</si>
  <si>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</si>
  <si>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</si>
  <si>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</si>
  <si>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</si>
  <si>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</si>
  <si>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</si>
  <si>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</si>
  <si>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</si>
  <si>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</si>
  <si>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</si>
  <si>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</si>
  <si>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</si>
  <si>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</si>
  <si>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</si>
  <si>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</si>
  <si>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</si>
  <si>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</si>
  <si>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</si>
  <si>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</si>
  <si>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AF_01/2020_P</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</si>
  <si>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</si>
  <si>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AF_01/2020_P</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</si>
  <si>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</si>
  <si>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AF_01/2020_P</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</si>
  <si>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</si>
  <si>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AF_01/2020_P</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</si>
  <si>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</si>
  <si>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AF_01/2020_P</t>
  </si>
  <si>
    <t>PINTURA COM TINTA EPOXÍDICA DE FUNDO APLICADA A ROLO OU PINCEL SOBRE PERFIL METÁLICO EXECUTADO EM FÁBRICA (POR DEMÃO). AF_01/2020</t>
  </si>
  <si>
    <t>PINTURA COM TINTA EPOXÍDICA DE ACABAMENTO PULVERIZADA SOBRE PERFIL METÁLICO EXECUTADO EM FÁBRICA (POR DEMÃO). AF_01/2020_P</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</si>
  <si>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</si>
  <si>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AF_01/2020_P</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</si>
  <si>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</si>
  <si>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AF_01/2020_P</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</si>
  <si>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</si>
  <si>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AF_01/2020_P</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</si>
  <si>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</si>
  <si>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AF_01/2020_P</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</si>
  <si>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</si>
  <si>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AF_01/2020_P</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</si>
  <si>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</si>
  <si>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AF_01/2020_P</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</si>
  <si>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</si>
  <si>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AF_01/2020_P</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</si>
  <si>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</si>
  <si>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AF_01/2020_P</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</si>
  <si>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</si>
  <si>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AF_01/2020_P</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</si>
  <si>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</si>
  <si>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AF_01/2020_P</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</si>
  <si>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</si>
  <si>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AF_01/2020_P</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</si>
  <si>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</si>
  <si>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AF_01/2020_P</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</si>
  <si>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</si>
  <si>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AF_01/2020_P</t>
  </si>
  <si>
    <t>PINTURA COM TINTA ALQUÍDICA DE ACABAMENTO (ESMALTE SINTÉTICO FOSCO) APLICADA A ROLO OU PINCEL SOBRE SUPERFÍCIES METÁLICAS (EXCETO PERFIL) EXECUTADO EM OBRA (02 DEMÃOS). AF_01/2020</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</si>
  <si>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</si>
  <si>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</si>
  <si>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</si>
  <si>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</si>
  <si>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</si>
  <si>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</si>
  <si>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</si>
  <si>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</si>
  <si>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</si>
  <si>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</si>
  <si>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</si>
  <si>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</si>
  <si>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</si>
  <si>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</si>
  <si>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</si>
  <si>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</si>
  <si>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</si>
  <si>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</si>
  <si>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</si>
  <si>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</si>
  <si>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</si>
  <si>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</si>
  <si>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</si>
  <si>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</si>
  <si>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</si>
  <si>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</si>
  <si>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</si>
  <si>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</si>
  <si>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</si>
  <si>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</si>
  <si>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</si>
  <si>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</si>
  <si>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</si>
  <si>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</si>
  <si>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</si>
  <si>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</si>
  <si>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</si>
  <si>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</si>
  <si>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</si>
  <si>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</si>
  <si>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</si>
  <si>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</si>
  <si>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</si>
  <si>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</si>
  <si>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</si>
  <si>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</si>
  <si>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</si>
  <si>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</si>
  <si>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</si>
  <si>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</si>
  <si>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</si>
  <si>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</si>
  <si>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</si>
  <si>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</si>
  <si>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</si>
  <si>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</si>
  <si>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</si>
  <si>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</si>
  <si>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</si>
  <si>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</si>
  <si>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</si>
  <si>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</si>
  <si>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</si>
  <si>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</si>
  <si>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</si>
  <si>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</si>
  <si>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</si>
  <si>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</si>
  <si>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</si>
  <si>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</si>
  <si>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</si>
  <si>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</si>
  <si>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</si>
  <si>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</si>
  <si>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</si>
  <si>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</si>
  <si>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</si>
  <si>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</si>
  <si>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</si>
  <si>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</si>
  <si>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RODAPÉ EM ARDÓSIA ALTURA 10CM. AF_09/2020</t>
  </si>
  <si>
    <t>RODAPÉ EM MARMORITE, ALTURA 10CM. AF_09/2020</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</si>
  <si>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</si>
  <si>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</si>
  <si>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</si>
  <si>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</si>
  <si>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</si>
  <si>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</si>
  <si>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</si>
  <si>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</si>
  <si>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</si>
  <si>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</si>
  <si>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</si>
  <si>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</si>
  <si>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</si>
  <si>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</si>
  <si>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</si>
  <si>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</si>
  <si>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</si>
  <si>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</si>
  <si>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</si>
  <si>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</si>
  <si>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</si>
  <si>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</si>
  <si>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</si>
  <si>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</si>
  <si>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</si>
  <si>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</si>
  <si>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</si>
  <si>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</si>
  <si>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</si>
  <si>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</si>
  <si>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</si>
  <si>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</si>
  <si>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</si>
  <si>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</si>
  <si>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</si>
  <si>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</si>
  <si>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</si>
  <si>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</si>
  <si>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</si>
  <si>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</si>
  <si>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</si>
  <si>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</si>
  <si>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</si>
  <si>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</si>
  <si>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</si>
  <si>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</si>
  <si>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</si>
  <si>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</si>
  <si>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</si>
  <si>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</si>
  <si>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</si>
  <si>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</si>
  <si>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</si>
  <si>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</si>
  <si>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</si>
  <si>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</si>
  <si>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</si>
  <si>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</si>
  <si>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</si>
  <si>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</si>
  <si>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</si>
  <si>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</si>
  <si>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</si>
  <si>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</si>
  <si>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</si>
  <si>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</si>
  <si>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</si>
  <si>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</si>
  <si>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</si>
  <si>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</si>
  <si>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</si>
  <si>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</si>
  <si>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</si>
  <si>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</si>
  <si>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</si>
  <si>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</si>
  <si>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RODAPÉ BORRACHA LISO, ALTURA = 7CM, ESPESSURA = 2 MM, PARA ARGAMASSA. AF_09/2020</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</si>
  <si>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</si>
  <si>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</si>
  <si>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</si>
  <si>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</si>
  <si>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</si>
  <si>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</si>
  <si>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</si>
  <si>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</si>
  <si>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</si>
  <si>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</si>
  <si>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</si>
  <si>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</si>
  <si>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</si>
  <si>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</si>
  <si>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</si>
  <si>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</si>
  <si>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</si>
  <si>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</si>
  <si>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</si>
  <si>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</si>
  <si>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</si>
  <si>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</si>
  <si>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</si>
  <si>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</si>
  <si>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</si>
  <si>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</si>
  <si>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</si>
  <si>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</si>
  <si>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</si>
  <si>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</si>
  <si>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</si>
  <si>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</si>
  <si>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</si>
  <si>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</si>
  <si>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</si>
  <si>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</si>
  <si>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</si>
  <si>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</si>
  <si>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</si>
  <si>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</si>
  <si>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</si>
  <si>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</si>
  <si>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</si>
  <si>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</si>
  <si>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</si>
  <si>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</si>
  <si>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</si>
  <si>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</si>
  <si>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</si>
  <si>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</si>
  <si>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</si>
  <si>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</si>
  <si>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</si>
  <si>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</si>
  <si>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</si>
  <si>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</si>
  <si>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</si>
  <si>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</si>
  <si>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</si>
  <si>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</si>
  <si>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</si>
  <si>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</si>
  <si>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</si>
  <si>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</si>
  <si>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</si>
  <si>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</si>
  <si>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</si>
  <si>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</si>
  <si>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</si>
  <si>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</si>
  <si>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</si>
  <si>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</si>
  <si>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</si>
  <si>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</si>
  <si>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</si>
  <si>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</si>
  <si>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</si>
  <si>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</si>
  <si>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</si>
  <si>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</si>
  <si>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</si>
  <si>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</si>
  <si>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</si>
  <si>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</si>
  <si>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</si>
  <si>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</si>
  <si>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</si>
  <si>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</si>
  <si>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</si>
  <si>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</si>
  <si>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</si>
  <si>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</si>
  <si>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</si>
  <si>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</si>
  <si>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</si>
  <si>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</si>
  <si>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</si>
  <si>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</si>
  <si>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</si>
  <si>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</si>
  <si>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</si>
  <si>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</si>
  <si>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</si>
  <si>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</si>
  <si>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</si>
  <si>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</si>
  <si>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</si>
  <si>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</si>
  <si>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</si>
  <si>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</si>
  <si>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</si>
  <si>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</si>
  <si>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</si>
  <si>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</si>
  <si>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</si>
  <si>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</si>
  <si>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</si>
  <si>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</si>
  <si>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</si>
  <si>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</si>
  <si>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</si>
  <si>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</si>
  <si>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</si>
  <si>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</si>
  <si>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</si>
  <si>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</si>
  <si>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</si>
  <si>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</si>
  <si>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</si>
  <si>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</si>
  <si>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</si>
  <si>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</si>
  <si>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</si>
  <si>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</si>
  <si>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</si>
  <si>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</si>
  <si>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</si>
  <si>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</si>
  <si>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</si>
  <si>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</si>
  <si>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</si>
  <si>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</si>
  <si>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</si>
  <si>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</si>
  <si>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</si>
  <si>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</si>
  <si>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</si>
  <si>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</si>
  <si>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</si>
  <si>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</si>
  <si>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</si>
  <si>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</si>
  <si>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</si>
  <si>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</si>
  <si>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</si>
  <si>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</si>
  <si>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</si>
  <si>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</si>
  <si>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</si>
  <si>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</si>
  <si>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</si>
  <si>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</si>
  <si>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</si>
  <si>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</si>
  <si>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</si>
  <si>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</si>
  <si>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</si>
  <si>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</si>
  <si>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</si>
  <si>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</si>
  <si>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</si>
  <si>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</si>
  <si>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</si>
  <si>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</si>
  <si>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</si>
  <si>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</si>
  <si>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</si>
  <si>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</si>
  <si>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</si>
  <si>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</si>
  <si>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</si>
  <si>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</si>
  <si>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</si>
  <si>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</si>
  <si>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</si>
  <si>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</si>
  <si>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</si>
  <si>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</si>
  <si>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</si>
  <si>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</si>
  <si>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</si>
  <si>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</si>
  <si>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</si>
  <si>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</si>
  <si>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</si>
  <si>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</si>
  <si>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</si>
  <si>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</si>
  <si>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</si>
  <si>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</si>
  <si>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</si>
  <si>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</si>
  <si>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</si>
  <si>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</si>
  <si>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</si>
  <si>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</si>
  <si>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</si>
  <si>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</si>
  <si>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</si>
  <si>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</si>
  <si>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</si>
  <si>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</si>
  <si>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</si>
  <si>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</si>
  <si>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</si>
  <si>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</si>
  <si>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</si>
  <si>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</si>
  <si>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</si>
  <si>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</si>
  <si>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</si>
  <si>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</si>
  <si>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</si>
  <si>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</si>
  <si>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</si>
  <si>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</si>
  <si>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</si>
  <si>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</si>
  <si>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</si>
  <si>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</si>
  <si>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</si>
  <si>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</si>
  <si>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</si>
  <si>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</si>
  <si>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</si>
  <si>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</si>
  <si>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</si>
  <si>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</si>
  <si>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</si>
  <si>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</si>
  <si>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</si>
  <si>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</si>
  <si>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</si>
  <si>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</si>
  <si>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</si>
  <si>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</si>
  <si>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</si>
  <si>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</si>
  <si>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</si>
  <si>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</si>
  <si>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</si>
  <si>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</si>
  <si>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</si>
  <si>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</si>
  <si>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</si>
  <si>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</si>
  <si>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</si>
  <si>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</si>
  <si>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</si>
  <si>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</si>
  <si>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</si>
  <si>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</si>
  <si>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</si>
  <si>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</si>
  <si>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</si>
  <si>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</si>
  <si>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</si>
  <si>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</si>
  <si>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</si>
  <si>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</si>
  <si>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</si>
  <si>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</si>
  <si>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</si>
  <si>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</si>
  <si>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</si>
  <si>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</si>
  <si>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</si>
  <si>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</si>
  <si>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</si>
  <si>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</si>
  <si>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</si>
  <si>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</si>
  <si>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</si>
  <si>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</si>
  <si>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</si>
  <si>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</si>
  <si>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</si>
  <si>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</si>
  <si>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</si>
  <si>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</si>
  <si>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</si>
  <si>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</si>
  <si>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</si>
  <si>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</si>
  <si>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</si>
  <si>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</si>
  <si>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</si>
  <si>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</si>
  <si>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</si>
  <si>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</si>
  <si>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</si>
  <si>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</si>
  <si>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</si>
  <si>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</si>
  <si>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</si>
  <si>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</si>
  <si>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</si>
  <si>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</si>
  <si>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</si>
  <si>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</si>
  <si>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</si>
  <si>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</si>
  <si>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</si>
  <si>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</si>
  <si>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</si>
  <si>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</si>
  <si>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</si>
  <si>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</si>
  <si>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</si>
  <si>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</si>
  <si>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</si>
  <si>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</si>
  <si>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</si>
  <si>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</si>
  <si>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</si>
  <si>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</si>
  <si>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</si>
  <si>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</si>
  <si>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</si>
  <si>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</si>
  <si>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</si>
  <si>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</si>
  <si>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</si>
  <si>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</si>
  <si>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</si>
  <si>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</si>
  <si>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</si>
  <si>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</si>
  <si>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</si>
  <si>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</si>
  <si>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</si>
  <si>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</si>
  <si>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</si>
  <si>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</si>
  <si>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</si>
  <si>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</si>
  <si>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</si>
  <si>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</si>
  <si>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</si>
  <si>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</si>
  <si>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</si>
  <si>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</si>
  <si>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</si>
  <si>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</si>
  <si>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</si>
  <si>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</si>
  <si>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</si>
  <si>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</si>
  <si>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</si>
  <si>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</si>
  <si>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</si>
  <si>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</si>
  <si>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</si>
  <si>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</si>
  <si>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</si>
  <si>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</si>
  <si>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</si>
  <si>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</si>
  <si>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</si>
  <si>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</si>
  <si>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</si>
  <si>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</si>
  <si>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</si>
  <si>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</si>
  <si>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</si>
  <si>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</si>
  <si>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</si>
  <si>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</si>
  <si>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</si>
  <si>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</si>
  <si>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</si>
  <si>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</si>
  <si>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</si>
  <si>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</si>
  <si>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</si>
  <si>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</si>
  <si>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</si>
  <si>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</si>
  <si>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</si>
  <si>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</si>
  <si>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</si>
  <si>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</si>
  <si>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</si>
  <si>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</si>
  <si>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</si>
  <si>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</si>
  <si>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</si>
  <si>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</si>
  <si>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</si>
  <si>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</si>
  <si>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</si>
  <si>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</si>
  <si>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</si>
  <si>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</si>
  <si>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</si>
  <si>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</si>
  <si>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</si>
  <si>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</si>
  <si>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</si>
  <si>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</si>
  <si>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</si>
  <si>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</si>
  <si>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</si>
  <si>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</si>
  <si>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</si>
  <si>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</si>
  <si>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</si>
  <si>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</si>
  <si>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</si>
  <si>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</si>
  <si>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</si>
  <si>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</si>
  <si>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</si>
  <si>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</si>
  <si>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</si>
  <si>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</si>
  <si>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</si>
  <si>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</si>
  <si>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</si>
  <si>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</si>
  <si>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</si>
  <si>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</si>
  <si>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</si>
  <si>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</si>
  <si>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</si>
  <si>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</si>
  <si>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</si>
  <si>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</si>
  <si>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</si>
  <si>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</si>
  <si>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</si>
  <si>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</si>
  <si>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</si>
  <si>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</si>
  <si>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</si>
  <si>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</si>
  <si>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</si>
  <si>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</si>
  <si>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</si>
  <si>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</si>
  <si>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</si>
  <si>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</si>
  <si>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</si>
  <si>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</si>
  <si>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</si>
  <si>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</si>
  <si>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</si>
  <si>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</si>
  <si>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</si>
  <si>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</si>
  <si>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</si>
  <si>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PORCELANATO UTILIZANDO DETERGENTE NEUTRO E ESCOVAÇÃO MANUAL. AF_04/2019</t>
  </si>
  <si>
    <t>LIMPEZA DE PISO CERÂMICO OU COM PEDRAS RÚSTICAS UTILIZANDO ÁCIDO MURIÁTICO. AF_04/2019</t>
  </si>
  <si>
    <t>LIMPEZA DE REVESTIMENTO CERÂMICO EM PAREDE COM PANO ÚMIDO AF_04/2019</t>
  </si>
  <si>
    <t>LIMPEZA DE REVESTIMENTO CERÂMICO EM PAREDE UTILIZANDO DETERGENTE NEUTRO E ESCOVAÇÃO MANUAL. AF_04/2019</t>
  </si>
  <si>
    <t>LIMPEZA DE REVESTIMENTO CERÂMICO EM PAREDE UTILIZANDO ÁCIDO MURIÁTICO. AF_04/2019</t>
  </si>
  <si>
    <t>LIMPEZA DE PISO DE LADRILHO HIDRÁULICO COM PANO ÚMIDO. AF_04/2019</t>
  </si>
  <si>
    <t>LIMPEZA DE PISO DE MÁRMORE/GRANITO UTILIZANDO DETERGENTE NEUTRO E ESCOVAÇÃO MANUAL. AF_04/2019</t>
  </si>
  <si>
    <t>LIMPEZA DE CONTRAPISO COM VASSOURA A SECO. AF_04/2019</t>
  </si>
  <si>
    <t>LIMPEZA DE LADRILHO HIDRÁULICO EM PAREDE COM PANO ÚMIDO. AF_04/2019</t>
  </si>
  <si>
    <t>LIMPEZA DE MÁRMORE/GRANITO EM PAREDE UTILIZANDO DETERGENTE NEUTRO E ESCOVAÇÃO MANUAL. AF_04/2019</t>
  </si>
  <si>
    <t>LIMPEZA DE SUPERFÍCIE COM JATO DE ALTA PRESSÃO.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</si>
  <si>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</si>
  <si>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</si>
  <si>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</si>
  <si>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</si>
  <si>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</si>
  <si>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</si>
  <si>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</si>
  <si>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DE MADEIRA. AF_04/2019</t>
  </si>
  <si>
    <t>LIMPEZA DE PORTA INTEIRAMENTE DE VIDRO. AF_04/2019</t>
  </si>
  <si>
    <t>LIMPEZA DE PORTA EM AÇO/ALUMÍNIO. AF_04/2019</t>
  </si>
  <si>
    <t>LIMPEZA DE PORTA DE VIDRO COM CAIXILHO EM AÇO/ ALUMÍNIO/ PVC.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</si>
  <si>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</si>
  <si>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</si>
  <si>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</si>
  <si>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</si>
  <si>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</si>
  <si>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</si>
  <si>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</si>
  <si>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</si>
  <si>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</si>
  <si>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</si>
  <si>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</si>
  <si>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</si>
  <si>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</si>
  <si>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</si>
  <si>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</si>
  <si>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</si>
  <si>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</si>
  <si>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</si>
  <si>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</si>
  <si>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</si>
  <si>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</si>
  <si>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</si>
  <si>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</si>
  <si>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</si>
  <si>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</si>
  <si>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</si>
  <si>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</si>
  <si>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</si>
  <si>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</si>
  <si>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</si>
  <si>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</si>
  <si>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</si>
  <si>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</si>
  <si>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</si>
  <si>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</si>
  <si>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</si>
  <si>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</si>
  <si>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</si>
  <si>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</si>
  <si>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</si>
  <si>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</si>
  <si>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</si>
  <si>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</si>
  <si>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</si>
  <si>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</si>
  <si>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</si>
  <si>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</si>
  <si>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</si>
  <si>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</si>
  <si>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</si>
  <si>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</si>
  <si>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</si>
  <si>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</si>
  <si>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</si>
  <si>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</si>
  <si>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</si>
  <si>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</si>
  <si>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</si>
  <si>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</si>
  <si>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</si>
  <si>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</si>
  <si>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</si>
  <si>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</si>
  <si>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</si>
  <si>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</si>
  <si>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</si>
  <si>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</si>
  <si>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</si>
  <si>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</si>
  <si>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</si>
  <si>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</si>
  <si>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</si>
  <si>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</si>
  <si>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</si>
  <si>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</si>
  <si>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</si>
  <si>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</si>
  <si>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</si>
  <si>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</si>
  <si>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</si>
  <si>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</si>
  <si>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</si>
  <si>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</si>
  <si>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</si>
  <si>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</si>
  <si>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</si>
  <si>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</si>
  <si>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</si>
  <si>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</si>
  <si>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</si>
  <si>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</si>
  <si>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</si>
  <si>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</si>
  <si>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</si>
  <si>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</si>
  <si>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</si>
  <si>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</si>
  <si>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</si>
  <si>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</si>
  <si>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</si>
  <si>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</si>
  <si>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</si>
  <si>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</si>
  <si>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</si>
  <si>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</si>
  <si>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</si>
  <si>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</si>
  <si>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</si>
  <si>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</si>
  <si>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</si>
  <si>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</si>
  <si>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</si>
  <si>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</si>
  <si>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</si>
  <si>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</si>
  <si>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</si>
  <si>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</si>
  <si>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</si>
  <si>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</si>
  <si>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</si>
  <si>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</si>
  <si>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</si>
  <si>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</si>
  <si>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</si>
  <si>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</si>
  <si>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</si>
  <si>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</si>
  <si>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</si>
  <si>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</si>
  <si>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</si>
  <si>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</si>
  <si>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</si>
  <si>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</si>
  <si>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</si>
  <si>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</si>
  <si>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</si>
  <si>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</si>
  <si>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</si>
  <si>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</si>
  <si>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</si>
  <si>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</si>
  <si>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</si>
  <si>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</si>
  <si>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</si>
  <si>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</si>
  <si>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</si>
  <si>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</si>
  <si>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</si>
  <si>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MANUAL DE TUBOS PLÁSTICOS, DN 150 MM, EM CAMINHÃO CARROCERIA 9T. AF_06/2021</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</si>
  <si>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</si>
  <si>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</si>
  <si>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</si>
  <si>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</si>
  <si>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</si>
  <si>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</si>
  <si>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</si>
  <si>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</si>
  <si>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</si>
  <si>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</si>
  <si>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</si>
  <si>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</si>
  <si>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</si>
  <si>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</si>
  <si>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</si>
  <si>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</si>
  <si>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</si>
  <si>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</si>
  <si>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</si>
  <si>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</si>
  <si>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</si>
  <si>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</si>
  <si>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</si>
  <si>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</si>
  <si>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</si>
  <si>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</si>
  <si>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</si>
  <si>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</si>
  <si>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</si>
  <si>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</si>
  <si>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</si>
  <si>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</si>
  <si>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</si>
  <si>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</si>
  <si>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</si>
  <si>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</si>
  <si>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</si>
  <si>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</si>
  <si>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</si>
  <si>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</si>
  <si>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</si>
  <si>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</si>
  <si>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</si>
  <si>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</si>
  <si>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</si>
  <si>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</si>
  <si>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</si>
  <si>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</si>
  <si>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</si>
  <si>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</si>
  <si>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</si>
  <si>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</si>
  <si>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</si>
  <si>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</si>
  <si>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</si>
  <si>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</si>
  <si>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</si>
  <si>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</si>
  <si>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</si>
  <si>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</si>
  <si>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</si>
  <si>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</si>
  <si>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</si>
  <si>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</si>
  <si>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</si>
  <si>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</si>
  <si>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</si>
  <si>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</si>
  <si>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</si>
  <si>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</si>
  <si>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</si>
  <si>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</si>
  <si>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</si>
  <si>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</si>
  <si>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</si>
  <si>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</si>
  <si>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</si>
  <si>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</si>
  <si>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</si>
  <si>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</si>
  <si>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</si>
  <si>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</si>
  <si>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</si>
  <si>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</si>
  <si>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</si>
  <si>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</si>
  <si>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</si>
  <si>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</si>
  <si>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</si>
  <si>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</si>
  <si>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</si>
  <si>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</si>
  <si>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</si>
  <si>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</si>
  <si>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</si>
  <si>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FORRAÇÃO. AF_05/2018</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</si>
  <si>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</si>
  <si>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</si>
  <si>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</si>
  <si>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</si>
  <si>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</si>
  <si>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</si>
  <si>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</si>
  <si>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</si>
  <si>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</si>
  <si>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</si>
  <si>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</si>
  <si>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</si>
  <si>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</si>
  <si>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</si>
  <si>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</si>
  <si>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</si>
  <si>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</si>
  <si>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</si>
  <si>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</si>
  <si>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</si>
  <si>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</si>
  <si>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</si>
  <si>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</si>
  <si>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</si>
  <si>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</si>
  <si>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</si>
  <si>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</si>
  <si>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</si>
  <si>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</si>
  <si>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</si>
  <si>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</si>
  <si>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</si>
  <si>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</si>
  <si>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ESTRUTURA METÁLICA COM ENCARGOS COMPLEMENTARES</t>
  </si>
  <si>
    <t>AJUDANTE DE OPERAÇÃO EM GERAL COM ENCARGOS COMPLEMENTARES</t>
  </si>
  <si>
    <t>AJUDANTE DE PEDREIRO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</si>
  <si>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</si>
  <si>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</si>
  <si>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</si>
  <si>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</si>
  <si>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</si>
  <si>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</si>
  <si>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</si>
  <si>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</si>
  <si>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</si>
  <si>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</si>
  <si>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</si>
  <si>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</si>
  <si>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CARPINTEIRO DE FORMAS COM ENCARGOS COMPLEMENTARES</t>
  </si>
  <si>
    <t>CAVOUQUEIRO OU OPERADOR PERFURATRIZ/ROMPEDOR COM ENCARGOS COMPLEMENTARES</t>
  </si>
  <si>
    <t>ELETRICISTA INDUSTRIAL COM ENCARGOS COMPLEMENTARES</t>
  </si>
  <si>
    <t>ELETROTÉCNICO COM ENCARGOS COMPLEMENTARES</t>
  </si>
  <si>
    <t>ENCANADOR OU BOMBEIRO HIDRÁULICO COM ENCARGOS COMPLEMENTARES</t>
  </si>
  <si>
    <t>MACARIQUEIRO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</si>
  <si>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</si>
  <si>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</si>
  <si>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</si>
  <si>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</si>
  <si>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</si>
  <si>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</si>
  <si>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</si>
  <si>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</si>
  <si>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</si>
  <si>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</si>
  <si>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</si>
  <si>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</si>
  <si>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</si>
  <si>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</si>
  <si>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</si>
  <si>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</si>
  <si>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</si>
  <si>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</si>
  <si>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</si>
  <si>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</si>
  <si>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</si>
  <si>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</si>
  <si>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</si>
  <si>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</si>
  <si>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</si>
  <si>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</si>
  <si>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</si>
  <si>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</si>
  <si>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</si>
  <si>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PINTOR DE LETREIROS COM ENCARGOS COMPLEMENTARES</t>
  </si>
  <si>
    <t>PINTOR PARA TINTA EPÓXI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</si>
  <si>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</si>
  <si>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</si>
  <si>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</si>
  <si>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</si>
  <si>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</si>
  <si>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TRATORISTA COM ENCARGOS COMPLEMENTARES</t>
  </si>
  <si>
    <t>VIGIA NOTURNO COM ENCARGOS COMPLEMENTARES</t>
  </si>
  <si>
    <t>OPERADOR DE BETONEIRA ESTACIONÁRIA/MISTURADOR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</si>
  <si>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</si>
  <si>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</si>
  <si>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</si>
  <si>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</si>
  <si>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</si>
  <si>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</si>
  <si>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</si>
  <si>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</si>
  <si>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</si>
  <si>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</si>
  <si>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</si>
  <si>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</si>
  <si>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</si>
  <si>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</si>
  <si>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</si>
  <si>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</si>
  <si>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</si>
  <si>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</si>
  <si>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</si>
  <si>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</si>
  <si>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</si>
  <si>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</si>
  <si>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</si>
  <si>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</si>
  <si>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</si>
  <si>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</si>
  <si>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</si>
  <si>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</si>
  <si>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</si>
  <si>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</si>
  <si>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</si>
  <si>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</si>
  <si>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</si>
  <si>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</si>
  <si>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</si>
  <si>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</si>
  <si>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</si>
  <si>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</si>
  <si>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</si>
  <si>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</si>
  <si>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</si>
  <si>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</si>
  <si>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</si>
  <si>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</si>
  <si>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</si>
  <si>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</si>
  <si>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</si>
  <si>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</si>
  <si>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</si>
  <si>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</si>
  <si>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</si>
  <si>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</si>
  <si>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</si>
  <si>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</si>
  <si>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</si>
  <si>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</si>
  <si>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</si>
  <si>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</si>
  <si>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</si>
  <si>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</si>
  <si>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</si>
  <si>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</si>
  <si>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</si>
  <si>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</si>
  <si>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</si>
  <si>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</si>
  <si>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</si>
  <si>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</si>
  <si>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</si>
  <si>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</si>
  <si>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</si>
  <si>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</si>
  <si>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</si>
  <si>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</si>
  <si>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</si>
  <si>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</si>
  <si>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</si>
  <si>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</si>
  <si>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</si>
  <si>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</si>
  <si>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</si>
  <si>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</si>
  <si>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</si>
  <si>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</si>
  <si>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</si>
  <si>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</si>
  <si>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</si>
  <si>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</si>
  <si>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</si>
  <si>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</si>
  <si>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</si>
  <si>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</si>
  <si>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</si>
  <si>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</si>
  <si>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</si>
  <si>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</si>
  <si>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</si>
  <si>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</si>
  <si>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</si>
  <si>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</si>
  <si>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</si>
  <si>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</si>
  <si>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</si>
  <si>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</si>
  <si>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</si>
  <si>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</si>
  <si>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</si>
  <si>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</si>
  <si>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</si>
  <si>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</si>
  <si>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</si>
  <si>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</si>
  <si>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</si>
  <si>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</si>
  <si>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</si>
  <si>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</si>
  <si>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</si>
  <si>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</si>
  <si>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</si>
  <si>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</si>
  <si>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</si>
  <si>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</si>
  <si>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</si>
  <si>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</si>
  <si>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</si>
  <si>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</si>
  <si>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</si>
  <si>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</si>
  <si>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</si>
  <si>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</si>
  <si>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</si>
  <si>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</si>
  <si>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</si>
  <si>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</si>
  <si>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</si>
  <si>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</si>
  <si>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</si>
  <si>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</si>
  <si>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</si>
  <si>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</si>
  <si>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</si>
  <si>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</si>
  <si>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</si>
  <si>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</si>
  <si>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</si>
  <si>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</si>
  <si>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</si>
  <si>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</si>
  <si>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</si>
  <si>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</si>
  <si>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</si>
  <si>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</si>
  <si>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</si>
  <si>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</si>
  <si>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</si>
  <si>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</si>
  <si>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</si>
  <si>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</si>
  <si>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</si>
  <si>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</si>
  <si>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</si>
  <si>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</si>
  <si>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</si>
  <si>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</si>
  <si>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</si>
  <si>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</si>
  <si>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</si>
  <si>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</si>
  <si>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</si>
  <si>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</si>
  <si>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</si>
  <si>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</si>
  <si>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</si>
  <si>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</si>
  <si>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</si>
  <si>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</si>
  <si>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</si>
  <si>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</si>
  <si>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</si>
  <si>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</si>
  <si>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</si>
  <si>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</si>
  <si>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</si>
  <si>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</si>
  <si>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</si>
  <si>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</si>
  <si>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</si>
  <si>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</si>
  <si>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</si>
  <si>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</si>
  <si>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</si>
  <si>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</si>
  <si>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</si>
  <si>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</si>
  <si>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</si>
  <si>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</si>
  <si>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</si>
  <si>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</si>
  <si>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</si>
  <si>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</si>
  <si>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</si>
  <si>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</si>
  <si>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</si>
  <si>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</si>
  <si>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</si>
  <si>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</si>
  <si>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</si>
  <si>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</si>
  <si>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</si>
  <si>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</si>
  <si>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</si>
  <si>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</si>
  <si>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</si>
  <si>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</si>
  <si>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</si>
  <si>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</si>
  <si>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</si>
  <si>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</si>
  <si>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</si>
  <si>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</si>
  <si>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</si>
  <si>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</si>
  <si>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</si>
  <si>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</si>
  <si>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</si>
  <si>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</si>
  <si>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</si>
  <si>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</si>
  <si>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</si>
  <si>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</si>
  <si>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</si>
  <si>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</si>
  <si>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</si>
  <si>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</si>
  <si>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</si>
  <si>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</si>
  <si>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</si>
  <si>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</si>
  <si>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</si>
  <si>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</si>
  <si>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</si>
  <si>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</si>
  <si>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</si>
  <si>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</si>
  <si>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</si>
  <si>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</si>
  <si>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</si>
  <si>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</si>
  <si>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</si>
  <si>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</si>
  <si>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</si>
  <si>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</si>
  <si>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</si>
  <si>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</si>
  <si>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</si>
  <si>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</si>
  <si>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</si>
  <si>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</si>
  <si>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</si>
  <si>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</si>
  <si>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</si>
  <si>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</si>
  <si>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</si>
  <si>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</si>
  <si>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</si>
  <si>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</si>
  <si>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</si>
  <si>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</si>
  <si>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</si>
  <si>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</si>
  <si>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</si>
  <si>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</si>
  <si>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</si>
  <si>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</si>
  <si>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</si>
  <si>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</si>
  <si>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</si>
  <si>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</si>
  <si>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</si>
  <si>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</si>
  <si>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</si>
  <si>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</si>
  <si>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</si>
  <si>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</si>
  <si>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</si>
  <si>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</si>
  <si>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</si>
  <si>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</si>
  <si>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</si>
  <si>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</si>
  <si>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</si>
  <si>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</si>
  <si>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</si>
  <si>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</si>
  <si>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</si>
  <si>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</si>
  <si>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CHP</t>
  </si>
  <si>
    <t>CHI</t>
  </si>
  <si>
    <t>T</t>
  </si>
  <si>
    <t>KGXKM</t>
  </si>
  <si>
    <t>UNXKM</t>
  </si>
  <si>
    <t>M2XKM</t>
  </si>
  <si>
    <t>LXKM</t>
  </si>
  <si>
    <t>MXKM</t>
  </si>
  <si>
    <t>MES</t>
  </si>
  <si>
    <t>7,31</t>
  </si>
  <si>
    <t>10,18</t>
  </si>
  <si>
    <t>16,35</t>
  </si>
  <si>
    <t>18,42</t>
  </si>
  <si>
    <t>20,47</t>
  </si>
  <si>
    <t>22,56</t>
  </si>
  <si>
    <t>61,45</t>
  </si>
  <si>
    <t>4,45</t>
  </si>
  <si>
    <t>8,74</t>
  </si>
  <si>
    <t>10,00</t>
  </si>
  <si>
    <t>11,27</t>
  </si>
  <si>
    <t>12,53</t>
  </si>
  <si>
    <t>13,83</t>
  </si>
  <si>
    <t>20,43</t>
  </si>
  <si>
    <t>23,12</t>
  </si>
  <si>
    <t>37,80</t>
  </si>
  <si>
    <t>50,53</t>
  </si>
  <si>
    <t>89,38</t>
  </si>
  <si>
    <t>20,41</t>
  </si>
  <si>
    <t>2,87</t>
  </si>
  <si>
    <t>3,93</t>
  </si>
  <si>
    <t>4,99</t>
  </si>
  <si>
    <t>5,52</t>
  </si>
  <si>
    <t>7,87</t>
  </si>
  <si>
    <t>3,78</t>
  </si>
  <si>
    <t>4,32</t>
  </si>
  <si>
    <t>5,91</t>
  </si>
  <si>
    <t>3,10</t>
  </si>
  <si>
    <t>14,72</t>
  </si>
  <si>
    <t>2,29</t>
  </si>
  <si>
    <t>24,71</t>
  </si>
  <si>
    <t>1,72</t>
  </si>
  <si>
    <t>2,38</t>
  </si>
  <si>
    <t>3,02</t>
  </si>
  <si>
    <t>0,76</t>
  </si>
  <si>
    <t>1,08</t>
  </si>
  <si>
    <t>7,83</t>
  </si>
  <si>
    <t>10,01</t>
  </si>
  <si>
    <t>12,00</t>
  </si>
  <si>
    <t>14,23</t>
  </si>
  <si>
    <t>16,25</t>
  </si>
  <si>
    <t>14,83</t>
  </si>
  <si>
    <t>18,70</t>
  </si>
  <si>
    <t>43,02</t>
  </si>
  <si>
    <t>4,35</t>
  </si>
  <si>
    <t>8,90</t>
  </si>
  <si>
    <t>10,95</t>
  </si>
  <si>
    <t>4,55</t>
  </si>
  <si>
    <t>6,65</t>
  </si>
  <si>
    <t>7,69</t>
  </si>
  <si>
    <t>10,84</t>
  </si>
  <si>
    <t>8,87</t>
  </si>
  <si>
    <t>10,61</t>
  </si>
  <si>
    <t>19,28</t>
  </si>
  <si>
    <t>44,05</t>
  </si>
  <si>
    <t>62,21</t>
  </si>
  <si>
    <t>48,60</t>
  </si>
  <si>
    <t>37,82</t>
  </si>
  <si>
    <t>72,94</t>
  </si>
  <si>
    <t>11,56</t>
  </si>
  <si>
    <t>3,17</t>
  </si>
  <si>
    <t>5,07</t>
  </si>
  <si>
    <t>50,04</t>
  </si>
  <si>
    <t>6,35</t>
  </si>
  <si>
    <t>16,11</t>
  </si>
  <si>
    <t>19,02</t>
  </si>
  <si>
    <t>35,13</t>
  </si>
  <si>
    <t>7,39</t>
  </si>
  <si>
    <t>22,06</t>
  </si>
  <si>
    <t>11,10</t>
  </si>
  <si>
    <t>5,79</t>
  </si>
  <si>
    <t>14,60</t>
  </si>
  <si>
    <t>2,04</t>
  </si>
  <si>
    <t>2,74</t>
  </si>
  <si>
    <t>5,68</t>
  </si>
  <si>
    <t>11,77</t>
  </si>
  <si>
    <t>190,30</t>
  </si>
  <si>
    <t>6,99</t>
  </si>
  <si>
    <t>16,09</t>
  </si>
  <si>
    <t>15,95</t>
  </si>
  <si>
    <t>16,62</t>
  </si>
  <si>
    <t>11,15</t>
  </si>
  <si>
    <t>11,72</t>
  </si>
  <si>
    <t>3,21</t>
  </si>
  <si>
    <t>0,26</t>
  </si>
  <si>
    <t>81,87</t>
  </si>
  <si>
    <t>17,64</t>
  </si>
  <si>
    <t>10,89</t>
  </si>
  <si>
    <t>0,05</t>
  </si>
  <si>
    <t>21,75</t>
  </si>
  <si>
    <t>7,23</t>
  </si>
  <si>
    <t>10,90</t>
  </si>
  <si>
    <t>11,08</t>
  </si>
  <si>
    <t>21,30</t>
  </si>
  <si>
    <t>4,87</t>
  </si>
  <si>
    <t>5,03</t>
  </si>
  <si>
    <t>4,59</t>
  </si>
  <si>
    <t>0,29</t>
  </si>
  <si>
    <t>5,28</t>
  </si>
  <si>
    <t>7,67</t>
  </si>
  <si>
    <t>51,07</t>
  </si>
  <si>
    <t>42,70</t>
  </si>
  <si>
    <t>3,60</t>
  </si>
  <si>
    <t>4,39</t>
  </si>
  <si>
    <t>6,32</t>
  </si>
  <si>
    <t>4,49</t>
  </si>
  <si>
    <t>0,52</t>
  </si>
  <si>
    <t>1,03</t>
  </si>
  <si>
    <t>1,23</t>
  </si>
  <si>
    <t>8,46</t>
  </si>
  <si>
    <t>0,39</t>
  </si>
  <si>
    <t>79,10</t>
  </si>
  <si>
    <t>0,40</t>
  </si>
  <si>
    <t>5,14</t>
  </si>
  <si>
    <t>1,58</t>
  </si>
  <si>
    <t>1,93</t>
  </si>
  <si>
    <t>0,49</t>
  </si>
  <si>
    <t>4,91</t>
  </si>
  <si>
    <t>7,33</t>
  </si>
  <si>
    <t>1,04</t>
  </si>
  <si>
    <t>4,77</t>
  </si>
  <si>
    <t>5,11</t>
  </si>
  <si>
    <t>5,90</t>
  </si>
  <si>
    <t>5,87</t>
  </si>
  <si>
    <t>0,54</t>
  </si>
  <si>
    <t>0,77</t>
  </si>
  <si>
    <t>6,71</t>
  </si>
  <si>
    <t>1,14</t>
  </si>
  <si>
    <t>0,12</t>
  </si>
  <si>
    <t>0,24</t>
  </si>
  <si>
    <t>20,60</t>
  </si>
  <si>
    <t>0,48</t>
  </si>
  <si>
    <t>21,77</t>
  </si>
  <si>
    <t>29,44</t>
  </si>
  <si>
    <t>0,21</t>
  </si>
  <si>
    <t>2,83</t>
  </si>
  <si>
    <t>4,00</t>
  </si>
  <si>
    <t>0,03</t>
  </si>
  <si>
    <t>0,70</t>
  </si>
  <si>
    <t>0,57</t>
  </si>
  <si>
    <t>20,20</t>
  </si>
  <si>
    <t>26,39</t>
  </si>
  <si>
    <t>6,39</t>
  </si>
  <si>
    <t>47,16</t>
  </si>
  <si>
    <t>42,07</t>
  </si>
  <si>
    <t>49,50</t>
  </si>
  <si>
    <t>0,09</t>
  </si>
  <si>
    <t>0,25</t>
  </si>
  <si>
    <t>19,80</t>
  </si>
  <si>
    <t>5,74</t>
  </si>
  <si>
    <t>26,13</t>
  </si>
  <si>
    <t>24,27</t>
  </si>
  <si>
    <t>23,48</t>
  </si>
  <si>
    <t>13,40</t>
  </si>
  <si>
    <t>8,43</t>
  </si>
  <si>
    <t>34,32</t>
  </si>
  <si>
    <t>28,35</t>
  </si>
  <si>
    <t>30,52</t>
  </si>
  <si>
    <t>38,19</t>
  </si>
  <si>
    <t>25,30</t>
  </si>
  <si>
    <t>24,17</t>
  </si>
  <si>
    <t>6,98</t>
  </si>
  <si>
    <t>3,33</t>
  </si>
  <si>
    <t>4,84</t>
  </si>
  <si>
    <t>5,46</t>
  </si>
  <si>
    <t>0,86</t>
  </si>
  <si>
    <t>0,33</t>
  </si>
  <si>
    <t>16,68</t>
  </si>
  <si>
    <t>3,25</t>
  </si>
  <si>
    <t>16,72</t>
  </si>
  <si>
    <t>52,42</t>
  </si>
  <si>
    <t>35,00</t>
  </si>
  <si>
    <t>1,50</t>
  </si>
  <si>
    <t>26,27</t>
  </si>
  <si>
    <t>5,08</t>
  </si>
  <si>
    <t>4,53</t>
  </si>
  <si>
    <t>0,91</t>
  </si>
  <si>
    <t>0,44</t>
  </si>
  <si>
    <t>0,47</t>
  </si>
  <si>
    <t>0,59</t>
  </si>
  <si>
    <t>0,92</t>
  </si>
  <si>
    <t>0,11</t>
  </si>
  <si>
    <t>1,10</t>
  </si>
  <si>
    <t>0,13</t>
  </si>
  <si>
    <t>1,20</t>
  </si>
  <si>
    <t>0,10</t>
  </si>
  <si>
    <t>0,96</t>
  </si>
  <si>
    <t>5,71</t>
  </si>
  <si>
    <t>0,67</t>
  </si>
  <si>
    <t>7,57</t>
  </si>
  <si>
    <t>0,89</t>
  </si>
  <si>
    <t>0,78</t>
  </si>
  <si>
    <t>0,35</t>
  </si>
  <si>
    <t>0,04</t>
  </si>
  <si>
    <t>0,38</t>
  </si>
  <si>
    <t>1,27</t>
  </si>
  <si>
    <t>5,48</t>
  </si>
  <si>
    <t>6,36</t>
  </si>
  <si>
    <t>21,40</t>
  </si>
  <si>
    <t>4,03</t>
  </si>
  <si>
    <t>0,56</t>
  </si>
  <si>
    <t>3,07</t>
  </si>
  <si>
    <t>25,81</t>
  </si>
  <si>
    <t>4,65</t>
  </si>
  <si>
    <t>0,63</t>
  </si>
  <si>
    <t>4,44</t>
  </si>
  <si>
    <t>27,01</t>
  </si>
  <si>
    <t>1,70</t>
  </si>
  <si>
    <t>6,64</t>
  </si>
  <si>
    <t>3,99</t>
  </si>
  <si>
    <t>1,42</t>
  </si>
  <si>
    <t>0,16</t>
  </si>
  <si>
    <t>2,55</t>
  </si>
  <si>
    <t>36,80</t>
  </si>
  <si>
    <t>24,40</t>
  </si>
  <si>
    <t>28,79</t>
  </si>
  <si>
    <t>12,28</t>
  </si>
  <si>
    <t>2,46</t>
  </si>
  <si>
    <t>7,94</t>
  </si>
  <si>
    <t>0,20</t>
  </si>
  <si>
    <t>2,16</t>
  </si>
  <si>
    <t>3,80</t>
  </si>
  <si>
    <t>0,34</t>
  </si>
  <si>
    <t>0,53</t>
  </si>
  <si>
    <t>1,60</t>
  </si>
  <si>
    <t>0,19</t>
  </si>
  <si>
    <t>2,01</t>
  </si>
  <si>
    <t>1,51</t>
  </si>
  <si>
    <t>4,80</t>
  </si>
  <si>
    <t>6,56</t>
  </si>
  <si>
    <t>7,17</t>
  </si>
  <si>
    <t>11,52</t>
  </si>
  <si>
    <t>0,93</t>
  </si>
  <si>
    <t>1,02</t>
  </si>
  <si>
    <t>4,27</t>
  </si>
  <si>
    <t>0,50</t>
  </si>
  <si>
    <t>4,67</t>
  </si>
  <si>
    <t>6,51</t>
  </si>
  <si>
    <t>5,00</t>
  </si>
  <si>
    <t>5,19</t>
  </si>
  <si>
    <t>0,71</t>
  </si>
  <si>
    <t>6,49</t>
  </si>
  <si>
    <t>13,72</t>
  </si>
  <si>
    <t>13,76</t>
  </si>
  <si>
    <t>29,53</t>
  </si>
  <si>
    <t>3,50</t>
  </si>
  <si>
    <t>15,18</t>
  </si>
  <si>
    <t>1,53</t>
  </si>
  <si>
    <t>18,97</t>
  </si>
  <si>
    <t>3,86</t>
  </si>
  <si>
    <t>5,18</t>
  </si>
  <si>
    <t>0,85</t>
  </si>
  <si>
    <t>3,48</t>
  </si>
  <si>
    <t>31,25</t>
  </si>
  <si>
    <t>0,06</t>
  </si>
  <si>
    <t>0,61</t>
  </si>
  <si>
    <t>0,07</t>
  </si>
  <si>
    <t>2,70</t>
  </si>
  <si>
    <t>2,14</t>
  </si>
  <si>
    <t>3,13</t>
  </si>
  <si>
    <t>2,69</t>
  </si>
  <si>
    <t>10,86</t>
  </si>
  <si>
    <t>2,28</t>
  </si>
  <si>
    <t>1,80</t>
  </si>
  <si>
    <t>19,93</t>
  </si>
  <si>
    <t>3,04</t>
  </si>
  <si>
    <t>20,92</t>
  </si>
  <si>
    <t>2,50</t>
  </si>
  <si>
    <t>20,24</t>
  </si>
  <si>
    <t>7,15</t>
  </si>
  <si>
    <t>15,65</t>
  </si>
  <si>
    <t>2,30</t>
  </si>
  <si>
    <t>26,35</t>
  </si>
  <si>
    <t>0,08</t>
  </si>
  <si>
    <t>0,00</t>
  </si>
  <si>
    <t>0,64</t>
  </si>
  <si>
    <t>5,06</t>
  </si>
  <si>
    <t>4,94</t>
  </si>
  <si>
    <t>0,80</t>
  </si>
  <si>
    <t>0,01</t>
  </si>
  <si>
    <t>0,14</t>
  </si>
  <si>
    <t>1,46</t>
  </si>
  <si>
    <t>4,63</t>
  </si>
  <si>
    <t>3,67</t>
  </si>
  <si>
    <t>0,22</t>
  </si>
  <si>
    <t>0,02</t>
  </si>
  <si>
    <t>0,28</t>
  </si>
  <si>
    <t>8,50</t>
  </si>
  <si>
    <t>0,41</t>
  </si>
  <si>
    <t>0,68</t>
  </si>
  <si>
    <t>10,98</t>
  </si>
  <si>
    <t>9,53</t>
  </si>
  <si>
    <t>0,79</t>
  </si>
  <si>
    <t>15,27</t>
  </si>
  <si>
    <t>13,26</t>
  </si>
  <si>
    <t>12,09</t>
  </si>
  <si>
    <t>5,38</t>
  </si>
  <si>
    <t>0,74</t>
  </si>
  <si>
    <t>6,73</t>
  </si>
  <si>
    <t>0,18</t>
  </si>
  <si>
    <t>17,30</t>
  </si>
  <si>
    <t>2,40</t>
  </si>
  <si>
    <t>3,39</t>
  </si>
  <si>
    <t>3,03</t>
  </si>
  <si>
    <t>5,86</t>
  </si>
  <si>
    <t>23,05</t>
  </si>
  <si>
    <t>31,99</t>
  </si>
  <si>
    <t>5,04</t>
  </si>
  <si>
    <t>10,05</t>
  </si>
  <si>
    <t>29,59</t>
  </si>
  <si>
    <t>5,43</t>
  </si>
  <si>
    <t>1,07</t>
  </si>
  <si>
    <t>1,34</t>
  </si>
  <si>
    <t>0,58</t>
  </si>
  <si>
    <t>1,11</t>
  </si>
  <si>
    <t>5,42</t>
  </si>
  <si>
    <t>0,42</t>
  </si>
  <si>
    <t>2,59</t>
  </si>
  <si>
    <t>0,51</t>
  </si>
  <si>
    <t>5,65</t>
  </si>
  <si>
    <t>23,13</t>
  </si>
  <si>
    <t>2,90</t>
  </si>
  <si>
    <t>3,52</t>
  </si>
  <si>
    <t>39,80</t>
  </si>
  <si>
    <t>2,31</t>
  </si>
  <si>
    <t>2,20</t>
  </si>
  <si>
    <t>2,18</t>
  </si>
  <si>
    <t>0,23</t>
  </si>
  <si>
    <t>4,50</t>
  </si>
  <si>
    <t>0,66</t>
  </si>
  <si>
    <t>17,25</t>
  </si>
  <si>
    <t>3,46</t>
  </si>
  <si>
    <t>0,69</t>
  </si>
  <si>
    <t>1,30</t>
  </si>
  <si>
    <t>10,70</t>
  </si>
  <si>
    <t>0,95</t>
  </si>
  <si>
    <t>1,29</t>
  </si>
  <si>
    <t>19,94</t>
  </si>
  <si>
    <t>9,24</t>
  </si>
  <si>
    <t>36,63</t>
  </si>
  <si>
    <t>49,47</t>
  </si>
  <si>
    <t>24,98</t>
  </si>
  <si>
    <t>20,14</t>
  </si>
  <si>
    <t>19,64</t>
  </si>
  <si>
    <t>22,22</t>
  </si>
  <si>
    <t>2,72</t>
  </si>
  <si>
    <t>29,97</t>
  </si>
  <si>
    <t>24,07</t>
  </si>
  <si>
    <t>17,59</t>
  </si>
  <si>
    <t>40,96</t>
  </si>
  <si>
    <t>21,51</t>
  </si>
  <si>
    <t>34,44</t>
  </si>
  <si>
    <t>21,95</t>
  </si>
  <si>
    <t>10,39</t>
  </si>
  <si>
    <t>26,07</t>
  </si>
  <si>
    <t>182,89</t>
  </si>
  <si>
    <t>12,33</t>
  </si>
  <si>
    <t>10,45</t>
  </si>
  <si>
    <t>11,18</t>
  </si>
  <si>
    <t>45,45</t>
  </si>
  <si>
    <t>79,71</t>
  </si>
  <si>
    <t>45,48</t>
  </si>
  <si>
    <t>45,79</t>
  </si>
  <si>
    <t>7,66</t>
  </si>
  <si>
    <t>13,96</t>
  </si>
  <si>
    <t>12,50</t>
  </si>
  <si>
    <t>10,56</t>
  </si>
  <si>
    <t>10,04</t>
  </si>
  <si>
    <t>11,24</t>
  </si>
  <si>
    <t>13,12</t>
  </si>
  <si>
    <t>8,15</t>
  </si>
  <si>
    <t>13,99</t>
  </si>
  <si>
    <t>17,00</t>
  </si>
  <si>
    <t>12,14</t>
  </si>
  <si>
    <t>13,04</t>
  </si>
  <si>
    <t>13,67</t>
  </si>
  <si>
    <t>21,87</t>
  </si>
  <si>
    <t>13,23</t>
  </si>
  <si>
    <t>13,08</t>
  </si>
  <si>
    <t>12,45</t>
  </si>
  <si>
    <t>12,38</t>
  </si>
  <si>
    <t>15,53</t>
  </si>
  <si>
    <t>26,98</t>
  </si>
  <si>
    <t>2,49</t>
  </si>
  <si>
    <t>19,90</t>
  </si>
  <si>
    <t>80,42</t>
  </si>
  <si>
    <t>53,74</t>
  </si>
  <si>
    <t>62,44</t>
  </si>
  <si>
    <t>17,38</t>
  </si>
  <si>
    <t>17,73</t>
  </si>
  <si>
    <t>153,58</t>
  </si>
  <si>
    <t>8,91</t>
  </si>
  <si>
    <t>15,41</t>
  </si>
  <si>
    <t>13,66</t>
  </si>
  <si>
    <t>10,14</t>
  </si>
  <si>
    <t>12,72</t>
  </si>
  <si>
    <t>11,89</t>
  </si>
  <si>
    <t>14,86</t>
  </si>
  <si>
    <t>14,21</t>
  </si>
  <si>
    <t>9,85</t>
  </si>
  <si>
    <t>15,12</t>
  </si>
  <si>
    <t>13,22</t>
  </si>
  <si>
    <t>12,71</t>
  </si>
  <si>
    <t>9,52</t>
  </si>
  <si>
    <t>10,40</t>
  </si>
  <si>
    <t>11,47</t>
  </si>
  <si>
    <t>15,37</t>
  </si>
  <si>
    <t>10,35</t>
  </si>
  <si>
    <t>10,92</t>
  </si>
  <si>
    <t>8,57</t>
  </si>
  <si>
    <t>9,97</t>
  </si>
  <si>
    <t>11,20</t>
  </si>
  <si>
    <t>10,64</t>
  </si>
  <si>
    <t>8,52</t>
  </si>
  <si>
    <t>8,45</t>
  </si>
  <si>
    <t>10,03</t>
  </si>
  <si>
    <t>10,73</t>
  </si>
  <si>
    <t>10,50</t>
  </si>
  <si>
    <t>10,74</t>
  </si>
  <si>
    <t>10,72</t>
  </si>
  <si>
    <t>13,32</t>
  </si>
  <si>
    <t>12,85</t>
  </si>
  <si>
    <t>12,31</t>
  </si>
  <si>
    <t>11,87</t>
  </si>
  <si>
    <t>11,86</t>
  </si>
  <si>
    <t>16,16</t>
  </si>
  <si>
    <t>12,68</t>
  </si>
  <si>
    <t>10,13</t>
  </si>
  <si>
    <t>9,41</t>
  </si>
  <si>
    <t>10,17</t>
  </si>
  <si>
    <t>11,34</t>
  </si>
  <si>
    <t>9,28</t>
  </si>
  <si>
    <t>10,69</t>
  </si>
  <si>
    <t>13,43</t>
  </si>
  <si>
    <t>14,18</t>
  </si>
  <si>
    <t>10,31</t>
  </si>
  <si>
    <t>9,32</t>
  </si>
  <si>
    <t>10,58</t>
  </si>
  <si>
    <t>13,91</t>
  </si>
  <si>
    <t>9,66</t>
  </si>
  <si>
    <t>8,39</t>
  </si>
  <si>
    <t>10,08</t>
  </si>
  <si>
    <t>81,13</t>
  </si>
  <si>
    <t>41,58</t>
  </si>
  <si>
    <t>76,85</t>
  </si>
  <si>
    <t>5,45</t>
  </si>
  <si>
    <t>15,07</t>
  </si>
  <si>
    <t>31,96</t>
  </si>
  <si>
    <t>14,24</t>
  </si>
  <si>
    <t>14,17</t>
  </si>
  <si>
    <t>23,66</t>
  </si>
  <si>
    <t>19,41</t>
  </si>
  <si>
    <t>18,96</t>
  </si>
  <si>
    <t>14,95</t>
  </si>
  <si>
    <t>12,74</t>
  </si>
  <si>
    <t>9,19</t>
  </si>
  <si>
    <t>4,02</t>
  </si>
  <si>
    <t>36,22</t>
  </si>
  <si>
    <t>29,57</t>
  </si>
  <si>
    <t>40,94</t>
  </si>
  <si>
    <t>7,91</t>
  </si>
  <si>
    <t>8,58</t>
  </si>
  <si>
    <t>8,77</t>
  </si>
  <si>
    <t>10,48</t>
  </si>
  <si>
    <t>11,91</t>
  </si>
  <si>
    <t>9,08</t>
  </si>
  <si>
    <t>11,43</t>
  </si>
  <si>
    <t>10,80</t>
  </si>
  <si>
    <t>5,99</t>
  </si>
  <si>
    <t>6,66</t>
  </si>
  <si>
    <t>7,16</t>
  </si>
  <si>
    <t>8,95</t>
  </si>
  <si>
    <t>8,07</t>
  </si>
  <si>
    <t>8,69</t>
  </si>
  <si>
    <t>8,93</t>
  </si>
  <si>
    <t>11,88</t>
  </si>
  <si>
    <t>15,55</t>
  </si>
  <si>
    <t>9,27</t>
  </si>
  <si>
    <t>9,94</t>
  </si>
  <si>
    <t>14,14</t>
  </si>
  <si>
    <t>12,70</t>
  </si>
  <si>
    <t>20,97</t>
  </si>
  <si>
    <t>6,67</t>
  </si>
  <si>
    <t>8,42</t>
  </si>
  <si>
    <t>21,47</t>
  </si>
  <si>
    <t>26,78</t>
  </si>
  <si>
    <t>7,50</t>
  </si>
  <si>
    <t>5,73</t>
  </si>
  <si>
    <t>6,89</t>
  </si>
  <si>
    <t>9,37</t>
  </si>
  <si>
    <t>13,31</t>
  </si>
  <si>
    <t>16,17</t>
  </si>
  <si>
    <t>18,58</t>
  </si>
  <si>
    <t>15,04</t>
  </si>
  <si>
    <t>17,29</t>
  </si>
  <si>
    <t>17,94</t>
  </si>
  <si>
    <t>20,35</t>
  </si>
  <si>
    <t>12,94</t>
  </si>
  <si>
    <t>15,16</t>
  </si>
  <si>
    <t>15,94</t>
  </si>
  <si>
    <t>20,28</t>
  </si>
  <si>
    <t>47,77</t>
  </si>
  <si>
    <t>5,17</t>
  </si>
  <si>
    <t>5,75</t>
  </si>
  <si>
    <t>12,06</t>
  </si>
  <si>
    <t>9,84</t>
  </si>
  <si>
    <t>11,05</t>
  </si>
  <si>
    <t>9,43</t>
  </si>
  <si>
    <t>11,16</t>
  </si>
  <si>
    <t>3,66</t>
  </si>
  <si>
    <t>3,73</t>
  </si>
  <si>
    <t>4,93</t>
  </si>
  <si>
    <t>6,09</t>
  </si>
  <si>
    <t>6,94</t>
  </si>
  <si>
    <t>9,35</t>
  </si>
  <si>
    <t>21,06</t>
  </si>
  <si>
    <t>14,62</t>
  </si>
  <si>
    <t>15,83</t>
  </si>
  <si>
    <t>34,56</t>
  </si>
  <si>
    <t>48,59</t>
  </si>
  <si>
    <t>66,72</t>
  </si>
  <si>
    <t>9,30</t>
  </si>
  <si>
    <t>14,37</t>
  </si>
  <si>
    <t>15,58</t>
  </si>
  <si>
    <t>23,76</t>
  </si>
  <si>
    <t>12,80</t>
  </si>
  <si>
    <t>24,54</t>
  </si>
  <si>
    <t>9,12</t>
  </si>
  <si>
    <t>8,51</t>
  </si>
  <si>
    <t>26,64</t>
  </si>
  <si>
    <t>30,07</t>
  </si>
  <si>
    <t>15,72</t>
  </si>
  <si>
    <t>16,30</t>
  </si>
  <si>
    <t>18,67</t>
  </si>
  <si>
    <t>40,98</t>
  </si>
  <si>
    <t>159,96</t>
  </si>
  <si>
    <t>31,53</t>
  </si>
  <si>
    <t>8,55</t>
  </si>
  <si>
    <t>7,19</t>
  </si>
  <si>
    <t>13,19</t>
  </si>
  <si>
    <t>10,57</t>
  </si>
  <si>
    <t>21,38</t>
  </si>
  <si>
    <t>34,82</t>
  </si>
  <si>
    <t>60,93</t>
  </si>
  <si>
    <t>62,07</t>
  </si>
  <si>
    <t>22,04</t>
  </si>
  <si>
    <t>39,53</t>
  </si>
  <si>
    <t>30,15</t>
  </si>
  <si>
    <t>22,40</t>
  </si>
  <si>
    <t>17,27</t>
  </si>
  <si>
    <t>19,39</t>
  </si>
  <si>
    <t>24,46</t>
  </si>
  <si>
    <t>32,05</t>
  </si>
  <si>
    <t>36,29</t>
  </si>
  <si>
    <t>39,24</t>
  </si>
  <si>
    <t>62,20</t>
  </si>
  <si>
    <t>69,39</t>
  </si>
  <si>
    <t>73,56</t>
  </si>
  <si>
    <t>51,54</t>
  </si>
  <si>
    <t>54,40</t>
  </si>
  <si>
    <t>65,23</t>
  </si>
  <si>
    <t>59,83</t>
  </si>
  <si>
    <t>36,91</t>
  </si>
  <si>
    <t>18,84</t>
  </si>
  <si>
    <t>21,67</t>
  </si>
  <si>
    <t>23,29</t>
  </si>
  <si>
    <t>31,15</t>
  </si>
  <si>
    <t>54,29</t>
  </si>
  <si>
    <t>6,29</t>
  </si>
  <si>
    <t>22,08</t>
  </si>
  <si>
    <t>19,52</t>
  </si>
  <si>
    <t>28,86</t>
  </si>
  <si>
    <t>60,83</t>
  </si>
  <si>
    <t>50,79</t>
  </si>
  <si>
    <t>3,55</t>
  </si>
  <si>
    <t>4,43</t>
  </si>
  <si>
    <t>3,88</t>
  </si>
  <si>
    <t>5,95</t>
  </si>
  <si>
    <t>22,77</t>
  </si>
  <si>
    <t>8,72</t>
  </si>
  <si>
    <t>9,56</t>
  </si>
  <si>
    <t>11,63</t>
  </si>
  <si>
    <t>17,79</t>
  </si>
  <si>
    <t>2,52</t>
  </si>
  <si>
    <t>5,76</t>
  </si>
  <si>
    <t>14,71</t>
  </si>
  <si>
    <t>2,58</t>
  </si>
  <si>
    <t>3,95</t>
  </si>
  <si>
    <t>546,69</t>
  </si>
  <si>
    <t>43,22</t>
  </si>
  <si>
    <t>28,17</t>
  </si>
  <si>
    <t>17,21</t>
  </si>
  <si>
    <t>20,45</t>
  </si>
  <si>
    <t>22,96</t>
  </si>
  <si>
    <t>30,74</t>
  </si>
  <si>
    <t>44,39</t>
  </si>
  <si>
    <t>18,99</t>
  </si>
  <si>
    <t>25,75</t>
  </si>
  <si>
    <t>27,74</t>
  </si>
  <si>
    <t>19,63</t>
  </si>
  <si>
    <t>19,22</t>
  </si>
  <si>
    <t>30,47</t>
  </si>
  <si>
    <t>27,25</t>
  </si>
  <si>
    <t>27,61</t>
  </si>
  <si>
    <t>17,78</t>
  </si>
  <si>
    <t>7,98</t>
  </si>
  <si>
    <t>9,06</t>
  </si>
  <si>
    <t>11,51</t>
  </si>
  <si>
    <t>5,10</t>
  </si>
  <si>
    <t>6,01</t>
  </si>
  <si>
    <t>5,20</t>
  </si>
  <si>
    <t>19,42</t>
  </si>
  <si>
    <t>7,25</t>
  </si>
  <si>
    <t>8,76</t>
  </si>
  <si>
    <t>12,36</t>
  </si>
  <si>
    <t>26,73</t>
  </si>
  <si>
    <t>8,61</t>
  </si>
  <si>
    <t>21,91</t>
  </si>
  <si>
    <t>14,07</t>
  </si>
  <si>
    <t>4,56</t>
  </si>
  <si>
    <t>7,18</t>
  </si>
  <si>
    <t>5,56</t>
  </si>
  <si>
    <t>15,40</t>
  </si>
  <si>
    <t>11,00</t>
  </si>
  <si>
    <t>13,74</t>
  </si>
  <si>
    <t>10,06</t>
  </si>
  <si>
    <t>3,82</t>
  </si>
  <si>
    <t>13,11</t>
  </si>
  <si>
    <t>30,26</t>
  </si>
  <si>
    <t>13,48</t>
  </si>
  <si>
    <t>5,41</t>
  </si>
  <si>
    <t>7,64</t>
  </si>
  <si>
    <t>10,25</t>
  </si>
  <si>
    <t>14,02</t>
  </si>
  <si>
    <t>12,47</t>
  </si>
  <si>
    <t>13,85</t>
  </si>
  <si>
    <t>14,12</t>
  </si>
  <si>
    <t>17,17</t>
  </si>
  <si>
    <t>48,87</t>
  </si>
  <si>
    <t>9,26</t>
  </si>
  <si>
    <t>16,23</t>
  </si>
  <si>
    <t>32,10</t>
  </si>
  <si>
    <t>7,70</t>
  </si>
  <si>
    <t>12,79</t>
  </si>
  <si>
    <t>30,71</t>
  </si>
  <si>
    <t>13,82</t>
  </si>
  <si>
    <t>13,90</t>
  </si>
  <si>
    <t>8,84</t>
  </si>
  <si>
    <t>11,80</t>
  </si>
  <si>
    <t>16,79</t>
  </si>
  <si>
    <t>11,55</t>
  </si>
  <si>
    <t>21,92</t>
  </si>
  <si>
    <t>23,00</t>
  </si>
  <si>
    <t>23,68</t>
  </si>
  <si>
    <t>34,48</t>
  </si>
  <si>
    <t>9,20</t>
  </si>
  <si>
    <t>11,65</t>
  </si>
  <si>
    <t>19,92</t>
  </si>
  <si>
    <t>9,33</t>
  </si>
  <si>
    <t>11,96</t>
  </si>
  <si>
    <t>19,68</t>
  </si>
  <si>
    <t>9,72</t>
  </si>
  <si>
    <t>18,37</t>
  </si>
  <si>
    <t>14,35</t>
  </si>
  <si>
    <t>6,93</t>
  </si>
  <si>
    <t>9,17</t>
  </si>
  <si>
    <t>18,54</t>
  </si>
  <si>
    <t>17,96</t>
  </si>
  <si>
    <t>9,73</t>
  </si>
  <si>
    <t>6,81</t>
  </si>
  <si>
    <t>6,31</t>
  </si>
  <si>
    <t>26,24</t>
  </si>
  <si>
    <t>10,60</t>
  </si>
  <si>
    <t>41,39</t>
  </si>
  <si>
    <t>18,09</t>
  </si>
  <si>
    <t>10,38</t>
  </si>
  <si>
    <t>25,31</t>
  </si>
  <si>
    <t>38,95</t>
  </si>
  <si>
    <t>7,47</t>
  </si>
  <si>
    <t>16,51</t>
  </si>
  <si>
    <t>18,66</t>
  </si>
  <si>
    <t>6,83</t>
  </si>
  <si>
    <t>19,13</t>
  </si>
  <si>
    <t>25,42</t>
  </si>
  <si>
    <t>19,45</t>
  </si>
  <si>
    <t>28,26</t>
  </si>
  <si>
    <t>15,47</t>
  </si>
  <si>
    <t>31,32</t>
  </si>
  <si>
    <t>4,76</t>
  </si>
  <si>
    <t>3,63</t>
  </si>
  <si>
    <t>7,65</t>
  </si>
  <si>
    <t>32,04</t>
  </si>
  <si>
    <t>12,05</t>
  </si>
  <si>
    <t>15,60</t>
  </si>
  <si>
    <t>25,02</t>
  </si>
  <si>
    <t>8,80</t>
  </si>
  <si>
    <t>19,24</t>
  </si>
  <si>
    <t>30,24</t>
  </si>
  <si>
    <t>12,61</t>
  </si>
  <si>
    <t>17,20</t>
  </si>
  <si>
    <t>17,44</t>
  </si>
  <si>
    <t>31,72</t>
  </si>
  <si>
    <t>32,75</t>
  </si>
  <si>
    <t>42,65</t>
  </si>
  <si>
    <t>52,33</t>
  </si>
  <si>
    <t>13,42</t>
  </si>
  <si>
    <t>19,77</t>
  </si>
  <si>
    <t>41,28</t>
  </si>
  <si>
    <t>22,83</t>
  </si>
  <si>
    <t>24,65</t>
  </si>
  <si>
    <t>30,51</t>
  </si>
  <si>
    <t>71,46</t>
  </si>
  <si>
    <t>30,68</t>
  </si>
  <si>
    <t>20,80</t>
  </si>
  <si>
    <t>13,10</t>
  </si>
  <si>
    <t>17,66</t>
  </si>
  <si>
    <t>15,64</t>
  </si>
  <si>
    <t>54,42</t>
  </si>
  <si>
    <t>18,91</t>
  </si>
  <si>
    <t>5,78</t>
  </si>
  <si>
    <t>7,12</t>
  </si>
  <si>
    <t>13,24</t>
  </si>
  <si>
    <t>16,04</t>
  </si>
  <si>
    <t>16,60</t>
  </si>
  <si>
    <t>26,83</t>
  </si>
  <si>
    <t>14,98</t>
  </si>
  <si>
    <t>27,06</t>
  </si>
  <si>
    <t>28,49</t>
  </si>
  <si>
    <t>9,05</t>
  </si>
  <si>
    <t>11,22</t>
  </si>
  <si>
    <t>11,45</t>
  </si>
  <si>
    <t>79,60</t>
  </si>
  <si>
    <t>12,41</t>
  </si>
  <si>
    <t>9,39</t>
  </si>
  <si>
    <t>7,32</t>
  </si>
  <si>
    <t>26,60</t>
  </si>
  <si>
    <t>19,71</t>
  </si>
  <si>
    <t>13,25</t>
  </si>
  <si>
    <t>5,57</t>
  </si>
  <si>
    <t>4,88</t>
  </si>
  <si>
    <t>8,40</t>
  </si>
  <si>
    <t>14,80</t>
  </si>
  <si>
    <t>14,04</t>
  </si>
  <si>
    <t>12,90</t>
  </si>
  <si>
    <t>15,17</t>
  </si>
  <si>
    <t>7,26</t>
  </si>
  <si>
    <t>5,44</t>
  </si>
  <si>
    <t>14,68</t>
  </si>
  <si>
    <t>12,29</t>
  </si>
  <si>
    <t>15,05</t>
  </si>
  <si>
    <t>15,38</t>
  </si>
  <si>
    <t>16,80</t>
  </si>
  <si>
    <t>16,29</t>
  </si>
  <si>
    <t>18,48</t>
  </si>
  <si>
    <t>22,74</t>
  </si>
  <si>
    <t>29,89</t>
  </si>
  <si>
    <t>29,20</t>
  </si>
  <si>
    <t>21,08</t>
  </si>
  <si>
    <t>20,33</t>
  </si>
  <si>
    <t>23,97</t>
  </si>
  <si>
    <t>32,11</t>
  </si>
  <si>
    <t>31,21</t>
  </si>
  <si>
    <t>20,75</t>
  </si>
  <si>
    <t>2,77</t>
  </si>
  <si>
    <t>6,82</t>
  </si>
  <si>
    <t>8,27</t>
  </si>
  <si>
    <t>11,37</t>
  </si>
  <si>
    <t>26,31</t>
  </si>
  <si>
    <t>53,32</t>
  </si>
  <si>
    <t>17,43</t>
  </si>
  <si>
    <t>21,33</t>
  </si>
  <si>
    <t>17,35</t>
  </si>
  <si>
    <t>21,74</t>
  </si>
  <si>
    <t>37,26</t>
  </si>
  <si>
    <t>12,43</t>
  </si>
  <si>
    <t>30,19</t>
  </si>
  <si>
    <t>24,79</t>
  </si>
  <si>
    <t>5,64</t>
  </si>
  <si>
    <t>3,62</t>
  </si>
  <si>
    <t>23,46</t>
  </si>
  <si>
    <t>6,54</t>
  </si>
  <si>
    <t>1,40</t>
  </si>
  <si>
    <t>1,21</t>
  </si>
  <si>
    <t>8,06</t>
  </si>
  <si>
    <t>2,66</t>
  </si>
  <si>
    <t>3,32</t>
  </si>
  <si>
    <t>4,89</t>
  </si>
  <si>
    <t>6,47</t>
  </si>
  <si>
    <t>28,40</t>
  </si>
  <si>
    <t>78,78</t>
  </si>
  <si>
    <t>1,84</t>
  </si>
  <si>
    <t>5,61</t>
  </si>
  <si>
    <t>3,51</t>
  </si>
  <si>
    <t>11,25</t>
  </si>
  <si>
    <t>10,34</t>
  </si>
  <si>
    <t>10,77</t>
  </si>
  <si>
    <t>11,59</t>
  </si>
  <si>
    <t>15,15</t>
  </si>
  <si>
    <t>12,04</t>
  </si>
  <si>
    <t>13,44</t>
  </si>
  <si>
    <t>14,26</t>
  </si>
  <si>
    <t>15,50</t>
  </si>
  <si>
    <t>9,10</t>
  </si>
  <si>
    <t>8,82</t>
  </si>
  <si>
    <t>15,67</t>
  </si>
  <si>
    <t>24,60</t>
  </si>
  <si>
    <t>16,91</t>
  </si>
  <si>
    <t>15,44</t>
  </si>
  <si>
    <t>20,79</t>
  </si>
  <si>
    <t>9,16</t>
  </si>
  <si>
    <t>14,22</t>
  </si>
  <si>
    <t>15,02</t>
  </si>
  <si>
    <t>18,69</t>
  </si>
  <si>
    <t>12,60</t>
  </si>
  <si>
    <t>17,32</t>
  </si>
  <si>
    <t>21,05</t>
  </si>
  <si>
    <t>11,53</t>
  </si>
  <si>
    <t>12,75</t>
  </si>
  <si>
    <t>13,62</t>
  </si>
  <si>
    <t>13,71</t>
  </si>
  <si>
    <t>15,80</t>
  </si>
  <si>
    <t>11,82</t>
  </si>
  <si>
    <t>8,85</t>
  </si>
  <si>
    <t>4,47</t>
  </si>
  <si>
    <t>9,03</t>
  </si>
  <si>
    <t>8,83</t>
  </si>
  <si>
    <t>5,92</t>
  </si>
  <si>
    <t>5,27</t>
  </si>
  <si>
    <t>4,97</t>
  </si>
  <si>
    <t>13,61</t>
  </si>
  <si>
    <t>11,09</t>
  </si>
  <si>
    <t>9,93</t>
  </si>
  <si>
    <t>7,51</t>
  </si>
  <si>
    <t>6,10</t>
  </si>
  <si>
    <t>5,59</t>
  </si>
  <si>
    <t>7,07</t>
  </si>
  <si>
    <t>8,99</t>
  </si>
  <si>
    <t>12,88</t>
  </si>
  <si>
    <t>18,44</t>
  </si>
  <si>
    <t>8,89</t>
  </si>
  <si>
    <t>8,05</t>
  </si>
  <si>
    <t>22,90</t>
  </si>
  <si>
    <t>40,32</t>
  </si>
  <si>
    <t>1,67</t>
  </si>
  <si>
    <t>0,60</t>
  </si>
  <si>
    <t>1,86</t>
  </si>
  <si>
    <t>73,81</t>
  </si>
  <si>
    <t>71,48</t>
  </si>
  <si>
    <t>79,54</t>
  </si>
  <si>
    <t>71,67</t>
  </si>
  <si>
    <t>86,30</t>
  </si>
  <si>
    <t>36,92</t>
  </si>
  <si>
    <t>51,30</t>
  </si>
  <si>
    <t>127,92</t>
  </si>
  <si>
    <t>159,41</t>
  </si>
  <si>
    <t>20,77</t>
  </si>
  <si>
    <t>23,44</t>
  </si>
  <si>
    <t>24,44</t>
  </si>
  <si>
    <t>1,92</t>
  </si>
  <si>
    <t>9,01</t>
  </si>
  <si>
    <t>44,45</t>
  </si>
  <si>
    <t>2,62</t>
  </si>
  <si>
    <t>84,46</t>
  </si>
  <si>
    <t>1,18</t>
  </si>
  <si>
    <t>21,61</t>
  </si>
  <si>
    <t>67,09</t>
  </si>
  <si>
    <t>17,61</t>
  </si>
  <si>
    <t>24,87</t>
  </si>
  <si>
    <t>7,96</t>
  </si>
  <si>
    <t>2,88</t>
  </si>
  <si>
    <t>2,25</t>
  </si>
  <si>
    <t>4,15</t>
  </si>
  <si>
    <t>3,08</t>
  </si>
  <si>
    <t>19,70</t>
  </si>
  <si>
    <t>14,43</t>
  </si>
  <si>
    <t>18,04</t>
  </si>
  <si>
    <t>3,09</t>
  </si>
  <si>
    <t>26,19</t>
  </si>
  <si>
    <t>15,25</t>
  </si>
  <si>
    <t>12,84</t>
  </si>
  <si>
    <t>17,88</t>
  </si>
  <si>
    <t>28,11</t>
  </si>
  <si>
    <t>19,78</t>
  </si>
  <si>
    <t>6,91</t>
  </si>
  <si>
    <t>6,79</t>
  </si>
  <si>
    <t>17,09</t>
  </si>
  <si>
    <t>17,62</t>
  </si>
  <si>
    <t>25,49</t>
  </si>
  <si>
    <t>1,15</t>
  </si>
  <si>
    <t>20,69</t>
  </si>
  <si>
    <t>10,93</t>
  </si>
  <si>
    <t>9,38</t>
  </si>
  <si>
    <t>12,39</t>
  </si>
  <si>
    <t>21,00</t>
  </si>
  <si>
    <t>20,99</t>
  </si>
  <si>
    <t>9,57</t>
  </si>
  <si>
    <t>20,91</t>
  </si>
  <si>
    <t>35,36</t>
  </si>
  <si>
    <t>21,19</t>
  </si>
  <si>
    <t>16,05</t>
  </si>
  <si>
    <t>4,06</t>
  </si>
  <si>
    <t>1,28</t>
  </si>
  <si>
    <t>19,40</t>
  </si>
  <si>
    <t>9,00</t>
  </si>
  <si>
    <t>5,36</t>
  </si>
  <si>
    <t>37,69</t>
  </si>
  <si>
    <t>30,80</t>
  </si>
  <si>
    <t>2,97</t>
  </si>
  <si>
    <t>19,32</t>
  </si>
  <si>
    <t>63,46</t>
  </si>
  <si>
    <t>26,92</t>
  </si>
  <si>
    <t>39,91</t>
  </si>
  <si>
    <t>5,47</t>
  </si>
  <si>
    <t>3,57</t>
  </si>
  <si>
    <t>7,52</t>
  </si>
  <si>
    <t>6,59</t>
  </si>
  <si>
    <t>6,15</t>
  </si>
  <si>
    <t>5,63</t>
  </si>
  <si>
    <t>9,98</t>
  </si>
  <si>
    <t>9,69</t>
  </si>
  <si>
    <t>6,87</t>
  </si>
  <si>
    <t>18,21</t>
  </si>
  <si>
    <t>21,13</t>
  </si>
  <si>
    <t>15,77</t>
  </si>
  <si>
    <t>16,75</t>
  </si>
  <si>
    <t>16,98</t>
  </si>
  <si>
    <t>31,91</t>
  </si>
  <si>
    <t>30,62</t>
  </si>
  <si>
    <t>32,86</t>
  </si>
  <si>
    <t>58,83</t>
  </si>
  <si>
    <t>109,69</t>
  </si>
  <si>
    <t>134,07</t>
  </si>
  <si>
    <t>30,79</t>
  </si>
  <si>
    <t>63,41</t>
  </si>
  <si>
    <t>67,43</t>
  </si>
  <si>
    <t>58,24</t>
  </si>
  <si>
    <t>64,21</t>
  </si>
  <si>
    <t>33,67</t>
  </si>
  <si>
    <t>2,61</t>
  </si>
  <si>
    <t>65,62</t>
  </si>
  <si>
    <t>14,78</t>
  </si>
  <si>
    <t>2,15</t>
  </si>
  <si>
    <t>24,56</t>
  </si>
  <si>
    <t>41,10</t>
  </si>
  <si>
    <t>0,31</t>
  </si>
  <si>
    <t>0,62</t>
  </si>
  <si>
    <t>15,19</t>
  </si>
  <si>
    <t>5,40</t>
  </si>
  <si>
    <t>5,96</t>
  </si>
  <si>
    <t>3,28</t>
  </si>
  <si>
    <t>2,81</t>
  </si>
  <si>
    <t>0,75</t>
  </si>
  <si>
    <t>2,71</t>
  </si>
  <si>
    <t>21,82</t>
  </si>
  <si>
    <t>4,38</t>
  </si>
  <si>
    <t>1,71</t>
  </si>
  <si>
    <t>15,42</t>
  </si>
  <si>
    <t>2,08</t>
  </si>
  <si>
    <t>3,47</t>
  </si>
  <si>
    <t>30,85</t>
  </si>
  <si>
    <t>10,44</t>
  </si>
  <si>
    <t>6,77</t>
  </si>
  <si>
    <t>1,69</t>
  </si>
  <si>
    <t>2,56</t>
  </si>
  <si>
    <t>14,11</t>
  </si>
  <si>
    <t>14,38</t>
  </si>
  <si>
    <t>122,65</t>
  </si>
  <si>
    <t>5,77</t>
  </si>
  <si>
    <t>1,56</t>
  </si>
  <si>
    <t>7,61</t>
  </si>
  <si>
    <t>1,61</t>
  </si>
  <si>
    <t>1,88</t>
  </si>
  <si>
    <t>78,44</t>
  </si>
  <si>
    <t>2,09</t>
  </si>
  <si>
    <t>2,21</t>
  </si>
  <si>
    <t>6,44</t>
  </si>
  <si>
    <t>19,56</t>
  </si>
  <si>
    <t>7,37</t>
  </si>
  <si>
    <t>28,80</t>
  </si>
  <si>
    <t>2,86</t>
  </si>
  <si>
    <t>1,64</t>
  </si>
  <si>
    <t>7,09</t>
  </si>
  <si>
    <t>2,05</t>
  </si>
  <si>
    <t>1,76</t>
  </si>
  <si>
    <t>2,23</t>
  </si>
  <si>
    <t>1,37</t>
  </si>
  <si>
    <t>1,19</t>
  </si>
  <si>
    <t>1,48</t>
  </si>
  <si>
    <t>1,09</t>
  </si>
  <si>
    <t>5,34</t>
  </si>
  <si>
    <t>3,26</t>
  </si>
  <si>
    <t>3,54</t>
  </si>
  <si>
    <t>2,78</t>
  </si>
  <si>
    <t>2,22</t>
  </si>
  <si>
    <t>4,11</t>
  </si>
  <si>
    <t>3,27</t>
  </si>
  <si>
    <t>1,31</t>
  </si>
  <si>
    <t>9,82</t>
  </si>
  <si>
    <t>2,34</t>
  </si>
  <si>
    <t>1,57</t>
  </si>
  <si>
    <t>6,08</t>
  </si>
  <si>
    <t>5,21</t>
  </si>
  <si>
    <t>7,43</t>
  </si>
  <si>
    <t>5,93</t>
  </si>
  <si>
    <t>4,81</t>
  </si>
  <si>
    <t>4,05</t>
  </si>
  <si>
    <t>3,65</t>
  </si>
  <si>
    <t>4,30</t>
  </si>
  <si>
    <t>4,98</t>
  </si>
  <si>
    <t>4,54</t>
  </si>
  <si>
    <t>22,09</t>
  </si>
  <si>
    <t>10,23</t>
  </si>
  <si>
    <t>68,10</t>
  </si>
  <si>
    <t>1,65</t>
  </si>
  <si>
    <t>0,30</t>
  </si>
  <si>
    <t>19,91</t>
  </si>
  <si>
    <t>18,52</t>
  </si>
  <si>
    <t>21,42</t>
  </si>
  <si>
    <t>22,84</t>
  </si>
  <si>
    <t>23,10</t>
  </si>
  <si>
    <t>22,17</t>
  </si>
  <si>
    <t>24,96</t>
  </si>
  <si>
    <t>22,37</t>
  </si>
  <si>
    <t>21,48</t>
  </si>
  <si>
    <t>20,29</t>
  </si>
  <si>
    <t>22,41</t>
  </si>
  <si>
    <t>24,00</t>
  </si>
  <si>
    <t>25,47</t>
  </si>
  <si>
    <t>23,01</t>
  </si>
  <si>
    <t>16,81</t>
  </si>
  <si>
    <t>26,95</t>
  </si>
  <si>
    <t>18,57</t>
  </si>
  <si>
    <t>21,60</t>
  </si>
  <si>
    <t>0,37</t>
  </si>
  <si>
    <t>0,17</t>
  </si>
  <si>
    <t>0,27</t>
  </si>
  <si>
    <t>0,46</t>
  </si>
  <si>
    <t>0,65</t>
  </si>
  <si>
    <t>1,74</t>
  </si>
  <si>
    <t>32,07</t>
  </si>
  <si>
    <t>23,19</t>
  </si>
  <si>
    <t>28,22</t>
  </si>
  <si>
    <t>8,47</t>
  </si>
  <si>
    <t>32,03</t>
  </si>
  <si>
    <t>0,15</t>
  </si>
  <si>
    <t>24,08</t>
  </si>
  <si>
    <t>28,65</t>
  </si>
  <si>
    <t>16,22</t>
  </si>
  <si>
    <t>28,08</t>
  </si>
  <si>
    <t>20,22</t>
  </si>
  <si>
    <t>14,90</t>
  </si>
  <si>
    <t>69,47</t>
  </si>
  <si>
    <t>8,38</t>
  </si>
  <si>
    <t>13,03</t>
  </si>
  <si>
    <t>32,79</t>
  </si>
  <si>
    <t>15,46</t>
  </si>
  <si>
    <t>18,11</t>
  </si>
  <si>
    <t>19,43</t>
  </si>
  <si>
    <t>14,39</t>
  </si>
  <si>
    <t>28,88</t>
  </si>
  <si>
    <t>27,65</t>
  </si>
  <si>
    <t>6,53</t>
  </si>
  <si>
    <t>CUSTO TOTAL (R$)</t>
  </si>
  <si>
    <t xml:space="preserve">UN    </t>
  </si>
  <si>
    <t xml:space="preserve">M2    </t>
  </si>
  <si>
    <t xml:space="preserve">M     </t>
  </si>
  <si>
    <t xml:space="preserve">KG    </t>
  </si>
  <si>
    <t xml:space="preserve">L     </t>
  </si>
  <si>
    <t xml:space="preserve">M3    </t>
  </si>
  <si>
    <t xml:space="preserve">H     </t>
  </si>
  <si>
    <t xml:space="preserve">MES   </t>
  </si>
  <si>
    <t xml:space="preserve">PAR   </t>
  </si>
  <si>
    <t xml:space="preserve">JG    </t>
  </si>
  <si>
    <t xml:space="preserve">MIL   </t>
  </si>
  <si>
    <t xml:space="preserve">T     </t>
  </si>
  <si>
    <t xml:space="preserve">CJ    </t>
  </si>
  <si>
    <t xml:space="preserve">100M  </t>
  </si>
  <si>
    <t xml:space="preserve">CENTO </t>
  </si>
  <si>
    <t>SC25KG</t>
  </si>
  <si>
    <t>M2XMES</t>
  </si>
  <si>
    <t xml:space="preserve">MXMES </t>
  </si>
  <si>
    <t xml:space="preserve">310ML </t>
  </si>
  <si>
    <t>12,59</t>
  </si>
  <si>
    <t>3,37</t>
  </si>
  <si>
    <t>2,94</t>
  </si>
  <si>
    <t>2,98</t>
  </si>
  <si>
    <t>2,68</t>
  </si>
  <si>
    <t>1,41</t>
  </si>
  <si>
    <t>1,45</t>
  </si>
  <si>
    <t>3,31</t>
  </si>
  <si>
    <t>6,18</t>
  </si>
  <si>
    <t>5,15</t>
  </si>
  <si>
    <t>6,95</t>
  </si>
  <si>
    <t>6,12</t>
  </si>
  <si>
    <t>16,45</t>
  </si>
  <si>
    <t>17,83</t>
  </si>
  <si>
    <t>4,73</t>
  </si>
  <si>
    <t>8,70</t>
  </si>
  <si>
    <t>9,59</t>
  </si>
  <si>
    <t>8,66</t>
  </si>
  <si>
    <t>33,93</t>
  </si>
  <si>
    <t>9,80</t>
  </si>
  <si>
    <t>64,58</t>
  </si>
  <si>
    <t>15,79</t>
  </si>
  <si>
    <t>20,50</t>
  </si>
  <si>
    <t>17,76</t>
  </si>
  <si>
    <t>24,93</t>
  </si>
  <si>
    <t>13,45</t>
  </si>
  <si>
    <t>29,46</t>
  </si>
  <si>
    <t>266,06</t>
  </si>
  <si>
    <t>17,92</t>
  </si>
  <si>
    <t>1,66</t>
  </si>
  <si>
    <t>2,44</t>
  </si>
  <si>
    <t>2,65</t>
  </si>
  <si>
    <t>15,54</t>
  </si>
  <si>
    <t>7,79</t>
  </si>
  <si>
    <t>2,53</t>
  </si>
  <si>
    <t>5,25</t>
  </si>
  <si>
    <t>21,63</t>
  </si>
  <si>
    <t>11,57</t>
  </si>
  <si>
    <t>17,49</t>
  </si>
  <si>
    <t>31,86</t>
  </si>
  <si>
    <t>23,27</t>
  </si>
  <si>
    <t>26,90</t>
  </si>
  <si>
    <t>38,37</t>
  </si>
  <si>
    <t>81,25</t>
  </si>
  <si>
    <t>1,17</t>
  </si>
  <si>
    <t>2,07</t>
  </si>
  <si>
    <t>2,10</t>
  </si>
  <si>
    <t>1,81</t>
  </si>
  <si>
    <t>2,33</t>
  </si>
  <si>
    <t>33,94</t>
  </si>
  <si>
    <t>34,25</t>
  </si>
  <si>
    <t>23,96</t>
  </si>
  <si>
    <t>0,84</t>
  </si>
  <si>
    <t>7,93</t>
  </si>
  <si>
    <t>0,81</t>
  </si>
  <si>
    <t>17,40</t>
  </si>
  <si>
    <t>39,75</t>
  </si>
  <si>
    <t>13,98</t>
  </si>
  <si>
    <t>11,85</t>
  </si>
  <si>
    <t>14,48</t>
  </si>
  <si>
    <t>14,00</t>
  </si>
  <si>
    <t>136,26</t>
  </si>
  <si>
    <t>156,24</t>
  </si>
  <si>
    <t>169,00</t>
  </si>
  <si>
    <t>176,97</t>
  </si>
  <si>
    <t>44,76</t>
  </si>
  <si>
    <t>1,05</t>
  </si>
  <si>
    <t>3,35</t>
  </si>
  <si>
    <t>2,60</t>
  </si>
  <si>
    <t>3,64</t>
  </si>
  <si>
    <t>4,24</t>
  </si>
  <si>
    <t>4,42</t>
  </si>
  <si>
    <t>5,12</t>
  </si>
  <si>
    <t>3,42</t>
  </si>
  <si>
    <t>1,90</t>
  </si>
  <si>
    <t>7,84</t>
  </si>
  <si>
    <t>813,39</t>
  </si>
  <si>
    <t>49,39</t>
  </si>
  <si>
    <t>50,00</t>
  </si>
  <si>
    <t>39,86</t>
  </si>
  <si>
    <t>18,56</t>
  </si>
  <si>
    <t>27,93</t>
  </si>
  <si>
    <t>17,71</t>
  </si>
  <si>
    <t>0,83</t>
  </si>
  <si>
    <t>23,41</t>
  </si>
  <si>
    <t>23,72</t>
  </si>
  <si>
    <t>19,58</t>
  </si>
  <si>
    <t>17,51</t>
  </si>
  <si>
    <t>11,03</t>
  </si>
  <si>
    <t>5,05</t>
  </si>
  <si>
    <t>7,92</t>
  </si>
  <si>
    <t>1,13</t>
  </si>
  <si>
    <t>4,60</t>
  </si>
  <si>
    <t>1,06</t>
  </si>
  <si>
    <t>9,81</t>
  </si>
  <si>
    <t>14,91</t>
  </si>
  <si>
    <t>90,03</t>
  </si>
  <si>
    <t>85,92</t>
  </si>
  <si>
    <t>85,10</t>
  </si>
  <si>
    <t>44,24</t>
  </si>
  <si>
    <t>51,82</t>
  </si>
  <si>
    <t>54,57</t>
  </si>
  <si>
    <t>39,31</t>
  </si>
  <si>
    <t>22,64</t>
  </si>
  <si>
    <t>6,05</t>
  </si>
  <si>
    <t>0,82</t>
  </si>
  <si>
    <t>0,98</t>
  </si>
  <si>
    <t>13,70</t>
  </si>
  <si>
    <t>21,99</t>
  </si>
  <si>
    <t>30,23</t>
  </si>
  <si>
    <t>62,40</t>
  </si>
  <si>
    <t>1,26</t>
  </si>
  <si>
    <t>24,41</t>
  </si>
  <si>
    <t>10,88</t>
  </si>
  <si>
    <t>33,68</t>
  </si>
  <si>
    <t>8,59</t>
  </si>
  <si>
    <t>0,99</t>
  </si>
  <si>
    <t>13,38</t>
  </si>
  <si>
    <t>41,86</t>
  </si>
  <si>
    <t>38,99</t>
  </si>
  <si>
    <t>19,05</t>
  </si>
  <si>
    <t>5,80</t>
  </si>
  <si>
    <t>93,26</t>
  </si>
  <si>
    <t>69,14</t>
  </si>
  <si>
    <t>2,06</t>
  </si>
  <si>
    <t>45,00</t>
  </si>
  <si>
    <t>1,32</t>
  </si>
  <si>
    <t>17,89</t>
  </si>
  <si>
    <t>21,14</t>
  </si>
  <si>
    <t>3,69</t>
  </si>
  <si>
    <t>3,06</t>
  </si>
  <si>
    <t>1,77</t>
  </si>
  <si>
    <t>35,57</t>
  </si>
  <si>
    <t>17,52</t>
  </si>
  <si>
    <t>2,13</t>
  </si>
  <si>
    <t>2,11</t>
  </si>
  <si>
    <t>5,69</t>
  </si>
  <si>
    <t>17,36</t>
  </si>
  <si>
    <t>1,75</t>
  </si>
  <si>
    <t>5,85</t>
  </si>
  <si>
    <t>18,18</t>
  </si>
  <si>
    <t>54,19</t>
  </si>
  <si>
    <t>19,44</t>
  </si>
  <si>
    <t>13,33</t>
  </si>
  <si>
    <t>16,15</t>
  </si>
  <si>
    <t>16,85</t>
  </si>
  <si>
    <t>14,69</t>
  </si>
  <si>
    <t>12,24</t>
  </si>
  <si>
    <t>12,12</t>
  </si>
  <si>
    <t>13,79</t>
  </si>
  <si>
    <t>39,84</t>
  </si>
  <si>
    <t>24,21</t>
  </si>
  <si>
    <t>13,92</t>
  </si>
  <si>
    <t>42,56</t>
  </si>
  <si>
    <t>25,68</t>
  </si>
  <si>
    <t>27,30</t>
  </si>
  <si>
    <t>14,74</t>
  </si>
  <si>
    <t>9,86</t>
  </si>
  <si>
    <t>50,78</t>
  </si>
  <si>
    <t>11,76</t>
  </si>
  <si>
    <t>14,42</t>
  </si>
  <si>
    <t>18,02</t>
  </si>
  <si>
    <t>15,22</t>
  </si>
  <si>
    <t>20,07</t>
  </si>
  <si>
    <t>13,68</t>
  </si>
  <si>
    <t>26,77</t>
  </si>
  <si>
    <t>18,40</t>
  </si>
  <si>
    <t>24,69</t>
  </si>
  <si>
    <t>8,65</t>
  </si>
  <si>
    <t>7,75</t>
  </si>
  <si>
    <t>4,96</t>
  </si>
  <si>
    <t>3,53</t>
  </si>
  <si>
    <t>1,98</t>
  </si>
  <si>
    <t>44,40</t>
  </si>
  <si>
    <t>17,72</t>
  </si>
  <si>
    <t>134,05</t>
  </si>
  <si>
    <t>22,10</t>
  </si>
  <si>
    <t>15,87</t>
  </si>
  <si>
    <t>18,01</t>
  </si>
  <si>
    <t>29,17</t>
  </si>
  <si>
    <t>12,73</t>
  </si>
  <si>
    <t>1,25</t>
  </si>
  <si>
    <t>10,32</t>
  </si>
  <si>
    <t>13,39</t>
  </si>
  <si>
    <t>45,21</t>
  </si>
  <si>
    <t>255,01</t>
  </si>
  <si>
    <t>1.667,24</t>
  </si>
  <si>
    <t>35,37</t>
  </si>
  <si>
    <t>51,15</t>
  </si>
  <si>
    <t>17,56</t>
  </si>
  <si>
    <t>2.377,71</t>
  </si>
  <si>
    <t>43,35</t>
  </si>
  <si>
    <t>79,96</t>
  </si>
  <si>
    <t>6,13</t>
  </si>
  <si>
    <t>10,37</t>
  </si>
  <si>
    <t>55,73</t>
  </si>
  <si>
    <t>44,80</t>
  </si>
  <si>
    <t>48,27</t>
  </si>
  <si>
    <t>5,50</t>
  </si>
  <si>
    <t>9,90</t>
  </si>
  <si>
    <t>20,98</t>
  </si>
  <si>
    <t>5,37</t>
  </si>
  <si>
    <t>2,85</t>
  </si>
  <si>
    <t>11,74</t>
  </si>
  <si>
    <t>7,71</t>
  </si>
  <si>
    <t>29,29</t>
  </si>
  <si>
    <t>38,39</t>
  </si>
  <si>
    <t>7,97</t>
  </si>
  <si>
    <t>49,99</t>
  </si>
  <si>
    <t>2,36</t>
  </si>
  <si>
    <t>4,01</t>
  </si>
  <si>
    <t>6,42</t>
  </si>
  <si>
    <t>4,70</t>
  </si>
  <si>
    <t>10,43</t>
  </si>
  <si>
    <t>42,22</t>
  </si>
  <si>
    <t>18,63</t>
  </si>
  <si>
    <t>29,51</t>
  </si>
  <si>
    <t>21,04</t>
  </si>
  <si>
    <t>254,59</t>
  </si>
  <si>
    <t>16,57</t>
  </si>
  <si>
    <t>19,06</t>
  </si>
  <si>
    <t>2,82</t>
  </si>
  <si>
    <t>13,00</t>
  </si>
  <si>
    <t>11,68</t>
  </si>
  <si>
    <t>4,51</t>
  </si>
  <si>
    <t>60,50</t>
  </si>
  <si>
    <t>7,05</t>
  </si>
  <si>
    <t>2,95</t>
  </si>
  <si>
    <t>12,95</t>
  </si>
  <si>
    <t>3,76</t>
  </si>
  <si>
    <t>8,68</t>
  </si>
  <si>
    <t>130,43</t>
  </si>
  <si>
    <t>238,17</t>
  </si>
  <si>
    <t>201,65</t>
  </si>
  <si>
    <t>0,94</t>
  </si>
  <si>
    <t>177,43</t>
  </si>
  <si>
    <t>202,94</t>
  </si>
  <si>
    <t>123,54</t>
  </si>
  <si>
    <t>143,59</t>
  </si>
  <si>
    <t>204,95</t>
  </si>
  <si>
    <t>283,15</t>
  </si>
  <si>
    <t>216,60</t>
  </si>
  <si>
    <t>297,70</t>
  </si>
  <si>
    <t>117,12</t>
  </si>
  <si>
    <t>0,32</t>
  </si>
  <si>
    <t>2,51</t>
  </si>
  <si>
    <t>1,39</t>
  </si>
  <si>
    <t>2,35</t>
  </si>
  <si>
    <t>11,42</t>
  </si>
  <si>
    <t>19,16</t>
  </si>
  <si>
    <t>21,09</t>
  </si>
  <si>
    <t>14,27</t>
  </si>
  <si>
    <t>37,71</t>
  </si>
  <si>
    <t>152,35</t>
  </si>
  <si>
    <t>9,50</t>
  </si>
  <si>
    <t>47,29</t>
  </si>
  <si>
    <t>25,08</t>
  </si>
  <si>
    <t>139,44</t>
  </si>
  <si>
    <t>23,11</t>
  </si>
  <si>
    <t>9,21</t>
  </si>
  <si>
    <t>0,45</t>
  </si>
  <si>
    <t>147,23</t>
  </si>
  <si>
    <t>279,09</t>
  </si>
  <si>
    <t>106,33</t>
  </si>
  <si>
    <t>201,56</t>
  </si>
  <si>
    <t>13,21</t>
  </si>
  <si>
    <t>9,76</t>
  </si>
  <si>
    <t>15,96</t>
  </si>
  <si>
    <t>79,72</t>
  </si>
  <si>
    <t>1,33</t>
  </si>
  <si>
    <t>3,59</t>
  </si>
  <si>
    <t>3,24</t>
  </si>
  <si>
    <t>21,02</t>
  </si>
  <si>
    <t>47,36</t>
  </si>
  <si>
    <t>20,73</t>
  </si>
  <si>
    <t>99,26</t>
  </si>
  <si>
    <t>150,00</t>
  </si>
  <si>
    <t>31,51</t>
  </si>
  <si>
    <t>32,47</t>
  </si>
  <si>
    <t>15,91</t>
  </si>
  <si>
    <t>8,30</t>
  </si>
  <si>
    <t>9,96</t>
  </si>
  <si>
    <t>13,35</t>
  </si>
  <si>
    <t>16,71</t>
  </si>
  <si>
    <t>0,55</t>
  </si>
  <si>
    <t>12,65</t>
  </si>
  <si>
    <t>144,98</t>
  </si>
  <si>
    <t>34,49</t>
  </si>
  <si>
    <t>2,26</t>
  </si>
  <si>
    <t>1.253,57</t>
  </si>
  <si>
    <t>754,27</t>
  </si>
  <si>
    <t>552,42</t>
  </si>
  <si>
    <t>1.763,50</t>
  </si>
  <si>
    <t>144,48</t>
  </si>
  <si>
    <t>155,10</t>
  </si>
  <si>
    <t>191,22</t>
  </si>
  <si>
    <t>2.847,10</t>
  </si>
  <si>
    <t>3.718,23</t>
  </si>
  <si>
    <t>19,75</t>
  </si>
  <si>
    <t>19,34</t>
  </si>
  <si>
    <t>16,01</t>
  </si>
  <si>
    <t>15,21</t>
  </si>
  <si>
    <t>6,85</t>
  </si>
  <si>
    <t>15,23</t>
  </si>
  <si>
    <t>52,60</t>
  </si>
  <si>
    <t>3,23</t>
  </si>
  <si>
    <t>17,98</t>
  </si>
  <si>
    <t>22,57</t>
  </si>
  <si>
    <t>3,18</t>
  </si>
  <si>
    <t>3,14</t>
  </si>
  <si>
    <t>8,16</t>
  </si>
  <si>
    <t>7,95</t>
  </si>
  <si>
    <t>18,49</t>
  </si>
  <si>
    <t>18,88</t>
  </si>
  <si>
    <t>24,80</t>
  </si>
  <si>
    <t>14,77</t>
  </si>
  <si>
    <t>21,98</t>
  </si>
  <si>
    <t>109,82</t>
  </si>
  <si>
    <t>413,28</t>
  </si>
  <si>
    <t>341,92</t>
  </si>
  <si>
    <t>1,16</t>
  </si>
  <si>
    <t>57,86</t>
  </si>
  <si>
    <t>42,50</t>
  </si>
  <si>
    <t>41,98</t>
  </si>
  <si>
    <t>20,63</t>
  </si>
  <si>
    <t>51,85</t>
  </si>
  <si>
    <t>10,66</t>
  </si>
  <si>
    <t>13,05</t>
  </si>
  <si>
    <t>46,09</t>
  </si>
  <si>
    <t>32,80</t>
  </si>
  <si>
    <t>37,73</t>
  </si>
  <si>
    <t>73,84</t>
  </si>
  <si>
    <t>2,03</t>
  </si>
  <si>
    <t>24,61</t>
  </si>
  <si>
    <t>22,75</t>
  </si>
  <si>
    <t>4,71</t>
  </si>
  <si>
    <t>13,29</t>
  </si>
  <si>
    <t>35,62</t>
  </si>
  <si>
    <t>44,36</t>
  </si>
  <si>
    <t>12,81</t>
  </si>
  <si>
    <t>12,55</t>
  </si>
  <si>
    <t>9,29</t>
  </si>
  <si>
    <t>22,67</t>
  </si>
  <si>
    <t>44,51</t>
  </si>
  <si>
    <t>13,87</t>
  </si>
  <si>
    <t>15,39</t>
  </si>
  <si>
    <t>6,33</t>
  </si>
  <si>
    <t>16,31</t>
  </si>
  <si>
    <t>6,88</t>
  </si>
  <si>
    <t>22,35</t>
  </si>
  <si>
    <t>17,31</t>
  </si>
  <si>
    <t>7,86</t>
  </si>
  <si>
    <t>5,55</t>
  </si>
  <si>
    <t>22,39</t>
  </si>
  <si>
    <t>10,55</t>
  </si>
  <si>
    <t>2.927,43</t>
  </si>
  <si>
    <t>28,16</t>
  </si>
  <si>
    <t>67,17</t>
  </si>
  <si>
    <t>231,50</t>
  </si>
  <si>
    <t>13,95</t>
  </si>
  <si>
    <t>7,30</t>
  </si>
  <si>
    <t>16,61</t>
  </si>
  <si>
    <t>22,29</t>
  </si>
  <si>
    <t>29,58</t>
  </si>
  <si>
    <t>59,42</t>
  </si>
  <si>
    <t>73,79</t>
  </si>
  <si>
    <t>16,47</t>
  </si>
  <si>
    <t>23,25</t>
  </si>
  <si>
    <t>32,36</t>
  </si>
  <si>
    <t>47,90</t>
  </si>
  <si>
    <t>64,73</t>
  </si>
  <si>
    <t>80,74</t>
  </si>
  <si>
    <t>1,49</t>
  </si>
  <si>
    <t>40,02</t>
  </si>
  <si>
    <t>15,85</t>
  </si>
  <si>
    <t>36,24</t>
  </si>
  <si>
    <t>49,83</t>
  </si>
  <si>
    <t>14,66</t>
  </si>
  <si>
    <t>17,75</t>
  </si>
  <si>
    <t>6,70</t>
  </si>
  <si>
    <t>71,83</t>
  </si>
  <si>
    <t>1,44</t>
  </si>
  <si>
    <t>98,66</t>
  </si>
  <si>
    <t>16,20</t>
  </si>
  <si>
    <t>5,49</t>
  </si>
  <si>
    <t>15,92</t>
  </si>
  <si>
    <t>19,36</t>
  </si>
  <si>
    <t>30,86</t>
  </si>
  <si>
    <t>90,00</t>
  </si>
  <si>
    <t>135,79</t>
  </si>
  <si>
    <t>4,83</t>
  </si>
  <si>
    <t>22,51</t>
  </si>
  <si>
    <t>24,53</t>
  </si>
  <si>
    <t>6,03</t>
  </si>
  <si>
    <t>8,14</t>
  </si>
  <si>
    <t>18,16</t>
  </si>
  <si>
    <t>61,08</t>
  </si>
  <si>
    <t>60,82</t>
  </si>
  <si>
    <t>21,11</t>
  </si>
  <si>
    <t>30,75</t>
  </si>
  <si>
    <t>20,00</t>
  </si>
  <si>
    <t>35,45</t>
  </si>
  <si>
    <t>68,69</t>
  </si>
  <si>
    <t>44,64</t>
  </si>
  <si>
    <t>168,36</t>
  </si>
  <si>
    <t>76,10</t>
  </si>
  <si>
    <t>7,90</t>
  </si>
  <si>
    <t>64,90</t>
  </si>
  <si>
    <t>19,25</t>
  </si>
  <si>
    <t>26,96</t>
  </si>
  <si>
    <t>88,30</t>
  </si>
  <si>
    <t>25,33</t>
  </si>
  <si>
    <t>158,40</t>
  </si>
  <si>
    <t>2.304,02</t>
  </si>
  <si>
    <t>1.447,21</t>
  </si>
  <si>
    <t>480,00</t>
  </si>
  <si>
    <t>1.108,81</t>
  </si>
  <si>
    <t>1.382,41</t>
  </si>
  <si>
    <t>72,00</t>
  </si>
  <si>
    <t>15,89</t>
  </si>
  <si>
    <t>8,24</t>
  </si>
  <si>
    <t>3,05</t>
  </si>
  <si>
    <t>97,32</t>
  </si>
  <si>
    <t>23,61</t>
  </si>
  <si>
    <t>9,23</t>
  </si>
  <si>
    <t>190,82</t>
  </si>
  <si>
    <t>114,12</t>
  </si>
  <si>
    <t>10,62</t>
  </si>
  <si>
    <t>16,95</t>
  </si>
  <si>
    <t>15,86</t>
  </si>
  <si>
    <t>91,79</t>
  </si>
  <si>
    <t>65,52</t>
  </si>
  <si>
    <t>3,74</t>
  </si>
  <si>
    <t>24,52</t>
  </si>
  <si>
    <t>15,78</t>
  </si>
  <si>
    <t>46,43</t>
  </si>
  <si>
    <t>2,99</t>
  </si>
  <si>
    <t>19,54</t>
  </si>
  <si>
    <t>110,88</t>
  </si>
  <si>
    <t>105,02</t>
  </si>
  <si>
    <t>13,50</t>
  </si>
  <si>
    <t>22,07</t>
  </si>
  <si>
    <t>49,29</t>
  </si>
  <si>
    <t>20,83</t>
  </si>
  <si>
    <t>5,88</t>
  </si>
  <si>
    <t>42,11</t>
  </si>
  <si>
    <t>56,85</t>
  </si>
  <si>
    <t>4,04</t>
  </si>
  <si>
    <t>5,72</t>
  </si>
  <si>
    <t>10,54</t>
  </si>
  <si>
    <t>102,69</t>
  </si>
  <si>
    <t>17,19</t>
  </si>
  <si>
    <t>24,35</t>
  </si>
  <si>
    <t>9,34</t>
  </si>
  <si>
    <t>42,00</t>
  </si>
  <si>
    <t>34,61</t>
  </si>
  <si>
    <t>12,66</t>
  </si>
  <si>
    <t>20,65</t>
  </si>
  <si>
    <t>210,18</t>
  </si>
  <si>
    <t>213,75</t>
  </si>
  <si>
    <t>323,98</t>
  </si>
  <si>
    <t>353,19</t>
  </si>
  <si>
    <t>358,72</t>
  </si>
  <si>
    <t>492,04</t>
  </si>
  <si>
    <t>166,83</t>
  </si>
  <si>
    <t>200,93</t>
  </si>
  <si>
    <t>32,69</t>
  </si>
  <si>
    <t>12,46</t>
  </si>
  <si>
    <t>4,21</t>
  </si>
  <si>
    <t>48,71</t>
  </si>
  <si>
    <t>75,65</t>
  </si>
  <si>
    <t>23,57</t>
  </si>
  <si>
    <t>24,39</t>
  </si>
  <si>
    <t>8,62</t>
  </si>
  <si>
    <t>2,27</t>
  </si>
  <si>
    <t>16,89</t>
  </si>
  <si>
    <t>2,89</t>
  </si>
  <si>
    <t>126,81</t>
  </si>
  <si>
    <t>188,76</t>
  </si>
  <si>
    <t>237,98</t>
  </si>
  <si>
    <t>144,36</t>
  </si>
  <si>
    <t>266,79</t>
  </si>
  <si>
    <t>315,87</t>
  </si>
  <si>
    <t>16,87</t>
  </si>
  <si>
    <t>45,44</t>
  </si>
  <si>
    <t>22,82</t>
  </si>
  <si>
    <t>96,32</t>
  </si>
  <si>
    <t>97,16</t>
  </si>
  <si>
    <t>112,91</t>
  </si>
  <si>
    <t>102,40</t>
  </si>
  <si>
    <t>172,20</t>
  </si>
  <si>
    <t>209,79</t>
  </si>
  <si>
    <t>224,95</t>
  </si>
  <si>
    <t>240,05</t>
  </si>
  <si>
    <t>273,24</t>
  </si>
  <si>
    <t>300,23</t>
  </si>
  <si>
    <t>316,82</t>
  </si>
  <si>
    <t>449,43</t>
  </si>
  <si>
    <t>554,78</t>
  </si>
  <si>
    <t>620,32</t>
  </si>
  <si>
    <t>711,61</t>
  </si>
  <si>
    <t>21,94</t>
  </si>
  <si>
    <t>31,16</t>
  </si>
  <si>
    <t>11,01</t>
  </si>
  <si>
    <t>25,67</t>
  </si>
  <si>
    <t>17,95</t>
  </si>
  <si>
    <t>15,98</t>
  </si>
  <si>
    <t>17,34</t>
  </si>
  <si>
    <t>35,46</t>
  </si>
  <si>
    <t>113,23</t>
  </si>
  <si>
    <t>17,15</t>
  </si>
  <si>
    <t>2,00</t>
  </si>
  <si>
    <t>44,74</t>
  </si>
  <si>
    <t>30,38</t>
  </si>
  <si>
    <t>21,93</t>
  </si>
  <si>
    <t>35,32</t>
  </si>
  <si>
    <t>77,11</t>
  </si>
  <si>
    <t>91,59</t>
  </si>
  <si>
    <t>3,90</t>
  </si>
  <si>
    <t>5.611,02</t>
  </si>
  <si>
    <t>137,52</t>
  </si>
  <si>
    <t>4.130,89</t>
  </si>
  <si>
    <t>2.008,27</t>
  </si>
  <si>
    <t>295,18</t>
  </si>
  <si>
    <t>1.318,31</t>
  </si>
  <si>
    <t>5.089,16</t>
  </si>
  <si>
    <t>460,15</t>
  </si>
  <si>
    <t>1.127,50</t>
  </si>
  <si>
    <t>1.816,00</t>
  </si>
  <si>
    <t>3.188,22</t>
  </si>
  <si>
    <t>4.741,78</t>
  </si>
  <si>
    <t>2.377,88</t>
  </si>
  <si>
    <t>3.102,34</t>
  </si>
  <si>
    <t>13,65</t>
  </si>
  <si>
    <t>34,22</t>
  </si>
  <si>
    <t>25,71</t>
  </si>
  <si>
    <t>14,10</t>
  </si>
  <si>
    <t>8,94</t>
  </si>
  <si>
    <t>10,53</t>
  </si>
  <si>
    <t>392.649,25</t>
  </si>
  <si>
    <t>527.982,35</t>
  </si>
  <si>
    <t>647.029,46</t>
  </si>
  <si>
    <t>700.000,00</t>
  </si>
  <si>
    <t>93,66</t>
  </si>
  <si>
    <t>140,96</t>
  </si>
  <si>
    <t>3,38</t>
  </si>
  <si>
    <t>49,82</t>
  </si>
  <si>
    <t>51,49</t>
  </si>
  <si>
    <t>6,17</t>
  </si>
  <si>
    <t>304,00</t>
  </si>
  <si>
    <t xml:space="preserve"> VALOR UNIT.</t>
  </si>
  <si>
    <t>INSTALAÇÕES ELÉTRICAS</t>
  </si>
  <si>
    <t>PISOS</t>
  </si>
  <si>
    <t>LIMPEZA DO TERRENO</t>
  </si>
  <si>
    <t>DESMATAMENTO E DESTOCAMENTO</t>
  </si>
  <si>
    <t>SUPRESSÃO DE ÁRVORE</t>
  </si>
  <si>
    <t>SONDAGEM</t>
  </si>
  <si>
    <t>DEMOLIÇÃO DE TELHADO</t>
  </si>
  <si>
    <t>REMOÇÃO DE INSTALAÇÃO</t>
  </si>
  <si>
    <t>DEMOLIÇÃO DE FORRO</t>
  </si>
  <si>
    <t>DEMOLIÇÃO DE ESQUADRIA</t>
  </si>
  <si>
    <t>REMOÇÃO DE ALIZAR, INCLUSIVE AFASTAMENTO E EMPILHAMENTO</t>
  </si>
  <si>
    <t>REMOÇÃO DE PORTA OU JANELA INCLUSIVE MARCO E ALIZAR, INCLUSIVE AFASTAMENTO E EMPILHAMENTO</t>
  </si>
  <si>
    <t>DEMOLIÇÃO DE IMPERMEABILIZAÇÃO</t>
  </si>
  <si>
    <t>DEMOLIÇÃO DE LOUÇA E ACESSÓRIOS</t>
  </si>
  <si>
    <t>DEMOLIÇÃO DE DIVISÓRIA E BANCADA</t>
  </si>
  <si>
    <t>DEMOLIÇÃO DE ALVENARIA</t>
  </si>
  <si>
    <t>DEMOLIÇÃO DE CONCRETO</t>
  </si>
  <si>
    <t>DEMOLIÇÃO DE PADRÃO CONCESSIONÁRIA</t>
  </si>
  <si>
    <t>DEMOLIÇÃO DE PAVIMENTAÇÃO</t>
  </si>
  <si>
    <t>DEMOLIÇÃO DE REVESTIMENTO</t>
  </si>
  <si>
    <t>DEMOLIÇÃO DE REBOCO, COM ESPESSURA DE ATÉ 55MM, INCLUSIVE AFASTAMENTO</t>
  </si>
  <si>
    <t>DEMOLIÇÃO DE PISO</t>
  </si>
  <si>
    <t>REMOÇÃO DE CERCA E ALAMBRADO</t>
  </si>
  <si>
    <t>REMOÇÃO DE CONCERTINA D = 450 MM, 610 MM OU 730 MM - COM POSSÍVEL REAPROVEITAMENTO</t>
  </si>
  <si>
    <t>REMOÇÃO DE VIDRO</t>
  </si>
  <si>
    <t>REMOÇÃO DE ITEM ESCOLAR</t>
  </si>
  <si>
    <t>INSTALAÇÕES PROVISÓRIAS</t>
  </si>
  <si>
    <t>PLACA DE OBRA</t>
  </si>
  <si>
    <t>INSTALAÇÃO PROVISÓRIA ÁGUA E ENERGIA</t>
  </si>
  <si>
    <t>LIGAÇÃO DE ÁGUA PROVISÓRIA PARA CANTEIRO,  INCLUSIVE HIDRÔMETRO E CAVALETE PARA MEDIÇÃO DE ÁGUA - ENTRADA PRINCIPAL, EM AÇO GALVANIZADO DN 20MM (1/2") - PADRÃO CONCESSIONÁRIA</t>
  </si>
  <si>
    <t>un</t>
  </si>
  <si>
    <t>ESCRITÓRIO DE OBRA</t>
  </si>
  <si>
    <t>ÁREA COBERTA EM TELHA FIBROCIMENTO PARA BANCAS - PADRÃO DER-MG</t>
  </si>
  <si>
    <t>mês</t>
  </si>
  <si>
    <t>BARRACÃO DE OBRA, EM CHAPA DE COMPENSADO RESINADO, INCLUSIVE  INSTALAÇÕES SANITÁRIAS E MOBILIÁRIO - PADRÃO DER-MG</t>
  </si>
  <si>
    <t>BARRACÃO DE OBRA PARA DEPÓSITO E FERRAMENTARIA TIPO-I, ÁREA INTERNA 14,52M2, EM CHAPA DE COMPENSADO RESINADO, INCLUSIVE MOBILIÁRIO (OBRA DE PEQUENO PORTE, EFETIVO ATÉ 30 HOMENS), PADRÃO DER-MG</t>
  </si>
  <si>
    <t>BARRACÃO DE OBRA PARA DEPÓSITO E FERRAMENTARIA TIPO-II, ÁREA INTERNA 25,41M2, EM CHAPA DE COMPENSADO RESINADO, INCLUSIVE MOBILIÁRIO (OBRA DE MÉDIO PORTE, EFETIVO DE 30 A 60 HOMENS), PADRÃO DER-MG</t>
  </si>
  <si>
    <t>BARRACÃO DE OBRA PARA ESCRITÓRIO DA EMPREITEIRA TIPO-I, ÁREA INTERNA 18,15M2, EM CHAPA DE COMPENSADO RESINADO, INCLUSIVE MOBILIÁRIO (OBRA DE PEQUENO A MÉDIO PORTE, EFETIVO ATÉ 60 HOMENS) - PADRÃO DER-MG</t>
  </si>
  <si>
    <t>BARRACÃO DE OBRA PARA ESCRITÓRIO DA EMPREITEIRA TIPO-II, ÁREA INTERNA 21,78M2, EM CHAPA DE COMPENSADO RESINADO, INCLUSIVE MOBILIÁRIO (OBRA DE GRANDE PORTE, EFETIVO ACIMA 60 HOMENS) - PADRÃO DER-MG</t>
  </si>
  <si>
    <t>BARRACÃO DE OBRA PARA ESCRITÓRIO DA FISCALIZAÇÃO TIPO-I, ÁREA INTERNA 18,15M2, EM CHAPA DE COMPENSADO RESINADO, INCLUSIVE MOBILIÁRIO (OBRA DE PEQUENO A MÉDIO PORTE, EFETIVO ATÉ 60 HOMENS) - PADRÃO DER-MG</t>
  </si>
  <si>
    <t>BARRACÃO DE OBRA PARA ESCRITÓRIO DA FISCALIZAÇÃO TIPO-II, ÁREA INTERNA 21,78M2, EM CHAPA DE COMPENSADO RESINADO, INCLUSIVE MOBILIÁRIO (OBRA DE GRANDE PORTE, EFETIVO ACIMA 60 HOMENS) - PADRÃO DER-MG</t>
  </si>
  <si>
    <t>BARRACÃO DE OBRA PARA INSTALAÇÃO SANITÁRIA TIPO-I, ÁREA INTERNA 14,52M2, EM CHAPA DE COMPENSADO RESINADO (OBRA DE PEQUENO PORTE, EFETIVO ATÉ 30 HOMENS), PADRÃO DER-MG</t>
  </si>
  <si>
    <t>BARRACÃO DE OBRA PARA INSTALAÇÃO SANITÁRIA TIPO-II, ÁREA INTERNA 18,15M2, EM CHAPA DE COMPENSADO RESINADO (OBRA DE MÉDIO PORTE, EFETIVO DE 30 A 60 HOMENS), PADRÃO DER-MG</t>
  </si>
  <si>
    <t>BARRACÃO DE OBRA PARA INSTALAÇÃO SANITÁRIA TIPO-III, ÁREA INTERNA 25,41M2, EM CHAPA DE COMPENSADO RESINADO (OBRA DE GRANDE PORTE, EFETIVO ACIMA DE 60 HOMENS), PADRÃO DER-MG</t>
  </si>
  <si>
    <t>BARRACÃO DE OBRA PARA REFEITÓRIO TIPO-I, ÁREA INTERNA 18,15M2, EM CHAPA DE COMPENSADO RESINADO (OBRA DE MÉDIO PORTE, EFETIVO DE 30 A 60 HOMENS), PADRÃO DER-MG</t>
  </si>
  <si>
    <t>BARRACÃO DE OBRA PARA REFEITÓRIO TIPO-II, ÁREA INTERNA 25,41M2, EM CHAPA DE COMPENSADO RESINADO (OBRA DE GRANDE PORTE, EFETIVO ACIMA DE 60 HOMENS), PADRÃO DER-MG</t>
  </si>
  <si>
    <t>BARRACÃO DE OBRA PARA VESTIÁRIO TIPO-I, ÁREA INTERNA 25,41M2, EM CHAPA DE COMPENSADO RESINADO, INCLUSIVE MOBILIÁRIO (OBRA DE PEQUENO PORTE, EFETIVO ATÉ 30 HOMENS), PADRÃO DER-MG</t>
  </si>
  <si>
    <t>BARRACÃO DE OBRA PARA VESTIÁRIO TIPO-II, ÁREA INTERNA 67,76M2, EM CHAPA DE COMPENSADO RESINADO, INCLUSIVE MOBILIÁRIO (OBRA DE MÉDIO PORTE, EFETIVO DE 30 A 60 HOMENS), PADRÃO DER-MG</t>
  </si>
  <si>
    <t>INSTALAÇÃO PROVISÓRIA DE CHUVEIRO ELÉTRICO, TENSÃO 127V/220V, EM CONTAINER (VESTIÁRIO DE OBRA)</t>
  </si>
  <si>
    <t>LIGAÇÃO PROVISÓRIA DE ÁGUA E ESGOTO PARA CONTAINER (ESCRITÓRIO DE OBRA)</t>
  </si>
  <si>
    <t>LIGAÇÃO PROVISÓRIA DE ÁGUA E ESGOTO PARA CONTAINER (VESTIÁRIO DE OBRA), EXCLUSIVE CHUVEIRO ELÉTRICO</t>
  </si>
  <si>
    <t>LIGAÇÃO PROVISÓRIA DE ENERGIA ELÉTRICA PARA CONTAINER</t>
  </si>
  <si>
    <t>LIGAÇÕES PROVISÓRIAS PARA CONTAINER TIPO 1 (CORRESPONDENTE AO CÓDIGO ED-16348)</t>
  </si>
  <si>
    <t>LOCAÇÃO DA OBRA</t>
  </si>
  <si>
    <t>TAPUME E CERCA</t>
  </si>
  <si>
    <t>TAPUME REMOVÍVEL DE COMPENSADO TIPO A, H = 2,20 M (PADRÃO DER-MG - COM REMOÇÃO)</t>
  </si>
  <si>
    <t>TAPUME REMOVÍVEL DE COMPENSADO TIPO B, H = 2,20 M (PADRÃO DER-MG - COM REMOÇÃO)</t>
  </si>
  <si>
    <t>PROTEÇÃO DE TRANSEUNTE</t>
  </si>
  <si>
    <t>ANDAIME</t>
  </si>
  <si>
    <t>BANDEJA SALVA-VIDA</t>
  </si>
  <si>
    <t>TERRAPLENAGEM/TRABALHOS EM TERRA</t>
  </si>
  <si>
    <t>REGULARIZAÇÃO E COMPACTAÇÃO DE SOLO</t>
  </si>
  <si>
    <t>ESCAVAÇÃO MECÂNICA</t>
  </si>
  <si>
    <t>ESCAVAÇÃO MANUAL</t>
  </si>
  <si>
    <t>ESCAVAÇÃO MANUAL DE VALA COM PROFUNDIDADE MAIOR QUE 1,5M E MENOR OU IGUAL 3,0M</t>
  </si>
  <si>
    <t>ESCAVAÇÃO MANUAL DE VALA COM PROFUNDIDADE MAIOR QUE 3,0M E MENOR OU IGUAL 5,0M</t>
  </si>
  <si>
    <t>ESCAVAÇÃO MANUAL DE VALA COM PROFUNDIDADE MENOR OU IGUAL A 1,5M</t>
  </si>
  <si>
    <t>COMPACTAÇÃO DE FUNDO DE VALA</t>
  </si>
  <si>
    <t>ATERRO E REATERRO</t>
  </si>
  <si>
    <t>ESCORAMENTO DE VALA</t>
  </si>
  <si>
    <t>FUNDAÇÕES</t>
  </si>
  <si>
    <t>FUNDAÇÃO SUPERFICIAL E RASA</t>
  </si>
  <si>
    <t>FUNDAÇÃO PROFUNDA</t>
  </si>
  <si>
    <t>ED-15801</t>
  </si>
  <si>
    <t>ENCAMISAMENTO DE TUBULÃO COM TUBO DE CONCRETO (MANILHA), DIÂMETRO 90CM, INCLUSIVE TRANSPORTE E FORNECIMENTO</t>
  </si>
  <si>
    <t>ESTACA PRÉ-MOLDADA DE CONCRETO ARMADO CRAVADA 17 x 17 CM/35T</t>
  </si>
  <si>
    <t>CONCRETO USINADO</t>
  </si>
  <si>
    <t>CONCRETO PREPARADO EM OBRA</t>
  </si>
  <si>
    <t>FORNECIMENTO DE CONCRETO NÃO ESTRUTURAL, PREPARADO EM OBRA COM BETONEIRA, COM FCK 10 MPA, INCLUSIVE LANÇAMENTO, ADENSAMENTO E ACABAMENTO (FUNDAÇÃO)</t>
  </si>
  <si>
    <t>ESTRUTURAS DE CONTENÇÕES</t>
  </si>
  <si>
    <t>CONCRETO CICLÓPICO</t>
  </si>
  <si>
    <t>DRENO</t>
  </si>
  <si>
    <t>LASTRO DE AREIA, BRITA E CONCRETO</t>
  </si>
  <si>
    <t>ENROCAMENTO</t>
  </si>
  <si>
    <t>ESTRUTURA DE CONCRETO</t>
  </si>
  <si>
    <t>ARMAÇÃO EM AÇO</t>
  </si>
  <si>
    <t>FORMA E DESFORMA PARA CORTINA DE CONCRETO OU PAREDE ESTRUTURAL (VIGA-PAREDE), ALTURA MÁXIMA DE 360CM, COM CHAPA DE COMPENSADO PLASTIFICADO, ESP. 18MM, REAPROVEITAMENTO (3X), INCLUSIVE TRAVAMENTO COM TIRANTES EM ARAME E ESCORA PARA PRUMO EM MADEIRA</t>
  </si>
  <si>
    <t>FORMA E DESFORMA PARA LAJE NERVURADA COM CUBETA E ASSOALHO EM COMPENSADO PLASTIFICADO, ESP. 14MM, ALTURA DE (311 ATÉ 450)CM, REAPROVEITAMENTO (10X), INCLUSIVE CIMBRAMENTO</t>
  </si>
  <si>
    <t>CONCRETO AUTO ADENSÁVEL (CAA)</t>
  </si>
  <si>
    <t>ESTRUTURA METÁLICA</t>
  </si>
  <si>
    <t>FORNECIMENTO DE ESTRUTURA METÁLICA EM PERFIL LAMINADO, INCLUSIVE FABRICAÇÃO, TRANSPORTE, MONTAGEM E APLICAÇÃO DE FUNDO PREPARADOR ANTICORROSIVO EM SUPERFÍCIE METÁLICA, UMA (1) DEMÃO</t>
  </si>
  <si>
    <t>FORNECIMENTO DE ESTRUTURA METÁLICA EM PERFIL SOLDADO, INCLUSIVE FABRICAÇÃO, TRANSPORTE, MONTAGEM E APLICAÇÃO DE FUNDO PREPARADOR ANTICORROSIVO EM SUPERFÍCIE METÁLICA, UMA (1) DEMÃO</t>
  </si>
  <si>
    <t>LAJE PRÉ-MOLDADA</t>
  </si>
  <si>
    <t>ED-19635</t>
  </si>
  <si>
    <t>ESCORAMENTO METÁLICO PARA VIGA EM CONCRETO ARMADO, TIPO "A", ALTURA DE (200 ATÉ 310)CM, EXCLUSIVE DESCARGA, MONTAGEM, DESMONTAGEM E CARGA</t>
  </si>
  <si>
    <t>POLIMENTO E NÍVEL ZERO EM CONCRETO</t>
  </si>
  <si>
    <t>GRAUTE</t>
  </si>
  <si>
    <t>RECUPERAÇÃO E REFORCO DE ESTRUTURA DE CONCRETO</t>
  </si>
  <si>
    <t>ALVENARIAS E DIVISÓRIAS</t>
  </si>
  <si>
    <t>ALVENARIA DE TIJOLO LAMINADO</t>
  </si>
  <si>
    <t>ALVENARIA DE TIJOLO MACIÇO</t>
  </si>
  <si>
    <t>ALVENARIA DE TIJOLO CERÂMICO</t>
  </si>
  <si>
    <t>ALVENARIA DE BLOCO DE CONCRETO (VEDAÇÃO)</t>
  </si>
  <si>
    <t>ALVENARIA DE BLOCO DE CONCRETO (ESTRUTURAL)</t>
  </si>
  <si>
    <t>ALVENARIA DE BLOCO AUTOCLAVADO (CAA)</t>
  </si>
  <si>
    <t>ALVENARIA DE BLOCO DE CONCRETO (CHEIO)</t>
  </si>
  <si>
    <t>ELEMENTO VAZADO</t>
  </si>
  <si>
    <t>ALVENARIA DE ELEMENTO VAZADO,  COBOGÓ DE CONCRETO (20X40CM), ESP. 10CM, TIPO VENEZIANA COM ACABAMENTO APARENTE, INCLUSIVE ARGAMASSA PARA ASSENTAMENTO</t>
  </si>
  <si>
    <t>ALVENARIA DE BLOCO DE VIDRO</t>
  </si>
  <si>
    <t>ALVENARIA DE ELEMENTO VAZADO DE VIDRO,  BLOCO DE VIDRO (10X20CM), ESP. 10CM, TIPO CAPELA, INCLUSIVE ARGAMASSA PARA ASSENTAMENTO E REJUNTAMENTO</t>
  </si>
  <si>
    <t>PLATIBANDA E EMPENA</t>
  </si>
  <si>
    <t xml:space="preserve">ENCUNHAMENTO DE ALVENARIA </t>
  </si>
  <si>
    <t>VERGA E CONTRA-VERGA</t>
  </si>
  <si>
    <t>PAREDE DE GESSO ACARTONADO</t>
  </si>
  <si>
    <t>DIVISÓRIA COMPENSADO NAVAL</t>
  </si>
  <si>
    <t>DIVISÓRIA EM PEDRA</t>
  </si>
  <si>
    <t>ESQUADRIAS E FERRAGENS</t>
  </si>
  <si>
    <t>ESQUADRIA METÁLICA</t>
  </si>
  <si>
    <t>FERRAGENS PARA PORTA METÁLICA, DE CORRER, COM DUAS (2) FOLHAS, BATENTE COM ALTURA MÁXIMA DE 2,3M, INCLUSIVE FECHADURA, MODELO BICO PAPAGAIO, ROLDANA INFERIOR E SUPERIOR, MODELO TIPO U, COM CAPACIDADE PARA 360KG, FORNECIMENTO, ACESSÓRIOS E INSTALAÇÃO, EXCLUSIVE PORTA METÁLICA</t>
  </si>
  <si>
    <t>ED-23034</t>
  </si>
  <si>
    <t>PORTA METÁLICA, TIPO DE ABRIR, COM UMA (1) FOLHA, EM CHAPA GALVANIZADA LAMBRIL, MODELO QUADRADO, INCLUSIVE PINTURA ANTICORROSIVA A BASE DE ÓXIDO DE FERRO (ZARCÃO), UMA (1) DEMÃO, FORNECIMENTO E ASSENTAMENTO, EXCLUSIVE FECHADURA E DOBRADIÇA</t>
  </si>
  <si>
    <t>PORTA METÁLICA, TIPO DE CORRER, COM DUAS (2) FOLHAS, EM CHAPA GALVANIZADA LAMBRIL, MODELO ONDULADA, INCLUSIVE FORNECIMENTO, ASSENTAMENTO, PERFIS PARA MARCO E PINTURA ANTICORROSIVA COM UMA (1) DEMÃO, EXCLUSIVE FECHADURA E ROLDANAS</t>
  </si>
  <si>
    <t>PORTA METÁLICA, TIPO DE CORRER, COM UMA (1) FOLHA, EM CHAPA GALVANIZADA LAMBRIL, MODELO ONDULADA, INCLUSIVE FORNECIMENTO, ASSENTAMENTO, PERFIS PARA MARCO E PINTURA ANTICORROSIVA COM UMA (1) DEMÃO, EXCLUSIVE FECHADURA E ROLDANAS</t>
  </si>
  <si>
    <t>ED-23035</t>
  </si>
  <si>
    <t>PORTA METÁLICA VENEZIANA, TIPO DE ABRIR, COM UMA (1) FOLHA, EM PERFIL VENEZIANA ENRIJECIDO, INCLUSIVE PINTURA ANTICORROSIVA A BASE DE ÓXIDO DE FERRO (ZARCÃO), UMA (1) DEMÃO, FORNECIMENTO E ASSENTAMENTO, EXCLUSIVE FECHADURA E DOBRADIÇA</t>
  </si>
  <si>
    <t>JANELA DE ALUMÍNIO</t>
  </si>
  <si>
    <t>JANELA DE FERRO E METALON</t>
  </si>
  <si>
    <t>FORNECIMENTO E ASSENTAMENTO DE CAIXILHO FIXO DE FERRO COM TELA CORRUGADA # 15 mm FIO 12</t>
  </si>
  <si>
    <t>PORTA DE ALUMÍNIO</t>
  </si>
  <si>
    <t>PORTA DE FERRO E METALON</t>
  </si>
  <si>
    <t>PORTA DE MADEIRA DE LEI</t>
  </si>
  <si>
    <t>RÉGUA PARA ALIZARES DE 5 X 1 CM DE MADEIRA DE LEI PARA PINTURA COLOCADO</t>
  </si>
  <si>
    <t>RÉGUA PARA ALIZARES DE 7 X 1 CM DE MADEIRA DE LEI PARA PINTURA COLOCADO</t>
  </si>
  <si>
    <t>PORTA EM MADEIRA DE LEI COM LAMINADO MELAMÍNICO</t>
  </si>
  <si>
    <t>PORTA DE MADEIRA COM TARJETA</t>
  </si>
  <si>
    <t>PEÇA ESPECIAL DE MADEIRA</t>
  </si>
  <si>
    <t>VISOR PARA PORTA</t>
  </si>
  <si>
    <t>FERRAGEM E ACESSÓRIOS</t>
  </si>
  <si>
    <t>DOBRADIÇA DE FERRO, MEDIDAS (3"X2.1/2"), TIPO PINO SOLTO COM BOLA, ACABAMENTO CROMADO, INCLUSIVE ACESSÓRIOS PARA FIXAÇÃO</t>
  </si>
  <si>
    <t>DOBRADIÇA DE FERRO, MEDIDAS (3.1/2"X3"), TIPO PINO SOLTO COM BOLA, ACABAMENTO CROMADO, INCLUSIVE ACESSÓRIOS PARA FIXAÇÃO</t>
  </si>
  <si>
    <t>FECHADURA TIPO BANHEIRO (TRANQUETA), GRAU DE SEGURANÇA MÉDIO, DISTÂNCIA DE BROCA 40MM, ACABAMENTO COM ESPELHO CROMADO E MAÇANETA MODELO ALAVANCA EM ZAMAC, INCLUSIVE ACESSÓRIOS PARA FIXAÇÃO E UMA (1) CHAVE</t>
  </si>
  <si>
    <t>ED-21612</t>
  </si>
  <si>
    <t>FECHADURA TIPO EXTERNA, EM PORTA METÁLICA, GRAU DE SEGURANÇA MÉDIO, DISTÂNCIA DE BROCA 20MM, ACABAMENTO COM ESPELHO CROMADO E MAÇANETA MODELO ALAVANCA EM ZAMAC, INCLUSIVE ACESSÓRIOS PARA FIXAÇÃO E DUAS (2) CHAVES</t>
  </si>
  <si>
    <t>FECHADURA TIPO EXTERNA, GRAU DE SEGURANÇA MÉDIO, DISTÂNCIA DE BROCA 40MM, ACABAMENTO COM ESPELHO CROMADO E MAÇANETA MODELO ALAVANCA EM ZAMAC, INCLUSIVE ACESSÓRIOS PARA FIXAÇÃO E DUAS (2) CHAVES</t>
  </si>
  <si>
    <t>FECHADURA TIPO INTERNA (GORGE), GRAU DE SEGURANÇA MÉDIO, DISTÂNCIA DE BROCA 40MM, ACABAMENTO COM ESPELHO CROMADO E MAÇANETA MODELO ALAVANCA EM ZAMAC, INCLUSIVE ACESSÓRIOS PARA FIXAÇÃO E DUAS (2) CHAVES</t>
  </si>
  <si>
    <t>ED-23033</t>
  </si>
  <si>
    <t>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t>
  </si>
  <si>
    <t>FERRAGENS PARA PORTA METÁLICA, DE CORRER, COM UMA (1) FOLHA, BATENTE COM ALTURA MÁXIMA DE 2,3M, INCLUSIVE FECHADURA, MODELO BICO PAPAGAIO, ROLDANA INFERIOR E SUPERIOR, MODELO TIPO U, COM CAPACIDADE PARA 360KG, FORNECIMENTO, ACESSÓRIOS E INSTALAÇÃO, EXCLUSIVE PORTA METÁLICA</t>
  </si>
  <si>
    <t>PORTA CORTA-FOGO</t>
  </si>
  <si>
    <t>VEDAÇÃO E CALAFETAGEM</t>
  </si>
  <si>
    <t>COBERTURAS E PROTEÇÕES</t>
  </si>
  <si>
    <t>ESTRUTURA DE MADEIRA PARA COBERTURA</t>
  </si>
  <si>
    <t>ESTRUTURA METÁLICA PARA COBERTURA</t>
  </si>
  <si>
    <t>ED-20603</t>
  </si>
  <si>
    <t>FORNECIMENTO DE ESTRUTURA METÁLICA E ENGRADAMENTO METÁLICO, EM AÇO, PARA TELHADO, EXCLUSIVE TELHA, INCLUSIVE FABRICAÇÃO, TRANSPORTE, MONTAGEM E APLICAÇÃO DE FUNDO PREPARADOR ANTICORROSIVO EM SUPERFÍCIE METÁLICA, UMA (1) DEMÃO</t>
  </si>
  <si>
    <t>ED-20574</t>
  </si>
  <si>
    <t>FORNECIMENTO DE ESTRUTURA METÁLICA E ENGRADAMENTO METÁLICO, EM AÇO PATINÁVEL, SOBRE LAJE PARA TELHA CERÂMICA, COBERTURA PADRÃO DO PRÉDIO ESCOLAR, EXCLUSIVE TELHA, INCLUSIVE FABRICAÇÃO, TRANSPORTE E MONTAGEM</t>
  </si>
  <si>
    <t>ED-20575</t>
  </si>
  <si>
    <t>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t>
  </si>
  <si>
    <t>ED-20602</t>
  </si>
  <si>
    <t>FORNECIMENTO DE ESTRUTURA METÁLICA E ENGRADAMENTO METÁLICO, EM AÇO, SOBRE LAJE PARA TELHA CERÂMICA, COBERTURA PADRÃO DO PRÉDIO ESCOLAR, EXCLUSIVE TELHA, INCLUSIVE FABRICAÇÃO, TRANSPORTE, MONTAGEM E E APLICAÇÃO DE FUNDO PREPARADOR ANTICORROSIVO, UMA (1) DEMÃO</t>
  </si>
  <si>
    <t>ED-20576</t>
  </si>
  <si>
    <t>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t>
  </si>
  <si>
    <t>ED-20577</t>
  </si>
  <si>
    <t>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t>
  </si>
  <si>
    <t>ED-20573</t>
  </si>
  <si>
    <t>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t>
  </si>
  <si>
    <t>ED-20572</t>
  </si>
  <si>
    <t>FORNECIMENTO DE ESTRUTURA METÁLICA E ENGRADAMENTO METÁLICO PARA TELHADO EM ARCO DE QUADRA POLIESPORTIVA EM AÇO PATINÁVEL, COBERTURA EM ARCO PADRÃO DA QUADRA ESCOLAR, EXCLUSIVE TELHA, INCLUSIVE PILAR METÁLICO, FABRICAÇÃO, TRANSPORTE E MONTAGEM</t>
  </si>
  <si>
    <t>COBERTURA COM TELHA FIBROCIMENTO</t>
  </si>
  <si>
    <t>COBERTURA COM TELHA METÁLICA</t>
  </si>
  <si>
    <t>COBERTURA COM TELHA CERÂMICA</t>
  </si>
  <si>
    <t>CUMEEIRA E ESPIGÃO</t>
  </si>
  <si>
    <t>CALHA GALVANIZADA</t>
  </si>
  <si>
    <t>RUFO GALVANIZADO</t>
  </si>
  <si>
    <t>CHAPINS GALVANIZADOS</t>
  </si>
  <si>
    <t>FECHAMENTO DE ONDA DE TELHA</t>
  </si>
  <si>
    <t>CONDUTORE DE ÁGUA PLUVIAL EM PVC</t>
  </si>
  <si>
    <t>GRELHA E RALO</t>
  </si>
  <si>
    <t>GRELHA hemisférica de ferro fundido Ø 100 mm (4")</t>
  </si>
  <si>
    <t>GRELHA hemisférica de ferro fundido Ø 150 mm (6")</t>
  </si>
  <si>
    <t>GRELHA hemisférica de ferro fundido Ø 75 mm (3")</t>
  </si>
  <si>
    <t>DISPOSITIVO DE DRENAGEM</t>
  </si>
  <si>
    <t>IMPERMEABILIZAÇÃO E ISOLAMENTO TÉRMICO</t>
  </si>
  <si>
    <t>IMPERMEABILIZAÇÃO DE FUNDAÇÃO</t>
  </si>
  <si>
    <t>REVESTIMENTO COM IMPERMEABILIZANTE EM DUAS (2) CAMADAS SOBREPOSTAS DE ARGAMASSA, TRAÇO 1:3 (CIMENTO E AREIA) COM ADITIVO IMPERMEABILIZANTE, ESP. 20MM, INCLUSIVE PINTURA COM DUAS (2) DEMÃOS COM EMULSÃO ASFÁLTICA</t>
  </si>
  <si>
    <t>ARGAMASSA COM ADITIVO</t>
  </si>
  <si>
    <t>CAMADA DE REGULARIZAÇÃO</t>
  </si>
  <si>
    <t>PROTEÇÃO MECÂNICA</t>
  </si>
  <si>
    <t>EMULSÃO ASFÁTICA</t>
  </si>
  <si>
    <t>IMPERMEABILIZAÇÃO de alicerce com tinta betuminosa em parede de 1 1/2 tijolo</t>
  </si>
  <si>
    <t>MANTA ASFÁLTICA</t>
  </si>
  <si>
    <t>PREPARAÇÃO DE SUPERFÍCIE</t>
  </si>
  <si>
    <t>CONTRAPISO</t>
  </si>
  <si>
    <t>PISO DE ARDÓSIA</t>
  </si>
  <si>
    <t>PISO CERÂMICO</t>
  </si>
  <si>
    <t>PISO EM PORCELANATO</t>
  </si>
  <si>
    <t>PISO DE LADRILHO</t>
  </si>
  <si>
    <t>PISO EM PEDRAS</t>
  </si>
  <si>
    <t>PISO DE MÁRMORE E GRANITO</t>
  </si>
  <si>
    <t>REJUNTAMENTO</t>
  </si>
  <si>
    <t>PISO VINÍLICO</t>
  </si>
  <si>
    <t>PISO DE MADEIRA</t>
  </si>
  <si>
    <t>PISO CIMENTADO</t>
  </si>
  <si>
    <t>PISO DE GRANITINA E MARMORITE</t>
  </si>
  <si>
    <t>PISO EM CONCRETO</t>
  </si>
  <si>
    <t>LAJE DE TRANSIÇÃO</t>
  </si>
  <si>
    <t>PISO EM TIJOLO MACIÇO</t>
  </si>
  <si>
    <t>PISO INDUSTRIAIS</t>
  </si>
  <si>
    <t>PISO PODOTÁTIL (TÁTIL)</t>
  </si>
  <si>
    <t>PISO DE BORRACHA</t>
  </si>
  <si>
    <t>JUNTA DE DILATAÇÃO</t>
  </si>
  <si>
    <t>DEGRAU E PATAMAR</t>
  </si>
  <si>
    <t>SÓCULO</t>
  </si>
  <si>
    <t>RODAPÉ, SOLEIRA E PEITORIL</t>
  </si>
  <si>
    <t>RODAPÉ DE ARDÓSIA</t>
  </si>
  <si>
    <t>RODAPÉ CERÂMICO</t>
  </si>
  <si>
    <t>RODAPÉ DE GRANITINA E MARMORITE</t>
  </si>
  <si>
    <t>RODAPÉS DE GRANITO</t>
  </si>
  <si>
    <t>RODAPÉ COM REVESTIMENTO EM GRANITO, CINZA ANDORINHA, ESP. 2CM, ALTURA 7CM, ASSENTAMENTO COM ARGAMASSA INDUSTRIALIZADA, INCLUSIVE REJUNTAMENTO</t>
  </si>
  <si>
    <t>RODAPÉS DE MÁRMORE</t>
  </si>
  <si>
    <t>RODAPÉ DE MADEIRA</t>
  </si>
  <si>
    <t>RODAPÉ CIMENTADO</t>
  </si>
  <si>
    <t>RODAPÉS INDUSTRIAL (ALTA RESISTÊNCIA)</t>
  </si>
  <si>
    <t>PEITORIL DE ARDÓSIA</t>
  </si>
  <si>
    <t>PEITORIL DE GRANITO</t>
  </si>
  <si>
    <t>PEITORIL DE MÁRMORE</t>
  </si>
  <si>
    <t>PEITORIL DE CONCRETO</t>
  </si>
  <si>
    <t>SOLEIRA DE ARDÓSIA</t>
  </si>
  <si>
    <t>SOLEIRA DE GRANITINA E MARMORITE</t>
  </si>
  <si>
    <t>SOLEIRA DE GRANITO</t>
  </si>
  <si>
    <t>SOLEIRA DE MÁRMORE</t>
  </si>
  <si>
    <t>REVESTIMENTOS</t>
  </si>
  <si>
    <t xml:space="preserve">REVESTIMENTO DE ARGAMASSA </t>
  </si>
  <si>
    <t>REVESTIMENTO INTERNO DE GESSO</t>
  </si>
  <si>
    <t>REVESTIMENTO NATADO</t>
  </si>
  <si>
    <t>REVESTIMENTO EM CERÂMICA</t>
  </si>
  <si>
    <t>REVESTIMENTO EM FAIXA E FILETE</t>
  </si>
  <si>
    <t>REVESTIMENTO COM LADRILHO</t>
  </si>
  <si>
    <t>REVESTIMENTO DE MÁRMORE E GRANITO</t>
  </si>
  <si>
    <t>REVESTIMENTO EM LAMINADO E MADEIRA</t>
  </si>
  <si>
    <t>REVESTIMENTO ESPECIAL</t>
  </si>
  <si>
    <t>FORROS</t>
  </si>
  <si>
    <t>FORRO DE GESSO</t>
  </si>
  <si>
    <t>FORRO DE MADEIRA</t>
  </si>
  <si>
    <t>FORRO DE PVC</t>
  </si>
  <si>
    <t>RODAFORRO, MOLDURA E ACESSÓRIOS</t>
  </si>
  <si>
    <t>MARCENARIA E SERRALHERIA</t>
  </si>
  <si>
    <t>CORRIMÃO E GUARDA CORPO</t>
  </si>
  <si>
    <t>GRADE E GRADIL</t>
  </si>
  <si>
    <t>ALAMBRADO PARA QUADRA</t>
  </si>
  <si>
    <t>PEÇA ESPECIAL DE SERRALHERIA</t>
  </si>
  <si>
    <t>ALÇAPÃO METÁLICO</t>
  </si>
  <si>
    <t>ESCADA DE MARINHEIRO</t>
  </si>
  <si>
    <t>PORTA EM AÇO DE ENROLAR</t>
  </si>
  <si>
    <t>LIXAMENTO PARA PINTURA</t>
  </si>
  <si>
    <t>SELADOR PAREDE</t>
  </si>
  <si>
    <t>MASSA CORRIDA (PVA E ACRÍLICA)</t>
  </si>
  <si>
    <t>PINTURA LÁTEX (PVA)</t>
  </si>
  <si>
    <t>PINTURA LÁTEX (PVA) EM PAREDE, DUAS (2) DEMÃOS, EXCLUSIVE SELADOR ACRÍLICO E MASSA ACRÍLICA/CORRIDA (PVA)</t>
  </si>
  <si>
    <t>PINTURA ACRÍLICA</t>
  </si>
  <si>
    <t>PINTURA A CAL</t>
  </si>
  <si>
    <t>MASSA CORRIDA SOBRE MADEIRA</t>
  </si>
  <si>
    <t>PINTURA PRESERVATIVA PARA MADEIRA</t>
  </si>
  <si>
    <t>PINTURA VERNIZ SOBRE MADEIRA</t>
  </si>
  <si>
    <t>PINTURA ESMALTE SOBRE MADEIRA</t>
  </si>
  <si>
    <t>CERA EM ESQUADRIA DE MADEIRA</t>
  </si>
  <si>
    <t>PINTURA ESMALTE</t>
  </si>
  <si>
    <t>PINTURA ESMALTE SOBRE FERRO</t>
  </si>
  <si>
    <t>PINTURA EPÓXI EM PAREDE</t>
  </si>
  <si>
    <t>PINTURA EPÓXI EM PISO</t>
  </si>
  <si>
    <t>PINTURA E VERNIZ EM CONCRETO</t>
  </si>
  <si>
    <t>REVESTIMENTO TEXTURIZADO</t>
  </si>
  <si>
    <t>PINTURA EM ESTRUTURA METÁLICA</t>
  </si>
  <si>
    <t>PINTURA ANTICORROSIVA A BASE DE ÓXIDO DE FERRO (ZARCÃO) EM ESQUADRIA E SUPERFÍCIE METÁLICA, UMA (1) DEMÃO</t>
  </si>
  <si>
    <t>PINTURA ESPECIAL</t>
  </si>
  <si>
    <t>PINTURA PARA VAGA DE GARAGEM</t>
  </si>
  <si>
    <t>LOUÇAS E METAIS</t>
  </si>
  <si>
    <t xml:space="preserve">BOJO EM AÇO INOX </t>
  </si>
  <si>
    <t>CUBA</t>
  </si>
  <si>
    <t>TANQUE</t>
  </si>
  <si>
    <t>TORNEIRA</t>
  </si>
  <si>
    <t>ED-22766</t>
  </si>
  <si>
    <t>TORNEIRA METÁLICA HOSPITALAR, ABERTURA ALAVANCA 1/4 DE VOLTA, ACABAMENTO CROMADO, COM AREJADOR, APLICAÇÃO DE MESA, INCLUSIVE ENGATE FLEXÍVEL METÁLICO, FORNECIMENTO E INSTALAÇÃO</t>
  </si>
  <si>
    <t>ED-22765</t>
  </si>
  <si>
    <t>TORNEIRA METÁLICA HOSPITALAR, ABERTURA ALAVANCA 1/4 DE VOLTA, ACABAMENTO CROMADO, COM AREJADOR, APLICAÇÃO DE PAREDE, FORNECIMENTO E INSTALAÇÃO</t>
  </si>
  <si>
    <t>TORNEIRA METÁLICA PARA BEBEDOURO, ACABAMENTO CROMADO, APLICAÇÃO DE PAREDE, INCLUSIVE FORNECIMENTO E INSTALAÇÃO</t>
  </si>
  <si>
    <t>TORNEIRA METÁLICA PARA LAVATÓRIO, ABERTURA 1/4 DE VOLTA, ACABAMENTO CROMADO, COM AREJADOR, APLICAÇÃO DE MESA, INCLUSIVE ENGATE FLEXÍVEL METÁLICO, FORNECIMENTO E INSTALAÇÃO</t>
  </si>
  <si>
    <t>TORNEIRA METÁLICA PARA PIA, ABERTURA 1/4 DE VOLTA, ACABAMENTO CROMADO, COM AREJADOR, APLICAÇÃO DE PAREDE, INCLUSIVE FORNECIMENTO E INSTALAÇÃO</t>
  </si>
  <si>
    <t>TORNEIRA METÁLICA PARA PIA, ABERTURA 1/4 DE VOLTA, ACABAMENTO CROMADO, SEM AREJADOR, APLICAÇÃO DE PAREDE, INCLUSIVE FORNECIMENTO E INSTALAÇÃO</t>
  </si>
  <si>
    <t>TORNEIRA METÁLICA PARA PIA, BICA MÓVEL, ABERTURA 1/4 DE VOLTA, ACABAMENTO CROMADO, COM AREJADOR, APLICAÇÃO DE MESA, INCLUSIVE ENGATE FLEXÍVEL METÁLICO, FORNECIMENTO E INSTALAÇÃO</t>
  </si>
  <si>
    <t>TORNEIRA METÁLICA PARA PIA, BICA MÓVEL, ABERTURA 1/4 DE VOLTA, ACABAMENTO CROMADO, COM AREJADOR, APLICAÇÃO DE PAREDE, INCLUSIVE FORNECIMENTO E INSTALAÇÃO</t>
  </si>
  <si>
    <t>TORNEIRA METÁLICA PARA TANQUE, ACABAMENTO CROMADO, BICO COM ROSCA, FORNECIMENTO E INSTALAÇÃO</t>
  </si>
  <si>
    <t>ED-22902</t>
  </si>
  <si>
    <t>TORNEIRA METÁLICA PARA TANQUE, ACABAMENTO CROMADO, COM AREJADOR, FORNECIMENTO E INSTALAÇÃO</t>
  </si>
  <si>
    <t>LIGAÇÃO FLEXÍVEL</t>
  </si>
  <si>
    <t>VÁLVULA</t>
  </si>
  <si>
    <t>SIFÃO</t>
  </si>
  <si>
    <t>BACIA SANITÁRIA</t>
  </si>
  <si>
    <t>MICTÓRIO</t>
  </si>
  <si>
    <t>VÁLVULA E CAIXA DE DESCARGA</t>
  </si>
  <si>
    <t>BEBEDOURO ELÉTRICO</t>
  </si>
  <si>
    <t>DUCHA HIGIÊNICA</t>
  </si>
  <si>
    <t>CHUVEIRO</t>
  </si>
  <si>
    <t>COMPLEMENTO DE LOUÇA</t>
  </si>
  <si>
    <t>PARAFUSO CASTELO, NÚMERO 8, INCLUSIVE FORNECIMENTO COM ARRUELA E BUCHA DE NYLON</t>
  </si>
  <si>
    <t>SABONETEIRA DE LOUÇA, NA COR BRANCA, ASSENTAMENTO COM ARGAMASSA INDUSTRIALIZADA, INCLUSIVE REJUNTAMENTO E FORNECIMENTO</t>
  </si>
  <si>
    <t>DISPENSADOR</t>
  </si>
  <si>
    <t>EQUIPAMENTO PARA ACESSIBILIDADE (PMR/PCR)</t>
  </si>
  <si>
    <t>BARRA DE APOIO EM AÇO INOX POLIDO PARA LAVATÓRIO DE CANTO, DN 1.1/4" (31,75MM), PARA ACESSIBILIDADE (PMR/PCR), INSTALADO EM PAREDE, INCLUSIVE FORNECIMENTO, INSTALAÇÃO E ACESSÓRIOS PARA FIXAÇÃO</t>
  </si>
  <si>
    <t>BARRA DE APOIO EM AÇO INOX POLIDO RETA, DN 1.1/4" (31,75MM), PARA ACESSIBILIDADE (PMR/PCR), COMPRIMENTO 100CM, INSTALADO EM PAREDE, INCLUSIVE FORNECIMENTO, INSTALAÇÃO E ACESSÓRIOS PARA FIXAÇÃO</t>
  </si>
  <si>
    <t>BARRA DE APOIO EM AÇO INOX POLIDO RETA, DN 1.1/4" (31,75MM), PARA ACESSIBILIDADE (PMR/PCR), COMPRIMENTO 70CM, INSTALADO EM PAREDE, INCLUSIVE FORNECIMENTO, INSTALAÇÃO E ACESSÓRIOS PARA FIXAÇÃO</t>
  </si>
  <si>
    <t>BANCADAS E PRATELEIRAS</t>
  </si>
  <si>
    <t>BANCADA EM AÇO INOX</t>
  </si>
  <si>
    <t>BANCADA EM ARDÓSIA</t>
  </si>
  <si>
    <t>BANCADA EM GRANITO</t>
  </si>
  <si>
    <t>ED-21657</t>
  </si>
  <si>
    <t>BANCADA EM GRANITO, COR CINZA ANDORINHA, ESP. 2CM, ACABAMENTO POLIDO, APOIADA EM ALVENARIA, EXCLUSIVE ALVENARIA, RODABANCA/FRONTÃO, TESTEIRA/FAIXA, FURO EM BANCADA, CUBA METÁLICA, VÁLVULA, SIFÃO, TORNEIRA E ENGATE FLEXÍVEL</t>
  </si>
  <si>
    <t>ED-21631</t>
  </si>
  <si>
    <t>BANCADA EM GRANITO, COR CINZA ANDORINHA, ESP. 2CM, ACABAMENTO POLIDO, APOIADA EM CONSOLE DE METALON (50X30)MM, EXCLUSIVE RODABANCA/FRONTÃO, TESTEIRA/FAIXA, FURO EM BANCADA, CUBA METÁLICA, VÁLVULA, SIFÃO, TORNEIRA E ENGATE FLEXÍVEL</t>
  </si>
  <si>
    <t>BANCADA EM MÁRMORE</t>
  </si>
  <si>
    <t>ACABAMENTO, FURO E COLAGEM DE BOJO</t>
  </si>
  <si>
    <t>FURO DE BOJO EM BANCADA DE GRANITO/MÁRMORE, INCLUSIVE COLAGEM COM MASSA PLÁSTICA</t>
  </si>
  <si>
    <t>TESTEIRA E RODABANCADA EM GRANITO</t>
  </si>
  <si>
    <t>RODABANCA/FRONTÃO PARA BANCADA EM GRANITO, COR CINZA ANDORINHA, ESP. 2CM, ALTURA DE 10CM, INCLUSIVE REJUNTAMENTO EM MASSA PLÁSTICA NA COR DA PEDRA</t>
  </si>
  <si>
    <t>RODABANCA/FRONTÃO PARA BANCADA EM GRANITO, COR CINZA ANDORINHA, ESP. 2CM, ALTURA DE 7CM, INCLUSIVE REJUNTAMENTO EM MASSA PLÁSTICA NA COR DA PEDRA</t>
  </si>
  <si>
    <t>ED-21636</t>
  </si>
  <si>
    <t>TESTEIRA PARA BANCADA EM GRANITO, COR CINZA ANDORINHA, ESP. 2CM, ALTURA DE 10CM, INCLUSIVE POLIMENTO, CORTE/COLAGEM EM MEIA ESQUADRIA E MASSA PLÁSTICA NA COR DA PEDRA</t>
  </si>
  <si>
    <t>ED-21634</t>
  </si>
  <si>
    <t>TESTEIRA PARA BANCADA EM GRANITO, COR CINZA ANDORINHA, ESP. 2CM, ALTURA DE 3CM, INCLUSIVE POLIMENTO, CORTE/COLAGEM EM MEIA ESQUADARIA E MASSA PLÁSTICA NA COR DA PEDRA</t>
  </si>
  <si>
    <t>ED-21635</t>
  </si>
  <si>
    <t>TESTEIRA PARA BANCADA EM GRANITO, COR CINZA ANDORINHA, ESP. 2CM, ALTURA DE 5CM, INCLUSIVE POLIMENTO, CORTE/COLAGEM EM MEIA ESQUADARIA E MASSA PLÁSTICA NA COR DA PEDRA</t>
  </si>
  <si>
    <t>TESTEIRA E RODABANCADA EM MÁRMORE</t>
  </si>
  <si>
    <t>BANCADA EM CONCRETO</t>
  </si>
  <si>
    <t>PRATELEIRA DE ARDÓSIA</t>
  </si>
  <si>
    <t>PRATELEIRA DE GRANITO</t>
  </si>
  <si>
    <t>PRATELEIRA DE MÁRMORE</t>
  </si>
  <si>
    <t>PRATELEIRAS DE MADEIRA</t>
  </si>
  <si>
    <t>PRATELEIRA DE CONCRETO</t>
  </si>
  <si>
    <t>CABO DE COBRE FLEXÍVEL (450/750V)</t>
  </si>
  <si>
    <t>CABO DE COBRE FLEXÍVEL (0,6/1KV)</t>
  </si>
  <si>
    <t>CORDOALHA</t>
  </si>
  <si>
    <t>CAIXA EM PVC LIGAÇÃO E PASSAGEM</t>
  </si>
  <si>
    <t>CAIXA DE LIGAÇÃO/PASSAGEM EM PVC RÍGIDO PARA ELETRODUTO, OCTOGONAL COM ANEL DESLIZANTE, DIMENSÕES 3"X3", EMBUTIDA EM LAJE - FORNECIMENTO E INSTALAÇÃO</t>
  </si>
  <si>
    <t>CAIXA DE LIGAÇÃO/PASSAGEM EM PVC RÍGIDO PARA ELETRODUTO, OCTOGONAL COM FUNDO MÓVEL, DIMENSÕES 4"X4", EMBUTIDA EM LAJE - FORNECIMENTO E INSTALAÇÃO</t>
  </si>
  <si>
    <t>CAIXA DE LIGAÇÃO/PASSAGEM EM PVC RÍGIDO PARA ELETRODUTO ROSCÁVEL, DIMENSÕES 4"X2", EMBUTIDA EM ALVENARIA - FORNECIMENTO E INSTALAÇÃO</t>
  </si>
  <si>
    <t>CAIXA DE LIGAÇÃO/PASSAGEM EM PVC RÍGIDO PARA ELETRODUTO ROSCÁVEL, DIMENSÕES 4"X4", EMBUTIDA EM ALVENARIA - FORNECIMENTO E INSTALAÇÃO</t>
  </si>
  <si>
    <t>CAIXA ESTANQUE AQUATIC 4x2"</t>
  </si>
  <si>
    <t>CAIXA METÁLICA DE LIGAÇÃO E PASSAGEM</t>
  </si>
  <si>
    <t>CAIXA DE INSPEÇÃO EM CONCRETO, TIPO "ZA" PASSEIO, PADRÃO CEMIG, DIMENSÃO (28X28)CM, ALTURA 40CM, COM TAMPA E ARO ARTICULADO EM FERRO FUNDIDO, INCLUSIVE ESCAVAÇÃO, APILOAMENTO, LASTRO DE BRITA, REATERRO E TRANSPORTE E RETIRADA DO MATERIAL ESCAVADO (EM CAÇAMBA)</t>
  </si>
  <si>
    <t xml:space="preserve">CAIXA DE INSPEÇÃO EM CONCRETO, TIPO "ZB" GARAGEM, PADRÃO CEMIG, DIMENSÃO (52X44)CM, ALTURA 70CM, COM TAMPA E ARO ARTICULADO EM FERRO FUNDIDO, INCLUSIVE ESCAVAÇÃO, APILOAMENTO, LASTRO DE BRITA, REATERRO E TRANSPORTE E RETIRADA DO MATERIAL ESCAVADO (EM CAÇAMBA) </t>
  </si>
  <si>
    <t>CAIXA DE INSPEÇÃO EM CONCRETO, TIPO "ZB" PASSEIO, PADRÃO CEMIG, DIMENSÃO (52X44)CM, ALTURA 70CM, COM TAMPA E ARO ARTICULADO EM FERRO FUNDIDO, INCLUSIVE ESCAVAÇÃO, APILOAMENTO, LASTRO DE BRITA, REATERRO E TRANSPORTE E RETIRADA DO MATERIAL ESCAVADO (EM CAÇAMBA)</t>
  </si>
  <si>
    <t>CAIXA DE INSPEÇÃO EM CONCRETO, TIPO "ZC" GARAGEM, PADRÃO CEMIG, DIMENSÃO (77X67)CM, ALTURA 90CM, COM TAMPA E ARO ARTICULADO EM FERRO FUNDIDO, INCLUSIVE ESCAVAÇÃO, APILOAMENTO, LASTRO DE BRITA, REATERRO E TRANSPORTE E RETIRADA DO MATERIAL ESCAVADO (EM CAÇAMBA)</t>
  </si>
  <si>
    <t>CAIXA DE INSPEÇÃO EM CONCRETO, TIPO "ZC" PASSEIO, PADRÃO CEMIG, DIMENSÃO (77X67)CM, ALTURA 90CM, COM TAMPA E ARO ARTICULADO EM FERRO FUNDIDO, INCLUSIVE ESCAVAÇÃO, APILOAMENTO, LASTRO DE BRITA, REATERRO E TRANSPORTE E RETIRADA DO MATERIAL ESCAVADO (EM CAÇAMBA)</t>
  </si>
  <si>
    <t>CAIXA DE PASSAGEM 15 x 15 CM EM CHAPA DE FERRO COM TAMPA CEGA</t>
  </si>
  <si>
    <t>CAIXA DE PASSAGEM EM ALVENARIA</t>
  </si>
  <si>
    <t>CAIXA DE PASSAGEM PARA TELEFONIA</t>
  </si>
  <si>
    <t>INTERRUPTOR, TOMADA E ACESSÓRIOS</t>
  </si>
  <si>
    <t>CAMPAINHA DE EMBUTIR EM CAIXA 2x4", DO TIPO CIGARRA, 127V</t>
  </si>
  <si>
    <t>CONJUNTO DE UM (1) INTERRUPTOR SIMPLES, CORRENTE 10A, TENSÃO 250V, (10A-250V) E UMA (1) TOMADA PADRÃO, TRÊS (3) POLOS, CORRENTE 10A, TENSÃO 250V, (2P+T/10A-250V), COM PLACA 4"X2" DE DOIS (2) POSTOS, INCLUSIVE FORNECIMENTO, INSTALAÇÃO, SUPORTE, MÓDULO E PLACA</t>
  </si>
  <si>
    <t>CONJUNTO DE UM (1) INTERRUPTOR SIMPLES, CORRENTE 10A, TENSÃO 250V, (10A-250V) E UMA (1) TOMADA PADRÃO, TRÊS (3) POLOS, CORRENTE 20A, TENSÃO 250V, (2P+T/20A-250V), COM PLACA 4"X2" DE DOIS (2) POSTOS, INCLUSIVE FORNECIMENTO, INSTALAÇÃO, SUPORTE, MÓDULO E PLACA</t>
  </si>
  <si>
    <t>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t>
  </si>
  <si>
    <t>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t>
  </si>
  <si>
    <t>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t>
  </si>
  <si>
    <t>MÓDULO TOMADA USB (CONECTOR USB TIPO A), CORRENTE 1A, TENSÃO 5V, (1A-5V), INCLUSIVE FORNECIMENTO E INSTALAÇÃO, EXCLUSIVE PLACA E SUPORTE</t>
  </si>
  <si>
    <t>MANGUEIRA PVC FLEXÍVEL CORRUGADO</t>
  </si>
  <si>
    <t>CONDULETE EM ALUMÍNIO</t>
  </si>
  <si>
    <t>CONDULETE DE ALUMÍNIO, TIPO "T" OU "TB", DIÂMETRO DE SAÍDA 3/4" (20MM), EXCLUSIVE INSTALAÇÃO, MÓDULO E PLACA (FORNECIMENTO)</t>
  </si>
  <si>
    <t>ELETRODUTO FLEXÍVEL</t>
  </si>
  <si>
    <t>ELETRODUTO RÍGIDO EM PVC</t>
  </si>
  <si>
    <t>ELETRODUTO RÍGIDO EM AÇO GALVANIZADO</t>
  </si>
  <si>
    <t>CAIXA DE DERIVAÇÃO TIPO "I" PARA PERFILADO EM CHAPA DE AÇO  COM TRATAMENTO PRÉ-ZINCADO, INCLUSIVE TAMPA E FIXAÇÃO</t>
  </si>
  <si>
    <t>CAIXA DE DERIVAÇÃO TIPO "L" PARA PERFILADO EM CHAPA DE AÇO  COM TRATAMENTO PRÉ-ZINCADO, INCLUSIVE TAMPA E FIXAÇÃO</t>
  </si>
  <si>
    <t>CAIXA DE DERIVAÇÃO TIPO "T" PARA PERFILADO EM CHAPA DE AÇO  COM TRATAMENTO PRÉ-ZINCADO, INCLUSIVE TAMPA E FIXAÇÃO</t>
  </si>
  <si>
    <t>FIXAÇÃO DE PERFILADO HORIZONTAL, INCLUSIVE SUPORTE, VERGALHÃO E ACESSÓRIOS, EXCLUSIVE PERFILADO</t>
  </si>
  <si>
    <t>FIXAÇÃO DE ELETROCALHA/LEITO HORIZONTAL COM LARGURA MAIOR QUE 200 MM E MENOR OU IGUAL A 400 MM EM LAJE, COM SUPORTE EM PERFILADO, INCLUSIVE PERFILADO, VERGALHÃO E ACESSÓRIOS, EXCLUSIVE ELETROCALHA/LEITO</t>
  </si>
  <si>
    <t>VERGALHÃO DE AÇO COM ROSCA TOTAL PARA PERFILADO, DIÂMETRO 1/4", INCLUSIVE FORNECIMENTO, FIXAÇÃO E INSTALAÇÃO</t>
  </si>
  <si>
    <t>LUMINÁRIA</t>
  </si>
  <si>
    <t>LÂMPADA E ACESSÓRIOS</t>
  </si>
  <si>
    <t>LÂMPADA TUBULAR FLUORESCENTE, BASE G13, POTÊNCIA 20W, FORNECIMENTO E INSTALAÇÃO, EXCLUSIVE REATOR E LUMINÁRIA</t>
  </si>
  <si>
    <t>DUTO CORRUGADO EM PEAD</t>
  </si>
  <si>
    <t>ENVELOPAMENTO DE DUTO E ELETRODUTO</t>
  </si>
  <si>
    <t>ARMAÇÃO SECUNDÁRIA DE UM ESTRIBO, EM AÇO GALVANIZADO, PARA FIXAÇÃO DE ISOLADOR ROLDANA, EXCLUSIVE ISOLADOR, INCLUSIVE INSTALAÇÃO</t>
  </si>
  <si>
    <t>ED-20579</t>
  </si>
  <si>
    <t>ENTRADA DE ENERGIA AÉREA, TIPO B1, PADRÃO CEMIG, CARGA INSTALADA DE ATÉ 10KW, BIFÁSICO, COM SAÍDA SUBTERRÂNEA, INCLUSIVE POSTE, CAIXA PARA MEDIDOR, DISJUNTOR, BARRAMENTO, ATERRAMENTO E ACESSÓRIOS</t>
  </si>
  <si>
    <t>ED-20580</t>
  </si>
  <si>
    <t>ENTRADA DE ENERGIA AÉREA, TIPO B2, PADRÃO CEMIG, CARGA INSTALADA DE 10,1KW ATÉ 15KW, BIFÁSICO, COM SAÍDA SUBTERRÂNEA, INCLUSIVE POSTE, CAIXA PARA MEDIDOR, DISJUNTOR, BARRAMENTO, ATERRAMENTO E ACESSÓRIOS</t>
  </si>
  <si>
    <t>ED-20581</t>
  </si>
  <si>
    <t>ENTRADA DE ENERGIA AÉREA, TIPO C1, PADRÃO CEMIG, CARGA INSTALADA DE ATÉ 15KVA, TRIFÁSICO, COM SAÍDA SUBTERRÂNEA, INCLUSIVE POSTE, CAIXA PARA MEDIDOR, DISJUNTOR, BARRAMENTO, ATERRAMENTO E ACESSÓRIOS</t>
  </si>
  <si>
    <t>ED-20582</t>
  </si>
  <si>
    <t>ENTRADA DE ENERGIA AÉREA, TIPO C2, PADRÃO CEMIG, CARGA INSTALADA DE 15,1KVA ATÉ 23KVA, TRIFÁSICO, COM SAÍDA SUBTERRÂNEA, INCLUSIVE POSTE, CAIXA PARA MEDIDOR, DISJUNTOR, BARRAMENTO, ATERRAMENTO E ACESSÓRIOS</t>
  </si>
  <si>
    <t>ED-20583</t>
  </si>
  <si>
    <t>ENTRADA DE ENERGIA AÉREA, TIPO C3, PADRÃO CEMIG, CARGA INSTALADA DE 23,1KVA ATÉ 27KVA, TRIFÁSICO, COM SAÍDA SUBTERRÂNEA, INCLUSIVE POSTE, CAIXA PARA MEDIDOR, DISJUNTOR, BARRAMENTO, ATERRAMENTO E ACESSÓRIOS</t>
  </si>
  <si>
    <t>ED-20584</t>
  </si>
  <si>
    <t>ENTRADA DE ENERGIA AÉREA, TIPO C4, PADRÃO CEMIG, CARGA INSTALADA DE 27,1KVA ATÉ 38KVA, TRIFÁSICO, COM SAÍDA SUBTERRÂNEA, INCLUSIVE POSTE, CAIXA PARA MEDIDOR, DISJUNTOR, BARRAMENTO, ATERRAMENTO E ACESSÓRIOS</t>
  </si>
  <si>
    <t>ED-20585</t>
  </si>
  <si>
    <t>ENTRADA DE ENERGIA AÉREA, TIPO C5, PADRÃO CEMIG, CARGA INSTALADA DE 38,1KVA ATÉ 47KVA, TRIFÁSICO, COM SAÍDA SUBTERRÂNEA, INCLUSIVE POSTE, CAIXA PARA MEDIDOR, DISJUNTOR, BARRAMENTO, ATERRAMENTO E ACESSÓRIOS</t>
  </si>
  <si>
    <t>ED-20586</t>
  </si>
  <si>
    <t>ENTRADA DE ENERGIA AÉREA, TIPO C6, PADRÃO CEMIG, CARGA INSTALADA DE 47,1KVA ATÉ 57KVA, TRIFÁSICO, COM SAÍDA SUBTERRÂNEA, INCLUSIVE POSTE, CAIXA PARA MEDIDOR, DISJUNTOR, BARRAMENTO, ATERRAMENTO E ACESSÓRIOS</t>
  </si>
  <si>
    <t>ED-20587</t>
  </si>
  <si>
    <t>ENTRADA DE ENERGIA AÉREA, TIPO C7, PADRÃO CEMIG, CARGA INSTALADA DE 57,1KVA ATÉ 66KVA, TRIFÁSICO, COM SAÍDA SUBTERRÂNEA, INCLUSIVE POSTE, CAIXA PARA MEDIDOR, DISJUNTOR, BARRAMENTO, ATERRAMENTO E ACESSÓRIOS</t>
  </si>
  <si>
    <t>ED-20588</t>
  </si>
  <si>
    <t>ENTRADA DE ENERGIA AÉREA, TIPO C8, PADRÃO CEMIG, CARGA INSTALADA DE 66,1KVA ATÉ 75KVA, TRIFÁSICO, COM SAÍDA SUBTERRÂNEA, INCLUSIVE POSTE, CAIXA PARA MEDIDOR, DISJUNTOR, BARRAMENTO, ATERRAMENTO E ACESSÓRIOS</t>
  </si>
  <si>
    <t>ED-20589</t>
  </si>
  <si>
    <t>ENTRADA DE ENERGIA AÉREA, TIPO F1, PADRÃO CEMIG, CARGA INSTALADA DE 75,1KVA ATÉ 86KVA, TRIFÁSICO, COM SAÍDA SUBTERRÂNEA, INCLUSIVE POSTE, CAIXA PARA MEDIDOR, DISJUNTOR, BARRAMENTO, ATERRAMENTO E ACESSÓRIOS</t>
  </si>
  <si>
    <t>ED-20590</t>
  </si>
  <si>
    <t>ENTRADA DE ENERGIA AÉREA, TIPO F2, PADRÃO CEMIG, CARGA INSTALADA DE 86,1KVA ATÉ 95KVA, TRIFÁSICO, COM SAÍDA SUBTERRÂNEA, INCLUSIVE POSTE, CAIXA PARA MEDIDOR, DISJUNTOR, BARRAMENTO, ATERRAMENTO E ACESSÓRIOS</t>
  </si>
  <si>
    <t>ED-20591</t>
  </si>
  <si>
    <t>ENTRADA DE ENERGIA SUBTERRÂNEA, TIPO F3, PADRÃO CEMIG, CARGA INSTALADA DE 95,1KVA ATÉ 114KVA, TRIFÁSICO, COM SAÍDA SUBTERRÂNEA, INCLUSIVE POSTE, CAIXA PARA MEDIDOR, DISJUNTOR, BARRAMENTO, ATERRAMENTO E ACESSÓRIOS</t>
  </si>
  <si>
    <t>ED-20592</t>
  </si>
  <si>
    <t>ENTRADA DE ENERGIA SUBTERRÂNEA, TIPO F4, PADRÃO CEMIG, CARGA INSTALADA DE 114,1KVA ATÉ 152KVA, TRIFÁSICO, COM SAÍDA SUBTERRÂNEA, INCLUSIVE POSTE, CAIXA PARA MEDIDOR, DISJUNTOR, BARRAMENTO, ATERRAMENTO E ACESSÓRIOS</t>
  </si>
  <si>
    <t>ED-20593</t>
  </si>
  <si>
    <t>ENTRADA DE ENERGIA SUBTERRÂNEA, TIPO F5, PADRÃO CEMIG, CARGA INSTALADA DE 152,1KVA ATÉ 171KVA, TRIFÁSICO, COM SAÍDA SUBTERRÂNEA, INCLUSIVE POSTE, CAIXA PARA MEDIDOR, DISJUNTOR, BARRAMENTO, ATERRAMENTO E ACESSÓRIOS</t>
  </si>
  <si>
    <t>ED-20594</t>
  </si>
  <si>
    <t>ENTRADA DE ENERGIA SUBTERRÂNEA, TIPO F6, PADRÃO CEMIG, CARGA INSTALADA DE 171,1KVA ATÉ 188KVA, TRIFÁSICO, COM SAÍDA SUBTERRÂNEA, INCLUSIVE POSTE, CAIXA PARA MEDIDOR, DISJUNTOR, BARRAMENTO, ATERRAMENTO E ACESSÓRIOS</t>
  </si>
  <si>
    <t>ED-20595</t>
  </si>
  <si>
    <t>ENTRADA DE ENERGIA SUBTERRÂNEA, TIPO F7, PADRÃO CEMIG, CARGA INSTALADA DE 188,1KVA ATÉ 228KVA, TRIFÁSICO, COM SAÍDA SUBTERRÂNEA, INCLUSIVE POSTE, CAIXA PARA MEDIDOR, DISJUNTOR, BARRAMENTO, ATERRAMENTO E ACESSÓRIOS</t>
  </si>
  <si>
    <t>ED-20596</t>
  </si>
  <si>
    <t>ENTRADA DE ENERGIA SUBTERRÂNEA, TIPO F8, PADRÃO CEMIG, CARGA INSTALADA DE 228,1KVA ATÉ 266KVA, TRIFÁSICO, COM SAÍDA SUBTERRÂNEA, INCLUSIVE POSTE, CAIXA PARA MEDIDOR, DISJUNTOR, BARRAMENTO, ATERRAMENTO E ACESSÓRIOS</t>
  </si>
  <si>
    <t>ED-20597</t>
  </si>
  <si>
    <t>ENTRADA DE ENERGIA SUBTERRÂNEA, TIPO F9, PADRÃO CEMIG, CARGA INSTALADA DE 266,1KVA ATÉ 304KVA, TRIFÁSICO, COM SAÍDA SUBTERRÂNEA, INCLUSIVE POSTE, CAIXA PARA MEDIDOR, DISJUNTOR, BARRAMENTO, ATERRAMENTO E ACESSÓRIOS</t>
  </si>
  <si>
    <t>ISOLADOR ROLDANA EM PORCELANA, TENSÃO NOMINAL 1KV, EXCLUSIVE ARMAÇÃO SECUNDÁRIA, INCLUSIVE INSTALAÇÃO</t>
  </si>
  <si>
    <t>CANALETA EM PVC</t>
  </si>
  <si>
    <t>CAIXA DE MEDIÇÃO</t>
  </si>
  <si>
    <t>CAIXA PARA MEDIÇÃO, TIPO CM-10, DIMENSÕES CONFORME PADRÃO CEMIG, EXCLUSIVE DISJUNTOR, INCLUSIVE INSTALAÇÃO</t>
  </si>
  <si>
    <t>CAIXA PARA MEDIÇÃO, TIPO CM-14, COM VISOR DO LEITOR PARA VIA PÚBLICA (LVP), DIMENSÕES CONFORME PADRÃO CEMIG, EXCLUSIVE DISJUNTOR, INCLUSIVE INSTALAÇÃO</t>
  </si>
  <si>
    <t>CAIXA PARA MEDIÇÃO, TIPO CM-18, DIMENSÕES CONFORME PADRÃO CEMIG, EXCLUSIVE BARRAMENTO E DISJUNTOR, INCLUSIVE INSTALAÇÃO</t>
  </si>
  <si>
    <t>CAIXA PARA MEDIÇÃO, TIPO CM-18, DIMENSÕES CONFORME PADRÃO CEMIG, EXCLUSIVE DISJUNTOR, INCLUSIVE BARRAMENTO PARA DISJUNTOR DE 1000A ATÉ 1250A E INSTALAÇÃO</t>
  </si>
  <si>
    <t>CAIXA PARA MEDIÇÃO, TIPO CM-18, DIMENSÕES CONFORME PADRÃO CEMIG, EXCLUSIVE DISJUNTOR, INCLUSIVE BARRAMENTO PARA DISJUNTOR DE 450A ATÉ 630A E INSTALAÇÃO</t>
  </si>
  <si>
    <t>CAIXA PARA MEDIÇÃO, TIPO CM-18, DIMENSÕES CONFORME PADRÃO CEMIG, EXCLUSIVE DISJUNTOR, INCLUSIVE BARRAMENTO PARA DISJUNTOR DE 700A ATÉ 800A E INSTALAÇÃO</t>
  </si>
  <si>
    <t>ED-20650</t>
  </si>
  <si>
    <t>CAIXA PARA MEDIÇÃO, TIPO CM-19, DIMENSÕES CONFORME PADRÃO CEMIG, EXCLUSIVE BARRAMENTO E DISJUNTOR, INCLUSIVE INSTALAÇÃO</t>
  </si>
  <si>
    <t>CAIXA PARA MEDIÇÃO, TIPO CM-2, DIMENSÕES CONFORME PADRÃO CEMIG, EXCLUSIVE DISJUNTOR, INCLUSIVE INSTALAÇÃO</t>
  </si>
  <si>
    <t>CAIXA PARA MEDIÇÃO, TIPO CM-3, COM VISOR DO LEITOR PARA VIA PÚBLICA (LVP), DIMENSÕES CONFORME PADRÃO CEMIG, EXCLUSIVE DISJUNTOR, INCLUSIVE INSTALAÇÃO</t>
  </si>
  <si>
    <t>CAIXA PARA MEDIÇÃO, TIPO CM-4, DIMENSÕES CONFORME PADRÃO CEMIG, EXCLUSIVE DISJUNTOR, INCLUSIVE INSTALAÇÃO</t>
  </si>
  <si>
    <t>ED-20649</t>
  </si>
  <si>
    <t>CAIXA PARA MEDIÇÃO, TIPO CM-9, DIMENSÕES CONFORME PADRÃO CEMIG, EXCLUSIVE DISJUNTOR, INCLUSIVE INSTALAÇÃO</t>
  </si>
  <si>
    <t>TERMINAL PARA ATERRAMENTO E CONEXÃO DE QUADRO/PAINEL ELÉTRICO, TIPO PARAFUSO FENDIDO DE APERTO, EM LATÃO ESTANHADO, DIÂMETRO DERIVAÇÃO 2,5MM2-25MM2, INCLUSIVE INSTALAÇÃO</t>
  </si>
  <si>
    <t>ILUMINAÇÃO PÚBLICA E EXTERNA</t>
  </si>
  <si>
    <t>RELÉ FOTOELÉTRICO, TENSÃO 120V COM CAPACIDADE DE CARGA 1200VA, INCLUSIVE BASE E INSTALAÇÃO</t>
  </si>
  <si>
    <t>SISTEMA DE NOBREAK</t>
  </si>
  <si>
    <t>INSTALAÇÕES DE REDE LÓGICA E TELEFONIA</t>
  </si>
  <si>
    <t>FIO E CABO PARA REDE LÓGICA</t>
  </si>
  <si>
    <t>FIO E CABO TELEFÔNICO</t>
  </si>
  <si>
    <t>TOMADA PARA REDE LÓGICA E TELEFONIA</t>
  </si>
  <si>
    <t>CERTIFICAÇÃO DE REDE LÓGICA</t>
  </si>
  <si>
    <t>RACK E  ACESSÓRIOS</t>
  </si>
  <si>
    <t>SISTEMAS DE CFTV</t>
  </si>
  <si>
    <t>FIO E CABO PARA CFTV</t>
  </si>
  <si>
    <t>INSTALAÇÕES DE SPDA</t>
  </si>
  <si>
    <t>HASTE PARA ATERRAMENTO</t>
  </si>
  <si>
    <t>CAIXA DE INSPEÇÃO</t>
  </si>
  <si>
    <t>CAIXA DE INSPEÇÃO EM PVC, DIÂMETRO DE 30CM, ALTURA DE 30CM, COM TAMPA EM FERRO FUNDIDO, EXCLUSIVE HASTE DE ATERRAMENTO, INCLUSIVE INSTALAÇÃO</t>
  </si>
  <si>
    <t>ATERRAMENTO</t>
  </si>
  <si>
    <t>ATERRAMENTO COM HASTES COPPERWELD, DIÂMETRO DE  5/8", COMPRIMENTO DE 240CM, EXCLUSIVE CABO E CAIXA PARA ATERRAMENTO, INCLUSIVE GRAMPO PARA HASTE E INSTALAÇÃO</t>
  </si>
  <si>
    <t>CAIXA PRÉ MOLDADA PARA ATERRAMENTO COM TAMPA DE CONCRETO 25 x 25 x 50 CM, INCLUSIVE ESCAVAÇÃO E BOTA FORA</t>
  </si>
  <si>
    <t>CAIXA DE EQUALIZAÇÃO</t>
  </si>
  <si>
    <t>PROTEÇÃO CONTRA SURTO</t>
  </si>
  <si>
    <t>VLC SLIM CLASSE 1 275V 12,5/60kA</t>
  </si>
  <si>
    <t>BARRA CHATA,CHAPA E FITA METÁLICA</t>
  </si>
  <si>
    <t>ED-24042</t>
  </si>
  <si>
    <t>FORNECIMENTO E INSTALAÇÃO DE FITA SUBTERRÂNEA PARA SINALIZAÇÃO DE REDES OU TUBULAÇÕES</t>
  </si>
  <si>
    <t>BARRA REDONDA DE AÇO GALVANIZADA À FOGO</t>
  </si>
  <si>
    <t>CABO DE ALUMÍNIO NÚ</t>
  </si>
  <si>
    <t>CABO DE COBRE NÚ</t>
  </si>
  <si>
    <t>CORDOALHA FLEXÍVEL</t>
  </si>
  <si>
    <t>SISTEMA DE PARA-RAIO</t>
  </si>
  <si>
    <t>TERMINAL E CONECTOR</t>
  </si>
  <si>
    <t>ABRAÇADEIRA</t>
  </si>
  <si>
    <t>SINALIZADOR</t>
  </si>
  <si>
    <t>TUBULAÇÃO PARA ESGOTO</t>
  </si>
  <si>
    <t>TUBULAÇÃO DE POLIPROPILENO (PPR)</t>
  </si>
  <si>
    <t>REGISTRO E VÁLVULA</t>
  </si>
  <si>
    <t>CAIXA SIFONADA E RALO EM PVC</t>
  </si>
  <si>
    <t>GRELHA E RALO METÁLICO</t>
  </si>
  <si>
    <t>TERMINAL DE VENTILAÇÃO</t>
  </si>
  <si>
    <t>CAIXA DE GORDURA</t>
  </si>
  <si>
    <t>CAIXA DE ALVENARIA PARA ESGOTO</t>
  </si>
  <si>
    <t>CAIXA DE ESGOTO DE INSPEÇÃO/PASSAGEM EM ALVENARIA (30X30X30CM), REVESTIMENTO EM ARGAMASSA COM ADITIVO IMPERMEABILIZANTE, COM TAMPA DE CONCRETO, INCLUSIVE ESCAVAÇÃO, REATERRO E TRANSPORTE E RETIRADA DO MATERIAL ESCAVADO (EM CAÇAMBA)</t>
  </si>
  <si>
    <t>CAIXA DE ESGOTO DE INSPEÇÃO/PASSAGEM EM ALVENARIA (30X30X40CM), REVESTIMENTO EM ARGAMASSA COM ADITIVO IMPERMEABILIZANTE, COM TAMPA DE CONCRETO, INCLUSIVE ESCAVAÇÃO, REATERRO E TRANSPORTE E RETIRADA DO MATERIAL ESCAVADO (EM CAÇAMBA)</t>
  </si>
  <si>
    <t>CAIXA DE ESGOTO DE INSPEÇÃO/PASSAGEM EM ALVENARIA (30X30X60CM), REVESTIMENTO EM ARGAMASSA COM ADITIVO IMPERMEABILIZANTE, COM TAMPA DE CONCRETO, INCLUSIVE ESCAVAÇÃO, REATERRO E TRANSPORTE E RETIRADA DO MATERIAL ESCAVADO (EM CAÇAMBA)</t>
  </si>
  <si>
    <t>CAIXA DE ESGOTO DE INSPEÇÃO/PASSAGEM EM ALVENARIA (40X40X100CM), REVESTIMENTO EM ARGAMASSA COM ADITIVO IMPERMEABILIZANTE, COM TAMPA DE CONCRETO, INCLUSIVE ESCAVAÇÃO, REATERRO E TRANSPORTE E RETIRADA DO MATERIAL ESCAVADO (EM CAÇAMBA)</t>
  </si>
  <si>
    <t>CAIXA DE ALVENARIA PARA DRENAGEM</t>
  </si>
  <si>
    <t>RESERVATÓTIO DE ÁGUA</t>
  </si>
  <si>
    <t>ED-9941</t>
  </si>
  <si>
    <t>RESERVATÓRIO DE ÁGUA ENTERRADO, CAPACIDADE DE 15M3, EM CONCRETO ARMADO COM CASAS DE BOMBAS, INCLUSIVE ALÇAPÃO, ESCAVAÇÃO, REATERRO E TRANSPORTE E RETIRADA DO MATERIAL ESCAVADO (EM CAÇAMBA), EXCLUSIVE TUBULAÇÕES, BOMBAS E QUADROS</t>
  </si>
  <si>
    <t>ELETROBOMBA DE RECALQUE</t>
  </si>
  <si>
    <t>TORNEIRA DE BOIA</t>
  </si>
  <si>
    <t>TORNEIRA DE BOIA, TIPO ROSCÁVEL 1/2", EXCLUSIVE ADAPTADOR SOLDÁVEL DE PVC COM FLANGES E ANEL PARA CAIXA DÁGUA</t>
  </si>
  <si>
    <t>ABERTURA DE POÇO</t>
  </si>
  <si>
    <t>FOSSA SÉPTICA</t>
  </si>
  <si>
    <t>CANALETA PRÉ-MOLDADA</t>
  </si>
  <si>
    <t>CANALETA SANITÁRIA, SEÇÃO 5X8CM, EM ARGAMASSA, TRAÇO 1:3 (CIMENTO E AREIA) COM ADITIVO IMPERMEABILIZANTE, EXCLUSIVE TAMPA, INCLUSIVE CORTE NO PISO, TRANSPORTE E RETIRADA DO MATERIAL DEMOLIDO (EM CAÇAMBA)</t>
  </si>
  <si>
    <t>CANALETA DE CONCRETO MOLDADA IN-LOCO</t>
  </si>
  <si>
    <t>CANALETA PARA DRENAGEM, EM CONCRETO COM FCK 15MPA, MOLDADA IN LOCO, SEÇÃO 30X20CM, FORMA EM CONTRA BARRANCO, COM TAMPA EM CONCRETO  PARA TRÂNSITO DE PEDESTRE, INCLUSIVE ESCAVAÇÃO, REATERRO COM TRANSPORTE E RETIRADA DO MATERIAL ESCAVADO (EM CAÇAMBA)</t>
  </si>
  <si>
    <t>TUBULAÇÃO PARA DRENAGEM</t>
  </si>
  <si>
    <t>TUBULAÇÃO PERFURADO EM PVC FLEXÍVEL CORRUGADO</t>
  </si>
  <si>
    <t>TUBULAÇÃO DE CONCRETO SIMPLES</t>
  </si>
  <si>
    <t>TUBO DE CONCRETO para dreno simples ou poroso, Ø 150 mm</t>
  </si>
  <si>
    <t>TUBO DE CONCRETO SIMPLES, CLASSE PS1, DIÂMETRO 300MM, INCLUSIVE FORNECIMENTO, ASSENTAMENTO E REJUNTAMENTO, EXCLUSIVE ESCAVAÇÃO</t>
  </si>
  <si>
    <t>TUBO DE CONCRETO SIMPLES, CLASSE PS1, DIÂMETRO 400MM, INCLUSIVE FORNECIMENTO, ASSENTAMENTO E REJUNTAMENTO, EXCLUSIVE ESCAVAÇÃO</t>
  </si>
  <si>
    <t>TUBO DE CONCRETO SIMPLES, CLASSE PS1, DIÂMETRO 500MM, INCLUSIVE FORNECIMENTO, ASSENTAMENTO E REJUNTAMENTO, EXCLUSIVE ESCAVAÇÃO</t>
  </si>
  <si>
    <t>TUBO DE CONCRETO SIMPLES, CLASSE PS1, DIÂMETRO 600MM, INCLUSIVE FORNECIMENTO, ASSENTAMENTO E REJUNTAMENTO, EXCLUSIVE ESCAVAÇÃO</t>
  </si>
  <si>
    <t>TUBULAÇÃO DE CONCRETO ARMADO</t>
  </si>
  <si>
    <t>TUBO DE CONCRETO ARMADO, CLASSE PA1, DIÂMETRO 1000MM, INCLUSIVE FORNECIMENTO, ASSENTAMENTO E REJUNTAMENTO, EXCLUSIVE ESCAVAÇÃO</t>
  </si>
  <si>
    <t>TUBO DE CONCRETO ARMADO, CLASSE PA1, DIÂMETRO 1200MM, INCLUSIVE FORNECIMENTO, ASSENTAMENTO E REJUNTAMENTO, EXCLUSIVE ESCAVAÇÃO</t>
  </si>
  <si>
    <t>TUBO DE CONCRETO ARMADO, CLASSE PA1, DIÂMETRO 1500MM, INCLUSIVE FORNECIMENTO, ASSENTAMENTO E REJUNTAMENTO, EXCLUSIVE ESCAVAÇÃO</t>
  </si>
  <si>
    <t xml:space="preserve">TUBO DE CONCRETO ARMADO, CLASSE PA1, DIÂMETRO 400MM, INCLUSIVE FORNECIMENTO, ASSENTAMENTO E REJUNTAMENTO, EXCLUSIVE ESCAVAÇÃO
</t>
  </si>
  <si>
    <t>TUBO DE CONCRETO ARMADO, CLASSE PA1, DIÂMETRO 500MM, INCLUSIVE FORNECIMENTO, ASSENTAMENTO E REJUNTAMENTO, EXCLUSIVE ESCAVAÇÃO</t>
  </si>
  <si>
    <t>TUBO DE CONCRETO ARMADO, CLASSE PA1, DIÂMETRO 600MM, INCLUSIVE FORNECIMENTO, ASSENTAMENTO E REJUNTAMENTO, EXCLUSIVE ESCAVAÇÃO</t>
  </si>
  <si>
    <t>TUBO DE CONCRETO ARMADO, CLASSE PA1, DIÂMETRO 800MM, INCLUSIVE FORNECIMENTO, ASSENTAMENTO E REJUNTAMENTO, EXCLUSIVE ESCAVAÇÃO</t>
  </si>
  <si>
    <t>GALERIA CELULAR</t>
  </si>
  <si>
    <t xml:space="preserve">CHAMINÉ DE POÇO DE VISITA </t>
  </si>
  <si>
    <t>POÇO DE VISITA PARA REDE TUBULAR</t>
  </si>
  <si>
    <t>TAMPÃO PARA POÇO DE VISITA</t>
  </si>
  <si>
    <t>BOCA DE LOBO</t>
  </si>
  <si>
    <t xml:space="preserve">CAIXA DE CAPTAÇÃO E DRENAGEM </t>
  </si>
  <si>
    <t>CAIXA DE AREIA</t>
  </si>
  <si>
    <t xml:space="preserve">DESCIDA D´ÁGUA TIPO CALHA </t>
  </si>
  <si>
    <t xml:space="preserve">DESCIDA D´ÁGUA TIPO DEGRAU </t>
  </si>
  <si>
    <t>VALA DE INFILTRAÇÃO</t>
  </si>
  <si>
    <t>SARJETA</t>
  </si>
  <si>
    <t>SARJETA DE CONCRETO URBANO (SCU), TIPO 1, COM FCK 15 MPA, LARGURA DE 50CM COM INCLINAÇÃO DE 3%, ESP. 7CM, PADRÃO DER-MG, EXCLUSIVE MEIO-FIO, INCLUSIVE ESCAVAÇÃO, APILAOMENTO E TRANSPORTE COM RETIRADA DO MATERIAL ESCAVADO (EM CAÇAMBA)</t>
  </si>
  <si>
    <t>SARJETA DE CONCRETO URBANO (SCU), TIPO 2, COM FCK 15 MPA, LARGURA DE 50CM COM INCLINAÇÃO DE 15%, ESP. 7CM, PADRÃO DER-MG, EXCLUSIVE MEIO-FIO, INCLUSIVE ESCAVAÇÃO, APILAOMENTO E TRANSPORTE COM RETIRADA DO MATERIAL ESCAVADO (EM CAÇAMBA)</t>
  </si>
  <si>
    <t>SARJETA DE CONCRETO URBANO (SCU), TIPO 3, COM FCK 15 MPA, LARGURA DE 50CM COM INCLINAÇÃO DE 25%, ESP. 7CM, PADRÃO DER-MG, EXCLUSIVE MEIO-FIO, INCLUSIVE ESCAVAÇÃO, APILAOMENTO E TRANSPORTE COM RETIRADA DO MATERIAL ESCAVADO (EM CAÇAMBA)</t>
  </si>
  <si>
    <t>PREVENÇÃO E COMBATE A INCÊNDIO</t>
  </si>
  <si>
    <t>ELETROBOMBA E ACESSÓRIOS</t>
  </si>
  <si>
    <t>CILINDRO DE PRESSÃO OU MOLA PNEUMÁTICA DE DIÂMETRO 150mm, COMPRIMENTO DE 1,20m COM GARRAS PARA FIXAÇÃO NA PAREDE</t>
  </si>
  <si>
    <t>ABRIGO, HIDRANTE, MANGUEIRA E EXTINTOR</t>
  </si>
  <si>
    <t>ED-22698</t>
  </si>
  <si>
    <t>ABRIGO EM CHAPA DE AÇO CARBONO DE SOBREPOR, PINTADO DE VERMELHO NAS DIMENSÕES (75X30X25)CM COM UMA PORTA COM VIDRO TRANSPARENTE COM A INSCRIÇÃO "INCÊNDIO", PARA EXTINTOR, FORNECIMENTO E INSTALAÇÃO, EXCLUSIVE EXTINTOR</t>
  </si>
  <si>
    <t>ABRIGO EM CHAPA DE AÇO CARBONO DE SOBREPOR, PINTADO DE VERMELHO NAS DIMENSÕES (90X60X17)CM COM UMA PORTA COM VIDRO TRANSPARENTE COM A INSCRIÇÃO "INCÊNDIO", INCLUINDO SUPORTE BASCULANTE PARA MANGUEIRA - FORNECIMENTO E INSTALAÇÃO, EXCLUSIVE MANGUEIRA, REGISTRO GLOBO E ACESSÓRIOS</t>
  </si>
  <si>
    <t>ED-22701</t>
  </si>
  <si>
    <t>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t>
  </si>
  <si>
    <t>ED-22714</t>
  </si>
  <si>
    <t>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t>
  </si>
  <si>
    <t>ADAPTADOR EM LATÃO PARA INSTALAÇÃO PREDIAL DE COMBATE A INCÊNDIO ENGATE RÁPIDO 1.1/2" X ROSCA INTERNA 5 FIOS 2.1/2", FORNECIMENTO E INSTALAÇÃO</t>
  </si>
  <si>
    <t>CHAVE PARA CONEXÕES DE ENGATE RÁPIDO TIPO STORZ, 63X38MM</t>
  </si>
  <si>
    <t>ESGUICHO TIPO AGULHETA COM JUNTA DE UNIÃO ENGATE RÁPIDO DN 38MM, FORNECIMENTO E INSTALAÇÃO</t>
  </si>
  <si>
    <t>MANGUEIRA DE FIBRA SINTÉTICA E BORRACHA PARA INCÊNDIO TIPO 1, DN 38MM, COMPRIMENTO 15M, FORNECIMENTO E INSTALAÇÃO</t>
  </si>
  <si>
    <t>ED-22707</t>
  </si>
  <si>
    <t>MANGUEIRA DE FIBRA SINTÉTICA E BORRACHA PARA INCÊNDIO TIPO 2, DN 38MM, COMPRIMENTO 15M, FORNECIMENTO E INSTALAÇÃO</t>
  </si>
  <si>
    <t>REGISTRO GLOBO</t>
  </si>
  <si>
    <t>LUMINÁRIA DE EMERGÊNCIA</t>
  </si>
  <si>
    <t>PLACA DE SINALIZAÇÃO</t>
  </si>
  <si>
    <t>SISTEMA DE DETECÇÃO E ALARME DE INCÊNDIO (SDAI)</t>
  </si>
  <si>
    <t>INSTALAÇÕES DE GASES</t>
  </si>
  <si>
    <t>TUBULAÇÃO DE AÇO CARBONO</t>
  </si>
  <si>
    <t>REGISTRO</t>
  </si>
  <si>
    <t>VÁLVULA DE ESFERA TRIPARTIDA COM ROSCA NPT, CLASSE 300lbs - 1/2"</t>
  </si>
  <si>
    <t>VÁLVULA DE ESFERA TRIPARTIDA COM ROSCA NPT, CLASSE 300lbs - 3/4"</t>
  </si>
  <si>
    <t>VÁLVULA DA ALÍVIO</t>
  </si>
  <si>
    <t>VÁLVULA DE ESFERA</t>
  </si>
  <si>
    <t>VÁLVULA DE RETENÇÃO</t>
  </si>
  <si>
    <t>VÁLVULA SOLENÓIDE</t>
  </si>
  <si>
    <t>MANÔMETRO E PRESSOSTATO</t>
  </si>
  <si>
    <t>MANÔMETRO DE PRESSÃO PARA AR COMPRIMIDO 15 A 600 mBAR, COM ROSCA, 1/2 NPT</t>
  </si>
  <si>
    <t>MANÔMETRO DE PRESSÃO PARA AR COMPRIMIDO 15 A 600 mBAR, COM ROSCA, 1/4 NPT</t>
  </si>
  <si>
    <t>COMPRESSOR</t>
  </si>
  <si>
    <t>CILINDRO</t>
  </si>
  <si>
    <t>CENTRAL DE GÁS</t>
  </si>
  <si>
    <t>ACESSÓRIOS E COMPLEMENTOS PARA GÁS</t>
  </si>
  <si>
    <t>VIDROS E ESPELHOS</t>
  </si>
  <si>
    <t>ESPELHO</t>
  </si>
  <si>
    <t>ESPELHO COM MOLDURA EM ALUMÍNIO (60X90CM) ESP.4MM INCLUSIVE FIXAÇÃO COM ADESIVO/SELANTE A BASE DE POLIURETANO - FORNECIMENTO E INSTALAÇÃO</t>
  </si>
  <si>
    <t>ESPELHO (40X60CM) ESP.4MM INCLUSIVE FIXAÇÃO COM PARAFUSO FINESSON - FORNECIMENTO E INSTALAÇÃO</t>
  </si>
  <si>
    <t>ESPELHO (60X90CM) ESP.4MM INCLUSIVE FIXAÇÃO COM PARAFUSO FINESSON - FORNECIMENTO E INSTALAÇÃO</t>
  </si>
  <si>
    <t>VIDRO ARAMADO</t>
  </si>
  <si>
    <t>VIDRO LISOS TRANSPARENTES</t>
  </si>
  <si>
    <t>VIDRO FANTASIA</t>
  </si>
  <si>
    <t>VIDRO TEMPERADOS</t>
  </si>
  <si>
    <t>PLACAS E SINALIZAÇÕES VISUAIS</t>
  </si>
  <si>
    <t>PLACA DE INAUGURAÇÃO</t>
  </si>
  <si>
    <t>PLACA EM ALUMÍNIO</t>
  </si>
  <si>
    <t>PLACA EM AÇO ESCOVADO</t>
  </si>
  <si>
    <t>PONTOS DE INSTALAÇÕES</t>
  </si>
  <si>
    <t>PONTO DE ESGOTO</t>
  </si>
  <si>
    <t>PONTO DE ÁGUA FRIA</t>
  </si>
  <si>
    <t>PONTO DE EMBUTIR PARA ÁGUA FRIA EM TUBO DE PVC RÍGIDO SOLDÁVEL, DN 20MM (1/2"), EMBUTIDO NA ALVENARIA COM DISTÂNCIA DE ATÉ CINCO (5) METROS DA TOMADA DE ÁGUA, INCLUSIVE CONEXÕES E FIXAÇÃO DO TUBO COM ENCHIMENTO DO RASGO NA ALVENARIA/CONCRETO COM ARGAMASSA</t>
  </si>
  <si>
    <t>PONTO DE TOMADA/INTERRUPTOR/LUZ</t>
  </si>
  <si>
    <t>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t>
  </si>
  <si>
    <t>PONTO DE REDE (LÓGICA/SOM/CFT)</t>
  </si>
  <si>
    <t>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t>
  </si>
  <si>
    <t>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t>
  </si>
  <si>
    <t>PONTO DE TELEFONIA</t>
  </si>
  <si>
    <t>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t>
  </si>
  <si>
    <t>PONTO DE GÁS (GLP)</t>
  </si>
  <si>
    <t>SERVIÇOS DE PAISAGISMO</t>
  </si>
  <si>
    <t>PLANTIO DE GRAMA</t>
  </si>
  <si>
    <t>PLANTIO E PREPARO DE COVA PARA ÁRVORE</t>
  </si>
  <si>
    <t>FORNECIMENTO DE MUDA</t>
  </si>
  <si>
    <t>LASTRO</t>
  </si>
  <si>
    <t>CERCA EM FERRO</t>
  </si>
  <si>
    <t>SERVIÇOS COMPLEMENTARES</t>
  </si>
  <si>
    <t>RASGO E ENCHIMENTO EM PAREDE</t>
  </si>
  <si>
    <t>RASGO EM ALVENARIA PARA PASSAGEM DE ELETRODUTO/TUBULAÇÃO, DIÂMETROS DE 65MM A 100MM (2.1/2" A 4"), EXCLUSIVE ENCHIMENTO</t>
  </si>
  <si>
    <t>JUNTA DE DILATAÇÃO E TRINCA</t>
  </si>
  <si>
    <t>COSTURA DE TRINCA COM GRAMPO, BARRA DE AÇO CA-60 Ø4,2MM, COMPRIMENTO TOTAL 40CM, ESPAÇAMENTO DE 10CM, INCLUSIVE CORTE, DOBRA E ARGAMASSA, TRAÇO 1:4 (CIMENTO E AREIA), PREPARO MECÂNICO</t>
  </si>
  <si>
    <t>COSTURA DE TRINCA COM GRAMPO, BARRA DE AÇO CA-60 Ø4,2MM, COMPRIMENTO TOTAL 40CM, ESPAÇAMENTO DE 30CM, INCLUSIVE CORTE, DOBRA E ARGAMASSA, TRAÇO 1:4 (CIMENTO E AREIA), PREPARO MECÂNICO</t>
  </si>
  <si>
    <t>ENTELAMENTO CORRETIVO DE SUPERFÍCIE COM TRINCA POR RETRAÇÃO OU DILATAÇÃO, REVESTIDA COM ARGAMASSA DE CAL HIDRATADA, TRAÇO 1:3 (CAL E AREIA), PREPARO MANUAL, INCLUSIVE TELA DE POLIÉSTER ADESIVA COM REFORÇO CENTRAL, LARGURA DE 15CM</t>
  </si>
  <si>
    <t>ENTELAMENTO PREVENTIVO DE SUPERFÍCIE SUJEITA A TRINCA, INCLUSIVE TELA DE POLIÉSTER ADESIVA SEM REFORÇO, LARGURA DE 25CM, EXCLUSIVE REVESTIMENTO DE ACABAMENTO</t>
  </si>
  <si>
    <t>TELA SOLDADA PARA LIGAÇÃO E PREVENÇÃO DE TRINCA EM ALVENARIA/ESTRUTURA, DIMENSÕES (50X10,5)CM, INCLUSIVE PINOS DE FIXAÇÃO, EXCLUSIVE REBOCO</t>
  </si>
  <si>
    <t>TELA SOLDADA PARA LIGAÇÃO E PREVENÇÃO DE TRINCA EM ALVENARIA/ESTRUTURA, DIMENSÕES (50X12)CM, INCLUSIVE PINOS DE FIXAÇÃO, EXCLUSIVE REBOCO</t>
  </si>
  <si>
    <t>TELA SOLDADA PARA LIGAÇÃO E PREVENÇÃO DE TRINCA EM ALVENARIA/ESTRUTURA, DIMENSÕES (50X6)CM, INCLUSIVE PINOS DE FIXAÇÃO, EXCLUSIVE REBOCO</t>
  </si>
  <si>
    <t>TELA SOLDADA PARA LIGAÇÃO E PREVENÇÃO DE TRINCA EM ALVENARIA/ESTRUTURA, DIMENSÕES (50X7,5)CM, INCLUSIVE PINOS DE FIXAÇÃO, EXCLUSIVE REBOCO</t>
  </si>
  <si>
    <t>ED-20754</t>
  </si>
  <si>
    <t>TELA SOLDADA PARA LIGAÇÃO E PREVENÇÃO DE TRINCA EM ALVENARIA/ESTRUTURA, INCLUSIVE PINOS DE FIXAÇÃO, EXCLUSIVE REBOCO</t>
  </si>
  <si>
    <t>ENSAIO DE SOLO E AGREGADO</t>
  </si>
  <si>
    <t>ENSAIO DE CONCRETO E AÇO</t>
  </si>
  <si>
    <t>URBANIZAÇÃO E OBRAS COMPLEMENTARES</t>
  </si>
  <si>
    <t>PASSEIO DE CONCRETO</t>
  </si>
  <si>
    <t>RAMPA DE ACESSO</t>
  </si>
  <si>
    <t>PASSEIO INTERTRAVADO</t>
  </si>
  <si>
    <t>ED-9837</t>
  </si>
  <si>
    <t xml:space="preserve">APLICAÇÃO E REGULARIZAÇÃO DE COLCHÃO DE AREIA </t>
  </si>
  <si>
    <t>EXECUÇÃO DE PAVIMENTO INTERTRAVADO ECOLÓGICO, ESPESSURA 6CM, FCK 35MPA, INCLUINDO FORNECIMENTO E TRANSPORTE DE TODOS OS MATERIAIS E COLCHÃO DE ASSENTAMENTO COM ESPESSURA 6CM</t>
  </si>
  <si>
    <t>MURO DIVISÓRIO</t>
  </si>
  <si>
    <t>MURO DIVISÓRIO EM BLOCO DE CONCRETO COM ACABAMENTO APARENTE, ESP.15CM, ALTURA DE 180CM, COM SAPATA EM CONCRETO ARMADO , DIMENSÃO (50X55)CM,  FORMA EM CONTRA BARRANCO, INCLUSIVE ESCAVAÇÃO COM TRANSPORTE E RETIRADA DO MATERIAL ESCAVADO (EM CAÇAMBA) E PINGADEIRA EM CONCRETO</t>
  </si>
  <si>
    <t>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t>
  </si>
  <si>
    <t>MURO DIVISÓRIO TIJOLO FURADO E = 10 CM, REBOCADO E PINTADO A LATEX H = 1,80 M, INCLUSIVE SAPATA DE CONCRETO ARMADO FCK = 15 MPA, 50 x 55 CM</t>
  </si>
  <si>
    <t>MURO DIVISÓRIO TIJOLO FURADO E = 10 CM, REBOCADO E PINTADO A LATEX H = 2,20 A 2,50 M, INCLUSIVE SAPATA DE CONCRETO ARMADO FCK = 15 MPA, 50 x 55 CM</t>
  </si>
  <si>
    <t>MURO DIVISÓRIO TIJOLO FURADO E = 10 CM, REBOCADO E PINTADO A LATEX H = 2,20 M, INCLUSIVE SAPATA DE CONCRETO ARMADO FCK = 15 MPA, 50 x 55 CM</t>
  </si>
  <si>
    <t>CONCERTINA</t>
  </si>
  <si>
    <t>DEFENSA</t>
  </si>
  <si>
    <t>MEIO-FIO</t>
  </si>
  <si>
    <t>GUIA DE MEIO-FIO, EM CONCRETO COM FCK 20MPA, PRÉ-MOLDADA, MFC-01 PADRÃO DER-MG, DIMENSÕES (12X16,7X35)CM, EXCLUSIVE SARJETA, INCLUSIVE ESCAVAÇÃO, APILOAMENTO E TRANSPORTE COM RETIRADA DO MATERIAL ESCAVADO (EM CAÇAMBA)</t>
  </si>
  <si>
    <t>GUIA DE MEIO-FIO, EM CONCRETO COM FCK 20MPA, PRÉ-MOLDADA, MFC-03 PADRÃO DER-MG, DIMENSÕES (12X18X45)CM, EXCLUSIVE SARJETA, INCLUSIVE ESCAVAÇÃO, APILOAMENTO E TRANSPORTE COM RETIRADA DO MATERIAL ESCAVADO (EM CAÇAMBA)</t>
  </si>
  <si>
    <t>CORDÃO DE CONCRETO</t>
  </si>
  <si>
    <t>CERCA DE MOURÃO</t>
  </si>
  <si>
    <t>BANCO E MESA EM CONCRETO</t>
  </si>
  <si>
    <t>EQUIPAMENTO ESPORTIVO</t>
  </si>
  <si>
    <t>EQUIPAMENTO PARA PLAYGROUND</t>
  </si>
  <si>
    <t>FORNECIMENTO E INSTALAÇÃO DE BALANÇO (REMA-REMA) METÁLICO COM SEIS LUGARES PARA PARQUE INFANTIL, FIXADO COM CONCRETO NÃO ESTRUTURAL, PREPARADO EM OBRA COM BETONEIRA, COM FCK 15 MPA , INCLUSIVE ESCAVAÇÃO E TRANSPORTE COM RETIRADA DO MATERIAL ESCAVADO (EM CAÇAMBA)</t>
  </si>
  <si>
    <t>FORNECIMENTO E INSTALAÇÃO DE ESCORREGADOR MÉDIO METÁLICO PARA PARQUE INFANTIL, FIXADO COM CONCRETO NÃO ESTRUTURAL, PREPARADO EM OBRA COM BETONEIRA, COM FCK 15 MPA , INCLUSIVE ESCAVAÇÃO E TRANSPORTE COM RETIRADA DO MATERIAL ESCAVADO (EM CAÇAMBA)</t>
  </si>
  <si>
    <t>DRENO EM PÁTIO</t>
  </si>
  <si>
    <t>LIMPEZA DE OBRA</t>
  </si>
  <si>
    <t>LIMPEZA GERAL</t>
  </si>
  <si>
    <t>OBRAS VIÁRIAS</t>
  </si>
  <si>
    <t>ESTABILIZAÇÃO DE SOLO</t>
  </si>
  <si>
    <t>PISO INTERTRAVADO</t>
  </si>
  <si>
    <t>ED-24063</t>
  </si>
  <si>
    <t>EXECUÇÃO DE PAVIMENTO INTERTRAVADO EM BLOCO SEXTAVADO, ESPESSURA 6CM, FCK 35MPA, INCLUINDO FORNECIMENTO E TRANSPORTE DE TODOS OS MATERIAIS E COLCHÃO DE ASSENTAMENTO COM ESPESSURA 6CM</t>
  </si>
  <si>
    <t>ED-24062</t>
  </si>
  <si>
    <t>EXECUÇÃO DE PAVIMENTO INTERTRAVADO, ESPESSURA 10CM, FCK 35MPA, INCLUINDO FORNECIMENTO E TRANSPORTE DE TODOS OS MATERIAIS E COLCHÃO DE ASSENTAMENTO COM ESPESSURA 6CM</t>
  </si>
  <si>
    <t>EXECUÇÃO DE PAVIMENTO INTERTRAVADO, ESPESSURA 10CM, FCK 40MPA, INCLUINDO FORNECIMENTO E TRANSPORTE DE TODOS OS MATERIAIS E COLCHÃO DE ASSENTAMENTO COM ESPESSURA 6CM</t>
  </si>
  <si>
    <t>EXECUÇÃO DE PAVIMENTO INTERTRAVADO, ESPESSURA 6CM, FCK 35MPA, INCLUINDO FORNECIMENTO E TRANSPORTE DE TODOS OS MATERIAIS E COLCHÃO DE ASSENTAMENTO COM ESPESSURA 6CM</t>
  </si>
  <si>
    <t>EXECUÇÃO DE PAVIMENTO INTERTRAVADO, ESPESSURA 8CM, FCK 35MPA, INCLUINDO FORNECIMENTO E TRANSPORTE DE TODOS OS MATERIAIS E COLCHÃO DE ASSENTAMENTO COM ESPESSURA 6CM</t>
  </si>
  <si>
    <t>ED-24056</t>
  </si>
  <si>
    <t>REMOÇÃO DE PAVIMENTO EM BLOCO DE CONCRETO INTERTRAVADO OU SEXTAVADO, COM REAPROVEITAMENTO DOS BLOCOS INCLUSIVE AFASTAMENTO</t>
  </si>
  <si>
    <t>PAVIMENTAÇÃO</t>
  </si>
  <si>
    <t>EXECUÇÃO DE PAVIMENTO INTERTRAVADO EM BLOCO SEXTAVADO, ESPESSURA 8CM, FCK 35MPA, INCLUINDO FORNECIMENTO E TRANSPORTE DE TODOS OS MATERIAIS E COLCHÃO DE ASSENTAMENTO COM ESPESSURA 6CM</t>
  </si>
  <si>
    <t>REMOÇÃO E REASSENTAMENTO DE CALÇAMENTO EM BLOCO DE CONCRETO INTERTRAVADO OU SEXTAVADO, COM REAPROVEITAMENTO DOS BLOCOS</t>
  </si>
  <si>
    <t>ENSECADEIRA</t>
  </si>
  <si>
    <t>PONTE E TRAVESSIA</t>
  </si>
  <si>
    <t>LANÇAMENTO DE VIGA METÁLICA - Ponte de 08 metros: 2.97 toneladas (2 vigas) - Ponte de 10 metros: 3.72 toneladas (2 vigas) - Ponte de 12 metros: 4.46 toneladas (2 vigas) - Ponte de 15 metros: 6.26 toneladas (2 vigas) - Ponte de 18 metros: 10.8 toneladas (3</t>
  </si>
  <si>
    <t>TRANSPORTE DE TABULEIROS DE CONCRETO - Ponte de 08 metros: 14.4 toneladas - Ponte de 10 metros: 16.8 toneladas - Ponte de 12 metros: 19.2 toneladas - Ponte de 15 metros: 24.0 toneladas - Ponte de 18 metros: 28.8 toneladas</t>
  </si>
  <si>
    <t>TRANSPORTE DE VIGAS METÁLICAS - Ponte de 08 metros: 2.97 toneladas (2 vigas) - Ponte de 10 metros: 3.72 toneladas (2 vigas) - Ponte de 12 metros: 4.46 toneladas (2 vigas) - Ponte de 15 metros: 6.26 toneladas (2 vigas) - Ponte de 18 metros: 10.8 toneladas</t>
  </si>
  <si>
    <t>TRANSPORTES</t>
  </si>
  <si>
    <t>CARGA E DESCARGA DE MATERIAL</t>
  </si>
  <si>
    <t>TRANSPORTE DE MATERIAL</t>
  </si>
  <si>
    <t>TRANSPORTE DE MATERIAL DEMOLIDO EM CAÇAMBA (Município: Belo Horizonte)</t>
  </si>
  <si>
    <t>PROJETO PADRÃO ESCOLAR</t>
  </si>
  <si>
    <t>ALAMBRADO E MURO</t>
  </si>
  <si>
    <t>ESQUADRIA</t>
  </si>
  <si>
    <t>ALÇAPÃO - EMPENA (60 cm x 100 cm) ESTRUTURA EM CHAPA METÁLICA, ASSENTADA. CONFORME PROJETO AMPLIAÇÃO ESQUADRIAS PADRÃO 5/2000</t>
  </si>
  <si>
    <t>ALÇAPÃO (85,50 cm x 65,70 cm) ESTRUTURA EM CHAPA METÁLICA, ASSENTADA. CONFORME PROJETO AMPLIAÇÃO ESQUADRIAS PADRÃO 5/2000</t>
  </si>
  <si>
    <t>COMPENSADO PINTADO PARA FECHAMENTO BALCÃO SECRETARIA, INCLUSO CANTONEIRAS PARA FIXAÇÃO NA ALVENARIA E TAMPO. CONFORME DETALHE 33-D AGOSTO 2001 PROJETO PADRÃO DER-MG</t>
  </si>
  <si>
    <t>JC1 - (340 x 145 CM) BASCULANTE DE FERRO ASSENTADA COM PARAFUSOS E BUCHA, CONFORME DETALHE E ESPECIFICAÇÕES</t>
  </si>
  <si>
    <t>JC1 - (345 x 145 CM) BASCULANTE DE FERRO ASSENTADA COM PARAFUSOS E BUCHA, CONFORME DETALHE E ESPECIFICAÇÕES</t>
  </si>
  <si>
    <t>JT - (150 X 75 CM) PAINEL FIXO EM TELA METÁLICA FIO 12 #5mm</t>
  </si>
  <si>
    <t>JT - (150 X 80 CM) PAINEL FIXO EM TELA METÁLICA FIO 12 #5mm</t>
  </si>
  <si>
    <t>J6 - (140 cm x 140 cm) GRADE FIXA DE FERRO ASSENTADA COM PARAFUSOS E BUCHA, CONFORME DETALHE E ESPECIFICAÇÕES</t>
  </si>
  <si>
    <t>J9 - (140 cm x 175 cm) DE ABRIR, DUAS PORTAS, EM CHAPA METÁLICA DE FERRO ASSENTADA COM PARAFUSOS E BUCHA, CONFORME DETALHE E ESPECIFICAÇÕES</t>
  </si>
  <si>
    <t>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t>
  </si>
  <si>
    <t>PV - (165 x 90 CM) PORTA COMPLETA, 2 FOLHAS, ESTRUTURA EM CHAPA, MARCO EM CHAPA DOBRADA, ASSENTADA , CONFORME DETALHES E ESPECIFICAÇÕES</t>
  </si>
  <si>
    <t>P8 (83 cm x 60 cm) PORTINHOLA EM COMPENSADO PINTADO COM TRINCO, CONFORME DETALHE 33-D AGOSTO 2001 PROJETO PADRÃO DER-MG</t>
  </si>
  <si>
    <t>ELEMENTO PRÉ-MOLDADO</t>
  </si>
  <si>
    <t>ARMÁRIO SOB BANCADA LABORATÓRIO (0,52x0,71x7,05)+(0,52x0,71x3,05) EM ESTRUTURA DE MADEIRA E PORTAS EM COMPENSADO 20 MM, REVESTIDO EM LAMINADO MELAMÍNICO NAS DUAS FACES, CONFORME DETALHES PROJETO PADRÃO DER-MG</t>
  </si>
  <si>
    <t>BLOCO ARMADO EM CONCRETO 20 MPa, INCLUSIVE LASTRO 5 CM EM CONCRETO MAGRO 9 MPa, FORMAS LATERAIS E DESFORMA.</t>
  </si>
  <si>
    <t>CINTA ARMADA EM CONCRETO 20 MPa, INCLUSIVE LASTRO 5 CM EM CONCRETO MAGRO 9 MPa, FORMAS LATERAIS E DESFORMA.</t>
  </si>
  <si>
    <t>CINTA DE CONCRETO ARMADO APARENTE (17x10CM), 20MPA, EM GUARDA-CORPO E PEITORIL, NAS CIRCULAÇÕES, INCLUSIVE FORMA E ARMAÇÃO</t>
  </si>
  <si>
    <t>CINTA DE CONCRETO ARMADO (10 x 10 CM) 20 MPa, EM GUARDA- CORPO, INCLUSIVE FORMA E AÇO, NAS CIRCULAÇÕES</t>
  </si>
  <si>
    <t>ESCADA DE CONCRETO 20 MPa, APARENTE, ESPELHO = 16,3 CM, ARMAÇÃO, FORMA PLASTIFICADA, ESCORAMENTO E DESFORMA</t>
  </si>
  <si>
    <t>LAJE MACIÇA 15 CM DE CONCRETO 13,5 MPa COM ADITIVO IMPERMEABILIZANTE, ARMAÇÃO, FORMA , DESFORMA ( FUNDO CAIXA DÁGUA E COBERTURA)</t>
  </si>
  <si>
    <t>LAJE 10 CM MACIÇA DE CONCRETO 20 MPa, COM ARMAÇÃO, FORMA RESINADA, ESCORAMENTO E DESFORMA</t>
  </si>
  <si>
    <t>LAJE 8 CM MACIÇA DE CONCRETO 20MPa, COM ARMAÇÃO, FORMA RESINADA. ESCORAMENTO E DESFORMA</t>
  </si>
  <si>
    <t>PAREDE 15 CM CONCRETO 20 MPa COM ADITIVO IMPERMEABILIZANTE, ARMAÇÃO, FORMA, DESFORMA (PAREDE DA CAIXA DÁGUA)</t>
  </si>
  <si>
    <t>PILAR EM CONCRETO APARENTE 20 MPa, INCLUSIVE ARMAÇÃO, FORMA PLASTIFICADA E DESFORMA</t>
  </si>
  <si>
    <t>PILARETE DE CONCRETO 17 X 20 CM CONCRETO 20 Mpa, APARENTE NA FACE EXTERNA , INCLUSIVE FORMA E AÇO, EM GUARDA - CORPO NAS CIRCULAÇÕES</t>
  </si>
  <si>
    <t>VIGA DE 0,21 A 0,35 M DE LARGURA EM CONCRETO 20MPa, APARENTE, ARMAÇÃO, FORMA PLASTIFICADA, ESCORAMENTO E DESFORMA</t>
  </si>
  <si>
    <t>POÇO ABSORVENTE DE D = 150 CM x 3 M, REVESTIDO EM ALVENARIA DE TIJOLO REQUEIMADO, FUNDO DE AREIA E BRITA E TAMPA EM LAJE ESP. = 8 CM, INCLUSIVE BOTA FORA DE MATERIAL ESCAVADO</t>
  </si>
  <si>
    <t>LAVATÓRIO E BANCADA</t>
  </si>
  <si>
    <t>BEBEDOURO</t>
  </si>
  <si>
    <t>MOBILIÁRIO</t>
  </si>
  <si>
    <t>AC-ARMÁRIO (71 x 52 x 350 cm) EM MADEIRA MACIÇA, COM PORTAS E PUXADORES, SOB BANCADA DO LABORATORIO COM PRATELEIRA, REVESTIDO EM LAMINADO MELAMÍNICO</t>
  </si>
  <si>
    <t>QUADRO ESCOLAR</t>
  </si>
  <si>
    <t>QUADRO PARA PINCEL ATÔMICO, EM CHAPA RESINADA (310 x 131 cm), COMPLETO</t>
  </si>
  <si>
    <t>RÉGUA E BARRAMENTO DE MADEIRA</t>
  </si>
  <si>
    <t>PROJETO PADRÃO PENITENCIÁRIA</t>
  </si>
  <si>
    <t>JANELA BASCULANTE METÁLICA EM QUADRO CANTONEIRA 3/4"x 3/4" x 1/8" COM TELA MOSQUITEIRO - PADRÃO SEDS</t>
  </si>
  <si>
    <t>JANELA EM GRADE DE FERRO EM BARRAS TRANSVERSAIS DE FERRO CHATO SAE 1045 2" x 5/16" - PADRÃO SEDS</t>
  </si>
  <si>
    <t>PORTA DE ABRIR EM BARRAS TRANSVERSAIS DE FERRO CHATO SAE 1045 2" x 5/16" REVESTIDA EM CHAPA 14 SAE 1020 - PADRÃO SEDS</t>
  </si>
  <si>
    <t>LOUÇA SANITÁRIA</t>
  </si>
  <si>
    <t>307 - AUX-001  - COMPOSIÇÕES AUXILIARES</t>
  </si>
  <si>
    <t>LIXAMENTO DE SUPERFÍCIE DE CONCRETO manual para preparação e conservação</t>
  </si>
  <si>
    <t>PINGADEIRA COM DIMENSÃO (20X5)CM, MOLDADO "IN-LOCO", EM CONCRETO NÃO ESTRUTURAL, PREPARADO EM OBRA COM BETONEIRA, COM FCK 15MPA, INCLUSIVE LANÇAMENTO, ADENSAMENTO, ACABAMENTO E ARMAÇÃO</t>
  </si>
  <si>
    <t>MÃO DE OBRA COM ENCARGOS COMPLEMENTARES</t>
  </si>
  <si>
    <t>OFICIAL E AJUDANTE</t>
  </si>
  <si>
    <t>ED-21774</t>
  </si>
  <si>
    <t>ED-21779</t>
  </si>
  <si>
    <t>APONTADOR OU APROPRIADOR DE MAO DE OBRA COM ENCARGOS COMPLEMENTARES</t>
  </si>
  <si>
    <t>ED-21775</t>
  </si>
  <si>
    <t>ED-21776</t>
  </si>
  <si>
    <t>ED-21769</t>
  </si>
  <si>
    <t>ENGENHEIRO CIVIL DE OBRA JÚNIOR COM ENCARGOS COMPLEMENTARES</t>
  </si>
  <si>
    <t>ED-21770</t>
  </si>
  <si>
    <t>ED-21771</t>
  </si>
  <si>
    <t>ENGENHEIRO CIVIL DE OBRA SÊNIOR COM ENCARGOS COMPLEMENTARES</t>
  </si>
  <si>
    <t>ED-21772</t>
  </si>
  <si>
    <t>ENGENHEIRO ELETRICISTA/MECÂNICO COM ENCARGOS COMPLEMENTARES</t>
  </si>
  <si>
    <t>ED-21773</t>
  </si>
  <si>
    <t>ED-21778</t>
  </si>
  <si>
    <t>ED-21777</t>
  </si>
  <si>
    <t>ED-21780</t>
  </si>
  <si>
    <t>RO-43333</t>
  </si>
  <si>
    <t>RO-40108</t>
  </si>
  <si>
    <t>RO-43419</t>
  </si>
  <si>
    <t>RO-42488</t>
  </si>
  <si>
    <t>RO-43420</t>
  </si>
  <si>
    <t>RO-40114</t>
  </si>
  <si>
    <t>RO-40118</t>
  </si>
  <si>
    <t>RO-40120</t>
  </si>
  <si>
    <t>RO-40121</t>
  </si>
  <si>
    <t>RO-40122</t>
  </si>
  <si>
    <t>RO-40123</t>
  </si>
  <si>
    <t>RO-40124</t>
  </si>
  <si>
    <t>RO-40125</t>
  </si>
  <si>
    <t>RO-40128</t>
  </si>
  <si>
    <t>RO-43144</t>
  </si>
  <si>
    <t>RO-40129</t>
  </si>
  <si>
    <t>RO-40130</t>
  </si>
  <si>
    <t>RO-40131</t>
  </si>
  <si>
    <t>RO-40134</t>
  </si>
  <si>
    <t>RO-40135</t>
  </si>
  <si>
    <t>RO-40137</t>
  </si>
  <si>
    <t>RO-40138</t>
  </si>
  <si>
    <t>RO-40140</t>
  </si>
  <si>
    <t>RO-40143</t>
  </si>
  <si>
    <t>RO-40144</t>
  </si>
  <si>
    <t>RO-40148</t>
  </si>
  <si>
    <t>RO-40149</t>
  </si>
  <si>
    <t>RO-40150</t>
  </si>
  <si>
    <t>RO-40151</t>
  </si>
  <si>
    <t>RO-40152</t>
  </si>
  <si>
    <t>RO-40153</t>
  </si>
  <si>
    <t>RO-40154</t>
  </si>
  <si>
    <t>RO-40155</t>
  </si>
  <si>
    <t>RO-40156</t>
  </si>
  <si>
    <t>RO-40157</t>
  </si>
  <si>
    <t>RO-40158</t>
  </si>
  <si>
    <t>RO-40159</t>
  </si>
  <si>
    <t>RO-40160</t>
  </si>
  <si>
    <t>RO-40162</t>
  </si>
  <si>
    <t>RO-40163</t>
  </si>
  <si>
    <t>RO-40164</t>
  </si>
  <si>
    <t>RO-40165</t>
  </si>
  <si>
    <t>RO-40166</t>
  </si>
  <si>
    <t>RO-40167</t>
  </si>
  <si>
    <t>RO-40168</t>
  </si>
  <si>
    <t>RO-40169</t>
  </si>
  <si>
    <t>RO-40170</t>
  </si>
  <si>
    <t>RO-40171</t>
  </si>
  <si>
    <t>RO-40172</t>
  </si>
  <si>
    <t>RO-40173</t>
  </si>
  <si>
    <t>RO-40174</t>
  </si>
  <si>
    <t>RO-40182</t>
  </si>
  <si>
    <t>RO-40183</t>
  </si>
  <si>
    <t>RO-40184</t>
  </si>
  <si>
    <t>RO-40185</t>
  </si>
  <si>
    <t>RO-41776</t>
  </si>
  <si>
    <t>RO-41777</t>
  </si>
  <si>
    <t>RO-41778</t>
  </si>
  <si>
    <t>RO-41834</t>
  </si>
  <si>
    <t>RO-41835</t>
  </si>
  <si>
    <t>RO-41836</t>
  </si>
  <si>
    <t>RO-40186</t>
  </si>
  <si>
    <t>RO-42329</t>
  </si>
  <si>
    <t>RO-42330</t>
  </si>
  <si>
    <t>RO-40192</t>
  </si>
  <si>
    <t>RO-40194</t>
  </si>
  <si>
    <t>RO-40193</t>
  </si>
  <si>
    <t>RO-40198</t>
  </si>
  <si>
    <t>RO-40199</t>
  </si>
  <si>
    <t>RO-40200</t>
  </si>
  <si>
    <t>RO-40201</t>
  </si>
  <si>
    <t>RO-40202</t>
  </si>
  <si>
    <t>RO-43394</t>
  </si>
  <si>
    <t>RO-42767</t>
  </si>
  <si>
    <t>RO-43901</t>
  </si>
  <si>
    <t>RO-43902</t>
  </si>
  <si>
    <t>RO-43398</t>
  </si>
  <si>
    <t>RO-43681</t>
  </si>
  <si>
    <t>RO-43886</t>
  </si>
  <si>
    <t>RO-40210</t>
  </si>
  <si>
    <t>RO-40211</t>
  </si>
  <si>
    <t>RO-40213</t>
  </si>
  <si>
    <t>RO-40216</t>
  </si>
  <si>
    <t>RO-40217</t>
  </si>
  <si>
    <t>RO-40215</t>
  </si>
  <si>
    <t>RO-40218</t>
  </si>
  <si>
    <t>RO-40219</t>
  </si>
  <si>
    <t>RO-40220</t>
  </si>
  <si>
    <t>RO-40230</t>
  </si>
  <si>
    <t>RO-40221</t>
  </si>
  <si>
    <t>RO-40222</t>
  </si>
  <si>
    <t>RO-40231</t>
  </si>
  <si>
    <t>RO-40229</t>
  </si>
  <si>
    <t>RO-40233</t>
  </si>
  <si>
    <t>RO-40232</t>
  </si>
  <si>
    <t>RO-40234</t>
  </si>
  <si>
    <t>RO-40238</t>
  </si>
  <si>
    <t>RO-40239</t>
  </si>
  <si>
    <t>RO-40240</t>
  </si>
  <si>
    <t>RO-40242</t>
  </si>
  <si>
    <t>RO-40241</t>
  </si>
  <si>
    <t>RO-40249</t>
  </si>
  <si>
    <t>RO-40251</t>
  </si>
  <si>
    <t>RO-40253</t>
  </si>
  <si>
    <t>RO-40252</t>
  </si>
  <si>
    <t>RO-40254</t>
  </si>
  <si>
    <t>RO-40255</t>
  </si>
  <si>
    <t>RO-42263</t>
  </si>
  <si>
    <t>RO-40269</t>
  </si>
  <si>
    <t>RO-40270</t>
  </si>
  <si>
    <t>RO-40271</t>
  </si>
  <si>
    <t>RO-40272</t>
  </si>
  <si>
    <t>RO-40273</t>
  </si>
  <si>
    <t>RO-40274</t>
  </si>
  <si>
    <t>RO-40275</t>
  </si>
  <si>
    <t>RO-40276</t>
  </si>
  <si>
    <t>RO-40277</t>
  </si>
  <si>
    <t>RO-40278</t>
  </si>
  <si>
    <t>RO-40279</t>
  </si>
  <si>
    <t>RO-40280</t>
  </si>
  <si>
    <t>RO-40281</t>
  </si>
  <si>
    <t>RO-40282</t>
  </si>
  <si>
    <t>RO-40283</t>
  </si>
  <si>
    <t>RO-40284</t>
  </si>
  <si>
    <t>RO-40285</t>
  </si>
  <si>
    <t>RO-40286</t>
  </si>
  <si>
    <t>RO-40287</t>
  </si>
  <si>
    <t>RO-40288</t>
  </si>
  <si>
    <t>RO-41754</t>
  </si>
  <si>
    <t>RO-41783</t>
  </si>
  <si>
    <t>RO-42197</t>
  </si>
  <si>
    <t>RO-40292</t>
  </si>
  <si>
    <t>RO-40293</t>
  </si>
  <si>
    <t>RO-40294</t>
  </si>
  <si>
    <t>RO-40295</t>
  </si>
  <si>
    <t>RO-40296</t>
  </si>
  <si>
    <t>RO-40297</t>
  </si>
  <si>
    <t>RO-40298</t>
  </si>
  <si>
    <t>RO-40299</t>
  </si>
  <si>
    <t>RO-40300</t>
  </si>
  <si>
    <t>RO-40301</t>
  </si>
  <si>
    <t>RO-40302</t>
  </si>
  <si>
    <t>RO-40303</t>
  </si>
  <si>
    <t>RO-40304</t>
  </si>
  <si>
    <t>RO-40305</t>
  </si>
  <si>
    <t>RO-40306</t>
  </si>
  <si>
    <t>RO-40307</t>
  </si>
  <si>
    <t>RO-40308</t>
  </si>
  <si>
    <t>RO-40309</t>
  </si>
  <si>
    <t>RO-40310</t>
  </si>
  <si>
    <t>RO-40311</t>
  </si>
  <si>
    <t>RO-40316</t>
  </si>
  <si>
    <t>RO-40317</t>
  </si>
  <si>
    <t>RO-40318</t>
  </si>
  <si>
    <t>RO-40319</t>
  </si>
  <si>
    <t>RO-40320</t>
  </si>
  <si>
    <t>RO-40321</t>
  </si>
  <si>
    <t>RO-40322</t>
  </si>
  <si>
    <t>RO-40323</t>
  </si>
  <si>
    <t>RO-40324</t>
  </si>
  <si>
    <t>RO-40325</t>
  </si>
  <si>
    <t>RO-40327</t>
  </si>
  <si>
    <t>RO-40328</t>
  </si>
  <si>
    <t>RO-40329</t>
  </si>
  <si>
    <t>RO-40330</t>
  </si>
  <si>
    <t>RO-40331</t>
  </si>
  <si>
    <t>RO-40332</t>
  </si>
  <si>
    <t>RO-40333</t>
  </si>
  <si>
    <t>RO-40334</t>
  </si>
  <si>
    <t>RO-40335</t>
  </si>
  <si>
    <t>RO-40342</t>
  </si>
  <si>
    <t>RO-40343</t>
  </si>
  <si>
    <t>RO-40344</t>
  </si>
  <si>
    <t>RO-40345</t>
  </si>
  <si>
    <t>RO-40346</t>
  </si>
  <si>
    <t>RO-41040</t>
  </si>
  <si>
    <t>RO-41046</t>
  </si>
  <si>
    <t>RO-41041</t>
  </si>
  <si>
    <t>RO-41047</t>
  </si>
  <si>
    <t>RO-41042</t>
  </si>
  <si>
    <t>RO-41048</t>
  </si>
  <si>
    <t>RO-41043</t>
  </si>
  <si>
    <t>RO-41049</t>
  </si>
  <si>
    <t>RO-41044</t>
  </si>
  <si>
    <t>RO-41050</t>
  </si>
  <si>
    <t>RO-41045</t>
  </si>
  <si>
    <t>RO-41051</t>
  </si>
  <si>
    <t>RO-41052</t>
  </si>
  <si>
    <t>RO-41057</t>
  </si>
  <si>
    <t>RO-41053</t>
  </si>
  <si>
    <t>RO-41058</t>
  </si>
  <si>
    <t>RO-41054</t>
  </si>
  <si>
    <t>RO-41059</t>
  </si>
  <si>
    <t>RO-41055</t>
  </si>
  <si>
    <t>RO-41060</t>
  </si>
  <si>
    <t>RO-41056</t>
  </si>
  <si>
    <t>RO-41061</t>
  </si>
  <si>
    <t>RO-41062</t>
  </si>
  <si>
    <t>RO-41067</t>
  </si>
  <si>
    <t>RO-41063</t>
  </si>
  <si>
    <t>RO-41068</t>
  </si>
  <si>
    <t>RO-41064</t>
  </si>
  <si>
    <t>RO-41069</t>
  </si>
  <si>
    <t>RO-41065</t>
  </si>
  <si>
    <t>RO-41070</t>
  </si>
  <si>
    <t>RO-41066</t>
  </si>
  <si>
    <t>RO-41071</t>
  </si>
  <si>
    <t>RO-40354</t>
  </si>
  <si>
    <t>RO-40392</t>
  </si>
  <si>
    <t>RO-40355</t>
  </si>
  <si>
    <t>RO-40393</t>
  </si>
  <si>
    <t>RO-40356</t>
  </si>
  <si>
    <t>RO-40394</t>
  </si>
  <si>
    <t>RO-40357</t>
  </si>
  <si>
    <t>RO-40395</t>
  </si>
  <si>
    <t>RO-40358</t>
  </si>
  <si>
    <t>RO-40396</t>
  </si>
  <si>
    <t>RO-40359</t>
  </si>
  <si>
    <t>RO-40397</t>
  </si>
  <si>
    <t>RO-41796</t>
  </si>
  <si>
    <t>RO-41797</t>
  </si>
  <si>
    <t>RO-40360</t>
  </si>
  <si>
    <t>RO-40398</t>
  </si>
  <si>
    <t>RO-40361</t>
  </si>
  <si>
    <t>RO-40399</t>
  </si>
  <si>
    <t>RO-40362</t>
  </si>
  <si>
    <t>RO-40400</t>
  </si>
  <si>
    <t>RO-40363</t>
  </si>
  <si>
    <t>RO-40401</t>
  </si>
  <si>
    <t>RO-40366</t>
  </si>
  <si>
    <t>RO-40404</t>
  </si>
  <si>
    <t>RO-40367</t>
  </si>
  <si>
    <t>RO-40405</t>
  </si>
  <si>
    <t>RO-40368</t>
  </si>
  <si>
    <t>RO-40406</t>
  </si>
  <si>
    <t>RO-40370</t>
  </si>
  <si>
    <t>RO-40408</t>
  </si>
  <si>
    <t>RO-40371</t>
  </si>
  <si>
    <t>RO-40409</t>
  </si>
  <si>
    <t>RO-40372</t>
  </si>
  <si>
    <t>RO-40410</t>
  </si>
  <si>
    <t>RO-40373</t>
  </si>
  <si>
    <t>RO-40411</t>
  </si>
  <si>
    <t>RO-43343</t>
  </si>
  <si>
    <t>RO-40412</t>
  </si>
  <si>
    <t>RO-40375</t>
  </si>
  <si>
    <t>RO-40414</t>
  </si>
  <si>
    <t>RO-40376</t>
  </si>
  <si>
    <t>RO-40415</t>
  </si>
  <si>
    <t>RO-40388</t>
  </si>
  <si>
    <t>RO-40416</t>
  </si>
  <si>
    <t>RO-40389</t>
  </si>
  <si>
    <t>RO-40417</t>
  </si>
  <si>
    <t>RO-40429</t>
  </si>
  <si>
    <t>RO-40453</t>
  </si>
  <si>
    <t>RO-40431</t>
  </si>
  <si>
    <t>RO-40455</t>
  </si>
  <si>
    <t>RO-40432</t>
  </si>
  <si>
    <t>RO-40456</t>
  </si>
  <si>
    <t>RO-40433</t>
  </si>
  <si>
    <t>RO-40457</t>
  </si>
  <si>
    <t>RO-40434</t>
  </si>
  <si>
    <t>RO-40458</t>
  </si>
  <si>
    <t>RO-40435</t>
  </si>
  <si>
    <t>RO-40459</t>
  </si>
  <si>
    <t>RO-40436</t>
  </si>
  <si>
    <t>RO-40460</t>
  </si>
  <si>
    <t>RO-40437</t>
  </si>
  <si>
    <t>RO-40461</t>
  </si>
  <si>
    <t>RO-40438</t>
  </si>
  <si>
    <t>RO-40462</t>
  </si>
  <si>
    <t>RO-40439</t>
  </si>
  <si>
    <t>RO-40463</t>
  </si>
  <si>
    <t>RO-40440</t>
  </si>
  <si>
    <t>RO-40464</t>
  </si>
  <si>
    <t>RO-40441</t>
  </si>
  <si>
    <t>RO-40465</t>
  </si>
  <si>
    <t>RO-40442</t>
  </si>
  <si>
    <t>RO-40466</t>
  </si>
  <si>
    <t>RO-40443</t>
  </si>
  <si>
    <t>RO-40467</t>
  </si>
  <si>
    <t>RO-40444</t>
  </si>
  <si>
    <t>RO-40469</t>
  </si>
  <si>
    <t>RO-40445</t>
  </si>
  <si>
    <t>RO-41798</t>
  </si>
  <si>
    <t>RO-40447</t>
  </si>
  <si>
    <t>RO-40471</t>
  </si>
  <si>
    <t>RO-40483</t>
  </si>
  <si>
    <t>RO-40504</t>
  </si>
  <si>
    <t>RO-42271</t>
  </si>
  <si>
    <t>RO-42272</t>
  </si>
  <si>
    <t>RO-40494</t>
  </si>
  <si>
    <t>RO-40505</t>
  </si>
  <si>
    <t>RO-41799</t>
  </si>
  <si>
    <t>RO-44766</t>
  </si>
  <si>
    <t>RO-40485</t>
  </si>
  <si>
    <t>RO-40496</t>
  </si>
  <si>
    <t>RO-40486</t>
  </si>
  <si>
    <t>RO-40497</t>
  </si>
  <si>
    <t>RO-40487</t>
  </si>
  <si>
    <t>RO-40498</t>
  </si>
  <si>
    <t>RO-40492</t>
  </si>
  <si>
    <t>RO-40507</t>
  </si>
  <si>
    <t>RO-40500</t>
  </si>
  <si>
    <t>RO-40509</t>
  </si>
  <si>
    <t>RO-40377</t>
  </si>
  <si>
    <t>RO-40418</t>
  </si>
  <si>
    <t>RO-40378</t>
  </si>
  <si>
    <t>RO-40419</t>
  </si>
  <si>
    <t>RO-40379</t>
  </si>
  <si>
    <t>RO-40420</t>
  </si>
  <si>
    <t>RO-40380</t>
  </si>
  <si>
    <t>RO-40421</t>
  </si>
  <si>
    <t>RO-40381</t>
  </si>
  <si>
    <t>RO-40422</t>
  </si>
  <si>
    <t>RO-40382</t>
  </si>
  <si>
    <t>RO-40423</t>
  </si>
  <si>
    <t>RO-40383</t>
  </si>
  <si>
    <t>RO-40424</t>
  </si>
  <si>
    <t>RO-40384</t>
  </si>
  <si>
    <t>RO-40425</t>
  </si>
  <si>
    <t>RO-40385</t>
  </si>
  <si>
    <t>RO-40426</t>
  </si>
  <si>
    <t>RO-40448</t>
  </si>
  <si>
    <t>RO-40472</t>
  </si>
  <si>
    <t>RO-40450</t>
  </si>
  <si>
    <t>RO-40474</t>
  </si>
  <si>
    <t>RO-40451</t>
  </si>
  <si>
    <t>RO-40475</t>
  </si>
  <si>
    <t>RO-42820</t>
  </si>
  <si>
    <t>RO-42821</t>
  </si>
  <si>
    <t>RO-40452</t>
  </si>
  <si>
    <t>RO-40476</t>
  </si>
  <si>
    <t>RO-40488</t>
  </si>
  <si>
    <t>RO-40501</t>
  </si>
  <si>
    <t>RO-40478</t>
  </si>
  <si>
    <t>RO-40503</t>
  </si>
  <si>
    <t>RO-40519</t>
  </si>
  <si>
    <t>RO-40520</t>
  </si>
  <si>
    <t>RO-40521</t>
  </si>
  <si>
    <t>RO-40522</t>
  </si>
  <si>
    <t>RO-40523</t>
  </si>
  <si>
    <t>RO-40524</t>
  </si>
  <si>
    <t>RO-40525</t>
  </si>
  <si>
    <t>RO-40526</t>
  </si>
  <si>
    <t>RO-40527</t>
  </si>
  <si>
    <t>RO-40529</t>
  </si>
  <si>
    <t>RO-40530</t>
  </si>
  <si>
    <t>RO-40528</t>
  </si>
  <si>
    <t>RO-40532</t>
  </si>
  <si>
    <t>RO-40533</t>
  </si>
  <si>
    <t>RO-40531</t>
  </si>
  <si>
    <t>RO-40535</t>
  </si>
  <si>
    <t>RO-40534</t>
  </si>
  <si>
    <t>RO-40536</t>
  </si>
  <si>
    <t>RO-40537</t>
  </si>
  <si>
    <t>RO-40538</t>
  </si>
  <si>
    <t>RO-40539</t>
  </si>
  <si>
    <t>RO-40540</t>
  </si>
  <si>
    <t>RO-40541</t>
  </si>
  <si>
    <t>RO-40542</t>
  </si>
  <si>
    <t>RO-40543</t>
  </si>
  <si>
    <t>RO-40544</t>
  </si>
  <si>
    <t>RO-40546</t>
  </si>
  <si>
    <t>RO-40547</t>
  </si>
  <si>
    <t>RO-40545</t>
  </si>
  <si>
    <t>RO-40549</t>
  </si>
  <si>
    <t>RO-40550</t>
  </si>
  <si>
    <t>RO-40548</t>
  </si>
  <si>
    <t>RO-40552</t>
  </si>
  <si>
    <t>RO-40551</t>
  </si>
  <si>
    <t>RO-40554</t>
  </si>
  <si>
    <t>RO-40555</t>
  </si>
  <si>
    <t>RO-40556</t>
  </si>
  <si>
    <t>RO-40557</t>
  </si>
  <si>
    <t>RO-40558</t>
  </si>
  <si>
    <t>RO-40559</t>
  </si>
  <si>
    <t>RO-40560</t>
  </si>
  <si>
    <t>RO-40561</t>
  </si>
  <si>
    <t>RO-40562</t>
  </si>
  <si>
    <t>RO-40564</t>
  </si>
  <si>
    <t>RO-40565</t>
  </si>
  <si>
    <t>RO-40563</t>
  </si>
  <si>
    <t>RO-40567</t>
  </si>
  <si>
    <t>RO-40568</t>
  </si>
  <si>
    <t>RO-40566</t>
  </si>
  <si>
    <t>RO-40570</t>
  </si>
  <si>
    <t>RO-40569</t>
  </si>
  <si>
    <t>RO-40514</t>
  </si>
  <si>
    <t>RO-40571</t>
  </si>
  <si>
    <t>RO-40572</t>
  </si>
  <si>
    <t>RO-40573</t>
  </si>
  <si>
    <t>RO-40574</t>
  </si>
  <si>
    <t>RO-40575</t>
  </si>
  <si>
    <t>RO-40576</t>
  </si>
  <si>
    <t>RO-40577</t>
  </si>
  <si>
    <t>RO-40578</t>
  </si>
  <si>
    <t>RO-40579</t>
  </si>
  <si>
    <t>RO-40580</t>
  </si>
  <si>
    <t>RO-40581</t>
  </si>
  <si>
    <t>RO-40582</t>
  </si>
  <si>
    <t>RO-40583</t>
  </si>
  <si>
    <t>RO-40584</t>
  </si>
  <si>
    <t>RO-40585</t>
  </si>
  <si>
    <t>RO-40586</t>
  </si>
  <si>
    <t>RO-40587</t>
  </si>
  <si>
    <t>RO-40588</t>
  </si>
  <si>
    <t>RO-40589</t>
  </si>
  <si>
    <t>RO-40590</t>
  </si>
  <si>
    <t>RO-40591</t>
  </si>
  <si>
    <t>RO-40592</t>
  </si>
  <si>
    <t>RO-40593</t>
  </si>
  <si>
    <t>RO-40594</t>
  </si>
  <si>
    <t>RO-40595</t>
  </si>
  <si>
    <t>RO-40596</t>
  </si>
  <si>
    <t>RO-40597</t>
  </si>
  <si>
    <t>RO-40598</t>
  </si>
  <si>
    <t>RO-40599</t>
  </si>
  <si>
    <t>RO-40600</t>
  </si>
  <si>
    <t>RO-40601</t>
  </si>
  <si>
    <t>RO-40602</t>
  </si>
  <si>
    <t>RO-40603</t>
  </si>
  <si>
    <t>RO-40604</t>
  </si>
  <si>
    <t>RO-40605</t>
  </si>
  <si>
    <t>RO-40606</t>
  </si>
  <si>
    <t>RO-40607</t>
  </si>
  <si>
    <t>RO-40608</t>
  </si>
  <si>
    <t>RO-40609</t>
  </si>
  <si>
    <t>RO-40610</t>
  </si>
  <si>
    <t>RO-40613</t>
  </si>
  <si>
    <t>RO-40614</t>
  </si>
  <si>
    <t>RO-40615</t>
  </si>
  <si>
    <t>RO-40616</t>
  </si>
  <si>
    <t>RO-40617</t>
  </si>
  <si>
    <t>RO-40618</t>
  </si>
  <si>
    <t>RO-40619</t>
  </si>
  <si>
    <t>RO-40620</t>
  </si>
  <si>
    <t>RO-40621</t>
  </si>
  <si>
    <t>RO-40622</t>
  </si>
  <si>
    <t>RO-40623</t>
  </si>
  <si>
    <t>RO-40624</t>
  </si>
  <si>
    <t>RO-40625</t>
  </si>
  <si>
    <t>RO-40626</t>
  </si>
  <si>
    <t>RO-40627</t>
  </si>
  <si>
    <t>RO-40628</t>
  </si>
  <si>
    <t>RO-40629</t>
  </si>
  <si>
    <t>RO-40630</t>
  </si>
  <si>
    <t>RO-40631</t>
  </si>
  <si>
    <t>RO-40632</t>
  </si>
  <si>
    <t>RO-40633</t>
  </si>
  <si>
    <t>RO-40634</t>
  </si>
  <si>
    <t>RO-40647</t>
  </si>
  <si>
    <t>RO-40648</t>
  </si>
  <si>
    <t>RO-40649</t>
  </si>
  <si>
    <t>RO-40650</t>
  </si>
  <si>
    <t>RO-40651</t>
  </si>
  <si>
    <t>RO-40652</t>
  </si>
  <si>
    <t>RO-40653</t>
  </si>
  <si>
    <t>RO-40654</t>
  </si>
  <si>
    <t>RO-40655</t>
  </si>
  <si>
    <t>RO-40656</t>
  </si>
  <si>
    <t>RO-40657</t>
  </si>
  <si>
    <t>RO-40658</t>
  </si>
  <si>
    <t>RO-40659</t>
  </si>
  <si>
    <t>RO-40660</t>
  </si>
  <si>
    <t>RO-40661</t>
  </si>
  <si>
    <t>RO-40662</t>
  </si>
  <si>
    <t>RO-40663</t>
  </si>
  <si>
    <t>RO-40664</t>
  </si>
  <si>
    <t>RO-40665</t>
  </si>
  <si>
    <t>RO-40666</t>
  </si>
  <si>
    <t>RO-40667</t>
  </si>
  <si>
    <t>RO-40668</t>
  </si>
  <si>
    <t>RO-40669</t>
  </si>
  <si>
    <t>RO-40670</t>
  </si>
  <si>
    <t>RO-40638</t>
  </si>
  <si>
    <t>RO-40553</t>
  </si>
  <si>
    <t>RO-42379</t>
  </si>
  <si>
    <t>RO-42380</t>
  </si>
  <si>
    <t>RO-42910</t>
  </si>
  <si>
    <t>RO-42911</t>
  </si>
  <si>
    <t>RO-40925</t>
  </si>
  <si>
    <t>RO-43467</t>
  </si>
  <si>
    <t>RO-40928</t>
  </si>
  <si>
    <t>RO-40930</t>
  </si>
  <si>
    <t>RO-40935</t>
  </si>
  <si>
    <t>RO-40955</t>
  </si>
  <si>
    <t>RO-40956</t>
  </si>
  <si>
    <t>RO-43118</t>
  </si>
  <si>
    <t>RO-40988</t>
  </si>
  <si>
    <t>RO-40942</t>
  </si>
  <si>
    <t>RO-42808</t>
  </si>
  <si>
    <t>RO-42935</t>
  </si>
  <si>
    <t>RO-42838</t>
  </si>
  <si>
    <t>RO-43276</t>
  </si>
  <si>
    <t>RO-40953</t>
  </si>
  <si>
    <t>RO-40984</t>
  </si>
  <si>
    <t>RO-40974</t>
  </si>
  <si>
    <t>RO-40975</t>
  </si>
  <si>
    <t>RO-40976</t>
  </si>
  <si>
    <t>RO-40977</t>
  </si>
  <si>
    <t>RO-40978</t>
  </si>
  <si>
    <t>RO-43310</t>
  </si>
  <si>
    <t>RO-40980</t>
  </si>
  <si>
    <t>RO-40981</t>
  </si>
  <si>
    <t>RO-43147</t>
  </si>
  <si>
    <t>RO-40982</t>
  </si>
  <si>
    <t>RO-41030</t>
  </si>
  <si>
    <t>RO-41031</t>
  </si>
  <si>
    <t>RO-41028</t>
  </si>
  <si>
    <t>RO-41029</t>
  </si>
  <si>
    <t>RO-42920</t>
  </si>
  <si>
    <t>RO-41033</t>
  </si>
  <si>
    <t>RO-41037</t>
  </si>
  <si>
    <t>RO-42650</t>
  </si>
  <si>
    <t>RO-42643</t>
  </si>
  <si>
    <t>RO-43833</t>
  </si>
  <si>
    <t>RO-41079</t>
  </si>
  <si>
    <t>RO-41081</t>
  </si>
  <si>
    <t>RO-41083</t>
  </si>
  <si>
    <t>RO-41082</t>
  </si>
  <si>
    <t>RO-41087</t>
  </si>
  <si>
    <t>RO-41093</t>
  </si>
  <si>
    <t>RO-41092</t>
  </si>
  <si>
    <t>RO-43112</t>
  </si>
  <si>
    <t>RO-42280</t>
  </si>
  <si>
    <t>RO-43195</t>
  </si>
  <si>
    <t>RO-41104</t>
  </si>
  <si>
    <t>RO-41135</t>
  </si>
  <si>
    <t>RO-43113</t>
  </si>
  <si>
    <t>RO-42395</t>
  </si>
  <si>
    <t>RO-41098</t>
  </si>
  <si>
    <t>RO-44242</t>
  </si>
  <si>
    <t>RO-42186</t>
  </si>
  <si>
    <t>RO-43164</t>
  </si>
  <si>
    <t>RO-41163</t>
  </si>
  <si>
    <t>RO-43165</t>
  </si>
  <si>
    <t>RO-43170</t>
  </si>
  <si>
    <t>RO-41144</t>
  </si>
  <si>
    <t>RO-41113</t>
  </si>
  <si>
    <t>RO-41138</t>
  </si>
  <si>
    <t>RO-41137</t>
  </si>
  <si>
    <t>RO-44461</t>
  </si>
  <si>
    <t>RO-43836</t>
  </si>
  <si>
    <t>RO-41688</t>
  </si>
  <si>
    <t>RO-43859</t>
  </si>
  <si>
    <t>RO-41164</t>
  </si>
  <si>
    <t>RO-51228</t>
  </si>
  <si>
    <t>RO-41166</t>
  </si>
  <si>
    <t>RO-51229</t>
  </si>
  <si>
    <t>RO-41168</t>
  </si>
  <si>
    <t>RO-13320</t>
  </si>
  <si>
    <t>RO-43449</t>
  </si>
  <si>
    <t>RO-13321</t>
  </si>
  <si>
    <t>RO-42664</t>
  </si>
  <si>
    <t>RO-41170</t>
  </si>
  <si>
    <t>RO-41171</t>
  </si>
  <si>
    <t>RO-41177</t>
  </si>
  <si>
    <t>RO-14019</t>
  </si>
  <si>
    <t>RO-14020</t>
  </si>
  <si>
    <t>RO-43829</t>
  </si>
  <si>
    <t>RO-42208</t>
  </si>
  <si>
    <t>RO-41178</t>
  </si>
  <si>
    <t>RO-42649</t>
  </si>
  <si>
    <t>RO-42831</t>
  </si>
  <si>
    <t>RO-43228</t>
  </si>
  <si>
    <t>RO-43402</t>
  </si>
  <si>
    <t>RO-14021</t>
  </si>
  <si>
    <t>RO-14022</t>
  </si>
  <si>
    <t>RO-43327</t>
  </si>
  <si>
    <t>RO-43422</t>
  </si>
  <si>
    <t>RO-43326</t>
  </si>
  <si>
    <t>RO-41204</t>
  </si>
  <si>
    <t>RO-41207</t>
  </si>
  <si>
    <t>RO-43971</t>
  </si>
  <si>
    <t>RO-41208</t>
  </si>
  <si>
    <t>RO-41773</t>
  </si>
  <si>
    <t>RO-41209</t>
  </si>
  <si>
    <t>RO-41212</t>
  </si>
  <si>
    <t>RO-41211</t>
  </si>
  <si>
    <t>RO-43473</t>
  </si>
  <si>
    <t>RO-42387</t>
  </si>
  <si>
    <t>RO-43415</t>
  </si>
  <si>
    <t>RO-41228</t>
  </si>
  <si>
    <t>RO-41229</t>
  </si>
  <si>
    <t>RO-41230</t>
  </si>
  <si>
    <t>RO-41231</t>
  </si>
  <si>
    <t>RO-43269</t>
  </si>
  <si>
    <t>RO-42215</t>
  </si>
  <si>
    <t>RO-42399</t>
  </si>
  <si>
    <t>RO-42198</t>
  </si>
  <si>
    <t>RO-41237</t>
  </si>
  <si>
    <t>RO-41239</t>
  </si>
  <si>
    <t>RO-41240</t>
  </si>
  <si>
    <t>RO-41243</t>
  </si>
  <si>
    <t>RO-41779</t>
  </si>
  <si>
    <t>RO-41227</t>
  </si>
  <si>
    <t>RO-41841</t>
  </si>
  <si>
    <t>RO-41842</t>
  </si>
  <si>
    <t>RO-41843</t>
  </si>
  <si>
    <t>RO-41844</t>
  </si>
  <si>
    <t>RO-42193</t>
  </si>
  <si>
    <t>RO-42196</t>
  </si>
  <si>
    <t>RO-42210</t>
  </si>
  <si>
    <t>RO-42194</t>
  </si>
  <si>
    <t>RO-42195</t>
  </si>
  <si>
    <t>RO-42977</t>
  </si>
  <si>
    <t>RO-42978</t>
  </si>
  <si>
    <t>RO-42979</t>
  </si>
  <si>
    <t>RO-42980</t>
  </si>
  <si>
    <t>RO-42981</t>
  </si>
  <si>
    <t>RO-44586</t>
  </si>
  <si>
    <t>RO-42983</t>
  </si>
  <si>
    <t>RO-44777</t>
  </si>
  <si>
    <t>RO-44585</t>
  </si>
  <si>
    <t>RO-42878</t>
  </si>
  <si>
    <t>RO-42879</t>
  </si>
  <si>
    <t>RO-42880</t>
  </si>
  <si>
    <t>RO-42881</t>
  </si>
  <si>
    <t>RO-42887</t>
  </si>
  <si>
    <t>RO-42882</t>
  </si>
  <si>
    <t>RO-42885</t>
  </si>
  <si>
    <t>RO-42886</t>
  </si>
  <si>
    <t>RO-42883</t>
  </si>
  <si>
    <t>RO-42884</t>
  </si>
  <si>
    <t>RO-43226</t>
  </si>
  <si>
    <t>RO-43014</t>
  </si>
  <si>
    <t>RO-42830</t>
  </si>
  <si>
    <t>RO-42829</t>
  </si>
  <si>
    <t>RO-41278</t>
  </si>
  <si>
    <t>RO-41763</t>
  </si>
  <si>
    <t>RO-42283</t>
  </si>
  <si>
    <t>RO-41396</t>
  </si>
  <si>
    <t>RO-41399</t>
  </si>
  <si>
    <t>RO-41400</t>
  </si>
  <si>
    <t>RO-41401</t>
  </si>
  <si>
    <t>RO-41402</t>
  </si>
  <si>
    <t>RO-41404</t>
  </si>
  <si>
    <t>RO-41781</t>
  </si>
  <si>
    <t>RO-41732</t>
  </si>
  <si>
    <t>RO-41034</t>
  </si>
  <si>
    <t>RO-40989</t>
  </si>
  <si>
    <t>RO-41292</t>
  </si>
  <si>
    <t>RO-41293</t>
  </si>
  <si>
    <t>RO-41295</t>
  </si>
  <si>
    <t>RO-41296</t>
  </si>
  <si>
    <t>RO-41388</t>
  </si>
  <si>
    <t>RO-43246</t>
  </si>
  <si>
    <t>RO-41279</t>
  </si>
  <si>
    <t>RO-41288</t>
  </si>
  <si>
    <t>RO-41291</t>
  </si>
  <si>
    <t>RO-42216</t>
  </si>
  <si>
    <t>RO-42282</t>
  </si>
  <si>
    <t>RO-41379</t>
  </si>
  <si>
    <t>RO-41387</t>
  </si>
  <si>
    <t>RO-41297</t>
  </si>
  <si>
    <t>RO-41300</t>
  </si>
  <si>
    <t>RO-42874</t>
  </si>
  <si>
    <t>RO-42875</t>
  </si>
  <si>
    <t>RO-42876</t>
  </si>
  <si>
    <t>RO-42877</t>
  </si>
  <si>
    <t>RO-41316</t>
  </si>
  <si>
    <t>RO-43273</t>
  </si>
  <si>
    <t>RO-41321</t>
  </si>
  <si>
    <t>RO-41329</t>
  </si>
  <si>
    <t>RO-44505</t>
  </si>
  <si>
    <t>RO-44638</t>
  </si>
  <si>
    <t>RO-41320</t>
  </si>
  <si>
    <t>RO-43439</t>
  </si>
  <si>
    <t>RO-41334</t>
  </si>
  <si>
    <t>RO-41336</t>
  </si>
  <si>
    <t>RO-41337</t>
  </si>
  <si>
    <t>RO-41338</t>
  </si>
  <si>
    <t>RO-41339</t>
  </si>
  <si>
    <t>RO-41340</t>
  </si>
  <si>
    <t>RO-41341</t>
  </si>
  <si>
    <t>RO-41342</t>
  </si>
  <si>
    <t>RO-41343</t>
  </si>
  <si>
    <t>RO-41344</t>
  </si>
  <si>
    <t>RO-41345</t>
  </si>
  <si>
    <t>RO-41346</t>
  </si>
  <si>
    <t>RO-41347</t>
  </si>
  <si>
    <t>RO-41348</t>
  </si>
  <si>
    <t>RO-41349</t>
  </si>
  <si>
    <t>RO-41350</t>
  </si>
  <si>
    <t>RO-41351</t>
  </si>
  <si>
    <t>RO-41352</t>
  </si>
  <si>
    <t>RO-14023</t>
  </si>
  <si>
    <t>RO-14024</t>
  </si>
  <si>
    <t>RO-14025</t>
  </si>
  <si>
    <t>RO-14026</t>
  </si>
  <si>
    <t>RO-14027</t>
  </si>
  <si>
    <t>RO-14028</t>
  </si>
  <si>
    <t>RO-14029</t>
  </si>
  <si>
    <t>RO-14030</t>
  </si>
  <si>
    <t>RO-14031</t>
  </si>
  <si>
    <t>RO-14032</t>
  </si>
  <si>
    <t>RO-14033</t>
  </si>
  <si>
    <t>RO-14034</t>
  </si>
  <si>
    <t>RO-14035</t>
  </si>
  <si>
    <t>RO-14036</t>
  </si>
  <si>
    <t>RO-14037</t>
  </si>
  <si>
    <t>RO-14038</t>
  </si>
  <si>
    <t>RO-41353</t>
  </si>
  <si>
    <t>RO-41354</t>
  </si>
  <si>
    <t>RO-41355</t>
  </si>
  <si>
    <t>RO-41356</t>
  </si>
  <si>
    <t>RO-41357</t>
  </si>
  <si>
    <t>RO-41358</t>
  </si>
  <si>
    <t>RO-41359</t>
  </si>
  <si>
    <t>RO-41360</t>
  </si>
  <si>
    <t>RO-41361</t>
  </si>
  <si>
    <t>RO-41362</t>
  </si>
  <si>
    <t>RO-41363</t>
  </si>
  <si>
    <t>RO-41364</t>
  </si>
  <si>
    <t>RO-41365</t>
  </si>
  <si>
    <t>RO-41366</t>
  </si>
  <si>
    <t>RO-41367</t>
  </si>
  <si>
    <t>RO-41368</t>
  </si>
  <si>
    <t>RO-41369</t>
  </si>
  <si>
    <t>RO-41370</t>
  </si>
  <si>
    <t>RO-41371</t>
  </si>
  <si>
    <t>RO-41372</t>
  </si>
  <si>
    <t>RO-41373</t>
  </si>
  <si>
    <t>RO-41374</t>
  </si>
  <si>
    <t>RO-41375</t>
  </si>
  <si>
    <t>RO-41376</t>
  </si>
  <si>
    <t>RO-41596</t>
  </si>
  <si>
    <t>RO-41599</t>
  </si>
  <si>
    <t>RO-43107</t>
  </si>
  <si>
    <t>RO-41602</t>
  </si>
  <si>
    <t>RO-42445</t>
  </si>
  <si>
    <t>RO-42418</t>
  </si>
  <si>
    <t>RO-43247</t>
  </si>
  <si>
    <t>RO-41762</t>
  </si>
  <si>
    <t>RO-41621</t>
  </si>
  <si>
    <t>RO-41634</t>
  </si>
  <si>
    <t>RO-41626</t>
  </si>
  <si>
    <t>RO-42415</t>
  </si>
  <si>
    <t>RO-41622</t>
  </si>
  <si>
    <t>RO-41623</t>
  </si>
  <si>
    <t>RO-41624</t>
  </si>
  <si>
    <t>RO-41625</t>
  </si>
  <si>
    <t>RO-41627</t>
  </si>
  <si>
    <t>RO-41628</t>
  </si>
  <si>
    <t>RO-41630</t>
  </si>
  <si>
    <t>RO-41632</t>
  </si>
  <si>
    <t>RO-41633</t>
  </si>
  <si>
    <t>RO-44908</t>
  </si>
  <si>
    <t>RO-42412</t>
  </si>
  <si>
    <t>RO-42442</t>
  </si>
  <si>
    <t>RO-42455</t>
  </si>
  <si>
    <t>RO-42413</t>
  </si>
  <si>
    <t>RO-43462</t>
  </si>
  <si>
    <t>RO-42811</t>
  </si>
  <si>
    <t>RO-43871</t>
  </si>
  <si>
    <t>RO-43568</t>
  </si>
  <si>
    <t>RO-41429</t>
  </si>
  <si>
    <t>RO-41431</t>
  </si>
  <si>
    <t>RO-41432</t>
  </si>
  <si>
    <t>RO-41614</t>
  </si>
  <si>
    <t>RO-41435</t>
  </si>
  <si>
    <t>RO-41443</t>
  </si>
  <si>
    <t>RO-43047</t>
  </si>
  <si>
    <t>RO-43456</t>
  </si>
  <si>
    <t>RO-42426</t>
  </si>
  <si>
    <t>RO-41453</t>
  </si>
  <si>
    <t>RO-41454</t>
  </si>
  <si>
    <t>RO-41455</t>
  </si>
  <si>
    <t>RO-41456</t>
  </si>
  <si>
    <t>RO-41457</t>
  </si>
  <si>
    <t>RO-41458</t>
  </si>
  <si>
    <t>RO-41459</t>
  </si>
  <si>
    <t>RO-41460</t>
  </si>
  <si>
    <t>RO-41461</t>
  </si>
  <si>
    <t>RO-41463</t>
  </si>
  <si>
    <t>RO-41464</t>
  </si>
  <si>
    <t>RO-41466</t>
  </si>
  <si>
    <t>RO-41465</t>
  </si>
  <si>
    <t>RO-41467</t>
  </si>
  <si>
    <t>RO-41469</t>
  </si>
  <si>
    <t>RO-41470</t>
  </si>
  <si>
    <t>RO-41473</t>
  </si>
  <si>
    <t>RO-41475</t>
  </si>
  <si>
    <t>RO-41476</t>
  </si>
  <si>
    <t>RO-41482</t>
  </si>
  <si>
    <t>RO-41479</t>
  </si>
  <si>
    <t>RO-41648</t>
  </si>
  <si>
    <t>RO-41481</t>
  </si>
  <si>
    <t>RO-41493</t>
  </si>
  <si>
    <t>RO-41494</t>
  </si>
  <si>
    <t>RO-41495</t>
  </si>
  <si>
    <t>RO-41496</t>
  </si>
  <si>
    <t>RO-42416</t>
  </si>
  <si>
    <t>RO-45041</t>
  </si>
  <si>
    <t>RO-42417</t>
  </si>
  <si>
    <t>RO-42456</t>
  </si>
  <si>
    <t>RO-42467</t>
  </si>
  <si>
    <t>RO-41502</t>
  </si>
  <si>
    <t>RO-41544</t>
  </si>
  <si>
    <t>RO-42285</t>
  </si>
  <si>
    <t>RO-41552</t>
  </si>
  <si>
    <t>RO-41651</t>
  </si>
  <si>
    <t>RO-41653</t>
  </si>
  <si>
    <t>RO-41652</t>
  </si>
  <si>
    <t>RO-42425</t>
  </si>
  <si>
    <t>RO-41575</t>
  </si>
  <si>
    <t>RO-41582</t>
  </si>
  <si>
    <t>RO-41557</t>
  </si>
  <si>
    <t>RO-41558</t>
  </si>
  <si>
    <t>RO-41559</t>
  </si>
  <si>
    <t>RO-41565</t>
  </si>
  <si>
    <t>RO-41657</t>
  </si>
  <si>
    <t>RO-41569</t>
  </si>
  <si>
    <t>RO-41570</t>
  </si>
  <si>
    <t>RO-41571</t>
  </si>
  <si>
    <t>RO-41578</t>
  </si>
  <si>
    <t>RO-42430</t>
  </si>
  <si>
    <t>RO-41581</t>
  </si>
  <si>
    <t>RO-41584</t>
  </si>
  <si>
    <t>RO-42476</t>
  </si>
  <si>
    <t>RO-42994</t>
  </si>
  <si>
    <t>RO-41586</t>
  </si>
  <si>
    <t>RO-41587</t>
  </si>
  <si>
    <t>RO-41591</t>
  </si>
  <si>
    <t>RO-41592</t>
  </si>
  <si>
    <t>RO-41589</t>
  </si>
  <si>
    <t>RO-41588</t>
  </si>
  <si>
    <t>RO-41590</t>
  </si>
  <si>
    <t>RO-41594</t>
  </si>
  <si>
    <t>RO-41593</t>
  </si>
  <si>
    <t>RO-42424</t>
  </si>
  <si>
    <t>103660</t>
  </si>
  <si>
    <t>103666</t>
  </si>
  <si>
    <t>103669</t>
  </si>
  <si>
    <t>103670</t>
  </si>
  <si>
    <t>103671</t>
  </si>
  <si>
    <t>103672</t>
  </si>
  <si>
    <t>103673</t>
  </si>
  <si>
    <t>103674</t>
  </si>
  <si>
    <t>103675</t>
  </si>
  <si>
    <t>103676</t>
  </si>
  <si>
    <t>103677</t>
  </si>
  <si>
    <t>103678</t>
  </si>
  <si>
    <t>103679</t>
  </si>
  <si>
    <t>103680</t>
  </si>
  <si>
    <t>103681</t>
  </si>
  <si>
    <t>103682</t>
  </si>
  <si>
    <t>103683</t>
  </si>
  <si>
    <t>103684</t>
  </si>
  <si>
    <t>103685</t>
  </si>
  <si>
    <t>103686</t>
  </si>
  <si>
    <t>103687</t>
  </si>
  <si>
    <t>103688</t>
  </si>
  <si>
    <t>103654</t>
  </si>
  <si>
    <t>103655</t>
  </si>
  <si>
    <t>103656</t>
  </si>
  <si>
    <t>VARREDEIRA DE GRAMA SINTÉTICA A GASOLINA, 2,4 CV, 4 TEMPOS - MATERIAIS NA OPERAÇÃO. AF_02/2022</t>
  </si>
  <si>
    <t>BATE ESTACA PARA INSTALAÇÃO DE DEFENSAS METÁLICAS (GUARD RAIL) FIXO - MATERIAIS NA OPERAÇÃO. AF_02/2022</t>
  </si>
  <si>
    <t>CONCRETAGEM DE PILARES, FCK = 25 MPA,  COM USO DE BALDES - LANÇAMENTO, ADENSAMENTO E ACABAMENTO. AF_02/2022</t>
  </si>
  <si>
    <t>LANÇAMENTO COM USO DE BALDES, ADENSAMENTO E ACABAMENTO DE CONCRETO EM ESTRUTURAS. AF_02/2022</t>
  </si>
  <si>
    <t>CONCRETAGEM DE PILARES, FCK = 25 MPA, COM USO DE GRUA - LANÇAMENTO, ADENSAMENTO E ACABAMENTO. AF_02/2022</t>
  </si>
  <si>
    <t>CONCRETAGEM DE PILARES, FCK = 25 MPA, COM USO DE BOMBA - LANÇAMENTO, ADENSAMENTO E ACABAMENTO. AF_02/2022</t>
  </si>
  <si>
    <t>LANÇAMENTO COM USO DE BOMBA, ADENSAMENTO E ACABAMENTO DE CONCRETO EM ESTRUTURAS. AF_02/2022</t>
  </si>
  <si>
    <t>CONCRETAGEM DE VIGAS E LAJES, FCK=25 MPA, PARA LAJES PREMOLDADAS COM USO DE BOMBA - LANÇAMENTO, ADENSAMENTO E ACABAMENTO. AF_02/2022</t>
  </si>
  <si>
    <t>CONCRETAGEM DE VIGAS E LAJES, FCK=25 MPA, PARA LAJES MACIÇAS OU NERVURADAS COM USO DE BOMBA - LANÇAMENTO, ADENSAMENTO E ACABAMENTO. AF_02/2022</t>
  </si>
  <si>
    <t>CONCRETAGEM DE VIGAS E LAJES, FCK=25 MPA, PARA LAJES PREMOLDADAS COM JERICAS EM ELEVADOR DE CABO EM EDIFICAÇÃO DE MULTIPAVIMENTOS ATÉ 16 ANDARES - LANÇAMENTO, ADENSAMENTO E ACABAMENTO. AF_02/2022</t>
  </si>
  <si>
    <t>CONCRETAGEM DE VIGAS E LAJES, FCK=25 MPA, PARA LAJES MACIÇAS OU NERVURADAS COM JERICAS EM ELEVADOR DE CABO EM EDIFICAÇÃO DE MULTIPAVIMENTOS ATÉ 16 ANDARES  - LANÇAMENTO, ADENSAMENTO E ACABAMENTO. AF_02/2022</t>
  </si>
  <si>
    <t>CONCRETAGEM DE VIGAS E LAJES, FCK=25 MPA, PARA LAJES PREMOLDADAS COM JERICAS EM CREMALHEIRA EM EDIFICAÇÃO DE MULTIPAVIMENTOS ATÉ 16 ANDARES  - LANÇAMENTO, ADENSAMENTO E ACABAMENTO. AF_02/2022</t>
  </si>
  <si>
    <t>CONCRETAGEM DE VIGAS E LAJES, FCK=25 MPA, PARA LAJES MACIÇAS OU NERVURADAS COM JERICAS EM CREMALHEIRA EM EDIFICAÇÃO DE MULTIPAVIMENTOS ATÉ 16 ANDARES - LANÇAMENTO, ADENSAMENTO E ACABAMENTO. AF_02/2022</t>
  </si>
  <si>
    <t>CONCRETAGEM DE VIGAS E LAJES, FCK=25 MPA, PARA LAJES PREMOLDADAS COM GRUA DE CAÇAMBA DE 350 L EM EDIFICAÇÃO DE MULTIPAVIMENTOS ATÉ 16 ANDARES - LANÇAMENTO, ADENSAMENTO E ACABAMENTO. AF_02/2022</t>
  </si>
  <si>
    <t>CONCRETAGEM DE VIGAS E LAJES, FCK=25 MPA, PARA LAJES MACIÇAS OU NERVURADAS COM GRUA DE CAÇAMBA DE 500 L EM EDIFICAÇÃO DE MULTIPAVIMENTOS ATÉ 16 ANDARES - LANÇAMENTO, ADENSAMENTO E ACABAMENTO. AF_02/2022</t>
  </si>
  <si>
    <t>CONCRETAGEM DE VIGAS E LAJES, FCK=25 MPA, PARA QUALQUER TIPO DE LAJE COM BALDES EM EDIFICAÇÃO TÉRREA - LANÇAMENTO, ADENSAMENTO E ACABAMENTO. AF_02/2022</t>
  </si>
  <si>
    <t>CONCRETAGEM DE VIGAS E LAJES, FCK=25 MPA, PARA QUALQUER TIPO DE LAJE COM BALDES EM EDIFICAÇÃO DE MULTIPAVIMENTOS ATÉ 04 ANDARES - LANÇAMENTO, ADENSAMENTO E ACABAMENTO. AF_02/2022</t>
  </si>
  <si>
    <t>CONCRETAGEM DE RESERVATÓRIOS, FCK=25 MPA, COM USO DE BOMBA - LANÇAMENTO, ADENSAMENTO E ACABAMENTO. AF_02/2022</t>
  </si>
  <si>
    <t>CONCRETAGEM DE MURETAS, FCK=25 MPA, COM USO DE BOMBA - LANÇAMENTO, ADENSAMENTO E ACABAMENTO. AF_02/2022</t>
  </si>
  <si>
    <t>CONCRETAGEM DE ESCADAS, FCK=25 MPA, COM USO DE BOMBA - LANÇAMENTO, ADENSAMENTO E ACABAMENTO. AF_02/2022</t>
  </si>
  <si>
    <t>CONCRETAGEM DE PILARES, FCK=25 MPA, COM USO DE JERICAS EM ELEVADOR DE CABO - LANÇAMENTO, ADENSAMENTO E ACABAMENTO. AF_02/2022</t>
  </si>
  <si>
    <t>CONCRETAGEM DE PILARES, FCK=25 MPA, COM USO DE JERICAS EM CREMALHEIRA - LANÇAMENTO, ADENSAMENTO E ACABAMENTO. AF_02/2022</t>
  </si>
  <si>
    <t>TRANSFORMADOR DE DISTRIBUIÇÃO, 500KVA, TRIFÁSICO, 60 HZ, CLASSE 15 KV, IMERSO EM ÓLEO MINERAL, INSTALAÇÃO EM SOLO (NÃO INCLUSO ABRIGO) - FORNECIMENTO E INSTALAÇÃO. AF_02/2022</t>
  </si>
  <si>
    <t>TRANSFORMADOR DE DISTRIBUIÇÃO, 750 KVA, TRIFÁSICO, 60 HZ, CLASSE 15 KV, IMERSO EM ÓLEO MINERAL, INSTALAÇÃO EM SOLO (NÃO INCLUSO ABRIGO) - FORNECIMENTO E INSTALAÇÃO. AF_02/2022</t>
  </si>
  <si>
    <t>TRANSFORMADOR DE DISTRIBUIÇÃO, 1000 KVA, TRIFÁSICO, 60 HZ, CLASSE 15 KV, IMERSO EM ÓLEO MINERAL, INSTALAÇÃO EM SOLO (NÃO INCLUSO ABRIGO) - FORNECIMENTO E INSTALAÇÃO. AF_02/2022</t>
  </si>
  <si>
    <t>62,10</t>
  </si>
  <si>
    <t>10,11</t>
  </si>
  <si>
    <t>23,38</t>
  </si>
  <si>
    <t>29,14</t>
  </si>
  <si>
    <t>39,49</t>
  </si>
  <si>
    <t>52,06</t>
  </si>
  <si>
    <t>83,52</t>
  </si>
  <si>
    <t>96,11</t>
  </si>
  <si>
    <t>60,11</t>
  </si>
  <si>
    <t>70,84</t>
  </si>
  <si>
    <t>53,43</t>
  </si>
  <si>
    <t>8,02</t>
  </si>
  <si>
    <t>3,01</t>
  </si>
  <si>
    <t>95,81</t>
  </si>
  <si>
    <t>110,00</t>
  </si>
  <si>
    <t>12,18</t>
  </si>
  <si>
    <t>35,41</t>
  </si>
  <si>
    <t>54,75</t>
  </si>
  <si>
    <t>114,65</t>
  </si>
  <si>
    <t>121,66</t>
  </si>
  <si>
    <t>4,34</t>
  </si>
  <si>
    <t>74,36</t>
  </si>
  <si>
    <t>224,50</t>
  </si>
  <si>
    <t>24,33</t>
  </si>
  <si>
    <t>5,01</t>
  </si>
  <si>
    <t>5,29</t>
  </si>
  <si>
    <t>2,75</t>
  </si>
  <si>
    <t>26,21</t>
  </si>
  <si>
    <t>11,98</t>
  </si>
  <si>
    <t>27,26</t>
  </si>
  <si>
    <t>11,14</t>
  </si>
  <si>
    <t>11,04</t>
  </si>
  <si>
    <t>50,85</t>
  </si>
  <si>
    <t>72,31</t>
  </si>
  <si>
    <t>40,52</t>
  </si>
  <si>
    <t>45,42</t>
  </si>
  <si>
    <t>44,35</t>
  </si>
  <si>
    <t>61,11</t>
  </si>
  <si>
    <t>61,48</t>
  </si>
  <si>
    <t>6,52</t>
  </si>
  <si>
    <t>29,90</t>
  </si>
  <si>
    <t>71,16</t>
  </si>
  <si>
    <t>60,09</t>
  </si>
  <si>
    <t>23,80</t>
  </si>
  <si>
    <t>24,75</t>
  </si>
  <si>
    <t>62,83</t>
  </si>
  <si>
    <t>55,11</t>
  </si>
  <si>
    <t>30,13</t>
  </si>
  <si>
    <t>30,98</t>
  </si>
  <si>
    <t>147,47</t>
  </si>
  <si>
    <t>39,34</t>
  </si>
  <si>
    <t>17,03</t>
  </si>
  <si>
    <t>53,28</t>
  </si>
  <si>
    <t>108,64</t>
  </si>
  <si>
    <t>6,84</t>
  </si>
  <si>
    <t>20,81</t>
  </si>
  <si>
    <t>30,82</t>
  </si>
  <si>
    <t>48,92</t>
  </si>
  <si>
    <t>4,12</t>
  </si>
  <si>
    <t>86,60</t>
  </si>
  <si>
    <t>45,43</t>
  </si>
  <si>
    <t>72,11</t>
  </si>
  <si>
    <t>94,92</t>
  </si>
  <si>
    <t>33,15</t>
  </si>
  <si>
    <t>17,01</t>
  </si>
  <si>
    <t>4,19</t>
  </si>
  <si>
    <t>3,29</t>
  </si>
  <si>
    <t>32,15</t>
  </si>
  <si>
    <t>29,26</t>
  </si>
  <si>
    <t>11,46</t>
  </si>
  <si>
    <t>8,64</t>
  </si>
  <si>
    <t>7,24</t>
  </si>
  <si>
    <t>17,23</t>
  </si>
  <si>
    <t>66,30</t>
  </si>
  <si>
    <t>53,66</t>
  </si>
  <si>
    <t>49,62</t>
  </si>
  <si>
    <t>21,46</t>
  </si>
  <si>
    <t>18,22</t>
  </si>
  <si>
    <t>9,42</t>
  </si>
  <si>
    <t>53,41</t>
  </si>
  <si>
    <t>23,18</t>
  </si>
  <si>
    <t>31,71</t>
  </si>
  <si>
    <t>55,22</t>
  </si>
  <si>
    <t>29,07</t>
  </si>
  <si>
    <t>208,29</t>
  </si>
  <si>
    <t>69,22</t>
  </si>
  <si>
    <t>163,17</t>
  </si>
  <si>
    <t>26,97</t>
  </si>
  <si>
    <t>44,50</t>
  </si>
  <si>
    <t>30,59</t>
  </si>
  <si>
    <t>48,57</t>
  </si>
  <si>
    <t>59,38</t>
  </si>
  <si>
    <t>37,56</t>
  </si>
  <si>
    <t>7,74</t>
  </si>
  <si>
    <t>13,77</t>
  </si>
  <si>
    <t>73,05</t>
  </si>
  <si>
    <t>93,04</t>
  </si>
  <si>
    <t>149,22</t>
  </si>
  <si>
    <t>229,26</t>
  </si>
  <si>
    <t>16,63</t>
  </si>
  <si>
    <t>12,52</t>
  </si>
  <si>
    <t>26,14</t>
  </si>
  <si>
    <t>142,66</t>
  </si>
  <si>
    <t>14,59</t>
  </si>
  <si>
    <t>265,10</t>
  </si>
  <si>
    <t>127,78</t>
  </si>
  <si>
    <t>43,92</t>
  </si>
  <si>
    <t>35,61</t>
  </si>
  <si>
    <t>33,05</t>
  </si>
  <si>
    <t>64,77</t>
  </si>
  <si>
    <t>94,59</t>
  </si>
  <si>
    <t>25,84</t>
  </si>
  <si>
    <t>13,41</t>
  </si>
  <si>
    <t>13,36</t>
  </si>
  <si>
    <t>15,59</t>
  </si>
  <si>
    <t>11,62</t>
  </si>
  <si>
    <t>11,26</t>
  </si>
  <si>
    <t>8,98</t>
  </si>
  <si>
    <t>10,46</t>
  </si>
  <si>
    <t>10,79</t>
  </si>
  <si>
    <t>11,31</t>
  </si>
  <si>
    <t>12,35</t>
  </si>
  <si>
    <t>81,72</t>
  </si>
  <si>
    <t>77,22</t>
  </si>
  <si>
    <t>33,73</t>
  </si>
  <si>
    <t>84,61</t>
  </si>
  <si>
    <t>25,85</t>
  </si>
  <si>
    <t>55,01</t>
  </si>
  <si>
    <t>8,01</t>
  </si>
  <si>
    <t>7,06</t>
  </si>
  <si>
    <t>51,48</t>
  </si>
  <si>
    <t>15,74</t>
  </si>
  <si>
    <t>18,78</t>
  </si>
  <si>
    <t>10,02</t>
  </si>
  <si>
    <t>18,08</t>
  </si>
  <si>
    <t>18,28</t>
  </si>
  <si>
    <t>8,10</t>
  </si>
  <si>
    <t>26,12</t>
  </si>
  <si>
    <t>26,82</t>
  </si>
  <si>
    <t>26,18</t>
  </si>
  <si>
    <t>49,96</t>
  </si>
  <si>
    <t>23,75</t>
  </si>
  <si>
    <t>24,55</t>
  </si>
  <si>
    <t>19,89</t>
  </si>
  <si>
    <t>111,33</t>
  </si>
  <si>
    <t>135,93</t>
  </si>
  <si>
    <t>121,33</t>
  </si>
  <si>
    <t>153,38</t>
  </si>
  <si>
    <t>37,79</t>
  </si>
  <si>
    <t>67,95</t>
  </si>
  <si>
    <t>1.516,29</t>
  </si>
  <si>
    <t>80,61</t>
  </si>
  <si>
    <t>8,78</t>
  </si>
  <si>
    <t>584,64</t>
  </si>
  <si>
    <t>711,99</t>
  </si>
  <si>
    <t>124,28</t>
  </si>
  <si>
    <t>162,79</t>
  </si>
  <si>
    <t>21,45</t>
  </si>
  <si>
    <t>14,50</t>
  </si>
  <si>
    <t>10,82</t>
  </si>
  <si>
    <t>3,58</t>
  </si>
  <si>
    <t>72,33</t>
  </si>
  <si>
    <t>17,65</t>
  </si>
  <si>
    <t>19,97</t>
  </si>
  <si>
    <t>38,12</t>
  </si>
  <si>
    <t>63,24</t>
  </si>
  <si>
    <t>23,07</t>
  </si>
  <si>
    <t>23,63</t>
  </si>
  <si>
    <t>19,23</t>
  </si>
  <si>
    <t>28,98</t>
  </si>
  <si>
    <t>43,77</t>
  </si>
  <si>
    <t>55,10</t>
  </si>
  <si>
    <t>80,83</t>
  </si>
  <si>
    <t>178,20</t>
  </si>
  <si>
    <t>113,11</t>
  </si>
  <si>
    <t>58,77</t>
  </si>
  <si>
    <t>28,74</t>
  </si>
  <si>
    <t>30,25</t>
  </si>
  <si>
    <t>38,02</t>
  </si>
  <si>
    <t>141,61</t>
  </si>
  <si>
    <t>115,14</t>
  </si>
  <si>
    <t>36,59</t>
  </si>
  <si>
    <t>47,55</t>
  </si>
  <si>
    <t>18,85</t>
  </si>
  <si>
    <t>27,67</t>
  </si>
  <si>
    <t>7,38</t>
  </si>
  <si>
    <t>5,66</t>
  </si>
  <si>
    <t>3,89</t>
  </si>
  <si>
    <t>16,50</t>
  </si>
  <si>
    <t>10,71</t>
  </si>
  <si>
    <t>32,73</t>
  </si>
  <si>
    <t>29,09</t>
  </si>
  <si>
    <t>25,91</t>
  </si>
  <si>
    <t>21,39</t>
  </si>
  <si>
    <t>49,93</t>
  </si>
  <si>
    <t>36,77</t>
  </si>
  <si>
    <t>62,54</t>
  </si>
  <si>
    <t>6,45</t>
  </si>
  <si>
    <t>11,94</t>
  </si>
  <si>
    <t>22,59</t>
  </si>
  <si>
    <t>132,98</t>
  </si>
  <si>
    <t>11,84</t>
  </si>
  <si>
    <t>13,93</t>
  </si>
  <si>
    <t>14,36</t>
  </si>
  <si>
    <t>39,28</t>
  </si>
  <si>
    <t>21,90</t>
  </si>
  <si>
    <t>45,46</t>
  </si>
  <si>
    <t>15,00</t>
  </si>
  <si>
    <t>22,97</t>
  </si>
  <si>
    <t>6,23</t>
  </si>
  <si>
    <t>16,38</t>
  </si>
  <si>
    <t>34,65</t>
  </si>
  <si>
    <t>18,38</t>
  </si>
  <si>
    <t>19,95</t>
  </si>
  <si>
    <t>19,20</t>
  </si>
  <si>
    <t>19,46</t>
  </si>
  <si>
    <t>28,28</t>
  </si>
  <si>
    <t>33,17</t>
  </si>
  <si>
    <t>137,44</t>
  </si>
  <si>
    <t>18,36</t>
  </si>
  <si>
    <t>73,40</t>
  </si>
  <si>
    <t>25,46</t>
  </si>
  <si>
    <t>39,82</t>
  </si>
  <si>
    <t>41,63</t>
  </si>
  <si>
    <t>47,74</t>
  </si>
  <si>
    <t>69,87</t>
  </si>
  <si>
    <t>26,54</t>
  </si>
  <si>
    <t>58,53</t>
  </si>
  <si>
    <t>29,16</t>
  </si>
  <si>
    <t>80,37</t>
  </si>
  <si>
    <t>32,67</t>
  </si>
  <si>
    <t>34,04</t>
  </si>
  <si>
    <t>127,81</t>
  </si>
  <si>
    <t>34,08</t>
  </si>
  <si>
    <t>13,18</t>
  </si>
  <si>
    <t>97,04</t>
  </si>
  <si>
    <t>90,40</t>
  </si>
  <si>
    <t>16,52</t>
  </si>
  <si>
    <t>27,70</t>
  </si>
  <si>
    <t>39,25</t>
  </si>
  <si>
    <t>39,90</t>
  </si>
  <si>
    <t>53,77</t>
  </si>
  <si>
    <t>23,86</t>
  </si>
  <si>
    <t>25,14</t>
  </si>
  <si>
    <t>8,09</t>
  </si>
  <si>
    <t>14,33</t>
  </si>
  <si>
    <t>27,32</t>
  </si>
  <si>
    <t>91,11</t>
  </si>
  <si>
    <t>6,02</t>
  </si>
  <si>
    <t>99,68</t>
  </si>
  <si>
    <t>21,62</t>
  </si>
  <si>
    <t>17,05</t>
  </si>
  <si>
    <t>140,85</t>
  </si>
  <si>
    <t>154,04</t>
  </si>
  <si>
    <t>13,57</t>
  </si>
  <si>
    <t>24,18</t>
  </si>
  <si>
    <t>31,41</t>
  </si>
  <si>
    <t>30,14</t>
  </si>
  <si>
    <t>41,80</t>
  </si>
  <si>
    <t>32,87</t>
  </si>
  <si>
    <t>31,49</t>
  </si>
  <si>
    <t>29,93</t>
  </si>
  <si>
    <t>33,26</t>
  </si>
  <si>
    <t>30,16</t>
  </si>
  <si>
    <t>37,22</t>
  </si>
  <si>
    <t>33,60</t>
  </si>
  <si>
    <t>27,80</t>
  </si>
  <si>
    <t>83,66</t>
  </si>
  <si>
    <t>23,06</t>
  </si>
  <si>
    <t>30,41</t>
  </si>
  <si>
    <t>4,41</t>
  </si>
  <si>
    <t>54,12</t>
  </si>
  <si>
    <t>45,41</t>
  </si>
  <si>
    <t>140,48</t>
  </si>
  <si>
    <t>212,81</t>
  </si>
  <si>
    <t>24,86</t>
  </si>
  <si>
    <t>3,77</t>
  </si>
  <si>
    <t>25,57</t>
  </si>
  <si>
    <t>9,49</t>
  </si>
  <si>
    <t>3,71</t>
  </si>
  <si>
    <t>1,97</t>
  </si>
  <si>
    <t>3,20</t>
  </si>
  <si>
    <t>14,09</t>
  </si>
  <si>
    <t>12,86</t>
  </si>
  <si>
    <t>22,47</t>
  </si>
  <si>
    <t>21,23</t>
  </si>
  <si>
    <t>9,36</t>
  </si>
  <si>
    <t>7,44</t>
  </si>
  <si>
    <t>20,34</t>
  </si>
  <si>
    <t>131,48</t>
  </si>
  <si>
    <t>5,81</t>
  </si>
  <si>
    <t>7,10</t>
  </si>
  <si>
    <t>57,69</t>
  </si>
  <si>
    <t>54,26</t>
  </si>
  <si>
    <t>61,59</t>
  </si>
  <si>
    <t>59,88</t>
  </si>
  <si>
    <t>76,21</t>
  </si>
  <si>
    <t>20,10</t>
  </si>
  <si>
    <t>16,69</t>
  </si>
  <si>
    <t>27,29</t>
  </si>
  <si>
    <t>74,68</t>
  </si>
  <si>
    <t>72,28</t>
  </si>
  <si>
    <t>87,23</t>
  </si>
  <si>
    <t>80,45</t>
  </si>
  <si>
    <t>37,06</t>
  </si>
  <si>
    <t>23,31</t>
  </si>
  <si>
    <t>23,15</t>
  </si>
  <si>
    <t>26,74</t>
  </si>
  <si>
    <t>154,16</t>
  </si>
  <si>
    <t>21,96</t>
  </si>
  <si>
    <t>65,93</t>
  </si>
  <si>
    <t>18,86</t>
  </si>
  <si>
    <t>18,30</t>
  </si>
  <si>
    <t>11,17</t>
  </si>
  <si>
    <t>20,66</t>
  </si>
  <si>
    <t>10,91</t>
  </si>
  <si>
    <t>25,52</t>
  </si>
  <si>
    <t>27,99</t>
  </si>
  <si>
    <t>1,78</t>
  </si>
  <si>
    <t>25,32</t>
  </si>
  <si>
    <t>21,29</t>
  </si>
  <si>
    <t>9,13</t>
  </si>
  <si>
    <t>21,17</t>
  </si>
  <si>
    <t>41,57</t>
  </si>
  <si>
    <t>21,37</t>
  </si>
  <si>
    <t>16,02</t>
  </si>
  <si>
    <t>18,81</t>
  </si>
  <si>
    <t>3,98</t>
  </si>
  <si>
    <t>106,95</t>
  </si>
  <si>
    <t>30,99</t>
  </si>
  <si>
    <t>61,17</t>
  </si>
  <si>
    <t>39,70</t>
  </si>
  <si>
    <t>28,97</t>
  </si>
  <si>
    <t>19,26</t>
  </si>
  <si>
    <t>123,27</t>
  </si>
  <si>
    <t>32,91</t>
  </si>
  <si>
    <t>38,25</t>
  </si>
  <si>
    <t>28,83</t>
  </si>
  <si>
    <t>142,12</t>
  </si>
  <si>
    <t>28,15</t>
  </si>
  <si>
    <t>32,66</t>
  </si>
  <si>
    <t>17,24</t>
  </si>
  <si>
    <t>60,12</t>
  </si>
  <si>
    <t>59,92</t>
  </si>
  <si>
    <t>105,03</t>
  </si>
  <si>
    <t>175,23</t>
  </si>
  <si>
    <t>31,13</t>
  </si>
  <si>
    <t>30,70</t>
  </si>
  <si>
    <t>69,59</t>
  </si>
  <si>
    <t>56,13</t>
  </si>
  <si>
    <t>32,94</t>
  </si>
  <si>
    <t>501,08</t>
  </si>
  <si>
    <t>9,74</t>
  </si>
  <si>
    <t>74,86</t>
  </si>
  <si>
    <t>95,34</t>
  </si>
  <si>
    <t>50,69</t>
  </si>
  <si>
    <t>5,83</t>
  </si>
  <si>
    <t>0,72</t>
  </si>
  <si>
    <t>1,22</t>
  </si>
  <si>
    <t>2,37</t>
  </si>
  <si>
    <t>7,48</t>
  </si>
  <si>
    <t>4,90</t>
  </si>
  <si>
    <t>4,16</t>
  </si>
  <si>
    <t>27,08</t>
  </si>
  <si>
    <t>14,30</t>
  </si>
  <si>
    <t>434,40</t>
  </si>
  <si>
    <t>31,03</t>
  </si>
  <si>
    <t>22,91</t>
  </si>
  <si>
    <t>76,51</t>
  </si>
  <si>
    <t>41,00</t>
  </si>
  <si>
    <t xml:space="preserve">KWH   </t>
  </si>
  <si>
    <t>1.264,72</t>
  </si>
  <si>
    <t>29,80</t>
  </si>
  <si>
    <t>3,15</t>
  </si>
  <si>
    <t>1,59</t>
  </si>
  <si>
    <t>18,07</t>
  </si>
  <si>
    <t>12,97</t>
  </si>
  <si>
    <t>16,49</t>
  </si>
  <si>
    <t>17,70</t>
  </si>
  <si>
    <t>42,94</t>
  </si>
  <si>
    <t>66,85</t>
  </si>
  <si>
    <t>8,44</t>
  </si>
  <si>
    <t>43,10</t>
  </si>
  <si>
    <t>8,03</t>
  </si>
  <si>
    <t>10,42</t>
  </si>
  <si>
    <t>30,55</t>
  </si>
  <si>
    <t>20,76</t>
  </si>
  <si>
    <t>23,42</t>
  </si>
  <si>
    <t>46,90</t>
  </si>
  <si>
    <t>8,00</t>
  </si>
  <si>
    <t>19,83</t>
  </si>
  <si>
    <t>23,02</t>
  </si>
  <si>
    <t>20,68</t>
  </si>
  <si>
    <t>40,90</t>
  </si>
  <si>
    <t>147,66</t>
  </si>
  <si>
    <t>28,48</t>
  </si>
  <si>
    <t>65,32</t>
  </si>
  <si>
    <t>43,89</t>
  </si>
  <si>
    <t>39,17</t>
  </si>
  <si>
    <t>37,65</t>
  </si>
  <si>
    <t>2,02</t>
  </si>
  <si>
    <t>1,83</t>
  </si>
  <si>
    <t>50,94</t>
  </si>
  <si>
    <t>15,09</t>
  </si>
  <si>
    <t>77,46</t>
  </si>
  <si>
    <t>19,12</t>
  </si>
  <si>
    <t>23,84</t>
  </si>
  <si>
    <t>20,62</t>
  </si>
  <si>
    <t>27,41</t>
  </si>
  <si>
    <t>34,41</t>
  </si>
  <si>
    <t>10,22</t>
  </si>
  <si>
    <t>7,85</t>
  </si>
  <si>
    <t>28,70</t>
  </si>
  <si>
    <t>20,84</t>
  </si>
  <si>
    <t>31,89</t>
  </si>
  <si>
    <t>128,45</t>
  </si>
  <si>
    <t>156,98</t>
  </si>
  <si>
    <t>17,91</t>
  </si>
  <si>
    <t>34,12</t>
  </si>
  <si>
    <t>95,29</t>
  </si>
  <si>
    <t>52,36</t>
  </si>
  <si>
    <t>80,48</t>
  </si>
  <si>
    <t>27,42</t>
  </si>
  <si>
    <t>102,98</t>
  </si>
  <si>
    <t>57,70</t>
  </si>
  <si>
    <t>110,36</t>
  </si>
  <si>
    <t>96,02</t>
  </si>
  <si>
    <t>7,13</t>
  </si>
  <si>
    <t>15,68</t>
  </si>
  <si>
    <t>64,14</t>
  </si>
  <si>
    <t>4,82</t>
  </si>
  <si>
    <t>22,16</t>
  </si>
  <si>
    <t>2,39</t>
  </si>
  <si>
    <t>13,09</t>
  </si>
  <si>
    <t>44,41</t>
  </si>
  <si>
    <t>14,81</t>
  </si>
  <si>
    <t>20,23</t>
  </si>
  <si>
    <t>96,70</t>
  </si>
  <si>
    <t>55,49</t>
  </si>
  <si>
    <t>19,30</t>
  </si>
  <si>
    <t>141,36</t>
  </si>
  <si>
    <t>470,65</t>
  </si>
  <si>
    <t>229,00</t>
  </si>
  <si>
    <t>498,80</t>
  </si>
  <si>
    <t>23,40</t>
  </si>
  <si>
    <t>51,33</t>
  </si>
  <si>
    <t>137,12</t>
  </si>
  <si>
    <t>50,40</t>
  </si>
  <si>
    <t>133,71</t>
  </si>
  <si>
    <t>155,37</t>
  </si>
  <si>
    <t>17,53</t>
  </si>
  <si>
    <t>78,56</t>
  </si>
  <si>
    <t>33,04</t>
  </si>
  <si>
    <t>14,84</t>
  </si>
  <si>
    <t>15,26</t>
  </si>
  <si>
    <t>20,25</t>
  </si>
  <si>
    <t>13,20</t>
  </si>
  <si>
    <t>697,69</t>
  </si>
  <si>
    <t>47,06</t>
  </si>
  <si>
    <t>61,62</t>
  </si>
  <si>
    <t>124,61</t>
  </si>
  <si>
    <t>19,66</t>
  </si>
  <si>
    <t>36,86</t>
  </si>
  <si>
    <t>25,28</t>
  </si>
  <si>
    <t>130,40</t>
  </si>
  <si>
    <t>212,70</t>
  </si>
  <si>
    <t>9,04</t>
  </si>
  <si>
    <t>2,84</t>
  </si>
  <si>
    <t>3,41</t>
  </si>
  <si>
    <t>14,92</t>
  </si>
  <si>
    <t>27,10</t>
  </si>
  <si>
    <t>22,34</t>
  </si>
  <si>
    <t>147,80</t>
  </si>
  <si>
    <t>42,32</t>
  </si>
  <si>
    <t>70.491,09</t>
  </si>
  <si>
    <t>29.509,43</t>
  </si>
  <si>
    <t>292.883,95</t>
  </si>
  <si>
    <t>22,36</t>
  </si>
  <si>
    <t>10.084,05</t>
  </si>
  <si>
    <t>78,20</t>
  </si>
  <si>
    <t>21,50</t>
  </si>
  <si>
    <t>94,70</t>
  </si>
  <si>
    <t>87,46</t>
  </si>
  <si>
    <t>39,79</t>
  </si>
  <si>
    <t>33,42</t>
  </si>
  <si>
    <t>38,89</t>
  </si>
  <si>
    <t>35,98</t>
  </si>
  <si>
    <t>21,79</t>
  </si>
  <si>
    <t>21,07</t>
  </si>
  <si>
    <t>42,36</t>
  </si>
  <si>
    <t>98,23</t>
  </si>
  <si>
    <t>43,21</t>
  </si>
  <si>
    <t>56,72</t>
  </si>
  <si>
    <t>44,22</t>
  </si>
  <si>
    <t>27,96</t>
  </si>
  <si>
    <t>117,96</t>
  </si>
  <si>
    <t>15,06</t>
  </si>
  <si>
    <t>16,41</t>
  </si>
  <si>
    <t>22,42</t>
  </si>
  <si>
    <t>17,54</t>
  </si>
  <si>
    <t>68,76</t>
  </si>
  <si>
    <t>62,25</t>
  </si>
  <si>
    <t>150,31</t>
  </si>
  <si>
    <t>34,42</t>
  </si>
  <si>
    <t>62,13</t>
  </si>
  <si>
    <t>37,40</t>
  </si>
  <si>
    <t>25,63</t>
  </si>
  <si>
    <t>95,38</t>
  </si>
  <si>
    <t>68,72</t>
  </si>
  <si>
    <t>202,60</t>
  </si>
  <si>
    <t>36,83</t>
  </si>
  <si>
    <t>52,71</t>
  </si>
  <si>
    <t>11,12</t>
  </si>
  <si>
    <t>26,16</t>
  </si>
  <si>
    <t>38,49</t>
  </si>
  <si>
    <t>23,37</t>
  </si>
  <si>
    <t>17,39</t>
  </si>
  <si>
    <t>52,52</t>
  </si>
  <si>
    <t>41,72</t>
  </si>
  <si>
    <t>30,83</t>
  </si>
  <si>
    <t>119,42</t>
  </si>
  <si>
    <t>88,78</t>
  </si>
  <si>
    <t>136,36</t>
  </si>
  <si>
    <t>216,09</t>
  </si>
  <si>
    <t>31,78</t>
  </si>
  <si>
    <t>15,70</t>
  </si>
  <si>
    <t>33,75</t>
  </si>
  <si>
    <t>45,49</t>
  </si>
  <si>
    <t>18,82</t>
  </si>
  <si>
    <t>102,50</t>
  </si>
  <si>
    <t>148,77</t>
  </si>
  <si>
    <t>219,35</t>
  </si>
  <si>
    <t>130,13</t>
  </si>
  <si>
    <t>Município da Obra</t>
  </si>
  <si>
    <t>ESTIVA / MG</t>
  </si>
  <si>
    <t>Tipo de Obra</t>
  </si>
  <si>
    <t>Conforme legislação tributária municipal, definir estimativa de percentual da base de cálculo para o ISS:</t>
  </si>
  <si>
    <t>Sobre a base de cálculo, definir a respectiva alíquota do ISS (entre 2% e 5%):</t>
  </si>
  <si>
    <t>Parcelas do BDI</t>
  </si>
  <si>
    <t>Valor percentual adotado</t>
  </si>
  <si>
    <t>Limites das parcelas do BDI para obras do tipo acima selecionado.
Acórdão TCU 2622/2013</t>
  </si>
  <si>
    <t>Mín</t>
  </si>
  <si>
    <t>Med.</t>
  </si>
  <si>
    <t>Máx.</t>
  </si>
  <si>
    <t>BDI Adotado</t>
  </si>
  <si>
    <t>Valor para simples conferência do enquadramento do BDI nos limites estabelecidos pelo Acórdão TCU 2622/2013</t>
  </si>
  <si>
    <t>Limites do valor do BDI para obras do tipo acima selecionado.
Acórdão TCU 2622/2013</t>
  </si>
  <si>
    <t>BDI desconsiderando a parcela 
(I4) contribuição previdenciária</t>
  </si>
  <si>
    <t>Planilha de Composição do BDI</t>
  </si>
  <si>
    <t>ENG. CIVIL CREA MG 214.579/D</t>
  </si>
  <si>
    <t>PAVIMENTAÇÃO EM BLOCO SEXTAVADO NO MUNICIPIO DE ESTIVA - MG</t>
  </si>
  <si>
    <t>2003517</t>
  </si>
  <si>
    <t>Descrição do Serviço</t>
  </si>
  <si>
    <t>0307731</t>
  </si>
  <si>
    <t>Aparelho de apoio de neoprene fretado para estruturas moldadas no local - fornecimento e instalação</t>
  </si>
  <si>
    <t>dm³</t>
  </si>
  <si>
    <t>0307732</t>
  </si>
  <si>
    <t>Aparelho de apoio de neoprene fretado para estruturas pré-moldadas - fornecimento e instalação</t>
  </si>
  <si>
    <t>0308308</t>
  </si>
  <si>
    <t>Aparelho de apoio metálico elastomérico fixo com capacidade de 1.500 kN - fornecimento e instalação</t>
  </si>
  <si>
    <t>0308313</t>
  </si>
  <si>
    <t>Aparelho de apoio metálico elastomérico fixo com capacidade de 10.000 kN - fornecimento e instalação</t>
  </si>
  <si>
    <t>0308309</t>
  </si>
  <si>
    <t>Aparelho de apoio metálico elastomérico fixo com capacidade de 2.500 kN - fornecimento e instalação</t>
  </si>
  <si>
    <t>0308310</t>
  </si>
  <si>
    <t>Aparelho de apoio metálico elastomérico fixo com capacidade de 4.000 kN - fornecimento e instalação</t>
  </si>
  <si>
    <t>0308311</t>
  </si>
  <si>
    <t>Aparelho de apoio metálico elastomérico fixo com capacidade de 5.500 kN - fornecimento e instalação</t>
  </si>
  <si>
    <t>0308312</t>
  </si>
  <si>
    <t>Aparelho de apoio metálico elastomérico fixo com capacidade de 7.500 kN - fornecimento e instalação</t>
  </si>
  <si>
    <t>0308307</t>
  </si>
  <si>
    <t>Aparelho de apoio metálico elastomérico fixo com capacidade de 700 kN - fornecimento e instalação</t>
  </si>
  <si>
    <t>0308322</t>
  </si>
  <si>
    <t>Aparelho de apoio metálico elastomérico multidirecional com capacidade de 1.500 kN - fornecimento e instalação</t>
  </si>
  <si>
    <t>0308327</t>
  </si>
  <si>
    <t>Aparelho de apoio metálico elastomérico multidirecional com capacidade de 10.000 kN - fornecimento e instalação</t>
  </si>
  <si>
    <t>0308323</t>
  </si>
  <si>
    <t>Aparelho de apoio metálico elastomérico multidirecional com capacidade de 2.500 kN - fornecimento e instalação</t>
  </si>
  <si>
    <t>0308324</t>
  </si>
  <si>
    <t>Aparelho de apoio metálico elastomérico multidirecional com capacidade de 4.000 kN - fornecimento e instalação</t>
  </si>
  <si>
    <t>0308325</t>
  </si>
  <si>
    <t>Aparelho de apoio metálico elastomérico multidirecional com capacidade de 5.500 kN - fornecimento e instalação</t>
  </si>
  <si>
    <t>0308326</t>
  </si>
  <si>
    <t>Aparelho de apoio metálico elastomérico multidirecional com capacidade de 7.500 kN - fornecimento e instalação</t>
  </si>
  <si>
    <t>0308321</t>
  </si>
  <si>
    <t>Aparelho de apoio metálico elastomérico multidirecional com capacidade de 700 kN - fornecimento e instalação</t>
  </si>
  <si>
    <t>0308315</t>
  </si>
  <si>
    <t>Aparelho de apoio metálico elastomérico unidirecional com capacidade de 1.500 kN - fornecimento e instalação</t>
  </si>
  <si>
    <t>0308320</t>
  </si>
  <si>
    <t>Aparelho de apoio metálico elastomérico unidirecional com capacidade de 10.000 kN - fornecimento e instalação</t>
  </si>
  <si>
    <t>0308316</t>
  </si>
  <si>
    <t>Aparelho de apoio metálico elastomérico unidirecional com capacidade de 2.500 kN - fornecimento e instalação</t>
  </si>
  <si>
    <t>0308317</t>
  </si>
  <si>
    <t>Aparelho de apoio metálico elastomérico unidirecional com capacidade de 4.000 kN - fornecimento e instalação</t>
  </si>
  <si>
    <t>0308318</t>
  </si>
  <si>
    <t>Aparelho de apoio metálico elastomérico unidirecional com capacidade de 5.500 kN - fornecimento e instalação</t>
  </si>
  <si>
    <t>0308319</t>
  </si>
  <si>
    <t>Aparelho de apoio metálico elastomérico unidirecional com capacidade de 7.500 kN - fornecimento e instalação</t>
  </si>
  <si>
    <t>0308314</t>
  </si>
  <si>
    <t>Aparelho de apoio metálico elastomérico unidirecional com capacidade de 700 kN - fornecimento e instalação</t>
  </si>
  <si>
    <t>0308250</t>
  </si>
  <si>
    <t>Aparelho de apoio metálico esférico fixo com capacidade de 1.000 kN - fornecimento e instalação</t>
  </si>
  <si>
    <t>0308251</t>
  </si>
  <si>
    <t>Aparelho de apoio metálico esférico fixo com capacidade de 1.500 kN - fornecimento e instalação</t>
  </si>
  <si>
    <t>0308268</t>
  </si>
  <si>
    <t>Aparelho de apoio metálico esférico fixo com capacidade de 10.000 kN - fornecimento e instalação</t>
  </si>
  <si>
    <t>0308252</t>
  </si>
  <si>
    <t>Aparelho de apoio metálico esférico fixo com capacidade de 2.000 kN - fornecimento e instalação</t>
  </si>
  <si>
    <t>0308253</t>
  </si>
  <si>
    <t>Aparelho de apoio metálico esférico fixo com capacidade de 2.500 kN - fornecimento e instalação</t>
  </si>
  <si>
    <t>0308254</t>
  </si>
  <si>
    <t>Aparelho de apoio metálico esférico fixo com capacidade de 3.000 kN - fornecimento e instalação</t>
  </si>
  <si>
    <t>0308255</t>
  </si>
  <si>
    <t>Aparelho de apoio metálico esférico fixo com capacidade de 3.500 kN - fornecimento e instalação</t>
  </si>
  <si>
    <t>0308256</t>
  </si>
  <si>
    <t>Aparelho de apoio metálico esférico fixo com capacidade de 4.000 kN - fornecimento e instalação</t>
  </si>
  <si>
    <t>0308257</t>
  </si>
  <si>
    <t>Aparelho de apoio metálico esférico fixo com capacidade de 4.500 kN - fornecimento e instalação</t>
  </si>
  <si>
    <t>0308258</t>
  </si>
  <si>
    <t>Aparelho de apoio metálico esférico fixo com capacidade de 5.000 kN - fornecimento e instalação</t>
  </si>
  <si>
    <t>0308259</t>
  </si>
  <si>
    <t>Aparelho de apoio metálico esférico fixo com capacidade de 5.500 kN - fornecimento e instalação</t>
  </si>
  <si>
    <t>0308260</t>
  </si>
  <si>
    <t>Aparelho de apoio metálico esférico fixo com capacidade de 6.000 kN - fornecimento e instalação</t>
  </si>
  <si>
    <t>0308261</t>
  </si>
  <si>
    <t>Aparelho de apoio metálico esférico fixo com capacidade de 6.500 kN - fornecimento e instalação</t>
  </si>
  <si>
    <t>0308262</t>
  </si>
  <si>
    <t>Aparelho de apoio metálico esférico fixo com capacidade de 7.000 kN - fornecimento e instalação</t>
  </si>
  <si>
    <t>0308263</t>
  </si>
  <si>
    <t>Aparelho de apoio metálico esférico fixo com capacidade de 7.500 kN - fornecimento e instalação</t>
  </si>
  <si>
    <t>0308264</t>
  </si>
  <si>
    <t>Aparelho de apoio metálico esférico fixo com capacidade de 8.000 kN - fornecimento e instalação</t>
  </si>
  <si>
    <t>0308265</t>
  </si>
  <si>
    <t>Aparelho de apoio metálico esférico fixo com capacidade de 8.500 kN - fornecimento e instalação</t>
  </si>
  <si>
    <t>0308266</t>
  </si>
  <si>
    <t>Aparelho de apoio metálico esférico fixo com capacidade de 9.000 kN - fornecimento e instalação</t>
  </si>
  <si>
    <t>0308267</t>
  </si>
  <si>
    <t>Aparelho de apoio metálico esférico fixo com capacidade de 9.500 kN - fornecimento e instalação</t>
  </si>
  <si>
    <t>0308288</t>
  </si>
  <si>
    <t>Aparelho de apoio metálico esférico multidirecional com capacidade de 1.000 kN - fornecimento e instalação</t>
  </si>
  <si>
    <t>0308289</t>
  </si>
  <si>
    <t>Aparelho de apoio metálico esférico multidirecional com capacidade de 1.500 kN - fornecimento e instalação</t>
  </si>
  <si>
    <t>0308306</t>
  </si>
  <si>
    <t>Aparelho de apoio metálico esférico multidirecional com capacidade de 10.000 kN - fornecimento e instalação</t>
  </si>
  <si>
    <t>0308290</t>
  </si>
  <si>
    <t>Aparelho de apoio metálico esférico multidirecional com capacidade de 2.000 kN - fornecimento e instalação</t>
  </si>
  <si>
    <t>0308291</t>
  </si>
  <si>
    <t>Aparelho de apoio metálico esférico multidirecional com capacidade de 2.500 kN - fornecimento e instalação</t>
  </si>
  <si>
    <t>0308292</t>
  </si>
  <si>
    <t>Aparelho de apoio metálico esférico multidirecional com capacidade de 3.000 kN - fornecimento e instalação</t>
  </si>
  <si>
    <t>0308293</t>
  </si>
  <si>
    <t>Aparelho de apoio metálico esférico multidirecional com capacidade de 3.500 kN - fornecimento e instalação</t>
  </si>
  <si>
    <t>0308294</t>
  </si>
  <si>
    <t>Aparelho de apoio metálico esférico multidirecional com capacidade de 4.000 kN - fornecimento e instalação</t>
  </si>
  <si>
    <t>0308295</t>
  </si>
  <si>
    <t>Aparelho de apoio metálico esférico multidirecional com capacidade de 4.500 kN - fornecimento e instalação</t>
  </si>
  <si>
    <t>0308296</t>
  </si>
  <si>
    <t>Aparelho de apoio metálico esférico multidirecional com capacidade de 5.000 kN - fornecimento e instalação</t>
  </si>
  <si>
    <t>0308297</t>
  </si>
  <si>
    <t>Aparelho de apoio metálico esférico multidirecional com capacidade de 5.500 kN - fornecimento e instalação</t>
  </si>
  <si>
    <t>0308298</t>
  </si>
  <si>
    <t>Aparelho de apoio metálico esférico multidirecional com capacidade de 6.000 kN - fornecimento e instalação</t>
  </si>
  <si>
    <t>0308299</t>
  </si>
  <si>
    <t>Aparelho de apoio metálico esférico multidirecional com capacidade de 6.500 kN - fornecimento e instalação</t>
  </si>
  <si>
    <t>0308300</t>
  </si>
  <si>
    <t>Aparelho de apoio metálico esférico multidirecional com capacidade de 7.000 kN - fornecimento e instalação</t>
  </si>
  <si>
    <t>0308301</t>
  </si>
  <si>
    <t>Aparelho de apoio metálico esférico multidirecional com capacidade de 7.500 kN - fornecimento e instalação</t>
  </si>
  <si>
    <t>0308302</t>
  </si>
  <si>
    <t>Aparelho de apoio metálico esférico multidirecional com capacidade de 8.000 kN - fornecimento e instalação</t>
  </si>
  <si>
    <t>0308303</t>
  </si>
  <si>
    <t>Aparelho de apoio metálico esférico multidirecional com capacidade de 8.500 kN - fornecimento e instalação</t>
  </si>
  <si>
    <t>0308304</t>
  </si>
  <si>
    <t>Aparelho de apoio metálico esférico multidirecional com capacidade de 9.000 kN - fornecimento e instalação</t>
  </si>
  <si>
    <t>0308305</t>
  </si>
  <si>
    <t>Aparelho de apoio metálico esférico multidirecional com capacidade de 9.500 kN - fornecimento e instalação</t>
  </si>
  <si>
    <t>0308269</t>
  </si>
  <si>
    <t>Aparelho de apoio metálico esférico unidirecional com capacidade de 1.000 kN - fornecimento e instalação</t>
  </si>
  <si>
    <t>0308270</t>
  </si>
  <si>
    <t>Aparelho de apoio metálico esférico unidirecional com capacidade de 1.500 kN - fornecimento e instalação</t>
  </si>
  <si>
    <t>0308287</t>
  </si>
  <si>
    <t>Aparelho de apoio metálico esférico unidirecional com capacidade de 10.000 kN - fornecimento e instalação</t>
  </si>
  <si>
    <t>0308271</t>
  </si>
  <si>
    <t>Aparelho de apoio metálico esférico unidirecional com capacidade de 2.000 kN - fornecimento e instalação</t>
  </si>
  <si>
    <t>0308272</t>
  </si>
  <si>
    <t>Aparelho de apoio metálico esférico unidirecional com capacidade de 2.500 kN - fornecimento e instalação</t>
  </si>
  <si>
    <t>0308273</t>
  </si>
  <si>
    <t>Aparelho de apoio metálico esférico unidirecional com capacidade de 3.000 kN - fornecimento e instalação</t>
  </si>
  <si>
    <t>0308274</t>
  </si>
  <si>
    <t>Aparelho de apoio metálico esférico unidirecional com capacidade de 3.500 kN - fornecimento e instalação</t>
  </si>
  <si>
    <t>0308275</t>
  </si>
  <si>
    <t>Aparelho de apoio metálico esférico unidirecional com capacidade de 4.000 kN - fornecimento e instalação</t>
  </si>
  <si>
    <t>0308276</t>
  </si>
  <si>
    <t>Aparelho de apoio metálico esférico unidirecional com capacidade de 4.500 kN - fornecimento e instalação</t>
  </si>
  <si>
    <t>0308277</t>
  </si>
  <si>
    <t>Aparelho de apoio metálico esférico unidirecional com capacidade de 5.000 kN - fornecimento e instalação</t>
  </si>
  <si>
    <t>0308278</t>
  </si>
  <si>
    <t>Aparelho de apoio metálico esférico unidirecional com capacidade de 5.500 kN - fornecimento e instalação</t>
  </si>
  <si>
    <t>0308279</t>
  </si>
  <si>
    <t>Aparelho de apoio metálico esférico unidirecional com capacidade de 6.000 kN - fornecimento e instalação</t>
  </si>
  <si>
    <t>0308280</t>
  </si>
  <si>
    <t>Aparelho de apoio metálico esférico unidirecional com capacidade de 6.500 kN - fornecimento e instalação</t>
  </si>
  <si>
    <t>0308281</t>
  </si>
  <si>
    <t>Aparelho de apoio metálico esférico unidirecional com capacidade de 7.000 kN - fornecimento e instalação</t>
  </si>
  <si>
    <t>0308282</t>
  </si>
  <si>
    <t>Aparelho de apoio metálico esférico unidirecional com capacidade de 7.500 kN - fornecimento e instalação</t>
  </si>
  <si>
    <t>0308283</t>
  </si>
  <si>
    <t>Aparelho de apoio metálico esférico unidirecional com capacidade de 8.000 kN - fornecimento e instalação</t>
  </si>
  <si>
    <t>0308284</t>
  </si>
  <si>
    <t>Aparelho de apoio metálico esférico unidirecional com capacidade de 8.500 kN - fornecimento e instalação</t>
  </si>
  <si>
    <t>0308285</t>
  </si>
  <si>
    <t>Aparelho de apoio metálico esférico unidirecional com capacidade de 9.000 kN - fornecimento e instalação</t>
  </si>
  <si>
    <t>0308286</t>
  </si>
  <si>
    <t>Aparelho de apoio metálico esférico unidirecional com capacidade de 9.500 kN - fornecimento e instalação</t>
  </si>
  <si>
    <t>0307733</t>
  </si>
  <si>
    <t>Junta de dilatação em elastômero e perfil VV - L = 20 mm e H = 40 mm - fornecimento e instalação</t>
  </si>
  <si>
    <t>0307734</t>
  </si>
  <si>
    <t>Junta de dilatação em elastômero e perfil VV - L = 25 mm e H = 50 mm - fornecimento e instalação</t>
  </si>
  <si>
    <t>0307735</t>
  </si>
  <si>
    <t>Junta de dilatação em elastômero e perfil VV - L = 35 mm e H = 60 mm - fornecimento e instalação</t>
  </si>
  <si>
    <t>0307736</t>
  </si>
  <si>
    <t>Junta de dilatação em elastômero e perfil VV - L = 40 mm e H = 70 mm - fornecimento e instalação</t>
  </si>
  <si>
    <t>0307737</t>
  </si>
  <si>
    <t>Junta de dilatação em elastômero e perfil VV - L = 50 mm e H = 80 mm - fornecimento e instalação</t>
  </si>
  <si>
    <t>0307730</t>
  </si>
  <si>
    <t>Junta de dilatação em perfil extrudado de borracha vulcanizada</t>
  </si>
  <si>
    <t>0307084</t>
  </si>
  <si>
    <t>Lábios poliméricos em junta de pavimento de concreto - L = 20 mm e H = 30 mm - confecção e assentamento</t>
  </si>
  <si>
    <t>0407818</t>
  </si>
  <si>
    <t>Armação em aço CA-25 - fornecimento, preparo e colocação</t>
  </si>
  <si>
    <t>kg</t>
  </si>
  <si>
    <t>0407819</t>
  </si>
  <si>
    <t>Armação em aço CA-50 - fornecimento, preparo e colocação</t>
  </si>
  <si>
    <t>0407820</t>
  </si>
  <si>
    <t>Armação em aço CA-60 - fornecimento, preparo e colocação</t>
  </si>
  <si>
    <t>0407740</t>
  </si>
  <si>
    <t>Chumbador tipo espera em aço CA-25 para fixação de estrutura metálica em concreto - fornecimento e instalação</t>
  </si>
  <si>
    <t>0408037</t>
  </si>
  <si>
    <t>Luva de emenda com rosca cônica para aço CA-50 - D = 12,5 mm - fornecimento e instalação</t>
  </si>
  <si>
    <t>0408038</t>
  </si>
  <si>
    <t>Luva de emenda com rosca cônica para aço CA-50 - D = 16 mm - fornecimento e instalação</t>
  </si>
  <si>
    <t>0408039</t>
  </si>
  <si>
    <t>Luva de emenda com rosca cônica para aço CA-50 - D = 20 mm - fornecimento e instalação</t>
  </si>
  <si>
    <t>0408041</t>
  </si>
  <si>
    <t>Luva de emenda com rosca cônica para aço CA-50 - D = 25 mm - fornecimento e instalação</t>
  </si>
  <si>
    <t>0408042</t>
  </si>
  <si>
    <t>Luva de emenda com rosca cônica para aço CA-50 - D = 32 mm - fornecimento e instalação</t>
  </si>
  <si>
    <t>0408031</t>
  </si>
  <si>
    <t>Luva de emenda prensada para aço CA-50 - D = 12,5 mm - fornecimento e instalação</t>
  </si>
  <si>
    <t>0408032</t>
  </si>
  <si>
    <t>Luva de emenda prensada para aço CA-50 - D = 16 mm - fornecimento e instalação</t>
  </si>
  <si>
    <t>0408033</t>
  </si>
  <si>
    <t>Luva de emenda prensada para aço CA-50 - D = 20 mm - fornecimento e instalação</t>
  </si>
  <si>
    <t>0408035</t>
  </si>
  <si>
    <t>Luva de emenda prensada para aço CA-50 - D = 25 mm - fornecimento e instalação</t>
  </si>
  <si>
    <t>0408036</t>
  </si>
  <si>
    <t>Luva de emenda prensada para aço CA-50 - D = 32 mm - fornecimento e instalação</t>
  </si>
  <si>
    <t>0408067</t>
  </si>
  <si>
    <t>Tela de aço eletrosoldada - fornecimento, preparo e colocação</t>
  </si>
  <si>
    <t>0407743</t>
  </si>
  <si>
    <t>Treliça nervurada três barras longitudinais interligadas por duas diagonais sinusoidal - fornecimento e instalação</t>
  </si>
  <si>
    <t>0607137</t>
  </si>
  <si>
    <t>Arco metálico galvanizado tipo MP 152S - arco alto - vão = 10,08 m e altura = 6,12 m - aterro rodoviário mínimo = 0,90 m e máximo = 5,00 m - areia e brita comerciais</t>
  </si>
  <si>
    <t>0606785</t>
  </si>
  <si>
    <t>Arco metálico galvanizado tipo MP 152S - arco alto - vão = 10,08 m e altura = 6,12 m - aterro rodoviário mínimo = 0,90 m e máximo = 5,00 m - areia extraída e brita produzida</t>
  </si>
  <si>
    <t>0607139</t>
  </si>
  <si>
    <t>Arco metálico galvanizado tipo MP 152S - arco alto - vão = 10,31 m e altura = 6,17 m - aterro rodoviário mínimo = 0,90 m e máximo = 4,90 m - areia e brita comerciais</t>
  </si>
  <si>
    <t>0606787</t>
  </si>
  <si>
    <t>Arco metálico galvanizado tipo MP 152S - arco alto - vão = 10,31 m e altura = 6,17 m - aterro rodoviário mínimo = 0,90 m e máximo = 4,90 m - areia extraída e brita produzida</t>
  </si>
  <si>
    <t>0607140</t>
  </si>
  <si>
    <t>Arco metálico galvanizado tipo MP 152S - arco alto - vão = 10,36 m e altura = 5,38 m - aterro rodoviário mínimo = 1,20 m e máximo = 3,60 m - areia e brita comerciais</t>
  </si>
  <si>
    <t>0606788</t>
  </si>
  <si>
    <t>Arco metálico galvanizado tipo MP 152S - arco alto - vão = 10,36 m e altura = 5,38 m - aterro rodoviário mínimo = 1,20 m e máximo = 3,60 m - areia extraída e brita produzida</t>
  </si>
  <si>
    <t>0607141</t>
  </si>
  <si>
    <t>Arco metálico galvanizado tipo MP 152S - arco alto - vão = 10,54 m e altura = 6,05 m - aterro rodoviário mínimo = 1,20 m e máximo = 4,20 m - areia e brita comerciais</t>
  </si>
  <si>
    <t>0606789</t>
  </si>
  <si>
    <t>Arco metálico galvanizado tipo MP 152S - arco alto - vão = 10,54 m e altura = 6,05 m - aterro rodoviário mínimo = 1,20 m e máximo = 4,20 m - areia extraída e brita produzida</t>
  </si>
  <si>
    <t>0607144</t>
  </si>
  <si>
    <t>Arco metálico galvanizado tipo MP 152S - arco alto - vão = 10,57 m e altura = 5,41 m - aterro rodoviário mínimo = 1,20 m e máximo = 4,10 m - areia e brita comerciais</t>
  </si>
  <si>
    <t>0606792</t>
  </si>
  <si>
    <t>Arco metálico galvanizado tipo MP 152S - arco alto - vão = 10,57 m e altura = 5,41 m - aterro rodoviário mínimo = 1,20 m e máximo = 4,10 m - areia extraída e brita produzida</t>
  </si>
  <si>
    <t>0607142</t>
  </si>
  <si>
    <t>Arco metálico galvanizado tipo MP 152S - arco alto - vão = 10,74 m e altura = 6,48 m - aterro rodoviário mínimo = 1,20 m e máximo = 4,70 m - areia e brita comerciais</t>
  </si>
  <si>
    <t>0606790</t>
  </si>
  <si>
    <t>Arco metálico galvanizado tipo MP 152S - arco alto - vão = 10,74 m e altura = 6,48 m - aterro rodoviário mínimo = 1,20 m e máximo = 4,70 m - areia extraída e brita produzida</t>
  </si>
  <si>
    <t>0607145</t>
  </si>
  <si>
    <t>Arco metálico galvanizado tipo MP 152S - arco alto - vão = 10,77 m e altura = 6,10 m - aterro rodoviário mínimo = 1,20 m e máximo = 4,70 m - areia e brita comerciais</t>
  </si>
  <si>
    <t>0606793</t>
  </si>
  <si>
    <t>Arco metálico galvanizado tipo MP 152S - arco alto - vão = 10,77 m e altura = 6,10 m - aterro rodoviário mínimo = 1,20 m e máximo = 4,70 m - areia extraída e brita produzida</t>
  </si>
  <si>
    <t>0607146</t>
  </si>
  <si>
    <t>Arco metálico galvanizado tipo MP 152S - arco alto - vão = 10,97 m e altura = 6,53 m - aterro rodoviário mínimo = 1,20 m e máximo = 4,70 m - areia e brita comerciais</t>
  </si>
  <si>
    <t>0606794</t>
  </si>
  <si>
    <t>Arco metálico galvanizado tipo MP 152S - arco alto - vão = 10,97 m e altura = 6,53 m - aterro rodoviário mínimo = 1,20 m e máximo = 4,70 m - areia extraída e brita produzida</t>
  </si>
  <si>
    <t>0607143</t>
  </si>
  <si>
    <t>Arco metálico galvanizado tipo MP 152S - arco alto - vão = 11,35 m e altura = 7,12 m - aterro rodoviário mínimo = 1,20 m e máximo = 4,70 m - areia e brita comerciais</t>
  </si>
  <si>
    <t>0606791</t>
  </si>
  <si>
    <t>Arco metálico galvanizado tipo MP 152S - arco alto - vão = 11,35 m e altura = 7,12 m - aterro rodoviário mínimo = 1,20 m e máximo = 4,70 m - areia extraída e brita produzida</t>
  </si>
  <si>
    <t>0607147</t>
  </si>
  <si>
    <t>Arco metálico galvanizado tipo MP 152S - arco alto - vão = 11,58 m e altura = 7,16 m - aterro rodoviário mínimo = 1,20 m e máximo = 6,40 m - areia e brita comerciais</t>
  </si>
  <si>
    <t>0606795</t>
  </si>
  <si>
    <t>Arco metálico galvanizado tipo MP 152S - arco alto - vão = 11,58 m e altura = 7,16 m - aterro rodoviário mínimo = 1,20 m e máximo = 6,40 m - areia extraída e brita produzida</t>
  </si>
  <si>
    <t>0607112</t>
  </si>
  <si>
    <t>Arco metálico galvanizado tipo MP 152S - arco alto - vão = 6,12 m e altura = 2,77 m - aterro rodoviário mínimo = 0,75 m e máximo = 5,40 m - areia e brita comerciais</t>
  </si>
  <si>
    <t>0606760</t>
  </si>
  <si>
    <t>Arco metálico galvanizado tipo MP 152S - arco alto - vão = 6,12 m e altura = 2,77 m - aterro rodoviário mínimo = 0,75 m e máximo = 5,40 m - areia extraída e brita produzida</t>
  </si>
  <si>
    <t>0607113</t>
  </si>
  <si>
    <t>Arco metálico galvanizado tipo MP 152S - arco alto - vão = 6,30 m e altura = 3,68 m - aterro rodoviário mínimo = 0,75 m e máximo = 7,50 m - areia e brita comerciais</t>
  </si>
  <si>
    <t>0606761</t>
  </si>
  <si>
    <t>Arco metálico galvanizado tipo MP 152S - arco alto - vão = 6,30 m e altura = 3,68 m - aterro rodoviário mínimo = 0,75 m e máximo = 7,50 m - areia extraída e brita produzida</t>
  </si>
  <si>
    <t>0606762</t>
  </si>
  <si>
    <t>Arco metálico galvanizado tipo MP 152S - arco alto - vão = 6,55 m e altura = 3,56 m - aterro rodoviário mínimo = 0,75 m e máximo = 4,9 m - areia extraída e brita produzida</t>
  </si>
  <si>
    <t>0607114</t>
  </si>
  <si>
    <t>Arco metálico galvanizado tipo MP 152S - arco alto - vão = 6,55 m e altura = 3,56 m - aterro rodoviário mínimo = 0,75 m e máximo = 4,90 m - areia e brita comerciais</t>
  </si>
  <si>
    <t>0607116</t>
  </si>
  <si>
    <t>Arco metálico galvanizado tipo MP 152S - arco alto - vão = 6,78 m e altura = 3,61 m - aterro rodoviário mínimo = 0,75 m e máximo = 4,80 m - areia e brita comerciais</t>
  </si>
  <si>
    <t>0606764</t>
  </si>
  <si>
    <t>Arco metálico galvanizado tipo MP 152S - arco alto - vão = 6,78 m e altura = 3,61 m - aterro rodoviário mínimo = 0,75 m e máximo = 4,80 m - areia extraída e brita produzida</t>
  </si>
  <si>
    <t>0607115</t>
  </si>
  <si>
    <t>Arco metálico galvanizado tipo MP 152S - arco alto - vão = 6,96 m e altura = 4,42 m - aterro rodoviário mínimo = 0,75 m e máximo = 8,10 m - areia e brita comerciais</t>
  </si>
  <si>
    <t>0606763</t>
  </si>
  <si>
    <t>Arco metálico galvanizado tipo MP 152S - arco alto - vão = 6,96 m e altura = 4,42 m - aterro rodoviário mínimo = 0,75 m e máximo = 8,10 m - areia extraída e brita produzida</t>
  </si>
  <si>
    <t>0607117</t>
  </si>
  <si>
    <t>Arco metálico galvanizado tipo MP 152S - arco alto - vão = 6,99 m e altura = 4,27 m - aterro rodoviário mínimo = 0,75 m e máximo = 5,70 m - areia e brita comerciais</t>
  </si>
  <si>
    <t>0606765</t>
  </si>
  <si>
    <t>Arco metálico galvanizado tipo MP 152S - arco alto - vão = 6,99 m e altura = 4,27 m - aterro rodoviário mínimo = 0,75 m e máximo = 5,70 m - areia extraída e brita produzida</t>
  </si>
  <si>
    <t>0607118</t>
  </si>
  <si>
    <t>Arco metálico galvanizado tipo MP 152S - arco alto - vão = 7,01 m e altura = 3,63 m - aterro rodoviário mínimo = 0,75 m e máximo = 4,60 m - areia e brita comerciais</t>
  </si>
  <si>
    <t>0606766</t>
  </si>
  <si>
    <t>Arco metálico galvanizado tipo MP 152S - arco alto - vão = 7,01 m e altura = 3,63 m - aterro rodoviário mínimo = 0,75 m e máximo = 4,60 m - areia extraída e brita produzida</t>
  </si>
  <si>
    <t>0607120</t>
  </si>
  <si>
    <t>Arco metálico galvanizado tipo MP 152S - arco alto - vão = 7,24 m e altura = 3,68 m - aterro rodoviário mínimo = 0,90 m e máximo = 4,4 m - areia e brita comerciais</t>
  </si>
  <si>
    <t>0606768</t>
  </si>
  <si>
    <t>Arco metálico galvanizado tipo MP 152S - arco alto - vão = 7,24 m e altura = 3,68 m - aterro rodoviário mínimo = 0,90 m e máximo = 4,40 m - areia extraída e brita produzida</t>
  </si>
  <si>
    <t>0607119</t>
  </si>
  <si>
    <t>Arco metálico galvanizado tipo MP 152S - arco alto - vão = 7,42 m e altura = 4,52 m - aterro rodoviário mínimo = 0,90 m e máximo = 6,40 m - areia e brita comerciais</t>
  </si>
  <si>
    <t>0606767</t>
  </si>
  <si>
    <t>Arco metálico galvanizado tipo MP 152S - arco alto - vão = 7,42 m e altura = 4,52 m - aterro rodoviário mínimo = 0,90 m e máximo = 6,40 m - areia extraída e brita produzida</t>
  </si>
  <si>
    <t>0607121</t>
  </si>
  <si>
    <t>Arco metálico galvanizado tipo MP 152S - arco alto - vão = 7,47 m e altura = 4,19 m - aterro rodoviário mínimo = 0,90 m e máximo = 4,30 m - areia e brita comerciais</t>
  </si>
  <si>
    <t>0606769</t>
  </si>
  <si>
    <t>Arco metálico galvanizado tipo MP 152S - arco alto - vão = 7,47 m e altura = 4,19 m - aterro rodoviário mínimo = 0,90 m e máximo = 4,30 m - areia extraída e brita produzida</t>
  </si>
  <si>
    <t>0607123</t>
  </si>
  <si>
    <t>Arco metálico galvanizado tipo MP 152S - arco alto - vão = 7,67 m e altura = 3,99 m - aterro rodoviário mínimo = 0,90 m e máximo = 4,10 m - areia e brita comerciais</t>
  </si>
  <si>
    <t>0606771</t>
  </si>
  <si>
    <t>Arco metálico galvanizado tipo MP 152S - arco alto - vão = 7,67 m e altura = 3,99 m - aterro rodoviário mínimo = 0,90 m e máximo = 4,10 m - areia extraída e brita produzida</t>
  </si>
  <si>
    <t>0607122</t>
  </si>
  <si>
    <t>Arco metálico galvanizado tipo MP 152S - arco alto - vão = 7,85 m e altura = 4,60 m - aterro rodoviário mínimo = 0,90 m e máximo = 6,00 m - areia e brita comerciais</t>
  </si>
  <si>
    <t>0606770</t>
  </si>
  <si>
    <t>Arco metálico galvanizado tipo MP 152S - arco alto - vão = 7,85 m e altura = 4,60 m - aterro rodoviário mínimo = 0,90 m e máximo = 6,00 m - areia extraída e brita produzida</t>
  </si>
  <si>
    <t>0607125</t>
  </si>
  <si>
    <t>Arco metálico galvanizado tipo MP 152S - arco alto - vão = 7,90 m e altura = 4,04 m - aterro rodoviário mínimo = 0,90 m e máximo = 4,00 m - areia e brita comerciais</t>
  </si>
  <si>
    <t>0606773</t>
  </si>
  <si>
    <t>Arco metálico galvanizado tipo MP 152S - arco alto - vão = 7,90 m e altura = 4,04 m - aterro rodoviário mínimo = 0,90 m e máximo = 4,00 m - areia extraída e brita produzida</t>
  </si>
  <si>
    <t>0607124</t>
  </si>
  <si>
    <t>Arco metálico galvanizado tipo MP 152S - arco alto - vão = 8,08 m e altura = 4,65 m - aterro rodoviário mínimo = 0,90 m e máximo = 5,80 m - areia e brita comerciais</t>
  </si>
  <si>
    <t>0606772</t>
  </si>
  <si>
    <t>Arco metálico galvanizado tipo MP 152S - arco alto - vão = 8,08 m e altura = 4,65 m - aterro rodoviário mínimo = 0,90 m e máximo = 5,80 m - areia extraída e brita produzida</t>
  </si>
  <si>
    <t>0607126</t>
  </si>
  <si>
    <t>Arco metálico galvanizado tipo MP 152S - arco alto - vão = 8,31 m e altura = 4,70 m - aterro rodoviário mínimo = 0,90 m e máximo = 5,60 m - areia e brita comerciais</t>
  </si>
  <si>
    <t>0606774</t>
  </si>
  <si>
    <t>Arco metálico galvanizado tipo MP 152S - arco alto - vão = 8,31 m e altura = 4,70 m - aterro rodoviário mínimo = 0,90 m e máximo = 5,60 m - areia extraída e brita produzida</t>
  </si>
  <si>
    <t>0607127</t>
  </si>
  <si>
    <t>Arco metálico galvanizado tipo MP 152S - arco alto - vão = 8,36 m e altura = 4,11 m - aterro rodoviário mínimo = 0,90 m e máximo = 3,70 m - areia e brita comerciais</t>
  </si>
  <si>
    <t>0606775</t>
  </si>
  <si>
    <t>Arco metálico galvanizado tipo MP 152S - arco alto - vão = 8,36 m e altura = 4,11 m - aterro rodoviário mínimo = 0,90 m e máximo = 3,70 m - areia extraída e brita produzida</t>
  </si>
  <si>
    <t>0607129</t>
  </si>
  <si>
    <t>Arco metálico galvanizado tipo MP 152S - arco alto - vão = 8,59 m e altura = 4,39 m - aterro rodoviário mínimo = 0,90 m e máximo = 3,60 m - areia e brita comerciais</t>
  </si>
  <si>
    <t>0606777</t>
  </si>
  <si>
    <t>Arco metálico galvanizado tipo MP 152S - arco alto - vão = 8,59 m e altura = 4,39 m - aterro rodoviário mínimo = 0,90 m e máximo = 3,60 m - areia extraída e brita produzida</t>
  </si>
  <si>
    <t>0607128</t>
  </si>
  <si>
    <t>Arco metálico galvanizado tipo MP 152S - arco alto - vão = 8,97 m e altura = 5,00 m - aterro rodoviário mínimo = 0,90 m e máximo = 5,80 m - areia e brita comerciais</t>
  </si>
  <si>
    <t>0606776</t>
  </si>
  <si>
    <t>Arco metálico galvanizado tipo MP 152S - arco alto - vão = 8,97 m e altura = 5,00 m - aterro rodoviário mínimo = 0,90 m e máximo = 5,80 m - areia extraída e brita produzida</t>
  </si>
  <si>
    <t>0607130</t>
  </si>
  <si>
    <t>Arco metálico galvanizado tipo MP 152S - arco alto - vão = 9,17 m e altura = 5,49 m - aterro rodoviário mínimo = 0,90 m e máximo = 5,60 m - areia e brita comerciais</t>
  </si>
  <si>
    <t>0606778</t>
  </si>
  <si>
    <t>Arco metálico galvanizado tipo MP 152S - arco alto - vão = 9,17 m e altura = 5,49 m - aterro rodoviário mínimo = 0,90 m e máximo = 5,60 m - areia extraída e brita produzida</t>
  </si>
  <si>
    <t>0607131</t>
  </si>
  <si>
    <t>Arco metálico galvanizado tipo MP 152S - arco alto - vão = 9,22 m e altura = 4,70 m - aterro rodoviário mínimo = 0,90 m e máximo = 4,10 m - areia e brita comerciais</t>
  </si>
  <si>
    <t>0606779</t>
  </si>
  <si>
    <t>Arco metálico galvanizado tipo MP 152S - arco alto - vão = 9,22 m e altura = 4,70 m - aterro rodoviário mínimo = 0,90 m e máximo = 4,10 m - areia extraída e brita produzida</t>
  </si>
  <si>
    <t>0607133</t>
  </si>
  <si>
    <t>Arco metálico galvanizado tipo MP 152S - arco alto - vão = 9,45 m e altura = 4,75 m - aterro rodoviário mínimo = 0,90 m e máximo = 4,00 m - areia e brita comerciais</t>
  </si>
  <si>
    <t>0606781</t>
  </si>
  <si>
    <t>Arco metálico galvanizado tipo MP 152S - arco alto - vão = 9,45 m e altura = 4,75 m - aterro rodoviário mínimo = 0,90 m e máximo = 4,00 m - areia extraída e brita produzida</t>
  </si>
  <si>
    <t>0607132</t>
  </si>
  <si>
    <t>Arco metálico galvanizado tipo MP 152S - arco alto - vão = 9,63 m e altura = 5,59 m - aterro rodoviário mínimo = 0,90 m e máximo = 5,30 m - areia e brita comerciais</t>
  </si>
  <si>
    <t>0606780</t>
  </si>
  <si>
    <t>Arco metálico galvanizado tipo MP 152S - arco alto - vão = 9,63 m e altura = 5,59 m - aterro rodoviário mínimo = 0,90 m e máximo = 5,30 m - areia extraída e brita produzida</t>
  </si>
  <si>
    <t>0607134</t>
  </si>
  <si>
    <t>Arco metálico galvanizado tipo MP 152S - arco alto - vão = 9,65 m e altura = 5,41 m - aterro rodoviário mínimo = 0,90 m e máximo = 4,70 m - areia e brita comerciais</t>
  </si>
  <si>
    <t>0606782</t>
  </si>
  <si>
    <t>Arco metálico galvanizado tipo MP 152S - arco alto - vão = 9,65 m e altura = 5,41 m - aterro rodoviário mínimo = 0,90 m e máximo = 4,70 m - areia extraída e brita produzida</t>
  </si>
  <si>
    <t>0607136</t>
  </si>
  <si>
    <t>Arco metálico galvanizado tipo MP 152S - arco alto - vão = 9,68 m e altura = 5,23 m - aterro rodoviário mínimo = 0,90 m e máximo = 3,90 m - areia e brita comerciais</t>
  </si>
  <si>
    <t>0606784</t>
  </si>
  <si>
    <t>Arco metálico galvanizado tipo MP 152S - arco alto - vão = 9,68 m e altura = 5,23 m - aterro rodoviário mínimo = 0,90 m e máximo = 3,90 m - areia extraída e brita produzida</t>
  </si>
  <si>
    <t>0607135</t>
  </si>
  <si>
    <t>Arco metálico galvanizado tipo MP 152S - arco alto - vão = 9,86 m e altura = 6,07 m - aterro rodoviário mínimo = 0,90 m e máximo = 5,20 m - areia e brita comerciais</t>
  </si>
  <si>
    <t>0606783</t>
  </si>
  <si>
    <t>Arco metálico galvanizado tipo MP 152S - arco alto - vão = 9,86 m e altura = 6,07 m - aterro rodoviário mínimo = 0,90 m e máximo = 5,20 m - areia extraída e brita produzida</t>
  </si>
  <si>
    <t>0607138</t>
  </si>
  <si>
    <t>Arco metálico galvanizado tipo MP 152S - arco alto - vão = 9,91 m e altura = 5,28 m - aterro rodoviário mínimo = 0,90 m e máximo = 3,80 m - areia e brita comerciais</t>
  </si>
  <si>
    <t>0606786</t>
  </si>
  <si>
    <t>Arco metálico galvanizado tipo MP 152S - arco alto - vão = 9,91 m e altura = 5,28 m - aterro rodoviário mínimo = 0,90 m e máximo = 3,80 m - areia extraída e brita produzida</t>
  </si>
  <si>
    <t>0606842</t>
  </si>
  <si>
    <t>Arco metálico galvanizado tipo MP 152S - ovóide - vão = 7,21 m e altura = 7,82 m - aterro rodoviário mínimo = 0,75 m e máximo = 6,70 m - areia e brita comerciais</t>
  </si>
  <si>
    <t>0606832</t>
  </si>
  <si>
    <t>Arco metálico galvanizado tipo MP 152S - ovóide - vão = 7,21 m e altura = 7,82 m - aterro rodoviário mínimo = 0,75 m e máximo = 6,70 m - areia extraída e brita produzida</t>
  </si>
  <si>
    <t>0606843</t>
  </si>
  <si>
    <t>Arco metálico galvanizado tipo MP 152S - ovóide - vão = 7,31 m e altura = 7,87 m - aterro rodoviário mínimo = 0,90 m e máximo = 6,80 m - areia e brita comerciais</t>
  </si>
  <si>
    <t>0606833</t>
  </si>
  <si>
    <t>Arco metálico galvanizado tipo MP 152S - ovóide - vão = 7,31 m e altura = 7,87 m - aterro rodoviário mínimo = 0,90 m e máximo = 6,80 m - areia extraída e brita produzida</t>
  </si>
  <si>
    <t>0606845</t>
  </si>
  <si>
    <t>Arco metálico galvanizado tipo MP 152S - ovóide - vão = 7,57 m e altura = 8,44 m - aterro rodoviário mínimo = 0,90 m e máximo = 5,60 m - areia e brita comerciais</t>
  </si>
  <si>
    <t>0606835</t>
  </si>
  <si>
    <t>Arco metálico galvanizado tipo MP 152S - ovóide - vão = 7,57 m e altura = 8,44 m - aterro rodoviário mínimo = 0,90 m e máximo = 5,60 m - areia extraída e brita produzida</t>
  </si>
  <si>
    <t>0606844</t>
  </si>
  <si>
    <t>Arco metálico galvanizado tipo MP 152S - ovóide - vão = 7,77 m e altura = 7,90 m - aterro rodoviário mínimo = 0,90 m e máximo = 6,80 m - areia e brita comerciais</t>
  </si>
  <si>
    <t>0606834</t>
  </si>
  <si>
    <t>Arco metálico galvanizado tipo MP 152S - ovóide - vão = 7,77 m e altura = 7,90 m - aterro rodoviário mínimo = 0,90 m e máximo = 6,80 m - areia extraída e brita produzida</t>
  </si>
  <si>
    <t>0606847</t>
  </si>
  <si>
    <t>Arco metálico galvanizado tipo MP 152S - ovóide - vão = 8,13 m e altura = 8,01 m - aterro rodoviário mínimo = 0,90 m e máximo = 3,50 m - areia e brita comerciais</t>
  </si>
  <si>
    <t>0606837</t>
  </si>
  <si>
    <t>Arco metálico galvanizado tipo MP 152S - ovóide - vão = 8,13 m e altura = 8,01 m - aterro rodoviário mínimo = 0,90 m e máximo = 3,50 m - areia extraída e brita produzida</t>
  </si>
  <si>
    <t>0606846</t>
  </si>
  <si>
    <t>Arco metálico galvanizado tipo MP 152S - ovóide - vão = 8,36 m e altura = 8,23 m - aterro rodoviário mínimo = 0,90 m e máximo = 4,30 m - areia e brita comerciais</t>
  </si>
  <si>
    <t>0606836</t>
  </si>
  <si>
    <t>Arco metálico galvanizado tipo MP 152S - ovóide - vão = 8,36 m e altura = 8,23 m - aterro rodoviário mínimo = 0,90 m e máximo = 4,30 m - areia extraída e brita produzida</t>
  </si>
  <si>
    <t>0606848</t>
  </si>
  <si>
    <t>Arco metálico galvanizado tipo MP 152S - ovóide - vão = 8,56 m e altura = 8,48 m - aterro rodoviário mínimo = 0,90 m e máximo = 5,30 m - areia e brita comerciais</t>
  </si>
  <si>
    <t>0606838</t>
  </si>
  <si>
    <t>Arco metálico galvanizado tipo MP 152S - ovóide - vão = 8,56 m e altura = 8,48 m - aterro rodoviário mínimo = 0,90 m e máximo = 5,30 m - areia extraída e brita produzida</t>
  </si>
  <si>
    <t>0606849</t>
  </si>
  <si>
    <t>Arco metálico galvanizado tipo MP 152S - ovóide - vão = 8,71 m e altura = 9,32 m - aterro rodoviário mínimo = 0,90 m e máximo = 6,00 m - areia e brita comerciais</t>
  </si>
  <si>
    <t>0606839</t>
  </si>
  <si>
    <t>Arco metálico galvanizado tipo MP 152S - ovóide - vão = 8,71 m e altura = 9,32 m - aterro rodoviário mínimo = 0,90 m e máximo = 6,00 m - areia extraída e brita produzida</t>
  </si>
  <si>
    <t>0606850</t>
  </si>
  <si>
    <t>Arco metálico galvanizado tipo MP 152S - ovóide - vão = 9,15 m e altura = 9,04 m - aterro rodoviário mínimo = 0,90 m e máximo = 4,70 m - areia e brita comerciais</t>
  </si>
  <si>
    <t>0606840</t>
  </si>
  <si>
    <t>Arco metálico galvanizado tipo MP 152S - ovóide - vão = 9,15 m e altura = 9,04 m - aterro rodoviário mínimo = 0,90 m e máximo = 4,70 m - areia extraída e brita produzida</t>
  </si>
  <si>
    <t>0606851</t>
  </si>
  <si>
    <t>Arco metálico galvanizado tipo MP 152S - ovóide - vão = 9,15 m e altura = 9,50 m - aterro rodoviário mínimo = 0,90 m e máximo = 5,70 m - areia e brita comerciais</t>
  </si>
  <si>
    <t>0606841</t>
  </si>
  <si>
    <t>Arco metálico galvanizado tipo MP 152S - ovóide - vão = 9,15 m e altura = 9,50 m - aterro rodoviário mínimo = 0,90 m e máximo = 5,70 m - areia extraída e brita produzida</t>
  </si>
  <si>
    <t>0605604</t>
  </si>
  <si>
    <t>Argamassa de solo-cimento com 10% de cimento e material de jazida - preparo e injeção em tunnel liner</t>
  </si>
  <si>
    <t>0605695</t>
  </si>
  <si>
    <t>Bueiro metálico com chapas múltiplas MP 100 com revestimento em epóxi - D = 0,60 m - brita comercial</t>
  </si>
  <si>
    <t>0605607</t>
  </si>
  <si>
    <t>Bueiro metálico com chapas múltiplas MP 100 com revestimento em epóxi - D = 0,60 m - brita produzida</t>
  </si>
  <si>
    <t>0605696</t>
  </si>
  <si>
    <t>Bueiro metálico com chapas múltiplas MP 100 com revestimento em epóxi - D = 0,70 m - brita comercial</t>
  </si>
  <si>
    <t>0605608</t>
  </si>
  <si>
    <t>Bueiro metálico com chapas múltiplas MP 100 com revestimento em epóxi - D = 0,70 m - brita produzida</t>
  </si>
  <si>
    <t>0605697</t>
  </si>
  <si>
    <t>Bueiro metálico com chapas múltiplas MP 100 com revestimento em epóxi - D = 0,80 m - brita comercial</t>
  </si>
  <si>
    <t>0605609</t>
  </si>
  <si>
    <t>Bueiro metálico com chapas múltiplas MP 100 com revestimento em epóxi - D = 0,80 m - brita produzida</t>
  </si>
  <si>
    <t>0605698</t>
  </si>
  <si>
    <t>Bueiro metálico com chapas múltiplas MP 100 com revestimento em epóxi - D = 0,90 m - brita comercial</t>
  </si>
  <si>
    <t>0605610</t>
  </si>
  <si>
    <t>Bueiro metálico com chapas múltiplas MP 100 com revestimento em epóxi - D = 0,90 m - brita produzida</t>
  </si>
  <si>
    <t>0605699</t>
  </si>
  <si>
    <t>Bueiro metálico com chapas múltiplas MP 100 com revestimento em epóxi - D = 1,00 m - brita comercial</t>
  </si>
  <si>
    <t>0605611</t>
  </si>
  <si>
    <t>Bueiro metálico com chapas múltiplas MP 100 com revestimento em epóxi - D = 1,00 m - brita produzida</t>
  </si>
  <si>
    <t>0605700</t>
  </si>
  <si>
    <t>Bueiro metálico com chapas múltiplas MP 100 com revestimento em epóxi - D = 1,10 m - brita comercial</t>
  </si>
  <si>
    <t>0605612</t>
  </si>
  <si>
    <t>Bueiro metálico com chapas múltiplas MP 100 com revestimento em epóxi - D = 1,10 m - brita produzida</t>
  </si>
  <si>
    <t>0605701</t>
  </si>
  <si>
    <t>Bueiro metálico com chapas múltiplas MP 100 com revestimento em epóxi - D = 1,20 m - brita comercial</t>
  </si>
  <si>
    <t>0605613</t>
  </si>
  <si>
    <t>Bueiro metálico com chapas múltiplas MP 100 com revestimento em epóxi - D = 1,20 m - brita produzida</t>
  </si>
  <si>
    <t>0605702</t>
  </si>
  <si>
    <t>Bueiro metálico com chapas múltiplas MP 100 com revestimento em epóxi - D = 1,30 m - brita comercial</t>
  </si>
  <si>
    <t>0605614</t>
  </si>
  <si>
    <t>Bueiro metálico com chapas múltiplas MP 100 com revestimento em epóxi - D = 1,30 m - brita produzida</t>
  </si>
  <si>
    <t>0605703</t>
  </si>
  <si>
    <t>Bueiro metálico com chapas múltiplas MP 100 com revestimento em epóxi - D = 1,40 m - brita comercial</t>
  </si>
  <si>
    <t>0605615</t>
  </si>
  <si>
    <t>Bueiro metálico com chapas múltiplas MP 100 com revestimento em epóxi - D = 1,40 m - brita produzida</t>
  </si>
  <si>
    <t>0605704</t>
  </si>
  <si>
    <t>Bueiro metálico com chapas múltiplas MP 100 com revestimento em epóxi - D = 1,50 m - brita comercial</t>
  </si>
  <si>
    <t>0605616</t>
  </si>
  <si>
    <t>Bueiro metálico com chapas múltiplas MP 100 com revestimento em epóxi - D = 1,50 m - brita produzida</t>
  </si>
  <si>
    <t>0605705</t>
  </si>
  <si>
    <t>Bueiro metálico com chapas múltiplas MP 100 com revestimento em epóxi - D = 1,60 m - brita comercial</t>
  </si>
  <si>
    <t>0605617</t>
  </si>
  <si>
    <t>Bueiro metálico com chapas múltiplas MP 100 com revestimento em epóxi - D = 1,60 m - brita produzida</t>
  </si>
  <si>
    <t>0605706</t>
  </si>
  <si>
    <t>Bueiro metálico com chapas múltiplas MP 100 com revestimento em epóxi - D = 1,70 m - brita comercial</t>
  </si>
  <si>
    <t>0605618</t>
  </si>
  <si>
    <t>Bueiro metálico com chapas múltiplas MP 100 com revestimento em epóxi - D = 1,70 m - brita produzida</t>
  </si>
  <si>
    <t>0605707</t>
  </si>
  <si>
    <t>Bueiro metálico com chapas múltiplas MP 100 com revestimento em epóxi - D = 1,80 m - brita comercial</t>
  </si>
  <si>
    <t>0605619</t>
  </si>
  <si>
    <t>Bueiro metálico com chapas múltiplas MP 100 com revestimento em epóxi - D = 1,80 m - brita produzida</t>
  </si>
  <si>
    <t>0605708</t>
  </si>
  <si>
    <t>Bueiro metálico com chapas múltiplas MP 100 com revestimento em epóxi - D = 1,90 m - brita comercial</t>
  </si>
  <si>
    <t>0605620</t>
  </si>
  <si>
    <t>Bueiro metálico com chapas múltiplas MP 100 com revestimento em epóxi - D = 1,90 m - brita produzida</t>
  </si>
  <si>
    <t>0605709</t>
  </si>
  <si>
    <t>Bueiro metálico com chapas múltiplas MP 100 com revestimento em epóxi - D = 2,00 m - brita comercial</t>
  </si>
  <si>
    <t>0605621</t>
  </si>
  <si>
    <t>Bueiro metálico com chapas múltiplas MP 100 com revestimento em epóxi - D = 2,00 m - brita produzida</t>
  </si>
  <si>
    <t>0605710</t>
  </si>
  <si>
    <t>Bueiro metálico com chapas múltiplas MP 100 com revestimento em epóxi - D = 2,10 m - brita comercial</t>
  </si>
  <si>
    <t>0605622</t>
  </si>
  <si>
    <t>Bueiro metálico com chapas múltiplas MP 100 com revestimento em epóxi - D = 2,10 m - brita produzida</t>
  </si>
  <si>
    <t>0605711</t>
  </si>
  <si>
    <t>Bueiro metálico com chapas múltiplas MP 100 com revestimento em epóxi - D = 2,20 m - brita comercial</t>
  </si>
  <si>
    <t>0605623</t>
  </si>
  <si>
    <t>Bueiro metálico com chapas múltiplas MP 100 com revestimento em epóxi - D = 2,20 m - brita produzida</t>
  </si>
  <si>
    <t>0605712</t>
  </si>
  <si>
    <t>Bueiro metálico com chapas múltiplas MP 100 com revestimento em epóxi - D = 2,30 m - brita comercial</t>
  </si>
  <si>
    <t>0605624</t>
  </si>
  <si>
    <t>Bueiro metálico com chapas múltiplas MP 100 com revestimento em epóxi - D = 2,30 m - brita produzida</t>
  </si>
  <si>
    <t>0605713</t>
  </si>
  <si>
    <t>Bueiro metálico com chapas múltiplas MP 100 com revestimento em epóxi - D = 2,40 m - brita comercial</t>
  </si>
  <si>
    <t>0605625</t>
  </si>
  <si>
    <t>Bueiro metálico com chapas múltiplas MP 100 com revestimento em epóxi - D = 2,40 m - brita produzida</t>
  </si>
  <si>
    <t>0605714</t>
  </si>
  <si>
    <t>Bueiro metálico com chapas múltiplas MP 100 com revestimento em epóxi - D = 2,50 m - brita comercial</t>
  </si>
  <si>
    <t>0605626</t>
  </si>
  <si>
    <t>Bueiro metálico com chapas múltiplas MP 100 com revestimento em epóxi - D = 2,50 m - brita produzida</t>
  </si>
  <si>
    <t>0605715</t>
  </si>
  <si>
    <t>Bueiro metálico com chapas múltiplas MP 100 com revestimento em epóxi - D = 2,60 m - brita comercial</t>
  </si>
  <si>
    <t>0605627</t>
  </si>
  <si>
    <t>Bueiro metálico com chapas múltiplas MP 100 com revestimento em epóxi - D = 2,60 m - brita produzida</t>
  </si>
  <si>
    <t>0605716</t>
  </si>
  <si>
    <t>Bueiro metálico com chapas múltiplas MP 100 com revestimento em epóxi - D = 2,70 m - brita comercial</t>
  </si>
  <si>
    <t>0605628</t>
  </si>
  <si>
    <t>Bueiro metálico com chapas múltiplas MP 100 com revestimento em epóxi - D = 2,70 m - brita produzida</t>
  </si>
  <si>
    <t>0605717</t>
  </si>
  <si>
    <t>Bueiro metálico com chapas múltiplas MP 100 com revestimento em epóxi - D = 2,80 m - brita comercial</t>
  </si>
  <si>
    <t>0605629</t>
  </si>
  <si>
    <t>Bueiro metálico com chapas múltiplas MP 100 com revestimento em epóxi - D = 2,80 m - brita produzida</t>
  </si>
  <si>
    <t>0605651</t>
  </si>
  <si>
    <t>Bueiro metálico com chapas múltiplas MP 100 galvanizadas - D = 0,60 m - brita comercial</t>
  </si>
  <si>
    <t>0605460</t>
  </si>
  <si>
    <t>Bueiro metálico com chapas múltiplas MP 100 galvanizadas - D = 0,60 m - brita produzida</t>
  </si>
  <si>
    <t>0605652</t>
  </si>
  <si>
    <t>Bueiro metálico com chapas múltiplas MP 100 galvanizadas - D = 0,70 m - brita comercial</t>
  </si>
  <si>
    <t>0605461</t>
  </si>
  <si>
    <t>Bueiro metálico com chapas múltiplas MP 100 galvanizadas - D = 0,70 m - brita produzida</t>
  </si>
  <si>
    <t>0605653</t>
  </si>
  <si>
    <t>Bueiro metálico com chapas múltiplas MP 100 galvanizadas - D = 0,80 m - brita comercial</t>
  </si>
  <si>
    <t>0605462</t>
  </si>
  <si>
    <t>Bueiro metálico com chapas múltiplas MP 100 galvanizadas - D = 0,80 m - brita produzida</t>
  </si>
  <si>
    <t>0605654</t>
  </si>
  <si>
    <t>Bueiro metálico com chapas múltiplas MP 100 galvanizadas - D = 0,90 m - brita comercial</t>
  </si>
  <si>
    <t>0605463</t>
  </si>
  <si>
    <t>Bueiro metálico com chapas múltiplas MP 100 galvanizadas - D = 0,90 m - brita produzida</t>
  </si>
  <si>
    <t>0605655</t>
  </si>
  <si>
    <t>Bueiro metálico com chapas múltiplas MP 100 galvanizadas - D = 1,00 m - brita comercial</t>
  </si>
  <si>
    <t>0605464</t>
  </si>
  <si>
    <t>Bueiro metálico com chapas múltiplas MP 100 galvanizadas - D = 1,00 m - brita produzida</t>
  </si>
  <si>
    <t>0605656</t>
  </si>
  <si>
    <t>Bueiro metálico com chapas múltiplas MP 100 galvanizadas - D = 1,10 m - brita comercial</t>
  </si>
  <si>
    <t>0605465</t>
  </si>
  <si>
    <t>Bueiro metálico com chapas múltiplas MP 100 galvanizadas - D = 1,10 m - brita produzida</t>
  </si>
  <si>
    <t>0605657</t>
  </si>
  <si>
    <t>Bueiro metálico com chapas múltiplas MP 100 galvanizadas - D = 1,20 m - brita comercial</t>
  </si>
  <si>
    <t>0605466</t>
  </si>
  <si>
    <t>Bueiro metálico com chapas múltiplas MP 100 galvanizadas - D = 1,20 m - brita produzida</t>
  </si>
  <si>
    <t>0605658</t>
  </si>
  <si>
    <t>Bueiro metálico com chapas múltiplas MP 100 galvanizadas - D = 1,30 m - brita comercial</t>
  </si>
  <si>
    <t>0605467</t>
  </si>
  <si>
    <t>Bueiro metálico com chapas múltiplas MP 100 galvanizadas - D = 1,30 m - brita produzida</t>
  </si>
  <si>
    <t>0605659</t>
  </si>
  <si>
    <t>Bueiro metálico com chapas múltiplas MP 100 galvanizadas - D = 1,40 m - brita comercial</t>
  </si>
  <si>
    <t>0605468</t>
  </si>
  <si>
    <t>Bueiro metálico com chapas múltiplas MP 100 galvanizadas - D = 1,40 m - brita produzida</t>
  </si>
  <si>
    <t>0605660</t>
  </si>
  <si>
    <t>Bueiro metálico com chapas múltiplas MP 100 galvanizadas - D = 1,50 m - brita comercial</t>
  </si>
  <si>
    <t>0605469</t>
  </si>
  <si>
    <t>Bueiro metálico com chapas múltiplas MP 100 galvanizadas - D = 1,50 m - brita produzida</t>
  </si>
  <si>
    <t>0605661</t>
  </si>
  <si>
    <t>Bueiro metálico com chapas múltiplas MP 100 galvanizadas - D = 1,60 m - brita comercial</t>
  </si>
  <si>
    <t>0605470</t>
  </si>
  <si>
    <t>Bueiro metálico com chapas múltiplas MP 100 galvanizadas - D = 1,60 m - brita produzida</t>
  </si>
  <si>
    <t>0605662</t>
  </si>
  <si>
    <t>Bueiro metálico com chapas múltiplas MP 100 galvanizadas - D = 1,70 m - brita comercial</t>
  </si>
  <si>
    <t>0605471</t>
  </si>
  <si>
    <t>Bueiro metálico com chapas múltiplas MP 100 galvanizadas - D = 1,70 m - brita produzida</t>
  </si>
  <si>
    <t>0605663</t>
  </si>
  <si>
    <t>Bueiro metálico com chapas múltiplas MP 100 galvanizadas - D = 1,80 m - brita comercial</t>
  </si>
  <si>
    <t>0605472</t>
  </si>
  <si>
    <t>Bueiro metálico com chapas múltiplas MP 100 galvanizadas - D = 1,80 m - brita produzida</t>
  </si>
  <si>
    <t>0605664</t>
  </si>
  <si>
    <t>Bueiro metálico com chapas múltiplas MP 100 galvanizadas - D = 1,90 m - brita comercial</t>
  </si>
  <si>
    <t>0605473</t>
  </si>
  <si>
    <t>Bueiro metálico com chapas múltiplas MP 100 galvanizadas - D = 1,90 m - brita produzida</t>
  </si>
  <si>
    <t>0605665</t>
  </si>
  <si>
    <t>Bueiro metálico com chapas múltiplas MP 100 galvanizadas - D = 2,00 m - brita comercial</t>
  </si>
  <si>
    <t>0605474</t>
  </si>
  <si>
    <t>Bueiro metálico com chapas múltiplas MP 100 galvanizadas - D = 2,00 m - brita produzida</t>
  </si>
  <si>
    <t>0605666</t>
  </si>
  <si>
    <t>Bueiro metálico com chapas múltiplas MP 100 galvanizadas - D = 2,10 m - brita comercial</t>
  </si>
  <si>
    <t>0605475</t>
  </si>
  <si>
    <t>Bueiro metálico com chapas múltiplas MP 100 galvanizadas - D = 2,10 m - brita produzida</t>
  </si>
  <si>
    <t>0605667</t>
  </si>
  <si>
    <t>Bueiro metálico com chapas múltiplas MP 100 galvanizadas - D = 2,20 m - brita comercial</t>
  </si>
  <si>
    <t>0605476</t>
  </si>
  <si>
    <t>Bueiro metálico com chapas múltiplas MP 100 galvanizadas - D = 2,20 m - brita produzida</t>
  </si>
  <si>
    <t>0605668</t>
  </si>
  <si>
    <t>Bueiro metálico com chapas múltiplas MP 100 galvanizadas - D = 2,30 m - brita comercial</t>
  </si>
  <si>
    <t>0605477</t>
  </si>
  <si>
    <t>Bueiro metálico com chapas múltiplas MP 100 galvanizadas - D = 2,30 m - brita produzida</t>
  </si>
  <si>
    <t>0605669</t>
  </si>
  <si>
    <t>Bueiro metálico com chapas múltiplas MP 100 galvanizadas - D = 2,40 m - brita comercial</t>
  </si>
  <si>
    <t>0605478</t>
  </si>
  <si>
    <t>Bueiro metálico com chapas múltiplas MP 100 galvanizadas - D = 2,40 m - brita produzida</t>
  </si>
  <si>
    <t>0605670</t>
  </si>
  <si>
    <t>Bueiro metálico com chapas múltiplas MP 100 galvanizadas - D = 2,50 m - brita comercial</t>
  </si>
  <si>
    <t>0605479</t>
  </si>
  <si>
    <t>Bueiro metálico com chapas múltiplas MP 100 galvanizadas - D = 2,50 m - brita produzida</t>
  </si>
  <si>
    <t>0605671</t>
  </si>
  <si>
    <t>Bueiro metálico com chapas múltiplas MP 100 galvanizadas - D = 2,60 m - brita comercial</t>
  </si>
  <si>
    <t>0605480</t>
  </si>
  <si>
    <t>Bueiro metálico com chapas múltiplas MP 100 galvanizadas - D = 2,60 m - brita produzida</t>
  </si>
  <si>
    <t>0605672</t>
  </si>
  <si>
    <t>Bueiro metálico com chapas múltiplas MP 100 galvanizadas - D = 2,70 m - brita comercial</t>
  </si>
  <si>
    <t>0605481</t>
  </si>
  <si>
    <t>Bueiro metálico com chapas múltiplas MP 100 galvanizadas - D = 2,70 m - brita produzida</t>
  </si>
  <si>
    <t>0605673</t>
  </si>
  <si>
    <t>Bueiro metálico com chapas múltiplas MP 100 galvanizadas - D = 2,80 m - brita comercial</t>
  </si>
  <si>
    <t>0605482</t>
  </si>
  <si>
    <t>Bueiro metálico com chapas múltiplas MP 100 galvanizadas - D = 2,80 m - brita produzida</t>
  </si>
  <si>
    <t>0605718</t>
  </si>
  <si>
    <t>Bueiro metálico com chapas múltiplas MP 152 com revestimento em epóxi - D = 1,50 m - brita comercial</t>
  </si>
  <si>
    <t>0605630</t>
  </si>
  <si>
    <t>Bueiro metálico com chapas múltiplas MP 152 com revestimento em epóxi - D = 1,50 m - brita produzida</t>
  </si>
  <si>
    <t>0605719</t>
  </si>
  <si>
    <t>Bueiro metálico com chapas múltiplas MP 152 com revestimento em epóxi - D = 1,80 m - brita comercial</t>
  </si>
  <si>
    <t>0605631</t>
  </si>
  <si>
    <t>Bueiro metálico com chapas múltiplas MP 152 com revestimento em epóxi - D = 1,80 m - brita produzida</t>
  </si>
  <si>
    <t>0605720</t>
  </si>
  <si>
    <t>Bueiro metálico com chapas múltiplas MP 152 com revestimento em epóxi - D = 1,90 m - brita comercial</t>
  </si>
  <si>
    <t>0605632</t>
  </si>
  <si>
    <t>Bueiro metálico com chapas múltiplas MP 152 com revestimento em epóxi - D = 1,90 m - brita produzida</t>
  </si>
  <si>
    <t>0605721</t>
  </si>
  <si>
    <t>Bueiro metálico com chapas múltiplas MP 152 com revestimento em epóxi - D = 2,15 m - brita comercial</t>
  </si>
  <si>
    <t>0605633</t>
  </si>
  <si>
    <t>Bueiro metálico com chapas múltiplas MP 152 com revestimento em epóxi - D = 2,15 m - brita produzida</t>
  </si>
  <si>
    <t>0605722</t>
  </si>
  <si>
    <t>Bueiro metálico com chapas múltiplas MP 152 com revestimento em epóxi - D = 2,30 m - brita comercial</t>
  </si>
  <si>
    <t>0605634</t>
  </si>
  <si>
    <t>Bueiro metálico com chapas múltiplas MP 152 com revestimento em epóxi - D = 2,30 m - brita produzida</t>
  </si>
  <si>
    <t>0605723</t>
  </si>
  <si>
    <t>Bueiro metálico com chapas múltiplas MP 152 com revestimento em epóxi - D = 2,65 m - brita comercial</t>
  </si>
  <si>
    <t>0605635</t>
  </si>
  <si>
    <t>Bueiro metálico com chapas múltiplas MP 152 com revestimento em epóxi - D = 2,65 m - brita produzida</t>
  </si>
  <si>
    <t>0605724</t>
  </si>
  <si>
    <t>Bueiro metálico com chapas múltiplas MP 152 com revestimento em epóxi - D = 3,05 m - brita comercial</t>
  </si>
  <si>
    <t>0605636</t>
  </si>
  <si>
    <t>Bueiro metálico com chapas múltiplas MP 152 com revestimento em epóxi - D = 3,05 m - brita produzida</t>
  </si>
  <si>
    <t>0605725</t>
  </si>
  <si>
    <t>Bueiro metálico com chapas múltiplas MP 152 com revestimento em epóxi - D = 3,20 m - brita comercial</t>
  </si>
  <si>
    <t>0605637</t>
  </si>
  <si>
    <t>Bueiro metálico com chapas múltiplas MP 152 com revestimento em epóxi - D = 3,20 m - brita produzida</t>
  </si>
  <si>
    <t>0605726</t>
  </si>
  <si>
    <t>Bueiro metálico com chapas múltiplas MP 152 com revestimento em epóxi - D = 3,40 m - brita comercial</t>
  </si>
  <si>
    <t>0605638</t>
  </si>
  <si>
    <t>Bueiro metálico com chapas múltiplas MP 152 com revestimento em epóxi - D = 3,40 m - brita produzida</t>
  </si>
  <si>
    <t>0605727</t>
  </si>
  <si>
    <t>Bueiro metálico com chapas múltiplas MP 152 com revestimento em epóxi - D = 3,65 m - brita comercial</t>
  </si>
  <si>
    <t>0605639</t>
  </si>
  <si>
    <t>Bueiro metálico com chapas múltiplas MP 152 com revestimento em epóxi - D = 3,65 m - brita produzida</t>
  </si>
  <si>
    <t>0605728</t>
  </si>
  <si>
    <t>Bueiro metálico com chapas múltiplas MP 152 com revestimento em epóxi - D = 3,80 m - brita comercial</t>
  </si>
  <si>
    <t>0605640</t>
  </si>
  <si>
    <t>Bueiro metálico com chapas múltiplas MP 152 com revestimento em epóxi - D = 3,80 m - brita produzida</t>
  </si>
  <si>
    <t>0605729</t>
  </si>
  <si>
    <t>Bueiro metálico com chapas múltiplas MP 152 com revestimento em epóxi - D = 4,20 m - brita comercial</t>
  </si>
  <si>
    <t>0605641</t>
  </si>
  <si>
    <t>Bueiro metálico com chapas múltiplas MP 152 com revestimento em epóxi - D = 4,20 m - brita produzida</t>
  </si>
  <si>
    <t>0605730</t>
  </si>
  <si>
    <t>Bueiro metálico com chapas múltiplas MP 152 com revestimento em epóxi - D = 4,60 m - brita comercial</t>
  </si>
  <si>
    <t>0605642</t>
  </si>
  <si>
    <t>Bueiro metálico com chapas múltiplas MP 152 com revestimento em epóxi - D = 4,60 m - brita produzida</t>
  </si>
  <si>
    <t>0605731</t>
  </si>
  <si>
    <t>Bueiro metálico com chapas múltiplas MP 152 com revestimento em epóxi - D = 4,80 m - brita comercial</t>
  </si>
  <si>
    <t>0605643</t>
  </si>
  <si>
    <t>Bueiro metálico com chapas múltiplas MP 152 com revestimento em epóxi - D = 4,80 m - brita produzida</t>
  </si>
  <si>
    <t>0605732</t>
  </si>
  <si>
    <t>Bueiro metálico com chapas múltiplas MP 152 com revestimento em epóxi - D = 5,00 m - brita comercial</t>
  </si>
  <si>
    <t>0605644</t>
  </si>
  <si>
    <t>Bueiro metálico com chapas múltiplas MP 152 com revestimento em epóxi - D = 5,00 m - brita produzida</t>
  </si>
  <si>
    <t>0605733</t>
  </si>
  <si>
    <t>Bueiro metálico com chapas múltiplas MP 152 com revestimento em epóxi - D = 5,35 m - brita comercial</t>
  </si>
  <si>
    <t>0605645</t>
  </si>
  <si>
    <t>Bueiro metálico com chapas múltiplas MP 152 com revestimento em epóxi - D = 5,35 m - brita produzida</t>
  </si>
  <si>
    <t>0605734</t>
  </si>
  <si>
    <t>Bueiro metálico com chapas múltiplas MP 152 com revestimento em epóxi - D = 5,70 m - brita comercial</t>
  </si>
  <si>
    <t>0605646</t>
  </si>
  <si>
    <t>Bueiro metálico com chapas múltiplas MP 152 com revestimento em epóxi - D = 5,70 m - brita produzida</t>
  </si>
  <si>
    <t>0605735</t>
  </si>
  <si>
    <t>Bueiro metálico com chapas múltiplas MP 152 com revestimento em epóxi - D = 6,10 m - brita comercial</t>
  </si>
  <si>
    <t>0605647</t>
  </si>
  <si>
    <t>Bueiro metálico com chapas múltiplas MP 152 com revestimento em epóxi - D = 6,10 m - brita produzida</t>
  </si>
  <si>
    <t>0605736</t>
  </si>
  <si>
    <t>Bueiro metálico com chapas múltiplas MP 152 com revestimento em epóxi - D = 6,50 m - brita comercial</t>
  </si>
  <si>
    <t>0605648</t>
  </si>
  <si>
    <t>Bueiro metálico com chapas múltiplas MP 152 com revestimento em epóxi - D = 6,50 m - brita produzida</t>
  </si>
  <si>
    <t>0605737</t>
  </si>
  <si>
    <t>Bueiro metálico com chapas múltiplas MP 152 com revestimento em epóxi - D = 6,85 m - brita comercial</t>
  </si>
  <si>
    <t>0605649</t>
  </si>
  <si>
    <t>Bueiro metálico com chapas múltiplas MP 152 com revestimento em epóxi - D = 6,85 m - brita produzida</t>
  </si>
  <si>
    <t>0605738</t>
  </si>
  <si>
    <t>Bueiro metálico com chapas múltiplas MP 152 com revestimento em epóxi - D = 7,25 m - brita comercial</t>
  </si>
  <si>
    <t>0605650</t>
  </si>
  <si>
    <t>Bueiro metálico com chapas múltiplas MP 152 com revestimento em epóxi - D = 7,25 m - brita produzida</t>
  </si>
  <si>
    <t>0605674</t>
  </si>
  <si>
    <t>Bueiro metálico com chapas múltiplas MP 152 galvanizadas - D = 1,50 m - brita comercial</t>
  </si>
  <si>
    <t>0605483</t>
  </si>
  <si>
    <t>Bueiro metálico com chapas múltiplas MP 152 galvanizadas - D = 1,50 m - brita produzida</t>
  </si>
  <si>
    <t>0605675</t>
  </si>
  <si>
    <t>Bueiro metálico com chapas múltiplas MP 152 galvanizadas - D = 1,80 m - brita comercial</t>
  </si>
  <si>
    <t>0605484</t>
  </si>
  <si>
    <t>Bueiro metálico com chapas múltiplas MP 152 galvanizadas - D = 1,80 m - brita produzida</t>
  </si>
  <si>
    <t>0605676</t>
  </si>
  <si>
    <t>Bueiro metálico com chapas múltiplas MP 152 galvanizadas - D = 1,90 m - brita comercial</t>
  </si>
  <si>
    <t>0605485</t>
  </si>
  <si>
    <t>Bueiro metálico com chapas múltiplas MP 152 galvanizadas - D = 1,90 m - brita produzida</t>
  </si>
  <si>
    <t>0605677</t>
  </si>
  <si>
    <t>Bueiro metálico com chapas múltiplas MP 152 galvanizadas - D = 2,15 m - brita comercial</t>
  </si>
  <si>
    <t>0605486</t>
  </si>
  <si>
    <t>Bueiro metálico com chapas múltiplas MP 152 galvanizadas - D = 2,15 m - brita produzida</t>
  </si>
  <si>
    <t>0605678</t>
  </si>
  <si>
    <t>Bueiro metálico com chapas múltiplas MP 152 galvanizadas - D = 2,30 m - brita comercial</t>
  </si>
  <si>
    <t>0605487</t>
  </si>
  <si>
    <t>Bueiro metálico com chapas múltiplas MP 152 galvanizadas - D = 2,30 m - brita produzida</t>
  </si>
  <si>
    <t>0605679</t>
  </si>
  <si>
    <t>Bueiro metálico com chapas múltiplas MP 152 galvanizadas - D = 2,65 m - brita comercial</t>
  </si>
  <si>
    <t>0605488</t>
  </si>
  <si>
    <t>Bueiro metálico com chapas múltiplas MP 152 galvanizadas - D = 2,65 m - brita produzida</t>
  </si>
  <si>
    <t>0605680</t>
  </si>
  <si>
    <t>Bueiro metálico com chapas múltiplas MP 152 galvanizadas - D = 3,05 m - brita comercial</t>
  </si>
  <si>
    <t>0605489</t>
  </si>
  <si>
    <t>Bueiro metálico com chapas múltiplas MP 152 galvanizadas - D = 3,05 m - brita produzida</t>
  </si>
  <si>
    <t>0605681</t>
  </si>
  <si>
    <t>Bueiro metálico com chapas múltiplas MP 152 galvanizadas - D = 3,20 m - brita comercial</t>
  </si>
  <si>
    <t>0605490</t>
  </si>
  <si>
    <t>Bueiro metálico com chapas múltiplas MP 152 galvanizadas - D = 3,20 m - brita produzida</t>
  </si>
  <si>
    <t>0605682</t>
  </si>
  <si>
    <t>Bueiro metálico com chapas múltiplas MP 152 galvanizadas - D = 3,40 m - brita comercial</t>
  </si>
  <si>
    <t>0605491</t>
  </si>
  <si>
    <t>Bueiro metálico com chapas múltiplas MP 152 galvanizadas - D = 3,40 m - brita produzida</t>
  </si>
  <si>
    <t>0605683</t>
  </si>
  <si>
    <t>Bueiro metálico com chapas múltiplas MP 152 galvanizadas - D = 3,65 m - brita comercial</t>
  </si>
  <si>
    <t>0605492</t>
  </si>
  <si>
    <t>Bueiro metálico com chapas múltiplas MP 152 galvanizadas - D = 3,65 m - brita produzida</t>
  </si>
  <si>
    <t>0605684</t>
  </si>
  <si>
    <t>Bueiro metálico com chapas múltiplas MP 152 galvanizadas - D = 3,80 m - brita comercial</t>
  </si>
  <si>
    <t>0605493</t>
  </si>
  <si>
    <t>Bueiro metálico com chapas múltiplas MP 152 galvanizadas - D = 3,80 m - brita produzida</t>
  </si>
  <si>
    <t>0605685</t>
  </si>
  <si>
    <t>Bueiro metálico com chapas múltiplas MP 152 galvanizadas - D = 4,20 m - brita comercial</t>
  </si>
  <si>
    <t>0605494</t>
  </si>
  <si>
    <t>Bueiro metálico com chapas múltiplas MP 152 galvanizadas - D = 4,20 m - brita produzida</t>
  </si>
  <si>
    <t>0605686</t>
  </si>
  <si>
    <t>Bueiro metálico com chapas múltiplas MP 152 galvanizadas - D = 4,60 m - brita comercial</t>
  </si>
  <si>
    <t>0605495</t>
  </si>
  <si>
    <t>Bueiro metálico com chapas múltiplas MP 152 galvanizadas - D = 4,60 m - brita produzida</t>
  </si>
  <si>
    <t>0605687</t>
  </si>
  <si>
    <t>Bueiro metálico com chapas múltiplas MP 152 galvanizadas - D = 4,80 m - brita comercial</t>
  </si>
  <si>
    <t>0605496</t>
  </si>
  <si>
    <t>Bueiro metálico com chapas múltiplas MP 152 galvanizadas - D = 4,80 m - brita produzida</t>
  </si>
  <si>
    <t>0605688</t>
  </si>
  <si>
    <t>Bueiro metálico com chapas múltiplas MP 152 galvanizadas - D = 5,00 m - brita comercial</t>
  </si>
  <si>
    <t>0605497</t>
  </si>
  <si>
    <t>Bueiro metálico com chapas múltiplas MP 152 galvanizadas - D = 5,00 m - brita produzida</t>
  </si>
  <si>
    <t>0605689</t>
  </si>
  <si>
    <t>Bueiro metálico com chapas múltiplas MP 152 galvanizadas - D = 5,35 m - brita comercial</t>
  </si>
  <si>
    <t>0605498</t>
  </si>
  <si>
    <t>Bueiro metálico com chapas múltiplas MP 152 galvanizadas - D = 5,35 m - brita produzida</t>
  </si>
  <si>
    <t>0605690</t>
  </si>
  <si>
    <t>Bueiro metálico com chapas múltiplas MP 152 galvanizadas - D = 5,70 m - brita comercial</t>
  </si>
  <si>
    <t>0605499</t>
  </si>
  <si>
    <t>Bueiro metálico com chapas múltiplas MP 152 galvanizadas - D = 5,70 m - brita produzida</t>
  </si>
  <si>
    <t>0605691</t>
  </si>
  <si>
    <t>Bueiro metálico com chapas múltiplas MP 152 galvanizadas - D = 6,10 m - brita comercial</t>
  </si>
  <si>
    <t>0605500</t>
  </si>
  <si>
    <t>Bueiro metálico com chapas múltiplas MP 152 galvanizadas - D = 6,10 m - brita produzida</t>
  </si>
  <si>
    <t>0605692</t>
  </si>
  <si>
    <t>Bueiro metálico com chapas múltiplas MP 152 galvanizadas - D = 6,50 m - brita comercial</t>
  </si>
  <si>
    <t>0605501</t>
  </si>
  <si>
    <t>Bueiro metálico com chapas múltiplas MP 152 galvanizadas - D = 6,50 m - brita produzida</t>
  </si>
  <si>
    <t>0605693</t>
  </si>
  <si>
    <t>Bueiro metálico com chapas múltiplas MP 152 galvanizadas - D = 6,85 m - brita comercial</t>
  </si>
  <si>
    <t>0605502</t>
  </si>
  <si>
    <t>Bueiro metálico com chapas múltiplas MP 152 galvanizadas - D = 6,85 m - brita produzida</t>
  </si>
  <si>
    <t>0605694</t>
  </si>
  <si>
    <t>Bueiro metálico com chapas múltiplas MP 152 galvanizadas - D = 7,25 m - brita comercial</t>
  </si>
  <si>
    <t>0605503</t>
  </si>
  <si>
    <t>Bueiro metálico com chapas múltiplas MP 152 galvanizadas - D = 7,25 m - brita produzida</t>
  </si>
  <si>
    <t>0606433</t>
  </si>
  <si>
    <t>Bueiro metálico com chapas múltiplas MP 152 galvanizadas - lenticular - vão = 1,95 m e altura = 1,40 m - aterro rodoviário mínimo = 0,60 m e máximo = 8,40 m - brita comercial</t>
  </si>
  <si>
    <t>0606343</t>
  </si>
  <si>
    <t>Bueiro metálico com chapas múltiplas MP 152 galvanizadas - lenticular - vão = 1,95 m e altura = 1,40 m - aterro rodoviário mínimo = 0,60 m e máximo = 8,40 m - brita produzida</t>
  </si>
  <si>
    <t>0606434</t>
  </si>
  <si>
    <t>Bueiro metálico com chapas múltiplas MP 152 galvanizadas - lenticular - vão = 2,15 m e altura = 1,50 m - aterro rodoviário mínimo = 0,60 m e máximo = 7,50 m - brita comercial</t>
  </si>
  <si>
    <t>0606344</t>
  </si>
  <si>
    <t>Bueiro metálico com chapas múltiplas MP 152 galvanizadas - lenticular - vão = 2,15 m e altura = 1,50 m - aterro rodoviário mínimo = 0,60 m e máximo = 7,50 m - brita produzida</t>
  </si>
  <si>
    <t>0606435</t>
  </si>
  <si>
    <t>Bueiro metálico com chapas múltiplas MP 152 galvanizadas - lenticular - vão = 2,30 m e altura = 1,60 m - aterro rodoviário mínimo = 0,60 m e máximo = 7,20 m - brita comercial</t>
  </si>
  <si>
    <t>0606345</t>
  </si>
  <si>
    <t>Bueiro metálico com chapas múltiplas MP 152 galvanizadas - lenticular - vão = 2,30 m e altura = 1,60 m - aterro rodoviário mínimo = 0,60 m e máximo = 7,20 m - brita produzida</t>
  </si>
  <si>
    <t>0606436</t>
  </si>
  <si>
    <t>Bueiro metálico com chapas múltiplas MP 152 galvanizadas - lenticular - vão = 2,55 m e altura = 1,65 m - aterro rodoviário mínimo = 0,60 m e máximo = 6,50 m - brita comercial</t>
  </si>
  <si>
    <t>0606346</t>
  </si>
  <si>
    <t>Bueiro metálico com chapas múltiplas MP 152 galvanizadas - lenticular - vão = 2,55 m e altura = 1,65 m - aterro rodoviário mínimo = 0,60 m e máximo = 6,50 m - brita produzida</t>
  </si>
  <si>
    <t>0606437</t>
  </si>
  <si>
    <t>Bueiro metálico com chapas múltiplas MP 152 galvanizadas - lenticular - vão = 2,70 m e altura = 1,85 m - aterro rodoviário mínimo = 0,60 m e máximo = 6,60 m - brita comercial</t>
  </si>
  <si>
    <t>0606347</t>
  </si>
  <si>
    <t>Bueiro metálico com chapas múltiplas MP 152 galvanizadas - lenticular - vão = 2,70 m e altura = 1,85 m - aterro rodoviário mínimo = 0,60 m e máximo = 6,60 m - brita produzida</t>
  </si>
  <si>
    <t>0606438</t>
  </si>
  <si>
    <t>Bueiro metálico com chapas múltiplas MP 152 galvanizadas - lenticular - vão = 2,75 m e altura = 1,90 m - aterro rodoviário mínimo = 0,60 m e máximo = 6,50 m - brita comercial</t>
  </si>
  <si>
    <t>0606348</t>
  </si>
  <si>
    <t>Bueiro metálico com chapas múltiplas MP 152 galvanizadas - lenticular - vão = 2,75 m e altura = 1,90 m - aterro rodoviário mínimo = 0,60 m e máximo = 6,50 m - brita produzida</t>
  </si>
  <si>
    <t>0606439</t>
  </si>
  <si>
    <t>Bueiro metálico com chapas múltiplas MP 152 galvanizadas - lenticular - vão = 3,00 m e altura = 2,00 m - aterro rodoviário mínimo = 0,60 m e máximo = 6,00 m - brita comercial</t>
  </si>
  <si>
    <t>0606349</t>
  </si>
  <si>
    <t>Bueiro metálico com chapas múltiplas MP 152 galvanizadas - lenticular - vão = 3,00 m e altura = 2,00 m - aterro rodoviário mínimo = 0,60 m e máximo = 6,00 m - brita produzida</t>
  </si>
  <si>
    <t>0606440</t>
  </si>
  <si>
    <t>Bueiro metálico com chapas múltiplas MP 152 galvanizadas - lenticular - vão = 3,20 m e altura = 2,10 m - aterro rodoviário mínimo = 0,60 m e máximo = 5,60 m - brita comercial</t>
  </si>
  <si>
    <t>0606350</t>
  </si>
  <si>
    <t>Bueiro metálico com chapas múltiplas MP 152 galvanizadas - lenticular - vão = 3,20 m e altura = 2,10 m - aterro rodoviário mínimo = 0,60 m e máximo = 5,60 m - brita produzida</t>
  </si>
  <si>
    <t>0606441</t>
  </si>
  <si>
    <t>Bueiro metálico com chapas múltiplas MP 152 galvanizadas - lenticular - vão = 3,35 m e altura = 2,15 m - aterro rodoviário mínimo = 0,60 m e máximo = 5,30 m - brita comercial</t>
  </si>
  <si>
    <t>0606351</t>
  </si>
  <si>
    <t>Bueiro metálico com chapas múltiplas MP 152 galvanizadas - lenticular - vão = 3,35 m e altura = 2,15 m - aterro rodoviário mínimo = 0,60 m e máximo = 5,30 m - brita produzida</t>
  </si>
  <si>
    <t>0606442</t>
  </si>
  <si>
    <t>Bueiro metálico com chapas múltiplas MP 152 galvanizadas - lenticular - vão = 3,55 m e altura = 2,25 m - aterro rodoviário mínimo = 0,60 m e máximo = 5,00 m - brita comercial</t>
  </si>
  <si>
    <t>0606352</t>
  </si>
  <si>
    <t>Bueiro metálico com chapas múltiplas MP 152 galvanizadas - lenticular - vão = 3,55 m e altura = 2,25 m - aterro rodoviário mínimo = 0,60 m e máximo = 5,00 m - brita produzida</t>
  </si>
  <si>
    <t>0606443</t>
  </si>
  <si>
    <t>Bueiro metálico com chapas múltiplas MP 152 galvanizadas - lenticular - vão = 3,70 m e altura = 2,35 m - aterro rodoviário mínimo = 0,60 m e máximo = 4,90 m - brita comercial</t>
  </si>
  <si>
    <t>0606353</t>
  </si>
  <si>
    <t>Bueiro metálico com chapas múltiplas MP 152 galvanizadas - lenticular - vão = 3,70 m e altura = 2,35 m - aterro rodoviário mínimo = 0,60 m e máximo = 4,90 m - brita produzida</t>
  </si>
  <si>
    <t>0606444</t>
  </si>
  <si>
    <t>Bueiro metálico com chapas múltiplas MP 152 galvanizadas - lenticular - vão = 3,90 m e altura = 2,45 m - aterro rodoviário mínimo = 0,60 m e máximo = 4,60 m - brita comercial</t>
  </si>
  <si>
    <t>0606354</t>
  </si>
  <si>
    <t>Bueiro metálico com chapas múltiplas MP 152 galvanizadas - lenticular - vão = 3,90 m e altura = 2,45 m - aterro rodoviário mínimo = 0,60 m e máximo = 4,60 m - brita produzida</t>
  </si>
  <si>
    <t>0606445</t>
  </si>
  <si>
    <t>Bueiro metálico com chapas múltiplas MP 152 galvanizadas - lenticular - vão = 4,00 m e altura = 2,55 m - aterro rodoviário mínimo = 0,60 m e máximo = 4,50 m - brita comercial</t>
  </si>
  <si>
    <t>0606355</t>
  </si>
  <si>
    <t>Bueiro metálico com chapas múltiplas MP 152 galvanizadas - lenticular - vão = 4,00 m e altura = 2,55 m - aterro rodoviário mínimo = 0,60 m e máximo = 4,50 m - brita produzida</t>
  </si>
  <si>
    <t>0606446</t>
  </si>
  <si>
    <t>Bueiro metálico com chapas múltiplas MP 152 galvanizadas - lenticular - vão = 4,15 m e altura = 2,80 m - aterro rodoviário mínimo = 0,60 m e máximo = 6,80 m - brita comercial</t>
  </si>
  <si>
    <t>0606356</t>
  </si>
  <si>
    <t>Bueiro metálico com chapas múltiplas MP 152 galvanizadas - lenticular - vão = 4,15 m e altura = 2,80 m - aterro rodoviário mínimo = 0,60 m e máximo = 6,80 m - brita produzida</t>
  </si>
  <si>
    <t>0606447</t>
  </si>
  <si>
    <t>Bueiro metálico com chapas múltiplas MP 152 galvanizadas - lenticular - vão = 4,40 m e altura = 2,90 m - aterro rodoviário mínimo = 0,60 m e máximo = 6,40 m - brita comercial</t>
  </si>
  <si>
    <t>0606357</t>
  </si>
  <si>
    <t>Bueiro metálico com chapas múltiplas MP 152 galvanizadas - lenticular - vão = 4,40 m e altura = 2,90 m - aterro rodoviário mínimo = 0,60 m e máximo = 6,40 m - brita produzida</t>
  </si>
  <si>
    <t>0606448</t>
  </si>
  <si>
    <t>Bueiro metálico com chapas múltiplas MP 152 galvanizadas - lenticular - vão = 4,60 m e altura = 3,00 m - aterro rodoviário mínimo = 0,60 m e máximo = 6,10 m - brita comercial</t>
  </si>
  <si>
    <t>0606358</t>
  </si>
  <si>
    <t>Bueiro metálico com chapas múltiplas MP 152 galvanizadas - lenticular - vão = 4,60 m e altura = 3,00 m - aterro rodoviário mínimo = 0,60 m e máximo = 6,10 m - brita produzida</t>
  </si>
  <si>
    <t>0606449</t>
  </si>
  <si>
    <t>Bueiro metálico com chapas múltiplas MP 152 galvanizadas - lenticular - vão = 4,80 m e altura = 3,05 m - aterro rodoviário mínimo = 0,60 m e máximo = 5,80 m - brita comercial</t>
  </si>
  <si>
    <t>0606359</t>
  </si>
  <si>
    <t>Bueiro metálico com chapas múltiplas MP 152 galvanizadas - lenticular - vão = 4,80 m e altura = 3,05 m - aterro rodoviário mínimo = 0,60 m e máximo = 5,80 m - brita produzida</t>
  </si>
  <si>
    <t>0606450</t>
  </si>
  <si>
    <t>Bueiro metálico com chapas múltiplas MP 152 galvanizadas - lenticular - vão = 5,05 m e altura = 3,15 m - aterro rodoviário mínimo = 0,90 m e máximo = 5,50 m - brita comercial</t>
  </si>
  <si>
    <t>0606360</t>
  </si>
  <si>
    <t>Bueiro metálico com chapas múltiplas MP 152 galvanizadas - lenticular - vão = 5,05 m e altura = 3,15 m - aterro rodoviário mínimo = 0,90 m e máximo = 5,50 m - brita produzida</t>
  </si>
  <si>
    <t>0606451</t>
  </si>
  <si>
    <t>Bueiro metálico com chapas múltiplas MP 152 galvanizadas - lenticular - vão = 5,25 m e altura = 3,25 m - aterro rodoviário mínimo = 0,90 m e máximo = 5,30 m - brita comercial</t>
  </si>
  <si>
    <t>0606361</t>
  </si>
  <si>
    <t>Bueiro metálico com chapas múltiplas MP 152 galvanizadas - lenticular - vão = 5,25 m e altura = 3,25 m - aterro rodoviário mínimo = 0,90 m e máximo = 5,30 m - brita produzida</t>
  </si>
  <si>
    <t>0606452</t>
  </si>
  <si>
    <t>Bueiro metálico com chapas múltiplas MP 152 galvanizadas - lenticular - vão = 5,45 m e altura = 3,35 m - aterro rodoviário mínimo = 0,90 m e máximo = 5,10 m - brita comercial</t>
  </si>
  <si>
    <t>0606362</t>
  </si>
  <si>
    <t>Bueiro metálico com chapas múltiplas MP 152 galvanizadas - lenticular - vão = 5,45 m e altura = 3,35 m - aterro rodoviário mínimo = 0,90 m e máximo = 5,10 m - brita produzida</t>
  </si>
  <si>
    <t>0606453</t>
  </si>
  <si>
    <t>Bueiro metálico com chapas múltiplas MP 152 galvanizadas - lenticular - vão = 5,60 m e altura = 3,40 m - aterro rodoviário mínimo = 0,90 m e máximo = 4,90 m - brita comercial</t>
  </si>
  <si>
    <t>0606363</t>
  </si>
  <si>
    <t>Bueiro metálico com chapas múltiplas MP 152 galvanizadas - lenticular - vão = 5,60 m e altura = 3,40 m - aterro rodoviário mínimo = 0,90 m e máximo = 4,90 m - brita produzida</t>
  </si>
  <si>
    <t>0606454</t>
  </si>
  <si>
    <t>Bueiro metálico com chapas múltiplas MP 152 galvanizadas - lenticular - vão = 5,80 m e altura = 3,50 m - aterro rodoviário mínimo = 0,90 m e máximo = 4,70 m - brita comercial</t>
  </si>
  <si>
    <t>0606364</t>
  </si>
  <si>
    <t>Bueiro metálico com chapas múltiplas MP 152 galvanizadas - lenticular - vão = 5,80 m e altura = 3,50 m - aterro rodoviário mínimo = 0,90 m e máximo = 4,70 m - brita produzida</t>
  </si>
  <si>
    <t>0606455</t>
  </si>
  <si>
    <t>Bueiro metálico com chapas múltiplas MP 152 galvanizadas - lenticular - vão = 5,90 m e altura = 3,55 m - aterro rodoviário mínimo = 0,90 m e máximo = 4,70 m - brita comercial</t>
  </si>
  <si>
    <t>0606365</t>
  </si>
  <si>
    <t>Bueiro metálico com chapas múltiplas MP 152 galvanizadas - lenticular - vão = 5,90 m e altura = 3,55 m - aterro rodoviário mínimo = 0,90 m e máximo = 4,70 m - brita produzida</t>
  </si>
  <si>
    <t>0606456</t>
  </si>
  <si>
    <t>Bueiro metálico com chapas múltiplas MP 152 galvanizadas - lenticular - vão = 6,10 m e altura = 3,65 m - aterro rodoviário mínimo = 0,90 m e máximo = 4,50 m - brita comercial</t>
  </si>
  <si>
    <t>0606366</t>
  </si>
  <si>
    <t>Bueiro metálico com chapas múltiplas MP 152 galvanizadas - lenticular - vão = 6,10 m e altura = 3,65 m - aterro rodoviário mínimo = 0,90 m e máximo = 4,50 m - brita produzida</t>
  </si>
  <si>
    <t>0606457</t>
  </si>
  <si>
    <t>Bueiro metálico com chapas múltiplas MP 152 galvanizadas - lenticular - vão = 6,25 m e altura = 3,65 m - aterro rodoviário mínimo = 0,90 m e máximo = 4,30 m - brita comercial</t>
  </si>
  <si>
    <t>0606367</t>
  </si>
  <si>
    <t>Bueiro metálico com chapas múltiplas MP 152 galvanizadas - lenticular - vão = 6,25 m e altura = 3,65 m - aterro rodoviário mínimo = 0,90 m e máximo = 4,30 m - brita produzida</t>
  </si>
  <si>
    <t>0606458</t>
  </si>
  <si>
    <t>Bueiro metálico com chapas múltiplas MP 152 galvanizadas - lenticular - vão = 6,40 m e altura = 3,75 m - aterro rodoviário mínimo = 0,90 m e máximo = 4,30 m - brita comercial</t>
  </si>
  <si>
    <t>0606368</t>
  </si>
  <si>
    <t>Bueiro metálico com chapas múltiplas MP 152 galvanizadas - lenticular - vão = 6,40 m e altura = 3,75 m - aterro rodoviário mínimo = 0,90 m e máximo = 4,30 m - brita produzida</t>
  </si>
  <si>
    <t>0606459</t>
  </si>
  <si>
    <t>Bueiro metálico com chapas múltiplas MP 152 galvanizadas - lenticular - vão = 6,60 m e altura = 3,85 m - aterro rodoviário mínimo = 0,90 m e máximo = 4,10 m - brita comercial</t>
  </si>
  <si>
    <t>0606369</t>
  </si>
  <si>
    <t>Bueiro metálico com chapas múltiplas MP 152 galvanizadas - lenticular - vão = 6,60 m e altura = 3,85 m - aterro rodoviário mínimo = 0,90 m e máximo = 4,10 m - brita produzida</t>
  </si>
  <si>
    <t>0606479</t>
  </si>
  <si>
    <t>Bueiro metálico com chapas múltiplas MP 152 galvanizadas - passagem de gado - vão = 2,20 m e altura = 2,25 m -aterro rodoviário mínimo = 0,30 m e máximo = 8,90 m - brita comercial</t>
  </si>
  <si>
    <t>0606460</t>
  </si>
  <si>
    <t>Bueiro metálico com chapas múltiplas MP 152 galvanizadas - passagem de gado - vão = 2,20 m e altura = 2,25 m -aterro rodoviário mínimo = 0,30 m e máximo = 8,90 m - brita produzida</t>
  </si>
  <si>
    <t>0606480</t>
  </si>
  <si>
    <t>Bueiro metálico com chapas múltiplas MP 152 galvanizadas - passagem de gado - vão = 2,90 m e altura = 3,10 m - aterro rodoviário mínimo = 0,60 m e máximo = 11,40 m - brita comercial</t>
  </si>
  <si>
    <t>0606461</t>
  </si>
  <si>
    <t>Bueiro metálico com chapas múltiplas MP 152 galvanizadas - passagem de gado - vão = 2,90 m e altura = 3,10 m - aterro rodoviário mínimo = 0,60 m e máximo = 11,40 m - brita produzida</t>
  </si>
  <si>
    <t>0606481</t>
  </si>
  <si>
    <t>Bueiro metálico com chapas múltiplas MP 152 galvanizadas - passagem inferior - vão = 3,70 m e altura = 3,50 m - aterro rodoviário mínimo = 0,60 m e máximo = 10,30 m - brita comercial</t>
  </si>
  <si>
    <t>0606462</t>
  </si>
  <si>
    <t>Bueiro metálico com chapas múltiplas MP 152 galvanizadas - passagem inferior - vão = 3,70 m e altura = 3,50 m - aterro rodoviário mínimo = 0,60 m e máximo = 10,30 m - brita produzida</t>
  </si>
  <si>
    <t>0606482</t>
  </si>
  <si>
    <t>Bueiro metálico com chapas múltiplas MP 152 galvanizadas - passagem inferior - vão = 3,90 m e altura = 3,60 m - aterro rodoviário mínimo = 0,60 m e máximo = 9,80 m - brita comercial</t>
  </si>
  <si>
    <t>0606463</t>
  </si>
  <si>
    <t>Bueiro metálico com chapas múltiplas MP 152 galvanizadas - passagem inferior - vão = 3,90 m e altura = 3,60 m - aterro rodoviário mínimo = 0,60 m e máximo = 9,80 m - brita produzida</t>
  </si>
  <si>
    <t>0606483</t>
  </si>
  <si>
    <t>Bueiro metálico com chapas múltiplas MP 152 galvanizadas - passagem inferior - vão = 4,00 m e altura = 3,75 m - aterro rodoviário mínimo = 0,60 m e máximo = 9,50 m - brita comercial</t>
  </si>
  <si>
    <t>0606464</t>
  </si>
  <si>
    <t>Bueiro metálico com chapas múltiplas MP 152 galvanizadas - passagem inferior - vão = 4,00 m e altura = 3,75 m - aterro rodoviário mínimo = 0,60 m e máximo = 9,50 m - brita produzida</t>
  </si>
  <si>
    <t>0606484</t>
  </si>
  <si>
    <t>Bueiro metálico com chapas múltiplas MP 152 galvanizadas - passagem inferior - vão = 4,20 m e altura = 3,90 m - aterro rodoviário mínimo = 0,60 m e máximo = 9,10 m - brita comercial</t>
  </si>
  <si>
    <t>0606465</t>
  </si>
  <si>
    <t>Bueiro metálico com chapas múltiplas MP 152 galvanizadas - passagem inferior - vão = 4,20 m e altura = 3,90 m - aterro rodoviário mínimo = 0,60 m e máximo = 9,10 m - brita produzida</t>
  </si>
  <si>
    <t>0606485</t>
  </si>
  <si>
    <t>Bueiro metálico com chapas múltiplas MP 152 galvanizadas - passagem inferior - vão = 4,25 m e altura = 4,10 m - aterro rodoviário mínimo = 0,60 m e máximo = 8,90 m - brita comercial</t>
  </si>
  <si>
    <t>0606466</t>
  </si>
  <si>
    <t>Bueiro metálico com chapas múltiplas MP 152 galvanizadas - passagem inferior - vão = 4,25 m e altura = 4,10 m - aterro rodoviário mínimo = 0,60 m e máximo = 8,90 m - brita produzida</t>
  </si>
  <si>
    <t>0606486</t>
  </si>
  <si>
    <t>Bueiro metálico com chapas múltiplas MP 152 galvanizadas - passagem inferior - vão = 4,40 m e altura = 4,25 m - aterro rodoviário mínimo = 0,60 m e máximo = 8,60 m - brita comercial</t>
  </si>
  <si>
    <t>0606467</t>
  </si>
  <si>
    <t>Bueiro metálico com chapas múltiplas MP 152 galvanizadas - passagem inferior - vão = 4,40 m e altura = 4,25 m - aterro rodoviário mínimo = 0,60 m e máximo = 8,60 m - brita produzida</t>
  </si>
  <si>
    <t>0606487</t>
  </si>
  <si>
    <t>Bueiro metálico com chapas múltiplas MP 152 galvanizadas - passagem inferior - vão = 4,50 m e altura = 4,40 m - aterro rodoviário mínimo = 0,60 m e máximo = 8,40 m - brita comercial</t>
  </si>
  <si>
    <t>0606468</t>
  </si>
  <si>
    <t>Bueiro metálico com chapas múltiplas MP 152 galvanizadas - passagem inferior - vão = 4,50 m e altura = 4,40 m - aterro rodoviário mínimo = 0,60 m e máximo = 8,40 m - brita produzida</t>
  </si>
  <si>
    <t>0606488</t>
  </si>
  <si>
    <t>Bueiro metálico com chapas múltiplas MP 152 galvanizadas - passagem inferior - vão = 4,70 m e altura = 4,50 m - aterro rodoviário mínimo = 0,60 m e máximo = 8,90 m - brita comercial</t>
  </si>
  <si>
    <t>0606469</t>
  </si>
  <si>
    <t>Bueiro metálico com chapas múltiplas MP 152 galvanizadas - passagem inferior - vão = 4,70 m e altura = 4,50 m - aterro rodoviário mínimo = 0,60 m e máximo = 8,90 m - brita produzida</t>
  </si>
  <si>
    <t>0606489</t>
  </si>
  <si>
    <t>Bueiro metálico com chapas múltiplas MP 152 galvanizadas - passagem inferior - vão = 4,80 m e altura = 4,75 m - aterro rodoviário mínimo = 0,90 m e máximo = 9,00 m - brita comercial</t>
  </si>
  <si>
    <t>0606470</t>
  </si>
  <si>
    <t>Bueiro metálico com chapas múltiplas MP 152 galvanizadas - passagem inferior - vão = 4,80 m e altura = 4,75 m - aterro rodoviário mínimo = 0,90 m e máximo = 9,00 m - brita produzida</t>
  </si>
  <si>
    <t>0606490</t>
  </si>
  <si>
    <t>Bueiro metálico com chapas múltiplas MP 152 galvanizadas - passagem inferior - vão = 5,00 m e altura = 4,85 m - aterro rodoviário mínimo = 0,90 m e máximo = 8,60 m - brita comercial</t>
  </si>
  <si>
    <t>0606471</t>
  </si>
  <si>
    <t>Bueiro metálico com chapas múltiplas MP 152 galvanizadas - passagem inferior - vão = 5,00 m e altura = 4,85 m - aterro rodoviário mínimo = 0,90 m e máximo = 8,60 m - brita produzida</t>
  </si>
  <si>
    <t>0606491</t>
  </si>
  <si>
    <t>Bueiro metálico com chapas múltiplas MP 152 galvanizadas - passagem inferior - vão = 5,15 m e altura = 4,90 m - aterro rodoviário mínimo = 0,90 m e máximo = 8,50 m - brita comercial</t>
  </si>
  <si>
    <t>0606472</t>
  </si>
  <si>
    <t>Bueiro metálico com chapas múltiplas MP 152 galvanizadas - passagem inferior - vão = 5,15 m e altura = 4,90 m - aterro rodoviário mínimo = 0,90 m e máximo = 8,50 m - brita produzida</t>
  </si>
  <si>
    <t>0606492</t>
  </si>
  <si>
    <t>Bueiro metálico com chapas múltiplas MP 152 galvanizadas - passagem inferior - vão = 5,25 m e altura = 5,00 m - aterro rodoviário mínimo = 0,90 m e máximo = 8,40 m - brita comercial</t>
  </si>
  <si>
    <t>0606473</t>
  </si>
  <si>
    <t>Bueiro metálico com chapas múltiplas MP 152 galvanizadas - passagem inferior - vão = 5,25 m e altura = 5,00 m - aterro rodoviário mínimo = 0,90 m e máximo = 8,40 m - brita produzida</t>
  </si>
  <si>
    <t>0606493</t>
  </si>
  <si>
    <t>Bueiro metálico com chapas múltiplas MP 152 galvanizadas - passagem inferior - vão = 5,30 m e altura = 5,30 m - aterro rodoviário mínimo = 0,90 m e máximo = 9,60 m - brita comercial</t>
  </si>
  <si>
    <t>0606474</t>
  </si>
  <si>
    <t>Bueiro metálico com chapas múltiplas MP 152 galvanizadas - passagem inferior - vão = 5,30 m e altura = 5,30 m - aterro rodoviário mínimo = 0,90 m e máximo = 9,60 m - brita produzida</t>
  </si>
  <si>
    <t>0606494</t>
  </si>
  <si>
    <t>Bueiro metálico com chapas múltiplas MP 152 galvanizadas - passagem inferior - vão = 5,65 m e altura = 5,25 m - aterro rodoviário mínimo = 0,90 m e máximo = 9,00 m - brita comercial</t>
  </si>
  <si>
    <t>0606475</t>
  </si>
  <si>
    <t>Bueiro metálico com chapas múltiplas MP 152 galvanizadas - passagem inferior - vão = 5,65 m e altura = 5,25 m - aterro rodoviário mínimo = 0,90 m e máximo = 9,00 m - brita produzida</t>
  </si>
  <si>
    <t>0606495</t>
  </si>
  <si>
    <t>Bueiro metálico com chapas múltiplas MP 152 galvanizadas - passagem inferior - vão = 5,85 m e altura = 5,30 m - aterro rodoviário mínimo = 0,90 m e máximo = 8,40 m - brita comercial</t>
  </si>
  <si>
    <t>0606476</t>
  </si>
  <si>
    <t>Bueiro metálico com chapas múltiplas MP 152 galvanizadas - passagem inferior - vão = 5,85 m e altura = 5,30 m - aterro rodoviário mínimo = 0,90 m e máximo = 8,40 m - brita produzida</t>
  </si>
  <si>
    <t>0606496</t>
  </si>
  <si>
    <t>Bueiro metálico com chapas múltiplas MP 152 galvanizadas - passagem inferior - vão = 6,00 m e altura = 5,45 m - aterro rodoviário mínimo = 0,90 m e máximo = 8,30 m - brita comercial</t>
  </si>
  <si>
    <t>0606477</t>
  </si>
  <si>
    <t>Bueiro metálico com chapas múltiplas MP 152 galvanizadas - passagem inferior - vão = 6,00 m e altura = 5,45 m - aterro rodoviário mínimo = 0,90 m e máximo = 8,30 m - brita produzida</t>
  </si>
  <si>
    <t>0606497</t>
  </si>
  <si>
    <t>Bueiro metálico com chapas múltiplas MP 152 galvanizadas - passagem inferior - vão = 6,25 m e altura = 5,50 m - aterro rodoviário mínimo = 0,90 m e máximo = 7,90 m - brita comercial</t>
  </si>
  <si>
    <t>0606478</t>
  </si>
  <si>
    <t>Bueiro metálico com chapas múltiplas MP 152 galvanizadas - passagem inferior - vão = 6,25 m e altura = 5,50 m - aterro rodoviário mínimo = 0,90 m e máximo = 7,90 m - brita produzida</t>
  </si>
  <si>
    <t>0605835</t>
  </si>
  <si>
    <t>Bueiro metálico sem interrupção de tráfego - D = 1,20 m - chapa com epóxi - escavado em material de 1ª categoria - aterro ferroviário máximo = 12,90 m</t>
  </si>
  <si>
    <t>0605571</t>
  </si>
  <si>
    <t>Bueiro metálico sem interrupção de tráfego - D = 1,20 m - chapa com epóxi - escavado em material de 1ª categoria - aterro rodoviário máximo = 9,00 m</t>
  </si>
  <si>
    <t>0605850</t>
  </si>
  <si>
    <t>Bueiro metálico sem interrupção de tráfego - D = 1,20 m - chapa com epóxi - escavado em material de 2ª categoria - aterro ferroviário máximo = 12,90 m</t>
  </si>
  <si>
    <t>0605582</t>
  </si>
  <si>
    <t>Bueiro metálico sem interrupção de tráfego - D = 1,20 m - chapa com epóxi - escavado em material de 2ª categoria - aterro rodoviário máximo = 9,00 m</t>
  </si>
  <si>
    <t>0605889</t>
  </si>
  <si>
    <t>Bueiro metálico sem interrupção de tráfego - D = 1,20 m - chapa com epóxi - escavado em material de 3ª categoria - aterro ferroviário máximo = 12,90 m</t>
  </si>
  <si>
    <t>0605593</t>
  </si>
  <si>
    <t>Bueiro metálico sem interrupção de tráfego - D = 1,20 m - chapa com epóxi - escavado em material de 3ª categoria - aterro rodoviário máximo = 9,00 m</t>
  </si>
  <si>
    <t>0605739</t>
  </si>
  <si>
    <t>Bueiro metálico sem interrupção de tráfego - D = 1,20 m - chapa galvanizada - escavado em material de 1ª categoria - aterro ferroviário máximo = 12,90 m</t>
  </si>
  <si>
    <t>0605504</t>
  </si>
  <si>
    <t>Bueiro metálico sem interrupção de tráfego - D = 1,20 m - chapa galvanizada - escavado em material de 1ª categoria - aterro rodoviário máximo = 9,00 m</t>
  </si>
  <si>
    <t>0605781</t>
  </si>
  <si>
    <t>Bueiro metálico sem interrupção de tráfego - D = 1,20 m - chapa galvanizada - escavado em material de 2ª categoria - aterro ferroviário máximo = 12,90 m</t>
  </si>
  <si>
    <t>0605524</t>
  </si>
  <si>
    <t>Bueiro metálico sem interrupção de tráfego - D = 1,20 m - chapa galvanizada - escavado em material de 2ª categoria - aterro rodoviário máximo = 9,00 m</t>
  </si>
  <si>
    <t>0605815</t>
  </si>
  <si>
    <t>Bueiro metálico sem interrupção de tráfego - D = 1,20 m - chapa galvanizada - escavado em material de 3ª categoria - aterro ferroviário máximo = 12,90 m</t>
  </si>
  <si>
    <t>0605544</t>
  </si>
  <si>
    <t>Bueiro metálico sem interrupção de tráfego - D = 1,20 m - chapa galvanizada - escavado em material de 3ª categoria - aterro rodoviário máximo = 9,00 m</t>
  </si>
  <si>
    <t>0605836</t>
  </si>
  <si>
    <t>Bueiro metálico sem interrupção de tráfego - D = 1,40 m - chapa com epóxi - escavado em material de 1ª categoria - aterro ferroviário máximo = 11,00 m</t>
  </si>
  <si>
    <t>0605572</t>
  </si>
  <si>
    <t>Bueiro metálico sem interrupção de tráfego - D = 1,40 m - chapa com epóxi - escavado em material de 1ª categoria - aterro rodoviário máximo = 7,70 m</t>
  </si>
  <si>
    <t>0605851</t>
  </si>
  <si>
    <t>Bueiro metálico sem interrupção de tráfego - D = 1,40 m - chapa com epóxi - escavado em material de 2ª categoria - aterro ferroviário máximo = 11,00 m</t>
  </si>
  <si>
    <t>0605583</t>
  </si>
  <si>
    <t>Bueiro metálico sem interrupção de tráfego - D = 1,40 m - chapa com epóxi - escavado em material de 2ª categoria - aterro rodoviário máximo = 7,70 m</t>
  </si>
  <si>
    <t>0605890</t>
  </si>
  <si>
    <t>Bueiro metálico sem interrupção de tráfego - D = 1,40 m - chapa com epóxi - escavado em material de 3ª categoria - aterro ferroviário máximo = 11,00 m</t>
  </si>
  <si>
    <t>0605594</t>
  </si>
  <si>
    <t>Bueiro metálico sem interrupção de tráfego - D = 1,40 m - chapa com epóxi - escavado em material de 3ª categoria - aterro rodoviário máximo = 7,70 m</t>
  </si>
  <si>
    <t>0605740</t>
  </si>
  <si>
    <t>Bueiro metálico sem interrupção de tráfego - D = 1,40 m - chapa galvanizada - escavado em material de 1ª categoria - aterro ferroviário máximo = 11,00 m</t>
  </si>
  <si>
    <t>0605505</t>
  </si>
  <si>
    <t>Bueiro metálico sem interrupção de tráfego - D = 1,40 m - chapa galvanizada - escavado em material de 1ª categoria - aterro rodoviário máximo = 7,70 m</t>
  </si>
  <si>
    <t>0605782</t>
  </si>
  <si>
    <t>Bueiro metálico sem interrupção de tráfego - D = 1,40 m - chapa galvanizada - escavado em material de 2ª categoria - aterro ferroviário máximo = 11,00 m</t>
  </si>
  <si>
    <t>0605525</t>
  </si>
  <si>
    <t>Bueiro metálico sem interrupção de tráfego - D = 1,40 m - chapa galvanizada - escavado em material de 2ª categoria - aterro rodoviário máximo = 7,70 m</t>
  </si>
  <si>
    <t>0605816</t>
  </si>
  <si>
    <t>Bueiro metálico sem interrupção de tráfego - D = 1,40 m - chapa galvanizada - escavado em material de 3ª categoria - aterro ferroviário máximo = 11,00 m</t>
  </si>
  <si>
    <t>0605545</t>
  </si>
  <si>
    <t>Bueiro metálico sem interrupção de tráfego - D = 1,40 m - chapa galvanizada - escavado em material de 3ª categoria - aterro rodoviário máximo = 7,70 m</t>
  </si>
  <si>
    <t>0605837</t>
  </si>
  <si>
    <t>Bueiro metálico sem interrupção de tráfego - D = 1,60 m - chapa com epóxi - escavado em material de 1ª categoria - aterro ferroviário máximo = 9,60 m</t>
  </si>
  <si>
    <t>0605573</t>
  </si>
  <si>
    <t>Bueiro metálico sem interrupção de tráfego - D = 1,60 m - chapa com epóxi - escavado em material de 1ª categoria - aterro rodoviário máximo = 6,70 m</t>
  </si>
  <si>
    <t>0605852</t>
  </si>
  <si>
    <t>Bueiro metálico sem interrupção de tráfego - D = 1,60 m - chapa com epóxi - escavado em material de 2ª categoria - aterro ferroviário máximo = 9,60 m</t>
  </si>
  <si>
    <t>0605584</t>
  </si>
  <si>
    <t>Bueiro metálico sem interrupção de tráfego - D = 1,60 m - chapa com epóxi - escavado em material de 2ª categoria - aterro rodoviário máximo = 6,70 m</t>
  </si>
  <si>
    <t>0605891</t>
  </si>
  <si>
    <t>Bueiro metálico sem interrupção de tráfego - D = 1,60 m - chapa com epóxi - escavado em material de 3ª categoria - aterro ferroviário máximo = 9,60 m</t>
  </si>
  <si>
    <t>0605595</t>
  </si>
  <si>
    <t>Bueiro metálico sem interrupção de tráfego - D = 1,60 m - chapa com epóxi - escavado em material de 3ª categoria - aterro rodoviário máximo = 6,70 m</t>
  </si>
  <si>
    <t>0605741</t>
  </si>
  <si>
    <t>Bueiro metálico sem interrupção de tráfego - D = 1,60 m - chapa galvanizada - escavado em material de 1ª categoria - aterro ferroviário máximo = 9,60 m</t>
  </si>
  <si>
    <t>0605506</t>
  </si>
  <si>
    <t>Bueiro metálico sem interrupção de tráfego - D = 1,60 m - chapa galvanizada - escavado em material de 1ª categoria - aterro rodoviário máximo = 6,70 m</t>
  </si>
  <si>
    <t>0605783</t>
  </si>
  <si>
    <t>Bueiro metálico sem interrupção de tráfego - D = 1,60 m - chapa galvanizada - escavado em material de 2ª categoria - aterro ferroviário máximo = 9,60 m</t>
  </si>
  <si>
    <t>0605526</t>
  </si>
  <si>
    <t>Bueiro metálico sem interrupção de tráfego - D = 1,60 m - chapa galvanizada - escavado em material de 2ª categoria - aterro rodoviário máximo = 6,70 m</t>
  </si>
  <si>
    <t>0605817</t>
  </si>
  <si>
    <t>Bueiro metálico sem interrupção de tráfego - D = 1,60 m - chapa galvanizada - escavado em material de 3ª categoria - aterro ferroviário máximo = 9,60 m</t>
  </si>
  <si>
    <t>0605546</t>
  </si>
  <si>
    <t>Bueiro metálico sem interrupção de tráfego - D = 1,60 m - chapa galvanizada - escavado em material de 3ª categoria - aterro rodoviário máximo = 6,70 m</t>
  </si>
  <si>
    <t>0605838</t>
  </si>
  <si>
    <t>Bueiro metálico sem interrupção de tráfego - D = 1,80 m - chapa com epóxi - escavado em material de 1ª categoria - aterro ferroviário máximo = 8,00 m</t>
  </si>
  <si>
    <t>0605574</t>
  </si>
  <si>
    <t>Bueiro metálico sem interrupção de tráfego - D = 1,80 m - chapa com epóxi - escavado em material de 1ª categoria - aterro rodoviário máximo = 6,00 m</t>
  </si>
  <si>
    <t>0605853</t>
  </si>
  <si>
    <t>Bueiro metálico sem interrupção de tráfego - D = 1,80 m - chapa com epóxi - escavado em material de 2ª categoria - aterro ferroviário máximo = 8,00 m</t>
  </si>
  <si>
    <t>0605585</t>
  </si>
  <si>
    <t>Bueiro metálico sem interrupção de tráfego - D = 1,80 m - chapa com epóxi - escavado em material de 2ª categoria - aterro rodoviário máximo = 6,00 m</t>
  </si>
  <si>
    <t>0605892</t>
  </si>
  <si>
    <t>Bueiro metálico sem interrupção de tráfego - D = 1,80 m - chapa com epóxi - escavado em material de 3ª categoria - aterro ferroviário máximo = 8,00 m</t>
  </si>
  <si>
    <t>0605596</t>
  </si>
  <si>
    <t>Bueiro metálico sem interrupção de tráfego - D = 1,80 m - chapa com epóxi - escavado em material de 3ª categoria - aterro rodoviário máximo = 6,00 m</t>
  </si>
  <si>
    <t>0605742</t>
  </si>
  <si>
    <t>Bueiro metálico sem interrupção de tráfego - D = 1,80 m - chapa galvanizada - escavado em material de 1ª categoria - aterro ferroviário máximo = 8,00 m</t>
  </si>
  <si>
    <t>0605507</t>
  </si>
  <si>
    <t>Bueiro metálico sem interrupção de tráfego - D = 1,80 m - chapa galvanizada - escavado em material de 1ª categoria - aterro rodoviário máximo = 6,00 m</t>
  </si>
  <si>
    <t>0605784</t>
  </si>
  <si>
    <t>Bueiro metálico sem interrupção de tráfego - D = 1,80 m - chapa galvanizada - escavado em material de 2ª categoria - aterro ferroviário máximo = 8,00 m</t>
  </si>
  <si>
    <t>0605527</t>
  </si>
  <si>
    <t>Bueiro metálico sem interrupção de tráfego - D = 1,80 m - chapa galvanizada - escavado em material de 2ª categoria - aterro rodoviário máximo = 6,00 m</t>
  </si>
  <si>
    <t>0605818</t>
  </si>
  <si>
    <t>Bueiro metálico sem interrupção de tráfego - D = 1,80 m - chapa galvanizada - escavado em material de 3ª categoria - aterro ferroviário máximo = 8,00 m</t>
  </si>
  <si>
    <t>0605547</t>
  </si>
  <si>
    <t>Bueiro metálico sem interrupção de tráfego - D = 1,80 m - chapa galvanizada - escavado em material de 3ª categoria - aterro rodoviário máximo = 6,00 m</t>
  </si>
  <si>
    <t>0605839</t>
  </si>
  <si>
    <t>Bueiro metálico sem interrupção de tráfego - D = 2,00 m - chapa com epóxi - escavado em material de 1ª categoria - aterro ferroviário máximo = 6,90 m</t>
  </si>
  <si>
    <t>0605575</t>
  </si>
  <si>
    <t>Bueiro metálico sem interrupção de tráfego - D = 2,00 m - chapa com epóxi - escavado em material de 1ª categoria - aterro rodoviário máximo = 5,40 m</t>
  </si>
  <si>
    <t>0605854</t>
  </si>
  <si>
    <t>Bueiro metálico sem interrupção de tráfego - D = 2,00 m - chapa com epóxi - escavado em material de 2ª categoria - aterro ferroviário máximo = 6,90 m</t>
  </si>
  <si>
    <t>0605586</t>
  </si>
  <si>
    <t>Bueiro metálico sem interrupção de tráfego - D = 2,00 m - chapa com epóxi - escavado em material de 2ª categoria - aterro rodoviário máximo = 5,40 m</t>
  </si>
  <si>
    <t>0605893</t>
  </si>
  <si>
    <t>Bueiro metálico sem interrupção de tráfego - D = 2,00 m - chapa com epóxi - escavado em material de 3ª categoria - aterro ferroviário máximo = 6,90 m</t>
  </si>
  <si>
    <t>0605597</t>
  </si>
  <si>
    <t>Bueiro metálico sem interrupção de tráfego - D = 2,00 m - chapa com epóxi - escavado em material de 3ª categoria - aterro rodoviário máximo = 5,40 m</t>
  </si>
  <si>
    <t>0605743</t>
  </si>
  <si>
    <t>Bueiro metálico sem interrupção de tráfego - D = 2,00 m - chapa galvanizada - escavado em material de 1ª categoria - aterro ferroviário máximo = 6,90 m</t>
  </si>
  <si>
    <t>0605508</t>
  </si>
  <si>
    <t>Bueiro metálico sem interrupção de tráfego - D = 2,00 m - chapa galvanizada - escavado em material de 1ª categoria - aterro rodoviário máximo = 5,40 m</t>
  </si>
  <si>
    <t>0605785</t>
  </si>
  <si>
    <t>Bueiro metálico sem interrupção de tráfego - D = 2,00 m - chapa galvanizada - escavado em material de 2ª categoria - aterro ferroviário máximo = 6,90 m</t>
  </si>
  <si>
    <t>0605528</t>
  </si>
  <si>
    <t>Bueiro metálico sem interrupção de tráfego - D = 2,00 m - chapa galvanizada - escavado em material de 2ª categoria - aterro rodoviário máximo = 5,40 m</t>
  </si>
  <si>
    <t>0605819</t>
  </si>
  <si>
    <t>Bueiro metálico sem interrupção de tráfego - D = 2,00 m - chapa galvanizada - escavado em material de 3ª categoria - aterro ferroviário máximo = 6,90 m</t>
  </si>
  <si>
    <t>0605548</t>
  </si>
  <si>
    <t>Bueiro metálico sem interrupção de tráfego - D = 2,00 m - chapa galvanizada - escavado em material de 3ª categoria - aterro rodoviário máximo = 5,40 m</t>
  </si>
  <si>
    <t>0605840</t>
  </si>
  <si>
    <t>Bueiro metálico sem interrupção de tráfego - D = 2,20 m - chapa com epóxi - escavado em material de 1ª categoria - aterro ferroviário máximo = 7,90 m</t>
  </si>
  <si>
    <t>0605576</t>
  </si>
  <si>
    <t>Bueiro metálico sem interrupção de tráfego - D = 2,20 m - chapa com epóxi - escavado em material de 1ª categoria - aterro rodoviário máximo = 4,90 m</t>
  </si>
  <si>
    <t>0605855</t>
  </si>
  <si>
    <t>Bueiro metálico sem interrupção de tráfego - D = 2,20 m - chapa com epóxi - escavado em material de 2ª categoria - aterro ferroviário máximo = 7,90 m</t>
  </si>
  <si>
    <t>0605587</t>
  </si>
  <si>
    <t>Bueiro metálico sem interrupção de tráfego - D = 2,20 m - chapa com epóxi - escavado em material de 2ª categoria - aterro rodoviário máximo = 4,90 m</t>
  </si>
  <si>
    <t>0605898</t>
  </si>
  <si>
    <t>Bueiro metálico sem interrupção de tráfego - D = 2,20 m - chapa com epóxi - escavado em material de 3ª categoria - aterro ferroviário máximo = 7,90 m</t>
  </si>
  <si>
    <t>0605598</t>
  </si>
  <si>
    <t>Bueiro metálico sem interrupção de tráfego - D = 2,20 m - chapa com epóxi - escavado em material de 3ª categoria - aterro rodoviário máximo = 4,90 m</t>
  </si>
  <si>
    <t>0605744</t>
  </si>
  <si>
    <t>Bueiro metálico sem interrupção de tráfego - D = 2,20 m - chapa galvanizada - escavado em material de 1ª categoria - aterro ferroviário máximo = 7,90 m</t>
  </si>
  <si>
    <t>0605509</t>
  </si>
  <si>
    <t>Bueiro metálico sem interrupção de tráfego - D = 2,20 m - chapa galvanizada - escavado em material de 1ª categoria - aterro rodoviário máximo = 4,90 m</t>
  </si>
  <si>
    <t>0605787</t>
  </si>
  <si>
    <t>Bueiro metálico sem interrupção de tráfego - D = 2,20 m - chapa galvanizada - escavado em material de 2ª categoria - aterro ferroviário máximo = 7,90 m</t>
  </si>
  <si>
    <t>0605529</t>
  </si>
  <si>
    <t>Bueiro metálico sem interrupção de tráfego - D = 2,20 m - chapa galvanizada - escavado em material de 2ª categoria - aterro rodoviário máximo = 4,90 m</t>
  </si>
  <si>
    <t>0605820</t>
  </si>
  <si>
    <t>Bueiro metálico sem interrupção de tráfego - D = 2,20 m - chapa galvanizada - escavado em material de 3ª categoria - aterro ferroviário máximo = 7,90 m</t>
  </si>
  <si>
    <t>0605549</t>
  </si>
  <si>
    <t>Bueiro metálico sem interrupção de tráfego - D = 2,20 m - chapa galvanizada - escavado em material de 3ª categoria - aterro rodoviário máximo = 4,90 m</t>
  </si>
  <si>
    <t>0605841</t>
  </si>
  <si>
    <t>Bueiro metálico sem interrupção de tráfego - D = 2,40 m - chapa com epóxi - escavado em material de 1ª categoria - aterro ferroviário máximo = 7,00 m</t>
  </si>
  <si>
    <t>0605577</t>
  </si>
  <si>
    <t>Bueiro metálico sem interrupção de tráfego - D = 2,40 m - chapa com epóxi - escavado em material de 1ª categoria - aterro rodoviário máximo = 4,50 m</t>
  </si>
  <si>
    <t>0605856</t>
  </si>
  <si>
    <t>Bueiro metálico sem interrupção de tráfego - D = 2,40 m - chapa com epóxi - escavado em material de 2ª categoria - aterro ferroviário máximo = 7,00 m</t>
  </si>
  <si>
    <t>0605588</t>
  </si>
  <si>
    <t>Bueiro metálico sem interrupção de tráfego - D = 2,40 m - chapa com epóxi - escavado em material de 2ª categoria - aterro rodoviário máximo = 4,50 m</t>
  </si>
  <si>
    <t>0605899</t>
  </si>
  <si>
    <t>Bueiro metálico sem interrupção de tráfego - D = 2,40 m - chapa com epóxi - escavado em material de 3ª categoria - aterro ferroviário máximo = 7,00 m</t>
  </si>
  <si>
    <t>0605599</t>
  </si>
  <si>
    <t>Bueiro metálico sem interrupção de tráfego - D = 2,40 m - chapa com epóxi - escavado em material de 3ª categoria - aterro rodoviário máximo = 4,50 m</t>
  </si>
  <si>
    <t>0605745</t>
  </si>
  <si>
    <t>Bueiro metálico sem interrupção de tráfego - D = 2,40 m - chapa galvanizada - escavado em material de 1ª categoria - aterro ferroviário máximo = 7,00 m</t>
  </si>
  <si>
    <t>0605510</t>
  </si>
  <si>
    <t>Bueiro metálico sem interrupção de tráfego - D = 2,40 m - chapa galvanizada - escavado em material de 1ª categoria - aterro rodoviário máximo = 4,50 m</t>
  </si>
  <si>
    <t>0605788</t>
  </si>
  <si>
    <t>Bueiro metálico sem interrupção de tráfego - D = 2,40 m - chapa galvanizada - escavado em material de 2ª categoria - aterro ferroviário máximo = 7,00 m</t>
  </si>
  <si>
    <t>0605530</t>
  </si>
  <si>
    <t>Bueiro metálico sem interrupção de tráfego - D = 2,40 m - chapa galvanizada - escavado em material de 2ª categoria - aterro rodoviário máximo = 4,50 m</t>
  </si>
  <si>
    <t>0605821</t>
  </si>
  <si>
    <t>Bueiro metálico sem interrupção de tráfego - D = 2,40 m - chapa galvanizada - escavado em material de 3ª categoria - aterro ferroviário máximo = 7,00 m</t>
  </si>
  <si>
    <t>0605550</t>
  </si>
  <si>
    <t>Bueiro metálico sem interrupção de tráfego - D = 2,40 m - chapa galvanizada - escavado em material de 3ª categoria - aterro rodoviário máximo = 4,50 m</t>
  </si>
  <si>
    <t>0605842</t>
  </si>
  <si>
    <t>Bueiro metálico sem interrupção de tráfego - D = 2,60 m - chapa com epóxi - escavado em material de 1ª categoria - aterro ferroviário máximo = 6,40 m</t>
  </si>
  <si>
    <t>0605578</t>
  </si>
  <si>
    <t>Bueiro metálico sem interrupção de tráfego - D = 2,60 m - chapa com epóxi - escavado em material de 1ª categoria - aterro rodoviário máximo = 4,10 m</t>
  </si>
  <si>
    <t>0605857</t>
  </si>
  <si>
    <t>Bueiro metálico sem interrupção de tráfego - D = 2,60 m - chapa com epóxi - escavado em material de 2ª categoria - aterro ferroviário máximo = 6,40 m</t>
  </si>
  <si>
    <t>0605589</t>
  </si>
  <si>
    <t>Bueiro metálico sem interrupção de tráfego - D = 2,60 m - chapa com epóxi - escavado em material de 2ª categoria - aterro rodoviário máximo = 4,10 m</t>
  </si>
  <si>
    <t>0605900</t>
  </si>
  <si>
    <t>Bueiro metálico sem interrupção de tráfego - D = 2,60 m - chapa com epóxi - escavado em material de 3ª categoria - aterro ferroviário máximo = 6,40 m</t>
  </si>
  <si>
    <t>0605600</t>
  </si>
  <si>
    <t>Bueiro metálico sem interrupção de tráfego - D = 2,60 m - chapa com epóxi - escavado em material de 3ª categoria - aterro rodoviário máximo = 4,10 m</t>
  </si>
  <si>
    <t>0605746</t>
  </si>
  <si>
    <t>Bueiro metálico sem interrupção de tráfego - D = 2,60 m - chapa galvanizada - escavado em material de 1ª categoria - aterro ferroviário máximo = 6,40 m</t>
  </si>
  <si>
    <t>0605511</t>
  </si>
  <si>
    <t>Bueiro metálico sem interrupção de tráfego - D = 2,60 m - chapa galvanizada - escavado em material de 1ª categoria - aterro rodoviário máximo = 4,10 m</t>
  </si>
  <si>
    <t>0605789</t>
  </si>
  <si>
    <t>Bueiro metálico sem interrupção de tráfego - D = 2,60 m - chapa galvanizada - escavado em material de 2ª categoria - aterro ferroviário máximo = 6,40 m</t>
  </si>
  <si>
    <t>0605531</t>
  </si>
  <si>
    <t>Bueiro metálico sem interrupção de tráfego - D = 2,60 m - chapa galvanizada - escavado em material de 2ª categoria - aterro rodoviário máximo = 4,10 m</t>
  </si>
  <si>
    <t>0605822</t>
  </si>
  <si>
    <t>Bueiro metálico sem interrupção de tráfego - D = 2,60 m - chapa galvanizada - escavado em material de 3ª categoria - aterro ferroviário máximo = 6,40 m</t>
  </si>
  <si>
    <t>0605551</t>
  </si>
  <si>
    <t>Bueiro metálico sem interrupção de tráfego - D = 2,60 m - chapa galvanizada - escavado em material de 3ª categoria - aterro rodoviário máximo = 4,10 m</t>
  </si>
  <si>
    <t>0605843</t>
  </si>
  <si>
    <t>Bueiro metálico sem interrupção de tráfego - D = 2,80 m - chapa com epóxi - escavado em material de 1ª categoria - aterro ferroviário máximo = 5,50 m</t>
  </si>
  <si>
    <t>0605579</t>
  </si>
  <si>
    <t>Bueiro metálico sem interrupção de tráfego - D = 2,80 m - chapa com epóxi - escavado em material de 1ª categoria - aterro rodoviário máximo = 3,80 m</t>
  </si>
  <si>
    <t>0605858</t>
  </si>
  <si>
    <t>Bueiro metálico sem interrupção de tráfego - D = 2,80 m - chapa com epóxi - escavado em material de 2ª categoria - aterro ferroviário máximo = 5,50 m</t>
  </si>
  <si>
    <t>0605590</t>
  </si>
  <si>
    <t>Bueiro metálico sem interrupção de tráfego - D = 2,80 m - chapa com epóxi - escavado em material de 2ª categoria - aterro rodoviário máximo = 3,80 m</t>
  </si>
  <si>
    <t>0605901</t>
  </si>
  <si>
    <t>Bueiro metálico sem interrupção de tráfego - D = 2,80 m - chapa com epóxi - escavado em material de 3ª categoria - aterro ferroviário máximo = 5,50 m</t>
  </si>
  <si>
    <t>0605601</t>
  </si>
  <si>
    <t>Bueiro metálico sem interrupção de tráfego - D = 2,80 m - chapa com epóxi - escavado em material de 3ª categoria - aterro rodoviário máximo = 3,80 m</t>
  </si>
  <si>
    <t>0605747</t>
  </si>
  <si>
    <t>Bueiro metálico sem interrupção de tráfego - D = 2,80 m - chapa galvanizada - escavado em material de 1ª categoria - aterro ferroviário máximo = 5,50 m</t>
  </si>
  <si>
    <t>0605512</t>
  </si>
  <si>
    <t>Bueiro metálico sem interrupção de tráfego - D = 2,80 m - chapa galvanizada - escavado em material de 1ª categoria - aterro rodoviário máximo = 3,80 m</t>
  </si>
  <si>
    <t>0605790</t>
  </si>
  <si>
    <t>Bueiro metálico sem interrupção de tráfego - D = 2,80 m - chapa galvanizada - escavado em material de 2ª categoria - aterro ferroviário máximo = 5,50 m</t>
  </si>
  <si>
    <t>0605532</t>
  </si>
  <si>
    <t>Bueiro metálico sem interrupção de tráfego - D = 2,80 m - chapa galvanizada - escavado em material de 2ª categoria - aterro rodoviário máximo = 3,80 m</t>
  </si>
  <si>
    <t>0605823</t>
  </si>
  <si>
    <t>Bueiro metálico sem interrupção de tráfego - D = 2,80 m - chapa galvanizada - escavado em material de 3ª categoria - aterro ferroviário máximo = 5,50 m</t>
  </si>
  <si>
    <t>0605552</t>
  </si>
  <si>
    <t>Bueiro metálico sem interrupção de tráfego - D = 2,80 m - chapa galvanizada - escavado em material de 3ª categoria - aterro rodoviário máximo = 3,80 m</t>
  </si>
  <si>
    <t>0605844</t>
  </si>
  <si>
    <t>Bueiro metálico sem interrupção de tráfego - D = 3,00 m - chapa com epóxi - escavado em material de 1ª categoria - aterro ferroviário máximo = 4,70 m</t>
  </si>
  <si>
    <t>0605580</t>
  </si>
  <si>
    <t>Bueiro metálico sem interrupção de tráfego - D = 3,00 m - chapa com epóxi - escavado em material de 1ª categoria - aterro rodoviário máximo = 3,60 m</t>
  </si>
  <si>
    <t>0605887</t>
  </si>
  <si>
    <t>Bueiro metálico sem interrupção de tráfego - D = 3,00 m - chapa com epóxi - escavado em material de 2ª categoria - aterro ferroviário máximo = 4,70 m</t>
  </si>
  <si>
    <t>0605591</t>
  </si>
  <si>
    <t>Bueiro metálico sem interrupção de tráfego - D = 3,00 m - chapa com epóxi - escavado em material de 2ª categoria - aterro rodoviário máximo = 3,60 m</t>
  </si>
  <si>
    <t>0605902</t>
  </si>
  <si>
    <t>Bueiro metálico sem interrupção de tráfego - D = 3,00 m - chapa com epóxi - escavado em material de 3ª categoria - aterro ferroviário máximo = 4,70 m</t>
  </si>
  <si>
    <t>0605602</t>
  </si>
  <si>
    <t>Bueiro metálico sem interrupção de tráfego - D = 3,00 m - chapa com epóxi - escavado em material de 3ª categoria - aterro rodoviário máximo = 3,60 m</t>
  </si>
  <si>
    <t>0605748</t>
  </si>
  <si>
    <t>Bueiro metálico sem interrupção de tráfego - D = 3,00 m - chapa galvanizada - escavado em material de 1ª categoria - aterro ferroviário máximo = 4,70 m</t>
  </si>
  <si>
    <t>0605513</t>
  </si>
  <si>
    <t>Bueiro metálico sem interrupção de tráfego - D = 3,00 m - chapa galvanizada - escavado em material de 1ª categoria - aterro rodoviário máximo = 3,60 m</t>
  </si>
  <si>
    <t>0605804</t>
  </si>
  <si>
    <t>Bueiro metálico sem interrupção de tráfego - D = 3,00 m - chapa galvanizada - escavado em material de 2ª categoria - aterro ferroviário máximo = 4,70 m</t>
  </si>
  <si>
    <t>0605533</t>
  </si>
  <si>
    <t>Bueiro metálico sem interrupção de tráfego - D = 3,00 m - chapa galvanizada - escavado em material de 2ª categoria - aterro rodoviário máximo = 3,60 m</t>
  </si>
  <si>
    <t>0605824</t>
  </si>
  <si>
    <t>Bueiro metálico sem interrupção de tráfego - D = 3,00 m - chapa galvanizada - escavado em material de 3ª categoria - aterro ferroviário máximo = 4,70 m</t>
  </si>
  <si>
    <t>0605553</t>
  </si>
  <si>
    <t>Bueiro metálico sem interrupção de tráfego - D = 3,00 m - chapa galvanizada - escavado em material de 3ª categoria - aterro rodoviário máximo = 3,60 m</t>
  </si>
  <si>
    <t>0605845</t>
  </si>
  <si>
    <t>Bueiro metálico sem interrupção de tráfego - D = 3,20 m - chapa com epóxi - escavado em material de 1ª categoria - aterro ferroviário máximo = 4,00 m</t>
  </si>
  <si>
    <t>0605581</t>
  </si>
  <si>
    <t>Bueiro metálico sem interrupção de tráfego - D = 3,20 m - chapa com epóxi - escavado em material de 1ª categoria - aterro rodoviário máximo = 4,80 m</t>
  </si>
  <si>
    <t>0605888</t>
  </si>
  <si>
    <t>Bueiro metálico sem interrupção de tráfego - D = 3,20 m - chapa com epóxi - escavado em material de 2ª categoria - aterro ferroviário máximo = 4,00 m</t>
  </si>
  <si>
    <t>0605592</t>
  </si>
  <si>
    <t>Bueiro metálico sem interrupção de tráfego - D = 3,20 m - chapa com epóxi - escavado em material de 2ª categoria - aterro rodoviário máximo = 4,80 m</t>
  </si>
  <si>
    <t>0605903</t>
  </si>
  <si>
    <t>Bueiro metálico sem interrupção de tráfego - D = 3,20 m - chapa com epóxi - escavado em material de 3ª categoria - aterro ferroviário máximo = 4,00 m</t>
  </si>
  <si>
    <t>0605603</t>
  </si>
  <si>
    <t>Bueiro metálico sem interrupção de tráfego - D = 3,20 m - chapa com epóxi - escavado em material de 3ª categoria - aterro rodoviário máximo = 4,80 m</t>
  </si>
  <si>
    <t>0605771</t>
  </si>
  <si>
    <t>Bueiro metálico sem interrupção de tráfego - D = 3,20 m - chapa galvanizada - escavado em material de 1ª categoria - aterro ferroviário máximo = 4,00 m</t>
  </si>
  <si>
    <t>0605514</t>
  </si>
  <si>
    <t>Bueiro metálico sem interrupção de tráfego - D = 3,20 m - chapa galvanizada - escavado em material de 1ª categoria - aterro rodoviário máximo = 4,80 m</t>
  </si>
  <si>
    <t>0605805</t>
  </si>
  <si>
    <t>Bueiro metálico sem interrupção de tráfego - D = 3,20 m - chapa galvanizada - escavado em material de 2ª categoria - aterro ferroviário máximo = 4,00 m</t>
  </si>
  <si>
    <t>0605534</t>
  </si>
  <si>
    <t>Bueiro metálico sem interrupção de tráfego - D = 3,20 m - chapa galvanizada - escavado em material de 2ª categoria - aterro rodoviário máximo = 4,80 m</t>
  </si>
  <si>
    <t>0605825</t>
  </si>
  <si>
    <t>Bueiro metálico sem interrupção de tráfego - D = 3,20 m - chapa galvanizada - escavado em material de 3ª categoria - aterro ferroviário máximo = 4,00 m</t>
  </si>
  <si>
    <t>0605554</t>
  </si>
  <si>
    <t>Bueiro metálico sem interrupção de tráfego - D = 3,20 m - chapa galvanizada - escavado em material de 3ª categoria - aterro rodoviário máximo = 4,80 m</t>
  </si>
  <si>
    <t>0605772</t>
  </si>
  <si>
    <t>Bueiro metálico sem interrupção de tráfego - D = 3,40 m - chapa galvanizada - escavado em material de 1ª categoria - aterro ferroviário máximo = 7,00 m</t>
  </si>
  <si>
    <t>0605515</t>
  </si>
  <si>
    <t>Bueiro metálico sem interrupção de tráfego - D = 3,40 m - chapa galvanizada - escavado em material de 1ª categoria - aterro rodoviário máximo = 4,50 m</t>
  </si>
  <si>
    <t>0605806</t>
  </si>
  <si>
    <t>Bueiro metálico sem interrupção de tráfego - D = 3,40 m - chapa galvanizada - escavado em material de 2ª categoria - aterro ferroviário máximo = 7,00 m</t>
  </si>
  <si>
    <t>0605535</t>
  </si>
  <si>
    <t>Bueiro metálico sem interrupção de tráfego - D = 3,40 m - chapa galvanizada - escavado em material de 2ª categoria - aterro rodoviário máximo = 4,50 m</t>
  </si>
  <si>
    <t>0605826</t>
  </si>
  <si>
    <t>Bueiro metálico sem interrupção de tráfego - D = 3,40 m - chapa galvanizada - escavado em material de 3ª categoria - aterro ferroviário máximo = 7,00 m</t>
  </si>
  <si>
    <t>0605555</t>
  </si>
  <si>
    <t>Bueiro metálico sem interrupção de tráfego - D = 3,40 m - chapa galvanizada - escavado em material de 3ª categoria - aterro rodoviário máximo = 4,50 m</t>
  </si>
  <si>
    <t>0605773</t>
  </si>
  <si>
    <t>Bueiro metálico sem interrupção de tráfego - D = 3,60 m - chapa galvanizada - escavado em material de 1ª categoria - aterro ferroviário máximo = 6,60 m</t>
  </si>
  <si>
    <t>0605516</t>
  </si>
  <si>
    <t>Bueiro metálico sem interrupção de tráfego - D = 3,60 m - chapa galvanizada - escavado em material de 1ª categoria - aterro rodoviário máximo = 4,30 m</t>
  </si>
  <si>
    <t>0605807</t>
  </si>
  <si>
    <t>Bueiro metálico sem interrupção de tráfego - D = 3,60 m - chapa galvanizada - escavado em material de 2ª categoria - aterro ferroviário máximo = 6,60 m</t>
  </si>
  <si>
    <t>0605536</t>
  </si>
  <si>
    <t>Bueiro metálico sem interrupção de tráfego - D = 3,60 m - chapa galvanizada - escavado em material de 2ª categoria - aterro rodoviário máximo = 4,30 m</t>
  </si>
  <si>
    <t>0605827</t>
  </si>
  <si>
    <t>Bueiro metálico sem interrupção de tráfego - D = 3,60 m - chapa galvanizada - escavado em material de 3ª categoria - aterro ferroviário máximo = 6,60 m</t>
  </si>
  <si>
    <t>0605556</t>
  </si>
  <si>
    <t>Bueiro metálico sem interrupção de tráfego - D = 3,60 m - chapa galvanizada - escavado em material de 3ª categoria - aterro rodoviário máximo = 4,30 m</t>
  </si>
  <si>
    <t>0605774</t>
  </si>
  <si>
    <t>Bueiro metálico sem interrupção de tráfego - D = 3,80 m - chapa galvanizada - escavado em material de 1ª categoria - aterro ferroviário máximo = 6,20 m</t>
  </si>
  <si>
    <t>0605517</t>
  </si>
  <si>
    <t>Bueiro metálico sem interrupção de tráfego - D = 3,80 m - chapa galvanizada - escavado em material de 1ª categoria - aterro rodoviário máximo = 4,00 m</t>
  </si>
  <si>
    <t>0605808</t>
  </si>
  <si>
    <t>Bueiro metálico sem interrupção de tráfego - D = 3,80 m - chapa galvanizada - escavado em material de 2ª categoria - aterro ferroviário máximo = 6,20 m</t>
  </si>
  <si>
    <t>0605537</t>
  </si>
  <si>
    <t>Bueiro metálico sem interrupção de tráfego - D = 3,80 m - chapa galvanizada - escavado em material de 2ª categoria - aterro rodoviário máximo = 4,00 m</t>
  </si>
  <si>
    <t>0605828</t>
  </si>
  <si>
    <t>Bueiro metálico sem interrupção de tráfego - D = 3,80 m - chapa galvanizada - escavado em material de 3ª categoria - aterro ferroviário máximo = 6,20 m</t>
  </si>
  <si>
    <t>0605557</t>
  </si>
  <si>
    <t>Bueiro metálico sem interrupção de tráfego - D = 3,80 m - chapa galvanizada - escavado em material de 3ª categoria - aterro rodoviário máximo = 4,00 m</t>
  </si>
  <si>
    <t>0605775</t>
  </si>
  <si>
    <t>Bueiro metálico sem interrupção de tráfego - D = 4,00 m - chapa galvanizada - escavado em material de 1ª categoria - aterro ferroviário máximo = 5,10 m</t>
  </si>
  <si>
    <t>0605518</t>
  </si>
  <si>
    <t>Bueiro metálico sem interrupção de tráfego - D = 4,00 m - chapa galvanizada - escavado em material de 1ª categoria - aterro rodoviário máximo = 3,10 m</t>
  </si>
  <si>
    <t>0605809</t>
  </si>
  <si>
    <t>Bueiro metálico sem interrupção de tráfego - D = 4,00 m - chapa galvanizada - escavado em material de 2ª categoria - aterro ferroviário máximo = 5,10 m</t>
  </si>
  <si>
    <t>0605538</t>
  </si>
  <si>
    <t>Bueiro metálico sem interrupção de tráfego - D = 4,00 m - chapa galvanizada - escavado em material de 2ª categoria - aterro rodoviário máximo = 3,10 m</t>
  </si>
  <si>
    <t>0605829</t>
  </si>
  <si>
    <t>Bueiro metálico sem interrupção de tráfego - D = 4,00 m - chapa galvanizada - escavado em material de 3ª categoria - aterro ferroviário máximo = 5,10 m</t>
  </si>
  <si>
    <t>0605558</t>
  </si>
  <si>
    <t>Bueiro metálico sem interrupção de tráfego - D = 4,00 m - chapa galvanizada - escavado em material de 3ª categoria - aterro rodoviário máximo = 3,10 m</t>
  </si>
  <si>
    <t>0605776</t>
  </si>
  <si>
    <t>Bueiro metálico sem interrupção de tráfego - D = 4,20 m - chapa galvanizada - escavado em material de 1ª categoria - aterro ferroviário máximo = 4,80 m</t>
  </si>
  <si>
    <t>0605519</t>
  </si>
  <si>
    <t>Bueiro metálico sem interrupção de tráfego - D = 4,20 m - chapa galvanizada - escavado em material de 1ª categoria - aterro rodoviário máximo = 4,40 m</t>
  </si>
  <si>
    <t>0605810</t>
  </si>
  <si>
    <t>Bueiro metálico sem interrupção de tráfego - D = 4,20 m - chapa galvanizada - escavado em material de 2ª categoria - aterro ferroviário máximo = 4,80 m</t>
  </si>
  <si>
    <t>0605539</t>
  </si>
  <si>
    <t>Bueiro metálico sem interrupção de tráfego - D = 4,20 m - chapa galvanizada - escavado em material de 2ª categoria - aterro rodoviário máximo = 4,40 m</t>
  </si>
  <si>
    <t>0605830</t>
  </si>
  <si>
    <t>Bueiro metálico sem interrupção de tráfego - D = 4,20 m - chapa galvanizada - escavado em material de 3ª categoria - aterro ferroviário máximo = 4,80 m</t>
  </si>
  <si>
    <t>0605559</t>
  </si>
  <si>
    <t>Bueiro metálico sem interrupção de tráfego - D = 4,20 m - chapa galvanizada - escavado em material de 3ª categoria - aterro rodoviário máximo = 4,40 m</t>
  </si>
  <si>
    <t>0605777</t>
  </si>
  <si>
    <t>Bueiro metálico sem interrupção de tráfego - D = 4,40 m - chapa galvanizada - escavado em material de 1ª categoria - aterro ferroviário máximo = 4,20 m</t>
  </si>
  <si>
    <t>0605520</t>
  </si>
  <si>
    <t>Bueiro metálico sem interrupção de tráfego - D = 4,40 m - chapa galvanizada - escavado em material de 1ª categoria - aterro rodoviário máximo = 4,20 m</t>
  </si>
  <si>
    <t>0605811</t>
  </si>
  <si>
    <t>Bueiro metálico sem interrupção de tráfego - D = 4,40 m - chapa galvanizada - escavado em material de 2ª categoria - aterro ferroviário máximo = 4,20 m</t>
  </si>
  <si>
    <t>0605540</t>
  </si>
  <si>
    <t>Bueiro metálico sem interrupção de tráfego - D = 4,40 m - chapa galvanizada - escavado em material de 2ª categoria - aterro rodoviário máximo = 4,20 m</t>
  </si>
  <si>
    <t>0605831</t>
  </si>
  <si>
    <t>Bueiro metálico sem interrupção de tráfego - D = 4,40 m - chapa galvanizada - escavado em material de 3ª categoria - aterro ferroviário máximo = 4,20 m</t>
  </si>
  <si>
    <t>0605560</t>
  </si>
  <si>
    <t>Bueiro metálico sem interrupção de tráfego - D = 4,40 m - chapa galvanizada - escavado em material de 3ª categoria - aterro rodoviário máximo = 4,20 m</t>
  </si>
  <si>
    <t>0605778</t>
  </si>
  <si>
    <t>Bueiro metálico sem interrupção de tráfego - D = 4,60 m - chapa galvanizada - escavado em material de 1ª categoria - aterro ferroviário máximo = 4,00 m</t>
  </si>
  <si>
    <t>0605521</t>
  </si>
  <si>
    <t>Bueiro metálico sem interrupção de tráfego - D = 4,60 m - chapa galvanizada - escavado em material de 1ª categoria - aterro rodoviário máximo = 4,00 m</t>
  </si>
  <si>
    <t>0605812</t>
  </si>
  <si>
    <t>Bueiro metálico sem interrupção de tráfego - D = 4,60 m - chapa galvanizada - escavado em material de 2ª categoria - aterro ferroviário máximo = 4,00 m</t>
  </si>
  <si>
    <t>0605541</t>
  </si>
  <si>
    <t>Bueiro metálico sem interrupção de tráfego - D = 4,60 m - chapa galvanizada - escavado em material de 2ª categoria - aterro rodoviário máximo = 4,00 m</t>
  </si>
  <si>
    <t>0605832</t>
  </si>
  <si>
    <t>Bueiro metálico sem interrupção de tráfego - D = 4,60 m - chapa galvanizada - escavado em material de 3ª categoria - aterro ferroviário máximo = 4,00 m</t>
  </si>
  <si>
    <t>0605561</t>
  </si>
  <si>
    <t>Bueiro metálico sem interrupção de tráfego - D = 4,60 m - chapa galvanizada - escavado em material de 3ª categoria - aterro rodoviário máximo = 4,00 m</t>
  </si>
  <si>
    <t>0605779</t>
  </si>
  <si>
    <t>Bueiro metálico sem interrupção de tráfego - D = 4,80 m - chapa galvanizada - escavado em material de 1ª categoria - aterro ferroviário máximo = 5,10 m</t>
  </si>
  <si>
    <t>0605522</t>
  </si>
  <si>
    <t>Bueiro metálico sem interrupção de tráfego - D = 4,80 m - chapa galvanizada - escavado em material de 1ª categoria - aterro rodoviário máximo = 5,50 m</t>
  </si>
  <si>
    <t>0605813</t>
  </si>
  <si>
    <t>Bueiro metálico sem interrupção de tráfego - D = 4,80 m - chapa galvanizada - escavado em material de 2ª categoria - aterro ferroviário máximo = 5,10 m</t>
  </si>
  <si>
    <t>0605542</t>
  </si>
  <si>
    <t>Bueiro metálico sem interrupção de tráfego - D = 4,80 m - chapa galvanizada - escavado em material de 2ª categoria - aterro rodoviário máximo = 5,50 m</t>
  </si>
  <si>
    <t>0605833</t>
  </si>
  <si>
    <t>Bueiro metálico sem interrupção de tráfego - D = 4,80 m - chapa galvanizada - escavado em material de 3ª categoria - aterro ferroviário máximo = 5,10 m</t>
  </si>
  <si>
    <t>0605562</t>
  </si>
  <si>
    <t>Bueiro metálico sem interrupção de tráfego - D = 4,80 m - chapa galvanizada - escavado em material de 3ª categoria - aterro rodoviário máximo = 5,50 m</t>
  </si>
  <si>
    <t>0605780</t>
  </si>
  <si>
    <t>Bueiro metálico sem interrupção de tráfego - D = 5,00 m - chapa galvanizada - escavado em material de 1ª categoria - aterro ferroviário máximo = 4,80 m</t>
  </si>
  <si>
    <t>0605523</t>
  </si>
  <si>
    <t>Bueiro metálico sem interrupção de tráfego - D = 5,00 m - chapa galvanizada - escavado em material de 1ª categoria - aterro rodoviário máximo = 5,30 m</t>
  </si>
  <si>
    <t>0605814</t>
  </si>
  <si>
    <t>Bueiro metálico sem interrupção de tráfego - D = 5,00 m - chapa galvanizada - escavado em material de 2ª categoria - aterro ferroviário máximo = 4,80 m</t>
  </si>
  <si>
    <t>0605543</t>
  </si>
  <si>
    <t>Bueiro metálico sem interrupção de tráfego - D = 5,00 m - chapa galvanizada - escavado em material de 2ª categoria - aterro rodoviário máximo = 5,30 m</t>
  </si>
  <si>
    <t>0605834</t>
  </si>
  <si>
    <t>Bueiro metálico sem interrupção de tráfego - D = 5,00 m - chapa galvanizada - escavado em material de 3ª categoria - aterro ferroviário máximo = 4,80 m</t>
  </si>
  <si>
    <t>0605563</t>
  </si>
  <si>
    <t>Bueiro metálico sem interrupção de tráfego - D = 5,00 m - chapa galvanizada - escavado em material de 3ª categoria - aterro rodoviário máximo = 5,30 m</t>
  </si>
  <si>
    <t>0605606</t>
  </si>
  <si>
    <t>Sistema de escoramento telescópico regulável para tunnel liner</t>
  </si>
  <si>
    <t>0705314</t>
  </si>
  <si>
    <t>Boca de BDCC 1,50 x 1,50 m - esconsidade 0° - areia e brita comerciais</t>
  </si>
  <si>
    <t>0705312</t>
  </si>
  <si>
    <t>Boca de BDCC 1,50 x 1,50 m - esconsidade 0° - areia extraída e brita produzida</t>
  </si>
  <si>
    <t>0705316</t>
  </si>
  <si>
    <t>Boca de BDCC 1,50 x 1,50 m - esconsidade 15° - areia e brita comerciais</t>
  </si>
  <si>
    <t>0705315</t>
  </si>
  <si>
    <t>Boca de BDCC 1,50 x 1,50 m - esconsidade 15° - areia extraída e brita produzida</t>
  </si>
  <si>
    <t>0705318</t>
  </si>
  <si>
    <t>Boca de BDCC 1,50 x 1,50 m - esconsidade 30° - areia e brita comerciais</t>
  </si>
  <si>
    <t>0705317</t>
  </si>
  <si>
    <t>Boca de BDCC 1,50 x 1,50 m - esconsidade 30° - areia extraída e brita produzida</t>
  </si>
  <si>
    <t>0705320</t>
  </si>
  <si>
    <t>Boca de BDCC 1,50 x 1,50 m - esconsidade 45° - areia e brita comerciais</t>
  </si>
  <si>
    <t>0705319</t>
  </si>
  <si>
    <t>Boca de BDCC 1,50 x 1,50 m - esconsidade 45° - areia extraída e brita produzida</t>
  </si>
  <si>
    <t>0705322</t>
  </si>
  <si>
    <t>Boca de BDCC 2,00 x 2,00 m - esconsidade 0° - areia e brita comerciais</t>
  </si>
  <si>
    <t>0705321</t>
  </si>
  <si>
    <t>Boca de BDCC 2,00 x 2,00 m - esconsidade 0° - areia extraída e brita produzida</t>
  </si>
  <si>
    <t>0705324</t>
  </si>
  <si>
    <t>Boca de BDCC 2,00 x 2,00 m - esconsidade 15° - areia e brita comerciais</t>
  </si>
  <si>
    <t>0705323</t>
  </si>
  <si>
    <t>Boca de BDCC 2,00 x 2,00 m - esconsidade 15° - areia extraída e brita produzida</t>
  </si>
  <si>
    <t>0705326</t>
  </si>
  <si>
    <t>Boca de BDCC 2,00 x 2,00 m - esconsidade 30° - areia e brita comerciais</t>
  </si>
  <si>
    <t>0705325</t>
  </si>
  <si>
    <t>Boca de BDCC 2,00 x 2,00 m - esconsidade 30° - areia extraída e brita produzida</t>
  </si>
  <si>
    <t>0705328</t>
  </si>
  <si>
    <t>Boca de BDCC 2,00 x 2,00 m - esconsidade 45° - areia e brita comerciais</t>
  </si>
  <si>
    <t>0705327</t>
  </si>
  <si>
    <t>Boca de BDCC 2,00 x 2,00 m - esconsidade 45° - areia extraída e brita produzida</t>
  </si>
  <si>
    <t>0705330</t>
  </si>
  <si>
    <t>Boca de BDCC 2,50 x 2,50 m - esconsidade 0° - areia e brita comerciais</t>
  </si>
  <si>
    <t>0705329</t>
  </si>
  <si>
    <t>Boca de BDCC 2,50 x 2,50 m - esconsidade 0° - areia extraída e brita produzida</t>
  </si>
  <si>
    <t>0705332</t>
  </si>
  <si>
    <t>Boca de BDCC 2,50 x 2,50 m - esconsidade 15° - areia e brita comerciais</t>
  </si>
  <si>
    <t>0705331</t>
  </si>
  <si>
    <t>Boca de BDCC 2,50 x 2,50 m - esconsidade 15° - areia extraída e brita produzida</t>
  </si>
  <si>
    <t>0705334</t>
  </si>
  <si>
    <t>Boca de BDCC 2,50 x 2,50 m - esconsidade 30° - areia e brita comerciais</t>
  </si>
  <si>
    <t>0705333</t>
  </si>
  <si>
    <t>Boca de BDCC 2,50 x 2,50 m - esconsidade 30° - areia extraída e brita produzida</t>
  </si>
  <si>
    <t>0705336</t>
  </si>
  <si>
    <t>Boca de BDCC 2,50 x 2,50 m - esconsidade 45° - areia e brita comerciais</t>
  </si>
  <si>
    <t>0705335</t>
  </si>
  <si>
    <t>Boca de BDCC 2,50 x 2,50 m - esconsidade 45° - areia extraída e brita produzida</t>
  </si>
  <si>
    <t>0705338</t>
  </si>
  <si>
    <t>Boca de BDCC 3,00 x 3,00 m - esconsidade 0° - areia e brita comerciais</t>
  </si>
  <si>
    <t>0705337</t>
  </si>
  <si>
    <t>Boca de BDCC 3,00 x 3,00 m - esconsidade 0° - areia extraída e brita produzida</t>
  </si>
  <si>
    <t>0705340</t>
  </si>
  <si>
    <t>Boca de BDCC 3,00 x 3,00 m - esconsidade 15° - areia e brita comerciais</t>
  </si>
  <si>
    <t>0705339</t>
  </si>
  <si>
    <t>Boca de BDCC 3,00 x 3,00 m - esconsidade 15° - areia extraída e brita produzida</t>
  </si>
  <si>
    <t>0705342</t>
  </si>
  <si>
    <t>Boca de BDCC 3,00 x 3,00 m - esconsidade 30° - areia e brita comerciais</t>
  </si>
  <si>
    <t>0705341</t>
  </si>
  <si>
    <t>Boca de BDCC 3,00 x 3,00 m - esconsidade 30° - areia extraída e brita produzida</t>
  </si>
  <si>
    <t>0705344</t>
  </si>
  <si>
    <t>Boca de BDCC 3,00 x 3,00 m - esconsidade 45° - areia e brita comerciais</t>
  </si>
  <si>
    <t>0705343</t>
  </si>
  <si>
    <t>Boca de BDCC 3,00 x 3,00 m - esconsidade 45° - areia extraída e brita produzida</t>
  </si>
  <si>
    <t>0705225</t>
  </si>
  <si>
    <t>Boca de BSCC 1,50 x 1,50 m - esconsidade 0° - areia e brita comerciais</t>
  </si>
  <si>
    <t>0705224</t>
  </si>
  <si>
    <t>Boca de BSCC 1,50 x 1,50 m - esconsidade 0° - areia extraída e brita produzida</t>
  </si>
  <si>
    <t>0705227</t>
  </si>
  <si>
    <t>Boca de BSCC 1,50 x 1,50 m - esconsidade 15° - areia e brita comerciais</t>
  </si>
  <si>
    <t>0705226</t>
  </si>
  <si>
    <t>Boca de BSCC 1,50 x 1,50 m - esconsidade 15° - areia extraída e brita produzida</t>
  </si>
  <si>
    <t>0705229</t>
  </si>
  <si>
    <t>Boca de BSCC 1,50 x 1,50 m - esconsidade 30° - areia e brita comerciais</t>
  </si>
  <si>
    <t>0705228</t>
  </si>
  <si>
    <t>Boca de BSCC 1,50 x 1,50 m - esconsidade 30° - areia extraída e brita produzida</t>
  </si>
  <si>
    <t>0705231</t>
  </si>
  <si>
    <t>Boca de BSCC 1,50 x 1,50 m - esconsidade 45° - areia e brita comerciais</t>
  </si>
  <si>
    <t>0705230</t>
  </si>
  <si>
    <t>Boca de BSCC 1,50 x 1,50 m - esconsidade 45° - areia extraída e brita produzida</t>
  </si>
  <si>
    <t>0705233</t>
  </si>
  <si>
    <t>Boca de BSCC 2,00 x 2,00 m - esconsidade 0° - areia e brita comerciais</t>
  </si>
  <si>
    <t>0705232</t>
  </si>
  <si>
    <t>Boca de BSCC 2,00 x 2,00 m - esconsidade 0° - areia extraída e brita produzida</t>
  </si>
  <si>
    <t>0705235</t>
  </si>
  <si>
    <t>Boca de BSCC 2,00 x 2,00 m - esconsidade 15° - areia e brita comerciais</t>
  </si>
  <si>
    <t>0705234</t>
  </si>
  <si>
    <t>Boca de BSCC 2,00 x 2,00 m - esconsidade 15° - areia extraída e brita produzida</t>
  </si>
  <si>
    <t>0705237</t>
  </si>
  <si>
    <t>Boca de BSCC 2,00 x 2,00 m - esconsidade 30° - areia e brita comerciais</t>
  </si>
  <si>
    <t>0705236</t>
  </si>
  <si>
    <t>Boca de BSCC 2,00 x 2,00 m - esconsidade 30° - areia extraída e brita produzida</t>
  </si>
  <si>
    <t>0705239</t>
  </si>
  <si>
    <t>Boca de BSCC 2,00 x 2,00 m - esconsidade 45° - areia e brita comerciais</t>
  </si>
  <si>
    <t>0705238</t>
  </si>
  <si>
    <t>Boca de BSCC 2,00 x 2,00 m - esconsidade 45° - areia extraída e brita produzida</t>
  </si>
  <si>
    <t>0705241</t>
  </si>
  <si>
    <t>Boca de BSCC 2,50 x 2,50 m - esconsidade 0° - areia e brita comerciais</t>
  </si>
  <si>
    <t>0705240</t>
  </si>
  <si>
    <t>Boca de BSCC 2,50 x 2,50 m - esconsidade 0° - areia extraída e brita produzida</t>
  </si>
  <si>
    <t>0705243</t>
  </si>
  <si>
    <t>Boca de BSCC 2,50 x 2,50 m - esconsidade 15° - areia e brita comerciais</t>
  </si>
  <si>
    <t>0705242</t>
  </si>
  <si>
    <t>Boca de BSCC 2,50 x 2,50 m - esconsidade 15° - areia extraída e brita produzida</t>
  </si>
  <si>
    <t>0705245</t>
  </si>
  <si>
    <t>Boca de BSCC 2,50 x 2,50 m - esconsidade 30° - areia e brita comerciais</t>
  </si>
  <si>
    <t>0705244</t>
  </si>
  <si>
    <t>Boca de BSCC 2,50 x 2,50 m - esconsidade 30° - areia extraída e brita produzida</t>
  </si>
  <si>
    <t>0705247</t>
  </si>
  <si>
    <t>Boca de BSCC 2,50 x 2,50 m - esconsidade 45° - areia e brita comerciais</t>
  </si>
  <si>
    <t>0705246</t>
  </si>
  <si>
    <t>Boca de BSCC 2,50 x 2,50 m - esconsidade 45° - areia extraída e brita produzida</t>
  </si>
  <si>
    <t>0705249</t>
  </si>
  <si>
    <t>Boca de BSCC 3,00 x 3,00 m - esconsidade 0° - areia e brita comerciais</t>
  </si>
  <si>
    <t>0705248</t>
  </si>
  <si>
    <t>Boca de BSCC 3,00 x 3,00 m - esconsidade 0° - areia extraída e brita produzida</t>
  </si>
  <si>
    <t>0705251</t>
  </si>
  <si>
    <t>Boca de BSCC 3,00 x 3,00 m - esconsidade 15° - areia e brita comerciais</t>
  </si>
  <si>
    <t>0705250</t>
  </si>
  <si>
    <t>Boca de BSCC 3,00 x 3,00 m - esconsidade 15° - areia extraída e brita produzida</t>
  </si>
  <si>
    <t>0705253</t>
  </si>
  <si>
    <t>Boca de BSCC 3,00 x 3,00 m - esconsidade 30° - areia e brita comerciais</t>
  </si>
  <si>
    <t>0705252</t>
  </si>
  <si>
    <t>Boca de BSCC 3,00 x 3,00 m - esconsidade 30° - areia extraída e brita produzida</t>
  </si>
  <si>
    <t>0705255</t>
  </si>
  <si>
    <t>Boca de BSCC 3,00 x 3,00 m - esconsidade 45° - areia e brita comerciais</t>
  </si>
  <si>
    <t>0705254</t>
  </si>
  <si>
    <t>Boca de BSCC 3,00 x 3,00 m - esconsidade 45° - areia extraída e brita produzida</t>
  </si>
  <si>
    <t>0705403</t>
  </si>
  <si>
    <t>Boca de BTCC 1,50 x 1,50 m - esconsidade 0° - areia e brita comerciais</t>
  </si>
  <si>
    <t>0705402</t>
  </si>
  <si>
    <t>Boca de BTCC 1,50 x 1,50 m - esconsidade 0° - areia extraída e brita produzida</t>
  </si>
  <si>
    <t>0705405</t>
  </si>
  <si>
    <t>Boca de BTCC 1,50 x 1,50 m - esconsidade 15° - areia e brita comerciais</t>
  </si>
  <si>
    <t>0705404</t>
  </si>
  <si>
    <t>Boca de BTCC 1,50 x 1,50 m - esconsidade 15° - areia extraída e brita produzida</t>
  </si>
  <si>
    <t>0705407</t>
  </si>
  <si>
    <t>Boca de BTCC 1,50 x 1,50 m - esconsidade 30° - areia e brita comerciais</t>
  </si>
  <si>
    <t>0705406</t>
  </si>
  <si>
    <t>Boca de BTCC 1,50 x 1,50 m - esconsidade 30° - areia extraída e brita produzida</t>
  </si>
  <si>
    <t>0705409</t>
  </si>
  <si>
    <t>Boca de BTCC 1,50 x 1,50 m - esconsidade 45° - areia e brita comerciais</t>
  </si>
  <si>
    <t>0705408</t>
  </si>
  <si>
    <t>Boca de BTCC 1,50 x 1,50 m - esconsidade 45° - areia extraída e brita produzida</t>
  </si>
  <si>
    <t>0705411</t>
  </si>
  <si>
    <t>Boca de BTCC 2,00 x 2,00 m - esconsidade 0° - areia e brita comerciais</t>
  </si>
  <si>
    <t>0705410</t>
  </si>
  <si>
    <t>Boca de BTCC 2,00 x 2,00 m - esconsidade 0° - areia extraída e brita produzida</t>
  </si>
  <si>
    <t>0705413</t>
  </si>
  <si>
    <t>Boca de BTCC 2,00 x 2,00 m - esconsidade 15° - areia e brita comerciais</t>
  </si>
  <si>
    <t>0705412</t>
  </si>
  <si>
    <t>Boca de BTCC 2,00 x 2,00 m - esconsidade 15° - areia extraída e brita produzida</t>
  </si>
  <si>
    <t>0705415</t>
  </si>
  <si>
    <t>Boca de BTCC 2,00 x 2,00 m - esconsidade 30° - areia e brita comerciais</t>
  </si>
  <si>
    <t>0705414</t>
  </si>
  <si>
    <t>Boca de BTCC 2,00 x 2,00 m - esconsidade 30° - areia extraída e brita produzida</t>
  </si>
  <si>
    <t>0705417</t>
  </si>
  <si>
    <t>Boca de BTCC 2,00 x 2,00 m - esconsidade 45° - areia e brita comerciais</t>
  </si>
  <si>
    <t>0705416</t>
  </si>
  <si>
    <t>Boca de BTCC 2,00 x 2,00 m - esconsidade 45° - areia extraída e brita produzida</t>
  </si>
  <si>
    <t>0705419</t>
  </si>
  <si>
    <t>Boca de BTCC 2,50 x 2,50 m - esconsidade 0° - areia e brita comerciais</t>
  </si>
  <si>
    <t>0705418</t>
  </si>
  <si>
    <t>Boca de BTCC 2,50 x 2,50 m - esconsidade 0° - areia extraída e brita produzida</t>
  </si>
  <si>
    <t>0705421</t>
  </si>
  <si>
    <t>Boca de BTCC 2,50 x 2,50 m - esconsidade 15° - areia e brita comerciais</t>
  </si>
  <si>
    <t>0705420</t>
  </si>
  <si>
    <t>Boca de BTCC 2,50 x 2,50 m - esconsidade 15° - areia extraída e brita produzida</t>
  </si>
  <si>
    <t>0705423</t>
  </si>
  <si>
    <t>Boca de BTCC 2,50 x 2,50 m - esconsidade 30° - areia e brita comerciais</t>
  </si>
  <si>
    <t>0705422</t>
  </si>
  <si>
    <t>Boca de BTCC 2,50 x 2,50 m - esconsidade 30° - areia extraída e brita produzida</t>
  </si>
  <si>
    <t>0705425</t>
  </si>
  <si>
    <t>Boca de BTCC 2,50 x 2,50 m - esconsidade 45° - areia e brita comerciais</t>
  </si>
  <si>
    <t>0705424</t>
  </si>
  <si>
    <t>Boca de BTCC 2,50 x 2,50 m - esconsidade 45° - areia extraída e brita produzida</t>
  </si>
  <si>
    <t>0705427</t>
  </si>
  <si>
    <t>Boca de BTCC 3,00 x 3,00 m - esconsidade 0° - areia e brita comerciais</t>
  </si>
  <si>
    <t>0705426</t>
  </si>
  <si>
    <t>Boca de BTCC 3,00 x 3,00 m - esconsidade 0° - areia extraída e brita produzida</t>
  </si>
  <si>
    <t>0705429</t>
  </si>
  <si>
    <t>Boca de BTCC 3,00 x 3,00 m - esconsidade 15° - areia e brita comerciais</t>
  </si>
  <si>
    <t>0705428</t>
  </si>
  <si>
    <t>Boca de BTCC 3,00 x 3,00 m - esconsidade 15° - areia extraída e brita produzida</t>
  </si>
  <si>
    <t>0705431</t>
  </si>
  <si>
    <t>Boca de BTCC 3,00 x 3,00 m - esconsidade 30° - areia e brita comerciais</t>
  </si>
  <si>
    <t>0705430</t>
  </si>
  <si>
    <t>Boca de BTCC 3,00 x 3,00 m - esconsidade 30° - areia extraída e brita produzida</t>
  </si>
  <si>
    <t>0705433</t>
  </si>
  <si>
    <t>Boca de BTCC 3,00 x 3,00 m - esconsidade 45° - areia e brita comerciais</t>
  </si>
  <si>
    <t>0705432</t>
  </si>
  <si>
    <t>Boca de BTCC 3,00 x 3,00 m - esconsidade 45° - areia extraída e brita produzida</t>
  </si>
  <si>
    <t>0705257</t>
  </si>
  <si>
    <t>Corpo de BDCC 1,50 x 1,50 m - moldado no local - altura do aterro 0,00 a 1,00 m - areia e brita comerciais</t>
  </si>
  <si>
    <t>0705256</t>
  </si>
  <si>
    <t>Corpo de BDCC 1,50 x 1,50 m - moldado no local - altura do aterro 0,00 a 1,00 m - areia extraída e brita produzida</t>
  </si>
  <si>
    <t>0705259</t>
  </si>
  <si>
    <t>Corpo de BDCC 1,50 x 1,50 m - moldado no local - altura do aterro 1,00 a 2,50 m - areia e brita comerciais</t>
  </si>
  <si>
    <t>0705258</t>
  </si>
  <si>
    <t>Corpo de BDCC 1,50 x 1,50 m - moldado no local - altura do aterro 1,00 a 2,50 m - areia extraída e brita produzida</t>
  </si>
  <si>
    <t>0705267</t>
  </si>
  <si>
    <t>Corpo de BDCC 1,50 x 1,50 m - moldado no local - altura do aterro 10,00 a 12,50 m - areia e brita comerciais</t>
  </si>
  <si>
    <t>0705266</t>
  </si>
  <si>
    <t>Corpo de BDCC 1,50 x 1,50 m - moldado no local - altura do aterro 10,00 a 12,50 m - areia extraída e brita produzida</t>
  </si>
  <si>
    <t>0705269</t>
  </si>
  <si>
    <t>Corpo de BDCC 1,50 x 1,50 m - moldado no local - altura do aterro 12,50 a 15,00 m - areia e brita comerciais</t>
  </si>
  <si>
    <t>0705268</t>
  </si>
  <si>
    <t>Corpo de BDCC 1,50 x 1,50 m - moldado no local - altura do aterro 12,50 a 15,00 m - areia extraída e brita produzida</t>
  </si>
  <si>
    <t>0705261</t>
  </si>
  <si>
    <t>Corpo de BDCC 1,50 x 1,50 m - moldado no local - altura do aterro 2,50 a 5,00 m - areia e brita comerciais</t>
  </si>
  <si>
    <t>0705260</t>
  </si>
  <si>
    <t>Corpo de BDCC 1,50 x 1,50 m - moldado no local - altura do aterro 2,50 a 5,00 m - areia extraída e brita produzida</t>
  </si>
  <si>
    <t>0705263</t>
  </si>
  <si>
    <t>Corpo de BDCC 1,50 x 1,50 m - moldado no local - altura do aterro 5,00 a 7,50 m - areia e brita comerciais</t>
  </si>
  <si>
    <t>0705262</t>
  </si>
  <si>
    <t>Corpo de BDCC 1,50 x 1,50 m - moldado no local - altura do aterro 5,00 a 7,50 m - areia extraída e brita produzida</t>
  </si>
  <si>
    <t>0705265</t>
  </si>
  <si>
    <t>Corpo de BDCC 1,50 x 1,50 m - moldado no local - altura do aterro 7,50 a 10,00 m - areia e brita comerciais</t>
  </si>
  <si>
    <t>0705264</t>
  </si>
  <si>
    <t>Corpo de BDCC 1,50 x 1,50 m - moldado no local - altura do aterro 7,50 a 10,00 m - areia extraída e brita produzida</t>
  </si>
  <si>
    <t>0705271</t>
  </si>
  <si>
    <t>Corpo de BDCC 2,00 x 2,00 m - moldado no local - altura do aterro 0,00 a 1,00 m - areia e brita comerciais</t>
  </si>
  <si>
    <t>0705270</t>
  </si>
  <si>
    <t>Corpo de BDCC 2,00 x 2,00 m - moldado no local - altura do aterro 0,00 a 1,00 m - areia extraída e brita produzida</t>
  </si>
  <si>
    <t>0705273</t>
  </si>
  <si>
    <t>Corpo de BDCC 2,00 x 2,00 m - moldado no local - altura do aterro 1,00 a 2,50 m - areia e brita comerciais</t>
  </si>
  <si>
    <t>0705272</t>
  </si>
  <si>
    <t>Corpo de BDCC 2,00 x 2,00 m - moldado no local - altura do aterro 1,00 a 2,50 m - areia extraída e brita produzida</t>
  </si>
  <si>
    <t>0705281</t>
  </si>
  <si>
    <t>Corpo de BDCC 2,00 x 2,00 m - moldado no local - altura do aterro 10,00 a 12,50 m - areia e brita comerciais</t>
  </si>
  <si>
    <t>0705280</t>
  </si>
  <si>
    <t>Corpo de BDCC 2,00 x 2,00 m - moldado no local - altura do aterro 10,00 a 12,50 m - areia extraída e brita produzida</t>
  </si>
  <si>
    <t>0705283</t>
  </si>
  <si>
    <t>Corpo de BDCC 2,00 x 2,00 m - moldado no local - altura do aterro 12,50 a 15,00 m - areia e brita comerciais</t>
  </si>
  <si>
    <t>0705282</t>
  </si>
  <si>
    <t>Corpo de BDCC 2,00 x 2,00 m - moldado no local - altura do aterro 12,50 a 15,00 m - areia extraída e brita produzida</t>
  </si>
  <si>
    <t>0705275</t>
  </si>
  <si>
    <t>Corpo de BDCC 2,00 x 2,00 m - moldado no local - altura do aterro 2,50 a 5,00 m - areia e brita comerciais</t>
  </si>
  <si>
    <t>0705274</t>
  </si>
  <si>
    <t>Corpo de BDCC 2,00 x 2,00 m - moldado no local - altura do aterro 2,50 a 5,00 m - areia extraída e brita produzida</t>
  </si>
  <si>
    <t>0705277</t>
  </si>
  <si>
    <t>Corpo de BDCC 2,00 x 2,00 m - moldado no local - altura do aterro 5,00 a 7,50 m - areia e brita comerciais</t>
  </si>
  <si>
    <t>0705276</t>
  </si>
  <si>
    <t>Corpo de BDCC 2,00 x 2,00 m - moldado no local - altura do aterro 5,00 a 7,50 m - areia extraída e brita produzida</t>
  </si>
  <si>
    <t>0705279</t>
  </si>
  <si>
    <t>Corpo de BDCC 2,00 x 2,00 m - moldado no local - altura do aterro 7,50 a 10,00 m - areia e brita comerciais</t>
  </si>
  <si>
    <t>0705278</t>
  </si>
  <si>
    <t>Corpo de BDCC 2,00 x 2,00 m - moldado no local - altura do aterro 7,50 a 10,00 m - areia extraída e brita produzida</t>
  </si>
  <si>
    <t>0705285</t>
  </si>
  <si>
    <t>Corpo de BDCC 2,50 x 2,50 m - moldado no local - altura do aterro 0,00 a 1,00 m - areia e brita comerciais</t>
  </si>
  <si>
    <t>0705284</t>
  </si>
  <si>
    <t>Corpo de BDCC 2,50 x 2,50 m - moldado no local - altura do aterro 0,00 a 1,00 m - areia extraída e brita produzida</t>
  </si>
  <si>
    <t>0705287</t>
  </si>
  <si>
    <t>Corpo de BDCC 2,50 x 2,50 m - moldado no local - altura do aterro 1,00 a 2,50 m - areia e brita comerciais</t>
  </si>
  <si>
    <t>0705286</t>
  </si>
  <si>
    <t>Corpo de BDCC 2,50 x 2,50 m - moldado no local - altura do aterro 1,00 a 2,50 m - areia extraída e brita produzida</t>
  </si>
  <si>
    <t>0705295</t>
  </si>
  <si>
    <t>Corpo de BDCC 2,50 x 2,50 m - moldado no local - altura do aterro 10,00 a 12,50 m - areia e brita comerciais</t>
  </si>
  <si>
    <t>0705294</t>
  </si>
  <si>
    <t>Corpo de BDCC 2,50 x 2,50 m - moldado no local - altura do aterro 10,00 a 12,50 m - areia extraída e brita produzida</t>
  </si>
  <si>
    <t>0705297</t>
  </si>
  <si>
    <t>Corpo de BDCC 2,50 x 2,50 m - moldado no local - altura do aterro 12,50 a 15,00 m - areia e brita comerciais</t>
  </si>
  <si>
    <t>0705296</t>
  </si>
  <si>
    <t>Corpo de BDCC 2,50 x 2,50 m - moldado no local - altura do aterro 12,50 a 15,00 m - areia extraída e brita produzida</t>
  </si>
  <si>
    <t>0705289</t>
  </si>
  <si>
    <t>Corpo de BDCC 2,50 x 2,50 m - moldado no local - altura do aterro 2,50 a 5,00 m - areia e brita comerciais</t>
  </si>
  <si>
    <t>0705288</t>
  </si>
  <si>
    <t>Corpo de BDCC 2,50 x 2,50 m - moldado no local - altura do aterro 2,50 a 5,00 m - areia extraída e brita produzida</t>
  </si>
  <si>
    <t>0705291</t>
  </si>
  <si>
    <t>Corpo de BDCC 2,50 x 2,50 m - moldado no local - altura do aterro 5,00 a 7,50 m - areia e brita comerciais</t>
  </si>
  <si>
    <t>0705290</t>
  </si>
  <si>
    <t>Corpo de BDCC 2,50 x 2,50 m - moldado no local - altura do aterro 5,00 a 7,50 m - areia extraída e brita produzida</t>
  </si>
  <si>
    <t>0705293</t>
  </si>
  <si>
    <t>Corpo de BDCC 2,50 x 2,50 m - moldado no local - altura do aterro 7,50 a 10,00 m - areia e brita comerciais</t>
  </si>
  <si>
    <t>0705292</t>
  </si>
  <si>
    <t>Corpo de BDCC 2,50 x 2,50 m - moldado no local - altura do aterro 7,50 a 10,00 m - areia extraída e brita produzida</t>
  </si>
  <si>
    <t>0705299</t>
  </si>
  <si>
    <t>Corpo de BDCC 3,00 x 3,00 m - moldado no local - altura do aterro 0,00 a 1,00 m - areia e brita comerciais</t>
  </si>
  <si>
    <t>0705298</t>
  </si>
  <si>
    <t>Corpo de BDCC 3,00 x 3,00 m - moldado no local - altura do aterro 0,00 a 1,00 m - areia extraída e brita produzida</t>
  </si>
  <si>
    <t>0705301</t>
  </si>
  <si>
    <t>Corpo de BDCC 3,00 x 3,00 m - moldado no local - altura do aterro 1,00 a 2,50 m - areia e brita comerciais</t>
  </si>
  <si>
    <t>0705300</t>
  </si>
  <si>
    <t>Corpo de BDCC 3,00 x 3,00 m - moldado no local - altura do aterro 1,00 a 2,50 m - areia extraída e brita produzida</t>
  </si>
  <si>
    <t>0705309</t>
  </si>
  <si>
    <t>Corpo de BDCC 3,00 x 3,00 m - moldado no local - altura do aterro 10,00 a 12,50 m - areia e brita comerciais</t>
  </si>
  <si>
    <t>0705308</t>
  </si>
  <si>
    <t>Corpo de BDCC 3,00 x 3,00 m - moldado no local - altura do aterro 10,00 a 12,50 m - areia extraída e brita produzida</t>
  </si>
  <si>
    <t>0705311</t>
  </si>
  <si>
    <t>Corpo de BDCC 3,00 x 3,00 m - moldado no local - altura do aterro 12,50 a 15,00 m - areia e brita comerciais</t>
  </si>
  <si>
    <t>0705310</t>
  </si>
  <si>
    <t>Corpo de BDCC 3,00 x 3,00 m - moldado no local - altura do aterro 12,50 a 15,00 m - areia extraída e brita produzida</t>
  </si>
  <si>
    <t>0705303</t>
  </si>
  <si>
    <t>Corpo de BDCC 3,00 x 3,00 m - moldado no local - altura do aterro 2,50 a 5,00 m - areia e brita comerciais</t>
  </si>
  <si>
    <t>0705302</t>
  </si>
  <si>
    <t>Corpo de BDCC 3,00 x 3,00 m - moldado no local - altura do aterro 2,50 a 5,00 m - areia extraída e brita produzida</t>
  </si>
  <si>
    <t>0705305</t>
  </si>
  <si>
    <t>Corpo de BDCC 3,00 x 3,00 m - moldado no local - altura do aterro 5,00 a 7,50 m - areia e brita comerciais</t>
  </si>
  <si>
    <t>0705304</t>
  </si>
  <si>
    <t>Corpo de BDCC 3,00 x 3,00 m - moldado no local - altura do aterro 5,00 a 7,50 m - areia extraída e brita produzida</t>
  </si>
  <si>
    <t>0705307</t>
  </si>
  <si>
    <t>Corpo de BDCC 3,00 x 3,00 m - moldado no local - altura do aterro 7,50 a 10,00 m - areia e brita comerciais</t>
  </si>
  <si>
    <t>0705306</t>
  </si>
  <si>
    <t>Corpo de BDCC 3,00 x 3,00 m - moldado no local - altura do aterro 7,50 a 10,00 m - areia extraída e brita produzida</t>
  </si>
  <si>
    <t>0705169</t>
  </si>
  <si>
    <t>Corpo de BSCC 1,50 x 1,50 m - moldado no local - altura do aterro 0,00 a 1,00 m - areia e brita comerciais</t>
  </si>
  <si>
    <t>0705168</t>
  </si>
  <si>
    <t>Corpo de BSCC 1,50 x 1,50 m - moldado no local - altura do aterro 0,00 a 1,00 m - areia extraída e brita produzida</t>
  </si>
  <si>
    <t>0705171</t>
  </si>
  <si>
    <t>Corpo de BSCC 1,50 x 1,50 m - moldado no local - altura do aterro 1,00 a 2,50 m - areia e brita comerciais</t>
  </si>
  <si>
    <t>0705170</t>
  </si>
  <si>
    <t>Corpo de BSCC 1,50 x 1,50 m - moldado no local - altura do aterro 1,00 a 2,50 m - areia extraída e brita produzida</t>
  </si>
  <si>
    <t>0705179</t>
  </si>
  <si>
    <t>Corpo de BSCC 1,50 x 1,50 m - moldado no local - altura do aterro 10,00 a 12,50 m - areia e brita comerciais</t>
  </si>
  <si>
    <t>0705178</t>
  </si>
  <si>
    <t>Corpo de BSCC 1,50 x 1,50 m - moldado no local - altura do aterro 10,00 a 12,50 m - areia extraída e brita produzida</t>
  </si>
  <si>
    <t>0705181</t>
  </si>
  <si>
    <t>Corpo de BSCC 1,50 x 1,50 m - moldado no local - altura do aterro 12,50 a 15,00 m - areia e brita comerciais</t>
  </si>
  <si>
    <t>0705180</t>
  </si>
  <si>
    <t>Corpo de BSCC 1,50 x 1,50 m - moldado no local - altura do aterro 12,50 a 15,00 m - areia extraída e brita produzida</t>
  </si>
  <si>
    <t>0705173</t>
  </si>
  <si>
    <t>Corpo de BSCC 1,50 x 1,50 m - moldado no local - altura do aterro 2,50 a 5,00 m - areia e brita comerciais</t>
  </si>
  <si>
    <t>0705172</t>
  </si>
  <si>
    <t>Corpo de BSCC 1,50 x 1,50 m - moldado no local - altura do aterro 2,50 a 5,00 m - areia extraída e brita produzida</t>
  </si>
  <si>
    <t>0705175</t>
  </si>
  <si>
    <t>Corpo de BSCC 1,50 x 1,50 m - moldado no local - altura do aterro 5,00 a 7,50 m - areia e brita comerciais</t>
  </si>
  <si>
    <t>0705174</t>
  </si>
  <si>
    <t>Corpo de BSCC 1,50 x 1,50 m - moldado no local - altura do aterro 5,00 a 7,50 m - areia extraída e brita produzida</t>
  </si>
  <si>
    <t>0705177</t>
  </si>
  <si>
    <t>Corpo de BSCC 1,50 x 1,50 m - moldado no local - altura do aterro 7,50 a 10,00 m - areia e brita comerciais</t>
  </si>
  <si>
    <t>0705176</t>
  </si>
  <si>
    <t>Corpo de BSCC 1,50 x 1,50 m - moldado no local - altura do aterro 7,50 a 10,00 m - areia extraída e brita produzida</t>
  </si>
  <si>
    <t>0705183</t>
  </si>
  <si>
    <t>Corpo de BSCC 2,00 x 2,00 m - moldado no local - altura do aterro 0,00 a 1,00 m - areia e brita comerciais</t>
  </si>
  <si>
    <t>0705182</t>
  </si>
  <si>
    <t>Corpo de BSCC 2,00 x 2,00 m - moldado no local - altura do aterro 0,00 a 1,00 m - areia extraída e brita produzida</t>
  </si>
  <si>
    <t>0705185</t>
  </si>
  <si>
    <t>Corpo de BSCC 2,00 x 2,00 m - moldado no local - altura do aterro 1,00 a 2,50 m - areia e brita comerciais</t>
  </si>
  <si>
    <t>0705184</t>
  </si>
  <si>
    <t>Corpo de BSCC 2,00 x 2,00 m - moldado no local - altura do aterro 1,00 a 2,50 m - areia extraída e brita produzida</t>
  </si>
  <si>
    <t>0705193</t>
  </si>
  <si>
    <t>Corpo de BSCC 2,00 x 2,00 m - moldado no local - altura do aterro 10,00 a 12,50 m - areia e brita comerciais</t>
  </si>
  <si>
    <t>0705192</t>
  </si>
  <si>
    <t>Corpo de BSCC 2,00 x 2,00 m - moldado no local - altura do aterro 10,00 a 12,50 m - areia extraída e brita produzida</t>
  </si>
  <si>
    <t>0705195</t>
  </si>
  <si>
    <t>Corpo de BSCC 2,00 x 2,00 m - moldado no local - altura do aterro 12,50 a 15,00 m - areia e brita comerciais</t>
  </si>
  <si>
    <t>0705194</t>
  </si>
  <si>
    <t>Corpo de BSCC 2,00 x 2,00 m - moldado no local - altura do aterro 12,50 a 15,00 m - areia extraída e brita produzida</t>
  </si>
  <si>
    <t>0705187</t>
  </si>
  <si>
    <t>Corpo de BSCC 2,00 x 2,00 m - moldado no local - altura do aterro 2,50 a 5,00 m - areia e brita comerciais</t>
  </si>
  <si>
    <t>0705186</t>
  </si>
  <si>
    <t>Corpo de BSCC 2,00 x 2,00 m - moldado no local - altura do aterro 2,50 a 5,00 m - areia extraída e brita produzida</t>
  </si>
  <si>
    <t>0705189</t>
  </si>
  <si>
    <t>Corpo de BSCC 2,00 x 2,00 m - moldado no local - altura do aterro 5,00 a 7,50 m - areia e brita comerciais</t>
  </si>
  <si>
    <t>0705188</t>
  </si>
  <si>
    <t>Corpo de BSCC 2,00 x 2,00 m - moldado no local - altura do aterro 5,00 a 7,50 m - areia extraída e brita produzida</t>
  </si>
  <si>
    <t>0705191</t>
  </si>
  <si>
    <t>Corpo de BSCC 2,00 x 2,00 m - moldado no local - altura do aterro 7,50 a 10,00 m - areia e brita comerciais</t>
  </si>
  <si>
    <t>0705190</t>
  </si>
  <si>
    <t>Corpo de BSCC 2,00 x 2,00 m - moldado no local - altura do aterro 7,50 a 10,00 m - areia extraída e brita produzida</t>
  </si>
  <si>
    <t>0705197</t>
  </si>
  <si>
    <t>Corpo de BSCC 2,50 x 2,50 m - moldado no local - altura do aterro 0,00 a 1,00 m - areia e brita comerciais</t>
  </si>
  <si>
    <t>0705196</t>
  </si>
  <si>
    <t>Corpo de BSCC 2,50 x 2,50 m - moldado no local - altura do aterro 0,00 a 1,00 m - areia extraída e brita produzida</t>
  </si>
  <si>
    <t>0705199</t>
  </si>
  <si>
    <t>Corpo de BSCC 2,50 x 2,50 m - moldado no local - altura do aterro 1,00 a 2,50 m - areia e brita comerciais</t>
  </si>
  <si>
    <t>0705198</t>
  </si>
  <si>
    <t>Corpo de BSCC 2,50 x 2,50 m - moldado no local - altura do aterro 1,00 a 2,50 m - areia extraída e brita produzida</t>
  </si>
  <si>
    <t>0705207</t>
  </si>
  <si>
    <t>Corpo de BSCC 2,50 x 2,50 m - moldado no local - altura do aterro 10,00 a 12,50 m - areia e brita comerciais</t>
  </si>
  <si>
    <t>0705206</t>
  </si>
  <si>
    <t>Corpo de BSCC 2,50 x 2,50 m - moldado no local - altura do aterro 10,00 a 12,50 m - areia extraída e brita produzida</t>
  </si>
  <si>
    <t>0705209</t>
  </si>
  <si>
    <t>Corpo de BSCC 2,50 x 2,50 m - moldado no local - altura do aterro 12,50 a 15,00 m - areia e brita comerciais</t>
  </si>
  <si>
    <t>0705208</t>
  </si>
  <si>
    <t>Corpo de BSCC 2,50 x 2,50 m - moldado no local - altura do aterro 12,50 a 15,00 m - areia extraída e brita produzida</t>
  </si>
  <si>
    <t>0705201</t>
  </si>
  <si>
    <t>Corpo de BSCC 2,50 x 2,50 m - moldado no local - altura do aterro 2,50 a 5,00 m - areia e brita comerciais</t>
  </si>
  <si>
    <t>0705200</t>
  </si>
  <si>
    <t>Corpo de BSCC 2,50 x 2,50 m - moldado no local - altura do aterro 2,50 a 5,00 m - areia extraída e brita produzida</t>
  </si>
  <si>
    <t>0705203</t>
  </si>
  <si>
    <t>Corpo de BSCC 2,50 x 2,50 m - moldado no local - altura do aterro 5,00 a 7,50 m - areia e brita comerciais</t>
  </si>
  <si>
    <t>0705202</t>
  </si>
  <si>
    <t>Corpo de BSCC 2,50 x 2,50 m - moldado no local - altura do aterro 5,00 a 7,50 m - areia extraída e brita produzida</t>
  </si>
  <si>
    <t>0705205</t>
  </si>
  <si>
    <t>Corpo de BSCC 2,50 x 2,50 m - moldado no local - altura do aterro 7,50 a 10,00 m - areia e brita comerciais</t>
  </si>
  <si>
    <t>0705204</t>
  </si>
  <si>
    <t>Corpo de BSCC 2,50 x 2,50 m - moldado no local - altura do aterro 7,50 a 10,00 m - areia extraída e brita produzida</t>
  </si>
  <si>
    <t>0705211</t>
  </si>
  <si>
    <t>Corpo de BSCC 3,00 x 3,00 m - moldado no local - altura do aterro 0,00 a 1,00 m - areia e brita comerciais</t>
  </si>
  <si>
    <t>0705210</t>
  </si>
  <si>
    <t>Corpo de BSCC 3,00 x 3,00 m - moldado no local - altura do aterro 0,00 a 1,00 m - areia extraída e brita produzida</t>
  </si>
  <si>
    <t>0705213</t>
  </si>
  <si>
    <t>Corpo de BSCC 3,00 x 3,00 m - moldado no local - altura do aterro 1,00 a 2,50 m - areia e brita comerciais</t>
  </si>
  <si>
    <t>0705212</t>
  </si>
  <si>
    <t>Corpo de BSCC 3,00 x 3,00 m - moldado no local - altura do aterro 1,00 a 2,50 m - areia extraída e brita produzida</t>
  </si>
  <si>
    <t>0705221</t>
  </si>
  <si>
    <t>Corpo de BSCC 3,00 x 3,00 m - moldado no local - altura do aterro 10,00 a 12,50 m - areia e brita comerciais</t>
  </si>
  <si>
    <t>0705220</t>
  </si>
  <si>
    <t>Corpo de BSCC 3,00 x 3,00 m - moldado no local - altura do aterro 10,00 a 12,50 m - areia extraída e brita produzida</t>
  </si>
  <si>
    <t>0705223</t>
  </si>
  <si>
    <t>Corpo de BSCC 3,00 x 3,00 m - moldado no local - altura do aterro 12,50 a 15,00 m - areia e brita comerciais</t>
  </si>
  <si>
    <t>0705222</t>
  </si>
  <si>
    <t>Corpo de BSCC 3,00 x 3,00 m - moldado no local - altura do aterro 12,50 a 15,00 m - areia extraída e brita produzida</t>
  </si>
  <si>
    <t>0705215</t>
  </si>
  <si>
    <t>Corpo de BSCC 3,00 x 3,00 m - moldado no local - altura do aterro 2,50 a 5,00 m - areia e brita comerciais</t>
  </si>
  <si>
    <t>0705214</t>
  </si>
  <si>
    <t>Corpo de BSCC 3,00 x 3,00 m - moldado no local - altura do aterro 2,50 a 5,00 m - areia extraída e brita produzida</t>
  </si>
  <si>
    <t>0705217</t>
  </si>
  <si>
    <t>Corpo de BSCC 3,00 x 3,00 m - moldado no local - altura do aterro 5,00 a 7,50 m - areia e brita comerciais</t>
  </si>
  <si>
    <t>0705216</t>
  </si>
  <si>
    <t>Corpo de BSCC 3,00 x 3,00 m - moldado no local - altura do aterro 5,00 a 7,50 m - areia extraída e brita produzida</t>
  </si>
  <si>
    <t>0705219</t>
  </si>
  <si>
    <t>Corpo de BSCC 3,00 x 3,00 m - moldado no local - altura do aterro 7,50 a 10,00 m - areia e brita comerciais</t>
  </si>
  <si>
    <t>0705218</t>
  </si>
  <si>
    <t>Corpo de BSCC 3,00 x 3,00 m - moldado no local - altura do aterro 7,50 a 10,00 m - areia extraída e brita produzida</t>
  </si>
  <si>
    <t>0705346</t>
  </si>
  <si>
    <t>Corpo de BTCC 1,50 x 1,50 m - moldado no local - altura do aterro 0,00 a 1,00 m - areia e brita comerciais</t>
  </si>
  <si>
    <t>0705345</t>
  </si>
  <si>
    <t>Corpo de BTCC 1,50 x 1,50 m - moldado no local - altura do aterro 0,00 a 1,00 m - areia extraída e brita produzida</t>
  </si>
  <si>
    <t>0705348</t>
  </si>
  <si>
    <t>Corpo de BTCC 1,50 x 1,50 m - moldado no local - altura do aterro 1,00 a 2,50 m - areia e brita comerciais</t>
  </si>
  <si>
    <t>0705347</t>
  </si>
  <si>
    <t>Corpo de BTCC 1,50 x 1,50 m - moldado no local - altura do aterro 1,00 a 2,50 m - areia extraída e brita produzida</t>
  </si>
  <si>
    <t>0705356</t>
  </si>
  <si>
    <t>Corpo de BTCC 1,50 x 1,50 m - moldado no local - altura do aterro 10,00 a 12,50 m - areia e brita comerciais</t>
  </si>
  <si>
    <t>0705355</t>
  </si>
  <si>
    <t>Corpo de BTCC 1,50 x 1,50 m - moldado no local - altura do aterro 10,00 a 12,50 m - areia extraída e brita produzida</t>
  </si>
  <si>
    <t>0705358</t>
  </si>
  <si>
    <t>Corpo de BTCC 1,50 x 1,50 m - moldado no local - altura do aterro 12,50 a 15,00 m - areia e brita comerciais</t>
  </si>
  <si>
    <t>0705357</t>
  </si>
  <si>
    <t>Corpo de BTCC 1,50 x 1,50 m - moldado no local - altura do aterro 12,50 a 15,00 m - areia extraída e brita produzida</t>
  </si>
  <si>
    <t>0705350</t>
  </si>
  <si>
    <t>Corpo de BTCC 1,50 x 1,50 m - moldado no local - altura do aterro 2,50 a 5,00 m - areia e brita comerciais</t>
  </si>
  <si>
    <t>0705349</t>
  </si>
  <si>
    <t>Corpo de BTCC 1,50 x 1,50 m - moldado no local - altura do aterro 2,50 a 5,00 m - areia extraída e brita produzida</t>
  </si>
  <si>
    <t>0705352</t>
  </si>
  <si>
    <t>Corpo de BTCC 1,50 x 1,50 m - moldado no local - altura do aterro 5,00 a 7,50 m - areia e brita comerciais</t>
  </si>
  <si>
    <t>0705351</t>
  </si>
  <si>
    <t>Corpo de BTCC 1,50 x 1,50 m - moldado no local - altura do aterro 5,00 a 7,50 m - areia extraída e brita produzida</t>
  </si>
  <si>
    <t>0705354</t>
  </si>
  <si>
    <t>Corpo de BTCC 1,50 x 1,50 m - moldado no local - altura do aterro 7,50 a 10,00 m - areia e brita comerciais</t>
  </si>
  <si>
    <t>0705353</t>
  </si>
  <si>
    <t>Corpo de BTCC 1,50 x 1,50 m - moldado no local - altura do aterro 7,50 a 10,00 m - areia extraída e brita produzida</t>
  </si>
  <si>
    <t>0705360</t>
  </si>
  <si>
    <t>Corpo de BTCC 2,00 x 2,00 m - moldado no local - altura do aterro 0,00 a 1,00 m - areia e brita comerciais</t>
  </si>
  <si>
    <t>0705359</t>
  </si>
  <si>
    <t>Corpo de BTCC 2,00 x 2,00 m - moldado no local - altura do aterro 0,00 a 1,00 m - areia extraída e brita produzida</t>
  </si>
  <si>
    <t>0705362</t>
  </si>
  <si>
    <t>Corpo de BTCC 2,00 x 2,00 m - moldado no local - altura do aterro 1,00 a 2,50 m - areia e brita comerciais</t>
  </si>
  <si>
    <t>0705361</t>
  </si>
  <si>
    <t>Corpo de BTCC 2,00 x 2,00 m - moldado no local - altura do aterro 1,00 a 2,50 m - areia extraída e brita produzida</t>
  </si>
  <si>
    <t>0705370</t>
  </si>
  <si>
    <t>Corpo de BTCC 2,00 x 2,00 m - moldado no local - altura do aterro 10,00 a 12,50 m - areia e brita comerciais</t>
  </si>
  <si>
    <t>0705369</t>
  </si>
  <si>
    <t>Corpo de BTCC 2,00 x 2,00 m - moldado no local - altura do aterro 10,00 a 12,50 m - areia extraída e brita produzida</t>
  </si>
  <si>
    <t>0705372</t>
  </si>
  <si>
    <t>Corpo de BTCC 2,00 x 2,00 m - moldado no local - altura do aterro 12,50 a 15,00 m - areia e brita comerciais</t>
  </si>
  <si>
    <t>0705371</t>
  </si>
  <si>
    <t>Corpo de BTCC 2,00 x 2,00 m - moldado no local - altura do aterro 12,50 a 15,00 m - areia extraída e brita produzida</t>
  </si>
  <si>
    <t>0705364</t>
  </si>
  <si>
    <t>Corpo de BTCC 2,00 x 2,00 m - moldado no local - altura do aterro 2,50 a 5,00 m - areia e brita comerciais</t>
  </si>
  <si>
    <t>0705363</t>
  </si>
  <si>
    <t>Corpo de BTCC 2,00 x 2,00 m - moldado no local - altura do aterro 2,50 a 5,00 m - areia extraída e brita produzida</t>
  </si>
  <si>
    <t>0705366</t>
  </si>
  <si>
    <t>Corpo de BTCC 2,00 x 2,00 m - moldado no local - altura do aterro 5,00 a 7,50 m - areia e brita comerciais</t>
  </si>
  <si>
    <t>0705365</t>
  </si>
  <si>
    <t>Corpo de BTCC 2,00 x 2,00 m - moldado no local - altura do aterro 5,00 a 7,50 m - areia extraída e brita produzida</t>
  </si>
  <si>
    <t>0705368</t>
  </si>
  <si>
    <t>Corpo de BTCC 2,00 x 2,00 m - moldado no local - altura do aterro 7,50 a 10,00 m - areia e brita comerciais</t>
  </si>
  <si>
    <t>0705367</t>
  </si>
  <si>
    <t>Corpo de BTCC 2,00 x 2,00 m - moldado no local - altura do aterro 7,50 a 10,00 m - areia extraída e brita produzida</t>
  </si>
  <si>
    <t>0705374</t>
  </si>
  <si>
    <t>Corpo de BTCC 2,50 x 2,50 m - moldado no local - altura do aterro 0,00 a 1,00 m - areia e brita comerciais</t>
  </si>
  <si>
    <t>0705373</t>
  </si>
  <si>
    <t>Corpo de BTCC 2,50 x 2,50 m - moldado no local - altura do aterro 0,00 a 1,00 m - areia extraída e brita produzida</t>
  </si>
  <si>
    <t>0705376</t>
  </si>
  <si>
    <t>Corpo de BTCC 2,50 x 2,50 m - moldado no local - altura do aterro 1,00 a 2,50 m - areia e brita comerciais</t>
  </si>
  <si>
    <t>0705375</t>
  </si>
  <si>
    <t>Corpo de BTCC 2,50 x 2,50 m - moldado no local - altura do aterro 1,00 a 2,50 m - areia extraída e brita produzida</t>
  </si>
  <si>
    <t>0705384</t>
  </si>
  <si>
    <t>Corpo de BTCC 2,50 x 2,50 m - moldado no local - altura do aterro 10,00 a 12,50 m - areia e brita comerciais</t>
  </si>
  <si>
    <t>0705383</t>
  </si>
  <si>
    <t>Corpo de BTCC 2,50 x 2,50 m - moldado no local - altura do aterro 10,00 a 12,50 m - areia extraída e brita produzida</t>
  </si>
  <si>
    <t>0705386</t>
  </si>
  <si>
    <t>Corpo de BTCC 2,50 x 2,50 m - moldado no local - altura do aterro 12,50 a 15,00 m - areia e brita comerciais</t>
  </si>
  <si>
    <t>0705385</t>
  </si>
  <si>
    <t>Corpo de BTCC 2,50 x 2,50 m - moldado no local - altura do aterro 12,50 a 15,00 m - areia extraída e brita produzida</t>
  </si>
  <si>
    <t>0705378</t>
  </si>
  <si>
    <t>Corpo de BTCC 2,50 x 2,50 m - moldado no local - altura do aterro 2,50 a 5,00 m - areia e brita comerciais</t>
  </si>
  <si>
    <t>0705377</t>
  </si>
  <si>
    <t>Corpo de BTCC 2,50 x 2,50 m - moldado no local - altura do aterro 2,50 a 5,00 m - areia extraída e brita produzida</t>
  </si>
  <si>
    <t>0705380</t>
  </si>
  <si>
    <t>Corpo de BTCC 2,50 x 2,50 m - moldado no local - altura do aterro 5,00 a 7,50 m - areia e brita comerciais</t>
  </si>
  <si>
    <t>0705379</t>
  </si>
  <si>
    <t>Corpo de BTCC 2,50 x 2,50 m - moldado no local - altura do aterro 5,00 a 7,50 m - areia extraída e brita produzida</t>
  </si>
  <si>
    <t>0705382</t>
  </si>
  <si>
    <t>Corpo de BTCC 2,50 x 2,50 m - moldado no local - altura do aterro 7,50 a 10,00 m - areia e brita comerciais</t>
  </si>
  <si>
    <t>0705381</t>
  </si>
  <si>
    <t>Corpo de BTCC 2,50 x 2,50 m - moldado no local - altura do aterro 7,50 a 10,00 m - areia extraída e brita produzida</t>
  </si>
  <si>
    <t>0705388</t>
  </si>
  <si>
    <t>Corpo de BTCC 3,00 x 3,00 m - moldado no local - altura do aterro 0,00 a 1,00 m - areia e brita comerciais</t>
  </si>
  <si>
    <t>0705387</t>
  </si>
  <si>
    <t>Corpo de BTCC 3,00 x 3,00 m - moldado no local - altura do aterro 0,00 a 1,00 m - areia extraída e brita produzida</t>
  </si>
  <si>
    <t>0705389</t>
  </si>
  <si>
    <t>Corpo de BTCC 3,00 x 3,00 m - moldado no local - altura do aterro 1,00 a 2,50 m - areia extraída e brita produzida</t>
  </si>
  <si>
    <t>0705390</t>
  </si>
  <si>
    <t>Corpo de BTCC 3,00 x 3,00 m - moldado no local - altura do aterro 1,00 a 2,50 mm - areia e brita comerciais</t>
  </si>
  <si>
    <t>0705399</t>
  </si>
  <si>
    <t>Corpo de BTCC 3,00 x 3,00 m - moldado no local - altura do aterro 10,00 a 12,50 m - areia e brita comerciais</t>
  </si>
  <si>
    <t>0705398</t>
  </si>
  <si>
    <t>Corpo de BTCC 3,00 x 3,00 m - moldado no local - altura do aterro 10,00 a 12,50 m - areia extraída e brita produzida</t>
  </si>
  <si>
    <t>0705401</t>
  </si>
  <si>
    <t>Corpo de BTCC 3,00 x 3,00 m - moldado no local - altura do aterro 12,50 a 15,00 m - areia e brita comerciais</t>
  </si>
  <si>
    <t>0705400</t>
  </si>
  <si>
    <t>Corpo de BTCC 3,00 x 3,00 m - moldado no local - altura do aterro 12,50 a 15,00 m - areia extraída e brita produzida</t>
  </si>
  <si>
    <t>0705392</t>
  </si>
  <si>
    <t>Corpo de BTCC 3,00 x 3,00 m - moldado no local - altura do aterro 2,50 a 5,00 m - areia e brita comerciais</t>
  </si>
  <si>
    <t>0705391</t>
  </si>
  <si>
    <t>Corpo de BTCC 3,00 x 3,00 m - moldado no local - altura do aterro 2,50 a 5,00 m - areia extraída e brita produzida</t>
  </si>
  <si>
    <t>0705395</t>
  </si>
  <si>
    <t>Corpo de BTCC 3,00 x 3,00 m - moldado no local - altura do aterro 5,00 a 7,50 m - areia e brita comerciais</t>
  </si>
  <si>
    <t>0705394</t>
  </si>
  <si>
    <t>Corpo de BTCC 3,00 x 3,00 m - moldado no local - altura do aterro 5,00 a 7,50 m - areia extraída e brita produzida</t>
  </si>
  <si>
    <t>0705397</t>
  </si>
  <si>
    <t>Corpo de BTCC 3,00 x 3,00 m - moldado no local - altura do aterro 7,50 a 10,00 m - areia e brita comerciais</t>
  </si>
  <si>
    <t>0705396</t>
  </si>
  <si>
    <t>Corpo de BTCC 3,00 x 3,00 m - moldado no local - altura do aterro 7,50 a 10,00 m - areia extraída e brita produzida</t>
  </si>
  <si>
    <t>0804213</t>
  </si>
  <si>
    <t>Boca de BDTC D = 0,80 m - esconsidade 0° - areia e brita comerciais - alas retas</t>
  </si>
  <si>
    <t>0804212</t>
  </si>
  <si>
    <t>Boca de BDTC D = 0,80 m - esconsidade 0° - areia extraída e brita produzida - alas retas</t>
  </si>
  <si>
    <t>0804217</t>
  </si>
  <si>
    <t>Boca de BDTC D = 0,80 m - esconsidade 10° - areia e brita comerciais - alas retas</t>
  </si>
  <si>
    <t>0804216</t>
  </si>
  <si>
    <t>Boca de BDTC D = 0,80 m - esconsidade 10° - areia extraída e brita produzida - alas retas</t>
  </si>
  <si>
    <t>0804219</t>
  </si>
  <si>
    <t>Boca de BDTC D = 0,80 m - esconsidade 15° - areia e brita comerciais - alas retas</t>
  </si>
  <si>
    <t>0804218</t>
  </si>
  <si>
    <t>Boca de BDTC D = 0,80 m - esconsidade 15° - areia extraída e brita produzida - alas retas</t>
  </si>
  <si>
    <t>0804221</t>
  </si>
  <si>
    <t>Boca de BDTC D = 0,80 m - esconsidade 20° - areia e brita comerciais - alas retas</t>
  </si>
  <si>
    <t>0804220</t>
  </si>
  <si>
    <t>Boca de BDTC D = 0,80 m - esconsidade 20° - areia extraída e brita produzida - alas retas</t>
  </si>
  <si>
    <t>0804223</t>
  </si>
  <si>
    <t>Boca de BDTC D = 0,80 m - esconsidade 25° - areia e brita comerciais - alas retas</t>
  </si>
  <si>
    <t>0804222</t>
  </si>
  <si>
    <t>Boca de BDTC D = 0,80 m - esconsidade 25° - areia extraída e brita produzida - alas retas</t>
  </si>
  <si>
    <t>0804225</t>
  </si>
  <si>
    <t>Boca de BDTC D = 0,80 m - esconsidade 30° - areia e brita comerciais - alas retas</t>
  </si>
  <si>
    <t>0804224</t>
  </si>
  <si>
    <t>Boca de BDTC D = 0,80 m - esconsidade 30° - areia extraída e brita produzida - alas retas</t>
  </si>
  <si>
    <t>0804227</t>
  </si>
  <si>
    <t>Boca de BDTC D = 0,80 m - esconsidade 35° - areia e brita comerciais - alas retas</t>
  </si>
  <si>
    <t>0804226</t>
  </si>
  <si>
    <t>Boca de BDTC D = 0,80 m - esconsidade 35° - areia extraída e brita produzida - alas retas</t>
  </si>
  <si>
    <t>0804229</t>
  </si>
  <si>
    <t>Boca de BDTC D = 0,80 m - esconsidade 40° - areia e brita comerciais - alas retas</t>
  </si>
  <si>
    <t>0804228</t>
  </si>
  <si>
    <t>Boca de BDTC D = 0,80 m - esconsidade 40° - areia extraída e brita produzida - alas retas</t>
  </si>
  <si>
    <t>0804231</t>
  </si>
  <si>
    <t>Boca de BDTC D = 0,80 m - esconsidade 45° - areia e brita comerciais - alas retas</t>
  </si>
  <si>
    <t>0804230</t>
  </si>
  <si>
    <t>Boca de BDTC D = 0,80 m - esconsidade 45° - areia extraída e brita produzida - alas retas</t>
  </si>
  <si>
    <t>0804215</t>
  </si>
  <si>
    <t>Boca de BDTC D = 0,80 m - esconsidade 5° - areia e brita comerciais - alas retas</t>
  </si>
  <si>
    <t>0804214</t>
  </si>
  <si>
    <t>Boca de BDTC D = 0,80 m - esconsidade 5° - areia extraída e brita produzida - alas retas</t>
  </si>
  <si>
    <t>0804417</t>
  </si>
  <si>
    <t>Boca de BDTC D = 1,00 m - esconsidade 0° - areia e brita comerciais - alas esconsas</t>
  </si>
  <si>
    <t>0804233</t>
  </si>
  <si>
    <t>Boca de BDTC D = 1,00 m - esconsidade 0° - areia e brita comerciais - alas retas</t>
  </si>
  <si>
    <t>0804416</t>
  </si>
  <si>
    <t>Boca de BDTC D = 1,00 m - esconsidade 0° - areia extraída e brita produzida - alas esconsas</t>
  </si>
  <si>
    <t>0804232</t>
  </si>
  <si>
    <t>Boca de BDTC D = 1,00 m - esconsidade 0° - areia extraída e brita produzida - alas retas</t>
  </si>
  <si>
    <t>0804237</t>
  </si>
  <si>
    <t>Boca de BDTC D = 1,00 m - esconsidade 10° - areia e brita comerciais - alas retas</t>
  </si>
  <si>
    <t>0804236</t>
  </si>
  <si>
    <t>Boca de BDTC D = 1,00 m - esconsidade 10° - areia extraída e brita produzida - alas retas</t>
  </si>
  <si>
    <t>0804419</t>
  </si>
  <si>
    <t>Boca de BDTC D = 1,00 m - esconsidade 15° - areia e brita comerciais - alas esconsas</t>
  </si>
  <si>
    <t>0804239</t>
  </si>
  <si>
    <t>Boca de BDTC D = 1,00 m - esconsidade 15° - areia e brita comerciais - alas retas</t>
  </si>
  <si>
    <t>0804418</t>
  </si>
  <si>
    <t>Boca de BDTC D = 1,00 m - esconsidade 15° - areia extraída e brita produzida - alas esconsas</t>
  </si>
  <si>
    <t>0804238</t>
  </si>
  <si>
    <t>Boca de BDTC D = 1,00 m - esconsidade 15° - areia extraída e brita produzida - alas retas</t>
  </si>
  <si>
    <t>0804241</t>
  </si>
  <si>
    <t>Boca de BDTC D = 1,00 m - esconsidade 20° - areia e brita comerciais - alas retas</t>
  </si>
  <si>
    <t>0804240</t>
  </si>
  <si>
    <t>Boca de BDTC D = 1,00 m - esconsidade 20° - areia extraída e brita produzida - alas retas</t>
  </si>
  <si>
    <t>0804243</t>
  </si>
  <si>
    <t>Boca de BDTC D = 1,00 m - esconsidade 25° - areia e brita comerciais - alas retas</t>
  </si>
  <si>
    <t>0804242</t>
  </si>
  <si>
    <t>Boca de BDTC D = 1,00 m - esconsidade 25° - areia extraída e brita produzida - alas retas</t>
  </si>
  <si>
    <t>0804421</t>
  </si>
  <si>
    <t>Boca de BDTC D = 1,00 m - esconsidade 30° - areia e brita comerciais - alas esconsas</t>
  </si>
  <si>
    <t>0804245</t>
  </si>
  <si>
    <t>Boca de BDTC D = 1,00 m - esconsidade 30° - areia e brita comerciais - alas retas</t>
  </si>
  <si>
    <t>0804420</t>
  </si>
  <si>
    <t>Boca de BDTC D = 1,00 m - esconsidade 30° - areia extraída e brita produzida - alas esconsas</t>
  </si>
  <si>
    <t>0804244</t>
  </si>
  <si>
    <t>Boca de BDTC D = 1,00 m - esconsidade 30° - areia extraída e brita produzida - alas retas</t>
  </si>
  <si>
    <t>0804247</t>
  </si>
  <si>
    <t>Boca de BDTC D = 1,00 m - esconsidade 35° - areia e brita comerciais - alas retas</t>
  </si>
  <si>
    <t>0804246</t>
  </si>
  <si>
    <t>Boca de BDTC D = 1,00 m - esconsidade 35° - areia extraída e brita produzida - alas retas</t>
  </si>
  <si>
    <t>0804249</t>
  </si>
  <si>
    <t>Boca de BDTC D = 1,00 m - esconsidade 40° - areia e brita comerciais - alas retas</t>
  </si>
  <si>
    <t>0804248</t>
  </si>
  <si>
    <t>Boca de BDTC D = 1,00 m - esconsidade 40° - areia extraída e brita produzida - alas retas</t>
  </si>
  <si>
    <t>0804423</t>
  </si>
  <si>
    <t>Boca de BDTC D = 1,00 m - esconsidade 45° - areia e brita comerciais - alas esconsas</t>
  </si>
  <si>
    <t>0804251</t>
  </si>
  <si>
    <t>Boca de BDTC D = 1,00 m - esconsidade 45° - areia e brita comerciais - alas retas</t>
  </si>
  <si>
    <t>0804422</t>
  </si>
  <si>
    <t>Boca de BDTC D = 1,00 m - esconsidade 45° - areia extraída e brita produzida - alas esconsas</t>
  </si>
  <si>
    <t>0804250</t>
  </si>
  <si>
    <t>Boca de BDTC D = 1,00 m - esconsidade 45° - areia extraída e brita produzida - alas retas</t>
  </si>
  <si>
    <t>0804235</t>
  </si>
  <si>
    <t>Boca de BDTC D = 1,00 m - esconsidade 5° - areia e brita comerciais - alas retas</t>
  </si>
  <si>
    <t>0804234</t>
  </si>
  <si>
    <t>Boca de BDTC D = 1,00 m - esconsidade 5° - areia extraída e brita produzida - alas retas</t>
  </si>
  <si>
    <t>0804425</t>
  </si>
  <si>
    <t>Boca de BDTC D = 1,20 m - esconsidade 0° - areia e brita comerciais - alas esconsas</t>
  </si>
  <si>
    <t>0804253</t>
  </si>
  <si>
    <t>Boca de BDTC D = 1,20 m - esconsidade 0° - areia e brita comerciais - alas retas</t>
  </si>
  <si>
    <t>0804424</t>
  </si>
  <si>
    <t>Boca de BDTC D = 1,20 m - esconsidade 0° - areia extraída e brita produzida - alas esconsas</t>
  </si>
  <si>
    <t>0804252</t>
  </si>
  <si>
    <t>Boca de BDTC D = 1,20 m - esconsidade 0° - areia extraída e brita produzida - alas retas</t>
  </si>
  <si>
    <t>0804257</t>
  </si>
  <si>
    <t>Boca de BDTC D = 1,20 m - esconsidade 10° - areia e brita comerciais - alas retas</t>
  </si>
  <si>
    <t>0804256</t>
  </si>
  <si>
    <t>Boca de BDTC D = 1,20 m - esconsidade 10° - areia extraída e brita produzida - alas retas</t>
  </si>
  <si>
    <t>0804427</t>
  </si>
  <si>
    <t>Boca de BDTC D = 1,20 m - esconsidade 15° - areia e brita comerciais - alas esconsas</t>
  </si>
  <si>
    <t>0804259</t>
  </si>
  <si>
    <t>Boca de BDTC D = 1,20 m - esconsidade 15° - areia e brita comerciais - alas retas</t>
  </si>
  <si>
    <t>0804426</t>
  </si>
  <si>
    <t>Boca de BDTC D = 1,20 m - esconsidade 15° - areia extraída e brita produzida - alas esconsas</t>
  </si>
  <si>
    <t>0804258</t>
  </si>
  <si>
    <t>Boca de BDTC D = 1,20 m - esconsidade 15° - areia extraída e brita produzida - alas retas</t>
  </si>
  <si>
    <t>0804261</t>
  </si>
  <si>
    <t>Boca de BDTC D = 1,20 m - esconsidade 20° - areia e brita comerciais - alas retas</t>
  </si>
  <si>
    <t>0804260</t>
  </si>
  <si>
    <t>Boca de BDTC D = 1,20 m - esconsidade 20° - areia extraída e brita produzida - alas retas</t>
  </si>
  <si>
    <t>0804263</t>
  </si>
  <si>
    <t>Boca de BDTC D = 1,20 m - esconsidade 25° - areia e brita comerciais - alas retas</t>
  </si>
  <si>
    <t>0804262</t>
  </si>
  <si>
    <t>Boca de BDTC D = 1,20 m - esconsidade 25° - areia extraída e brita produzida - alas retas</t>
  </si>
  <si>
    <t>0804429</t>
  </si>
  <si>
    <t>Boca de BDTC D = 1,20 m - esconsidade 30° - areia e brita comerciais - alas esconsas</t>
  </si>
  <si>
    <t>0804265</t>
  </si>
  <si>
    <t>Boca de BDTC D = 1,20 m - esconsidade 30° - areia e brita comerciais - alas retas</t>
  </si>
  <si>
    <t>0804428</t>
  </si>
  <si>
    <t>Boca de BDTC D = 1,20 m - esconsidade 30° - areia extraída e brita produzida - alas esconsas</t>
  </si>
  <si>
    <t>0804264</t>
  </si>
  <si>
    <t>Boca de BDTC D = 1,20 m - esconsidade 30° - areia extraída e brita produzida - alas retas</t>
  </si>
  <si>
    <t>0804267</t>
  </si>
  <si>
    <t>Boca de BDTC D = 1,20 m - esconsidade 35° - areia e brita comerciais - alas retas</t>
  </si>
  <si>
    <t>0804266</t>
  </si>
  <si>
    <t>Boca de BDTC D = 1,20 m - esconsidade 35° - areia extraída e brita produzida - alas retas</t>
  </si>
  <si>
    <t>0804269</t>
  </si>
  <si>
    <t>Boca de BDTC D = 1,20 m - esconsidade 40° - areia e brita comerciais - alas retas</t>
  </si>
  <si>
    <t>0804268</t>
  </si>
  <si>
    <t>Boca de BDTC D = 1,20 m - esconsidade 40° - areia extraída e brita produzida - alas retas</t>
  </si>
  <si>
    <t>0804431</t>
  </si>
  <si>
    <t>Boca de BDTC D = 1,20 m - esconsidade 45° - areia e brita comerciais - alas esconsas</t>
  </si>
  <si>
    <t>0804271</t>
  </si>
  <si>
    <t>Boca de BDTC D = 1,20 m - esconsidade 45° - areia e brita comerciais - alas retas</t>
  </si>
  <si>
    <t>0804430</t>
  </si>
  <si>
    <t>Boca de BDTC D = 1,20 m - esconsidade 45° - areia extraída e brita produzida - alas esconsas</t>
  </si>
  <si>
    <t>0804270</t>
  </si>
  <si>
    <t>Boca de BDTC D = 1,20 m - esconsidade 45° - areia extraída e brita produzida - alas retas</t>
  </si>
  <si>
    <t>0804255</t>
  </si>
  <si>
    <t>Boca de BDTC D = 1,20 m - esconsidade 5° - areia e brita comerciais - alas retas</t>
  </si>
  <si>
    <t>0804254</t>
  </si>
  <si>
    <t>Boca de BDTC D = 1,20 m - esconsidade 5° - areia extraída e brita produzida - alas retas</t>
  </si>
  <si>
    <t>0804433</t>
  </si>
  <si>
    <t>Boca de BDTC D = 1,50 m - esconsidade 0° - areia e brita comerciais - alas esconsas</t>
  </si>
  <si>
    <t>0804273</t>
  </si>
  <si>
    <t>Boca de BDTC D = 1,50 m - esconsidade 0° - areia e brita comerciais - alas retas</t>
  </si>
  <si>
    <t>0804432</t>
  </si>
  <si>
    <t>Boca de BDTC D = 1,50 m - esconsidade 0° - areia extraída e brita produzida - alas esconsas</t>
  </si>
  <si>
    <t>0804272</t>
  </si>
  <si>
    <t>Boca de BDTC D = 1,50 m - esconsidade 0° - areia extraída e brita produzida - alas retas</t>
  </si>
  <si>
    <t>0804277</t>
  </si>
  <si>
    <t>Boca de BDTC D = 1,50 m - esconsidade 10° - areia e brita comerciais - alas retas</t>
  </si>
  <si>
    <t>0804276</t>
  </si>
  <si>
    <t>Boca de BDTC D = 1,50 m - esconsidade 10° - areia extraída e brita produzida - alas retas</t>
  </si>
  <si>
    <t>0804435</t>
  </si>
  <si>
    <t>Boca de BDTC D = 1,50 m - esconsidade 15° - areia e brita comerciais - alas esconsas</t>
  </si>
  <si>
    <t>0804279</t>
  </si>
  <si>
    <t>Boca de BDTC D = 1,50 m - esconsidade 15° - areia e brita comerciais - alas retas</t>
  </si>
  <si>
    <t>0804434</t>
  </si>
  <si>
    <t>Boca de BDTC D = 1,50 m - esconsidade 15° - areia extraída e brita produzida - alas esconsas</t>
  </si>
  <si>
    <t>0804278</t>
  </si>
  <si>
    <t>Boca de BDTC D = 1,50 m - esconsidade 15° - areia extraída e brita produzida - alas retas</t>
  </si>
  <si>
    <t>0804281</t>
  </si>
  <si>
    <t>Boca de BDTC D = 1,50 m - esconsidade 20° - areia e brita comerciais - alas retas</t>
  </si>
  <si>
    <t>0804280</t>
  </si>
  <si>
    <t>Boca de BDTC D = 1,50 m - esconsidade 20° - areia extraída e brita produzida - alas retas</t>
  </si>
  <si>
    <t>0804283</t>
  </si>
  <si>
    <t>Boca de BDTC D = 1,50 m - esconsidade 25° - areia e brita comerciais - alas retas</t>
  </si>
  <si>
    <t>0804282</t>
  </si>
  <si>
    <t>Boca de BDTC D = 1,50 m - esconsidade 25° - areia extraída e brita produzida - alas retas</t>
  </si>
  <si>
    <t>0804437</t>
  </si>
  <si>
    <t>Boca de BDTC D = 1,50 m - esconsidade 30° - areia e brita comerciais - alas esconsas</t>
  </si>
  <si>
    <t>0804285</t>
  </si>
  <si>
    <t>Boca de BDTC D = 1,50 m - esconsidade 30° - areia e brita comerciais - alas retas</t>
  </si>
  <si>
    <t>0804436</t>
  </si>
  <si>
    <t>Boca de BDTC D = 1,50 m - esconsidade 30° - areia extraída e brita produzida - alas esconsas</t>
  </si>
  <si>
    <t>0804284</t>
  </si>
  <si>
    <t>Boca de BDTC D = 1,50 m - esconsidade 30° - areia extraída e brita produzida - alas retas</t>
  </si>
  <si>
    <t>0804287</t>
  </si>
  <si>
    <t>Boca de BDTC D = 1,50 m - esconsidade 35° - areia e brita comerciais - alas retas</t>
  </si>
  <si>
    <t>0804286</t>
  </si>
  <si>
    <t>Boca de BDTC D = 1,50 m - esconsidade 35° - areia extraída e brita produzida - alas retas</t>
  </si>
  <si>
    <t>0804289</t>
  </si>
  <si>
    <t>Boca de BDTC D = 1,50 m - esconsidade 40° - areia e brita comerciais - alas retas</t>
  </si>
  <si>
    <t>0804288</t>
  </si>
  <si>
    <t>Boca de BDTC D = 1,50 m - esconsidade 40° - areia extraída e brita produzida - alas retas</t>
  </si>
  <si>
    <t>0804439</t>
  </si>
  <si>
    <t>Boca de BDTC D = 1,50 m - esconsidade 45° - areia e brita comerciais - alas esconsas</t>
  </si>
  <si>
    <t>0804291</t>
  </si>
  <si>
    <t>Boca de BDTC D = 1,50 m - esconsidade 45° - areia e brita comerciais - alas retas</t>
  </si>
  <si>
    <t>0804438</t>
  </si>
  <si>
    <t>Boca de BDTC D = 1,50 m - esconsidade 45° - areia extraída e brita produzida - alas esconsas</t>
  </si>
  <si>
    <t>0804290</t>
  </si>
  <si>
    <t>Boca de BDTC D = 1,50 m - esconsidade 45° - areia extraída e brita produzida - alas retas</t>
  </si>
  <si>
    <t>0804275</t>
  </si>
  <si>
    <t>Boca de BDTC D = 1,50 m - esconsidade 5° - areia e brita comerciais - alas retas</t>
  </si>
  <si>
    <t>0804274</t>
  </si>
  <si>
    <t>Boca de BDTC D = 1,50 m - esconsidade 5° - areia extraída e brita produzida - alas retas</t>
  </si>
  <si>
    <t>0804061</t>
  </si>
  <si>
    <t>Boca de BSTC D = 0,40 m - esconsidade 0° - areia e brita comerciais - alas retas</t>
  </si>
  <si>
    <t>0804060</t>
  </si>
  <si>
    <t>Boca de BSTC D = 0,40 m - esconsidade 0° - areia extraída e brita produzida - alas retas</t>
  </si>
  <si>
    <t>0804065</t>
  </si>
  <si>
    <t>Boca de BSTC D = 0,40 m - esconsidade 10° - areia e brita comerciais - alas retas</t>
  </si>
  <si>
    <t>0804064</t>
  </si>
  <si>
    <t>Boca de BSTC D = 0,40 m - esconsidade 10° - areia extraída e brita produzida - alas retas</t>
  </si>
  <si>
    <t>0804067</t>
  </si>
  <si>
    <t>Boca de BSTC D = 0,40 m - esconsidade 15° - areia e brita comerciais - alas retas</t>
  </si>
  <si>
    <t>0804066</t>
  </si>
  <si>
    <t>Boca de BSTC D = 0,40 m - esconsidade 15° - areia extraída e brita produzida - alas retas</t>
  </si>
  <si>
    <t>0804069</t>
  </si>
  <si>
    <t>Boca de BSTC D = 0,40 m - esconsidade 20° - areia e brita comerciais - alas retas</t>
  </si>
  <si>
    <t>0804068</t>
  </si>
  <si>
    <t>Boca de BSTC D = 0,40 m - esconsidade 20° - areia extraída e brita produzida - alas retas</t>
  </si>
  <si>
    <t>0804071</t>
  </si>
  <si>
    <t>Boca de BSTC D = 0,40 m - esconsidade 25° - areia e brita comerciais - alas retas</t>
  </si>
  <si>
    <t>0804070</t>
  </si>
  <si>
    <t>Boca de BSTC D = 0,40 m - esconsidade 25° - areia extraída e brita produzida - alas retas</t>
  </si>
  <si>
    <t>0804073</t>
  </si>
  <si>
    <t>Boca de BSTC D = 0,40 m - esconsidade 30° - areia e brita comerciais - alas retas</t>
  </si>
  <si>
    <t>0804072</t>
  </si>
  <si>
    <t>Boca de BSTC D = 0,40 m - esconsidade 30° - areia extraída e brita produzida - alas retas</t>
  </si>
  <si>
    <t>0804075</t>
  </si>
  <si>
    <t>Boca de BSTC D = 0,40 m - esconsidade 35° - areia e brita comerciais - alas retas</t>
  </si>
  <si>
    <t>0804074</t>
  </si>
  <si>
    <t>Boca de BSTC D = 0,40 m - esconsidade 35° - areia extraída e brita produzida - alas retas</t>
  </si>
  <si>
    <t>0804077</t>
  </si>
  <si>
    <t>Boca de BSTC D = 0,40 m - esconsidade 40° - areia e brita comerciais - alas retas</t>
  </si>
  <si>
    <t>0804076</t>
  </si>
  <si>
    <t>Boca de BSTC D = 0,40 m - esconsidade 40° - areia extraída e brita produzida - alas retas</t>
  </si>
  <si>
    <t>0804079</t>
  </si>
  <si>
    <t>Boca de BSTC D = 0,40 m - esconsidade 45° - areia e brita comerciais - alas retas</t>
  </si>
  <si>
    <t>0804078</t>
  </si>
  <si>
    <t>Boca de BSTC D = 0,40 m - esconsidade 45° - areia extraída e brita produzida - alas retas</t>
  </si>
  <si>
    <t>0804063</t>
  </si>
  <si>
    <t>Boca de BSTC D = 0,40 m - esconsidade 5° - areia e brita comerciais - alas retas</t>
  </si>
  <si>
    <t>0804062</t>
  </si>
  <si>
    <t>Boca de BSTC D = 0,40 m - esconsidade 5° - areia extraída e brita produzida - alas retas</t>
  </si>
  <si>
    <t>0804377</t>
  </si>
  <si>
    <t>Boca de BSTC D = 0,60 m - esconsidade 0° - areia e brita comerciais - alas esconsas</t>
  </si>
  <si>
    <t>0804081</t>
  </si>
  <si>
    <t>Boca de BSTC D = 0,60 m - esconsidade 0° - areia e brita comerciais - alas retas</t>
  </si>
  <si>
    <t>0804376</t>
  </si>
  <si>
    <t>Boca de BSTC D = 0,60 m - esconsidade 0° - areia extraída e brita produzida - alas esconsas</t>
  </si>
  <si>
    <t>0804080</t>
  </si>
  <si>
    <t>Boca de BSTC D = 0,60 m - esconsidade 0° - areia extraída e brita produzida - alas retas</t>
  </si>
  <si>
    <t>0804085</t>
  </si>
  <si>
    <t>Boca de BSTC D = 0,60 m - esconsidade 10° - areia e brita comerciais - alas retas</t>
  </si>
  <si>
    <t>0804084</t>
  </si>
  <si>
    <t>Boca de BSTC D = 0,60 m - esconsidade 10° - areia extraída e brita produzida - alas retas</t>
  </si>
  <si>
    <t>0804379</t>
  </si>
  <si>
    <t>Boca de BSTC D = 0,60 m - esconsidade 15° - areia e brita comerciais - alas esconsas</t>
  </si>
  <si>
    <t>0804087</t>
  </si>
  <si>
    <t>Boca de BSTC D = 0,60 m - esconsidade 15° - areia e brita comerciais - alas retas</t>
  </si>
  <si>
    <t>0804378</t>
  </si>
  <si>
    <t>Boca de BSTC D = 0,60 m - esconsidade 15° - areia extraída e brita produzida - alas esconsas</t>
  </si>
  <si>
    <t>0804086</t>
  </si>
  <si>
    <t>Boca de BSTC D = 0,60 m - esconsidade 15° - areia extraída e brita produzida - alas retas</t>
  </si>
  <si>
    <t>0804089</t>
  </si>
  <si>
    <t>Boca de BSTC D = 0,60 m - esconsidade 20° - areia e brita comerciais - alas retas</t>
  </si>
  <si>
    <t>0804088</t>
  </si>
  <si>
    <t>Boca de BSTC D = 0,60 m - esconsidade 20° - areia extraída e brita produzida - alas retas</t>
  </si>
  <si>
    <t>0804091</t>
  </si>
  <si>
    <t>Boca de BSTC D = 0,60 m - esconsidade 25° - areia e brita comerciais - alas retas</t>
  </si>
  <si>
    <t>0804090</t>
  </si>
  <si>
    <t>Boca de BSTC D = 0,60 m - esconsidade 25° - areia extraída e brita produzida - alas retas</t>
  </si>
  <si>
    <t>0804381</t>
  </si>
  <si>
    <t>Boca de BSTC D = 0,60 m - esconsidade 30° - areia e brita comerciais - alas esconsas</t>
  </si>
  <si>
    <t>0804093</t>
  </si>
  <si>
    <t>Boca de BSTC D = 0,60 m - esconsidade 30° - areia e brita comerciais - alas retas</t>
  </si>
  <si>
    <t>0804380</t>
  </si>
  <si>
    <t>Boca de BSTC D = 0,60 m - esconsidade 30° - areia extraída e brita produzida - alas esconsas</t>
  </si>
  <si>
    <t>0804092</t>
  </si>
  <si>
    <t>Boca de BSTC D = 0,60 m - esconsidade 30° - areia extraída e brita produzida - alas retas</t>
  </si>
  <si>
    <t>0804095</t>
  </si>
  <si>
    <t>Boca de BSTC D = 0,60 m - esconsidade 35° - areia e brita comerciais - alas retas</t>
  </si>
  <si>
    <t>0804094</t>
  </si>
  <si>
    <t>Boca de BSTC D = 0,60 m - esconsidade 35° - areia extraída e brita produzida - alas retas</t>
  </si>
  <si>
    <t>0804097</t>
  </si>
  <si>
    <t>Boca de BSTC D = 0,60 m - esconsidade 40° - areia e brita comerciais - alas retas</t>
  </si>
  <si>
    <t>0804096</t>
  </si>
  <si>
    <t>Boca de BSTC D = 0,60 m - esconsidade 40° - areia extraída e brita produzida - alas retas</t>
  </si>
  <si>
    <t>0804383</t>
  </si>
  <si>
    <t>Boca de BSTC D = 0,60 m - esconsidade 45° - areia e brita comerciais - alas esconsas</t>
  </si>
  <si>
    <t>0804099</t>
  </si>
  <si>
    <t>Boca de BSTC D = 0,60 m - esconsidade 45° - areia e brita comerciais - alas retas</t>
  </si>
  <si>
    <t>0804382</t>
  </si>
  <si>
    <t>Boca de BSTC D = 0,60 m - esconsidade 45° - areia extraída e brita produzida - alas esconsas</t>
  </si>
  <si>
    <t>0804098</t>
  </si>
  <si>
    <t>Boca de BSTC D = 0,60 m - esconsidade 45° - areia extraída e brita produzida - alas retas</t>
  </si>
  <si>
    <t>0804083</t>
  </si>
  <si>
    <t>Boca de BSTC D = 0,60 m - esconsidade 5° - areia e brita comerciais - alas retas</t>
  </si>
  <si>
    <t>0804082</t>
  </si>
  <si>
    <t>Boca de BSTC D = 0,60 m - esconsidade 5° - areia extraída e brita produzida - alas retas</t>
  </si>
  <si>
    <t>0804385</t>
  </si>
  <si>
    <t>Boca de BSTC D = 0,80 m - esconsidade 0° - areia e brita comerciais - alas esconsas</t>
  </si>
  <si>
    <t>0804101</t>
  </si>
  <si>
    <t>Boca de BSTC D = 0,80 m - esconsidade 0° - areia e brita comerciais - alas retas</t>
  </si>
  <si>
    <t>0804384</t>
  </si>
  <si>
    <t>Boca de BSTC D = 0,80 m - esconsidade 0° - areia extraída e brita produzida - alas esconsas</t>
  </si>
  <si>
    <t>0804100</t>
  </si>
  <si>
    <t>Boca de BSTC D = 0,80 m - esconsidade 0° - areia extraída e brita produzida - alas retas</t>
  </si>
  <si>
    <t>0804105</t>
  </si>
  <si>
    <t>Boca de BSTC D = 0,80 m - esconsidade 10° - areia e brita comerciais - alas retas</t>
  </si>
  <si>
    <t>0804104</t>
  </si>
  <si>
    <t>Boca de BSTC D = 0,80 m - esconsidade 10° - areia extraída e brita produzida - alas retas</t>
  </si>
  <si>
    <t>0804387</t>
  </si>
  <si>
    <t>Boca de BSTC D = 0,80 m - esconsidade 15° - areia e brita comerciais - alas esconsas</t>
  </si>
  <si>
    <t>0804107</t>
  </si>
  <si>
    <t>Boca de BSTC D = 0,80 m - esconsidade 15° - areia e brita comerciais - alas retas</t>
  </si>
  <si>
    <t>0804386</t>
  </si>
  <si>
    <t>Boca de BSTC D = 0,80 m - esconsidade 15° - areia extraída e brita produzida - alas esconsas</t>
  </si>
  <si>
    <t>0804106</t>
  </si>
  <si>
    <t>Boca de BSTC D = 0,80 m - esconsidade 15° - areia extraída e brita produzida - alas retas</t>
  </si>
  <si>
    <t>0804109</t>
  </si>
  <si>
    <t>Boca de BSTC D = 0,80 m - esconsidade 20° - areia e brita comerciais - alas retas</t>
  </si>
  <si>
    <t>0804108</t>
  </si>
  <si>
    <t>Boca de BSTC D = 0,80 m - esconsidade 20° - areia extraída e brita produzida - alas retas</t>
  </si>
  <si>
    <t>0804111</t>
  </si>
  <si>
    <t>Boca de BSTC D = 0,80 m - esconsidade 25° - areia e brita comerciais - alas retas</t>
  </si>
  <si>
    <t>0804110</t>
  </si>
  <si>
    <t>Boca de BSTC D = 0,80 m - esconsidade 25° - areia extraída e brita produzida - alas retas</t>
  </si>
  <si>
    <t>0804389</t>
  </si>
  <si>
    <t>Boca de BSTC D = 0,80 m - esconsidade 30° - areia e brita comerciais - alas esconsas</t>
  </si>
  <si>
    <t>0804113</t>
  </si>
  <si>
    <t>Boca de BSTC D = 0,80 m - esconsidade 30° - areia e brita comerciais - alas retas</t>
  </si>
  <si>
    <t>0804388</t>
  </si>
  <si>
    <t>Boca de BSTC D = 0,80 m - esconsidade 30° - areia extraída e brita produzida - alas esconsas</t>
  </si>
  <si>
    <t>0804112</t>
  </si>
  <si>
    <t>Boca de BSTC D = 0,80 m - esconsidade 30° - areia extraída e brita produzida - alas retas</t>
  </si>
  <si>
    <t>0804115</t>
  </si>
  <si>
    <t>Boca de BSTC D = 0,80 m - esconsidade 35° - areia e brita comerciais - alas retas</t>
  </si>
  <si>
    <t>0804114</t>
  </si>
  <si>
    <t>Boca de BSTC D = 0,80 m - esconsidade 35° - areia extraída e brita produzida - alas retas</t>
  </si>
  <si>
    <t>0804117</t>
  </si>
  <si>
    <t>Boca de BSTC D = 0,80 m - esconsidade 40° - areia e brita comerciais - alas retas</t>
  </si>
  <si>
    <t>0804116</t>
  </si>
  <si>
    <t>Boca de BSTC D = 0,80 m - esconsidade 40° - areia extraída e brita produzida - alas retas</t>
  </si>
  <si>
    <t>0804391</t>
  </si>
  <si>
    <t>Boca de BSTC D = 0,80 m - esconsidade 45° - areia e brita comerciais - alas esconsas</t>
  </si>
  <si>
    <t>0804119</t>
  </si>
  <si>
    <t>Boca de BSTC D = 0,80 m - esconsidade 45° - areia e brita comerciais - alas retas</t>
  </si>
  <si>
    <t>0804390</t>
  </si>
  <si>
    <t>Boca de BSTC D = 0,80 m - esconsidade 45° - areia extraída e brita produzida - alas esconsas</t>
  </si>
  <si>
    <t>0804118</t>
  </si>
  <si>
    <t>Boca de BSTC D = 0,80 m - esconsidade 45° - areia extraída e brita produzida - alas retas</t>
  </si>
  <si>
    <t>0804103</t>
  </si>
  <si>
    <t>Boca de BSTC D = 0,80 m - esconsidade 5° - areia e brita comerciais - alas retas</t>
  </si>
  <si>
    <t>0804102</t>
  </si>
  <si>
    <t>Boca de BSTC D = 0,80 m - esconsidade 5° - areia extraída e brita produzida - alas retas</t>
  </si>
  <si>
    <t>0804393</t>
  </si>
  <si>
    <t>Boca de BSTC D = 1,00 m - esconsidade 0° - areia e brita comerciais - alas esconsas</t>
  </si>
  <si>
    <t>0804121</t>
  </si>
  <si>
    <t>Boca de BSTC D = 1,00 m - esconsidade 0° - areia e brita comerciais - alas retas</t>
  </si>
  <si>
    <t>0804392</t>
  </si>
  <si>
    <t>Boca de BSTC D = 1,00 m - esconsidade 0° - areia extraída e brita produzida - alas esconsas</t>
  </si>
  <si>
    <t>0804120</t>
  </si>
  <si>
    <t>Boca de BSTC D = 1,00 m - esconsidade 0° - areia extraída e brita produzida - alas retas</t>
  </si>
  <si>
    <t>0804125</t>
  </si>
  <si>
    <t>Boca de BSTC D = 1,00 m - esconsidade 10° - areia e brita comerciais - alas retas</t>
  </si>
  <si>
    <t>0804124</t>
  </si>
  <si>
    <t>Boca de BSTC D = 1,00 m - esconsidade 10° - areia extraída e brita produzida - alas retas</t>
  </si>
  <si>
    <t>0804395</t>
  </si>
  <si>
    <t>Boca de BSTC D = 1,00 m - esconsidade 15° - areia e brita comerciais - alas esconsas</t>
  </si>
  <si>
    <t>0804127</t>
  </si>
  <si>
    <t>Boca de BSTC D = 1,00 m - esconsidade 15° - areia e brita comerciais - alas retas</t>
  </si>
  <si>
    <t>0804394</t>
  </si>
  <si>
    <t>Boca de BSTC D = 1,00 m - esconsidade 15° - areia extraída e brita produzida - alas esconsas</t>
  </si>
  <si>
    <t>0804126</t>
  </si>
  <si>
    <t>Boca de BSTC D = 1,00 m - esconsidade 15° - areia extraída e brita produzida - alas retas</t>
  </si>
  <si>
    <t>0804129</t>
  </si>
  <si>
    <t>Boca de BSTC D = 1,00 m - esconsidade 20° - areia e brita comerciais - alas retas</t>
  </si>
  <si>
    <t>0804128</t>
  </si>
  <si>
    <t>Boca de BSTC D = 1,00 m - esconsidade 20° - areia extraída e brita produzida - alas retas</t>
  </si>
  <si>
    <t>0804131</t>
  </si>
  <si>
    <t>Boca de BSTC D = 1,00 m - esconsidade 25° - areia e brita comerciais - alas retas</t>
  </si>
  <si>
    <t>0804130</t>
  </si>
  <si>
    <t>Boca de BSTC D = 1,00 m - esconsidade 25° - areia extraída e brita produzida - alas retas</t>
  </si>
  <si>
    <t>0804397</t>
  </si>
  <si>
    <t>Boca de BSTC D = 1,00 m - esconsidade 30° - areia e brita comerciais - alas esconsas</t>
  </si>
  <si>
    <t>0804133</t>
  </si>
  <si>
    <t>Boca de BSTC D = 1,00 m - esconsidade 30° - areia e brita comerciais - alas retas</t>
  </si>
  <si>
    <t>0804396</t>
  </si>
  <si>
    <t>Boca de BSTC D = 1,00 m - esconsidade 30° - areia extraída e brita produzida - alas esconsas</t>
  </si>
  <si>
    <t>0804132</t>
  </si>
  <si>
    <t>Boca de BSTC D = 1,00 m - esconsidade 30° - areia extraída e brita produzida - alas retas</t>
  </si>
  <si>
    <t>0804135</t>
  </si>
  <si>
    <t>Boca de BSTC D = 1,00 m - esconsidade 35° - areia e brita comerciais - alas retas</t>
  </si>
  <si>
    <t>0804134</t>
  </si>
  <si>
    <t>Boca de BSTC D = 1,00 m - esconsidade 35° - areia extraída e brita produzida - alas retas</t>
  </si>
  <si>
    <t>0804137</t>
  </si>
  <si>
    <t>Boca de BSTC D = 1,00 m - esconsidade 40° - areia e brita comerciais - alas retas</t>
  </si>
  <si>
    <t>0804136</t>
  </si>
  <si>
    <t>Boca de BSTC D = 1,00 m - esconsidade 40° - areia extraída e brita produzida - alas retas</t>
  </si>
  <si>
    <t>0804399</t>
  </si>
  <si>
    <t>Boca de BSTC D = 1,00 m - esconsidade 45° - areia e brita comerciais - alas esconsas</t>
  </si>
  <si>
    <t>0804139</t>
  </si>
  <si>
    <t>Boca de BSTC D = 1,00 m - esconsidade 45° - areia e brita comerciais - alas retas</t>
  </si>
  <si>
    <t>0804398</t>
  </si>
  <si>
    <t>Boca de BSTC D = 1,00 m - esconsidade 45° - areia extraída e brita produzida - alas esconsas</t>
  </si>
  <si>
    <t>0804138</t>
  </si>
  <si>
    <t>Boca de BSTC D = 1,00 m - esconsidade 45° - areia extraída e brita produzida - alas retas</t>
  </si>
  <si>
    <t>0804123</t>
  </si>
  <si>
    <t>Boca de BSTC D = 1,00 m - esconsidade 5° - areia e brita comerciais - alas retas</t>
  </si>
  <si>
    <t>0804122</t>
  </si>
  <si>
    <t>Boca de BSTC D = 1,00 m - esconsidade 5° - areia extraída e brita produzida - alas retas</t>
  </si>
  <si>
    <t>0804401</t>
  </si>
  <si>
    <t>Boca de BSTC D = 1,20 m - esconsidade 0° - areia e brita comerciais - alas esconsas</t>
  </si>
  <si>
    <t>0804141</t>
  </si>
  <si>
    <t>Boca de BSTC D = 1,20 m - esconsidade 0° - areia e brita comerciais - alas retas</t>
  </si>
  <si>
    <t>0804400</t>
  </si>
  <si>
    <t>Boca de BSTC D = 1,20 m - esconsidade 0° - areia extraída e brita produzida - alas esconsas</t>
  </si>
  <si>
    <t>0804140</t>
  </si>
  <si>
    <t>Boca de BSTC D = 1,20 m - esconsidade 0° - areia extraída e brita produzida - alas retas</t>
  </si>
  <si>
    <t>0804145</t>
  </si>
  <si>
    <t>Boca de BSTC D = 1,20 m - esconsidade 10° - areia e brita comerciais - alas retas</t>
  </si>
  <si>
    <t>0804144</t>
  </si>
  <si>
    <t>Boca de BSTC D = 1,20 m - esconsidade 10° - areia extraída e brita produzida - alas retas</t>
  </si>
  <si>
    <t>0804403</t>
  </si>
  <si>
    <t>Boca de BSTC D = 1,20 m - esconsidade 15° - areia e brita comerciais - alas esconsas</t>
  </si>
  <si>
    <t>0804147</t>
  </si>
  <si>
    <t>Boca de BSTC D = 1,20 m - esconsidade 15° - areia e brita comerciais - alas retas</t>
  </si>
  <si>
    <t>0804402</t>
  </si>
  <si>
    <t>Boca de BSTC D = 1,20 m - esconsidade 15° - areia extraída e brita produzida - alas esconsas</t>
  </si>
  <si>
    <t>0804146</t>
  </si>
  <si>
    <t>Boca de BSTC D = 1,20 m - esconsidade 15° - areia extraída e brita produzida - alas retas</t>
  </si>
  <si>
    <t>0804149</t>
  </si>
  <si>
    <t>Boca de BSTC D = 1,20 m - esconsidade 20° - areia e brita comerciais - alas retas</t>
  </si>
  <si>
    <t>0804148</t>
  </si>
  <si>
    <t>Boca de BSTC D = 1,20 m - esconsidade 20° - areia extraída e brita produzida - alas retas</t>
  </si>
  <si>
    <t>0804151</t>
  </si>
  <si>
    <t>Boca de BSTC D = 1,20 m - esconsidade 25° - areia e brita comerciais - alas retas</t>
  </si>
  <si>
    <t>0804150</t>
  </si>
  <si>
    <t>Boca de BSTC D = 1,20 m - esconsidade 25° - areia extraída e brita produzida - alas retas</t>
  </si>
  <si>
    <t>0804405</t>
  </si>
  <si>
    <t>Boca de BSTC D = 1,20 m - esconsidade 30° - areia e brita comerciais - alas esconsas</t>
  </si>
  <si>
    <t>0804153</t>
  </si>
  <si>
    <t>Boca de BSTC D = 1,20 m - esconsidade 30° - areia e brita comerciais - alas retas</t>
  </si>
  <si>
    <t>0804404</t>
  </si>
  <si>
    <t>Boca de BSTC D = 1,20 m - esconsidade 30° - areia extraída e brita produzida - alas esconsas</t>
  </si>
  <si>
    <t>0804152</t>
  </si>
  <si>
    <t>Boca de BSTC D = 1,20 m - esconsidade 30° - areia extraída e brita produzida - alas retas</t>
  </si>
  <si>
    <t>0804155</t>
  </si>
  <si>
    <t>Boca de BSTC D = 1,20 m - esconsidade 35° - areia e brita comerciais - alas retas</t>
  </si>
  <si>
    <t>0804154</t>
  </si>
  <si>
    <t>Boca de BSTC D = 1,20 m - esconsidade 35° - areia extraída e brita produzida - alas retas</t>
  </si>
  <si>
    <t>0804157</t>
  </si>
  <si>
    <t>Boca de BSTC D = 1,20 m - esconsidade 40° - areia e brita comerciais - alas retas</t>
  </si>
  <si>
    <t>0804156</t>
  </si>
  <si>
    <t>Boca de BSTC D = 1,20 m - esconsidade 40° - areia extraída e brita produzida - alas retas</t>
  </si>
  <si>
    <t>0804407</t>
  </si>
  <si>
    <t>Boca de BSTC D = 1,20 m - esconsidade 45° - areia e brita comerciais - alas esconsas</t>
  </si>
  <si>
    <t>0804159</t>
  </si>
  <si>
    <t>Boca de BSTC D = 1,20 m - esconsidade 45° - areia e brita comerciais - alas retas</t>
  </si>
  <si>
    <t>0804406</t>
  </si>
  <si>
    <t>Boca de BSTC D = 1,20 m - esconsidade 45° - areia extraída e brita produzida - alas esconsas</t>
  </si>
  <si>
    <t>0804158</t>
  </si>
  <si>
    <t>Boca de BSTC D = 1,20 m - esconsidade 45° - areia extraída e brita produzida - alas retas</t>
  </si>
  <si>
    <t>0804143</t>
  </si>
  <si>
    <t>Boca de BSTC D = 1,20 m - esconsidade 5° - areia e brita comerciais - alas retas</t>
  </si>
  <si>
    <t>0804142</t>
  </si>
  <si>
    <t>Boca de BSTC D = 1,20 m - esconsidade 5° - areia extraída e brita produzida - alas retas</t>
  </si>
  <si>
    <t>0804409</t>
  </si>
  <si>
    <t>Boca de BSTC D = 1,50 m - esconsidade 0° - areia e brita comerciais - alas esconsas</t>
  </si>
  <si>
    <t>0804161</t>
  </si>
  <si>
    <t>Boca de BSTC D = 1,50 m - esconsidade 0° - areia e brita comerciais - alas retas</t>
  </si>
  <si>
    <t>0804408</t>
  </si>
  <si>
    <t>Boca de BSTC D = 1,50 m - esconsidade 0° - areia extraída e brita produzida - alas esconsas</t>
  </si>
  <si>
    <t>0804160</t>
  </si>
  <si>
    <t>Boca de BSTC D = 1,50 m - esconsidade 0° - areia extraída e brita produzida - alas retas</t>
  </si>
  <si>
    <t>0804165</t>
  </si>
  <si>
    <t>Boca de BSTC D = 1,50 m - esconsidade 10° - areia e brita comerciais - alas retas</t>
  </si>
  <si>
    <t>0804164</t>
  </si>
  <si>
    <t>Boca de BSTC D = 1,50 m - esconsidade 10° - areia extraída e brita produzida - alas retas</t>
  </si>
  <si>
    <t>0804411</t>
  </si>
  <si>
    <t>Boca de BSTC D = 1,50 m - esconsidade 15° - areia e brita comerciais - alas esconsas</t>
  </si>
  <si>
    <t>0804167</t>
  </si>
  <si>
    <t>Boca de BSTC D = 1,50 m - esconsidade 15° - areia e brita comerciais - alas retas</t>
  </si>
  <si>
    <t>0804410</t>
  </si>
  <si>
    <t>Boca de BSTC D = 1,50 m - esconsidade 15° - areia extraída e brita produzida - alas esconsas</t>
  </si>
  <si>
    <t>0804166</t>
  </si>
  <si>
    <t>Boca de BSTC D = 1,50 m - esconsidade 15° - areia extraída e brita produzida - alas retas</t>
  </si>
  <si>
    <t>0804169</t>
  </si>
  <si>
    <t>Boca de BSTC D = 1,50 m - esconsidade 20° - areia e brita comerciais - alas retas</t>
  </si>
  <si>
    <t>0804168</t>
  </si>
  <si>
    <t>Boca de BSTC D = 1,50 m - esconsidade 20° - areia extraída e brita produzida - alas retas</t>
  </si>
  <si>
    <t>0804171</t>
  </si>
  <si>
    <t>Boca de BSTC D = 1,50 m - esconsidade 25° - areia e brita comerciais - alas retas</t>
  </si>
  <si>
    <t>0804170</t>
  </si>
  <si>
    <t>Boca de BSTC D = 1,50 m - esconsidade 25° - areia extraída e brita produzida - alas retas</t>
  </si>
  <si>
    <t>0804413</t>
  </si>
  <si>
    <t>Boca de BSTC D = 1,50 m - esconsidade 30° - areia e brita comerciais - alas esconsas</t>
  </si>
  <si>
    <t>0804173</t>
  </si>
  <si>
    <t>Boca de BSTC D = 1,50 m - esconsidade 30° - areia e brita comerciais - alas retas</t>
  </si>
  <si>
    <t>0804412</t>
  </si>
  <si>
    <t>Boca de BSTC D = 1,50 m - esconsidade 30° - areia extraída e brita produzida - alas esconsas</t>
  </si>
  <si>
    <t>0804172</t>
  </si>
  <si>
    <t>Boca de BSTC D = 1,50 m - esconsidade 30° - areia extraída e brita produzida - alas retas</t>
  </si>
  <si>
    <t>0804175</t>
  </si>
  <si>
    <t>Boca de BSTC D = 1,50 m - esconsidade 35° - areia e brita comerciais - alas retas</t>
  </si>
  <si>
    <t>0804174</t>
  </si>
  <si>
    <t>Boca de BSTC D = 1,50 m - esconsidade 35° - areia extraída e brita produzida - alas retas</t>
  </si>
  <si>
    <t>0804177</t>
  </si>
  <si>
    <t>Boca de BSTC D = 1,50 m - esconsidade 40° - areia e brita comerciais - alas retas</t>
  </si>
  <si>
    <t>0804176</t>
  </si>
  <si>
    <t>Boca de BSTC D = 1,50 m - esconsidade 40° - areia extraída e brita produzida - alas retas</t>
  </si>
  <si>
    <t>0804415</t>
  </si>
  <si>
    <t>Boca de BSTC D = 1,50 m - esconsidade 45° - areia e brita comerciais - alas esconsas</t>
  </si>
  <si>
    <t>0804179</t>
  </si>
  <si>
    <t>Boca de BSTC D = 1,50 m - esconsidade 45° - areia e brita comerciais - alas retas</t>
  </si>
  <si>
    <t>0804414</t>
  </si>
  <si>
    <t>Boca de BSTC D = 1,50 m - esconsidade 45° - areia extraída e brita produzida - alas esconsas</t>
  </si>
  <si>
    <t>0804178</t>
  </si>
  <si>
    <t>Boca de BSTC D = 1,50 m - esconsidade 45° - areia extraída e brita produzida - alas retas</t>
  </si>
  <si>
    <t>0804163</t>
  </si>
  <si>
    <t>Boca de BSTC D = 1,50 m - esconsidade 5° - areia e brita comerciais - alas retas</t>
  </si>
  <si>
    <t>0804162</t>
  </si>
  <si>
    <t>Boca de BSTC D = 1,50 m - esconsidade 5° - areia extraída e brita produzida - alas retas</t>
  </si>
  <si>
    <t>0804441</t>
  </si>
  <si>
    <t>Boca de BTTC D = 1,00 m - esconsidade 0° - areia e brita comerciais - alas esconsas</t>
  </si>
  <si>
    <t>0804317</t>
  </si>
  <si>
    <t>Boca de BTTC D = 1,00 m - esconsidade 0° - areia e brita comerciais - alas retas</t>
  </si>
  <si>
    <t>0804440</t>
  </si>
  <si>
    <t>Boca de BTTC D = 1,00 m - esconsidade 0° - areia extraída e brita produzida - alas esconsas</t>
  </si>
  <si>
    <t>0804316</t>
  </si>
  <si>
    <t>Boca de BTTC D = 1,00 m - esconsidade 0° - areia extraída e brita produzida - alas retas</t>
  </si>
  <si>
    <t>0804321</t>
  </si>
  <si>
    <t>Boca de BTTC D = 1,00 m - esconsidade 10° - areia e brita comerciais - alas retas</t>
  </si>
  <si>
    <t>0804320</t>
  </si>
  <si>
    <t>Boca de BTTC D = 1,00 m - esconsidade 10° - areia extraída e brita produzida - alas retas</t>
  </si>
  <si>
    <t>0804443</t>
  </si>
  <si>
    <t>Boca de BTTC D = 1,00 m - esconsidade 15° - areia e brita comerciais - alas esconsas</t>
  </si>
  <si>
    <t>0804323</t>
  </si>
  <si>
    <t>Boca de BTTC D = 1,00 m - esconsidade 15° - areia e brita comerciais - alas retas</t>
  </si>
  <si>
    <t>0804442</t>
  </si>
  <si>
    <t>Boca de BTTC D = 1,00 m - esconsidade 15° - areia extraída e brita produzida - alas esconsas</t>
  </si>
  <si>
    <t>0804322</t>
  </si>
  <si>
    <t>Boca de BTTC D = 1,00 m - esconsidade 15° - areia extraída e brita produzida - alas retas</t>
  </si>
  <si>
    <t>0804325</t>
  </si>
  <si>
    <t>Boca de BTTC D = 1,00 m - esconsidade 20° - areia e brita comerciais - alas retas</t>
  </si>
  <si>
    <t>0804324</t>
  </si>
  <si>
    <t>Boca de BTTC D = 1,00 m - esconsidade 20° - areia extraída e brita produzida - alas retas</t>
  </si>
  <si>
    <t>0804327</t>
  </si>
  <si>
    <t>Boca de BTTC D = 1,00 m - esconsidade 25° - areia e brita comerciais - alas retas</t>
  </si>
  <si>
    <t>0804326</t>
  </si>
  <si>
    <t>Boca de BTTC D = 1,00 m - esconsidade 25° - areia extraída e brita produzida - alas retas</t>
  </si>
  <si>
    <t>0804445</t>
  </si>
  <si>
    <t>Boca de BTTC D = 1,00 m - esconsidade 30° - areia e brita comerciais - alas esconsas</t>
  </si>
  <si>
    <t>0804329</t>
  </si>
  <si>
    <t>Boca de BTTC D = 1,00 m - esconsidade 30° - areia e brita comerciais - alas retas</t>
  </si>
  <si>
    <t>0804444</t>
  </si>
  <si>
    <t>Boca de BTTC D = 1,00 m - esconsidade 30° - areia extraída e brita produzida - alas esconsas</t>
  </si>
  <si>
    <t>0804328</t>
  </si>
  <si>
    <t>Boca de BTTC D = 1,00 m - esconsidade 30° - areia extraída e brita produzida - alas retas</t>
  </si>
  <si>
    <t>0804331</t>
  </si>
  <si>
    <t>Boca de BTTC D = 1,00 m - esconsidade 35° - areia e brita comerciais - alas retas</t>
  </si>
  <si>
    <t>0804330</t>
  </si>
  <si>
    <t>Boca de BTTC D = 1,00 m - esconsidade 35° - areia extraída e brita produzida - alas retas</t>
  </si>
  <si>
    <t>0804333</t>
  </si>
  <si>
    <t>Boca de BTTC D = 1,00 m - esconsidade 40° - areia e brita comerciais - alas retas</t>
  </si>
  <si>
    <t>0804332</t>
  </si>
  <si>
    <t>Boca de BTTC D = 1,00 m - esconsidade 40° - areia extraída e brita produzida - alas retas</t>
  </si>
  <si>
    <t>0804447</t>
  </si>
  <si>
    <t>Boca de BTTC D = 1,00 m - esconsidade 45° - areia e brita comerciais - alas esconsas</t>
  </si>
  <si>
    <t>0804335</t>
  </si>
  <si>
    <t>Boca de BTTC D = 1,00 m - esconsidade 45° - areia e brita comerciais - alas retas</t>
  </si>
  <si>
    <t>0804446</t>
  </si>
  <si>
    <t>Boca de BTTC D = 1,00 m - esconsidade 45° - areia extraída e brita produzida - alas esconsas</t>
  </si>
  <si>
    <t>0804334</t>
  </si>
  <si>
    <t>Boca de BTTC D = 1,00 m - esconsidade 45° - areia extraída e brita produzida - alas retas</t>
  </si>
  <si>
    <t>0804319</t>
  </si>
  <si>
    <t>Boca de BTTC D = 1,00 m - esconsidade 5° - areia e brita comerciais - alas retas</t>
  </si>
  <si>
    <t>0804318</t>
  </si>
  <si>
    <t>Boca de BTTC D = 1,00 m - esconsidade 5° - areia extraída e brita produzida - alas retas</t>
  </si>
  <si>
    <t>0804449</t>
  </si>
  <si>
    <t>Boca de BTTC D = 1,20 m - esconsidade 0° - areia e brita comerciais - alas esconsas</t>
  </si>
  <si>
    <t>0804337</t>
  </si>
  <si>
    <t>Boca de BTTC D = 1,20 m - esconsidade 0° - areia e brita comerciais - alas retas</t>
  </si>
  <si>
    <t>0804448</t>
  </si>
  <si>
    <t>Boca de BTTC D = 1,20 m - esconsidade 0° - areia extraída e brita produzida - alas esconsas</t>
  </si>
  <si>
    <t>0804336</t>
  </si>
  <si>
    <t>Boca de BTTC D = 1,20 m - esconsidade 0° - areia extraída e brita produzida - alas retas</t>
  </si>
  <si>
    <t>0804341</t>
  </si>
  <si>
    <t>Boca de BTTC D = 1,20 m - esconsidade 10° - areia e brita comerciais - alas retas</t>
  </si>
  <si>
    <t>0804340</t>
  </si>
  <si>
    <t>Boca de BTTC D = 1,20 m - esconsidade 10° - areia extraída e brita produzida - alas retas</t>
  </si>
  <si>
    <t>0804451</t>
  </si>
  <si>
    <t>Boca de BTTC D = 1,20 m - esconsidade 15° - areia e brita comerciais - alas esconsas</t>
  </si>
  <si>
    <t>0804343</t>
  </si>
  <si>
    <t>Boca de BTTC D = 1,20 m - esconsidade 15° - areia e brita comerciais - alas retas</t>
  </si>
  <si>
    <t>0804450</t>
  </si>
  <si>
    <t>Boca de BTTC D = 1,20 m - esconsidade 15° - areia extraída e brita produzida - alas esconsas</t>
  </si>
  <si>
    <t>0804342</t>
  </si>
  <si>
    <t>Boca de BTTC D = 1,20 m - esconsidade 15° - areia extraída e brita produzida - alas retas</t>
  </si>
  <si>
    <t>0804345</t>
  </si>
  <si>
    <t>Boca de BTTC D = 1,20 m - esconsidade 20° - areia e brita comerciais - alas retas</t>
  </si>
  <si>
    <t>0804344</t>
  </si>
  <si>
    <t>Boca de BTTC D = 1,20 m - esconsidade 20° - areia extraída e brita produzida - alas retas</t>
  </si>
  <si>
    <t>0804347</t>
  </si>
  <si>
    <t>Boca de BTTC D = 1,20 m - esconsidade 25° - areia e brita comerciais - alas retas</t>
  </si>
  <si>
    <t>0804346</t>
  </si>
  <si>
    <t>Boca de BTTC D = 1,20 m - esconsidade 25° - areia extraída e brita produzida - alas retas</t>
  </si>
  <si>
    <t>0804453</t>
  </si>
  <si>
    <t>Boca de BTTC D = 1,20 m - esconsidade 30° - areia e brita comerciais - alas esconsas</t>
  </si>
  <si>
    <t>0804349</t>
  </si>
  <si>
    <t>Boca de BTTC D = 1,20 m - esconsidade 30° - areia e brita comerciais - alas retas</t>
  </si>
  <si>
    <t>0804452</t>
  </si>
  <si>
    <t>Boca de BTTC D = 1,20 m - esconsidade 30° - areia extraída e brita produzida - alas esconsas</t>
  </si>
  <si>
    <t>0804348</t>
  </si>
  <si>
    <t>Boca de BTTC D = 1,20 m - esconsidade 30° - areia extraída e brita produzida - alas retas</t>
  </si>
  <si>
    <t>0804351</t>
  </si>
  <si>
    <t>Boca de BTTC D = 1,20 m - esconsidade 35° - areia e brita comerciais - alas retas</t>
  </si>
  <si>
    <t>0804350</t>
  </si>
  <si>
    <t>Boca de BTTC D = 1,20 m - esconsidade 35° - areia extraída e brita produzida - alas retas</t>
  </si>
  <si>
    <t>0804353</t>
  </si>
  <si>
    <t>Boca de BTTC D = 1,20 m - esconsidade 40° - areia e brita comerciais - alas retas</t>
  </si>
  <si>
    <t>0804352</t>
  </si>
  <si>
    <t>Boca de BTTC D = 1,20 m - esconsidade 40° - areia extraída e brita produzida - alas retas</t>
  </si>
  <si>
    <t>0804455</t>
  </si>
  <si>
    <t>Boca de BTTC D = 1,20 m - esconsidade 45° - areia e brita comerciais - alas esconsas</t>
  </si>
  <si>
    <t>0804355</t>
  </si>
  <si>
    <t>Boca de BTTC D = 1,20 m - esconsidade 45° - areia e brita comerciais - alas retas</t>
  </si>
  <si>
    <t>0804454</t>
  </si>
  <si>
    <t>Boca de BTTC D = 1,20 m - esconsidade 45° - areia extraída e brita produzida - alas esconsas</t>
  </si>
  <si>
    <t>0804354</t>
  </si>
  <si>
    <t>Boca de BTTC D = 1,20 m - esconsidade 45° - areia extraída e brita produzida - alas retas</t>
  </si>
  <si>
    <t>0804339</t>
  </si>
  <si>
    <t>Boca de BTTC D = 1,20 m - esconsidade 5° - areia e brita comerciais - alas retas</t>
  </si>
  <si>
    <t>0804338</t>
  </si>
  <si>
    <t>Boca de BTTC D = 1,20 m - esconsidade 5° - areia extraída e brita produzida - alas retas</t>
  </si>
  <si>
    <t>0804457</t>
  </si>
  <si>
    <t>Boca de BTTC D = 1,50 m - esconsidade 0° - areia e brita comerciais - alas esconsas</t>
  </si>
  <si>
    <t>0804357</t>
  </si>
  <si>
    <t>Boca de BTTC D = 1,50 m - esconsidade 0° - areia e brita comerciais - alas retas</t>
  </si>
  <si>
    <t>0804456</t>
  </si>
  <si>
    <t>Boca de BTTC D = 1,50 m - esconsidade 0° - areia extraída e brita produzida - alas esconsas</t>
  </si>
  <si>
    <t>0804356</t>
  </si>
  <si>
    <t>Boca de BTTC D = 1,50 m - esconsidade 0° - areia extraída e brita produzida - alas retas</t>
  </si>
  <si>
    <t>0804361</t>
  </si>
  <si>
    <t>Boca de BTTC D = 1,50 m - esconsidade 10° - areia e brita comerciais - alas retas</t>
  </si>
  <si>
    <t>0804360</t>
  </si>
  <si>
    <t>Boca de BTTC D = 1,50 m - esconsidade 10° - areia extraída e brita produzida - alas retas</t>
  </si>
  <si>
    <t>0804459</t>
  </si>
  <si>
    <t>Boca de BTTC D = 1,50 m - esconsidade 15° - areia e brita comerciais - alas esconsas</t>
  </si>
  <si>
    <t>0804363</t>
  </si>
  <si>
    <t>Boca de BTTC D = 1,50 m - esconsidade 15° - areia e brita comerciais - alas retas</t>
  </si>
  <si>
    <t>0804458</t>
  </si>
  <si>
    <t>Boca de BTTC D = 1,50 m - esconsidade 15° - areia extraída e brita produzida - alas esconsas</t>
  </si>
  <si>
    <t>0804362</t>
  </si>
  <si>
    <t>Boca de BTTC D = 1,50 m - esconsidade 15° - areia extraída e brita produzida - alas retas</t>
  </si>
  <si>
    <t>0804365</t>
  </si>
  <si>
    <t>Boca de BTTC D = 1,50 m - esconsidade 20° - areia e brita comerciais - alas retas</t>
  </si>
  <si>
    <t>0804364</t>
  </si>
  <si>
    <t>Boca de BTTC D = 1,50 m - esconsidade 20° - areia extraída e brita produzida - alas retas</t>
  </si>
  <si>
    <t>0804367</t>
  </si>
  <si>
    <t>Boca de BTTC D = 1,50 m - esconsidade 25° - areia e brita comerciais - alas retas</t>
  </si>
  <si>
    <t>0804366</t>
  </si>
  <si>
    <t>Boca de BTTC D = 1,50 m - esconsidade 25° - areia extraída e brita produzida - alas retas</t>
  </si>
  <si>
    <t>0804461</t>
  </si>
  <si>
    <t>Boca de BTTC D = 1,50 m - esconsidade 30° - areia e brita comerciais - alas esconsas</t>
  </si>
  <si>
    <t>0804369</t>
  </si>
  <si>
    <t>Boca de BTTC D = 1,50 m - esconsidade 30° - areia e brita comerciais - alas retas</t>
  </si>
  <si>
    <t>0804460</t>
  </si>
  <si>
    <t>Boca de BTTC D = 1,50 m - esconsidade 30° - areia extraída e brita produzida - alas esconsas</t>
  </si>
  <si>
    <t>0804371</t>
  </si>
  <si>
    <t>Boca de BTTC D = 1,50 m - esconsidade 35° - areia e brita comerciais - alas retas</t>
  </si>
  <si>
    <t>0804370</t>
  </si>
  <si>
    <t>Boca de BTTC D = 1,50 m - esconsidade 35° - areia extraída e brita produzida - alas retas</t>
  </si>
  <si>
    <t>0804373</t>
  </si>
  <si>
    <t>Boca de BTTC D = 1,50 m - esconsidade 40° - areia e brita comerciais - alas retas</t>
  </si>
  <si>
    <t>0804372</t>
  </si>
  <si>
    <t>Boca de BTTC D = 1,50 m - esconsidade 40° - areia extraída e brita produzida - alas retas</t>
  </si>
  <si>
    <t>0804463</t>
  </si>
  <si>
    <t>Boca de BTTC D = 1,50 m - esconsidade 45° - areia e brita comerciais - alas esconsas</t>
  </si>
  <si>
    <t>0804375</t>
  </si>
  <si>
    <t>Boca de BTTC D = 1,50 m - esconsidade 45° - areia e brita comerciais - alas retas</t>
  </si>
  <si>
    <t>0804462</t>
  </si>
  <si>
    <t>Boca de BTTC D = 1,50 m - esconsidade 45° - areia extraída e brita produzida - alas esconsas</t>
  </si>
  <si>
    <t>0804374</t>
  </si>
  <si>
    <t>Boca de BTTC D = 1,50 m - esconsidade 45° - areia extraída e brita produzida - alas retas</t>
  </si>
  <si>
    <t>0804359</t>
  </si>
  <si>
    <t>Boca de BTTC D = 1,50 m - esconsidade 5° - areia e brita comerciais - alas retas</t>
  </si>
  <si>
    <t>0804358</t>
  </si>
  <si>
    <t>Boca de BTTC D = 1,50 m - esconsidade 5° - areia extraída e brita produzida - alas retas</t>
  </si>
  <si>
    <t>0804368</t>
  </si>
  <si>
    <t>Boca de BTTC D = 1,50 m esconsidade 30° - areia extraída e brita produzida - alas retas</t>
  </si>
  <si>
    <t>0804465</t>
  </si>
  <si>
    <t>Confecção de tubos de concreto armado D = 0,60 m PA1 - areia e brita comerciais</t>
  </si>
  <si>
    <t>0804464</t>
  </si>
  <si>
    <t>Confecção de tubos de concreto armado D = 0,60 m PA1 - areia extraída e brita produzida</t>
  </si>
  <si>
    <t>0804475</t>
  </si>
  <si>
    <t>Confecção de tubos de concreto armado D = 0,60 m PA2 - areia e brita comerciais</t>
  </si>
  <si>
    <t>0804474</t>
  </si>
  <si>
    <t>Confecção de tubos de concreto armado D = 0,60 m PA2 - areia extraída e brita produzida</t>
  </si>
  <si>
    <t>0804485</t>
  </si>
  <si>
    <t>Confecção de tubos de concreto armado D = 0,60 m PA3 - areia e brita comerciais</t>
  </si>
  <si>
    <t>0804484</t>
  </si>
  <si>
    <t>Confecção de tubos de concreto armado D = 0,60 m PA3 - areia extraída e brita produzida</t>
  </si>
  <si>
    <t>0804495</t>
  </si>
  <si>
    <t>Confecção de tubos de concreto armado D = 0,60 m PA4 - areia e brita comerciais</t>
  </si>
  <si>
    <t>0804494</t>
  </si>
  <si>
    <t>Confecção de tubos de concreto armado D = 0,60 m PA4 - areia extraída e brita produzida</t>
  </si>
  <si>
    <t>0804467</t>
  </si>
  <si>
    <t>Confecção de tubos de concreto armado D = 0,80 m PA1 - areia e brita comerciais</t>
  </si>
  <si>
    <t>0804466</t>
  </si>
  <si>
    <t>Confecção de tubos de concreto armado D = 0,80 m PA1 - areia extraída e brita produzida</t>
  </si>
  <si>
    <t>0804477</t>
  </si>
  <si>
    <t>Confecção de tubos de concreto armado D = 0,80 m PA2 - areia e brita comerciais</t>
  </si>
  <si>
    <t>0804476</t>
  </si>
  <si>
    <t>Confecção de tubos de concreto armado D = 0,80 m PA2 - areia extraída e brita produzida</t>
  </si>
  <si>
    <t>0804487</t>
  </si>
  <si>
    <t>Confecção de tubos de concreto armado D = 0,80 m PA3 - areia e brita comerciais</t>
  </si>
  <si>
    <t>0804486</t>
  </si>
  <si>
    <t>Confecção de tubos de concreto armado D = 0,80 m PA3 - areia extraída e brita produzida</t>
  </si>
  <si>
    <t>0804497</t>
  </si>
  <si>
    <t>Confecção de tubos de concreto armado D = 0,80 m PA4 - areia e brita comerciais</t>
  </si>
  <si>
    <t>0804496</t>
  </si>
  <si>
    <t>Confecção de tubos de concreto armado D = 0,80 m PA4 - areia extraída e brita produzida</t>
  </si>
  <si>
    <t>0804469</t>
  </si>
  <si>
    <t>Confecção de tubos de concreto armado D = 1,00 m PA1 - areia e brita comerciais</t>
  </si>
  <si>
    <t>0804468</t>
  </si>
  <si>
    <t>Confecção de tubos de concreto armado D = 1,00 m PA1 - areia extraída e brita produzida</t>
  </si>
  <si>
    <t>0804479</t>
  </si>
  <si>
    <t>Confecção de tubos de concreto armado D = 1,00 m PA2 - areia e brita comerciais</t>
  </si>
  <si>
    <t>0804478</t>
  </si>
  <si>
    <t>Confecção de tubos de concreto armado D = 1,00 m PA2 - areia extraída e brita produzida</t>
  </si>
  <si>
    <t>0804489</t>
  </si>
  <si>
    <t>Confecção de tubos de concreto armado D = 1,00 m PA3 - areia e brita comerciais</t>
  </si>
  <si>
    <t>0804488</t>
  </si>
  <si>
    <t>Confecção de tubos de concreto armado D = 1,00 m PA3 - areia extraída e brita produzida</t>
  </si>
  <si>
    <t>0804499</t>
  </si>
  <si>
    <t>Confecção de tubos de concreto armado D = 1,00 m PA4 - areia e brita comerciais</t>
  </si>
  <si>
    <t>0804498</t>
  </si>
  <si>
    <t>Confecção de tubos de concreto armado D = 1,00 m PA4 - areia extraída e brita produzida</t>
  </si>
  <si>
    <t>0804471</t>
  </si>
  <si>
    <t>Confecção de tubos de concreto armado D = 1,20 m PA1 - areia e brita comerciais</t>
  </si>
  <si>
    <t>0804470</t>
  </si>
  <si>
    <t>Confecção de tubos de concreto armado D = 1,20 m PA1 - areia extraída e brita produzida</t>
  </si>
  <si>
    <t>0804481</t>
  </si>
  <si>
    <t>Confecção de tubos de concreto armado D = 1,20 m PA2 - areia e brita comerciais</t>
  </si>
  <si>
    <t>0804480</t>
  </si>
  <si>
    <t>Confecção de tubos de concreto armado D = 1,20 m PA2 - areia extraída e brita produzida</t>
  </si>
  <si>
    <t>0804491</t>
  </si>
  <si>
    <t>Confecção de tubos de concreto armado D = 1,20 m PA3 - areia e brita comerciais</t>
  </si>
  <si>
    <t>0804490</t>
  </si>
  <si>
    <t>Confecção de tubos de concreto armado D = 1,20 m PA3 - areia extraída e brita produzida</t>
  </si>
  <si>
    <t>0804501</t>
  </si>
  <si>
    <t>Confecção de tubos de concreto armado D = 1,20 m PA4 - areia e brita comerciais</t>
  </si>
  <si>
    <t>0804500</t>
  </si>
  <si>
    <t>Confecção de tubos de concreto armado D = 1,20 m PA4 - areia extraída e brita produzida</t>
  </si>
  <si>
    <t>0804473</t>
  </si>
  <si>
    <t>Confecção de tubos de concreto armado D = 1,50 m PA1 - areia e brita comerciais</t>
  </si>
  <si>
    <t>0804472</t>
  </si>
  <si>
    <t>Confecção de tubos de concreto armado D = 1,50 m PA1 - areia extraída e brita produzida</t>
  </si>
  <si>
    <t>0804483</t>
  </si>
  <si>
    <t>Confecção de tubos de concreto armado D = 1,50 m PA2 - areia e brita comerciais</t>
  </si>
  <si>
    <t>0804482</t>
  </si>
  <si>
    <t>Confecção de tubos de concreto armado D = 1,50 m PA2 - areia extraída e brita produzida</t>
  </si>
  <si>
    <t>0804493</t>
  </si>
  <si>
    <t>Confecção de tubos de concreto armado D = 1,50 m PA3 - areia e brita comerciais</t>
  </si>
  <si>
    <t>0804492</t>
  </si>
  <si>
    <t>Confecção de tubos de concreto armado D = 1,50 m PA3 - areia extraída e brita produzida</t>
  </si>
  <si>
    <t>0804503</t>
  </si>
  <si>
    <t>Confecção de tubos de concreto armado D = 1,50 m PA4 - areia e brita comerciais</t>
  </si>
  <si>
    <t>0804502</t>
  </si>
  <si>
    <t>Confecção de tubos de concreto armado D = 1,50 m PA4 - areia extraída e brita produzida</t>
  </si>
  <si>
    <t>0804180</t>
  </si>
  <si>
    <t>Corpo de BDTC D = 0,80 m PA1 - areia extraída e brita e pedra de mão produzidas</t>
  </si>
  <si>
    <t>0804181</t>
  </si>
  <si>
    <t>Corpo de BDTC D = 0,80 m PA1 - areia, brita e pedra de mão comerciais</t>
  </si>
  <si>
    <t>0804182</t>
  </si>
  <si>
    <t>Corpo de BDTC D = 0,80 m PA2 - areia extraída e brita e pedra de mão produzidas</t>
  </si>
  <si>
    <t>0804183</t>
  </si>
  <si>
    <t>Corpo de BDTC D = 0,80 m PA2 - areia, brita e pedra de mão comerciais</t>
  </si>
  <si>
    <t>0804184</t>
  </si>
  <si>
    <t>Corpo de BDTC D = 0,80 m PA3 - areia extraída e brita e pedra de mão produzidas</t>
  </si>
  <si>
    <t>0804185</t>
  </si>
  <si>
    <t>Corpo de BDTC D = 0,80 m PA3 - areia, brita e pedra de mão comerciais</t>
  </si>
  <si>
    <t>0804186</t>
  </si>
  <si>
    <t>Corpo de BDTC D = 0,80 m PA4 - areia extraída e brita e pedra de mão produzidas</t>
  </si>
  <si>
    <t>0804187</t>
  </si>
  <si>
    <t>Corpo de BDTC D = 0,80 m PA4 - areia, brita e pedra de mão comerciais</t>
  </si>
  <si>
    <t>0804188</t>
  </si>
  <si>
    <t>Corpo de BDTC D = 1,00 m PA1 - areia extraída e brita e pedra de mão produzidas</t>
  </si>
  <si>
    <t>0804189</t>
  </si>
  <si>
    <t>Corpo de BDTC D = 1,00 m PA1 - areia, brita e pedra de mão comerciais</t>
  </si>
  <si>
    <t>0804190</t>
  </si>
  <si>
    <t>Corpo de BDTC D = 1,00 m PA2 - areia extraída e brita e pedra de mão produzidas</t>
  </si>
  <si>
    <t>0804191</t>
  </si>
  <si>
    <t>Corpo de BDTC D = 1,00 m PA2 - areia, brita e pedra de mão comerciais</t>
  </si>
  <si>
    <t>0804192</t>
  </si>
  <si>
    <t>Corpo de BDTC D = 1,00 m PA3 - areia extraída e brita e pedra de mão produzidas</t>
  </si>
  <si>
    <t>0804193</t>
  </si>
  <si>
    <t>Corpo de BDTC D = 1,00 m PA3 - areia, brita e pedra de mão comerciais</t>
  </si>
  <si>
    <t>0804194</t>
  </si>
  <si>
    <t>Corpo de BDTC D = 1,00 m PA4 - areia extraída e brita e pedra de mão produzidas</t>
  </si>
  <si>
    <t>0804195</t>
  </si>
  <si>
    <t>Corpo de BDTC D = 1,00 m PA4 - areia, brita e pedra de mão comerciais</t>
  </si>
  <si>
    <t>0804196</t>
  </si>
  <si>
    <t>Corpo de BDTC D = 1,20 m PA1 - areia extraída e brita e pedra de mão produzidas</t>
  </si>
  <si>
    <t>0804197</t>
  </si>
  <si>
    <t>Corpo de BDTC D = 1,20 m PA1 - areia, brita e pedra de mão comerciais</t>
  </si>
  <si>
    <t>0804198</t>
  </si>
  <si>
    <t>Corpo de BDTC D = 1,20 m PA2 - areia extraída e brita e pedra de mão produzidas</t>
  </si>
  <si>
    <t>0804199</t>
  </si>
  <si>
    <t>Corpo de BDTC D = 1,20 m PA2 - areia, brita e pedra de mão comerciais</t>
  </si>
  <si>
    <t>0804200</t>
  </si>
  <si>
    <t>Corpo de BDTC D = 1,20 m PA3 - areia extraída e brita e pedra de mão produzidas</t>
  </si>
  <si>
    <t>0804201</t>
  </si>
  <si>
    <t>Corpo de BDTC D = 1,20 m PA3 - areia, brita e pedra de mão comerciais</t>
  </si>
  <si>
    <t>0804202</t>
  </si>
  <si>
    <t>Corpo de BDTC D = 1,20 m PA4 - areia extraída e brita e pedra de mão produzidas</t>
  </si>
  <si>
    <t>0804203</t>
  </si>
  <si>
    <t>Corpo de BDTC D = 1,20 m PA4 - areia, brita e pedra de mão comerciais</t>
  </si>
  <si>
    <t>0804204</t>
  </si>
  <si>
    <t>Corpo de BDTC D = 1,50 m PA1 - areia extraída e brita e pedra de mão produzidas</t>
  </si>
  <si>
    <t>0804205</t>
  </si>
  <si>
    <t>Corpo de BDTC D = 1,50 m PA1 - areia, brita e pedra de mão comerciais</t>
  </si>
  <si>
    <t>0804206</t>
  </si>
  <si>
    <t>Corpo de BDTC D = 1,50 m PA2 - areia extraída e brita e pedra de mão produzidas</t>
  </si>
  <si>
    <t>0804207</t>
  </si>
  <si>
    <t>Corpo de BDTC D = 1,50 m PA2 - areia, brita e pedra de mão comerciais</t>
  </si>
  <si>
    <t>0804208</t>
  </si>
  <si>
    <t>Corpo de BDTC D = 1,50 m PA3 - areia extraída e brita e pedra de mão produzidas</t>
  </si>
  <si>
    <t>0804209</t>
  </si>
  <si>
    <t>Corpo de BDTC D = 1,50 m PA3 - areia, brita e pedra de mão comerciais</t>
  </si>
  <si>
    <t>0804210</t>
  </si>
  <si>
    <t>Corpo de BDTC D = 1,50 m PA4 - areia extraída e brita e pedra de mão produzidas</t>
  </si>
  <si>
    <t>0804211</t>
  </si>
  <si>
    <t>Corpo de BDTC D = 1,50 m PA4 - areia, brita e pedra de mão comerciais</t>
  </si>
  <si>
    <t>0804012</t>
  </si>
  <si>
    <t>Corpo de BSTC D = 0,40 m PA1 - areia extraída e brita e pedra de mão produzidas</t>
  </si>
  <si>
    <t>0804013</t>
  </si>
  <si>
    <t>Corpo de BSTC D = 0,40 m PA1 - areia, brita e pedra de mão comerciais</t>
  </si>
  <si>
    <t>0804014</t>
  </si>
  <si>
    <t>Corpo de BSTC D = 0,40 m PA2 - areia extraída e brita e pedra de mão produzidas</t>
  </si>
  <si>
    <t>0804015</t>
  </si>
  <si>
    <t>Corpo de BSTC D = 0,40 m PA2 - areia, brita e pedra de mão comerciais</t>
  </si>
  <si>
    <t>0804016</t>
  </si>
  <si>
    <t>Corpo de BSTC D = 0,40 m PA3 - areia extraída e brita e pedra de mão produzidas</t>
  </si>
  <si>
    <t>0804017</t>
  </si>
  <si>
    <t>Corpo de BSTC D = 0,40 m PA3 - areia, brita e pedra de mão comerciais</t>
  </si>
  <si>
    <t>0804018</t>
  </si>
  <si>
    <t>Corpo de BSTC D = 0,40 m PA4 - areia extraída e brita e pedra de mão produzidas</t>
  </si>
  <si>
    <t>0804019</t>
  </si>
  <si>
    <t>Corpo de BSTC D = 0,40 m PA4 - areia, brita e pedra de mão comerciais</t>
  </si>
  <si>
    <t>0804020</t>
  </si>
  <si>
    <t>Corpo de BSTC D = 0,60 m PA1 - areia extraída e brita e pedra de mão produzidas</t>
  </si>
  <si>
    <t>0804021</t>
  </si>
  <si>
    <t>Corpo de BSTC D = 0,60 m PA1 - areia, brita e pedra de mão comerciais</t>
  </si>
  <si>
    <t>0804022</t>
  </si>
  <si>
    <t>Corpo de BSTC D = 0,60 m PA2 - areia extraída e brita e pedra de mão produzidas</t>
  </si>
  <si>
    <t>0804023</t>
  </si>
  <si>
    <t>Corpo de BSTC D = 0,60 m PA2 - areia, brita e pedra de mão comerciais</t>
  </si>
  <si>
    <t>0804024</t>
  </si>
  <si>
    <t>Corpo de BSTC D = 0,60 m PA3 - areia extraída e brita e pedra de mão produzidas</t>
  </si>
  <si>
    <t>0804025</t>
  </si>
  <si>
    <t>Corpo de BSTC D = 0,60 m PA3 - areia, brita e pedra de mão comerciais</t>
  </si>
  <si>
    <t>0804026</t>
  </si>
  <si>
    <t>Corpo de BSTC D = 0,60 m PA4 - areia extraída e brita e pedra de mão produzidas</t>
  </si>
  <si>
    <t>0804027</t>
  </si>
  <si>
    <t>Corpo de BSTC D = 0,60 m PA4 - areia, brita e pedra de mão comerciais</t>
  </si>
  <si>
    <t>0804028</t>
  </si>
  <si>
    <t>Corpo de BSTC D = 0,80 m PA1 - areia extraída e brita e pedra de mão produzidas</t>
  </si>
  <si>
    <t>0804029</t>
  </si>
  <si>
    <t>Corpo de BSTC D = 0,80 m PA1 - areia, brita e pedra de mão comerciais</t>
  </si>
  <si>
    <t>0804030</t>
  </si>
  <si>
    <t>Corpo de BSTC D = 0,80 m PA2 - areia extraída e brita e pedra de mão produzidas</t>
  </si>
  <si>
    <t>0804031</t>
  </si>
  <si>
    <t>Corpo de BSTC D = 0,80 m PA2 - areia, brita e pedra de mão comerciais</t>
  </si>
  <si>
    <t>0804032</t>
  </si>
  <si>
    <t>Corpo de BSTC D = 0,80 m PA3 - areia extraída e brita e pedra de mão produzidas</t>
  </si>
  <si>
    <t>0804033</t>
  </si>
  <si>
    <t>Corpo de BSTC D = 0,80 m PA3 - areia, brita e pedra de mão comerciais</t>
  </si>
  <si>
    <t>0804034</t>
  </si>
  <si>
    <t>Corpo de BSTC D = 0,80 m PA4 - areia extraída e brita e pedra de mão produzidas</t>
  </si>
  <si>
    <t>0804035</t>
  </si>
  <si>
    <t>Corpo de BSTC D = 0,80 m PA4 - areia, brita e pedra de mão comerciais</t>
  </si>
  <si>
    <t>0804036</t>
  </si>
  <si>
    <t>Corpo de BSTC D = 1,00 m PA1 - areia extraída e brita e pedra de mão produzidas</t>
  </si>
  <si>
    <t>0804037</t>
  </si>
  <si>
    <t>Corpo de BSTC D = 1,00 m PA1 - areia, brita e pedra de mão comerciais</t>
  </si>
  <si>
    <t>0804038</t>
  </si>
  <si>
    <t>Corpo de BSTC D = 1,00 m PA2 - areia extraída e brita e pedra de mão produzidas</t>
  </si>
  <si>
    <t>0804039</t>
  </si>
  <si>
    <t>Corpo de BSTC D = 1,00 m PA2 - areia, brita e pedra de mão comerciais</t>
  </si>
  <si>
    <t>0804040</t>
  </si>
  <si>
    <t>Corpo de BSTC D = 1,00 m PA3 - areia extraída e brita e pedra de mão produzidas</t>
  </si>
  <si>
    <t>0804041</t>
  </si>
  <si>
    <t>Corpo de BSTC D = 1,00 m PA3 - areia, brita e pedra de mão comerciais</t>
  </si>
  <si>
    <t>0804042</t>
  </si>
  <si>
    <t>Corpo de BSTC D = 1,00 m PA4 - areia extraída e brita e pedra de mão produzidas</t>
  </si>
  <si>
    <t>0804043</t>
  </si>
  <si>
    <t>Corpo de BSTC D = 1,00 m PA4 - areia, brita e pedra de mão comerciais</t>
  </si>
  <si>
    <t>0804044</t>
  </si>
  <si>
    <t>Corpo de BSTC D = 1,20 m PA1 - areia extraída e brita e pedra de mão produzidas</t>
  </si>
  <si>
    <t>0804045</t>
  </si>
  <si>
    <t>Corpo de BSTC D = 1,20 m PA1 - areia, brita e pedra de mão comerciais</t>
  </si>
  <si>
    <t>0804046</t>
  </si>
  <si>
    <t>Corpo de BSTC D = 1,20 m PA2 - areia extraída e brita e pedra de mão produzidas</t>
  </si>
  <si>
    <t>0804047</t>
  </si>
  <si>
    <t>Corpo de BSTC D = 1,20 m PA2 - areia, brita e pedra de mão comerciais</t>
  </si>
  <si>
    <t>0804048</t>
  </si>
  <si>
    <t>Corpo de BSTC D = 1,20 m PA3 - areia extraída e brita e pedra de mão produzidas</t>
  </si>
  <si>
    <t>0804049</t>
  </si>
  <si>
    <t>Corpo de BSTC D = 1,20 m PA3 - areia, brita e pedra de mão comerciais</t>
  </si>
  <si>
    <t>0804050</t>
  </si>
  <si>
    <t>Corpo de BSTC D = 1,20 m PA4 - areia extraída e brita e pedra de mão produzidas</t>
  </si>
  <si>
    <t>0804051</t>
  </si>
  <si>
    <t>Corpo de BSTC D = 1,20 m PA4 - areia, brita e pedra de mão comerciais</t>
  </si>
  <si>
    <t>0804052</t>
  </si>
  <si>
    <t>Corpo de BSTC D = 1,50 m PA1 - areia extraída e brita e pedra de mão produzidas</t>
  </si>
  <si>
    <t>0804053</t>
  </si>
  <si>
    <t>Corpo de BSTC D = 1,50 m PA1 - areia, brita e pedra de mão comerciais</t>
  </si>
  <si>
    <t>0804054</t>
  </si>
  <si>
    <t>Corpo de BSTC D = 1,50 m PA2 - areia extraída e brita e pedra de mão produzidas</t>
  </si>
  <si>
    <t>0804055</t>
  </si>
  <si>
    <t>Corpo de BSTC D = 1,50 m PA2 - areia, brita e pedra de mão comerciais</t>
  </si>
  <si>
    <t>0804056</t>
  </si>
  <si>
    <t>Corpo de BSTC D = 1,50 m PA3 - areia extraída e brita e pedra de mão produzidas</t>
  </si>
  <si>
    <t>0804057</t>
  </si>
  <si>
    <t>Corpo de BSTC D = 1,50 m PA3 - areia, brita e pedra de mão comerciais</t>
  </si>
  <si>
    <t>0804058</t>
  </si>
  <si>
    <t>Corpo de BSTC D = 1,50 m PA4 - areia extraída e brita e pedra de mão produzidas</t>
  </si>
  <si>
    <t>0804059</t>
  </si>
  <si>
    <t>Corpo de BSTC D = 1,50 m PA4 - areia, brita e pedra de mão comerciais</t>
  </si>
  <si>
    <t>0804292</t>
  </si>
  <si>
    <t>Corpo de BTTC D = 1,00 m PA1 - areia extraída e brita e pedra de mão produzidas</t>
  </si>
  <si>
    <t>0804293</t>
  </si>
  <si>
    <t>Corpo de BTTC D = 1,00 m PA1 - areia, brita e pedra de mão comerciais</t>
  </si>
  <si>
    <t>0804294</t>
  </si>
  <si>
    <t>Corpo de BTTC D = 1,00 m PA2 - areia extraída e brita e pedra de mão produzidas</t>
  </si>
  <si>
    <t>0804295</t>
  </si>
  <si>
    <t>Corpo de BTTC D = 1,00 m PA2 - areia, brita e pedra de mão comerciais</t>
  </si>
  <si>
    <t>0804296</t>
  </si>
  <si>
    <t>Corpo de BTTC D = 1,00 m PA3 - areia extraída e brita e pedra de mão produzidas</t>
  </si>
  <si>
    <t>0804297</t>
  </si>
  <si>
    <t>Corpo de BTTC D = 1,00 m PA3 - areia, brita e pedra de mão comerciais</t>
  </si>
  <si>
    <t>0804298</t>
  </si>
  <si>
    <t>Corpo de BTTC D = 1,00 m PA4 - areia extraída e brita e pedra de mão produzidas</t>
  </si>
  <si>
    <t>0804299</t>
  </si>
  <si>
    <t>Corpo de BTTC D = 1,00 m PA4 - areia, brita e pedra de mão comerciais</t>
  </si>
  <si>
    <t>0804300</t>
  </si>
  <si>
    <t>Corpo de BTTC D = 1,20 m PA1 - areia extraída e brita e pedra de mão produzidas</t>
  </si>
  <si>
    <t>0804301</t>
  </si>
  <si>
    <t>Corpo de BTTC D = 1,20 m PA1 - areia, brita e pedra de mão comerciais</t>
  </si>
  <si>
    <t>0804302</t>
  </si>
  <si>
    <t>Corpo de BTTC D = 1,20 m PA2 - areia extraída e brita e pedra de mão produzidas</t>
  </si>
  <si>
    <t>0804303</t>
  </si>
  <si>
    <t>Corpo de BTTC D = 1,20 m PA2 - areia, brita e pedra de mão comerciais</t>
  </si>
  <si>
    <t>0804304</t>
  </si>
  <si>
    <t>Corpo de BTTC D = 1,20 m PA3 - areia extraída e brita e pedra de mão produzidas</t>
  </si>
  <si>
    <t>0804305</t>
  </si>
  <si>
    <t>Corpo de BTTC D = 1,20 m PA3 - areia, brita e pedra de mão comerciais</t>
  </si>
  <si>
    <t>0804306</t>
  </si>
  <si>
    <t>Corpo de BTTC D = 1,20 m PA4 - areia extraída e brita e pedra de mão produzidas</t>
  </si>
  <si>
    <t>0804307</t>
  </si>
  <si>
    <t>Corpo de BTTC D = 1,20 m PA4 - areia, brita e pedra de mão comerciais</t>
  </si>
  <si>
    <t>0804308</t>
  </si>
  <si>
    <t>Corpo de BTTC D = 1,50 m PA1 - areia extraída e brita e pedra de mão produzidas</t>
  </si>
  <si>
    <t>0804309</t>
  </si>
  <si>
    <t>Corpo de BTTC D = 1,50 m PA1 - areia, brita e pedra de mão comerciais</t>
  </si>
  <si>
    <t>0804310</t>
  </si>
  <si>
    <t>Corpo de BTTC D = 1,50 m PA2 - areia extraída e brita e pedra de mão produzidas</t>
  </si>
  <si>
    <t>0804311</t>
  </si>
  <si>
    <t>Corpo de BTTC D = 1,50 m PA2 - areia, brita e pedra de mão comerciais</t>
  </si>
  <si>
    <t>0804312</t>
  </si>
  <si>
    <t>Corpo de BTTC D = 1,50 m PA3 - areia extraída e brita e pedra de mão produzidas</t>
  </si>
  <si>
    <t>0804313</t>
  </si>
  <si>
    <t>Corpo de BTTC D = 1,50 m PA3 - areia, brita e pedra de mão comerciais</t>
  </si>
  <si>
    <t>0804314</t>
  </si>
  <si>
    <t>Corpo de BTTC D = 1,50 m PA4 - areia extraída e brita e pedra de mão produzidas</t>
  </si>
  <si>
    <t>0804315</t>
  </si>
  <si>
    <t>Corpo de BTTC D = 1,50 m PA4 - areia, brita e pedra de mão comerciais</t>
  </si>
  <si>
    <t>0805446</t>
  </si>
  <si>
    <t>Dentes para bueiros duplos D = 0,80 m - areia extraída e brita e pedra de mão produzidas</t>
  </si>
  <si>
    <t>0805447</t>
  </si>
  <si>
    <t>Dentes para bueiros duplos D = 0,80 m - areia, brita e pedra de mão comerciais</t>
  </si>
  <si>
    <t>0805448</t>
  </si>
  <si>
    <t>Dentes para bueiros duplos D = 1,00 m - areia extraída e brita e pedra de mão produzidas</t>
  </si>
  <si>
    <t>0805449</t>
  </si>
  <si>
    <t>Dentes para bueiros duplos D = 1,00 m - areia, brita e pedra de mão comerciais</t>
  </si>
  <si>
    <t>0805450</t>
  </si>
  <si>
    <t>Dentes para bueiros duplos D = 1,20 m - areia extraída e brita e pedra de mão produzidas</t>
  </si>
  <si>
    <t>0805451</t>
  </si>
  <si>
    <t>Dentes para bueiros duplos D = 1,20 m - areia, brita e pedra de mão comerciais</t>
  </si>
  <si>
    <t>0805452</t>
  </si>
  <si>
    <t>Dentes para bueiros duplos D = 1,50 m - areia extraída e brita e pedra de mão produzidas</t>
  </si>
  <si>
    <t>0805453</t>
  </si>
  <si>
    <t>Dentes para bueiros duplos D = 1,50 m - areia, brita e pedra de mão comerciais</t>
  </si>
  <si>
    <t>0805434</t>
  </si>
  <si>
    <t>Dentes para bueiros simples D = 0,40 m - areia extraída e brita e pedra de mão produzidas</t>
  </si>
  <si>
    <t>0805435</t>
  </si>
  <si>
    <t>Dentes para bueiros simples D = 0,40 m - areia, brita e pedra de mão comerciais</t>
  </si>
  <si>
    <t>0805436</t>
  </si>
  <si>
    <t>Dentes para bueiros simples D = 0,60 m - areia extraída e brita e pedra de mão produzidas</t>
  </si>
  <si>
    <t>0805437</t>
  </si>
  <si>
    <t>Dentes para bueiros simples D = 0,60 m - areia, brita e pedra de mão comerciais</t>
  </si>
  <si>
    <t>0805438</t>
  </si>
  <si>
    <t>Dentes para bueiros simples D = 0,80 m - areia extraída e brita e pedra de mão produzidas</t>
  </si>
  <si>
    <t>0805439</t>
  </si>
  <si>
    <t>Dentes para bueiros simples D = 0,80 m - areia, brita e pedra de mão comerciais</t>
  </si>
  <si>
    <t>0805440</t>
  </si>
  <si>
    <t>Dentes para bueiros simples D = 1,00 m - areia extraída e brita e pedra de mão produzidas</t>
  </si>
  <si>
    <t>0805441</t>
  </si>
  <si>
    <t>Dentes para bueiros simples D = 1,00 m - areia, brita e pedra de mão comerciais</t>
  </si>
  <si>
    <t>0805442</t>
  </si>
  <si>
    <t>Dentes para bueiros simples D = 1,20 m - areia extraída e brita e pedra de mão produzidas</t>
  </si>
  <si>
    <t>0805443</t>
  </si>
  <si>
    <t>Dentes para bueiros simples D = 1,20 m - areia, brita e pedra de mão comerciais</t>
  </si>
  <si>
    <t>0805444</t>
  </si>
  <si>
    <t>Dentes para bueiros simples D = 1,50 m - areia extraída e brita e pedra de mão produzidas</t>
  </si>
  <si>
    <t>0805445</t>
  </si>
  <si>
    <t>Dentes para bueiros simples D = 1,50 m - areia, brita e pedra de mão comerciais</t>
  </si>
  <si>
    <t>0805454</t>
  </si>
  <si>
    <t>Dentes para bueiros triplos D = 1,00 m - areia extraída e brita e pedra de mão produzidas</t>
  </si>
  <si>
    <t>0805455</t>
  </si>
  <si>
    <t>Dentes para bueiros triplos D = 1,00 m - areia, brita e pedra de mão comerciais</t>
  </si>
  <si>
    <t>0805456</t>
  </si>
  <si>
    <t>Dentes para bueiros triplos D = 1,20 m - areia extraída e brita e pedra de mão produzidas</t>
  </si>
  <si>
    <t>0805457</t>
  </si>
  <si>
    <t>Dentes para bueiros triplos D = 1,20 m - areia, brita e pedra de mão comerciais</t>
  </si>
  <si>
    <t>0805458</t>
  </si>
  <si>
    <t>Dentes para bueiros triplos D = 1,50 m - areia extraída e brita e pedra de mão produzidas</t>
  </si>
  <si>
    <t>0805459</t>
  </si>
  <si>
    <t>Dentes para bueiros triplos D = 1,50 m - areia, brita e pedra de mão comerciais</t>
  </si>
  <si>
    <t>0909620</t>
  </si>
  <si>
    <t>Alvenaria de blocos de concreto 19 x 19 x 39 cm com espessura de 20 cm com argamassa traço 1:0,5:3,5 - areia comercial</t>
  </si>
  <si>
    <t>0909621</t>
  </si>
  <si>
    <t>Alvenaria de blocos de concreto 19 x 19 x 39 cm com espessura de 20 cm com argamassa traço 1:0,5:3,5 - areia extraída</t>
  </si>
  <si>
    <t>0903860</t>
  </si>
  <si>
    <t>Aplicação de fundo selador acrílico em paredes, uma demão</t>
  </si>
  <si>
    <t>0903818</t>
  </si>
  <si>
    <t>Aplicação manual de tinta látex em paredes, duas demãos</t>
  </si>
  <si>
    <t>0903802</t>
  </si>
  <si>
    <t>Bacia de contenção para tanque de emulsão de 30000 l, sem cobertura, inclusive demolições</t>
  </si>
  <si>
    <t>0919113</t>
  </si>
  <si>
    <t>Canaleta perfil cartola 50 x 50 x 3 mm - aba 25 mm</t>
  </si>
  <si>
    <t>0903788</t>
  </si>
  <si>
    <t>Chapisco aplicado em alvenarias e estruturas de concreto, com colher de pedreiro</t>
  </si>
  <si>
    <t>0919247</t>
  </si>
  <si>
    <t>Cobertura em chapas zincadas com espessura de 0,43mm - utilização 2 vezes</t>
  </si>
  <si>
    <t>0919016</t>
  </si>
  <si>
    <t>Depósito de óleo enterrado para oficina, inclusive demolição</t>
  </si>
  <si>
    <t>0919079</t>
  </si>
  <si>
    <t>Dique de contenção para usina de asfalto a quente - inclusive demolição</t>
  </si>
  <si>
    <t>0919250</t>
  </si>
  <si>
    <t>Fornecimento e instalação de extintor de espuma 10 l</t>
  </si>
  <si>
    <t>0903807</t>
  </si>
  <si>
    <t>Instalação da central de britagem com capacidade de 80m³/h</t>
  </si>
  <si>
    <t>0903806</t>
  </si>
  <si>
    <t>Instalação da central de concreto com capacidade de 150m³/h</t>
  </si>
  <si>
    <t>0903804</t>
  </si>
  <si>
    <t>Instalação da central de concreto com capacidade de 30m³/h</t>
  </si>
  <si>
    <t>0903805</t>
  </si>
  <si>
    <t>Instalação da central de concreto com capacidade de 40m³/h</t>
  </si>
  <si>
    <t>0903810</t>
  </si>
  <si>
    <t>Instalação da usina de asfalto a quente capacidade de 120 t/h</t>
  </si>
  <si>
    <t>0903809</t>
  </si>
  <si>
    <t>Instalação da usina de pré-misturado a frio com capacidade de 60t/h</t>
  </si>
  <si>
    <t>0903808</t>
  </si>
  <si>
    <t>Instalação da usina misturadora de solos com capacidade de 300 t/h</t>
  </si>
  <si>
    <t>0903845</t>
  </si>
  <si>
    <t>Lastro de brita comercial - espalhamento mecânico</t>
  </si>
  <si>
    <t>0903789</t>
  </si>
  <si>
    <t>Massa única, para recebimento de pintura, em argamassa traço 1:2:8, espessura de 20mm</t>
  </si>
  <si>
    <t>0919009</t>
  </si>
  <si>
    <t>Montagem e desmontagem da central de britagem com capacidade de 80 m³/h - inclusive construção de aterro, construção e demolição de rampa e bases</t>
  </si>
  <si>
    <t>0919007</t>
  </si>
  <si>
    <t>Montagem e desmontagem da central de concreto com capacidade de 150 m³/h - inclusive construção e demolição de bases, rampas e depósitos de agregados</t>
  </si>
  <si>
    <t>0919011</t>
  </si>
  <si>
    <t>Montagem e desmontagem da central de concreto com capacidade de 30 m³/h - inclusive construção e demolição de bases, rampas e depósitos de agregados</t>
  </si>
  <si>
    <t>0919246</t>
  </si>
  <si>
    <t>Montagem e desmontagem da central de concreto com capacidade de 40 m³/h - inclusive construção e demolição de bases, rampas e depósitos de agregados</t>
  </si>
  <si>
    <t>0919013</t>
  </si>
  <si>
    <t>Montagem e desmontagem da usina de asfalto a quente com capacidade de 120 t/h - inclusive construção e demolição de bases, rampas, depósitos de agregados e dique de contenção</t>
  </si>
  <si>
    <t>0919008</t>
  </si>
  <si>
    <t>Montagem e desmontagem da usina de pré-misturado a frio com capacidade de 60 t/h - inclusive construção e demolição de bases, rampas, depósitos de agregados e bacia de contenção</t>
  </si>
  <si>
    <t>0919012</t>
  </si>
  <si>
    <t>Montagem e desmontagem da usina misturadora de solos com capacidade de 300 t/h - inclusive construção e demolição de bases, rampas e depósitos de agregados</t>
  </si>
  <si>
    <t>0903848</t>
  </si>
  <si>
    <t>Muro em alvenaria de blocos de concreto com espessura de 0,20 m h=1,0m</t>
  </si>
  <si>
    <t>0919002</t>
  </si>
  <si>
    <t>Posto de combustivel - com reaproveitamento de 2 vezes do tanque/bomba/cobertura - inclusive demolição</t>
  </si>
  <si>
    <t>0919210</t>
  </si>
  <si>
    <t>Rampa de lavagem - inclusive demolição</t>
  </si>
  <si>
    <t>0909612</t>
  </si>
  <si>
    <t>Rampa para acesso do misturador de agregados para centrais de 30m³ e 40m³ - inclusive demolição</t>
  </si>
  <si>
    <t>0909613</t>
  </si>
  <si>
    <t>Rampa para acesso do misturador de agregados para central de 150m³ - inclusive demolição</t>
  </si>
  <si>
    <t>0909614</t>
  </si>
  <si>
    <t>Rampa para acesso do misturador de agregados para central de britagem - inclusive demolição</t>
  </si>
  <si>
    <t>0909616</t>
  </si>
  <si>
    <t>Rampa para acesso do misturador de agregados para PMF - inclusive demolição</t>
  </si>
  <si>
    <t>0909617</t>
  </si>
  <si>
    <t>Rampa para acesso do misturador de agregados para usina de asfalto a quente - inclusive demolição</t>
  </si>
  <si>
    <t>0909615</t>
  </si>
  <si>
    <t>Rampa para acesso do misturador de agregados para usina de solos - inclusive demolição</t>
  </si>
  <si>
    <t>0919101</t>
  </si>
  <si>
    <t>Sistema separador água e óleo, inclusive demolição</t>
  </si>
  <si>
    <t>1100657</t>
  </si>
  <si>
    <t>Adensamento de concreto por vibrador de imersão</t>
  </si>
  <si>
    <t>1108055</t>
  </si>
  <si>
    <t>Argamassa autoadensável para reparos e grauteamento - confecção em misturador e lançamento manual</t>
  </si>
  <si>
    <t>1109665</t>
  </si>
  <si>
    <t>Argamassa de cimento e areia 1:1 - confecção em betoneira e lançamento manual - areia comercial</t>
  </si>
  <si>
    <t>1109664</t>
  </si>
  <si>
    <t>Argamassa de cimento e areia 1:1 - confecção em betoneira e lançamento manual - areia extraída</t>
  </si>
  <si>
    <t>1109667</t>
  </si>
  <si>
    <t>Argamassa de cimento e areia 1:2 - confecção em betoneira e lançamento manual - areia comercial</t>
  </si>
  <si>
    <t>1109666</t>
  </si>
  <si>
    <t>Argamassa de cimento e areia 1:2 - confecção em betoneira e lançamento manual - areia extraída</t>
  </si>
  <si>
    <t>1109669</t>
  </si>
  <si>
    <t>Argamassa de cimento e areia 1:3 - confecção em betoneira e lançamento manual - areia comercial</t>
  </si>
  <si>
    <t>1109668</t>
  </si>
  <si>
    <t>Argamassa de cimento e areia 1:3 - confecção em betoneira e lançamento manual - areia extraída</t>
  </si>
  <si>
    <t>1108060</t>
  </si>
  <si>
    <t>Argamassa de cimento e areia 1:3 com 8% de microssílica - confecção em betoneira e lançamento manual - areia comercial</t>
  </si>
  <si>
    <t>1109626</t>
  </si>
  <si>
    <t>Argamassa de cimento e areia 1:3 com 8% de microssílica - confecção em betoneira e lançamento manual - areia extraída</t>
  </si>
  <si>
    <t>1109671</t>
  </si>
  <si>
    <t>Argamassa de cimento e areia 1:4 - confecção em betoneira e lançamento manual - areia comercial</t>
  </si>
  <si>
    <t>1109670</t>
  </si>
  <si>
    <t>Argamassa de cimento e areia 1:4 - confecção em betoneira e lançamento manual - areia extraída</t>
  </si>
  <si>
    <t>1109672</t>
  </si>
  <si>
    <t>Argamassa de cimento e areia com aditivo aglutinante 1:8 - confecção em betoneira e lançamento manual - areia comercial</t>
  </si>
  <si>
    <t>1109624</t>
  </si>
  <si>
    <t>Argamassa de cimento e areia com aditivo aglutinante 1:8 - confecção em betoneira e lançamento manual - areia extraída</t>
  </si>
  <si>
    <t>1109681</t>
  </si>
  <si>
    <t>Argamassa de cimento e areia com silicato de alumínio 1:3 - confecção em betoneira e lançamento manual - areia comercial</t>
  </si>
  <si>
    <t>1109682</t>
  </si>
  <si>
    <t>Argamassa de cimento e areia com silicato de alumínio 1:3 - confecção em betoneira e lançamento manual - areia extraída</t>
  </si>
  <si>
    <t>1109622</t>
  </si>
  <si>
    <t>Argamassa de cimento, cal hidratada e areia 1:0,5:3,5 - confecção em betoneira e lançamento manual - areia comercial</t>
  </si>
  <si>
    <t>1109623</t>
  </si>
  <si>
    <t>Argamassa de cimento, cal hidratada e areia 1:0,5:3,5 - confecção em betoneira e lançamento manual - areia extraída</t>
  </si>
  <si>
    <t>1109697</t>
  </si>
  <si>
    <t>Argamassa de cimento, cal hidratada e areia 1:0,5:8 - confecção em betoneira e lançamento manual - areia comercial</t>
  </si>
  <si>
    <t>1109698</t>
  </si>
  <si>
    <t>Argamassa de cimento, cal hidratada e areia 1:0,5:8 - confecção em betoneira e lançamento manual - areia extraída</t>
  </si>
  <si>
    <t>1109679</t>
  </si>
  <si>
    <t>Argamassa de cimento, cal hidratada e areia 1:1:6 - confecção em betoneira e lançamento manual - areia comercial</t>
  </si>
  <si>
    <t>1109625</t>
  </si>
  <si>
    <t>Argamassa de cimento, cal hidratada e areia 1:1:6 - confecção em betoneira e lançamento manual - areia extraída</t>
  </si>
  <si>
    <t>1109678</t>
  </si>
  <si>
    <t>Argamassa de cimento, cal hidratada e areia 1:2:10 - confecção em betoneira e lançamento manual - areia comercial</t>
  </si>
  <si>
    <t>1109694</t>
  </si>
  <si>
    <t>Argamassa de cimento, cal hidratada e areia 1:2:10 - confecção em betoneira e lançamento manual - areia extraída</t>
  </si>
  <si>
    <t>1109673</t>
  </si>
  <si>
    <t>Argamassa de cimento, cal hidratada e areia 1:2:6 - confecção em betoneira e lançamento manual - areia comercial</t>
  </si>
  <si>
    <t>1109690</t>
  </si>
  <si>
    <t>Argamassa de cimento, cal hidratada e areia 1:2:6 - confecção em betoneira e lançamento manual - areia extraída</t>
  </si>
  <si>
    <t>1109674</t>
  </si>
  <si>
    <t>Argamassa de cimento, cal hidratada e areia 1:2:7 - confecção em betoneira e lançamento manual - areia comercial</t>
  </si>
  <si>
    <t>1109691</t>
  </si>
  <si>
    <t>Argamassa de cimento, cal hidratada e areia 1:2:7 - confecção em betoneira e lançamento manual - areia extraída</t>
  </si>
  <si>
    <t>1109675</t>
  </si>
  <si>
    <t>Argamassa de cimento, cal hidratada e areia 1:2:8 - confecção em betoneira e lançamento manual - areia comercial</t>
  </si>
  <si>
    <t>1109692</t>
  </si>
  <si>
    <t>Argamassa de cimento, cal hidratada e areia 1:2:8 - confecção em betoneira e lançamento manual - areia extraída</t>
  </si>
  <si>
    <t>1109676</t>
  </si>
  <si>
    <t>Argamassa de cimento, cal hidratada e areia 1:2:9 - confecção em betoneira e lançamento manual - areia comercial</t>
  </si>
  <si>
    <t>1109693</t>
  </si>
  <si>
    <t>Argamassa de cimento, cal hidratada e areia 1:2:9 - confecção em betoneira e lançamento manual - areia extraída</t>
  </si>
  <si>
    <t>1109680</t>
  </si>
  <si>
    <t>Argamassa para reparos e grauteamento - confecção em misturador e lançamento manual</t>
  </si>
  <si>
    <t>1107748</t>
  </si>
  <si>
    <t>Argamassa polimérica de alto desempenho projetada para reparos superficiais e reforços estruturais - confecção em misturador e lançamento projetado</t>
  </si>
  <si>
    <t>1110000</t>
  </si>
  <si>
    <t>Concreto</t>
  </si>
  <si>
    <t>1106059</t>
  </si>
  <si>
    <t>Concreto autoadensável com silicato de alumínio fck = 20 MPa - confecção em betoneira e lançamento manual - areia e brita comerciais</t>
  </si>
  <si>
    <t>1106060</t>
  </si>
  <si>
    <t>Concreto autoadensável com silicato de alumínio fck = 20 MPa - confecção em betoneira e lançamento manual - areia extraída e brita produzida</t>
  </si>
  <si>
    <t>1100658</t>
  </si>
  <si>
    <t>Concreto autoadensável com silicato de alumínio fck = 20 MPa - confecção em central dosadora de 30 m³/h - areia e brita comerciais</t>
  </si>
  <si>
    <t>1106159</t>
  </si>
  <si>
    <t>Concreto autoadensável com silicato de alumínio fck = 25 MPa - confecção em central dosadora de 30 m³/h - areia e brita comerciais</t>
  </si>
  <si>
    <t>1107902</t>
  </si>
  <si>
    <t>Concreto autoadensável com silicato de alumínio fck = 30 MPa - confecção em central dosadora de 30 m³/h - areia e brita comerciais</t>
  </si>
  <si>
    <t>1107906</t>
  </si>
  <si>
    <t>Concreto autoadensável com silicato de alumínio fck = 35 MPa - confecção em central dosadora de 30 m³/h - areia e brita comerciais</t>
  </si>
  <si>
    <t>1107910</t>
  </si>
  <si>
    <t>Concreto autoadensável com silicato de alumínio fck = 40 MPa - confecção em central dosadora de 30 m³/h - areia e brita comerciais</t>
  </si>
  <si>
    <t>1107911</t>
  </si>
  <si>
    <t>Concreto autoadensável com silicato de alumínio fck = 45 MPa - confecção em central dosadora de 30 m³/h - areia e brita comerciais</t>
  </si>
  <si>
    <t>1107912</t>
  </si>
  <si>
    <t>Concreto autoadensável com silicato de alumínio fck = 50 MPa - confecção em central dosadora de 30 m³/h - areia e brita comerciais</t>
  </si>
  <si>
    <t>1106164</t>
  </si>
  <si>
    <t>Concreto ciclópico fck = 20 MPa - confecção em betoneira e lançamento manual - areia extraída, brita e pedra de mão produzidas</t>
  </si>
  <si>
    <t>1106165</t>
  </si>
  <si>
    <t>Concreto ciclópico fck = 20 MPa - confecção em betoneira e lançamento manual - areia, brita e pedra de mão comerciais</t>
  </si>
  <si>
    <t>1106156</t>
  </si>
  <si>
    <t>Concreto com 10% de microssílica fck = 45 MPa - confecção em central dosadora de 30 m³/h - areia e brita comerciais</t>
  </si>
  <si>
    <t>1107932</t>
  </si>
  <si>
    <t>Concreto com 10% de microssílica fck = 50 MPa - confecção em central dosadora de 30 m³/h - areia e brita comerciais</t>
  </si>
  <si>
    <t>1108111</t>
  </si>
  <si>
    <t>Concreto com 8% de microssílica fck = 25 MPa - confecção em central dosadora de 30 m³/h - areia e brita comerciais</t>
  </si>
  <si>
    <t>1108112</t>
  </si>
  <si>
    <t>Concreto com 8% de microssílica fck = 30 MPa - confecção em central dosadora de 30 m³/h - areia e brita comerciais</t>
  </si>
  <si>
    <t>1108113</t>
  </si>
  <si>
    <t>Concreto com 8% de microssílica fck = 35 MPa - confecção em central dosadora de 30 m³/h - areia e brita comerciais</t>
  </si>
  <si>
    <t>1108114</t>
  </si>
  <si>
    <t>Concreto com 8% de microssílica fck = 40 MPa - confecção em central dosadora de 30 m³/h - areia e brita comerciais</t>
  </si>
  <si>
    <t>1108061</t>
  </si>
  <si>
    <t>Concreto com látex SBR fck = 25 MPa - confecção em betoneira e lançamento manual - areia e brita comerciais</t>
  </si>
  <si>
    <t>1108064</t>
  </si>
  <si>
    <t>Concreto com látex SBR fck = 30 MPa - confecção em betoneira e lançamento manual - areia e brita comerciais</t>
  </si>
  <si>
    <t>1107888</t>
  </si>
  <si>
    <t>Concreto fck = 15 MPa - confecção em betoneira e lançamento manual - areia e brita comerciais</t>
  </si>
  <si>
    <t>1107889</t>
  </si>
  <si>
    <t>Concreto fck = 15 MPa - confecção em betoneira e lançamento manual - areia extraída e brita produzida</t>
  </si>
  <si>
    <t>1107892</t>
  </si>
  <si>
    <t>Concreto fck = 20 MPa - confecção em betoneira e lançamento manual - areia e brita comerciais</t>
  </si>
  <si>
    <t>1107891</t>
  </si>
  <si>
    <t>Concreto fck = 20 MPa - confecção em betoneira e lançamento manual - areia extraída e brita produzida</t>
  </si>
  <si>
    <t>1107928</t>
  </si>
  <si>
    <t>Concreto fck = 20 MPa - confecção em central dosadora de 30 m³/h - areia e brita comerciais</t>
  </si>
  <si>
    <t>1107929</t>
  </si>
  <si>
    <t>Concreto fck = 20 MPa - confecção em central dosadora de 30 m³/h - areia extraída e brita produzida</t>
  </si>
  <si>
    <t>1106109</t>
  </si>
  <si>
    <t>Concreto fck = 20 MPa - confecção em central dosadora de 40 m³/h - areia e brita comerciais</t>
  </si>
  <si>
    <t>1106117</t>
  </si>
  <si>
    <t>Concreto fck = 20 MPa - confecção em central dosadora de 40 m³/h - areia extraída e brita produzida</t>
  </si>
  <si>
    <t>1107896</t>
  </si>
  <si>
    <t>Concreto fck = 25 MPa - confecção em betoneira e lançamento manual - areia e brita comerciais</t>
  </si>
  <si>
    <t>1107895</t>
  </si>
  <si>
    <t>Concreto fck = 25 MPa - confecção em betoneira e lançamento manual - areia extraída e brita produzida</t>
  </si>
  <si>
    <t>1119528</t>
  </si>
  <si>
    <t>Concreto fck = 25 MPa - confecção em central dosadora de 30 m³/h - areia e brita comerciais</t>
  </si>
  <si>
    <t>1106135</t>
  </si>
  <si>
    <t>Concreto fck = 25 MPa - confecção em central dosadora de 30 m³/h - areia extraída e brita produzida</t>
  </si>
  <si>
    <t>1106136</t>
  </si>
  <si>
    <t>Concreto fck = 25 MPa - confecção em central dosadora de 40 m³/h - areia e brita comerciais</t>
  </si>
  <si>
    <t>1106137</t>
  </si>
  <si>
    <t>Concreto fck = 25 MPa - confecção em central dosadora de 40 m³/h - areia extraída e brita produzida</t>
  </si>
  <si>
    <t>1116127</t>
  </si>
  <si>
    <t>Concreto fck = 25 MPa para pré-moldados (mourões) - confecção em betoneira e lançamento manual - areia e brita comerciais</t>
  </si>
  <si>
    <t>1116126</t>
  </si>
  <si>
    <t>Concreto fck = 25 MPa para pré-moldados (mourões) - confecção em betoneira e lançamento manual - areia extraída e brita produzida</t>
  </si>
  <si>
    <t>1107900</t>
  </si>
  <si>
    <t>Concreto fck = 30 MPa - confecção em betoneira e lançamento manual - areia e brita comerciais</t>
  </si>
  <si>
    <t>1107899</t>
  </si>
  <si>
    <t>Concreto fck = 30 MPa - confecção em betoneira e lançamento manual - areia extraída e brita produzida</t>
  </si>
  <si>
    <t>1107890</t>
  </si>
  <si>
    <t>Concreto fck = 30 MPa - confecção em central dosadora de 30 m³/h - areia e brita comerciais</t>
  </si>
  <si>
    <t>1106138</t>
  </si>
  <si>
    <t>Concreto fck = 30 MPa - confecção em central dosadora de 30 m³/h - areia extraída e brita produzida</t>
  </si>
  <si>
    <t>1106139</t>
  </si>
  <si>
    <t>Concreto fck = 30 MPa - confecção em central dosadora de 40 m³/h - areia e brita comerciais</t>
  </si>
  <si>
    <t>1106140</t>
  </si>
  <si>
    <t>Concreto fck = 30 MPa - confecção em central dosadora de 40 m³/h - areia extraída e brita produzida</t>
  </si>
  <si>
    <t>1107904</t>
  </si>
  <si>
    <t>Concreto fck = 35 MPa - confecção em betoneira e lançamento manual - areia e brita comerciais</t>
  </si>
  <si>
    <t>1107903</t>
  </si>
  <si>
    <t>Concreto fck = 35 MPa - confecção em betoneira e lançamento manual - areia extraída e brita produzida</t>
  </si>
  <si>
    <t>1107908</t>
  </si>
  <si>
    <t>Concreto fck = 40 MPa - confecção em betoneira e lançamento manual - areia e brita comerciais</t>
  </si>
  <si>
    <t>1107907</t>
  </si>
  <si>
    <t>Concreto fck = 40 MPa - confecção em betoneira e lançamento manual - areia extraída e brita produzida</t>
  </si>
  <si>
    <t>1107871</t>
  </si>
  <si>
    <t>Concreto fctm,k = 4,5 MPa - confecção em central dosadora de 30 m³/h - areia e brita comerciais</t>
  </si>
  <si>
    <t>1107870</t>
  </si>
  <si>
    <t>Concreto fctm,k = 4,5 MPa - confecção em central dosadora de 30 m³/h - areia extraída e brita produzida</t>
  </si>
  <si>
    <t>1106057</t>
  </si>
  <si>
    <t>Concreto magro - confecção em betoneira e lançamento manual - areia e brita comerciais</t>
  </si>
  <si>
    <t>1106058</t>
  </si>
  <si>
    <t>Concreto magro - confecção em betoneira e lançamento manual - areia extraída e brita produzida</t>
  </si>
  <si>
    <t>1106380</t>
  </si>
  <si>
    <t>Concreto para bombeamento fck = 25 MPa - confecção em central dosadora de 30 m³/h - areia e brita comerciais</t>
  </si>
  <si>
    <t>1106378</t>
  </si>
  <si>
    <t>Concreto para bombeamento fck = 25 MPa - confecção em central dosadora de 30 m³/h - areia extraída e brita produzida</t>
  </si>
  <si>
    <t>1116263</t>
  </si>
  <si>
    <t>Concreto para bombeamento fck = 25 MPa - confecção em central dosadora de 40 m³/h - areia e brita comerciais</t>
  </si>
  <si>
    <t>1116267</t>
  </si>
  <si>
    <t>Concreto para bombeamento fck = 25 MPa - confecção em central dosadora de 40 m³/h - areia extraída e brita produzida</t>
  </si>
  <si>
    <t>1106280</t>
  </si>
  <si>
    <t>Concreto para bombeamento fck = 30 MPa - confecção em central dosadora de 30 m³/h - areia e brita comerciais</t>
  </si>
  <si>
    <t>1106289</t>
  </si>
  <si>
    <t>Concreto para bombeamento fck = 30 MPa - confecção em central dosadora de 30 m³/h - areia extraída e brita produzida</t>
  </si>
  <si>
    <t>1116264</t>
  </si>
  <si>
    <t>Concreto para bombeamento fck = 30 MPa - confecção em central dosadora de 40 m³/h - areia e brita comerciais</t>
  </si>
  <si>
    <t>1116268</t>
  </si>
  <si>
    <t>Concreto para bombeamento fck = 30 MPa - confecção em central dosadora de 40 m³/h - areia extraída e brita produzida</t>
  </si>
  <si>
    <t>1106281</t>
  </si>
  <si>
    <t>Concreto para bombeamento fck = 35 MPa - confecção em central dosadora de 30 m³/h - areia e brita comerciais</t>
  </si>
  <si>
    <t>1106382</t>
  </si>
  <si>
    <t>Concreto para bombeamento fck = 35 MPa - confecção em central dosadora de 30 m³/h - areia extraída e brita produzida</t>
  </si>
  <si>
    <t>1116265</t>
  </si>
  <si>
    <t>Concreto para bombeamento fck = 35 MPa - confecção em central dosadora de 40 m³/h - areia e brita comerciais</t>
  </si>
  <si>
    <t>1116269</t>
  </si>
  <si>
    <t>Concreto para bombeamento fck = 35 MPa - confecção em central dosadora de 40 m³/h - areia extraída e brita produzida</t>
  </si>
  <si>
    <t>1106282</t>
  </si>
  <si>
    <t>Concreto para bombeamento fck = 40 MPa - confecção em central dosadora de 30 m³/h - areia e brita comerciais</t>
  </si>
  <si>
    <t>1106384</t>
  </si>
  <si>
    <t>Concreto para bombeamento fck = 40 MPa - confecção em central dosadora de 30 m³/h - areia extraída e brita produzida</t>
  </si>
  <si>
    <t>1116266</t>
  </si>
  <si>
    <t>Concreto para bombeamento fck = 40 MPa - confecção em central dosadora de 40 m³/h - areia e brita comerciais</t>
  </si>
  <si>
    <t>1116270</t>
  </si>
  <si>
    <t>Concreto para bombeamento fck = 40 MPa - confecção em central dosadora de 40 m³/h - areia extraída e brita produzida</t>
  </si>
  <si>
    <t>1107868</t>
  </si>
  <si>
    <t>Concreto para sub-base adensado por vibração fck = 7,5 MPa - confecção em central dosadora de 30 m³/h - areia e brita comerciais</t>
  </si>
  <si>
    <t>1107869</t>
  </si>
  <si>
    <t>Concreto para sub-base adensado por vibração fck = 7,5 MPa - confecção em central dosadora de 30 m³/h - areia extraída e brita produzida</t>
  </si>
  <si>
    <t>1103853</t>
  </si>
  <si>
    <t>Concreto poroso para tubos de drenagem fck = 25 MPa - confecção em betoneira e lançamento manual - areia e brita comerciais</t>
  </si>
  <si>
    <t>1103852</t>
  </si>
  <si>
    <t>Concreto poroso para tubos de drenagem fck = 25 MPa - confecção em betoneira e lançamento manual - areia extraída e brita produzida</t>
  </si>
  <si>
    <t>1106284</t>
  </si>
  <si>
    <t>Concreto submerso fck = 20 MPa - confecção em central dosadora de 30 m³/h - areia e brita comerciais</t>
  </si>
  <si>
    <t>1108116</t>
  </si>
  <si>
    <t>Concreto submerso fck = 25 MPa - confecção em central dosadora de 30 m³/h - areia e brita comerciais</t>
  </si>
  <si>
    <t>1108118</t>
  </si>
  <si>
    <t>Concreto submerso fck = 30 MPa - confecção em central dosadora de 30 m³/h - areia e brita comerciais</t>
  </si>
  <si>
    <t>1106158</t>
  </si>
  <si>
    <t>Concreto submerso fck = 35 MPa - confecção em central dosadora de 30 m³/h - areia e brita comerciais</t>
  </si>
  <si>
    <t>1108120</t>
  </si>
  <si>
    <t>Concreto submerso fck = 40 MPa - confecção em central dosadora de 30 m³/h - areia e brita comerciais</t>
  </si>
  <si>
    <t>1106050</t>
  </si>
  <si>
    <t>Lançamento livre de concreto usinado por meio de caminhão betoneira - confecção em central dosadora de 30 m³/h</t>
  </si>
  <si>
    <t>1106051</t>
  </si>
  <si>
    <t>Lançamento livre de concreto usinado por meio de caminhão betoneira - confecção em central dosadora de 40 m³/h</t>
  </si>
  <si>
    <t>1106061</t>
  </si>
  <si>
    <t>Lançamento manual de concreto usinado - confecção em central dosadora de 30 m³/h</t>
  </si>
  <si>
    <t>1106087</t>
  </si>
  <si>
    <t>Lançamento manual de concreto usinado - confecção em central dosadora de 40 m³/h</t>
  </si>
  <si>
    <t>1107860</t>
  </si>
  <si>
    <t>Lançamento mecânico de concreto com bomba lança sobre chassi com capacidade de 50 m³/h - confecção em central dosadora de 40 m³/h</t>
  </si>
  <si>
    <t>1106088</t>
  </si>
  <si>
    <t>Lançamento mecânico de concreto com bomba rebocável com capacidade de 30 m³/h - confecção em central dosadora de 30 m³/h</t>
  </si>
  <si>
    <t>1106128</t>
  </si>
  <si>
    <t>Lançamento mecânico de concreto com bomba rebocável com capacidade de 41 m³/h - confecção em central dosadora de 40 m³/h</t>
  </si>
  <si>
    <t>1108056</t>
  </si>
  <si>
    <t>Microconcreto autoadensável para reparos e grauteamento - confecção em misturador e lançamento manual</t>
  </si>
  <si>
    <t>1108059</t>
  </si>
  <si>
    <t>Microconcreto para reparos e grauteamento - confecção em misturador e lançamento manual</t>
  </si>
  <si>
    <t>1207700</t>
  </si>
  <si>
    <t>Concreto fck = 20 MPa para projeção via seca - confecção em betoneira - areia e brita comerciais</t>
  </si>
  <si>
    <t>1207701</t>
  </si>
  <si>
    <t>Concreto fck = 25 MPa para projeção via seca - confecção em betoneira - areia e brita comerciais</t>
  </si>
  <si>
    <t>1207702</t>
  </si>
  <si>
    <t>Concreto fck = 30 MPa para projeção via seca - confecção em betoneira - areia e brita comerciais</t>
  </si>
  <si>
    <t>1207708</t>
  </si>
  <si>
    <t>Concreto fck = 30 MPa para projeção via úmida - confecção em central dosadora de 30 m³/h - areia e brita comerciais</t>
  </si>
  <si>
    <t>1207703</t>
  </si>
  <si>
    <t>Concreto fck = 40 MPa para projeção via seca - confecção em betoneira - areia e brita comerciais</t>
  </si>
  <si>
    <t>1207709</t>
  </si>
  <si>
    <t>Concreto fck = 40 MPa para projeção via úmida - confecção em central dosadora de 30 m³/h - areia e brita comerciais</t>
  </si>
  <si>
    <t>1207710</t>
  </si>
  <si>
    <t>Concreto projetado via seca fck = 20 MPa aplicado em pisos</t>
  </si>
  <si>
    <t>1207711</t>
  </si>
  <si>
    <t>Concreto projetado via seca fck = 20 MPa aplicado em superfícies inclinadas e verticais</t>
  </si>
  <si>
    <t>1207713</t>
  </si>
  <si>
    <t>Concreto projetado via seca fck = 20 MPa aplicado em teto</t>
  </si>
  <si>
    <t>1207714</t>
  </si>
  <si>
    <t>Concreto projetado via seca fck = 25 MPa aplicado em pisos</t>
  </si>
  <si>
    <t>1207715</t>
  </si>
  <si>
    <t>Concreto projetado via seca fck = 25 MPa aplicado em superfícies inclinadas e verticais</t>
  </si>
  <si>
    <t>1207717</t>
  </si>
  <si>
    <t>Concreto projetado via seca fck = 25 MPa aplicado em teto</t>
  </si>
  <si>
    <t>1207718</t>
  </si>
  <si>
    <t>Concreto projetado via seca fck = 30 MPa aplicado em pisos</t>
  </si>
  <si>
    <t>1207719</t>
  </si>
  <si>
    <t>Concreto projetado via seca fck = 30 MPa aplicado em superfícies inclinadas e verticais</t>
  </si>
  <si>
    <t>1207721</t>
  </si>
  <si>
    <t>Concreto projetado via seca fck = 30 MPa aplicado em teto</t>
  </si>
  <si>
    <t>1207722</t>
  </si>
  <si>
    <t>Concreto projetado via seca fck = 40 MPa aplicado em pisos</t>
  </si>
  <si>
    <t>1207723</t>
  </si>
  <si>
    <t>Concreto projetado via seca fck = 40 MPa aplicado em superfícies inclinadas e verticais</t>
  </si>
  <si>
    <t>1207725</t>
  </si>
  <si>
    <t>Concreto projetado via seca fck = 40 MPa via seca aplicado em teto</t>
  </si>
  <si>
    <t>1207728</t>
  </si>
  <si>
    <t>Concreto projetado via úmida fck = 30 MPa aplicado em túneis classe I com seção de 20 a 40 m²</t>
  </si>
  <si>
    <t>1207727</t>
  </si>
  <si>
    <t>Concreto projetado via úmida fck = 30 MPa aplicado em túneis classe I com seção de 40 a 60 m²</t>
  </si>
  <si>
    <t>1207726</t>
  </si>
  <si>
    <t>Concreto projetado via úmida fck = 30 MPa aplicado em túneis classe I com seção de 60 a 90 m²</t>
  </si>
  <si>
    <t>1208329</t>
  </si>
  <si>
    <t>Concreto projetado via úmida fck = 30 MPa aplicado em túneis classe I com seção superior a 90 m²</t>
  </si>
  <si>
    <t>1207685</t>
  </si>
  <si>
    <t>Concreto projetado via úmida fck = 30 MPa aplicado em túneis classe II com seção de 20 a 40 m²</t>
  </si>
  <si>
    <t>1207684</t>
  </si>
  <si>
    <t>Concreto projetado via úmida fck = 30 MPa aplicado em túneis classe II com seção de 40 a 60 m²</t>
  </si>
  <si>
    <t>1207683</t>
  </si>
  <si>
    <t>Concreto projetado via úmida fck = 30 MPa aplicado em túneis classe II com seção de 60 a 90 m²</t>
  </si>
  <si>
    <t>1208337</t>
  </si>
  <si>
    <t>Concreto projetado via úmida fck = 30 MPa aplicado em túneis classe II com seção superior a 90 m²</t>
  </si>
  <si>
    <t>1207691</t>
  </si>
  <si>
    <t>Concreto projetado via úmida fck = 30 MPa aplicado em túneis classe III com seção de 20 a 40 m²</t>
  </si>
  <si>
    <t>1207690</t>
  </si>
  <si>
    <t>Concreto projetado via úmida fck = 30 MPa aplicado em túneis classe III com seção de 40 a 60 m²</t>
  </si>
  <si>
    <t>1207689</t>
  </si>
  <si>
    <t>Concreto projetado via úmida fck = 30 MPa aplicado em túneis classe III com seção de 60 a 90 m²</t>
  </si>
  <si>
    <t>1208345</t>
  </si>
  <si>
    <t>Concreto projetado via úmida fck = 30 MPa aplicado em túneis classe III com seção superior a 90 m²</t>
  </si>
  <si>
    <t>1207697</t>
  </si>
  <si>
    <t>Concreto projetado via úmida fck = 30 MPa aplicado em túneis classe IV com seção de 20 a 40 m²</t>
  </si>
  <si>
    <t>1207696</t>
  </si>
  <si>
    <t>Concreto projetado via úmida fck = 30 MPa aplicado em túneis classe IV com seção de 40 a 60 m²</t>
  </si>
  <si>
    <t>1207695</t>
  </si>
  <si>
    <t>Concreto projetado via úmida fck = 30 MPa aplicado em túneis classe IV com seção de 60 a 90 m²</t>
  </si>
  <si>
    <t>1208353</t>
  </si>
  <si>
    <t>Concreto projetado via úmida fck = 30 MPa aplicado em túneis classe IV com seção superior a 90 m²</t>
  </si>
  <si>
    <t>1207663</t>
  </si>
  <si>
    <t>Concreto projetado via úmida fck = 30 MPa aplicado em túneis classe V com seção de 20 a 40 m²</t>
  </si>
  <si>
    <t>1207662</t>
  </si>
  <si>
    <t>Concreto projetado via úmida fck = 30 MPa aplicado em túneis classe V com seção de 40 a 60 m²</t>
  </si>
  <si>
    <t>1207661</t>
  </si>
  <si>
    <t>Concreto projetado via úmida fck = 30 MPa aplicado em túneis classe V com seção de 60 a 90 m²</t>
  </si>
  <si>
    <t>1208361</t>
  </si>
  <si>
    <t>Concreto projetado via úmida fck = 30 MPa aplicado em túneis classe V com seção superior a 90 m²</t>
  </si>
  <si>
    <t>1207669</t>
  </si>
  <si>
    <t>Concreto projetado via úmida fck = 30 MPa aplicado em túneis classe VI com seção de 20 a 40 m²</t>
  </si>
  <si>
    <t>1207668</t>
  </si>
  <si>
    <t>Concreto projetado via úmida fck = 30 MPa aplicado em túneis classe VI com seção de 40 a 60 m²</t>
  </si>
  <si>
    <t>1207667</t>
  </si>
  <si>
    <t>Concreto projetado via úmida fck = 30 MPa aplicado em túneis classe VI com seção de 60 a 90 m²</t>
  </si>
  <si>
    <t>1208369</t>
  </si>
  <si>
    <t>Concreto projetado via úmida fck = 30 MPa aplicado em túneis classe VI com seção superior a 90 m²</t>
  </si>
  <si>
    <t>1207682</t>
  </si>
  <si>
    <t>Concreto projetado via úmida fck = 40 MPa aplicado em túneis classe I com seção de 20 a 40 m²</t>
  </si>
  <si>
    <t>1207681</t>
  </si>
  <si>
    <t>Concreto projetado via úmida fck = 40 MPa aplicado em túneis classe I com seção de 40 a 60 m²</t>
  </si>
  <si>
    <t>1207729</t>
  </si>
  <si>
    <t>Concreto projetado via úmida fck = 40 MPa aplicado em túneis classe I com seção de 60 a 90 m²</t>
  </si>
  <si>
    <t>1208333</t>
  </si>
  <si>
    <t>Concreto projetado via úmida fck = 40 MPa aplicado em túneis classe I com seção superior a 90 m²</t>
  </si>
  <si>
    <t>1207688</t>
  </si>
  <si>
    <t>Concreto projetado via úmida fck = 40 MPa aplicado em túneis classe II com seção de 20 a 40 m²</t>
  </si>
  <si>
    <t>1207687</t>
  </si>
  <si>
    <t>Concreto projetado via úmida fck = 40 MPa aplicado em túneis classe II com seção de 40 a 60 m²</t>
  </si>
  <si>
    <t>1207686</t>
  </si>
  <si>
    <t>Concreto projetado via úmida fck = 40 MPa aplicado em túneis classe II com seção de 60 a 90 m²</t>
  </si>
  <si>
    <t>1208341</t>
  </si>
  <si>
    <t>Concreto projetado via úmida fck = 40 MPa aplicado em túneis classe II com seção superior a 90 m²</t>
  </si>
  <si>
    <t>1207694</t>
  </si>
  <si>
    <t>Concreto projetado via úmida fck = 40 MPa aplicado em túneis classe III com seção de 20 a 40 m²</t>
  </si>
  <si>
    <t>1207693</t>
  </si>
  <si>
    <t>Concreto projetado via úmida fck = 40 MPa aplicado em túneis classe III com seção de 40 a 60 m²</t>
  </si>
  <si>
    <t>1207692</t>
  </si>
  <si>
    <t>Concreto projetado via úmida fck = 40 MPa aplicado em túneis classe III com seção de 60 a 90 m²</t>
  </si>
  <si>
    <t>1208349</t>
  </si>
  <si>
    <t>Concreto projetado via úmida fck = 40 MPa aplicado em túneis classe III com seção superior a 90 m²</t>
  </si>
  <si>
    <t>1207660</t>
  </si>
  <si>
    <t>Concreto projetado via úmida fck = 40 MPa aplicado em túneis classe IV com seção de 20 a 40 m²</t>
  </si>
  <si>
    <t>1207699</t>
  </si>
  <si>
    <t>Concreto projetado via úmida fck = 40 MPa aplicado em túneis classe IV com seção de 40 a 60 m²</t>
  </si>
  <si>
    <t>1207698</t>
  </si>
  <si>
    <t>Concreto projetado via úmida fck = 40 MPa aplicado em túneis classe IV com seção de 60 a 90 m²</t>
  </si>
  <si>
    <t>1208357</t>
  </si>
  <si>
    <t>Concreto projetado via úmida fck = 40 MPa aplicado em túneis classe IV com seção superior a 90 m²</t>
  </si>
  <si>
    <t>1207666</t>
  </si>
  <si>
    <t>Concreto projetado via úmida fck = 40 MPa aplicado em túneis classe V com seção de 20 a 40 m²</t>
  </si>
  <si>
    <t>1207665</t>
  </si>
  <si>
    <t>Concreto projetado via úmida fck = 40 MPa aplicado em túneis classe V com seção de 40 a 60 m²</t>
  </si>
  <si>
    <t>1207664</t>
  </si>
  <si>
    <t>Concreto projetado via úmida fck = 40 MPa aplicado em túneis classe V com seção de 60 a 90 m²</t>
  </si>
  <si>
    <t>1208365</t>
  </si>
  <si>
    <t>Concreto projetado via úmida fck = 40 MPa aplicado em túneis classe V com seção superior a 90 m²</t>
  </si>
  <si>
    <t>1207672</t>
  </si>
  <si>
    <t>Concreto projetado via úmida fck = 40 MPa aplicado em túneis classe VI com seção de 20 a 40 m²</t>
  </si>
  <si>
    <t>1207671</t>
  </si>
  <si>
    <t>Concreto projetado via úmida fck = 40 MPa aplicado em túneis classe VI com seção de 40 a 60 m²</t>
  </si>
  <si>
    <t>1207670</t>
  </si>
  <si>
    <t>Concreto projetado via úmida fck = 40 MPa aplicado em túneis classe VI com seção de 60 a 90 m²</t>
  </si>
  <si>
    <t>1208373</t>
  </si>
  <si>
    <t>Concreto projetado via úmida fck = 40 MPa aplicado em túneis classe VI com seção superior a 90 m²</t>
  </si>
  <si>
    <t>1407751</t>
  </si>
  <si>
    <t>Abertura de rasgos em superfície de concreto medindo 10 x 10 mm para fixação de barras de aço de 8 mm</t>
  </si>
  <si>
    <t>1407752</t>
  </si>
  <si>
    <t>Abertura de rasgos em superfície de concreto medindo 12 x 12 mm para fixação de barras de aço de 10 mm</t>
  </si>
  <si>
    <t>1407753</t>
  </si>
  <si>
    <t>Abertura de rasgos em superfície de concreto medindo 15 x 15 mm para fixação de barras de aço de 12,5 mm</t>
  </si>
  <si>
    <t>1407750</t>
  </si>
  <si>
    <t>Abertura de rasgos em superfície de concreto medindo 8 x 8 mm para fixação de barras de aço de 6,3 mm</t>
  </si>
  <si>
    <t>1400965</t>
  </si>
  <si>
    <t>Abertura em muro de alvenaria de pedra argamassada com martelete</t>
  </si>
  <si>
    <t>1400976</t>
  </si>
  <si>
    <t>Corte a plasma CNC em chapa com espessura de 6,3 a 10 mm</t>
  </si>
  <si>
    <t>1400970</t>
  </si>
  <si>
    <t>Corte a plasma manual em chapa de aço-carbono com espessura de 4 a 8 mm</t>
  </si>
  <si>
    <t>1400971</t>
  </si>
  <si>
    <t>Corte a plasma manual em chapa de aço-carbono com espessura de 9 a 25 mm</t>
  </si>
  <si>
    <t>1400972</t>
  </si>
  <si>
    <t>Corte a plasma manual em chapa de alumínio com espessura de 1,5 mm</t>
  </si>
  <si>
    <t>1416201</t>
  </si>
  <si>
    <t>Corte de barras de aço CA-50 com maçarico oxiacetileno</t>
  </si>
  <si>
    <t>cm²</t>
  </si>
  <si>
    <t>1400969</t>
  </si>
  <si>
    <t>Corte de cantoneira de alumínio</t>
  </si>
  <si>
    <t>1400975</t>
  </si>
  <si>
    <t>Corte de chapa de aço com guilhotina hidráulica</t>
  </si>
  <si>
    <t>1416141</t>
  </si>
  <si>
    <t>Corte de chapas de aço com espessura de 12,5 mm com maçarico oxiacetileno</t>
  </si>
  <si>
    <t>1416142</t>
  </si>
  <si>
    <t>Corte de chapas de aço com espessura de 16 mm com maçarico oxiacetileno</t>
  </si>
  <si>
    <t>1400973</t>
  </si>
  <si>
    <t>Corte de chapas de aço com espessura de 3 mm com maçarico oxiacetileno</t>
  </si>
  <si>
    <t>1400974</t>
  </si>
  <si>
    <t>Corte de chapas de aço com espessura de 5 mm com maçarico oxiacetileno</t>
  </si>
  <si>
    <t>1416139</t>
  </si>
  <si>
    <t>Corte de chapas de aço com espessura de 6,3 mm com maçarico oxiacetileno</t>
  </si>
  <si>
    <t>1416202</t>
  </si>
  <si>
    <t>Corte de chapas de aço com espessura de 8 mm com maçarico oxiacetileno</t>
  </si>
  <si>
    <t>1416140</t>
  </si>
  <si>
    <t>Corte de chapas de aço com espessura de 9,5 mm com maçarico oxiacetileno</t>
  </si>
  <si>
    <t>1419543</t>
  </si>
  <si>
    <t>Corte de perfil metálico com máquina policorte com espessura de até 1/8"</t>
  </si>
  <si>
    <t>1408173</t>
  </si>
  <si>
    <t>Corte de perfis metálicos com maçarico oxiacetileno</t>
  </si>
  <si>
    <t>1407063</t>
  </si>
  <si>
    <t>Corte de trilho TR45 com utilização de equipamento leve</t>
  </si>
  <si>
    <t>1407064</t>
  </si>
  <si>
    <t>Corte de trilho TR57 com utilização de equipamento leve</t>
  </si>
  <si>
    <t>1407065</t>
  </si>
  <si>
    <t>Corte de trilho TR68 com utilização de equipamento leve</t>
  </si>
  <si>
    <t>1407066</t>
  </si>
  <si>
    <t>Corte de trilho UIC60 com utilização de equipamento leve</t>
  </si>
  <si>
    <t>1400977</t>
  </si>
  <si>
    <t>Dobramento de chapas metálicas com espessuras de 6,3 a 10 mm</t>
  </si>
  <si>
    <t>1407067</t>
  </si>
  <si>
    <t>Furação de trilho TR45 com utilização de equipamento leve</t>
  </si>
  <si>
    <t>1407068</t>
  </si>
  <si>
    <t>Furação de trilho TR57 com utilização de equipamento leve</t>
  </si>
  <si>
    <t>1407069</t>
  </si>
  <si>
    <t>Furação de trilho TR68 com utilização de equipamento leve</t>
  </si>
  <si>
    <t>1407070</t>
  </si>
  <si>
    <t>Furação de trilho UIC60 com utilização de equipamento leve</t>
  </si>
  <si>
    <t>1408148</t>
  </si>
  <si>
    <t>Perfuração em concreto com coroa diamantada - D = 100 mm</t>
  </si>
  <si>
    <t>1408021</t>
  </si>
  <si>
    <t>Perfuração em concreto com coroa diamantada - D = 16 mm</t>
  </si>
  <si>
    <t>1408024</t>
  </si>
  <si>
    <t>Perfuração em concreto com coroa diamantada - D = 20 mm</t>
  </si>
  <si>
    <t>1408026</t>
  </si>
  <si>
    <t>Perfuração em concreto com coroa diamantada - D = 25 mm</t>
  </si>
  <si>
    <t>1408142</t>
  </si>
  <si>
    <t>Perfuração em concreto com coroa diamantada - D = 32 mm</t>
  </si>
  <si>
    <t>1408143</t>
  </si>
  <si>
    <t>Perfuração em concreto com coroa diamantada - D = 38 mm</t>
  </si>
  <si>
    <t>1408144</t>
  </si>
  <si>
    <t>Perfuração em concreto com coroa diamantada - D = 44 mm</t>
  </si>
  <si>
    <t>1408145</t>
  </si>
  <si>
    <t>Perfuração em concreto com coroa diamantada - D = 50 mm</t>
  </si>
  <si>
    <t>1408146</t>
  </si>
  <si>
    <t>Perfuração em concreto com coroa diamantada - D = 63 mm</t>
  </si>
  <si>
    <t>1408147</t>
  </si>
  <si>
    <t>Perfuração em concreto com coroa diamantada - D = 75 mm</t>
  </si>
  <si>
    <t>1408019</t>
  </si>
  <si>
    <t>Perfuração em concreto com martelete elétrico - D = 10 mm</t>
  </si>
  <si>
    <t>1408020</t>
  </si>
  <si>
    <t>Perfuração em concreto com martelete elétrico - D = 13,0 mm</t>
  </si>
  <si>
    <t>1408025</t>
  </si>
  <si>
    <t>Perfuração em concreto com martelete elétrico - D = 14 mm</t>
  </si>
  <si>
    <t>1416257</t>
  </si>
  <si>
    <t>Solda com maçarico oxiacetileno de chapas de aço de 12,5 mm</t>
  </si>
  <si>
    <t>1416253</t>
  </si>
  <si>
    <t>Solda com maçarico oxiacetileno de chapas de aço de 16 mm</t>
  </si>
  <si>
    <t>1416254</t>
  </si>
  <si>
    <t>Solda com maçarico oxiacetileno de chapas de aço de 6,3 mm</t>
  </si>
  <si>
    <t>1416255</t>
  </si>
  <si>
    <t>Solda com maçarico oxiacetileno de chapas de aço de 8 mm</t>
  </si>
  <si>
    <t>1416256</t>
  </si>
  <si>
    <t>Solda com maçarico oxiacetileno de chapas de aço de 9,5 mm</t>
  </si>
  <si>
    <t>1408028</t>
  </si>
  <si>
    <t>Solda elétrica manual de perfis metálicos e chapas de aço com eletrodo E70XX para beneficiamento de aço naval</t>
  </si>
  <si>
    <t>1408027</t>
  </si>
  <si>
    <t>Solda tipo MIG/MAG automatizada</t>
  </si>
  <si>
    <t>1400978</t>
  </si>
  <si>
    <t>Solda tipo MIG/MAG manual</t>
  </si>
  <si>
    <t>1513941</t>
  </si>
  <si>
    <t>Contenção em areia-cimento ensacada com mistura de areia com 8% de cimento - confecção e assentamento</t>
  </si>
  <si>
    <t>1513940</t>
  </si>
  <si>
    <t>Contenção em solo-cimento ensacado com mistura de solo de jazida com 8% de cimento - confecção e assentamento</t>
  </si>
  <si>
    <t>1505879</t>
  </si>
  <si>
    <t>Enrocamento de pedra arrumada manualmente - pedra de mão comercial - fornecimento e assentamento</t>
  </si>
  <si>
    <t>1505878</t>
  </si>
  <si>
    <t>Enrocamento de pedra arrumada manualmente - pedra de mão produzida - confecção e assentamento</t>
  </si>
  <si>
    <t>1505877</t>
  </si>
  <si>
    <t>Enrocamento de pedra espalhada e compactada mecanicamente - pedra de mão comercial - fornecimento e assentamento</t>
  </si>
  <si>
    <t>1505860</t>
  </si>
  <si>
    <t>Enrocamento de pedra jogada - pedra de mão comercial - fornecimento e assentamento</t>
  </si>
  <si>
    <t>1505859</t>
  </si>
  <si>
    <t>Enrocamento de pedra jogada - pedra de mão produzida - confecção e assentamento</t>
  </si>
  <si>
    <t>1516204</t>
  </si>
  <si>
    <t>Fabricação de blocos segmentais de face pré-moldados - C = 40 cm, L = 40 cm e H = 20 cm - massa de 25 kg</t>
  </si>
  <si>
    <t>1516312</t>
  </si>
  <si>
    <t>Geocélula em PEAD, paredes perfuradas, soldadas - altura de 100 mm e 1.206 cm² de área de célula - fornecimento e instalação</t>
  </si>
  <si>
    <t>1516304</t>
  </si>
  <si>
    <t>Geocélula em PEAD, paredes perfuradas, soldadas - altura de 100 mm e 289 cm² de área de célula - fornecimento e instalação</t>
  </si>
  <si>
    <t>1516308</t>
  </si>
  <si>
    <t>Geocélula em PEAD, paredes perfuradas, soldadas - altura de 100 mm e 460 cm² de área de célula - fornecimento e instalação</t>
  </si>
  <si>
    <t>1516313</t>
  </si>
  <si>
    <t>Geocélula em PEAD, paredes perfuradas, soldadas - altura de 150 mm e 1.206 cm² de área de célula - fornecimento e instalação</t>
  </si>
  <si>
    <t>1516305</t>
  </si>
  <si>
    <t>Geocélula em PEAD, paredes perfuradas, soldadas - altura de 150 mm e 289 cm² de área de célula - fornecimento e instalação</t>
  </si>
  <si>
    <t>1516309</t>
  </si>
  <si>
    <t>Geocélula em PEAD, paredes perfuradas, soldadas - altura de 150 mm e 460 cm² de área de célula - fornecimento e instalação</t>
  </si>
  <si>
    <t>1516314</t>
  </si>
  <si>
    <t>Geocélula em PEAD, paredes perfuradas, soldadas - altura de 200 mm e 1.206 cm² de área de célula - fornecimento e instalação</t>
  </si>
  <si>
    <t>1516306</t>
  </si>
  <si>
    <t>Geocélula em PEAD, paredes perfuradas, soldadas - altura de 200 mm e 289 cm² de área de célula - fornecimento e instalação</t>
  </si>
  <si>
    <t>1516310</t>
  </si>
  <si>
    <t>Geocélula em PEAD, paredes perfuradas, soldadas - altura de 200 mm e 460 cm² de área de célula - fornecimento e instalação</t>
  </si>
  <si>
    <t>1516311</t>
  </si>
  <si>
    <t>Geocélula em PEAD, paredes perfuradas, soldadas - altura de 75 mm e 1.206 cm² de área de célula - fornecimento e instalação</t>
  </si>
  <si>
    <t>1516303</t>
  </si>
  <si>
    <t>Geocélula em PEAD, paredes perfuradas, soldadas - altura de 75 mm e 289 cm² de área de célula - fornecimento e instalação</t>
  </si>
  <si>
    <t>1516307</t>
  </si>
  <si>
    <t>Geocélula em PEAD, paredes perfuradas, soldadas - altura de 75 mm e 460 cm² de área de célula - fornecimento e instalação</t>
  </si>
  <si>
    <t>1516298</t>
  </si>
  <si>
    <t>Geogrelha unidirecional com resistência à tração de 100 kN/m - fornecimento e instalação</t>
  </si>
  <si>
    <t>1516299</t>
  </si>
  <si>
    <t>Geogrelha unidirecional com resistência à tração de 150 kN/m - fornecimento e instalação</t>
  </si>
  <si>
    <t>1516300</t>
  </si>
  <si>
    <t>Geogrelha unidirecional com resistência à tração de 200 kN/m - fornecimento e instalação</t>
  </si>
  <si>
    <t>1516301</t>
  </si>
  <si>
    <t>Geogrelha unidirecional com resistência à tração de 300 kN/m - fornecimento e instalação</t>
  </si>
  <si>
    <t>1516302</t>
  </si>
  <si>
    <t>Geogrelha unidirecional com resistência à tração de 400 kN/m - fornecimento e instalação</t>
  </si>
  <si>
    <t>1516296</t>
  </si>
  <si>
    <t>Geogrelha unidirecional com resistência à tração de 50 kN/m - fornecimento e instalação</t>
  </si>
  <si>
    <t>1516297</t>
  </si>
  <si>
    <t>Geogrelha unidirecional com resistência à tração de 90 kN/m - fornecimento e instalação</t>
  </si>
  <si>
    <t>1516318</t>
  </si>
  <si>
    <t>Muro de face em tela metálica dobrada em L para solo reforçado - C = 2,0 m, L = 0,4 m e H = 0,4 m - fornecimento e instalação</t>
  </si>
  <si>
    <t>1516317</t>
  </si>
  <si>
    <t>Muro de face em tela metálica dobrada em L para solo reforçado - C = 2,0 m, L = 0,5 m e H = 0,5 m - fornecimento e instalação</t>
  </si>
  <si>
    <t>1505847</t>
  </si>
  <si>
    <t>Muro em blocos segmentais de face pré-moldados - C = 40 cm, L = 40 cm, e H = 20 cm com altura de 4 a 6 m - confecção e assentamento</t>
  </si>
  <si>
    <t>1505848</t>
  </si>
  <si>
    <t>Muro em blocos segmentais de face pré-moldados - C = 40 cm, L = 40 cm, e H = 20 cm com altura de 6 a 8 m - confecção e assentamento</t>
  </si>
  <si>
    <t>1505849</t>
  </si>
  <si>
    <t>Muro em blocos segmentais de face pré-moldados - C = 40 cm, L = 40 cm, e H = 20 cm com altura de 8 a 10 m - confecção e assentamento</t>
  </si>
  <si>
    <t>1505930</t>
  </si>
  <si>
    <t>Muro em blocos segmentais de face pré-moldados - C = 40 cm, L = 40 cm, e H = 20 cm com altura de até 4 m - confecção e assentamento</t>
  </si>
  <si>
    <t>1506055</t>
  </si>
  <si>
    <t>Pedra argamassada com cimento e areia 1:3 - areia e pedra de mão comercial - fornecimento e assentamento</t>
  </si>
  <si>
    <t>1506056</t>
  </si>
  <si>
    <t>Pedra argamassada com cimento e areia 1:3 - areia extraída e pedra de mão produzida - confecção e assentamento</t>
  </si>
  <si>
    <t>1513945</t>
  </si>
  <si>
    <t>Proteção de taludes rochosos com telas metálicas de dupla torção com liga em 95% ZN e 5% AL - malha de 8 x 10 cm - fornecimento e instalação</t>
  </si>
  <si>
    <t>1600408</t>
  </si>
  <si>
    <t>Apicoamento manual de concreto</t>
  </si>
  <si>
    <t>1600438</t>
  </si>
  <si>
    <t>Demolição de concreto armado</t>
  </si>
  <si>
    <t>1600990</t>
  </si>
  <si>
    <t>Demolição de concreto armado com martelete e corte oxiacetileno</t>
  </si>
  <si>
    <t>1600436</t>
  </si>
  <si>
    <t>Demolição de concreto simples</t>
  </si>
  <si>
    <t>1600989</t>
  </si>
  <si>
    <t>Demolição de concreto simples com martelete</t>
  </si>
  <si>
    <t>1600895</t>
  </si>
  <si>
    <t>Demolição manual de construções provisórias de madeira - sem reaproveitamento</t>
  </si>
  <si>
    <t>1600897</t>
  </si>
  <si>
    <t>Demolição manual de construções provisórias de madeira, sem fechamento lateral e sem pavimentação</t>
  </si>
  <si>
    <t>1619004</t>
  </si>
  <si>
    <t>Demolição mecânica de alvenaria, com carregadeira de pneus - sem reaproveitamento</t>
  </si>
  <si>
    <t>1619003</t>
  </si>
  <si>
    <t>Demolição mecânica de concreto armado, com escavadeira hidráulica com martelo hidráulico - sem reaproveitamento</t>
  </si>
  <si>
    <t>1600896</t>
  </si>
  <si>
    <t>Demolição mecânica de construções provisórias em alvenaria com escavadeira hidráulica - sem reaproveitamento</t>
  </si>
  <si>
    <t>1600414</t>
  </si>
  <si>
    <t>Fresagem de piso de concreto</t>
  </si>
  <si>
    <t>1600400</t>
  </si>
  <si>
    <t>Preparo e regularização de terreno em desnível</t>
  </si>
  <si>
    <t>1600412</t>
  </si>
  <si>
    <t>Raspagem e limpeza de terreno plano</t>
  </si>
  <si>
    <t>1600966</t>
  </si>
  <si>
    <t>Remoção de cerca com mourões de concreto</t>
  </si>
  <si>
    <t>1600898</t>
  </si>
  <si>
    <t>Remoção de painel publicitário, tipo outdoor, com estrutura e suportes em madeira</t>
  </si>
  <si>
    <t>1600441</t>
  </si>
  <si>
    <t>Remoção de paralelepípedos</t>
  </si>
  <si>
    <t>1600404</t>
  </si>
  <si>
    <t>Remoção de tubos de concreto com diâmetro de 0,40 m a 1,00 m em valas e bueiros</t>
  </si>
  <si>
    <t>1600405</t>
  </si>
  <si>
    <t>Remoção de tubos de concreto com diâmetro de 1,20 m a 1,50 m em valas e bueiros</t>
  </si>
  <si>
    <t>1716605</t>
  </si>
  <si>
    <t>Derrocagem subaquática de material de 3ª categoria - carga e limpeza - plataforma com clamshell - flutuante e batelão rebocado de 100 t montado na obra - DMT até 200 m</t>
  </si>
  <si>
    <t>1716610</t>
  </si>
  <si>
    <t>Derrocagem subaquática de material de 3ª categoria - carga e limpeza - plataforma com clamshell - flutuante e batelão rebocado de 100 t montado na obra - DMT de 1.000 a 1200 m</t>
  </si>
  <si>
    <t>1716611</t>
  </si>
  <si>
    <t>Derrocagem subaquática de material de 3ª categoria - carga e limpeza - plataforma com clamshell - flutuante e batelão rebocado de 100 t montado na obra - DMT de 1.200 a 1.400 m</t>
  </si>
  <si>
    <t>1716612</t>
  </si>
  <si>
    <t>Derrocagem subaquática de material de 3ª categoria - carga e limpeza - plataforma com clamshell - flutuante e batelão rebocado de 100 t montado na obra - DMT de 1.400 a 1.600 m</t>
  </si>
  <si>
    <t>1716613</t>
  </si>
  <si>
    <t>Derrocagem subaquática de material de 3ª categoria - carga e limpeza - plataforma com clamshell - flutuante e batelão rebocado de 100 t montado na obra - DMT de 1.600 a 1.800 m</t>
  </si>
  <si>
    <t>1716614</t>
  </si>
  <si>
    <t>Derrocagem subaquática de material de 3ª categoria - carga e limpeza - plataforma com clamshell - flutuante e batelão rebocado de 100 t montado na obra - DMT de 1.800 a 2.000 m</t>
  </si>
  <si>
    <t>1716615</t>
  </si>
  <si>
    <t>Derrocagem subaquática de material de 3ª categoria - carga e limpeza - plataforma com clamshell - flutuante e batelão rebocado de 100 t montado na obra - DMT de 2.000 a 2.500 m</t>
  </si>
  <si>
    <t>1716616</t>
  </si>
  <si>
    <t>Derrocagem subaquática de material de 3ª categoria - carga e limpeza - plataforma com clamshell - flutuante e batelão rebocado de 100 t montado na obra - DMT de 2.500 a 3.000 m</t>
  </si>
  <si>
    <t>1716606</t>
  </si>
  <si>
    <t>Derrocagem subaquática de material de 3ª categoria - carga e limpeza - plataforma com clamshell - flutuante e batelão rebocado de 100 t montado na obra - DMT de 200 a 400 m</t>
  </si>
  <si>
    <t>1716617</t>
  </si>
  <si>
    <t>Derrocagem subaquática de material de 3ª categoria - carga e limpeza - plataforma com clamshell - flutuante e batelão rebocado de 100 t montado na obra - DMT de 3.000 m</t>
  </si>
  <si>
    <t>1716607</t>
  </si>
  <si>
    <t>Derrocagem subaquática de material de 3ª categoria - carga e limpeza - plataforma com clamshell - flutuante e batelão rebocado de 100 t montado na obra - DMT de 400 a 600 m</t>
  </si>
  <si>
    <t>1716608</t>
  </si>
  <si>
    <t>Derrocagem subaquática de material de 3ª categoria - carga e limpeza - plataforma com clamshell - flutuante e batelão rebocado de 100 t montado na obra - DMT de 600 a 800 m</t>
  </si>
  <si>
    <t>1716609</t>
  </si>
  <si>
    <t>Derrocagem subaquática de material de 3ª categoria - carga e limpeza - plataforma com clamshell - flutuante e batelão rebocado de 100 t montado na obra - DMT de 800 a 1.000 m</t>
  </si>
  <si>
    <t>1716604</t>
  </si>
  <si>
    <t>Derrocagem subaquática de material de 3ª categoria - carga e limpeza - plataforma com clamshell - flutuante montado na obra - sem transporte</t>
  </si>
  <si>
    <t>1716623</t>
  </si>
  <si>
    <t>Derrocagem subaquática de material de 3ª categoria - carga e limpeza - plataforma flutuante com clamshell - sem transporte</t>
  </si>
  <si>
    <t>1716624</t>
  </si>
  <si>
    <t>Derrocagem subaquática de material de 3ª categoria - carga e limpeza - plataforma flutuante com clamshell e batelão rebocado de 100 t - DMT até 200 m</t>
  </si>
  <si>
    <t>1716629</t>
  </si>
  <si>
    <t>Derrocagem subaquática de material de 3ª categoria - carga e limpeza - plataforma flutuante com clamshell e batelão rebocado de 100 t - DMT de 1.000 a 1.200 m</t>
  </si>
  <si>
    <t>1716630</t>
  </si>
  <si>
    <t>Derrocagem subaquática de material de 3ª categoria - carga e limpeza - plataforma flutuante com clamshell e batelão rebocado de 100 t - DMT de 1.200 a 1.400 m</t>
  </si>
  <si>
    <t>1716631</t>
  </si>
  <si>
    <t>Derrocagem subaquática de material de 3ª categoria - carga e limpeza - plataforma flutuante com clamshell e batelão rebocado de 100 t - DMT de 1.400 a 1.600 m</t>
  </si>
  <si>
    <t>1716632</t>
  </si>
  <si>
    <t>Derrocagem subaquática de material de 3ª categoria - carga e limpeza - plataforma flutuante com clamshell e batelão rebocado de 100 t - DMT de 1.600 a 1.800 m</t>
  </si>
  <si>
    <t>1716633</t>
  </si>
  <si>
    <t>Derrocagem subaquática de material de 3ª categoria - carga e limpeza - plataforma flutuante com clamshell e batelão rebocado de 100 t - DMT de 1.800 a 2.000 m</t>
  </si>
  <si>
    <t>1716634</t>
  </si>
  <si>
    <t>Derrocagem subaquática de material de 3ª categoria - carga e limpeza - plataforma flutuante com clamshell e batelão rebocado de 100 t - DMT de 2.000 a 2.500 m</t>
  </si>
  <si>
    <t>1716635</t>
  </si>
  <si>
    <t>Derrocagem subaquática de material de 3ª categoria - carga e limpeza - plataforma flutuante com clamshell e batelão rebocado de 100 t - DMT de 2.500 a 3.000 m</t>
  </si>
  <si>
    <t>1716625</t>
  </si>
  <si>
    <t>Derrocagem subaquática de material de 3ª categoria - carga e limpeza - plataforma flutuante com clamshell e batelão rebocado de 100 t - DMT de 200 a 400 m</t>
  </si>
  <si>
    <t>1716636</t>
  </si>
  <si>
    <t>Derrocagem subaquática de material de 3ª categoria - carga e limpeza - plataforma flutuante com clamshell e batelão rebocado de 100 t - DMT de 3.000 m</t>
  </si>
  <si>
    <t>1716626</t>
  </si>
  <si>
    <t>Derrocagem subaquática de material de 3ª categoria - carga e limpeza - plataforma flutuante com clamshell e batelão rebocado de 100 t - DMT de 400 a 600 m</t>
  </si>
  <si>
    <t>1716627</t>
  </si>
  <si>
    <t>Derrocagem subaquática de material de 3ª categoria - carga e limpeza - plataforma flutuante com clamshell e batelão rebocado de 100 t - DMT de 600 a 800 m</t>
  </si>
  <si>
    <t>1716628</t>
  </si>
  <si>
    <t>Derrocagem subaquática de material de 3ª categoria - carga e limpeza - plataforma flutuante com clamshell e batelão rebocado de 100 t - DMT de 800 a 1.000 m</t>
  </si>
  <si>
    <t>1716640</t>
  </si>
  <si>
    <t>Derrocagem subaquática de material de 3ª categoria - carga e limpeza com draga backhoe de 7 m³ - sem transporte</t>
  </si>
  <si>
    <t>1716641</t>
  </si>
  <si>
    <t>Derrocagem subaquática de material de 3ª categoria - carga e limpeza com draga backhoe de 7 m³ - transporte com batelão autopropelido de 300 m³ - DMT até 200 m</t>
  </si>
  <si>
    <t>1716646</t>
  </si>
  <si>
    <t>Derrocagem subaquática de material de 3ª categoria - carga e limpeza com draga backhoe de 7 m³ - transporte com batelão autopropelido de 300 m³ - DMT de 1.000 a 1.200 m</t>
  </si>
  <si>
    <t>1716647</t>
  </si>
  <si>
    <t>Derrocagem subaquática de material de 3ª categoria - carga e limpeza com draga backhoe de 7 m³ - transporte com batelão autopropelido de 300 m³ - DMT de 1.200 a 1.400 m</t>
  </si>
  <si>
    <t>1716648</t>
  </si>
  <si>
    <t>Derrocagem subaquática de material de 3ª categoria - carga e limpeza com draga backhoe de 7 m³ - transporte com batelão autopropelido de 300 m³ - DMT de 1.400 a 1.600 m</t>
  </si>
  <si>
    <t>1716649</t>
  </si>
  <si>
    <t>Derrocagem subaquática de material de 3ª categoria - carga e limpeza com draga backhoe de 7 m³ - transporte com batelão autopropelido de 300 m³ - DMT de 1.600 a 1.800 m</t>
  </si>
  <si>
    <t>1716650</t>
  </si>
  <si>
    <t>Derrocagem subaquática de material de 3ª categoria - carga e limpeza com draga backhoe de 7 m³ - transporte com batelão autopropelido de 300 m³ - DMT de 1.800 a 2.000 m</t>
  </si>
  <si>
    <t>1716651</t>
  </si>
  <si>
    <t>Derrocagem subaquática de material de 3ª categoria - carga e limpeza com draga backhoe de 7 m³ - transporte com batelão autopropelido de 300 m³ - DMT de 2.000 a 2.500 m</t>
  </si>
  <si>
    <t>1716652</t>
  </si>
  <si>
    <t>Derrocagem subaquática de material de 3ª categoria - carga e limpeza com draga backhoe de 7 m³ - transporte com batelão autopropelido de 300 m³ - DMT de 2.500 a 3.000 m</t>
  </si>
  <si>
    <t>1716642</t>
  </si>
  <si>
    <t>Derrocagem subaquática de material de 3ª categoria - carga e limpeza com draga backhoe de 7 m³ - transporte com batelão autopropelido de 300 m³ - DMT de 200 a 400 m</t>
  </si>
  <si>
    <t>1716653</t>
  </si>
  <si>
    <t>Derrocagem subaquática de material de 3ª categoria - carga e limpeza com draga backhoe de 7 m³ - transporte com batelão autopropelido de 300 m³ - DMT de 3.000 m</t>
  </si>
  <si>
    <t>1716643</t>
  </si>
  <si>
    <t>Derrocagem subaquática de material de 3ª categoria - carga e limpeza com draga backhoe de 7 m³ - transporte com batelão autopropelido de 300 m³ - DMT de 400 a 600 m</t>
  </si>
  <si>
    <t>1716644</t>
  </si>
  <si>
    <t>Derrocagem subaquática de material de 3ª categoria - carga e limpeza com draga backhoe de 7 m³ - transporte com batelão autopropelido de 300 m³ - DMT de 600 a 800 m</t>
  </si>
  <si>
    <t>1716645</t>
  </si>
  <si>
    <t>Derrocagem subaquática de material de 3ª categoria - carga e limpeza com draga backhoe de 7 m³ - transporte com batelão autopropelido de 300 m³ - DMT de 800 a 1.000 m</t>
  </si>
  <si>
    <t>1716622</t>
  </si>
  <si>
    <t>Derrocagem subaquática de material de 3ª categoria - malha de 1,5 m² - perfuração e detonação - plataforma autoelevatriz com três torres de perfuração</t>
  </si>
  <si>
    <t>1716603</t>
  </si>
  <si>
    <t>Derrocagem subaquática de material de 3ª categoria - malha de 1,5 m² - perfuração e detonação - plataforma autoelevatriz montada na obra com três torres de perfuração</t>
  </si>
  <si>
    <t>1716620</t>
  </si>
  <si>
    <t>Derrocagem subaquática de material de 3ª categoria - malha de 1,5 m² - perfuração e detonação - plataforma flutuante com duas torres de perfuração</t>
  </si>
  <si>
    <t>1716621</t>
  </si>
  <si>
    <t>Derrocagem subaquática de material de 3ª categoria - malha de 1,5 m² - perfuração e detonação - plataforma flutuante com três torres de perfuração</t>
  </si>
  <si>
    <t>1716619</t>
  </si>
  <si>
    <t>Derrocagem subaquática de material de 3ª categoria - malha de 1,5 m² - perfuração e detonação - plataforma flutuante com uma torre de perfuração</t>
  </si>
  <si>
    <t>1716601</t>
  </si>
  <si>
    <t>Derrocagem subaquática de material de 3ª categoria - malha de 1,5 m² - perfuração e detonação - plataforma montada na obra com duas torres de perfuração</t>
  </si>
  <si>
    <t>1716602</t>
  </si>
  <si>
    <t>Derrocagem subaquática de material de 3ª categoria - malha de 1,5 m² - perfuração e detonação - plataforma montada na obra com três torres de perfuração</t>
  </si>
  <si>
    <t>1716600</t>
  </si>
  <si>
    <t>Derrocagem subaquática de material de 3ª categoria - malha de 1,5 m² - perfuração e detonação - plataforma montada na obra com uma torre de perfuração</t>
  </si>
  <si>
    <t>1716655</t>
  </si>
  <si>
    <t>Derrocagem subaquática de material de 3ª categoria - malha de 2,5 m² - perfuração e detonação - plataforma com duas torres de perfuração</t>
  </si>
  <si>
    <t>1716639</t>
  </si>
  <si>
    <t>Derrocagem subaquática de material de 3ª categoria - malha de 4,0 m² - perfuração e detonação - plataforma com duas torres de perfuração</t>
  </si>
  <si>
    <t>1801636</t>
  </si>
  <si>
    <t>Levantamento batimétrico monofeixe longitudinal</t>
  </si>
  <si>
    <t>km</t>
  </si>
  <si>
    <t>1801637</t>
  </si>
  <si>
    <t>Levantamento batimétrico monofeixe transversal</t>
  </si>
  <si>
    <t>1817720</t>
  </si>
  <si>
    <t>Levantamento batimétrico multifeixe</t>
  </si>
  <si>
    <t>1817723</t>
  </si>
  <si>
    <t>Levantamento hidrométrico com ADCP em rios com velocidade de corrente acima de 1,5 m/s</t>
  </si>
  <si>
    <t>1817721</t>
  </si>
  <si>
    <t>Levantamento hidrométrico com ADCP em rios com velocidade de corrente de 0,5 a 1,0 m/s</t>
  </si>
  <si>
    <t>1817722</t>
  </si>
  <si>
    <t>Levantamento hidrométrico com ADCP em rios com velocidade de corrente de 1,0 a 1,5 m/s</t>
  </si>
  <si>
    <t>1917483</t>
  </si>
  <si>
    <t>Dragagem de areia fina com draga de sucção e recalque - bomba de 1.350 kW e cortador de 170 kW - distância de recalque de 1.100 a 1.300 m</t>
  </si>
  <si>
    <t>1917484</t>
  </si>
  <si>
    <t>Dragagem de areia fina com draga de sucção e recalque - bomba de 1.350 kW e cortador de 170 kW - distância de recalque de 1.300 a 1.500 m</t>
  </si>
  <si>
    <t>1917485</t>
  </si>
  <si>
    <t>Dragagem de areia fina com draga de sucção e recalque - bomba de 1.350 kW e cortador de 170 kW - distância de recalque de 1.500 a 1.700 m</t>
  </si>
  <si>
    <t>1917486</t>
  </si>
  <si>
    <t>Dragagem de areia fina com draga de sucção e recalque - bomba de 1.350 kW e cortador de 170 kW - distância de recalque de 1.700 a 1.900 m</t>
  </si>
  <si>
    <t>1917487</t>
  </si>
  <si>
    <t>Dragagem de areia fina com draga de sucção e recalque - bomba de 1.350 kW e cortador de 170 kW - distância de recalque de 1.900 a 2.100 m</t>
  </si>
  <si>
    <t>1917528</t>
  </si>
  <si>
    <t>Dragagem de areia fina com draga de sucção e recalque - bomba de 1.350 kW e cortador de 170 kW - distância de recalque de 10.100 a 10.300 m</t>
  </si>
  <si>
    <t>1917529</t>
  </si>
  <si>
    <t>Dragagem de areia fina com draga de sucção e recalque - bomba de 1.350 kW e cortador de 170 kW - distância de recalque de 10.300 a 10.500 m</t>
  </si>
  <si>
    <t>1917530</t>
  </si>
  <si>
    <t>Dragagem de areia fina com draga de sucção e recalque - bomba de 1.350 kW e cortador de 170 kW - distância de recalque de 10.500 a 10.700 m</t>
  </si>
  <si>
    <t>1917531</t>
  </si>
  <si>
    <t>Dragagem de areia fina com draga de sucção e recalque - bomba de 1.350 kW e cortador de 170 kW - distância de recalque de 10.700 a 10.900 m</t>
  </si>
  <si>
    <t>1917532</t>
  </si>
  <si>
    <t>Dragagem de areia fina com draga de sucção e recalque - bomba de 1.350 kW e cortador de 170 kW - distância de recalque de 10.900 a 11.100 m</t>
  </si>
  <si>
    <t>1917533</t>
  </si>
  <si>
    <t>Dragagem de areia fina com draga de sucção e recalque - bomba de 1.350 kW e cortador de 170 kW - distância de recalque de 11.100 a 11.300 m</t>
  </si>
  <si>
    <t>1917534</t>
  </si>
  <si>
    <t>Dragagem de areia fina com draga de sucção e recalque - bomba de 1.350 kW e cortador de 170 kW - distância de recalque de 11.300 a 11.500 m</t>
  </si>
  <si>
    <t>1917535</t>
  </si>
  <si>
    <t>Dragagem de areia fina com draga de sucção e recalque - bomba de 1.350 kW e cortador de 170 kW - distância de recalque de 11.500 a 11.700 m</t>
  </si>
  <si>
    <t>1917536</t>
  </si>
  <si>
    <t>Dragagem de areia fina com draga de sucção e recalque - bomba de 1.350 kW e cortador de 170 kW - distância de recalque de 11.700 a 11.900 m</t>
  </si>
  <si>
    <t>1917537</t>
  </si>
  <si>
    <t>Dragagem de areia fina com draga de sucção e recalque - bomba de 1.350 kW e cortador de 170 kW - distância de recalque de 11.900 a 12.100 m</t>
  </si>
  <si>
    <t>1917488</t>
  </si>
  <si>
    <t>Dragagem de areia fina com draga de sucção e recalque - bomba de 1.350 kW e cortador de 170 kW - distância de recalque de 2.100 a 2.300 m</t>
  </si>
  <si>
    <t>1917489</t>
  </si>
  <si>
    <t>Dragagem de areia fina com draga de sucção e recalque - bomba de 1.350 kW e cortador de 170 kW - distância de recalque de 2.300 a 2.500 m</t>
  </si>
  <si>
    <t>1917490</t>
  </si>
  <si>
    <t>Dragagem de areia fina com draga de sucção e recalque - bomba de 1.350 kW e cortador de 170 kW - distância de recalque de 2.500 a 2.700 m</t>
  </si>
  <si>
    <t>1917491</t>
  </si>
  <si>
    <t>Dragagem de areia fina com draga de sucção e recalque - bomba de 1.350 kW e cortador de 170 kW - distância de recalque de 2.700 a 2.900 m</t>
  </si>
  <si>
    <t>1917492</t>
  </si>
  <si>
    <t>Dragagem de areia fina com draga de sucção e recalque - bomba de 1.350 kW e cortador de 170 kW - distância de recalque de 2.900 a 3.100 m</t>
  </si>
  <si>
    <t>1917493</t>
  </si>
  <si>
    <t>Dragagem de areia fina com draga de sucção e recalque - bomba de 1.350 kW e cortador de 170 kW - distância de recalque de 3.100 a 3.300 m</t>
  </si>
  <si>
    <t>1917494</t>
  </si>
  <si>
    <t>Dragagem de areia fina com draga de sucção e recalque - bomba de 1.350 kW e cortador de 170 kW - distância de recalque de 3.300 a 3.500 m</t>
  </si>
  <si>
    <t>1917495</t>
  </si>
  <si>
    <t>Dragagem de areia fina com draga de sucção e recalque - bomba de 1.350 kW e cortador de 170 kW - distância de recalque de 3.500 a 3.700 m</t>
  </si>
  <si>
    <t>1917496</t>
  </si>
  <si>
    <t>Dragagem de areia fina com draga de sucção e recalque - bomba de 1.350 kW e cortador de 170 kW - distância de recalque de 3.700 a 3.900 m</t>
  </si>
  <si>
    <t>1917497</t>
  </si>
  <si>
    <t>Dragagem de areia fina com draga de sucção e recalque - bomba de 1.350 kW e cortador de 170 kW - distância de recalque de 3.900 a 4.100 m</t>
  </si>
  <si>
    <t>1917498</t>
  </si>
  <si>
    <t>Dragagem de areia fina com draga de sucção e recalque - bomba de 1.350 kW e cortador de 170 kW - distância de recalque de 4.100 a 4.300 m</t>
  </si>
  <si>
    <t>1917499</t>
  </si>
  <si>
    <t>Dragagem de areia fina com draga de sucção e recalque - bomba de 1.350 kW e cortador de 170 kW - distância de recalque de 4.300 a 4.500 m</t>
  </si>
  <si>
    <t>1917500</t>
  </si>
  <si>
    <t>Dragagem de areia fina com draga de sucção e recalque - bomba de 1.350 kW e cortador de 170 kW - distância de recalque de 4.500 a 4.700 m</t>
  </si>
  <si>
    <t>1917501</t>
  </si>
  <si>
    <t>Dragagem de areia fina com draga de sucção e recalque - bomba de 1.350 kW e cortador de 170 kW - distância de recalque de 4.700 a 4.900 m</t>
  </si>
  <si>
    <t>1917502</t>
  </si>
  <si>
    <t>Dragagem de areia fina com draga de sucção e recalque - bomba de 1.350 kW e cortador de 170 kW - distância de recalque de 4.900 a 5.100 m</t>
  </si>
  <si>
    <t>1917503</t>
  </si>
  <si>
    <t>Dragagem de areia fina com draga de sucção e recalque - bomba de 1.350 kW e cortador de 170 kW - distância de recalque de 5.100 a 5.300 m</t>
  </si>
  <si>
    <t>1917504</t>
  </si>
  <si>
    <t>Dragagem de areia fina com draga de sucção e recalque - bomba de 1.350 kW e cortador de 170 kW - distância de recalque de 5.300 a 5.500 m</t>
  </si>
  <si>
    <t>1917505</t>
  </si>
  <si>
    <t>Dragagem de areia fina com draga de sucção e recalque - bomba de 1.350 kW e cortador de 170 kW - distância de recalque de 5.500 a 5.700 m</t>
  </si>
  <si>
    <t>1917506</t>
  </si>
  <si>
    <t>Dragagem de areia fina com draga de sucção e recalque - bomba de 1.350 kW e cortador de 170 kW - distância de recalque de 5.700 a 5.900 m</t>
  </si>
  <si>
    <t>1917507</t>
  </si>
  <si>
    <t>Dragagem de areia fina com draga de sucção e recalque - bomba de 1.350 kW e cortador de 170 kW - distância de recalque de 5.900 a 6.100 m</t>
  </si>
  <si>
    <t>1917480</t>
  </si>
  <si>
    <t>Dragagem de areia fina com draga de sucção e recalque - bomba de 1.350 kW e cortador de 170 kW - distância de recalque de 500 a 700 m</t>
  </si>
  <si>
    <t>1917508</t>
  </si>
  <si>
    <t>Dragagem de areia fina com draga de sucção e recalque - bomba de 1.350 kW e cortador de 170 kW - distância de recalque de 6.100 a 6.300 m</t>
  </si>
  <si>
    <t>1917509</t>
  </si>
  <si>
    <t>Dragagem de areia fina com draga de sucção e recalque - bomba de 1.350 kW e cortador de 170 kW - distância de recalque de 6.300 a 6.500 m</t>
  </si>
  <si>
    <t>1917510</t>
  </si>
  <si>
    <t>Dragagem de areia fina com draga de sucção e recalque - bomba de 1.350 kW e cortador de 170 kW - distância de recalque de 6.500 a 6.700 m</t>
  </si>
  <si>
    <t>1917511</t>
  </si>
  <si>
    <t>Dragagem de areia fina com draga de sucção e recalque - bomba de 1.350 kW e cortador de 170 kW - distância de recalque de 6.700 a 6.900 m</t>
  </si>
  <si>
    <t>1917512</t>
  </si>
  <si>
    <t>Dragagem de areia fina com draga de sucção e recalque - bomba de 1.350 kW e cortador de 170 kW - distância de recalque de 6.900 a 7.100 m</t>
  </si>
  <si>
    <t>1917513</t>
  </si>
  <si>
    <t>Dragagem de areia fina com draga de sucção e recalque - bomba de 1.350 kW e cortador de 170 kW - distância de recalque de 7.100 a 7.300 m</t>
  </si>
  <si>
    <t>1917514</t>
  </si>
  <si>
    <t>Dragagem de areia fina com draga de sucção e recalque - bomba de 1.350 kW e cortador de 170 kW - distância de recalque de 7.300 a 7.500 m</t>
  </si>
  <si>
    <t>1917515</t>
  </si>
  <si>
    <t>Dragagem de areia fina com draga de sucção e recalque - bomba de 1.350 kW e cortador de 170 kW - distância de recalque de 7.500 a 7.700 m</t>
  </si>
  <si>
    <t>1917516</t>
  </si>
  <si>
    <t>Dragagem de areia fina com draga de sucção e recalque - bomba de 1.350 kW e cortador de 170 kW - distância de recalque de 7.700 a 7.900 m</t>
  </si>
  <si>
    <t>1917517</t>
  </si>
  <si>
    <t>Dragagem de areia fina com draga de sucção e recalque - bomba de 1.350 kW e cortador de 170 kW - distância de recalque de 7.900 a 8.100 m</t>
  </si>
  <si>
    <t>1917481</t>
  </si>
  <si>
    <t>Dragagem de areia fina com draga de sucção e recalque - bomba de 1.350 kW e cortador de 170 kW - distância de recalque de 700 a 900 m</t>
  </si>
  <si>
    <t>1917518</t>
  </si>
  <si>
    <t>Dragagem de areia fina com draga de sucção e recalque - bomba de 1.350 kW e cortador de 170 kW - distância de recalque de 8.100 a 8.300 m</t>
  </si>
  <si>
    <t>1917519</t>
  </si>
  <si>
    <t>Dragagem de areia fina com draga de sucção e recalque - bomba de 1.350 kW e cortador de 170 kW - distância de recalque de 8.300 a 8.500 m</t>
  </si>
  <si>
    <t>1917520</t>
  </si>
  <si>
    <t>Dragagem de areia fina com draga de sucção e recalque - bomba de 1.350 kW e cortador de 170 kW - distância de recalque de 8.500 a 8.700 m</t>
  </si>
  <si>
    <t>1917521</t>
  </si>
  <si>
    <t>Dragagem de areia fina com draga de sucção e recalque - bomba de 1.350 kW e cortador de 170 kW - distância de recalque de 8.700 a 8.900 m</t>
  </si>
  <si>
    <t>1917522</t>
  </si>
  <si>
    <t>Dragagem de areia fina com draga de sucção e recalque - bomba de 1.350 kW e cortador de 170 kW - distância de recalque de 8.900 a 9.100 m</t>
  </si>
  <si>
    <t>1917523</t>
  </si>
  <si>
    <t>Dragagem de areia fina com draga de sucção e recalque - bomba de 1.350 kW e cortador de 170 kW - distância de recalque de 9.100 a 9.300 m</t>
  </si>
  <si>
    <t>1917524</t>
  </si>
  <si>
    <t>Dragagem de areia fina com draga de sucção e recalque - bomba de 1.350 kW e cortador de 170 kW - distância de recalque de 9.300 a 9.500 m</t>
  </si>
  <si>
    <t>1917525</t>
  </si>
  <si>
    <t>Dragagem de areia fina com draga de sucção e recalque - bomba de 1.350 kW e cortador de 170 kW - distância de recalque de 9.500 a 9.700 m</t>
  </si>
  <si>
    <t>1917526</t>
  </si>
  <si>
    <t>Dragagem de areia fina com draga de sucção e recalque - bomba de 1.350 kW e cortador de 170 kW - distância de recalque de 9.700 a 9.900 m</t>
  </si>
  <si>
    <t>1917527</t>
  </si>
  <si>
    <t>Dragagem de areia fina com draga de sucção e recalque - bomba de 1.350 kW e cortador de 170 kW - distância de recalque de 9.900 a 10.100 m</t>
  </si>
  <si>
    <t>1917482</t>
  </si>
  <si>
    <t>Dragagem de areia fina com draga de sucção e recalque - bomba de 1.350 kW e cortador de 170 kW - distância de recalque de 900 a 1.100 m</t>
  </si>
  <si>
    <t>1917737</t>
  </si>
  <si>
    <t>Dragagem de areia fina com draga de sucção e recalque - bomba de 1.350 kW e cortador de 170 kW - distância de recalque de até 500 m</t>
  </si>
  <si>
    <t>1917220</t>
  </si>
  <si>
    <t>Dragagem de areia fina com draga de sucção e recalque - bomba de 294 kW e cortador de 30 kW - distância de recalque de 1.100 a 1.300 m</t>
  </si>
  <si>
    <t>1917221</t>
  </si>
  <si>
    <t>Dragagem de areia fina com draga de sucção e recalque - bomba de 294 kW e cortador de 30 kW - distância de recalque de 1.300 a 1.500 m</t>
  </si>
  <si>
    <t>1917222</t>
  </si>
  <si>
    <t>Dragagem de areia fina com draga de sucção e recalque - bomba de 294 kW e cortador de 30 kW - distância de recalque de 1.500 a 1.700 m</t>
  </si>
  <si>
    <t>1917223</t>
  </si>
  <si>
    <t>Dragagem de areia fina com draga de sucção e recalque - bomba de 294 kW e cortador de 30 kW - distância de recalque de 1.700 a 1.900 m</t>
  </si>
  <si>
    <t>1917224</t>
  </si>
  <si>
    <t>Dragagem de areia fina com draga de sucção e recalque - bomba de 294 kW e cortador de 30 kW - distância de recalque de 1.900 a 2.100 m</t>
  </si>
  <si>
    <t>1917225</t>
  </si>
  <si>
    <t>Dragagem de areia fina com draga de sucção e recalque - bomba de 294 kW e cortador de 30 kW - distância de recalque de 2.100 a 2.300 m</t>
  </si>
  <si>
    <t>1917226</t>
  </si>
  <si>
    <t>Dragagem de areia fina com draga de sucção e recalque - bomba de 294 kW e cortador de 30 kW - distância de recalque de 2.300 a 2.500 m</t>
  </si>
  <si>
    <t>1917227</t>
  </si>
  <si>
    <t>Dragagem de areia fina com draga de sucção e recalque - bomba de 294 kW e cortador de 30 kW - distância de recalque de 2.500 a 2.700 m</t>
  </si>
  <si>
    <t>1917228</t>
  </si>
  <si>
    <t>Dragagem de areia fina com draga de sucção e recalque - bomba de 294 kW e cortador de 30 kW - distância de recalque de 2.700 a 2.900 m</t>
  </si>
  <si>
    <t>1917229</t>
  </si>
  <si>
    <t>Dragagem de areia fina com draga de sucção e recalque - bomba de 294 kW e cortador de 30 kW - distância de recalque de 2.900 a 3.100 m</t>
  </si>
  <si>
    <t>1917230</t>
  </si>
  <si>
    <t>Dragagem de areia fina com draga de sucção e recalque - bomba de 294 kW e cortador de 30 kW - distância de recalque de 3.100 a 3.300 m</t>
  </si>
  <si>
    <t>1917231</t>
  </si>
  <si>
    <t>Dragagem de areia fina com draga de sucção e recalque - bomba de 294 kW e cortador de 30 kW - distância de recalque de 3.300 a 3.500 m</t>
  </si>
  <si>
    <t>1917232</t>
  </si>
  <si>
    <t>Dragagem de areia fina com draga de sucção e recalque - bomba de 294 kW e cortador de 30 kW - distância de recalque de 3.500 a 3.700 m</t>
  </si>
  <si>
    <t>1917233</t>
  </si>
  <si>
    <t>Dragagem de areia fina com draga de sucção e recalque - bomba de 294 kW e cortador de 30 kW - distância de recalque de 3.700 a 3.900 m</t>
  </si>
  <si>
    <t>1917234</t>
  </si>
  <si>
    <t>Dragagem de areia fina com draga de sucção e recalque - bomba de 294 kW e cortador de 30 kW - distância de recalque de 3.900 a 4.100 m</t>
  </si>
  <si>
    <t>1917217</t>
  </si>
  <si>
    <t>Dragagem de areia fina com draga de sucção e recalque - bomba de 294 kW e cortador de 30 kW - distância de recalque de 500 a 700 m</t>
  </si>
  <si>
    <t>1917218</t>
  </si>
  <si>
    <t>Dragagem de areia fina com draga de sucção e recalque - bomba de 294 kW e cortador de 30 kW - distância de recalque de 700 a 900 m</t>
  </si>
  <si>
    <t>1917219</t>
  </si>
  <si>
    <t>Dragagem de areia fina com draga de sucção e recalque - bomba de 294 kW e cortador de 30 kW - distância de recalque de 900 a 1.100 m</t>
  </si>
  <si>
    <t>1917724</t>
  </si>
  <si>
    <t>Dragagem de areia fina com draga de sucção e recalque - bomba de 294 kW e cortador de 30 kW - distância de recalque de até 500 m</t>
  </si>
  <si>
    <t>1917274</t>
  </si>
  <si>
    <t>Dragagem de areia fina com draga de sucção e recalque - bomba de 483 kW e cortador de 55 kW - distância de recalque de 1.100 a 1.300 m</t>
  </si>
  <si>
    <t>1917275</t>
  </si>
  <si>
    <t>Dragagem de areia fina com draga de sucção e recalque - bomba de 483 kW e cortador de 55 kW - distância de recalque de 1.300 a 1.500 m</t>
  </si>
  <si>
    <t>1917276</t>
  </si>
  <si>
    <t>Dragagem de areia fina com draga de sucção e recalque - bomba de 483 kW e cortador de 55 kW - distância de recalque de 1.500 a 1.700 m</t>
  </si>
  <si>
    <t>1917277</t>
  </si>
  <si>
    <t>Dragagem de areia fina com draga de sucção e recalque - bomba de 483 kW e cortador de 55 kW - distância de recalque de 1.700 a 1.900 m</t>
  </si>
  <si>
    <t>1917278</t>
  </si>
  <si>
    <t>Dragagem de areia fina com draga de sucção e recalque - bomba de 483 kW e cortador de 55 kW - distância de recalque de 1.900 a 2.100 m</t>
  </si>
  <si>
    <t>1917279</t>
  </si>
  <si>
    <t>Dragagem de areia fina com draga de sucção e recalque - bomba de 483 kW e cortador de 55 kW - distância de recalque de 2.100 a 2.300 m</t>
  </si>
  <si>
    <t>1917280</t>
  </si>
  <si>
    <t>Dragagem de areia fina com draga de sucção e recalque - bomba de 483 kW e cortador de 55 kW - distância de recalque de 2.300 a 2.500 m</t>
  </si>
  <si>
    <t>1917281</t>
  </si>
  <si>
    <t>Dragagem de areia fina com draga de sucção e recalque - bomba de 483 kW e cortador de 55 kW - distância de recalque de 2.500 a 2.700 m</t>
  </si>
  <si>
    <t>1917282</t>
  </si>
  <si>
    <t>Dragagem de areia fina com draga de sucção e recalque - bomba de 483 kW e cortador de 55 kW - distância de recalque de 2.700 a 2.900 m</t>
  </si>
  <si>
    <t>1917283</t>
  </si>
  <si>
    <t>Dragagem de areia fina com draga de sucção e recalque - bomba de 483 kW e cortador de 55 kW - distância de recalque de 2.900 a 3.100 m</t>
  </si>
  <si>
    <t>1917284</t>
  </si>
  <si>
    <t>Dragagem de areia fina com draga de sucção e recalque - bomba de 483 kW e cortador de 55 kW - distância de recalque de 3.100 a 3.300 m</t>
  </si>
  <si>
    <t>1917285</t>
  </si>
  <si>
    <t>Dragagem de areia fina com draga de sucção e recalque - bomba de 483 kW e cortador de 55 kW - distância de recalque de 3.300 a 3.500 m</t>
  </si>
  <si>
    <t>1917286</t>
  </si>
  <si>
    <t>Dragagem de areia fina com draga de sucção e recalque - bomba de 483 kW e cortador de 55 kW - distância de recalque de 3.500 a 3.700 m</t>
  </si>
  <si>
    <t>1917287</t>
  </si>
  <si>
    <t>Dragagem de areia fina com draga de sucção e recalque - bomba de 483 kW e cortador de 55 kW - distância de recalque de 3.700 a 3.900 m</t>
  </si>
  <si>
    <t>1917288</t>
  </si>
  <si>
    <t>Dragagem de areia fina com draga de sucção e recalque - bomba de 483 kW e cortador de 55 kW - distância de recalque de 3.900 a 4.100 m</t>
  </si>
  <si>
    <t>1917289</t>
  </si>
  <si>
    <t>Dragagem de areia fina com draga de sucção e recalque - bomba de 483 kW e cortador de 55 kW - distância de recalque de 4.100 a 4.300 m</t>
  </si>
  <si>
    <t>1917290</t>
  </si>
  <si>
    <t>Dragagem de areia fina com draga de sucção e recalque - bomba de 483 kW e cortador de 55 kW - distância de recalque de 4.300 a 4.500 m</t>
  </si>
  <si>
    <t>1917291</t>
  </si>
  <si>
    <t>Dragagem de areia fina com draga de sucção e recalque - bomba de 483 kW e cortador de 55 kW - distância de recalque de 4.500 a 4.700 m</t>
  </si>
  <si>
    <t>1917292</t>
  </si>
  <si>
    <t>Dragagem de areia fina com draga de sucção e recalque - bomba de 483 kW e cortador de 55 kW - distância de recalque de 4.700 a 4.900 m</t>
  </si>
  <si>
    <t>1917293</t>
  </si>
  <si>
    <t>Dragagem de areia fina com draga de sucção e recalque - bomba de 483 kW e cortador de 55 kW - distância de recalque de 4.900 a 5.100 m</t>
  </si>
  <si>
    <t>1917294</t>
  </si>
  <si>
    <t>Dragagem de areia fina com draga de sucção e recalque - bomba de 483 kW e cortador de 55 kW - distância de recalque de 5.100 a 5.300 m</t>
  </si>
  <si>
    <t>1917295</t>
  </si>
  <si>
    <t>Dragagem de areia fina com draga de sucção e recalque - bomba de 483 kW e cortador de 55 kW - distância de recalque de 5.300 a 5.500 m</t>
  </si>
  <si>
    <t>1917296</t>
  </si>
  <si>
    <t>Dragagem de areia fina com draga de sucção e recalque - bomba de 483 kW e cortador de 55 kW - distância de recalque de 5.500 a 5.700 m</t>
  </si>
  <si>
    <t>1917297</t>
  </si>
  <si>
    <t>Dragagem de areia fina com draga de sucção e recalque - bomba de 483 kW e cortador de 55 kW - distância de recalque de 5.700 a 5.900 m</t>
  </si>
  <si>
    <t>1917298</t>
  </si>
  <si>
    <t>Dragagem de areia fina com draga de sucção e recalque - bomba de 483 kW e cortador de 55 kW - distância de recalque de 5.900 a 6.100 m</t>
  </si>
  <si>
    <t>1917271</t>
  </si>
  <si>
    <t>Dragagem de areia fina com draga de sucção e recalque - bomba de 483 kW e cortador de 55 kW - distância de recalque de 500 a 700 m</t>
  </si>
  <si>
    <t>1917299</t>
  </si>
  <si>
    <t>Dragagem de areia fina com draga de sucção e recalque - bomba de 483 kW e cortador de 55 kW - distância de recalque de 6.100 a 6.300 m</t>
  </si>
  <si>
    <t>1917300</t>
  </si>
  <si>
    <t>Dragagem de areia fina com draga de sucção e recalque - bomba de 483 kW e cortador de 55 kW - distância de recalque de 6.300 a 6.500 m</t>
  </si>
  <si>
    <t>1917301</t>
  </si>
  <si>
    <t>Dragagem de areia fina com draga de sucção e recalque - bomba de 483 kW e cortador de 55 kW - distância de recalque de 6.500 a 6.700 m</t>
  </si>
  <si>
    <t>1917302</t>
  </si>
  <si>
    <t>Dragagem de areia fina com draga de sucção e recalque - bomba de 483 kW e cortador de 55 kW - distância de recalque de 6.700 a 6.900 m</t>
  </si>
  <si>
    <t>1917303</t>
  </si>
  <si>
    <t>Dragagem de areia fina com draga de sucção e recalque - bomba de 483 kW e cortador de 55 kW - distância de recalque de 6.900 a 7.100 m</t>
  </si>
  <si>
    <t>1917304</t>
  </si>
  <si>
    <t>Dragagem de areia fina com draga de sucção e recalque - bomba de 483 kW e cortador de 55 kW - distância de recalque de 7.100 a 7.300 m</t>
  </si>
  <si>
    <t>1917305</t>
  </si>
  <si>
    <t>Dragagem de areia fina com draga de sucção e recalque - bomba de 483 kW e cortador de 55 kW - distância de recalque de 7.300 a 7.500 m</t>
  </si>
  <si>
    <t>1917306</t>
  </si>
  <si>
    <t>Dragagem de areia fina com draga de sucção e recalque - bomba de 483 kW e cortador de 55 kW - distância de recalque de 7.500 a 7.700 m</t>
  </si>
  <si>
    <t>1917307</t>
  </si>
  <si>
    <t>Dragagem de areia fina com draga de sucção e recalque - bomba de 483 kW e cortador de 55 kW - distância de recalque de 7.700 a 7.900 m</t>
  </si>
  <si>
    <t>1917272</t>
  </si>
  <si>
    <t>Dragagem de areia fina com draga de sucção e recalque - bomba de 483 kW e cortador de 55 kW - distância de recalque de 700 a 900 m</t>
  </si>
  <si>
    <t>1917273</t>
  </si>
  <si>
    <t>Dragagem de areia fina com draga de sucção e recalque - bomba de 483 kW e cortador de 55 kW - distância de recalque de 900 a 1.100 m</t>
  </si>
  <si>
    <t>1917729</t>
  </si>
  <si>
    <t>Dragagem de areia fina com draga de sucção e recalque - bomba de 483 kW e cortador de 55 kW - distância de recalque de até 500 m</t>
  </si>
  <si>
    <t>1917367</t>
  </si>
  <si>
    <t>Dragagem de areia fina com draga de sucção e recalque - bomba de 746 kW e cortador de 110 kW - distância de recalque de 1.100 a 1.300 m</t>
  </si>
  <si>
    <t>1917368</t>
  </si>
  <si>
    <t>Dragagem de areia fina com draga de sucção e recalque - bomba de 746 kW e cortador de 110 kW - distância de recalque de 1.300 a 1.500 m</t>
  </si>
  <si>
    <t>1917369</t>
  </si>
  <si>
    <t>Dragagem de areia fina com draga de sucção e recalque - bomba de 746 kW e cortador de 110 kW - distância de recalque de 1.500 a 1.700 m</t>
  </si>
  <si>
    <t>1917370</t>
  </si>
  <si>
    <t>Dragagem de areia fina com draga de sucção e recalque - bomba de 746 kW e cortador de 110 kW - distância de recalque de 1.700 a 1.900 m</t>
  </si>
  <si>
    <t>1917371</t>
  </si>
  <si>
    <t>Dragagem de areia fina com draga de sucção e recalque - bomba de 746 kW e cortador de 110 kW - distância de recalque de 1.900 a 2.100 m</t>
  </si>
  <si>
    <t>1917372</t>
  </si>
  <si>
    <t>Dragagem de areia fina com draga de sucção e recalque - bomba de 746 kW e cortador de 110 kW - distância de recalque de 2.100 a 2.300 m</t>
  </si>
  <si>
    <t>1917373</t>
  </si>
  <si>
    <t>Dragagem de areia fina com draga de sucção e recalque - bomba de 746 kW e cortador de 110 kW - distância de recalque de 2.300 a 2.500 m</t>
  </si>
  <si>
    <t>1917374</t>
  </si>
  <si>
    <t>Dragagem de areia fina com draga de sucção e recalque - bomba de 746 kW e cortador de 110 kW - distância de recalque de 2.500 a 2.700 m</t>
  </si>
  <si>
    <t>1917375</t>
  </si>
  <si>
    <t>Dragagem de areia fina com draga de sucção e recalque - bomba de 746 kW e cortador de 110 kW - distância de recalque de 2.700 a 2.900 m</t>
  </si>
  <si>
    <t>1917376</t>
  </si>
  <si>
    <t>Dragagem de areia fina com draga de sucção e recalque - bomba de 746 kW e cortador de 110 kW - distância de recalque de 2.900 a 3.100 m</t>
  </si>
  <si>
    <t>1917377</t>
  </si>
  <si>
    <t>Dragagem de areia fina com draga de sucção e recalque - bomba de 746 kW e cortador de 110 kW - distância de recalque de 3.100 a 3.300 m</t>
  </si>
  <si>
    <t>1917378</t>
  </si>
  <si>
    <t>Dragagem de areia fina com draga de sucção e recalque - bomba de 746 kW e cortador de 110 kW - distância de recalque de 3.300 a 3.500 m</t>
  </si>
  <si>
    <t>1917379</t>
  </si>
  <si>
    <t>Dragagem de areia fina com draga de sucção e recalque - bomba de 746 kW e cortador de 110 kW - distância de recalque de 3.500 a 3.700 m</t>
  </si>
  <si>
    <t>1917380</t>
  </si>
  <si>
    <t>Dragagem de areia fina com draga de sucção e recalque - bomba de 746 kW e cortador de 110 kW - distância de recalque de 3.700 a 3.900 m</t>
  </si>
  <si>
    <t>1917381</t>
  </si>
  <si>
    <t>Dragagem de areia fina com draga de sucção e recalque - bomba de 746 kW e cortador de 110 kW - distância de recalque de 3.900 a 4.100 m</t>
  </si>
  <si>
    <t>1917382</t>
  </si>
  <si>
    <t>Dragagem de areia fina com draga de sucção e recalque - bomba de 746 kW e cortador de 110 kW - distância de recalque de 4.100 a 4.300 m</t>
  </si>
  <si>
    <t>1917383</t>
  </si>
  <si>
    <t>Dragagem de areia fina com draga de sucção e recalque - bomba de 746 kW e cortador de 110 kW - distância de recalque de 4.300 a 4.500 m</t>
  </si>
  <si>
    <t>1917384</t>
  </si>
  <si>
    <t>Dragagem de areia fina com draga de sucção e recalque - bomba de 746 kW e cortador de 110 kW - distância de recalque de 4.500 a 4.700 m</t>
  </si>
  <si>
    <t>1917385</t>
  </si>
  <si>
    <t>Dragagem de areia fina com draga de sucção e recalque - bomba de 746 kW e cortador de 110 kW - distância de recalque de 4.700 a 4.900 m</t>
  </si>
  <si>
    <t>1917386</t>
  </si>
  <si>
    <t>Dragagem de areia fina com draga de sucção e recalque - bomba de 746 kW e cortador de 110 kW - distância de recalque de 4.900 a 5.100 m</t>
  </si>
  <si>
    <t>1917387</t>
  </si>
  <si>
    <t>Dragagem de areia fina com draga de sucção e recalque - bomba de 746 kW e cortador de 110 kW - distância de recalque de 5.100 a 5.300 m</t>
  </si>
  <si>
    <t>1917388</t>
  </si>
  <si>
    <t>Dragagem de areia fina com draga de sucção e recalque - bomba de 746 kW e cortador de 110 kW - distância de recalque de 5.300 a 5.500 m</t>
  </si>
  <si>
    <t>1917389</t>
  </si>
  <si>
    <t>Dragagem de areia fina com draga de sucção e recalque - bomba de 746 kW e cortador de 110 kW - distância de recalque de 5.500 a 5.700 m</t>
  </si>
  <si>
    <t>1917390</t>
  </si>
  <si>
    <t>Dragagem de areia fina com draga de sucção e recalque - bomba de 746 kW e cortador de 110 kW - distância de recalque de 5.700 a 5.900 m</t>
  </si>
  <si>
    <t>1917391</t>
  </si>
  <si>
    <t>Dragagem de areia fina com draga de sucção e recalque - bomba de 746 kW e cortador de 110 kW - distância de recalque de 5.900 a 6.100 m</t>
  </si>
  <si>
    <t>1917364</t>
  </si>
  <si>
    <t>Dragagem de areia fina com draga de sucção e recalque - bomba de 746 kW e cortador de 110 kW - distância de recalque de 500 a 700 m</t>
  </si>
  <si>
    <t>1917392</t>
  </si>
  <si>
    <t>Dragagem de areia fina com draga de sucção e recalque - bomba de 746 kW e cortador de 110 kW - distância de recalque de 6.100 a 6.300 m</t>
  </si>
  <si>
    <t>1917393</t>
  </si>
  <si>
    <t>Dragagem de areia fina com draga de sucção e recalque - bomba de 746 kW e cortador de 110 kW - distância de recalque de 6.300 a 6.500 m</t>
  </si>
  <si>
    <t>1917394</t>
  </si>
  <si>
    <t>Dragagem de areia fina com draga de sucção e recalque - bomba de 746 kW e cortador de 110 kW - distância de recalque de 6.500 a 6.700 m</t>
  </si>
  <si>
    <t>1917395</t>
  </si>
  <si>
    <t>Dragagem de areia fina com draga de sucção e recalque - bomba de 746 kW e cortador de 110 kW - distância de recalque de 6.700 a 6.900 m</t>
  </si>
  <si>
    <t>1917396</t>
  </si>
  <si>
    <t>Dragagem de areia fina com draga de sucção e recalque - bomba de 746 kW e cortador de 110 kW - distância de recalque de 6.900 a 7.100 m</t>
  </si>
  <si>
    <t>1917397</t>
  </si>
  <si>
    <t>Dragagem de areia fina com draga de sucção e recalque - bomba de 746 kW e cortador de 110 kW - distância de recalque de 7.100 a 7.300 m</t>
  </si>
  <si>
    <t>1917398</t>
  </si>
  <si>
    <t>Dragagem de areia fina com draga de sucção e recalque - bomba de 746 kW e cortador de 110 kW - distância de recalque de 7.300 a 7.500 m</t>
  </si>
  <si>
    <t>1917399</t>
  </si>
  <si>
    <t>Dragagem de areia fina com draga de sucção e recalque - bomba de 746 kW e cortador de 110 kW - distância de recalque de 7.500 a 7.700 m</t>
  </si>
  <si>
    <t>1917400</t>
  </si>
  <si>
    <t>Dragagem de areia fina com draga de sucção e recalque - bomba de 746 kW e cortador de 110 kW - distância de recalque de 7.700 a 7.900 m</t>
  </si>
  <si>
    <t>1917401</t>
  </si>
  <si>
    <t>Dragagem de areia fina com draga de sucção e recalque - bomba de 746 kW e cortador de 110 kW - distância de recalque de 7.900 a 8.100 m</t>
  </si>
  <si>
    <t>1917365</t>
  </si>
  <si>
    <t>Dragagem de areia fina com draga de sucção e recalque - bomba de 746 kW e cortador de 110 kW - distância de recalque de 700 a 900 m</t>
  </si>
  <si>
    <t>1917402</t>
  </si>
  <si>
    <t>Dragagem de areia fina com draga de sucção e recalque - bomba de 746 kW e cortador de 110 kW - distância de recalque de 8.100 a 8.300 m</t>
  </si>
  <si>
    <t>1917403</t>
  </si>
  <si>
    <t>Dragagem de areia fina com draga de sucção e recalque - bomba de 746 kW e cortador de 110 kW - distância de recalque de 8.300 a 8.500 m</t>
  </si>
  <si>
    <t>1917404</t>
  </si>
  <si>
    <t>Dragagem de areia fina com draga de sucção e recalque - bomba de 746 kW e cortador de 110 kW - distância de recalque de 8.500 a 8.700 m</t>
  </si>
  <si>
    <t>1917405</t>
  </si>
  <si>
    <t>Dragagem de areia fina com draga de sucção e recalque - bomba de 746 kW e cortador de 110 kW - distância de recalque de 8.700 a 8.900 m</t>
  </si>
  <si>
    <t>1917406</t>
  </si>
  <si>
    <t>Dragagem de areia fina com draga de sucção e recalque - bomba de 746 kW e cortador de 110 kW - distância de recalque de 8.900 a 9.100 m</t>
  </si>
  <si>
    <t>1917407</t>
  </si>
  <si>
    <t>Dragagem de areia fina com draga de sucção e recalque - bomba de 746 kW e cortador de 110 kW - distância de recalque de 9.100 a 9.300 m</t>
  </si>
  <si>
    <t>1917408</t>
  </si>
  <si>
    <t>Dragagem de areia fina com draga de sucção e recalque - bomba de 746 kW e cortador de 110 kW - distância de recalque de 9.300 a 9.500 m</t>
  </si>
  <si>
    <t>1917409</t>
  </si>
  <si>
    <t>Dragagem de areia fina com draga de sucção e recalque - bomba de 746 kW e cortador de 110 kW - distância de recalque de 9.500 a 9.700 m</t>
  </si>
  <si>
    <t>1917410</t>
  </si>
  <si>
    <t>Dragagem de areia fina com draga de sucção e recalque - bomba de 746 kW e cortador de 110 kW - distância de recalque de 9.700 a 9.900 m</t>
  </si>
  <si>
    <t>1917411</t>
  </si>
  <si>
    <t>Dragagem de areia fina com draga de sucção e recalque - bomba de 746 kW e cortador de 110 kW - distância de recalque de 9.900 a 10.100 m</t>
  </si>
  <si>
    <t>1917366</t>
  </si>
  <si>
    <t>Dragagem de areia fina com draga de sucção e recalque - bomba de 746 kW e cortador de 110 kW - distância de recalque de 900 a 1.100 m</t>
  </si>
  <si>
    <t>1917732</t>
  </si>
  <si>
    <t>Dragagem de areia fina com draga de sucção e recalque - bomba de 746 kW e cortador de 110 kW - distância de recalque de até 500 m</t>
  </si>
  <si>
    <t>1917043</t>
  </si>
  <si>
    <t>Dragagem de areia fina com draga hopper - capacidade da cisterna de 1.000 m³ - DMT de 1.500 a 1.800 m</t>
  </si>
  <si>
    <t>1917044</t>
  </si>
  <si>
    <t>Dragagem de areia fina com draga hopper - capacidade da cisterna de 1.000 m³ - DMT de 1.800 a 2.100 m</t>
  </si>
  <si>
    <t>1917045</t>
  </si>
  <si>
    <t>Dragagem de areia fina com draga hopper - capacidade da cisterna de 1.000 m³ - DMT de 2.100 a 2.400 m</t>
  </si>
  <si>
    <t>1917046</t>
  </si>
  <si>
    <t>Dragagem de areia fina com draga hopper - capacidade da cisterna de 1.000 m³ - DMT de 2.400 a 2.700 m</t>
  </si>
  <si>
    <t>1917047</t>
  </si>
  <si>
    <t>Dragagem de areia fina com draga hopper - capacidade da cisterna de 1.000 m³ - DMT de 2.700 a 3.000 m</t>
  </si>
  <si>
    <t>1917048</t>
  </si>
  <si>
    <t>Dragagem de areia fina com draga hopper - capacidade da cisterna de 1.000 m³ - DMT de 3.000 m</t>
  </si>
  <si>
    <t>1901518</t>
  </si>
  <si>
    <t>Dragagem de areia fina com draga hopper - capacidade da cisterna de 10.000 m³ - DMT de 1.500 a 1.800 m</t>
  </si>
  <si>
    <t>1901519</t>
  </si>
  <si>
    <t>Dragagem de areia fina com draga hopper - capacidade da cisterna de 10.000 m³ - DMT de 1.800 a 2.100 m</t>
  </si>
  <si>
    <t>1901520</t>
  </si>
  <si>
    <t>Dragagem de areia fina com draga hopper - capacidade da cisterna de 10.000 m³ - DMT de 2.100 a 2.400 m</t>
  </si>
  <si>
    <t>1901521</t>
  </si>
  <si>
    <t>Dragagem de areia fina com draga hopper - capacidade da cisterna de 10.000 m³ - DMT de 2.400 a 2.700 m</t>
  </si>
  <si>
    <t>1901522</t>
  </si>
  <si>
    <t>Dragagem de areia fina com draga hopper - capacidade da cisterna de 10.000 m³ - DMT de 2.700 a 3.000 m</t>
  </si>
  <si>
    <t>1901517</t>
  </si>
  <si>
    <t>Dragagem de areia fina com draga hopper - capacidade da cisterna de 10.000 m³ - DMT de 3.000 m</t>
  </si>
  <si>
    <t>1901523</t>
  </si>
  <si>
    <t>Dragagem de areia fina com draga hopper - capacidade da cisterna de 15.000 m³ - DMT de 1.500 a 1.800 m</t>
  </si>
  <si>
    <t>1901524</t>
  </si>
  <si>
    <t>Dragagem de areia fina com draga hopper - capacidade da cisterna de 15.000 m³ - DMT de 1.800 a 2.100 m</t>
  </si>
  <si>
    <t>1901525</t>
  </si>
  <si>
    <t>Dragagem de areia fina com draga hopper - capacidade da cisterna de 15.000 m³ - DMT de 2.100 a 2.400 m</t>
  </si>
  <si>
    <t>1901526</t>
  </si>
  <si>
    <t>Dragagem de areia fina com draga hopper - capacidade da cisterna de 15.000 m³ - DMT de 2.400 a 2.700 m</t>
  </si>
  <si>
    <t>1901527</t>
  </si>
  <si>
    <t>Dragagem de areia fina com draga hopper - capacidade da cisterna de 15.000 m³ - DMT de 2.700 a 3.000 m</t>
  </si>
  <si>
    <t>1901528</t>
  </si>
  <si>
    <t>Dragagem de areia fina com draga hopper - capacidade da cisterna de 15.000 m³ - DMT de 3.000 m</t>
  </si>
  <si>
    <t>1917079</t>
  </si>
  <si>
    <t>Dragagem de areia fina com draga hopper - capacidade da cisterna de 2.000 m³ - DMT de 1.500 a 1.800 m</t>
  </si>
  <si>
    <t>1917080</t>
  </si>
  <si>
    <t>Dragagem de areia fina com draga hopper - capacidade da cisterna de 2.000 m³ - DMT de 1.800 a 2.100 m</t>
  </si>
  <si>
    <t>1917081</t>
  </si>
  <si>
    <t>Dragagem de areia fina com draga hopper - capacidade da cisterna de 2.000 m³ - DMT de 2.100 a 2.400 m</t>
  </si>
  <si>
    <t>1917082</t>
  </si>
  <si>
    <t>Dragagem de areia fina com draga hopper - capacidade da cisterna de 2.000 m³ - DMT de 2.400 a 2.700 m</t>
  </si>
  <si>
    <t>1917083</t>
  </si>
  <si>
    <t>Dragagem de areia fina com draga hopper - capacidade da cisterna de 2.000 m³ - DMT de 2.700 a 3.000 m</t>
  </si>
  <si>
    <t>1917084</t>
  </si>
  <si>
    <t>Dragagem de areia fina com draga hopper - capacidade da cisterna de 2.000 m³ - DMT de 3.000 m</t>
  </si>
  <si>
    <t>1901529</t>
  </si>
  <si>
    <t>Dragagem de areia fina com draga hopper - capacidade da cisterna de 20.000 m³ - DMT de 1.500 a 1.800 m</t>
  </si>
  <si>
    <t>1901530</t>
  </si>
  <si>
    <t>Dragagem de areia fina com draga hopper - capacidade da cisterna de 20.000 m³ - DMT de 1.800 a 2.100 m</t>
  </si>
  <si>
    <t>1901531</t>
  </si>
  <si>
    <t>Dragagem de areia fina com draga hopper - capacidade da cisterna de 20.000 m³ - DMT de 2.100 a 2.400 m</t>
  </si>
  <si>
    <t>1901532</t>
  </si>
  <si>
    <t>Dragagem de areia fina com draga hopper - capacidade da cisterna de 20.000 m³ - DMT de 2.400 a 2.700 m</t>
  </si>
  <si>
    <t>1901533</t>
  </si>
  <si>
    <t>Dragagem de areia fina com draga hopper - capacidade da cisterna de 20.000 m³ - DMT de 2.700 a 3.000 m</t>
  </si>
  <si>
    <t>1901534</t>
  </si>
  <si>
    <t>Dragagem de areia fina com draga hopper - capacidade da cisterna de 20.000 m³ - DMT de 3.000 m</t>
  </si>
  <si>
    <t>1917115</t>
  </si>
  <si>
    <t>Dragagem de areia fina com draga hopper - capacidade da cisterna de 3.000 m³ - DMT de 1.500 a 1.800 m</t>
  </si>
  <si>
    <t>1917116</t>
  </si>
  <si>
    <t>Dragagem de areia fina com draga hopper - capacidade da cisterna de 3.000 m³ - DMT de 1.800 a 2.100 m</t>
  </si>
  <si>
    <t>1917117</t>
  </si>
  <si>
    <t>Dragagem de areia fina com draga hopper - capacidade da cisterna de 3.000 m³ - DMT de 2.100 a 2.400 m</t>
  </si>
  <si>
    <t>1917118</t>
  </si>
  <si>
    <t>Dragagem de areia fina com draga hopper - capacidade da cisterna de 3.000 m³ - DMT de 2.400 a 2.700 m</t>
  </si>
  <si>
    <t>1917119</t>
  </si>
  <si>
    <t>Dragagem de areia fina com draga hopper - capacidade da cisterna de 3.000 m³ - DMT de 2.700 a 3.000 m</t>
  </si>
  <si>
    <t>1917120</t>
  </si>
  <si>
    <t>Dragagem de areia fina com draga hopper - capacidade da cisterna de 3.000 m³ - DMT de 3.000 m</t>
  </si>
  <si>
    <t>1917151</t>
  </si>
  <si>
    <t>Dragagem de areia fina com draga hopper - capacidade da cisterna de 4.000 m³ - DMT de 1.500 a 1.800 m</t>
  </si>
  <si>
    <t>1917152</t>
  </si>
  <si>
    <t>Dragagem de areia fina com draga hopper - capacidade da cisterna de 4.000 m³ - DMT de 1.800 a 2.100 m</t>
  </si>
  <si>
    <t>1917153</t>
  </si>
  <si>
    <t>Dragagem de areia fina com draga hopper - capacidade da cisterna de 4.000 m³ - DMT de 2.100 a 2.400 m</t>
  </si>
  <si>
    <t>1917154</t>
  </si>
  <si>
    <t>Dragagem de areia fina com draga hopper - capacidade da cisterna de 4.000 m³ - DMT de 2.400 a 2.700 m</t>
  </si>
  <si>
    <t>1917155</t>
  </si>
  <si>
    <t>Dragagem de areia fina com draga hopper - capacidade da cisterna de 4.000 m³ - DMT de 2.700 a 3.000 m</t>
  </si>
  <si>
    <t>1917156</t>
  </si>
  <si>
    <t>Dragagem de areia fina com draga hopper - capacidade da cisterna de 4.000 m³ - DMT de 3.000 m</t>
  </si>
  <si>
    <t>1917187</t>
  </si>
  <si>
    <t>Dragagem de areia fina com draga hopper - capacidade da cisterna de 5.000 m³ - DMT de 1.500 a 1.800 m</t>
  </si>
  <si>
    <t>1917188</t>
  </si>
  <si>
    <t>Dragagem de areia fina com draga hopper - capacidade da cisterna de 5.000 m³ - DMT de 1.800 a 2.100 m</t>
  </si>
  <si>
    <t>1917189</t>
  </si>
  <si>
    <t>Dragagem de areia fina com draga hopper - capacidade da cisterna de 5.000 m³ - DMT de 2.100 a 2.400 m</t>
  </si>
  <si>
    <t>1917190</t>
  </si>
  <si>
    <t>Dragagem de areia fina com draga hopper - capacidade da cisterna de 5.000 m³ - DMT de 2.400 a 2.700 m</t>
  </si>
  <si>
    <t>1917191</t>
  </si>
  <si>
    <t>Dragagem de areia fina com draga hopper - capacidade da cisterna de 5.000 m³ - DMT de 2.700 a 3.000 m</t>
  </si>
  <si>
    <t>1917192</t>
  </si>
  <si>
    <t>Dragagem de areia fina com draga hopper - capacidade da cisterna de 5.000 m³ - DMT de 3.000 m</t>
  </si>
  <si>
    <t>1917007</t>
  </si>
  <si>
    <t>Dragagem de areia fina com draga hopper - capacidade da cisterna de 750 m³ - DMT de 1.500 a 1.800 m</t>
  </si>
  <si>
    <t>1917008</t>
  </si>
  <si>
    <t>Dragagem de areia fina com draga hopper - capacidade da cisterna de 750 m³ - DMT de 1.800 a 2.100 m</t>
  </si>
  <si>
    <t>1917009</t>
  </si>
  <si>
    <t>Dragagem de areia fina com draga hopper - capacidade da cisterna de 750 m³ - DMT de 2.100 a 2.400 m</t>
  </si>
  <si>
    <t>1917010</t>
  </si>
  <si>
    <t>Dragagem de areia fina com draga hopper - capacidade da cisterna de 750 m³ - DMT de 2.400 a 2.700 m</t>
  </si>
  <si>
    <t>1917011</t>
  </si>
  <si>
    <t>Dragagem de areia fina com draga hopper - capacidade da cisterna de 750 m³ - DMT de 2.700 a 3.000 m</t>
  </si>
  <si>
    <t>1917012</t>
  </si>
  <si>
    <t>Dragagem de areia fina com draga hopper - capacidade da cisterna de 750 m³ - DMT de 3.000 m</t>
  </si>
  <si>
    <t>1917578</t>
  </si>
  <si>
    <t>Dragagem de areia grossa com draga de sucção e recalque - bomba de 1.350 kW e cortador de 170 kW - distância de recalque de 1.100 a 1.300 m</t>
  </si>
  <si>
    <t>1917579</t>
  </si>
  <si>
    <t>Dragagem de areia grossa com draga de sucção e recalque - bomba de 1.350 kW e cortador de 170 kW - distância de recalque de 1.300 a 1.500 m</t>
  </si>
  <si>
    <t>1917580</t>
  </si>
  <si>
    <t>Dragagem de areia grossa com draga de sucção e recalque - bomba de 1.350 kW e cortador de 170 kW - distância de recalque de 1.500 a 1.700 m</t>
  </si>
  <si>
    <t>1917581</t>
  </si>
  <si>
    <t>Dragagem de areia grossa com draga de sucção e recalque - bomba de 1.350 kW e cortador de 170 kW - distância de recalque de 1.700 a 1.900 m</t>
  </si>
  <si>
    <t>1917582</t>
  </si>
  <si>
    <t>Dragagem de areia grossa com draga de sucção e recalque - bomba de 1.350 kW e cortador de 170 kW - distância de recalque de 1.900 a 2.100 m</t>
  </si>
  <si>
    <t>1917583</t>
  </si>
  <si>
    <t>Dragagem de areia grossa com draga de sucção e recalque - bomba de 1.350 kW e cortador de 170 kW - distância de recalque de 2.100 a 2.300 m</t>
  </si>
  <si>
    <t>1917584</t>
  </si>
  <si>
    <t>Dragagem de areia grossa com draga de sucção e recalque - bomba de 1.350 kW e cortador de 170 kW - distância de recalque de 2.300 a 2.500 m</t>
  </si>
  <si>
    <t>1917585</t>
  </si>
  <si>
    <t>Dragagem de areia grossa com draga de sucção e recalque - bomba de 1.350 kW e cortador de 170 kW - distância de recalque de 2.500 a 2.700 m</t>
  </si>
  <si>
    <t>1917586</t>
  </si>
  <si>
    <t>Dragagem de areia grossa com draga de sucção e recalque - bomba de 1.350 kW e cortador de 170 kW - distância de recalque de 2.700 a 2.900 m</t>
  </si>
  <si>
    <t>1917587</t>
  </si>
  <si>
    <t>Dragagem de areia grossa com draga de sucção e recalque - bomba de 1.350 kW e cortador de 170 kW - distância de recalque de 2.900 a 3.100 m</t>
  </si>
  <si>
    <t>1917588</t>
  </si>
  <si>
    <t>Dragagem de areia grossa com draga de sucção e recalque - bomba de 1.350 kW e cortador de 170 kW - distância de recalque de 3.100 a 3.300 m</t>
  </si>
  <si>
    <t>1917589</t>
  </si>
  <si>
    <t>Dragagem de areia grossa com draga de sucção e recalque - bomba de 1.350 kW e cortador de 170 kW - distância de recalque de 3.300 a 3.500 m</t>
  </si>
  <si>
    <t>1917590</t>
  </si>
  <si>
    <t>Dragagem de areia grossa com draga de sucção e recalque - bomba de 1.350 kW e cortador de 170 kW - distância de recalque de 3.500 a 3.700 m</t>
  </si>
  <si>
    <t>1917591</t>
  </si>
  <si>
    <t>Dragagem de areia grossa com draga de sucção e recalque - bomba de 1.350 kW e cortador de 170 kW - distância de recalque de 3.700 a 3.900 m</t>
  </si>
  <si>
    <t>1917592</t>
  </si>
  <si>
    <t>Dragagem de areia grossa com draga de sucção e recalque - bomba de 1.350 kW e cortador de 170 kW - distância de recalque de 3.900 a 4.100 m</t>
  </si>
  <si>
    <t>1917593</t>
  </si>
  <si>
    <t>Dragagem de areia grossa com draga de sucção e recalque - bomba de 1.350 kW e cortador de 170 kW - distância de recalque de 4.100 a 4.300 m</t>
  </si>
  <si>
    <t>1917594</t>
  </si>
  <si>
    <t>Dragagem de areia grossa com draga de sucção e recalque - bomba de 1.350 kW e cortador de 170 kW - distância de recalque de 4.300 a 4.500 m</t>
  </si>
  <si>
    <t>1917595</t>
  </si>
  <si>
    <t>Dragagem de areia grossa com draga de sucção e recalque - bomba de 1.350 kW e cortador de 170 kW - distância de recalque de 4.500 a 4.700 m</t>
  </si>
  <si>
    <t>1917596</t>
  </si>
  <si>
    <t>Dragagem de areia grossa com draga de sucção e recalque - bomba de 1.350 kW e cortador de 170 kW - distância de recalque de 4.700 a 4.900 m</t>
  </si>
  <si>
    <t>1917597</t>
  </si>
  <si>
    <t>Dragagem de areia grossa com draga de sucção e recalque - bomba de 1.350 kW e cortador de 170 kW - distância de recalque de 4.900 a 5.100 m</t>
  </si>
  <si>
    <t>1917598</t>
  </si>
  <si>
    <t>Dragagem de areia grossa com draga de sucção e recalque - bomba de 1.350 kW e cortador de 170 kW - distância de recalque de 5.100 a 5.300 m</t>
  </si>
  <si>
    <t>1917599</t>
  </si>
  <si>
    <t>Dragagem de areia grossa com draga de sucção e recalque - bomba de 1.350 kW e cortador de 170 kW - distância de recalque de 5.300 a 5.500 m</t>
  </si>
  <si>
    <t>1917600</t>
  </si>
  <si>
    <t>Dragagem de areia grossa com draga de sucção e recalque - bomba de 1.350 kW e cortador de 170 kW - distância de recalque de 5.500 a 5.700 m</t>
  </si>
  <si>
    <t>1917601</t>
  </si>
  <si>
    <t>Dragagem de areia grossa com draga de sucção e recalque - bomba de 1.350 kW e cortador de 170 kW - distância de recalque de 5.700 a 5.900 m</t>
  </si>
  <si>
    <t>1917575</t>
  </si>
  <si>
    <t>Dragagem de areia grossa com draga de sucção e recalque - bomba de 1.350 kW e cortador de 170 kW - distância de recalque de 500 a 700 m</t>
  </si>
  <si>
    <t>1917576</t>
  </si>
  <si>
    <t>Dragagem de areia grossa com draga de sucção e recalque - bomba de 1.350 kW e cortador de 170 kW - distância de recalque de 700 a 900 m</t>
  </si>
  <si>
    <t>1917577</t>
  </si>
  <si>
    <t>Dragagem de areia grossa com draga de sucção e recalque - bomba de 1.350 kW e cortador de 170 kW - distância de recalque de 900 a 1.100 m</t>
  </si>
  <si>
    <t>1917739</t>
  </si>
  <si>
    <t>Dragagem de areia grossa com draga de sucção e recalque - bomba de 1.350 kW e cortador de 170 kW - distância de recalque de até 500 m</t>
  </si>
  <si>
    <t>1917253</t>
  </si>
  <si>
    <t>Dragagem de areia grossa com draga de sucção e recalque - bomba de 294 kW e cortador de 30 kW - distância de recalque de 1.100 a 1.300 m</t>
  </si>
  <si>
    <t>1917254</t>
  </si>
  <si>
    <t>Dragagem de areia grossa com draga de sucção e recalque - bomba de 294 kW e cortador de 30 kW - distância de recalque de 1.300 a 1.500 m</t>
  </si>
  <si>
    <t>1917255</t>
  </si>
  <si>
    <t>Dragagem de areia grossa com draga de sucção e recalque - bomba de 294 kW e cortador de 30 kW - distância de recalque de 1.500 a 1.700 m</t>
  </si>
  <si>
    <t>1917256</t>
  </si>
  <si>
    <t>Dragagem de areia grossa com draga de sucção e recalque - bomba de 294 kW e cortador de 30 kW - distância de recalque de 1.700 a 1.900 m</t>
  </si>
  <si>
    <t>1917257</t>
  </si>
  <si>
    <t>Dragagem de areia grossa com draga de sucção e recalque - bomba de 294 kW e cortador de 30 kW - distância de recalque de 1.900 a 2.100 m</t>
  </si>
  <si>
    <t>1917258</t>
  </si>
  <si>
    <t>Dragagem de areia grossa com draga de sucção e recalque - bomba de 294 kW e cortador de 30 kW - distância de recalque de 2.100 a 2.300 m</t>
  </si>
  <si>
    <t>1917259</t>
  </si>
  <si>
    <t>Dragagem de areia grossa com draga de sucção e recalque - bomba de 294 kW e cortador de 30 kW - distância de recalque de 2.300 a 2.500 m</t>
  </si>
  <si>
    <t>1917250</t>
  </si>
  <si>
    <t>Dragagem de areia grossa com draga de sucção e recalque - bomba de 294 kW e cortador de 30 kW - distância de recalque de 500 a 700 m</t>
  </si>
  <si>
    <t>1917251</t>
  </si>
  <si>
    <t>Dragagem de areia grossa com draga de sucção e recalque - bomba de 294 kW e cortador de 30 kW - distância de recalque de 700 a 900 m</t>
  </si>
  <si>
    <t>1917252</t>
  </si>
  <si>
    <t>Dragagem de areia grossa com draga de sucção e recalque - bomba de 294 kW e cortador de 30 kW - distância de recalque de 900 a 1.100 m</t>
  </si>
  <si>
    <t>1917726</t>
  </si>
  <si>
    <t>Dragagem de areia grossa com draga de sucção e recalque - bomba de 294 kW e cortador de 30 kW - distância de recalque de até 500 m</t>
  </si>
  <si>
    <t>1917335</t>
  </si>
  <si>
    <t>Dragagem de areia grossa com draga de sucção e recalque - bomba de 483 kW e cortador de 55 kW - distância de recalque de 1.100 a 1.300 m</t>
  </si>
  <si>
    <t>1917336</t>
  </si>
  <si>
    <t>Dragagem de areia grossa com draga de sucção e recalque - bomba de 483 kW e cortador de 55 kW - distância de recalque de 1.300 a 1.500 m</t>
  </si>
  <si>
    <t>1917337</t>
  </si>
  <si>
    <t>Dragagem de areia grossa com draga de sucção e recalque - bomba de 483 kW e cortador de 55 kW - distância de recalque de 1.500 a 1.700 m</t>
  </si>
  <si>
    <t>1917338</t>
  </si>
  <si>
    <t>Dragagem de areia grossa com draga de sucção e recalque - bomba de 483 kW e cortador de 55 kW - distância de recalque de 1.700 a 1.900 m</t>
  </si>
  <si>
    <t>1917339</t>
  </si>
  <si>
    <t>Dragagem de areia grossa com draga de sucção e recalque - bomba de 483 kW e cortador de 55 kW - distância de recalque de 1.900 a 2.100 m</t>
  </si>
  <si>
    <t>1917340</t>
  </si>
  <si>
    <t>Dragagem de areia grossa com draga de sucção e recalque - bomba de 483 kW e cortador de 55 kW - distância de recalque de 2.100 a 2.300 m</t>
  </si>
  <si>
    <t>1917341</t>
  </si>
  <si>
    <t>Dragagem de areia grossa com draga de sucção e recalque - bomba de 483 kW e cortador de 55 kW - distância de recalque de 2.300 a 2.500 m</t>
  </si>
  <si>
    <t>1917342</t>
  </si>
  <si>
    <t>Dragagem de areia grossa com draga de sucção e recalque - bomba de 483 kW e cortador de 55 kW - distância de recalque de 2.500 a 2.700 m</t>
  </si>
  <si>
    <t>1917343</t>
  </si>
  <si>
    <t>Dragagem de areia grossa com draga de sucção e recalque - bomba de 483 kW e cortador de 55 kW - distância de recalque de 2.700 a 2.900 m</t>
  </si>
  <si>
    <t>1917344</t>
  </si>
  <si>
    <t>Dragagem de areia grossa com draga de sucção e recalque - bomba de 483 kW e cortador de 55 kW - distância de recalque de 2.900 a 3.100 m</t>
  </si>
  <si>
    <t>1917345</t>
  </si>
  <si>
    <t>Dragagem de areia grossa com draga de sucção e recalque - bomba de 483 kW e cortador de 55 kW - distância de recalque de 3.100 a 3.300 m</t>
  </si>
  <si>
    <t>1917346</t>
  </si>
  <si>
    <t>Dragagem de areia grossa com draga de sucção e recalque - bomba de 483 kW e cortador de 55 kW - distância de recalque de 3.300 a 3.500 m</t>
  </si>
  <si>
    <t>1917347</t>
  </si>
  <si>
    <t>Dragagem de areia grossa com draga de sucção e recalque - bomba de 483 kW e cortador de 55 kW - distância de recalque de 3.500 a 3.700 m</t>
  </si>
  <si>
    <t>1917332</t>
  </si>
  <si>
    <t>Dragagem de areia grossa com draga de sucção e recalque - bomba de 483 kW e cortador de 55 kW - distância de recalque de 500 a 700 m</t>
  </si>
  <si>
    <t>1917333</t>
  </si>
  <si>
    <t>Dragagem de areia grossa com draga de sucção e recalque - bomba de 483 kW e cortador de 55 kW - distância de recalque de 700 a 900 m</t>
  </si>
  <si>
    <t>1917334</t>
  </si>
  <si>
    <t>Dragagem de areia grossa com draga de sucção e recalque - bomba de 483 kW e cortador de 55 kW - distância de recalque de 900 a 1.100 m</t>
  </si>
  <si>
    <t>1917331</t>
  </si>
  <si>
    <t>Dragagem de areia grossa com draga de sucção e recalque - bomba de 483 kW e cortador de 55 kW - distância de recalque de até 500 m</t>
  </si>
  <si>
    <t>1917443</t>
  </si>
  <si>
    <t>Dragagem de areia grossa com draga de sucção e recalque - bomba de 746 kW e cortador de 110 kW - distância de recalque de 1.100 a 1.300 m</t>
  </si>
  <si>
    <t>1917444</t>
  </si>
  <si>
    <t>Dragagem de areia grossa com draga de sucção e recalque - bomba de 746 kW e cortador de 110 kW - distância de recalque de 1.300 a 1.500 m</t>
  </si>
  <si>
    <t>1917445</t>
  </si>
  <si>
    <t>Dragagem de areia grossa com draga de sucção e recalque - bomba de 746 kW e cortador de 110 kW - distância de recalque de 1.500 a 1.700 m</t>
  </si>
  <si>
    <t>1917446</t>
  </si>
  <si>
    <t>Dragagem de areia grossa com draga de sucção e recalque - bomba de 746 kW e cortador de 110 kW - distância de recalque de 1.700 a 1.900 m</t>
  </si>
  <si>
    <t>1917447</t>
  </si>
  <si>
    <t>Dragagem de areia grossa com draga de sucção e recalque - bomba de 746 kW e cortador de 110 kW - distância de recalque de 1.900 a 2.100 m</t>
  </si>
  <si>
    <t>1917448</t>
  </si>
  <si>
    <t>Dragagem de areia grossa com draga de sucção e recalque - bomba de 746 kW e cortador de 110 kW - distância de recalque de 2.100 a 2.300 m</t>
  </si>
  <si>
    <t>1917449</t>
  </si>
  <si>
    <t>Dragagem de areia grossa com draga de sucção e recalque - bomba de 746 kW e cortador de 110 kW - distância de recalque de 2.300 a 2.500 m</t>
  </si>
  <si>
    <t>1917450</t>
  </si>
  <si>
    <t>Dragagem de areia grossa com draga de sucção e recalque - bomba de 746 kW e cortador de 110 kW - distância de recalque de 2.500 a 2.700 m</t>
  </si>
  <si>
    <t>1917451</t>
  </si>
  <si>
    <t>Dragagem de areia grossa com draga de sucção e recalque - bomba de 746 kW e cortador de 110 kW - distância de recalque de 2.700 a 2.900 m</t>
  </si>
  <si>
    <t>1917452</t>
  </si>
  <si>
    <t>Dragagem de areia grossa com draga de sucção e recalque - bomba de 746 kW e cortador de 110 kW - distância de recalque de 2.900 a 3.100 m</t>
  </si>
  <si>
    <t>1917453</t>
  </si>
  <si>
    <t>Dragagem de areia grossa com draga de sucção e recalque - bomba de 746 kW e cortador de 110 kW - distância de recalque de 3.100 a 3.300 m</t>
  </si>
  <si>
    <t>1917454</t>
  </si>
  <si>
    <t>Dragagem de areia grossa com draga de sucção e recalque - bomba de 746 kW e cortador de 110 kW - distância de recalque de 3.300 a 3.500 m</t>
  </si>
  <si>
    <t>1917455</t>
  </si>
  <si>
    <t>Dragagem de areia grossa com draga de sucção e recalque - bomba de 746 kW e cortador de 110 kW - distância de recalque de 3.500 a 3.700 m</t>
  </si>
  <si>
    <t>1917456</t>
  </si>
  <si>
    <t>Dragagem de areia grossa com draga de sucção e recalque - bomba de 746 kW e cortador de 110 kW - distância de recalque de 3.700 a 3.900 m</t>
  </si>
  <si>
    <t>1917457</t>
  </si>
  <si>
    <t>Dragagem de areia grossa com draga de sucção e recalque - bomba de 746 kW e cortador de 110 kW - distância de recalque de 3.900 a 4.100 m</t>
  </si>
  <si>
    <t>1917458</t>
  </si>
  <si>
    <t>Dragagem de areia grossa com draga de sucção e recalque - bomba de 746 kW e cortador de 110 kW - distância de recalque de 4.100 a 4.300 m</t>
  </si>
  <si>
    <t>1917459</t>
  </si>
  <si>
    <t>Dragagem de areia grossa com draga de sucção e recalque - bomba de 746 kW e cortador de 110 kW - distância de recalque de 4.300 a 4.500 m</t>
  </si>
  <si>
    <t>1917440</t>
  </si>
  <si>
    <t>Dragagem de areia grossa com draga de sucção e recalque - bomba de 746 kW e cortador de 110 kW - distância de recalque de 500 a 700 m</t>
  </si>
  <si>
    <t>1917441</t>
  </si>
  <si>
    <t>Dragagem de areia grossa com draga de sucção e recalque - bomba de 746 kW e cortador de 110 kW - distância de recalque de 700 a 900 m</t>
  </si>
  <si>
    <t>1917442</t>
  </si>
  <si>
    <t>Dragagem de areia grossa com draga de sucção e recalque - bomba de 746 kW e cortador de 110 kW - distância de recalque de 900 a 1.100 m</t>
  </si>
  <si>
    <t>1917734</t>
  </si>
  <si>
    <t>Dragagem de areia grossa com draga de sucção e recalque - bomba de 746 kW e cortador de 110 kW - distância de recalque de até 500 m</t>
  </si>
  <si>
    <t>1917055</t>
  </si>
  <si>
    <t>Dragagem de areia grossa com draga hopper - capacidade da cisterna de 1.000 m³ - DMT de 1.500 a 1.800 m</t>
  </si>
  <si>
    <t>1917056</t>
  </si>
  <si>
    <t>Dragagem de areia grossa com draga hopper - capacidade da cisterna de 1.000 m³ - DMT de 1.800 a 2.100 m</t>
  </si>
  <si>
    <t>1917057</t>
  </si>
  <si>
    <t>Dragagem de areia grossa com draga hopper - capacidade da cisterna de 1.000 m³ - DMT de 2.100 a 2.400 m</t>
  </si>
  <si>
    <t>1917058</t>
  </si>
  <si>
    <t>Dragagem de areia grossa com draga hopper - capacidade da cisterna de 1.000 m³ - DMT de 2.400 a 2.700 m</t>
  </si>
  <si>
    <t>1917059</t>
  </si>
  <si>
    <t>Dragagem de areia grossa com draga hopper - capacidade da cisterna de 1.000 m³ - DMT de 2.700 a 3.000 m</t>
  </si>
  <si>
    <t>1917060</t>
  </si>
  <si>
    <t>Dragagem de areia grossa com draga hopper - capacidade da cisterna de 1.000 m³ - DMT de 3.000 m</t>
  </si>
  <si>
    <t>1901536</t>
  </si>
  <si>
    <t>Dragagem de areia grossa com draga hopper - capacidade da cisterna de 10.000 m³ - DMT de 1.500 a 1.800 m</t>
  </si>
  <si>
    <t>1901537</t>
  </si>
  <si>
    <t>Dragagem de areia grossa com draga hopper - capacidade da cisterna de 10.000 m³ - DMT de 1.800 a 2.100 m</t>
  </si>
  <si>
    <t>1901538</t>
  </si>
  <si>
    <t>Dragagem de areia grossa com draga hopper - capacidade da cisterna de 10.000 m³ - DMT de 2.100 a 2.400 m</t>
  </si>
  <si>
    <t>1901539</t>
  </si>
  <si>
    <t>Dragagem de areia grossa com draga hopper - capacidade da cisterna de 10.000 m³ - DMT de 2.400 a 2.700 m</t>
  </si>
  <si>
    <t>1901540</t>
  </si>
  <si>
    <t>Dragagem de areia grossa com draga hopper - capacidade da cisterna de 10.000 m³ - DMT de 2.700 a 3.000 m</t>
  </si>
  <si>
    <t>1901535</t>
  </si>
  <si>
    <t>Dragagem de areia grossa com draga hopper - capacidade da cisterna de 10.000 m³ - DMT de 3.000 m</t>
  </si>
  <si>
    <t>1901542</t>
  </si>
  <si>
    <t>Dragagem de areia grossa com draga hopper - capacidade da cisterna de 15.000 m³ - DMT de 1.500 a 1.800 m</t>
  </si>
  <si>
    <t>1901543</t>
  </si>
  <si>
    <t>Dragagem de areia grossa com draga hopper - capacidade da cisterna de 15.000 m³ - DMT de 1.800 a 2.100 m</t>
  </si>
  <si>
    <t>1901544</t>
  </si>
  <si>
    <t>Dragagem de areia grossa com draga hopper - capacidade da cisterna de 15.000 m³ - DMT de 2.100 a 2.400 m</t>
  </si>
  <si>
    <t>1901545</t>
  </si>
  <si>
    <t>Dragagem de areia grossa com draga hopper - capacidade da cisterna de 15.000 m³ - DMT de 2.400 a 2.700 m</t>
  </si>
  <si>
    <t>1901546</t>
  </si>
  <si>
    <t>Dragagem de areia grossa com draga hopper - capacidade da cisterna de 15.000 m³ - DMT de 2.700 a 3.000 m</t>
  </si>
  <si>
    <t>1901541</t>
  </si>
  <si>
    <t>Dragagem de areia grossa com draga hopper - capacidade da cisterna de 15.000 m³ - DMT de 3.000 m</t>
  </si>
  <si>
    <t>1917091</t>
  </si>
  <si>
    <t>Dragagem de areia grossa com draga hopper - capacidade da cisterna de 2.000 m³ - DMT de 1.500 a 1.800 m</t>
  </si>
  <si>
    <t>1917092</t>
  </si>
  <si>
    <t>Dragagem de areia grossa com draga hopper - capacidade da cisterna de 2.000 m³ - DMT de 1.800 a 2.100 m</t>
  </si>
  <si>
    <t>1917093</t>
  </si>
  <si>
    <t>Dragagem de areia grossa com draga hopper - capacidade da cisterna de 2.000 m³ - DMT de 2.100 a 2.400 m</t>
  </si>
  <si>
    <t>1917094</t>
  </si>
  <si>
    <t>Dragagem de areia grossa com draga hopper - capacidade da cisterna de 2.000 m³ - DMT de 2.400 a 2.700 m</t>
  </si>
  <si>
    <t>1917095</t>
  </si>
  <si>
    <t>Dragagem de areia grossa com draga hopper - capacidade da cisterna de 2.000 m³ - DMT de 2.700 a 3.000 m</t>
  </si>
  <si>
    <t>1917096</t>
  </si>
  <si>
    <t>Dragagem de areia grossa com draga hopper - capacidade da cisterna de 2.000 m³ - DMT de 3.000 m</t>
  </si>
  <si>
    <t>1901548</t>
  </si>
  <si>
    <t>Dragagem de areia grossa com draga hopper - capacidade da cisterna de 20.000 m³ - DMT de 1.500 a 1.800 m</t>
  </si>
  <si>
    <t>1901549</t>
  </si>
  <si>
    <t>Dragagem de areia grossa com draga hopper - capacidade da cisterna de 20.000 m³ - DMT de 1.800 a 2.100 m</t>
  </si>
  <si>
    <t>1901550</t>
  </si>
  <si>
    <t>Dragagem de areia grossa com draga hopper - capacidade da cisterna de 20.000 m³ - DMT de 2.100 a 2.400 m</t>
  </si>
  <si>
    <t>1901551</t>
  </si>
  <si>
    <t>Dragagem de areia grossa com draga hopper - capacidade da cisterna de 20.000 m³ - DMT de 2.400 a 2.700 m</t>
  </si>
  <si>
    <t>1901552</t>
  </si>
  <si>
    <t>Dragagem de areia grossa com draga hopper - capacidade da cisterna de 20.000 m³ - DMT de 2.700 a 3.000 m</t>
  </si>
  <si>
    <t>1901547</t>
  </si>
  <si>
    <t>Dragagem de areia grossa com draga hopper - capacidade da cisterna de 20.000 m³ - DMT de 3.000 m</t>
  </si>
  <si>
    <t>1917127</t>
  </si>
  <si>
    <t>Dragagem de areia grossa com draga hopper - capacidade da cisterna de 3.000 m³ - DMT de 1.500 a 1.800 m</t>
  </si>
  <si>
    <t>1917128</t>
  </si>
  <si>
    <t>Dragagem de areia grossa com draga hopper - capacidade da cisterna de 3.000 m³ - DMT de 1.800 a 2.100 m</t>
  </si>
  <si>
    <t>1917129</t>
  </si>
  <si>
    <t>Dragagem de areia grossa com draga hopper - capacidade da cisterna de 3.000 m³ - DMT de 2.100 a 2.400 m</t>
  </si>
  <si>
    <t>1917130</t>
  </si>
  <si>
    <t>Dragagem de areia grossa com draga hopper - capacidade da cisterna de 3.000 m³ - DMT de 2.400 a 2.700 m</t>
  </si>
  <si>
    <t>1917131</t>
  </si>
  <si>
    <t>Dragagem de areia grossa com draga hopper - capacidade da cisterna de 3.000 m³ - DMT de 2.700 a 3.000 m</t>
  </si>
  <si>
    <t>1917132</t>
  </si>
  <si>
    <t>Dragagem de areia grossa com draga hopper - capacidade da cisterna de 3.000 m³ - DMT de 3.000 m</t>
  </si>
  <si>
    <t>1917163</t>
  </si>
  <si>
    <t>Dragagem de areia grossa com draga hopper - capacidade da cisterna de 4.000 m³ - DMT de 1.500 a 1.800 m</t>
  </si>
  <si>
    <t>1917164</t>
  </si>
  <si>
    <t>Dragagem de areia grossa com draga hopper - capacidade da cisterna de 4.000 m³ - DMT de 1.800 a 2.100 m</t>
  </si>
  <si>
    <t>1917165</t>
  </si>
  <si>
    <t>Dragagem de areia grossa com draga hopper - capacidade da cisterna de 4.000 m³ - DMT de 2.100 a 2.400 m</t>
  </si>
  <si>
    <t>1917166</t>
  </si>
  <si>
    <t>Dragagem de areia grossa com draga hopper - capacidade da cisterna de 4.000 m³ - DMT de 2.400 a 2.700 m</t>
  </si>
  <si>
    <t>1917167</t>
  </si>
  <si>
    <t>Dragagem de areia grossa com draga hopper - capacidade da cisterna de 4.000 m³ - DMT de 2.700 a 3.000 m</t>
  </si>
  <si>
    <t>1917168</t>
  </si>
  <si>
    <t>Dragagem de areia grossa com draga hopper - capacidade da cisterna de 4.000 m³ - DMT de 3.000 m</t>
  </si>
  <si>
    <t>1917199</t>
  </si>
  <si>
    <t>Dragagem de areia grossa com draga hopper - capacidade da cisterna de 5.000 m³ - DMT de 1.500 a 1.800 m</t>
  </si>
  <si>
    <t>1917200</t>
  </si>
  <si>
    <t>Dragagem de areia grossa com draga hopper - capacidade da cisterna de 5.000 m³ - DMT de 1.800 a 2.100 m</t>
  </si>
  <si>
    <t>1917201</t>
  </si>
  <si>
    <t>Dragagem de areia grossa com draga hopper - capacidade da cisterna de 5.000 m³ - DMT de 2.100 a 2.400 m</t>
  </si>
  <si>
    <t>1917202</t>
  </si>
  <si>
    <t>Dragagem de areia grossa com draga hopper - capacidade da cisterna de 5.000 m³ - DMT de 2.400 a 2.700 m</t>
  </si>
  <si>
    <t>1917203</t>
  </si>
  <si>
    <t>Dragagem de areia grossa com draga hopper - capacidade da cisterna de 5.000 m³ - DMT de 2.700 a 3.000 m</t>
  </si>
  <si>
    <t>1917204</t>
  </si>
  <si>
    <t>Dragagem de areia grossa com draga hopper - capacidade da cisterna de 5.000 m³ - DMT de 3.000 m</t>
  </si>
  <si>
    <t>1917019</t>
  </si>
  <si>
    <t>Dragagem de areia grossa com draga hopper - capacidade da cisterna de 750 m³ - DMT de 1.500 a 1.800 m</t>
  </si>
  <si>
    <t>1917020</t>
  </si>
  <si>
    <t>Dragagem de areia grossa com draga hopper - capacidade da cisterna de 750 m³ - DMT de 1.800 a 2.100 m</t>
  </si>
  <si>
    <t>1917021</t>
  </si>
  <si>
    <t>Dragagem de areia grossa com draga hopper - capacidade da cisterna de 750 m³ - DMT de 2.100 a 2.400 m</t>
  </si>
  <si>
    <t>1917022</t>
  </si>
  <si>
    <t>Dragagem de areia grossa com draga hopper - capacidade da cisterna de 750 m³ - DMT de 2.400 a 2.700 m</t>
  </si>
  <si>
    <t>1917023</t>
  </si>
  <si>
    <t>Dragagem de areia grossa com draga hopper - capacidade da cisterna de 750 m³ - DMT de 2.700 a 3.000 m</t>
  </si>
  <si>
    <t>1917024</t>
  </si>
  <si>
    <t>Dragagem de areia grossa com draga hopper - capacidade da cisterna de 750 m³ - DMT de 3.000 m</t>
  </si>
  <si>
    <t>1917541</t>
  </si>
  <si>
    <t>Dragagem de areia média com draga de sucção e recalque - bomba de 1.350 kW e cortador de 170 kW - distância de recalque de 1.100 a 1.300 m</t>
  </si>
  <si>
    <t>1917542</t>
  </si>
  <si>
    <t>Dragagem de areia média com draga de sucção e recalque - bomba de 1.350 kW e cortador de 170 kW - distância de recalque de 1.300 a 1.500 m</t>
  </si>
  <si>
    <t>1917543</t>
  </si>
  <si>
    <t>Dragagem de areia média com draga de sucção e recalque - bomba de 1.350 kW e cortador de 170 kW - distância de recalque de 1.500 a 1.700 m</t>
  </si>
  <si>
    <t>1917544</t>
  </si>
  <si>
    <t>Dragagem de areia média com draga de sucção e recalque - bomba de 1.350 kW e cortador de 170 kW - distância de recalque de 1.700 a 1.900 m</t>
  </si>
  <si>
    <t>1917545</t>
  </si>
  <si>
    <t>Dragagem de areia média com draga de sucção e recalque - bomba de 1.350 kW e cortador de 170 kW - distância de recalque de 1.900 a 2.100 m</t>
  </si>
  <si>
    <t>1917546</t>
  </si>
  <si>
    <t>Dragagem de areia média com draga de sucção e recalque - bomba de 1.350 kW e cortador de 170 kW - distância de recalque de 2.100 a 2.300 m</t>
  </si>
  <si>
    <t>1917547</t>
  </si>
  <si>
    <t>Dragagem de areia média com draga de sucção e recalque - bomba de 1.350 kW e cortador de 170 kW - distância de recalque de 2.300 a 2.500 m</t>
  </si>
  <si>
    <t>1917548</t>
  </si>
  <si>
    <t>Dragagem de areia média com draga de sucção e recalque - bomba de 1.350 kW e cortador de 170 kW - distância de recalque de 2.500 a 2.700 m</t>
  </si>
  <si>
    <t>1917549</t>
  </si>
  <si>
    <t>Dragagem de areia média com draga de sucção e recalque - bomba de 1.350 kW e cortador de 170 kW - distância de recalque de 2.700 a 2.900 m</t>
  </si>
  <si>
    <t>1917550</t>
  </si>
  <si>
    <t>Dragagem de areia média com draga de sucção e recalque - bomba de 1.350 kW e cortador de 170 kW - distância de recalque de 2.900 a 3.100 m</t>
  </si>
  <si>
    <t>1917551</t>
  </si>
  <si>
    <t>Dragagem de areia média com draga de sucção e recalque - bomba de 1.350 kW e cortador de 170 kW - distância de recalque de 3.100 a 3.300 m</t>
  </si>
  <si>
    <t>1917552</t>
  </si>
  <si>
    <t>Dragagem de areia média com draga de sucção e recalque - bomba de 1.350 kW e cortador de 170 kW - distância de recalque de 3.300 a 3.500 m</t>
  </si>
  <si>
    <t>1917553</t>
  </si>
  <si>
    <t>Dragagem de areia média com draga de sucção e recalque - bomba de 1.350 kW e cortador de 170 kW - distância de recalque de 3.500 a 3.700 m</t>
  </si>
  <si>
    <t>1917554</t>
  </si>
  <si>
    <t>Dragagem de areia média com draga de sucção e recalque - bomba de 1.350 kW e cortador de 170 kW - distância de recalque de 3.700 a 3.900 m</t>
  </si>
  <si>
    <t>1917555</t>
  </si>
  <si>
    <t>Dragagem de areia média com draga de sucção e recalque - bomba de 1.350 kW e cortador de 170 kW - distância de recalque de 3.900 a 4.100 m</t>
  </si>
  <si>
    <t>1917556</t>
  </si>
  <si>
    <t>Dragagem de areia média com draga de sucção e recalque - bomba de 1.350 kW e cortador de 170 kW - distância de recalque de 4.100 a 4.300 m</t>
  </si>
  <si>
    <t>1917557</t>
  </si>
  <si>
    <t>Dragagem de areia média com draga de sucção e recalque - bomba de 1.350 kW e cortador de 170 kW - distância de recalque de 4.300 a 4.500 m</t>
  </si>
  <si>
    <t>1917558</t>
  </si>
  <si>
    <t>Dragagem de areia média com draga de sucção e recalque - bomba de 1.350 kW e cortador de 170 kW - distância de recalque de 4.500 a 4.700 m</t>
  </si>
  <si>
    <t>1917559</t>
  </si>
  <si>
    <t>Dragagem de areia média com draga de sucção e recalque - bomba de 1.350 kW e cortador de 170 kW - distância de recalque de 4.700 a 4.900 m</t>
  </si>
  <si>
    <t>1917560</t>
  </si>
  <si>
    <t>Dragagem de areia média com draga de sucção e recalque - bomba de 1.350 kW e cortador de 170 kW - distância de recalque de 4.900 a 5.100 m</t>
  </si>
  <si>
    <t>1917561</t>
  </si>
  <si>
    <t>Dragagem de areia média com draga de sucção e recalque - bomba de 1.350 kW e cortador de 170 kW - distância de recalque de 5.100 a 5.300 m</t>
  </si>
  <si>
    <t>1917562</t>
  </si>
  <si>
    <t>Dragagem de areia média com draga de sucção e recalque - bomba de 1.350 kW e cortador de 170 kW - distância de recalque de 5.300 a 5.500 m</t>
  </si>
  <si>
    <t>1917563</t>
  </si>
  <si>
    <t>Dragagem de areia média com draga de sucção e recalque - bomba de 1.350 kW e cortador de 170 kW - distância de recalque de 5.500 a 5.700 m</t>
  </si>
  <si>
    <t>1917564</t>
  </si>
  <si>
    <t>Dragagem de areia média com draga de sucção e recalque - bomba de 1.350 kW e cortador de 170 kW - distância de recalque de 5.700 a 5.900 m</t>
  </si>
  <si>
    <t>1917565</t>
  </si>
  <si>
    <t>Dragagem de areia média com draga de sucção e recalque - bomba de 1.350 kW e cortador de 170 kW - distância de recalque de 5.900 a 6.100 m</t>
  </si>
  <si>
    <t>1917538</t>
  </si>
  <si>
    <t>Dragagem de areia média com draga de sucção e recalque - bomba de 1.350 kW e cortador de 170 kW - distância de recalque de 500 a 700 m</t>
  </si>
  <si>
    <t>1917566</t>
  </si>
  <si>
    <t>Dragagem de areia média com draga de sucção e recalque - bomba de 1.350 kW e cortador de 170 kW - distância de recalque de 6.100 a 6.300 m</t>
  </si>
  <si>
    <t>1917567</t>
  </si>
  <si>
    <t>Dragagem de areia média com draga de sucção e recalque - bomba de 1.350 kW e cortador de 170 kW - distância de recalque de 6.300 a 6.500 m</t>
  </si>
  <si>
    <t>1917568</t>
  </si>
  <si>
    <t>Dragagem de areia média com draga de sucção e recalque - bomba de 1.350 kW e cortador de 170 kW - distância de recalque de 6.500 a 6.700 m</t>
  </si>
  <si>
    <t>1917569</t>
  </si>
  <si>
    <t>Dragagem de areia média com draga de sucção e recalque - bomba de 1.350 kW e cortador de 170 kW - distância de recalque de 6.700 a 6.900 m</t>
  </si>
  <si>
    <t>1917570</t>
  </si>
  <si>
    <t>Dragagem de areia média com draga de sucção e recalque - bomba de 1.350 kW e cortador de 170 kW - distância de recalque de 6.900 a 7.100 m</t>
  </si>
  <si>
    <t>1917571</t>
  </si>
  <si>
    <t>Dragagem de areia média com draga de sucção e recalque - bomba de 1.350 kW e cortador de 170 kW - distância de recalque de 7.100 a 7.300 m</t>
  </si>
  <si>
    <t>1917572</t>
  </si>
  <si>
    <t>Dragagem de areia média com draga de sucção e recalque - bomba de 1.350 kW e cortador de 170 kW - distância de recalque de 7.300 a 7.500 m</t>
  </si>
  <si>
    <t>1917573</t>
  </si>
  <si>
    <t>Dragagem de areia média com draga de sucção e recalque - bomba de 1.350 kW e cortador de 170 kW - distância de recalque de 7.500 a 7.700 m</t>
  </si>
  <si>
    <t>1917574</t>
  </si>
  <si>
    <t>Dragagem de areia média com draga de sucção e recalque - bomba de 1.350 kW e cortador de 170 kW - distância de recalque de 7.700 a 7.900 m</t>
  </si>
  <si>
    <t>1917539</t>
  </si>
  <si>
    <t>Dragagem de areia média com draga de sucção e recalque - bomba de 1.350 kW e cortador de 170 kW - distância de recalque de 700 a 900 m</t>
  </si>
  <si>
    <t>1917540</t>
  </si>
  <si>
    <t>Dragagem de areia média com draga de sucção e recalque - bomba de 1.350 kW e cortador de 170 kW - distância de recalque de 900 a 1.100 m</t>
  </si>
  <si>
    <t>1917738</t>
  </si>
  <si>
    <t>Dragagem de areia média com draga de sucção e recalque - bomba de 1.350 kW e cortador de 170 kW - distância de recalque de até 500 m</t>
  </si>
  <si>
    <t>1917238</t>
  </si>
  <si>
    <t>Dragagem de areia média com draga de sucção e recalque - bomba de 294 kW e cortador de 30 kW - distância de recalque de 1.100 a 1.300 m</t>
  </si>
  <si>
    <t>1917239</t>
  </si>
  <si>
    <t>Dragagem de areia média com draga de sucção e recalque - bomba de 294 kW e cortador de 30 kW - distância de recalque de 1.300 a 1.500 m</t>
  </si>
  <si>
    <t>1917240</t>
  </si>
  <si>
    <t>Dragagem de areia média com draga de sucção e recalque - bomba de 294 kW e cortador de 30 kW - distância de recalque de 1.500 a 1.700 m</t>
  </si>
  <si>
    <t>1917241</t>
  </si>
  <si>
    <t>Dragagem de areia média com draga de sucção e recalque - bomba de 294 kW e cortador de 30 kW - distância de recalque de 1.700 a 1.900 m</t>
  </si>
  <si>
    <t>1917242</t>
  </si>
  <si>
    <t>Dragagem de areia média com draga de sucção e recalque - bomba de 294 kW e cortador de 30 kW - distância de recalque de 1.900 a 2.100 m</t>
  </si>
  <si>
    <t>1917243</t>
  </si>
  <si>
    <t>Dragagem de areia média com draga de sucção e recalque - bomba de 294 kW e cortador de 30 kW - distância de recalque de 2.100 a 2.300 m</t>
  </si>
  <si>
    <t>1917244</t>
  </si>
  <si>
    <t>Dragagem de areia média com draga de sucção e recalque - bomba de 294 kW e cortador de 30 kW - distância de recalque de 2.300 a 2.500 m</t>
  </si>
  <si>
    <t>1917245</t>
  </si>
  <si>
    <t>Dragagem de areia média com draga de sucção e recalque - bomba de 294 kW e cortador de 30 kW - distância de recalque de 2.500 a 2.700 m</t>
  </si>
  <si>
    <t>1917246</t>
  </si>
  <si>
    <t>Dragagem de areia média com draga de sucção e recalque - bomba de 294 kW e cortador de 30 kW - distância de recalque de 2.700 a 2.900 m</t>
  </si>
  <si>
    <t>1917247</t>
  </si>
  <si>
    <t>Dragagem de areia média com draga de sucção e recalque - bomba de 294 kW e cortador de 30 kW - distância de recalque de 2.900 a 3.100 m</t>
  </si>
  <si>
    <t>1917248</t>
  </si>
  <si>
    <t>Dragagem de areia média com draga de sucção e recalque - bomba de 294 kW e cortador de 30 kW - distância de recalque de 3.100 a 3.300 m</t>
  </si>
  <si>
    <t>1917249</t>
  </si>
  <si>
    <t>Dragagem de areia média com draga de sucção e recalque - bomba de 294 kW e cortador de 30 kW - distância de recalque de 3.300 a 3.500 m</t>
  </si>
  <si>
    <t>1917235</t>
  </si>
  <si>
    <t>Dragagem de areia média com draga de sucção e recalque - bomba de 294 kW e cortador de 30 kW - distância de recalque de 500 a 700 m</t>
  </si>
  <si>
    <t>1917236</t>
  </si>
  <si>
    <t>Dragagem de areia média com draga de sucção e recalque - bomba de 294 kW e cortador de 30 kW - distância de recalque de 700 a 900 m</t>
  </si>
  <si>
    <t>1917237</t>
  </si>
  <si>
    <t>Dragagem de areia média com draga de sucção e recalque - bomba de 294 kW e cortador de 30 kW - distância de recalque de 900 a 1.100 m</t>
  </si>
  <si>
    <t>1917725</t>
  </si>
  <si>
    <t>Dragagem de areia média com draga de sucção e recalque - bomba de 294 kW e cortador de 30 kW - distância de recalque de até 500 m</t>
  </si>
  <si>
    <t>1917311</t>
  </si>
  <si>
    <t>Dragagem de areia média com draga de sucção e recalque - bomba de 483 kW e cortador de 55 kW - distância de recalque de 1.100 a 1.300 m</t>
  </si>
  <si>
    <t>1917312</t>
  </si>
  <si>
    <t>Dragagem de areia média com draga de sucção e recalque - bomba de 483 kW e cortador de 55 kW - distância de recalque de 1.300 a 1.500 m</t>
  </si>
  <si>
    <t>1917313</t>
  </si>
  <si>
    <t>Dragagem de areia média com draga de sucção e recalque - bomba de 483 kW e cortador de 55 kW - distância de recalque de 1.500 a 1.700 m</t>
  </si>
  <si>
    <t>1917314</t>
  </si>
  <si>
    <t>Dragagem de areia média com draga de sucção e recalque - bomba de 483 kW e cortador de 55 kW - distância de recalque de 1.700 a 1.900 m</t>
  </si>
  <si>
    <t>1917315</t>
  </si>
  <si>
    <t>Dragagem de areia média com draga de sucção e recalque - bomba de 483 kW e cortador de 55 kW - distância de recalque de 1.900 a 2.100 m</t>
  </si>
  <si>
    <t>1917316</t>
  </si>
  <si>
    <t>Dragagem de areia média com draga de sucção e recalque - bomba de 483 kW e cortador de 55 kW - distância de recalque de 2.100 a 2.300 m</t>
  </si>
  <si>
    <t>1917317</t>
  </si>
  <si>
    <t>Dragagem de areia média com draga de sucção e recalque - bomba de 483 kW e cortador de 55 kW - distância de recalque de 2.300 a 2.500 m</t>
  </si>
  <si>
    <t>1917318</t>
  </si>
  <si>
    <t>Dragagem de areia média com draga de sucção e recalque - bomba de 483 kW e cortador de 55 kW - distância de recalque de 2.500 a 2.700 m</t>
  </si>
  <si>
    <t>1917319</t>
  </si>
  <si>
    <t>Dragagem de areia média com draga de sucção e recalque - bomba de 483 kW e cortador de 55 kW - distância de recalque de 2.700 a 2.900 m</t>
  </si>
  <si>
    <t>1917320</t>
  </si>
  <si>
    <t>Dragagem de areia média com draga de sucção e recalque - bomba de 483 kW e cortador de 55 kW - distância de recalque de 2.900 a 3.100 m</t>
  </si>
  <si>
    <t>1917321</t>
  </si>
  <si>
    <t>Dragagem de areia média com draga de sucção e recalque - bomba de 483 kW e cortador de 55 kW - distância de recalque de 3.100 a 3.300 m</t>
  </si>
  <si>
    <t>1917322</t>
  </si>
  <si>
    <t>Dragagem de areia média com draga de sucção e recalque - bomba de 483 kW e cortador de 55 kW - distância de recalque de 3.300 a 3.500 m</t>
  </si>
  <si>
    <t>1917323</t>
  </si>
  <si>
    <t>Dragagem de areia média com draga de sucção e recalque - bomba de 483 kW e cortador de 55 kW - distância de recalque de 3.500 a 3.700 m</t>
  </si>
  <si>
    <t>1917324</t>
  </si>
  <si>
    <t>Dragagem de areia média com draga de sucção e recalque - bomba de 483 kW e cortador de 55 kW - distância de recalque de 3.700 a 3.900 m</t>
  </si>
  <si>
    <t>1917325</t>
  </si>
  <si>
    <t>Dragagem de areia média com draga de sucção e recalque - bomba de 483 kW e cortador de 55 kW - distância de recalque de 3.900 a 4.100 m</t>
  </si>
  <si>
    <t>1917326</t>
  </si>
  <si>
    <t>Dragagem de areia média com draga de sucção e recalque - bomba de 483 kW e cortador de 55 kW - distância de recalque de 4.100 a 4.300 m</t>
  </si>
  <si>
    <t>1917327</t>
  </si>
  <si>
    <t>Dragagem de areia média com draga de sucção e recalque - bomba de 483 kW e cortador de 55 kW - distância de recalque de 4.300 a 4.500 m</t>
  </si>
  <si>
    <t>1917328</t>
  </si>
  <si>
    <t>Dragagem de areia média com draga de sucção e recalque - bomba de 483 kW e cortador de 55 kW - distância de recalque de 4.500 a 4.700 m</t>
  </si>
  <si>
    <t>1917329</t>
  </si>
  <si>
    <t>Dragagem de areia média com draga de sucção e recalque - bomba de 483 kW e cortador de 55 kW - distância de recalque de 4.700 a 4.900 m</t>
  </si>
  <si>
    <t>1917330</t>
  </si>
  <si>
    <t>Dragagem de areia média com draga de sucção e recalque - bomba de 483 kW e cortador de 55 kW - distância de recalque de 4.900 a 5.100 m</t>
  </si>
  <si>
    <t>1917308</t>
  </si>
  <si>
    <t>Dragagem de areia média com draga de sucção e recalque - bomba de 483 kW e cortador de 55 kW - distância de recalque de 500 a 700 m</t>
  </si>
  <si>
    <t>1917309</t>
  </si>
  <si>
    <t>Dragagem de areia média com draga de sucção e recalque - bomba de 483 kW e cortador de 55 kW - distância de recalque de 700 a 900 m</t>
  </si>
  <si>
    <t>1917310</t>
  </si>
  <si>
    <t>Dragagem de areia média com draga de sucção e recalque - bomba de 483 kW e cortador de 55 kW - distância de recalque de 900 a 1.100 m</t>
  </si>
  <si>
    <t>1917730</t>
  </si>
  <si>
    <t>Dragagem de areia média com draga de sucção e recalque - bomba de 483 kW e cortador de 55 kW - distância de recalque de até 500 m</t>
  </si>
  <si>
    <t>1917415</t>
  </si>
  <si>
    <t>Dragagem de areia média com draga de sucção e recalque - bomba de 746 kW e cortador de 110 kW - distância de recalque de 1.100 a 1.300 m</t>
  </si>
  <si>
    <t>1917416</t>
  </si>
  <si>
    <t>Dragagem de areia média com draga de sucção e recalque - bomba de 746 kW e cortador de 110 kW - distância de recalque de 1.300 a 1.500 m</t>
  </si>
  <si>
    <t>1917417</t>
  </si>
  <si>
    <t>Dragagem de areia média com draga de sucção e recalque - bomba de 746 kW e cortador de 110 kW - distância de recalque de 1.500 a 1.700 m</t>
  </si>
  <si>
    <t>1917418</t>
  </si>
  <si>
    <t>Dragagem de areia média com draga de sucção e recalque - bomba de 746 kW e cortador de 110 kW - distância de recalque de 1.700 a 1.900 m</t>
  </si>
  <si>
    <t>1917419</t>
  </si>
  <si>
    <t>Dragagem de areia média com draga de sucção e recalque - bomba de 746 kW e cortador de 110 kW - distância de recalque de 1.900 a 2.100 m</t>
  </si>
  <si>
    <t>1917420</t>
  </si>
  <si>
    <t>Dragagem de areia média com draga de sucção e recalque - bomba de 746 kW e cortador de 110 kW - distância de recalque de 2.100 a 2.300 m</t>
  </si>
  <si>
    <t>1917421</t>
  </si>
  <si>
    <t>Dragagem de areia média com draga de sucção e recalque - bomba de 746 kW e cortador de 110 kW - distância de recalque de 2.300 a 2.500 m</t>
  </si>
  <si>
    <t>1917422</t>
  </si>
  <si>
    <t>Dragagem de areia média com draga de sucção e recalque - bomba de 746 kW e cortador de 110 kW - distância de recalque de 2.500 a 2.700 m</t>
  </si>
  <si>
    <t>1917423</t>
  </si>
  <si>
    <t>Dragagem de areia média com draga de sucção e recalque - bomba de 746 kW e cortador de 110 kW - distância de recalque de 2.700 a 2.900 m</t>
  </si>
  <si>
    <t>1917424</t>
  </si>
  <si>
    <t>Dragagem de areia média com draga de sucção e recalque - bomba de 746 kW e cortador de 110 kW - distância de recalque de 2.900 a 3.100 m</t>
  </si>
  <si>
    <t>1917425</t>
  </si>
  <si>
    <t>Dragagem de areia média com draga de sucção e recalque - bomba de 746 kW e cortador de 110 kW - distância de recalque de 3.100 a 3.300 m</t>
  </si>
  <si>
    <t>1917426</t>
  </si>
  <si>
    <t>Dragagem de areia média com draga de sucção e recalque - bomba de 746 kW e cortador de 110 kW - distância de recalque de 3.300 a 3.500 m</t>
  </si>
  <si>
    <t>1917427</t>
  </si>
  <si>
    <t>Dragagem de areia média com draga de sucção e recalque - bomba de 746 kW e cortador de 110 kW - distância de recalque de 3.500 a 3.700 m</t>
  </si>
  <si>
    <t>1917428</t>
  </si>
  <si>
    <t>Dragagem de areia média com draga de sucção e recalque - bomba de 746 kW e cortador de 110 kW - distância de recalque de 3.700 a 3.900 m</t>
  </si>
  <si>
    <t>1917429</t>
  </si>
  <si>
    <t>Dragagem de areia média com draga de sucção e recalque - bomba de 746 kW e cortador de 110 kW - distância de recalque de 3.900 a 4.100 m</t>
  </si>
  <si>
    <t>1917430</t>
  </si>
  <si>
    <t>Dragagem de areia média com draga de sucção e recalque - bomba de 746 kW e cortador de 110 kW - distância de recalque de 4.100 a 4.300 m</t>
  </si>
  <si>
    <t>1917431</t>
  </si>
  <si>
    <t>Dragagem de areia média com draga de sucção e recalque - bomba de 746 kW e cortador de 110 kW - distância de recalque de 4.300 a 4.500 m</t>
  </si>
  <si>
    <t>1917432</t>
  </si>
  <si>
    <t>Dragagem de areia média com draga de sucção e recalque - bomba de 746 kW e cortador de 110 kW - distância de recalque de 4.500 a 4.700 m</t>
  </si>
  <si>
    <t>1917433</t>
  </si>
  <si>
    <t>Dragagem de areia média com draga de sucção e recalque - bomba de 746 kW e cortador de 110 kW - distância de recalque de 4.700 a 4.900 m</t>
  </si>
  <si>
    <t>1917434</t>
  </si>
  <si>
    <t>Dragagem de areia média com draga de sucção e recalque - bomba de 746 kW e cortador de 110 kW - distância de recalque de 4.900 a 5.100 m</t>
  </si>
  <si>
    <t>1917435</t>
  </si>
  <si>
    <t>Dragagem de areia média com draga de sucção e recalque - bomba de 746 kW e cortador de 110 kW - distância de recalque de 5.100 a 5.300 m</t>
  </si>
  <si>
    <t>1917436</t>
  </si>
  <si>
    <t>Dragagem de areia média com draga de sucção e recalque - bomba de 746 kW e cortador de 110 kW - distância de recalque de 5.300 a 5.500 m</t>
  </si>
  <si>
    <t>1917437</t>
  </si>
  <si>
    <t>Dragagem de areia média com draga de sucção e recalque - bomba de 746 kW e cortador de 110 kW - distância de recalque de 5.500 a 5.700 m</t>
  </si>
  <si>
    <t>1917438</t>
  </si>
  <si>
    <t>Dragagem de areia média com draga de sucção e recalque - bomba de 746 kW e cortador de 110 kW - distância de recalque de 5.700 a 5.900 m</t>
  </si>
  <si>
    <t>1917439</t>
  </si>
  <si>
    <t>Dragagem de areia média com draga de sucção e recalque - bomba de 746 kW e cortador de 110 kW - distância de recalque de 5.900 a 6.100 m</t>
  </si>
  <si>
    <t>1917412</t>
  </si>
  <si>
    <t>Dragagem de areia média com draga de sucção e recalque - bomba de 746 kW e cortador de 110 kW - distância de recalque de 500 a 700 m</t>
  </si>
  <si>
    <t>1917413</t>
  </si>
  <si>
    <t>Dragagem de areia média com draga de sucção e recalque - bomba de 746 kW e cortador de 110 kW - distância de recalque de 700 a 900 m</t>
  </si>
  <si>
    <t>1917414</t>
  </si>
  <si>
    <t>Dragagem de areia média com draga de sucção e recalque - bomba de 746 kW e cortador de 110 kW - distância de recalque de 900 a 1.100 m</t>
  </si>
  <si>
    <t>1917733</t>
  </si>
  <si>
    <t>Dragagem de areia média com draga de sucção e recalque - bomba de 746 kW e cortador de 110 kW - distância de recalque de até 500 m</t>
  </si>
  <si>
    <t>1917049</t>
  </si>
  <si>
    <t>Dragagem de areia média com draga hopper - capacidade da cisterna de 1.000 m³ - DMT de 1.500 a 1.800 m</t>
  </si>
  <si>
    <t>1917050</t>
  </si>
  <si>
    <t>Dragagem de areia média com draga hopper - capacidade da cisterna de 1.000 m³ - DMT de 1.800 a 2.100 m</t>
  </si>
  <si>
    <t>1917051</t>
  </si>
  <si>
    <t>Dragagem de areia média com draga hopper - capacidade da cisterna de 1.000 m³ - DMT de 2.100 a 2.400 m</t>
  </si>
  <si>
    <t>1917052</t>
  </si>
  <si>
    <t>Dragagem de areia média com draga hopper - capacidade da cisterna de 1.000 m³ - DMT de 2.400 a 2.700 m</t>
  </si>
  <si>
    <t>1917053</t>
  </si>
  <si>
    <t>Dragagem de areia média com draga hopper - capacidade da cisterna de 1.000 m³ - DMT de 2.700 a 3.000 m</t>
  </si>
  <si>
    <t>1917054</t>
  </si>
  <si>
    <t>Dragagem de areia média com draga hopper - capacidade da cisterna de 1.000 m³ - DMT de 3.000 m</t>
  </si>
  <si>
    <t>1901553</t>
  </si>
  <si>
    <t>Dragagem de areia média com draga hopper - capacidade da cisterna de 10.000 m³ - DMT de 1.500 a 1.800 m</t>
  </si>
  <si>
    <t>1901554</t>
  </si>
  <si>
    <t>Dragagem de areia média com draga hopper - capacidade da cisterna de 10.000 m³ - DMT de 1.800 a 2.100 m</t>
  </si>
  <si>
    <t>1901555</t>
  </si>
  <si>
    <t>Dragagem de areia média com draga hopper - capacidade da cisterna de 10.000 m³ - DMT de 2.100 a 2.400 m</t>
  </si>
  <si>
    <t>1901556</t>
  </si>
  <si>
    <t>Dragagem de areia média com draga hopper - capacidade da cisterna de 10.000 m³ - DMT de 2.400 a 2.700 m</t>
  </si>
  <si>
    <t>1901557</t>
  </si>
  <si>
    <t>Dragagem de areia média com draga hopper - capacidade da cisterna de 10.000 m³ - DMT de 2.700 a 3.000 m</t>
  </si>
  <si>
    <t>1901558</t>
  </si>
  <si>
    <t>Dragagem de areia média com draga hopper - capacidade da cisterna de 10.000 m³ - DMT de 3.000 m</t>
  </si>
  <si>
    <t>1901560</t>
  </si>
  <si>
    <t>Dragagem de areia média com draga hopper - capacidade da cisterna de 15.000 m³ - DMT de 1.500 a 1.800 m</t>
  </si>
  <si>
    <t>1901561</t>
  </si>
  <si>
    <t>Dragagem de areia média com draga hopper - capacidade da cisterna de 15.000 m³ - DMT de 1.800 a 2.100 m</t>
  </si>
  <si>
    <t>1901562</t>
  </si>
  <si>
    <t>Dragagem de areia média com draga hopper - capacidade da cisterna de 15.000 m³ - DMT de 2.100 a 2.400 m</t>
  </si>
  <si>
    <t>1901563</t>
  </si>
  <si>
    <t>Dragagem de areia média com draga hopper - capacidade da cisterna de 15.000 m³ - DMT de 2.400 a 2.700 m</t>
  </si>
  <si>
    <t>1901564</t>
  </si>
  <si>
    <t>Dragagem de areia média com draga hopper - capacidade da cisterna de 15.000 m³ - DMT de 2.700 a 3.000 m</t>
  </si>
  <si>
    <t>1901559</t>
  </si>
  <si>
    <t>Dragagem de areia média com draga hopper - capacidade da cisterna de 15.000 m³ - DMT de 3.000 m</t>
  </si>
  <si>
    <t>1917085</t>
  </si>
  <si>
    <t>Dragagem de areia média com draga hopper - capacidade da cisterna de 2.000 m³ - DMT de 1.500 a 1.800 m</t>
  </si>
  <si>
    <t>1917086</t>
  </si>
  <si>
    <t>Dragagem de areia média com draga hopper - capacidade da cisterna de 2.000 m³ - DMT de 1.800 a 2.100 m</t>
  </si>
  <si>
    <t>1917087</t>
  </si>
  <si>
    <t>Dragagem de areia média com draga hopper - capacidade da cisterna de 2.000 m³ - DMT de 2.100 a 2.400 m</t>
  </si>
  <si>
    <t>1917088</t>
  </si>
  <si>
    <t>Dragagem de areia média com draga hopper - capacidade da cisterna de 2.000 m³ - DMT de 2.400 a 2.700 m</t>
  </si>
  <si>
    <t>1917089</t>
  </si>
  <si>
    <t>Dragagem de areia média com draga hopper - capacidade da cisterna de 2.000 m³ - DMT de 2.700 a 3.000 m</t>
  </si>
  <si>
    <t>1917090</t>
  </si>
  <si>
    <t>Dragagem de areia média com draga hopper - capacidade da cisterna de 2.000 m³ - DMT de 3.000 m</t>
  </si>
  <si>
    <t>1901566</t>
  </si>
  <si>
    <t>Dragagem de areia média com draga hopper - capacidade da cisterna de 20.000 m³ - DMT de 1.500 a 1.800 m</t>
  </si>
  <si>
    <t>1901567</t>
  </si>
  <si>
    <t>Dragagem de areia média com draga hopper - capacidade da cisterna de 20.000 m³ - DMT de 1.800 a 2.100 m</t>
  </si>
  <si>
    <t>1901568</t>
  </si>
  <si>
    <t>Dragagem de areia média com draga hopper - capacidade da cisterna de 20.000 m³ - DMT de 2.100 a 2.400 m</t>
  </si>
  <si>
    <t>1901569</t>
  </si>
  <si>
    <t>Dragagem de areia média com draga hopper - capacidade da cisterna de 20.000 m³ - DMT de 2.400 a 2.700 m</t>
  </si>
  <si>
    <t>1901570</t>
  </si>
  <si>
    <t>Dragagem de areia média com draga hopper - capacidade da cisterna de 20.000 m³ - DMT de 2.700 a 3.000 m</t>
  </si>
  <si>
    <t>1901565</t>
  </si>
  <si>
    <t>Dragagem de areia média com draga hopper - capacidade da cisterna de 20.000 m³ - DMT de 3.000 m</t>
  </si>
  <si>
    <t>1917121</t>
  </si>
  <si>
    <t>Dragagem de areia média com draga hopper - capacidade da cisterna de 3.000 m³ - DMT de 1.500 a 1.800 m</t>
  </si>
  <si>
    <t>1917122</t>
  </si>
  <si>
    <t>Dragagem de areia média com draga hopper - capacidade da cisterna de 3.000 m³ - DMT de 1.800 a 2.100 m</t>
  </si>
  <si>
    <t>1917123</t>
  </si>
  <si>
    <t>Dragagem de areia média com draga hopper - capacidade da cisterna de 3.000 m³ - DMT de 2.100 a 2.400 m</t>
  </si>
  <si>
    <t>1917124</t>
  </si>
  <si>
    <t>Dragagem de areia média com draga hopper - capacidade da cisterna de 3.000 m³ - DMT de 2.400 a 2.700 m</t>
  </si>
  <si>
    <t>1917125</t>
  </si>
  <si>
    <t>Dragagem de areia média com draga hopper - capacidade da cisterna de 3.000 m³ - DMT de 2.700 a 3.000 m</t>
  </si>
  <si>
    <t>1917126</t>
  </si>
  <si>
    <t>Dragagem de areia média com draga hopper - capacidade da cisterna de 3.000 m³ - DMT de 3.000 m</t>
  </si>
  <si>
    <t>1917157</t>
  </si>
  <si>
    <t>Dragagem de areia média com draga hopper - capacidade da cisterna de 4.000 m³ - DMT de 1.500 a 1.800 m</t>
  </si>
  <si>
    <t>1917158</t>
  </si>
  <si>
    <t>Dragagem de areia média com draga hopper - capacidade da cisterna de 4.000 m³ - DMT de 1.800 a 2.100 m</t>
  </si>
  <si>
    <t>1917159</t>
  </si>
  <si>
    <t>Dragagem de areia média com draga hopper - capacidade da cisterna de 4.000 m³ - DMT de 2.100 a 2.400 m</t>
  </si>
  <si>
    <t>1917160</t>
  </si>
  <si>
    <t>Dragagem de areia média com draga hopper - capacidade da cisterna de 4.000 m³ - DMT de 2.400 a 2.700 m</t>
  </si>
  <si>
    <t>1917161</t>
  </si>
  <si>
    <t>Dragagem de areia média com draga hopper - capacidade da cisterna de 4.000 m³ - DMT de 2.700 a 3.000 m</t>
  </si>
  <si>
    <t>1917162</t>
  </si>
  <si>
    <t>Dragagem de areia média com draga hopper - capacidade da cisterna de 4.000 m³ - DMT de 3.000 m</t>
  </si>
  <si>
    <t>1917193</t>
  </si>
  <si>
    <t>Dragagem de areia média com draga hopper - capacidade da cisterna de 5.000 m³ - DMT de 1.500 a 1.800 m</t>
  </si>
  <si>
    <t>1917194</t>
  </si>
  <si>
    <t>Dragagem de areia média com draga hopper - capacidade da cisterna de 5.000 m³ - DMT de 1.800 a 2.100 m</t>
  </si>
  <si>
    <t>1917195</t>
  </si>
  <si>
    <t>Dragagem de areia média com draga hopper - capacidade da cisterna de 5.000 m³ - DMT de 2.100 a 2.400 m</t>
  </si>
  <si>
    <t>1917196</t>
  </si>
  <si>
    <t>Dragagem de areia média com draga hopper - capacidade da cisterna de 5.000 m³ - DMT de 2.400 a 2.700 m</t>
  </si>
  <si>
    <t>1917197</t>
  </si>
  <si>
    <t>Dragagem de areia média com draga hopper - capacidade da cisterna de 5.000 m³ - DMT de 2.700 a 3.000 m</t>
  </si>
  <si>
    <t>1917198</t>
  </si>
  <si>
    <t>Dragagem de areia média com draga hopper - capacidade da cisterna de 5.000 m³ - DMT de 3.000 m</t>
  </si>
  <si>
    <t>1917013</t>
  </si>
  <si>
    <t>Dragagem de areia média com draga hopper - capacidade da cisterna de 750 m³ - DMT de 1.500 a 1.800 m</t>
  </si>
  <si>
    <t>1917014</t>
  </si>
  <si>
    <t>Dragagem de areia média com draga hopper - capacidade da cisterna de 750 m³ - DMT de 1.800 a 2.100 m</t>
  </si>
  <si>
    <t>1917015</t>
  </si>
  <si>
    <t>Dragagem de areia média com draga hopper - capacidade da cisterna de 750 m³ - DMT de 2.100 a 2.400 m</t>
  </si>
  <si>
    <t>1917016</t>
  </si>
  <si>
    <t>Dragagem de areia média com draga hopper - capacidade da cisterna de 750 m³ - DMT de 2.400 a 2.700 m</t>
  </si>
  <si>
    <t>1917017</t>
  </si>
  <si>
    <t>Dragagem de areia média com draga hopper - capacidade da cisterna de 750 m³ - DMT de 2.700 a 3.000 m</t>
  </si>
  <si>
    <t>1917018</t>
  </si>
  <si>
    <t>Dragagem de areia média com draga hopper - capacidade da cisterna de 750 m³ - DMT de 3.000 m</t>
  </si>
  <si>
    <t>1917623</t>
  </si>
  <si>
    <t>Dragagem de cascalho com draga de sucção e recalque - bomba de 1.350 kW e cortador de 170 kW - distância de recalque de 1.100 a 1.300 m</t>
  </si>
  <si>
    <t>1917624</t>
  </si>
  <si>
    <t>Dragagem de cascalho com draga de sucção e recalque - bomba de 1.350 kW e cortador de 170 kW - distância de recalque de 1.300 a 1.500 m</t>
  </si>
  <si>
    <t>1917625</t>
  </si>
  <si>
    <t>Dragagem de cascalho com draga de sucção e recalque - bomba de 1.350 kW e cortador de 170 kW - distância de recalque de 1.500 a 1.700 m</t>
  </si>
  <si>
    <t>1917626</t>
  </si>
  <si>
    <t>Dragagem de cascalho com draga de sucção e recalque - bomba de 1.350 kW e cortador de 170 kW - distância de recalque de 1.700 a 1.900 m</t>
  </si>
  <si>
    <t>1917627</t>
  </si>
  <si>
    <t>Dragagem de cascalho com draga de sucção e recalque - bomba de 1.350 kW e cortador de 170 kW - distância de recalque de 1.900 a 2.100 m</t>
  </si>
  <si>
    <t>1917628</t>
  </si>
  <si>
    <t>Dragagem de cascalho com draga de sucção e recalque - bomba de 1.350 kW e cortador de 170 kW - distância de recalque de 2.100 a 2.300 m</t>
  </si>
  <si>
    <t>1917620</t>
  </si>
  <si>
    <t>Dragagem de cascalho com draga de sucção e recalque - bomba de 1.350 kW e cortador de 170 kW - distância de recalque de 500 a 700 m</t>
  </si>
  <si>
    <t>1917621</t>
  </si>
  <si>
    <t>Dragagem de cascalho com draga de sucção e recalque - bomba de 1.350 kW e cortador de 170 kW - distância de recalque de 700 a 900 m</t>
  </si>
  <si>
    <t>1917622</t>
  </si>
  <si>
    <t>Dragagem de cascalho com draga de sucção e recalque - bomba de 1.350 kW e cortador de 170 kW - distância de recalque de 900 a 1.100 m</t>
  </si>
  <si>
    <t>1917741</t>
  </si>
  <si>
    <t>Dragagem de cascalho com draga de sucção e recalque - bomba de 1.350 kW e cortador de 170 kW - distância de recalque de até 500 m</t>
  </si>
  <si>
    <t>1917269</t>
  </si>
  <si>
    <t>Dragagem de cascalho com draga de sucção e recalque - bomba de 294 kW e cortador de 30 kW - distância de recalque de 1.100 a 1.300 m</t>
  </si>
  <si>
    <t>1917270</t>
  </si>
  <si>
    <t>Dragagem de cascalho com draga de sucção e recalque - bomba de 294 kW e cortador de 30 kW - distância de recalque de 1.300 a 1.500 m</t>
  </si>
  <si>
    <t>1917266</t>
  </si>
  <si>
    <t>Dragagem de cascalho com draga de sucção e recalque - bomba de 294 kW e cortador de 30 kW - distância de recalque de 500 a 700 m</t>
  </si>
  <si>
    <t>1917267</t>
  </si>
  <si>
    <t>Dragagem de cascalho com draga de sucção e recalque - bomba de 294 kW e cortador de 30 kW - distância de recalque de 700 a 900 m</t>
  </si>
  <si>
    <t>1917268</t>
  </si>
  <si>
    <t>Dragagem de cascalho com draga de sucção e recalque - bomba de 294 kW e cortador de 30 kW - distância de recalque de 900 a 1.100 m</t>
  </si>
  <si>
    <t>1917728</t>
  </si>
  <si>
    <t>Dragagem de cascalho com draga de sucção e recalque - bomba de 294 kW e cortador de 30 kW - distância de recalque de até 500 m</t>
  </si>
  <si>
    <t>1917358</t>
  </si>
  <si>
    <t>Dragagem de cascalho com draga de sucção e recalque - bomba de 483 kW e cortador de 55 kW - distância de recalque até 500 m</t>
  </si>
  <si>
    <t>1917362</t>
  </si>
  <si>
    <t>Dragagem de cascalho com draga de sucção e recalque - bomba de 483 kW e cortador de 55 kW - distância de recalque de 1.100 a 1.300 m</t>
  </si>
  <si>
    <t>1917363</t>
  </si>
  <si>
    <t>Dragagem de cascalho com draga de sucção e recalque - bomba de 483 kW e cortador de 55 kW - distância de recalque de 1.300 a 1.500 m</t>
  </si>
  <si>
    <t>1917359</t>
  </si>
  <si>
    <t>Dragagem de cascalho com draga de sucção e recalque - bomba de 483 kW e cortador de 55 kW - distância de recalque de 500 a 700 m</t>
  </si>
  <si>
    <t>1917360</t>
  </si>
  <si>
    <t>Dragagem de cascalho com draga de sucção e recalque - bomba de 483 kW e cortador de 55 kW - distância de recalque de 700 a 900 m</t>
  </si>
  <si>
    <t>1917361</t>
  </si>
  <si>
    <t>Dragagem de cascalho com draga de sucção e recalque - bomba de 483 kW e cortador de 55 kW - distância de recalque de 900 a 1.100 m</t>
  </si>
  <si>
    <t>1917476</t>
  </si>
  <si>
    <t>Dragagem de cascalho com draga de sucção e recalque - bomba de 746 kW e cortador de 110 kW - distância de recalque de 1.100 a 1.300 m</t>
  </si>
  <si>
    <t>1917477</t>
  </si>
  <si>
    <t>Dragagem de cascalho com draga de sucção e recalque - bomba de 746 kW e cortador de 110 kW - distância de recalque de 1.300 a 1.500 m</t>
  </si>
  <si>
    <t>1917478</t>
  </si>
  <si>
    <t>Dragagem de cascalho com draga de sucção e recalque - bomba de 746 kW e cortador de 110 kW - distância de recalque de 1.500 a 1.700 m</t>
  </si>
  <si>
    <t>1917479</t>
  </si>
  <si>
    <t>Dragagem de cascalho com draga de sucção e recalque - bomba de 746 kW e cortador de 110 kW - distância de recalque de 1.700 a 1.900 m</t>
  </si>
  <si>
    <t>1917473</t>
  </si>
  <si>
    <t>Dragagem de cascalho com draga de sucção e recalque - bomba de 746 kW e cortador de 110 kW - distância de recalque de 500 a 700 m</t>
  </si>
  <si>
    <t>1917474</t>
  </si>
  <si>
    <t>Dragagem de cascalho com draga de sucção e recalque - bomba de 746 kW e cortador de 110 kW - distância de recalque de 700 a 900 m</t>
  </si>
  <si>
    <t>1917475</t>
  </si>
  <si>
    <t>Dragagem de cascalho com draga de sucção e recalque - bomba de 746 kW e cortador de 110 kW - distância de recalque de 900 a 1.100 m</t>
  </si>
  <si>
    <t>1917736</t>
  </si>
  <si>
    <t>Dragagem de cascalho com draga de sucção e recalque - bomba de 746 kW e cortador de 110 kW - distância de recalque de até 500 m</t>
  </si>
  <si>
    <t>1917067</t>
  </si>
  <si>
    <t>Dragagem de cascalho com draga hopper - capacidade da cisterna de 1.000 m³ - DMT de 1.500 a 1.800 m</t>
  </si>
  <si>
    <t>1917068</t>
  </si>
  <si>
    <t>Dragagem de cascalho com draga hopper - capacidade da cisterna de 1.000 m³ - DMT de 1.800 a 2.100 m</t>
  </si>
  <si>
    <t>1917069</t>
  </si>
  <si>
    <t>Dragagem de cascalho com draga hopper - capacidade da cisterna de 1.000 m³ - DMT de 2.100 a 2.400 m</t>
  </si>
  <si>
    <t>1917070</t>
  </si>
  <si>
    <t>Dragagem de cascalho com draga hopper - capacidade da cisterna de 1.000 m³ - DMT de 2.400 a 2.700 m</t>
  </si>
  <si>
    <t>1917071</t>
  </si>
  <si>
    <t>Dragagem de cascalho com draga hopper - capacidade da cisterna de 1.000 m³ - DMT de 2.700 a 3.000 m</t>
  </si>
  <si>
    <t>1917072</t>
  </si>
  <si>
    <t>Dragagem de cascalho com draga hopper - capacidade da cisterna de 1.000 m³ - DMT de 3.000 m</t>
  </si>
  <si>
    <t>1901572</t>
  </si>
  <si>
    <t>Dragagem de cascalho com draga hopper - capacidade da cisterna de 10.000 m³ - DMT de 1.500 a 1.800 m</t>
  </si>
  <si>
    <t>1901573</t>
  </si>
  <si>
    <t>Dragagem de cascalho com draga hopper - capacidade da cisterna de 10.000 m³ - DMT de 1.800 a 2.100 m</t>
  </si>
  <si>
    <t>1901574</t>
  </si>
  <si>
    <t>Dragagem de cascalho com draga hopper - capacidade da cisterna de 10.000 m³ - DMT de 2.100 a 2.400 m</t>
  </si>
  <si>
    <t>1901575</t>
  </si>
  <si>
    <t>Dragagem de cascalho com draga hopper - capacidade da cisterna de 10.000 m³ - DMT de 2.400 a 2.700 m</t>
  </si>
  <si>
    <t>1901576</t>
  </si>
  <si>
    <t>Dragagem de cascalho com draga hopper - capacidade da cisterna de 10.000 m³ - DMT de 2.700 a 3.000 m</t>
  </si>
  <si>
    <t>1901571</t>
  </si>
  <si>
    <t>Dragagem de cascalho com draga hopper - capacidade da cisterna de 10.000 m³ - DMT de 3.000 m</t>
  </si>
  <si>
    <t>1901578</t>
  </si>
  <si>
    <t>Dragagem de cascalho com draga hopper - capacidade da cisterna de 15.000 m³ - DMT de 1.500 a 1.800 m</t>
  </si>
  <si>
    <t>1901579</t>
  </si>
  <si>
    <t>Dragagem de cascalho com draga hopper - capacidade da cisterna de 15.000 m³ - DMT de 1.800 a 2.100 m</t>
  </si>
  <si>
    <t>1901580</t>
  </si>
  <si>
    <t>Dragagem de cascalho com draga hopper - capacidade da cisterna de 15.000 m³ - DMT de 2.100 a 2.400 m</t>
  </si>
  <si>
    <t>1901581</t>
  </si>
  <si>
    <t>Dragagem de cascalho com draga hopper - capacidade da cisterna de 15.000 m³ - DMT de 2.400 a 2.700 m</t>
  </si>
  <si>
    <t>1901582</t>
  </si>
  <si>
    <t>Dragagem de cascalho com draga hopper - capacidade da cisterna de 15.000 m³ - DMT de 2.700 a 3.000 m</t>
  </si>
  <si>
    <t>1901577</t>
  </si>
  <si>
    <t>Dragagem de cascalho com draga hopper - capacidade da cisterna de 15.000 m³ - DMT de 3.000 m</t>
  </si>
  <si>
    <t>1917103</t>
  </si>
  <si>
    <t>Dragagem de cascalho com draga hopper - capacidade da cisterna de 2.000 m³ - DMT de 1.500 a 1.800 m</t>
  </si>
  <si>
    <t>1917104</t>
  </si>
  <si>
    <t>Dragagem de cascalho com draga hopper - capacidade da cisterna de 2.000 m³ - DMT de 1.800 a 2.100 m</t>
  </si>
  <si>
    <t>1917105</t>
  </si>
  <si>
    <t>Dragagem de cascalho com draga hopper - capacidade da cisterna de 2.000 m³ - DMT de 2.100 a 2.400 m</t>
  </si>
  <si>
    <t>1917106</t>
  </si>
  <si>
    <t>Dragagem de cascalho com draga hopper - capacidade da cisterna de 2.000 m³ - DMT de 2.400 a 2.700 m</t>
  </si>
  <si>
    <t>1917107</t>
  </si>
  <si>
    <t>Dragagem de cascalho com draga hopper - capacidade da cisterna de 2.000 m³ - DMT de 2.700 a 3.000 m</t>
  </si>
  <si>
    <t>1917108</t>
  </si>
  <si>
    <t>Dragagem de cascalho com draga hopper - capacidade da cisterna de 2.000 m³ - DMT de 3.000 m</t>
  </si>
  <si>
    <t>1901583</t>
  </si>
  <si>
    <t>Dragagem de cascalho com draga hopper - capacidade da cisterna de 20.000 m³ - DMT de 1.500 a 1.800 m</t>
  </si>
  <si>
    <t>1901584</t>
  </si>
  <si>
    <t>Dragagem de cascalho com draga hopper - capacidade da cisterna de 20.000 m³ - DMT de 1.800 a 2.100 m</t>
  </si>
  <si>
    <t>1901585</t>
  </si>
  <si>
    <t>Dragagem de cascalho com draga hopper - capacidade da cisterna de 20.000 m³ - DMT de 2.100 a 2.400 m</t>
  </si>
  <si>
    <t>1901586</t>
  </si>
  <si>
    <t>Dragagem de cascalho com draga hopper - capacidade da cisterna de 20.000 m³ - DMT de 2.400 a 2.700 m</t>
  </si>
  <si>
    <t>1901587</t>
  </si>
  <si>
    <t>Dragagem de cascalho com draga hopper - capacidade da cisterna de 20.000 m³ - DMT de 2.700 a 3.000 m</t>
  </si>
  <si>
    <t>1901588</t>
  </si>
  <si>
    <t>Dragagem de cascalho com draga hopper - capacidade da cisterna de 20.000 m³ - DMT de 3.000 m</t>
  </si>
  <si>
    <t>1917139</t>
  </si>
  <si>
    <t>Dragagem de cascalho com draga hopper - capacidade da cisterna de 3.000 m³ - DMT de 1.500 a 1.800 m</t>
  </si>
  <si>
    <t>1917140</t>
  </si>
  <si>
    <t>Dragagem de cascalho com draga hopper - capacidade da cisterna de 3.000 m³ - DMT de 1.800 a 2.100 m</t>
  </si>
  <si>
    <t>1917141</t>
  </si>
  <si>
    <t>Dragagem de cascalho com draga hopper - capacidade da cisterna de 3.000 m³ - DMT de 2.100 a 2.400 m</t>
  </si>
  <si>
    <t>1917142</t>
  </si>
  <si>
    <t>Dragagem de cascalho com draga hopper - capacidade da cisterna de 3.000 m³ - DMT de 2.400 a 2.700 m</t>
  </si>
  <si>
    <t>1917143</t>
  </si>
  <si>
    <t>Dragagem de cascalho com draga hopper - capacidade da cisterna de 3.000 m³ - DMT de 2.700 a 3.000 m</t>
  </si>
  <si>
    <t>1917144</t>
  </si>
  <si>
    <t>Dragagem de cascalho com draga hopper - capacidade da cisterna de 3.000 m³ - DMT de 3.000 m</t>
  </si>
  <si>
    <t>1917175</t>
  </si>
  <si>
    <t>Dragagem de cascalho com draga hopper - capacidade da cisterna de 4.000 m³ - DMT de 1.500 a 1.800 m</t>
  </si>
  <si>
    <t>1917176</t>
  </si>
  <si>
    <t>Dragagem de cascalho com draga hopper - capacidade da cisterna de 4.000 m³ - DMT de 1.800 a 2.100 m</t>
  </si>
  <si>
    <t>1917177</t>
  </si>
  <si>
    <t>Dragagem de cascalho com draga hopper - capacidade da cisterna de 4.000 m³ - DMT de 2.100 a 2.400 m</t>
  </si>
  <si>
    <t>1917178</t>
  </si>
  <si>
    <t>Dragagem de cascalho com draga hopper - capacidade da cisterna de 4.000 m³ - DMT de 2.400 a 2.700 m</t>
  </si>
  <si>
    <t>1917179</t>
  </si>
  <si>
    <t>Dragagem de cascalho com draga hopper - capacidade da cisterna de 4.000 m³ - DMT de 2.700 a 3.000 m</t>
  </si>
  <si>
    <t>1917180</t>
  </si>
  <si>
    <t>Dragagem de cascalho com draga hopper - capacidade da cisterna de 4.000 m³ - DMT de 3.000 m</t>
  </si>
  <si>
    <t>1917211</t>
  </si>
  <si>
    <t>Dragagem de cascalho com draga hopper - capacidade da cisterna de 5.000 m³ - DMT de 1.500 a 1.800 m</t>
  </si>
  <si>
    <t>1917212</t>
  </si>
  <si>
    <t>Dragagem de cascalho com draga hopper - capacidade da cisterna de 5.000 m³ - DMT de 1.800 a 2.100 m</t>
  </si>
  <si>
    <t>1917213</t>
  </si>
  <si>
    <t>Dragagem de cascalho com draga hopper - capacidade da cisterna de 5.000 m³ - DMT de 2.100 a 2.400 m</t>
  </si>
  <si>
    <t>1917214</t>
  </si>
  <si>
    <t>Dragagem de cascalho com draga hopper - capacidade da cisterna de 5.000 m³ - DMT de 2.400 a 2.700 m</t>
  </si>
  <si>
    <t>1917215</t>
  </si>
  <si>
    <t>Dragagem de cascalho com draga hopper - capacidade da cisterna de 5.000 m³ - DMT de 2.700 a 3.000 m</t>
  </si>
  <si>
    <t>1917216</t>
  </si>
  <si>
    <t>Dragagem de cascalho com draga hopper - capacidade da cisterna de 5.000 m³ - DMT de 3.000 m</t>
  </si>
  <si>
    <t>1917031</t>
  </si>
  <si>
    <t>Dragagem de cascalho com draga hopper - capacidade da cisterna de 750 m³ - DMT de 1.500 a 1.800 m</t>
  </si>
  <si>
    <t>1917032</t>
  </si>
  <si>
    <t>Dragagem de cascalho com draga hopper - capacidade da cisterna de 750 m³ - DMT de 1.800 a 2.100 m</t>
  </si>
  <si>
    <t>1917033</t>
  </si>
  <si>
    <t>Dragagem de cascalho com draga hopper - capacidade da cisterna de 750 m³ - DMT de 2.100 a 2.400 m</t>
  </si>
  <si>
    <t>1917034</t>
  </si>
  <si>
    <t>Dragagem de cascalho com draga hopper - capacidade da cisterna de 750 m³ - DMT de 2.400 a 2.700 m</t>
  </si>
  <si>
    <t>1917035</t>
  </si>
  <si>
    <t>Dragagem de cascalho com draga hopper - capacidade da cisterna de 750 m³ - DMT de 2.700 a 3.000 m</t>
  </si>
  <si>
    <t>1917036</t>
  </si>
  <si>
    <t>Dragagem de cascalho com draga hopper - capacidade da cisterna de 750 m³ - DMT de 3.000 m</t>
  </si>
  <si>
    <t>1917605</t>
  </si>
  <si>
    <t>Dragagem de cascalho fino com draga de sucção e recalque - bomba de 1.350 kW e cortador de 170 kW - distância de recalque de 1.100 a 1.300 m</t>
  </si>
  <si>
    <t>1917606</t>
  </si>
  <si>
    <t>Dragagem de cascalho fino com draga de sucção e recalque - bomba de 1.350 kW e cortador de 170 kW - distância de recalque de 1.300 a 1.500 m</t>
  </si>
  <si>
    <t>1917607</t>
  </si>
  <si>
    <t>Dragagem de cascalho fino com draga de sucção e recalque - bomba de 1.350 kW e cortador de 170 kW - distância de recalque de 1.500 a 1.700 m</t>
  </si>
  <si>
    <t>1917608</t>
  </si>
  <si>
    <t>Dragagem de cascalho fino com draga de sucção e recalque - bomba de 1.350 kW e cortador de 170 kW - distância de recalque de 1.700 a 1.900 m</t>
  </si>
  <si>
    <t>1917609</t>
  </si>
  <si>
    <t>Dragagem de cascalho fino com draga de sucção e recalque - bomba de 1.350 kW e cortador de 170 kW - distância de recalque de 1.900 a 2.100 m</t>
  </si>
  <si>
    <t>1917610</t>
  </si>
  <si>
    <t>Dragagem de cascalho fino com draga de sucção e recalque - bomba de 1.350 kW e cortador de 170 kW - distância de recalque de 2.100 a 2.300 m</t>
  </si>
  <si>
    <t>1917611</t>
  </si>
  <si>
    <t>Dragagem de cascalho fino com draga de sucção e recalque - bomba de 1.350 kW e cortador de 170 kW - distância de recalque de 2.300 a 2.500 m</t>
  </si>
  <si>
    <t>1917612</t>
  </si>
  <si>
    <t>Dragagem de cascalho fino com draga de sucção e recalque - bomba de 1.350 kW e cortador de 170 kW - distância de recalque de 2.500 a 2.700 m</t>
  </si>
  <si>
    <t>1917613</t>
  </si>
  <si>
    <t>Dragagem de cascalho fino com draga de sucção e recalque - bomba de 1.350 kW e cortador de 170 kW - distância de recalque de 2.700 a 2.900 m</t>
  </si>
  <si>
    <t>1917614</t>
  </si>
  <si>
    <t>Dragagem de cascalho fino com draga de sucção e recalque - bomba de 1.350 kW e cortador de 170 kW - distância de recalque de 2.900 a 3.100 m</t>
  </si>
  <si>
    <t>1917615</t>
  </si>
  <si>
    <t>Dragagem de cascalho fino com draga de sucção e recalque - bomba de 1.350 kW e cortador de 170 kW - distância de recalque de 3.100 a 3.300 m</t>
  </si>
  <si>
    <t>1917616</t>
  </si>
  <si>
    <t>Dragagem de cascalho fino com draga de sucção e recalque - bomba de 1.350 kW e cortador de 170 kW - distância de recalque de 3.300 a 3.500 m</t>
  </si>
  <si>
    <t>1917617</t>
  </si>
  <si>
    <t>Dragagem de cascalho fino com draga de sucção e recalque - bomba de 1.350 kW e cortador de 170 kW - distância de recalque de 3.500 a 3.700 m</t>
  </si>
  <si>
    <t>1917618</t>
  </si>
  <si>
    <t>Dragagem de cascalho fino com draga de sucção e recalque - bomba de 1.350 kW e cortador de 170 kW - distância de recalque de 3.700 a 3.900 m</t>
  </si>
  <si>
    <t>1917619</t>
  </si>
  <si>
    <t>Dragagem de cascalho fino com draga de sucção e recalque - bomba de 1.350 kW e cortador de 170 kW - distância de recalque de 3.900 a 4.100 m</t>
  </si>
  <si>
    <t>1917602</t>
  </si>
  <si>
    <t>Dragagem de cascalho fino com draga de sucção e recalque - bomba de 1.350 kW e cortador de 170 kW - distância de recalque de 500 a 700 m</t>
  </si>
  <si>
    <t>1917603</t>
  </si>
  <si>
    <t>Dragagem de cascalho fino com draga de sucção e recalque - bomba de 1.350 kW e cortador de 170 kW - distância de recalque de 700 a 900 m</t>
  </si>
  <si>
    <t>1917604</t>
  </si>
  <si>
    <t>Dragagem de cascalho fino com draga de sucção e recalque - bomba de 1.350 kW e cortador de 170 kW - distância de recalque de 900 a 1.100 m</t>
  </si>
  <si>
    <t>1917740</t>
  </si>
  <si>
    <t>Dragagem de cascalho fino com draga de sucção e recalque - bomba de 1.350 kW e cortador de 170 kW - distância de recalque de até 500 m</t>
  </si>
  <si>
    <t>1917263</t>
  </si>
  <si>
    <t>Dragagem de cascalho fino com draga de sucção e recalque - bomba de 294 kW e cortador de 30 kW - distância de recalque de 1.100 a 1.300 m</t>
  </si>
  <si>
    <t>1917264</t>
  </si>
  <si>
    <t>Dragagem de cascalho fino com draga de sucção e recalque - bomba de 294 kW e cortador de 30 kW - distância de recalque de 1.300 a 1.500 m</t>
  </si>
  <si>
    <t>1917265</t>
  </si>
  <si>
    <t>Dragagem de cascalho fino com draga de sucção e recalque - bomba de 294 kW e cortador de 30 kW - distância de recalque de 1.500 a 1.700 m</t>
  </si>
  <si>
    <t>1917260</t>
  </si>
  <si>
    <t>Dragagem de cascalho fino com draga de sucção e recalque - bomba de 294 kW e cortador de 30 kW - distância de recalque de 500 a 700 m</t>
  </si>
  <si>
    <t>1917261</t>
  </si>
  <si>
    <t>Dragagem de cascalho fino com draga de sucção e recalque - bomba de 294 kW e cortador de 30 kW - distância de recalque de 700 a 900 m</t>
  </si>
  <si>
    <t>1917262</t>
  </si>
  <si>
    <t>Dragagem de cascalho fino com draga de sucção e recalque - bomba de 294 kW e cortador de 30 kW - distância de recalque de 900 a 1.100 m</t>
  </si>
  <si>
    <t>1917727</t>
  </si>
  <si>
    <t>Dragagem de cascalho fino com draga de sucção e recalque - bomba de 294 kW e cortador de 30 kW - distância de recalque de até 500 m</t>
  </si>
  <si>
    <t>1917351</t>
  </si>
  <si>
    <t>Dragagem de cascalho fino com draga de sucção e recalque - bomba de 483 kW e cortador de 55 kW - distância de recalque de 1.100 a 1.300 m</t>
  </si>
  <si>
    <t>1917352</t>
  </si>
  <si>
    <t>Dragagem de cascalho fino com draga de sucção e recalque - bomba de 483 kW e cortador de 55 kW - distância de recalque de 1.300 a 1.500 m</t>
  </si>
  <si>
    <t>1917353</t>
  </si>
  <si>
    <t>Dragagem de cascalho fino com draga de sucção e recalque - bomba de 483 kW e cortador de 55 kW - distância de recalque de 1.500 a 1.700 m</t>
  </si>
  <si>
    <t>1917354</t>
  </si>
  <si>
    <t>Dragagem de cascalho fino com draga de sucção e recalque - bomba de 483 kW e cortador de 55 kW - distância de recalque de 1.700 a 1.900 m</t>
  </si>
  <si>
    <t>1917355</t>
  </si>
  <si>
    <t>Dragagem de cascalho fino com draga de sucção e recalque - bomba de 483 kW e cortador de 55 kW - distância de recalque de 1.900 a 2.100 m</t>
  </si>
  <si>
    <t>1917356</t>
  </si>
  <si>
    <t>Dragagem de cascalho fino com draga de sucção e recalque - bomba de 483 kW e cortador de 55 kW - distância de recalque de 2.100 a 2.300 m</t>
  </si>
  <si>
    <t>1917357</t>
  </si>
  <si>
    <t>Dragagem de cascalho fino com draga de sucção e recalque - bomba de 483 kW e cortador de 55 kW - distância de recalque de 2.300 a 2.500 m</t>
  </si>
  <si>
    <t>1917348</t>
  </si>
  <si>
    <t>Dragagem de cascalho fino com draga de sucção e recalque - bomba de 483 kW e cortador de 55 kW - distância de recalque de 500 a 700 m</t>
  </si>
  <si>
    <t>1917349</t>
  </si>
  <si>
    <t>Dragagem de cascalho fino com draga de sucção e recalque - bomba de 483 kW e cortador de 55 kW - distância de recalque de 700 a 900 m</t>
  </si>
  <si>
    <t>1917350</t>
  </si>
  <si>
    <t>Dragagem de cascalho fino com draga de sucção e recalque - bomba de 483 kW e cortador de 55 kW - distância de recalque de 900 a 1.100 m</t>
  </si>
  <si>
    <t>1917731</t>
  </si>
  <si>
    <t>Dragagem de cascalho fino com draga de sucção e recalque - bomba de 483 kW e cortador de 55 kW - distância de recalque de até 500 m</t>
  </si>
  <si>
    <t>1917463</t>
  </si>
  <si>
    <t>Dragagem de cascalho fino com draga de sucção e recalque - bomba de 746 kW e cortador de 110 kW - distância de recalque de 1.100 a 1.300 m</t>
  </si>
  <si>
    <t>1917464</t>
  </si>
  <si>
    <t>Dragagem de cascalho fino com draga de sucção e recalque - bomba de 746 kW e cortador de 110 kW - distância de recalque de 1.300 a 1.500 m</t>
  </si>
  <si>
    <t>1917465</t>
  </si>
  <si>
    <t>Dragagem de cascalho fino com draga de sucção e recalque - bomba de 746 kW e cortador de 110 kW - distância de recalque de 1.500 a 1.700 m</t>
  </si>
  <si>
    <t>1917466</t>
  </si>
  <si>
    <t>Dragagem de cascalho fino com draga de sucção e recalque - bomba de 746 kW e cortador de 110 kW - distância de recalque de 1.700 a 1.900 m</t>
  </si>
  <si>
    <t>1917467</t>
  </si>
  <si>
    <t>Dragagem de cascalho fino com draga de sucção e recalque - bomba de 746 kW e cortador de 110 kW - distância de recalque de 1.900 a 2.100 m</t>
  </si>
  <si>
    <t>1917468</t>
  </si>
  <si>
    <t>Dragagem de cascalho fino com draga de sucção e recalque - bomba de 746 kW e cortador de 110 kW - distância de recalque de 2.100 a 2.300 m</t>
  </si>
  <si>
    <t>1917469</t>
  </si>
  <si>
    <t>Dragagem de cascalho fino com draga de sucção e recalque - bomba de 746 kW e cortador de 110 kW - distância de recalque de 2.300 a 2.500 m</t>
  </si>
  <si>
    <t>1917470</t>
  </si>
  <si>
    <t>Dragagem de cascalho fino com draga de sucção e recalque - bomba de 746 kW e cortador de 110 kW - distância de recalque de 2.500 a 2.700 m</t>
  </si>
  <si>
    <t>1917471</t>
  </si>
  <si>
    <t>Dragagem de cascalho fino com draga de sucção e recalque - bomba de 746 kW e cortador de 110 kW - distância de recalque de 2.700 a 2.900 m</t>
  </si>
  <si>
    <t>1917472</t>
  </si>
  <si>
    <t>Dragagem de cascalho fino com draga de sucção e recalque - bomba de 746 kW e cortador de 110 kW - distância de recalque de 2.900 a 3.100 m</t>
  </si>
  <si>
    <t>1917460</t>
  </si>
  <si>
    <t>Dragagem de cascalho fino com draga de sucção e recalque - bomba de 746 kW e cortador de 110 kW - distância de recalque de 500 a 700 m</t>
  </si>
  <si>
    <t>1917461</t>
  </si>
  <si>
    <t>Dragagem de cascalho fino com draga de sucção e recalque - bomba de 746 kW e cortador de 110 kW - distância de recalque de 700 a 900 m</t>
  </si>
  <si>
    <t>1917462</t>
  </si>
  <si>
    <t>Dragagem de cascalho fino com draga de sucção e recalque - bomba de 746 kW e cortador de 110 kW - distância de recalque de 900 a 1.100 m</t>
  </si>
  <si>
    <t>1917735</t>
  </si>
  <si>
    <t>Dragagem de cascalho fino com draga de sucção e recalque - bomba de 746 kW e cortador de 110 kW - distância de recalque de até 500 m</t>
  </si>
  <si>
    <t>1917061</t>
  </si>
  <si>
    <t>Dragagem de cascalho fino com draga hopper - capacidade da cisterna de 1.000 m³ - DMT de 1.500 a 1.800 m</t>
  </si>
  <si>
    <t>1917062</t>
  </si>
  <si>
    <t>Dragagem de cascalho fino com draga hopper - capacidade da cisterna de 1.000 m³ - DMT de 1.800 a 2.100 m</t>
  </si>
  <si>
    <t>1917063</t>
  </si>
  <si>
    <t>Dragagem de cascalho fino com draga hopper - capacidade da cisterna de 1.000 m³ - DMT de 2.100 a 2.400 m</t>
  </si>
  <si>
    <t>1917064</t>
  </si>
  <si>
    <t>Dragagem de cascalho fino com draga hopper - capacidade da cisterna de 1.000 m³ - DMT de 2.400 a 2.700 m</t>
  </si>
  <si>
    <t>1917065</t>
  </si>
  <si>
    <t>Dragagem de cascalho fino com draga hopper - capacidade da cisterna de 1.000 m³ - DMT de 2.700 a 3.000 m</t>
  </si>
  <si>
    <t>1917066</t>
  </si>
  <si>
    <t>Dragagem de cascalho fino com draga hopper - capacidade da cisterna de 1.000 m³ - DMT de 3.000 m</t>
  </si>
  <si>
    <t>1901590</t>
  </si>
  <si>
    <t>Dragagem de cascalho fino com draga hopper - capacidade da cisterna de 10.000 m³ - DMT de 1.500 a 1.800 m</t>
  </si>
  <si>
    <t>1901591</t>
  </si>
  <si>
    <t>Dragagem de cascalho fino com draga hopper - capacidade da cisterna de 10.000 m³ - DMT de 1.800 a 2.100 m</t>
  </si>
  <si>
    <t>1901592</t>
  </si>
  <si>
    <t>Dragagem de cascalho fino com draga hopper - capacidade da cisterna de 10.000 m³ - DMT de 2.100 a 2.400 m</t>
  </si>
  <si>
    <t>1901593</t>
  </si>
  <si>
    <t>Dragagem de cascalho fino com draga hopper - capacidade da cisterna de 10.000 m³ - DMT de 2.400 a 2.700 m</t>
  </si>
  <si>
    <t>1901594</t>
  </si>
  <si>
    <t>Dragagem de cascalho fino com draga hopper - capacidade da cisterna de 10.000 m³ - DMT de 2.700 a 3.000 m</t>
  </si>
  <si>
    <t>1901589</t>
  </si>
  <si>
    <t>Dragagem de cascalho fino com draga hopper - capacidade da cisterna de 10.000 m³ - DMT de 3.000 m</t>
  </si>
  <si>
    <t>1901596</t>
  </si>
  <si>
    <t>Dragagem de cascalho fino com draga hopper - capacidade da cisterna de 15.000 m³ - DMT de 1.500 a 1.800 m</t>
  </si>
  <si>
    <t>1901597</t>
  </si>
  <si>
    <t>Dragagem de cascalho fino com draga hopper - capacidade da cisterna de 15.000 m³ - DMT de 1.800 a 2.100 m</t>
  </si>
  <si>
    <t>1901598</t>
  </si>
  <si>
    <t>Dragagem de cascalho fino com draga hopper - capacidade da cisterna de 15.000 m³ - DMT de 2.100 a 2.400 m</t>
  </si>
  <si>
    <t>1901599</t>
  </si>
  <si>
    <t>Dragagem de cascalho fino com draga hopper - capacidade da cisterna de 15.000 m³ - DMT de 2.400 a 2.700 m</t>
  </si>
  <si>
    <t>1901600</t>
  </si>
  <si>
    <t>Dragagem de cascalho fino com draga hopper - capacidade da cisterna de 15.000 m³ - DMT de 2.700 a 3.000 m</t>
  </si>
  <si>
    <t>1901595</t>
  </si>
  <si>
    <t>Dragagem de cascalho fino com draga hopper - capacidade da cisterna de 15.000 m³ - DMT de 3.000 m</t>
  </si>
  <si>
    <t>1917097</t>
  </si>
  <si>
    <t>Dragagem de cascalho fino com draga hopper - capacidade da cisterna de 2.000 m³ - DMT de 1.500 a 1.800 m</t>
  </si>
  <si>
    <t>1917098</t>
  </si>
  <si>
    <t>Dragagem de cascalho fino com draga hopper - capacidade da cisterna de 2.000 m³ - DMT de 1.800 a 2.100 m</t>
  </si>
  <si>
    <t>1917099</t>
  </si>
  <si>
    <t>Dragagem de cascalho fino com draga hopper - capacidade da cisterna de 2.000 m³ - DMT de 2.100 a 2.400 m</t>
  </si>
  <si>
    <t>1917100</t>
  </si>
  <si>
    <t>Dragagem de cascalho fino com draga hopper - capacidade da cisterna de 2.000 m³ - DMT de 2.400 a 2.700 m</t>
  </si>
  <si>
    <t>1917101</t>
  </si>
  <si>
    <t>Dragagem de cascalho fino com draga hopper - capacidade da cisterna de 2.000 m³ - DMT de 2.700 a 3.000 m</t>
  </si>
  <si>
    <t>1917102</t>
  </si>
  <si>
    <t>Dragagem de cascalho fino com draga hopper - capacidade da cisterna de 2.000 m³ - DMT de 3.000 m</t>
  </si>
  <si>
    <t>1901601</t>
  </si>
  <si>
    <t>Dragagem de cascalho fino com draga hopper - capacidade da cisterna de 20.000 m³ - DMT de 1.500 a 1.800 m</t>
  </si>
  <si>
    <t>1901602</t>
  </si>
  <si>
    <t>Dragagem de cascalho fino com draga hopper - capacidade da cisterna de 20.000 m³ - DMT de 1.800 a 2.100 m</t>
  </si>
  <si>
    <t>1901603</t>
  </si>
  <si>
    <t>Dragagem de cascalho fino com draga hopper - capacidade da cisterna de 20.000 m³ - DMT de 2.100 a 2.400 m</t>
  </si>
  <si>
    <t>1901604</t>
  </si>
  <si>
    <t>Dragagem de cascalho fino com draga hopper - capacidade da cisterna de 20.000 m³ - DMT de 2.400 a 2.700 m</t>
  </si>
  <si>
    <t>1901605</t>
  </si>
  <si>
    <t>Dragagem de cascalho fino com draga hopper - capacidade da cisterna de 20.000 m³ - DMT de 2.700 a 3.000 m</t>
  </si>
  <si>
    <t>1901606</t>
  </si>
  <si>
    <t>Dragagem de cascalho fino com draga hopper - capacidade da cisterna de 20.000 m³ - DMT de 3.000 m</t>
  </si>
  <si>
    <t>1917133</t>
  </si>
  <si>
    <t>Dragagem de cascalho fino com draga hopper - capacidade da cisterna de 3.000 m³ - DMT de 1.500 a 1.800 m</t>
  </si>
  <si>
    <t>1917134</t>
  </si>
  <si>
    <t>Dragagem de cascalho fino com draga hopper - capacidade da cisterna de 3.000 m³ - DMT de 1.800 a 2.100 m</t>
  </si>
  <si>
    <t>1917135</t>
  </si>
  <si>
    <t>Dragagem de cascalho fino com draga hopper - capacidade da cisterna de 3.000 m³ - DMT de 2.100 a 2.400 m</t>
  </si>
  <si>
    <t>1917136</t>
  </si>
  <si>
    <t>Dragagem de cascalho fino com draga hopper - capacidade da cisterna de 3.000 m³ - DMT de 2.400 a 2.700 m</t>
  </si>
  <si>
    <t>1917137</t>
  </si>
  <si>
    <t>Dragagem de cascalho fino com draga hopper - capacidade da cisterna de 3.000 m³ - DMT de 2.700 a 3.000 m</t>
  </si>
  <si>
    <t>1917138</t>
  </si>
  <si>
    <t>Dragagem de cascalho fino com draga hopper - capacidade da cisterna de 3.000 m³ - DMT de 3.000 m</t>
  </si>
  <si>
    <t>1917169</t>
  </si>
  <si>
    <t>Dragagem de cascalho fino com draga hopper - capacidade da cisterna de 4.000 m³ - DMT de 1.500 a 1.800 m</t>
  </si>
  <si>
    <t>1917170</t>
  </si>
  <si>
    <t>Dragagem de cascalho fino com draga hopper - capacidade da cisterna de 4.000 m³ - DMT de 1.800 a 2.100 m</t>
  </si>
  <si>
    <t>1917171</t>
  </si>
  <si>
    <t>Dragagem de cascalho fino com draga hopper - capacidade da cisterna de 4.000 m³ - DMT de 2.100 a 2.400 m</t>
  </si>
  <si>
    <t>1917172</t>
  </si>
  <si>
    <t>Dragagem de cascalho fino com draga hopper - capacidade da cisterna de 4.000 m³ - DMT de 2.400 a 2.700 m</t>
  </si>
  <si>
    <t>1917173</t>
  </si>
  <si>
    <t>Dragagem de cascalho fino com draga hopper - capacidade da cisterna de 4.000 m³ - DMT de 2.700 a 3.000 m</t>
  </si>
  <si>
    <t>1917174</t>
  </si>
  <si>
    <t>Dragagem de cascalho fino com draga hopper - capacidade da cisterna de 4.000 m³ - DMT de 3.000 m</t>
  </si>
  <si>
    <t>1917205</t>
  </si>
  <si>
    <t>Dragagem de cascalho fino com draga hopper - capacidade da cisterna de 5.000 m³ - DMT de 1.500 a 1.800 m</t>
  </si>
  <si>
    <t>1917206</t>
  </si>
  <si>
    <t>Dragagem de cascalho fino com draga hopper - capacidade da cisterna de 5.000 m³ - DMT de 1.800 a 2.100 m</t>
  </si>
  <si>
    <t>1917207</t>
  </si>
  <si>
    <t>Dragagem de cascalho fino com draga hopper - capacidade da cisterna de 5.000 m³ - DMT de 2.100 a 2.400 m</t>
  </si>
  <si>
    <t>1917208</t>
  </si>
  <si>
    <t>Dragagem de cascalho fino com draga hopper - capacidade da cisterna de 5.000 m³ - DMT de 2.400 a 2.700 m</t>
  </si>
  <si>
    <t>1917209</t>
  </si>
  <si>
    <t>Dragagem de cascalho fino com draga hopper - capacidade da cisterna de 5.000 m³ - DMT de 2.700 a 3.000 m</t>
  </si>
  <si>
    <t>1917210</t>
  </si>
  <si>
    <t>Dragagem de cascalho fino com draga hopper - capacidade da cisterna de 5.000 m³ - DMT de 3.000 m</t>
  </si>
  <si>
    <t>1917025</t>
  </si>
  <si>
    <t>Dragagem de cascalho fino com draga hopper - capacidade da cisterna de 750 m³ - DMT de 1.500 a 1.800 m</t>
  </si>
  <si>
    <t>1917026</t>
  </si>
  <si>
    <t>Dragagem de cascalho fino com draga hopper - capacidade da cisterna de 750 m³ - DMT de 1.800 a 2.100 m</t>
  </si>
  <si>
    <t>1917027</t>
  </si>
  <si>
    <t>Dragagem de cascalho fino com draga hopper - capacidade da cisterna de 750 m³ - DMT de 2.100 a 2.400 m</t>
  </si>
  <si>
    <t>1917028</t>
  </si>
  <si>
    <t>Dragagem de cascalho fino com draga hopper - capacidade da cisterna de 750 m³ - DMT de 2.400 a 2.700 m</t>
  </si>
  <si>
    <t>1917029</t>
  </si>
  <si>
    <t>Dragagem de cascalho fino com draga hopper - capacidade da cisterna de 750 m³ - DMT de 2.700 a 3.000 m</t>
  </si>
  <si>
    <t>1917030</t>
  </si>
  <si>
    <t>Dragagem de cascalho fino com draga hopper - capacidade da cisterna de 750 m³ - DMT de 3.000 m</t>
  </si>
  <si>
    <t>1917629</t>
  </si>
  <si>
    <t>Dragagem de material de 1ª categoria com clamshell sobre pontão flutuante - capacidade da caçamba de 4,6 m³ - transporte com batelão sem propulsão com capacidade de 100 t - DMT 0 a 300 m</t>
  </si>
  <si>
    <t>1917633</t>
  </si>
  <si>
    <t>Dragagem de material de 1ª categoria com clamshell sobre pontão flutuante - capacidade da caçamba de 4,6 m³ - transporte com batelão sem propulsão com capacidade de 100 t - DMT 1.200 a 1.500 m</t>
  </si>
  <si>
    <t>1917634</t>
  </si>
  <si>
    <t>Dragagem de material de 1ª categoria com clamshell sobre pontão flutuante - capacidade da caçamba de 4,6 m³ - transporte com batelão sem propulsão com capacidade de 100 t - DMT 1.500 a 1.800 m</t>
  </si>
  <si>
    <t>1917635</t>
  </si>
  <si>
    <t>Dragagem de material de 1ª categoria com clamshell sobre pontão flutuante - capacidade da caçamba de 4,6 m³ - transporte com batelão sem propulsão com capacidade de 100 t - DMT 1.800 a 2.100 m</t>
  </si>
  <si>
    <t>1917636</t>
  </si>
  <si>
    <t>Dragagem de material de 1ª categoria com clamshell sobre pontão flutuante - capacidade da caçamba de 4,6 m³ - transporte com batelão sem propulsão com capacidade de 100 t - DMT 2.100 a 2.400 m</t>
  </si>
  <si>
    <t>1917637</t>
  </si>
  <si>
    <t>Dragagem de material de 1ª categoria com clamshell sobre pontão flutuante - capacidade da caçamba de 4,6 m³ - transporte com batelão sem propulsão com capacidade de 100 t - DMT 2.400 a 2.700 m</t>
  </si>
  <si>
    <t>1917638</t>
  </si>
  <si>
    <t>Dragagem de material de 1ª categoria com clamshell sobre pontão flutuante - capacidade da caçamba de 4,6 m³ - transporte com batelão sem propulsão com capacidade de 100 t - DMT 2.700 a 3.000 m</t>
  </si>
  <si>
    <t>1917630</t>
  </si>
  <si>
    <t>Dragagem de material de 1ª categoria com clamshell sobre pontão flutuante - capacidade da caçamba de 4,6 m³ - transporte com batelão sem propulsão com capacidade de 100 t - DMT 300 a 600 m</t>
  </si>
  <si>
    <t>1917631</t>
  </si>
  <si>
    <t>Dragagem de material de 1ª categoria com clamshell sobre pontão flutuante - capacidade da caçamba de 4,6 m³ - transporte com batelão sem propulsão com capacidade de 100 t - DMT 600 a 900 m</t>
  </si>
  <si>
    <t>1917632</t>
  </si>
  <si>
    <t>Dragagem de material de 1ª categoria com clamshell sobre pontão flutuante - capacidade da caçamba de 4,6 m³ - transporte com batelão sem propulsão com capacidade de 100 t - DMT 900 a 1.200 m</t>
  </si>
  <si>
    <t>1917639</t>
  </si>
  <si>
    <t>Dragagem de material de 1ª categoria com clamshell sobre pontão flutuante - capacidade da caçamba de 4,6 m³ - transporte com batelão sem propulsão com capacidade de 100 t - DMT de 3.000 m</t>
  </si>
  <si>
    <t>1917646</t>
  </si>
  <si>
    <t>Dragagem de material de 1ª categoria com dragline - caçamba de 2,1 m³ - caminho de serviço em leito natural - DMT 1.000 a 1.200 m - com caminhão de 14 m³ e carregadeira</t>
  </si>
  <si>
    <t>1917647</t>
  </si>
  <si>
    <t>Dragagem de material de 1ª categoria com dragline - caçamba de 2,1 m³ - caminho de serviço em leito natural - DMT 1.200 a 1.400 m - com caminhão de 14 m³ e carregadeira</t>
  </si>
  <si>
    <t>1917648</t>
  </si>
  <si>
    <t>Dragagem de material de 1ª categoria com dragline - caçamba de 2,1 m³ - caminho de serviço em leito natural - DMT 1.400 a 1.600 m - com caminhão de 14 m³ e carregadeira</t>
  </si>
  <si>
    <t>1917649</t>
  </si>
  <si>
    <t>Dragagem de material de 1ª categoria com dragline - caçamba de 2,1 m³ - caminho de serviço em leito natural - DMT 1.600 a 1.800 m - com caminhão de 14 m³ e carregadeira</t>
  </si>
  <si>
    <t>1917650</t>
  </si>
  <si>
    <t>Dragagem de material de 1ª categoria com dragline - caçamba de 2,1 m³ - caminho de serviço em leito natural - DMT 1.800 a 2.000 m - com caminhão de 14 m³ e carregadeira</t>
  </si>
  <si>
    <t>1917651</t>
  </si>
  <si>
    <t>Dragagem de material de 1ª categoria com dragline - caçamba de 2,1 m³ - caminho de serviço em leito natural - DMT 2.000 a 2.500 m - com caminhão de 14 m³ e carregadeira</t>
  </si>
  <si>
    <t>1917652</t>
  </si>
  <si>
    <t>Dragagem de material de 1ª categoria com dragline - caçamba de 2,1 m³ - caminho de serviço em leito natural - DMT 2.500 a 3.000 m - com caminhão de 14 m³ e carregadeira</t>
  </si>
  <si>
    <t>1917642</t>
  </si>
  <si>
    <t>Dragagem de material de 1ª categoria com dragline - caçamba de 2,1 m³ - caminho de serviço em leito natural - DMT 200 a 400 m - com caminhão de 14 m³ e carregadeira</t>
  </si>
  <si>
    <t>1917643</t>
  </si>
  <si>
    <t>Dragagem de material de 1ª categoria com dragline - caçamba de 2,1 m³ - caminho de serviço em leito natural - DMT 400 a 600 m - com caminhão de 14 m³ e carregadeira</t>
  </si>
  <si>
    <t>1917641</t>
  </si>
  <si>
    <t>Dragagem de material de 1ª categoria com dragline - caçamba de 2,1 m³ - caminho de serviço em leito natural - DMT 50 a 200 m - com caminhão de 14 m³ e carregadeira</t>
  </si>
  <si>
    <t>1917644</t>
  </si>
  <si>
    <t>Dragagem de material de 1ª categoria com dragline - caçamba de 2,1 m³ - caminho de serviço em leito natural - DMT 600 a 800 m - com caminhão de 14 m³ e carregadeira</t>
  </si>
  <si>
    <t>1917645</t>
  </si>
  <si>
    <t>Dragagem de material de 1ª categoria com dragline - caçamba de 2,1 m³ - caminho de serviço em leito natural - DMT 800 a 1.000 m - com caminhão de 14 m³ e carregadeira</t>
  </si>
  <si>
    <t>1917653</t>
  </si>
  <si>
    <t>Dragagem de material de 1ª categoria com dragline - caçamba de 2,1 m³ - caminho de serviço em leito natural - DMT de 3.000 m - com caminhão de 14 m³ e carregadeira</t>
  </si>
  <si>
    <t>1917659</t>
  </si>
  <si>
    <t>Dragagem de material de 1ª categoria com dragline - caçamba de 2,1 m³ - caminho de serviço em revestimento primário - DMT 1.000 a 1.200 m - com caminhão de 14 m³ e carregadeira</t>
  </si>
  <si>
    <t>1917660</t>
  </si>
  <si>
    <t>Dragagem de material de 1ª categoria com dragline - caçamba de 2,1 m³ - caminho de serviço em revestimento primário - DMT 1.200 a 1.400 m - com caminhão de 14 m³ e carregadeira</t>
  </si>
  <si>
    <t>1917661</t>
  </si>
  <si>
    <t>Dragagem de material de 1ª categoria com dragline - caçamba de 2,1 m³ - caminho de serviço em revestimento primário - DMT 1.400 a 1.600 m - com caminhão de 14 m³ e carregadeira</t>
  </si>
  <si>
    <t>1917662</t>
  </si>
  <si>
    <t>Dragagem de material de 1ª categoria com dragline - caçamba de 2,1 m³ - caminho de serviço em revestimento primário - DMT 1.600 a 1.800 m - com caminhão de 14 m³ e carregadeira</t>
  </si>
  <si>
    <t>1917663</t>
  </si>
  <si>
    <t>Dragagem de material de 1ª categoria com dragline - caçamba de 2,1 m³ - caminho de serviço em revestimento primário - DMT 1.800 a 2.000 m - com caminhão de 14 m³ e carregadeira</t>
  </si>
  <si>
    <t>1917664</t>
  </si>
  <si>
    <t>Dragagem de material de 1ª categoria com dragline - caçamba de 2,1 m³ - caminho de serviço em revestimento primário - DMT 2.000 a 2.500 m - com caminhão de 14 m³ e carregadeira</t>
  </si>
  <si>
    <t>1917665</t>
  </si>
  <si>
    <t>Dragagem de material de 1ª categoria com dragline - caçamba de 2,1 m³ - caminho de serviço em revestimento primário - DMT 2.500 a 3.000 m - com caminhão de 14 m³ e carregadeira</t>
  </si>
  <si>
    <t>1917655</t>
  </si>
  <si>
    <t>Dragagem de material de 1ª categoria com dragline - caçamba de 2,1 m³ - caminho de serviço em revestimento primário - DMT 200 a 400 m - com caminhão de 14 m³ e carregadeira</t>
  </si>
  <si>
    <t>1917656</t>
  </si>
  <si>
    <t>Dragagem de material de 1ª categoria com dragline - caçamba de 2,1 m³ - caminho de serviço em revestimento primário - DMT 400 a 600 m - com caminhão de 14 m³ e carregadeira</t>
  </si>
  <si>
    <t>1917654</t>
  </si>
  <si>
    <t>Dragagem de material de 1ª categoria com dragline - caçamba de 2,1 m³ - caminho de serviço em revestimento primário - DMT 50 a 200 m - com caminhão de 14 m³ e carregadeira</t>
  </si>
  <si>
    <t>1917657</t>
  </si>
  <si>
    <t>Dragagem de material de 1ª categoria com dragline - caçamba de 2,1 m³ - caminho de serviço em revestimento primário - DMT 600 a 800 m - com caminhão de 14 m³ e carregadeira</t>
  </si>
  <si>
    <t>1917658</t>
  </si>
  <si>
    <t>Dragagem de material de 1ª categoria com dragline - caçamba de 2,1 m³ - caminho de serviço em revestimento primário - DMT 800 a 1.000 m - com caminhão de 14 m³ e carregadeira</t>
  </si>
  <si>
    <t>1917666</t>
  </si>
  <si>
    <t>Dragagem de material de 1ª categoria com dragline - caçamba de 2,1 m³ - caminho de serviço em revestimento primário - DMT de 3.000 m - com caminhão de 14 m³ e carregadeira</t>
  </si>
  <si>
    <t>1917672</t>
  </si>
  <si>
    <t>Dragagem de material de 1ª categoria com dragline - caçamba de 2,1 m³ - caminho de serviço pavimentado - DMT 1.000 a 1.200 m - com caminhão de 14 m³ e carregadeira</t>
  </si>
  <si>
    <t>1917673</t>
  </si>
  <si>
    <t>Dragagem de material de 1ª categoria com dragline - caçamba de 2,1 m³ - caminho de serviço pavimentado - DMT 1.200 a 1.400 m - com caminhão de 14 m³ e carregadeira</t>
  </si>
  <si>
    <t>1917674</t>
  </si>
  <si>
    <t>Dragagem de material de 1ª categoria com dragline - caçamba de 2,1 m³ - caminho de serviço pavimentado - DMT 1.400 a 1.600 m - com caminhão de 14 m³ e carregadeira</t>
  </si>
  <si>
    <t>1917675</t>
  </si>
  <si>
    <t>Dragagem de material de 1ª categoria com dragline - caçamba de 2,1 m³ - caminho de serviço pavimentado - DMT 1.600 a 1.800 m - com caminhão de 14 m³ e carregadeira</t>
  </si>
  <si>
    <t>1917676</t>
  </si>
  <si>
    <t>Dragagem de material de 1ª categoria com dragline - caçamba de 2,1 m³ - caminho de serviço pavimentado - DMT 1.800 a 2.000 m - com caminhão de 14 m³ e carregadeira</t>
  </si>
  <si>
    <t>1917677</t>
  </si>
  <si>
    <t>Dragagem de material de 1ª categoria com dragline - caçamba de 2,1 m³ - caminho de serviço pavimentado - DMT 2.000 a 2.500 m - com caminhão de 14 m³ e carregadeira</t>
  </si>
  <si>
    <t>1917678</t>
  </si>
  <si>
    <t>Dragagem de material de 1ª categoria com dragline - caçamba de 2,1 m³ - caminho de serviço pavimentado - DMT 2.500 a 3.000 m - com caminhão de 14 m³ e carregadeira</t>
  </si>
  <si>
    <t>1917668</t>
  </si>
  <si>
    <t>Dragagem de material de 1ª categoria com dragline - caçamba de 2,1 m³ - caminho de serviço pavimentado - DMT 200 a 400 m - com caminhão de 14 m³ e carregadeira</t>
  </si>
  <si>
    <t>1917669</t>
  </si>
  <si>
    <t>Dragagem de material de 1ª categoria com dragline - caçamba de 2,1 m³ - caminho de serviço pavimentado - DMT 400 a 600 m - com caminhão de 14 m³ e carregadeira</t>
  </si>
  <si>
    <t>1917667</t>
  </si>
  <si>
    <t>Dragagem de material de 1ª categoria com dragline - caçamba de 2,1 m³ - caminho de serviço pavimentado - DMT 50 a 200 m - com caminhão de 14 m³ e carregadeira</t>
  </si>
  <si>
    <t>1917670</t>
  </si>
  <si>
    <t>Dragagem de material de 1ª categoria com dragline - caçamba de 2,1 m³ - caminho de serviço pavimentado - DMT 600 a 800 m - com caminhão de 14 m³ e carregadeira</t>
  </si>
  <si>
    <t>1917671</t>
  </si>
  <si>
    <t>Dragagem de material de 1ª categoria com dragline - caçamba de 2,1 m³ - caminho de serviço pavimentado - DMT 800 a 1.000 m - com caminhão de 14 m³ e carregadeira</t>
  </si>
  <si>
    <t>1917679</t>
  </si>
  <si>
    <t>Dragagem de material de 1ª categoria com dragline - caçamba de 2,1 m³ - caminho de serviço pavimentado - DMT de 3.000 m - com caminhão de 14 m³ e carregadeira</t>
  </si>
  <si>
    <t>1917640</t>
  </si>
  <si>
    <t>Dragagem de material de 1ª categoria com dragline - caçamba de 2,1 m³ - DMT até 50 m</t>
  </si>
  <si>
    <t>1917686</t>
  </si>
  <si>
    <t>Dragagem de material de 1ª categoria com escavadeira hidráulica - capacidade de caçamba de 1,56 m³ - caminho de serviço em leito natural - DMT 1.000 a 1.200 m</t>
  </si>
  <si>
    <t>1917687</t>
  </si>
  <si>
    <t>Dragagem de material de 1ª categoria com escavadeira hidráulica - capacidade de caçamba de 1,56 m³ - caminho de serviço em leito natural - DMT 1.200 a 1.400 m</t>
  </si>
  <si>
    <t>1917688</t>
  </si>
  <si>
    <t>Dragagem de material de 1ª categoria com escavadeira hidráulica - capacidade de caçamba de 1,56 m³ - caminho de serviço em leito natural - DMT 1.400 a 1.600 m</t>
  </si>
  <si>
    <t>1917689</t>
  </si>
  <si>
    <t>Dragagem de material de 1ª categoria com escavadeira hidráulica - capacidade de caçamba de 1,56 m³ - caminho de serviço em leito natural - DMT 1.600 a 1.800 m</t>
  </si>
  <si>
    <t>1917690</t>
  </si>
  <si>
    <t>Dragagem de material de 1ª categoria com escavadeira hidráulica - capacidade de caçamba de 1,56 m³ - caminho de serviço em leito natural - DMT 1.800 a 2.000 m</t>
  </si>
  <si>
    <t>1917691</t>
  </si>
  <si>
    <t>Dragagem de material de 1ª categoria com escavadeira hidráulica - capacidade de caçamba de 1,56 m³ - caminho de serviço em leito natural - DMT 2.000 a 2.500 m</t>
  </si>
  <si>
    <t>1917692</t>
  </si>
  <si>
    <t>Dragagem de material de 1ª categoria com escavadeira hidráulica - capacidade de caçamba de 1,56 m³ - caminho de serviço em leito natural - DMT 2.500 a 3.000 m</t>
  </si>
  <si>
    <t>1917682</t>
  </si>
  <si>
    <t>Dragagem de material de 1ª categoria com escavadeira hidráulica - capacidade de caçamba de 1,56 m³ - caminho de serviço em leito natural - DMT 200 a 400 m</t>
  </si>
  <si>
    <t>1917693</t>
  </si>
  <si>
    <t>Dragagem de material de 1ª categoria com escavadeira hidráulica - capacidade de caçamba de 1,56 m³ - caminho de serviço em leito natural - DMT 3.000 m</t>
  </si>
  <si>
    <t>1917683</t>
  </si>
  <si>
    <t>Dragagem de material de 1ª categoria com escavadeira hidráulica - capacidade de caçamba de 1,56 m³ - caminho de serviço em leito natural - DMT 400 a 600 m</t>
  </si>
  <si>
    <t>1917681</t>
  </si>
  <si>
    <t>Dragagem de material de 1ª categoria com escavadeira hidráulica - capacidade de caçamba de 1,56 m³ - caminho de serviço em leito natural - DMT 50 a 200 m</t>
  </si>
  <si>
    <t>1917684</t>
  </si>
  <si>
    <t>Dragagem de material de 1ª categoria com escavadeira hidráulica - capacidade de caçamba de 1,56 m³ - caminho de serviço em leito natural - DMT 600 a 800 m</t>
  </si>
  <si>
    <t>1917685</t>
  </si>
  <si>
    <t>Dragagem de material de 1ª categoria com escavadeira hidráulica - capacidade de caçamba de 1,56 m³ - caminho de serviço em leito natural - DMT 800 a 1.000 m</t>
  </si>
  <si>
    <t>1917699</t>
  </si>
  <si>
    <t>Dragagem de material de 1ª categoria com escavadeira hidráulica - capacidade de caçamba de 1,56 m³ - caminho de serviço em revestimento primário - DMT 1.000 a 1.200 m</t>
  </si>
  <si>
    <t>1917700</t>
  </si>
  <si>
    <t>Dragagem de material de 1ª categoria com escavadeira hidráulica - capacidade de caçamba de 1,56 m³ - caminho de serviço em revestimento primário - DMT 1.200 a 1.400 m</t>
  </si>
  <si>
    <t>1917701</t>
  </si>
  <si>
    <t>Dragagem de material de 1ª categoria com escavadeira hidráulica - capacidade de caçamba de 1,56 m³ - caminho de serviço em revestimento primário - DMT 1.400 a 1.600 m</t>
  </si>
  <si>
    <t>1917702</t>
  </si>
  <si>
    <t>Dragagem de material de 1ª categoria com escavadeira hidráulica - capacidade de caçamba de 1,56 m³ - caminho de serviço em revestimento primário - DMT 1.600 a 1.800 m</t>
  </si>
  <si>
    <t>1917703</t>
  </si>
  <si>
    <t>Dragagem de material de 1ª categoria com escavadeira hidráulica - capacidade de caçamba de 1,56 m³ - caminho de serviço em revestimento primário - DMT 1.800 a 2.000 m</t>
  </si>
  <si>
    <t>1917704</t>
  </si>
  <si>
    <t>Dragagem de material de 1ª categoria com escavadeira hidráulica - capacidade de caçamba de 1,56 m³ - caminho de serviço em revestimento primário - DMT 2.000 a 2.500 m</t>
  </si>
  <si>
    <t>1917705</t>
  </si>
  <si>
    <t>Dragagem de material de 1ª categoria com escavadeira hidráulica - capacidade de caçamba de 1,56 m³ - caminho de serviço em revestimento primário - DMT 2.500 a 3.000 m</t>
  </si>
  <si>
    <t>1917695</t>
  </si>
  <si>
    <t>Dragagem de material de 1ª categoria com escavadeira hidráulica - capacidade de caçamba de 1,56 m³ - caminho de serviço em revestimento primário - DMT 200 a 400 m</t>
  </si>
  <si>
    <t>1917706</t>
  </si>
  <si>
    <t>Dragagem de material de 1ª categoria com escavadeira hidráulica - capacidade de caçamba de 1,56 m³ - caminho de serviço em revestimento primário - DMT 3.000 m</t>
  </si>
  <si>
    <t>1917696</t>
  </si>
  <si>
    <t>Dragagem de material de 1ª categoria com escavadeira hidráulica - capacidade de caçamba de 1,56 m³ - caminho de serviço em revestimento primário - DMT 400 a 600 m</t>
  </si>
  <si>
    <t>1917694</t>
  </si>
  <si>
    <t>Dragagem de material de 1ª categoria com escavadeira hidráulica - capacidade de caçamba de 1,56 m³ - caminho de serviço em revestimento primário - DMT 50 a 200 m</t>
  </si>
  <si>
    <t>1917697</t>
  </si>
  <si>
    <t>Dragagem de material de 1ª categoria com escavadeira hidráulica - capacidade de caçamba de 1,56 m³ - caminho de serviço em revestimento primário - DMT 600 a 800 m</t>
  </si>
  <si>
    <t>1917698</t>
  </si>
  <si>
    <t>Dragagem de material de 1ª categoria com escavadeira hidráulica - capacidade de caçamba de 1,56 m³ - caminho de serviço em revestimento primário - DMT 800 a 1.000 m</t>
  </si>
  <si>
    <t>1917712</t>
  </si>
  <si>
    <t>Dragagem de material de 1ª categoria com escavadeira hidráulica - capacidade de caçamba de 1,56 m³ - caminho de serviço pavimentado - DMT 1.000 a 1.200 m</t>
  </si>
  <si>
    <t>1917713</t>
  </si>
  <si>
    <t>Dragagem de material de 1ª categoria com escavadeira hidráulica - capacidade de caçamba de 1,56 m³ - caminho de serviço pavimentado - DMT 1.200 a 1.400 m</t>
  </si>
  <si>
    <t>1917714</t>
  </si>
  <si>
    <t>Dragagem de material de 1ª categoria com escavadeira hidráulica - capacidade de caçamba de 1,56 m³ - caminho de serviço pavimentado - DMT 1.400 a 1.600 m</t>
  </si>
  <si>
    <t>1917715</t>
  </si>
  <si>
    <t>Dragagem de material de 1ª categoria com escavadeira hidráulica - capacidade de caçamba de 1,56 m³ - caminho de serviço pavimentado - DMT 1.600 a 1.800 m</t>
  </si>
  <si>
    <t>1917716</t>
  </si>
  <si>
    <t>Dragagem de material de 1ª categoria com escavadeira hidráulica - capacidade de caçamba de 1,56 m³ - caminho de serviço pavimentado - DMT 1.800 a 2.000 m</t>
  </si>
  <si>
    <t>1917717</t>
  </si>
  <si>
    <t>Dragagem de material de 1ª categoria com escavadeira hidráulica - capacidade de caçamba de 1,56 m³ - caminho de serviço pavimentado - DMT 2.000 a 2.500 m</t>
  </si>
  <si>
    <t>1917718</t>
  </si>
  <si>
    <t>Dragagem de material de 1ª categoria com escavadeira hidráulica - capacidade de caçamba de 1,56 m³ - caminho de serviço pavimentado - DMT 2.500 a 3.000 m</t>
  </si>
  <si>
    <t>1917708</t>
  </si>
  <si>
    <t>Dragagem de material de 1ª categoria com escavadeira hidráulica - capacidade de caçamba de 1,56 m³ - caminho de serviço pavimentado - DMT 200 a 400 m</t>
  </si>
  <si>
    <t>1917719</t>
  </si>
  <si>
    <t>Dragagem de material de 1ª categoria com escavadeira hidráulica - capacidade de caçamba de 1,56 m³ - caminho de serviço pavimentado - DMT 3.000 m</t>
  </si>
  <si>
    <t>1917709</t>
  </si>
  <si>
    <t>Dragagem de material de 1ª categoria com escavadeira hidráulica - capacidade de caçamba de 1,56 m³ - caminho de serviço pavimentado - DMT 400 a 600 m</t>
  </si>
  <si>
    <t>1917707</t>
  </si>
  <si>
    <t>Dragagem de material de 1ª categoria com escavadeira hidráulica - capacidade de caçamba de 1,56 m³ - caminho de serviço pavimentado - DMT 50 a 200 m</t>
  </si>
  <si>
    <t>1917710</t>
  </si>
  <si>
    <t>Dragagem de material de 1ª categoria com escavadeira hidráulica - capacidade de caçamba de 1,56 m³ - caminho de serviço pavimentado - DMT 600 a 800 m</t>
  </si>
  <si>
    <t>1917711</t>
  </si>
  <si>
    <t>Dragagem de material de 1ª categoria com escavadeira hidráulica - capacidade de caçamba de 1,56 m³ - caminho de serviço pavimentado - DMT 800 a 1.000 m</t>
  </si>
  <si>
    <t>1917680</t>
  </si>
  <si>
    <t>Dragagem de material de 1ª categoria com escavadeira hidráulica - capacidade de caçamba de 1,56 m³ - DMT 0 a 50 m</t>
  </si>
  <si>
    <t>1901607</t>
  </si>
  <si>
    <t>Dragagem de material de 1ª categoria com escavadeira hidráulica sobre pontão flutuante - capacidade da caçamba de 1,56 m³ - transporte com batelão sem propulsão com capacidade de 100 t - DMT 0 a 300 m</t>
  </si>
  <si>
    <t>1901611</t>
  </si>
  <si>
    <t>Dragagem de material de 1ª categoria com escavadeira hidráulica sobre pontão flutuante - capacidade da caçamba de 1,56 m³ - transporte com batelão sem propulsão com capacidade de 100 t - DMT 1.200 a 1.500 m</t>
  </si>
  <si>
    <t>1901612</t>
  </si>
  <si>
    <t>Dragagem de material de 1ª categoria com escavadeira hidráulica sobre pontão flutuante - capacidade da caçamba de 1,56 m³ - transporte com batelão sem propulsão com capacidade de 100 t - DMT 1.500 a 1.800 m</t>
  </si>
  <si>
    <t>1901613</t>
  </si>
  <si>
    <t>Dragagem de material de 1ª categoria com escavadeira hidráulica sobre pontão flutuante - capacidade da caçamba de 1,56 m³ - transporte com batelão sem propulsão com capacidade de 100 t - DMT 1.800 a 2.100 m</t>
  </si>
  <si>
    <t>1901614</t>
  </si>
  <si>
    <t>Dragagem de material de 1ª categoria com escavadeira hidráulica sobre pontão flutuante - capacidade da caçamba de 1,56 m³ - transporte com batelão sem propulsão com capacidade de 100 t - DMT 2.100 a 2.400 m</t>
  </si>
  <si>
    <t>1901615</t>
  </si>
  <si>
    <t>Dragagem de material de 1ª categoria com escavadeira hidráulica sobre pontão flutuante - capacidade da caçamba de 1,56 m³ - transporte com batelão sem propulsão com capacidade de 100 t - DMT 2.400 a 2.700 m</t>
  </si>
  <si>
    <t>1901616</t>
  </si>
  <si>
    <t>Dragagem de material de 1ª categoria com escavadeira hidráulica sobre pontão flutuante - capacidade da caçamba de 1,56 m³ - transporte com batelão sem propulsão com capacidade de 100 t - DMT 2.700 a 3.000 m</t>
  </si>
  <si>
    <t>1901608</t>
  </si>
  <si>
    <t>Dragagem de material de 1ª categoria com escavadeira hidráulica sobre pontão flutuante - capacidade da caçamba de 1,56 m³ - transporte com batelão sem propulsão com capacidade de 100 t - DMT 300 a 600 m</t>
  </si>
  <si>
    <t>1901609</t>
  </si>
  <si>
    <t>Dragagem de material de 1ª categoria com escavadeira hidráulica sobre pontão flutuante - capacidade da caçamba de 1,56 m³ - transporte com batelão sem propulsão com capacidade de 100 t - DMT 600 a 900 m</t>
  </si>
  <si>
    <t>1901610</t>
  </si>
  <si>
    <t>Dragagem de material de 1ª categoria com escavadeira hidráulica sobre pontão flutuante - capacidade da caçamba de 1,56 m³ - transporte com batelão sem propulsão com capacidade de 100 t - DMT 900 a 1.200 m</t>
  </si>
  <si>
    <t>1901617</t>
  </si>
  <si>
    <t>Dragagem de material de 1ª categoria com escavadeira hidráulica sobre pontão flutuante - capacidade da caçamba de 1,56 m³ - transporte com batelão sem propulsão com capacidade de 100 t - DMT de 3.000 m</t>
  </si>
  <si>
    <t>1917037</t>
  </si>
  <si>
    <t>Dragagem de silte com draga hopper - capacidade da cisterna de 1.000 m³ - DMT de 1.500 a 1.800 m</t>
  </si>
  <si>
    <t>1917038</t>
  </si>
  <si>
    <t>Dragagem de silte com draga hopper - capacidade da cisterna de 1.000 m³ - DMT de 1.800 a 2.100 m</t>
  </si>
  <si>
    <t>1917039</t>
  </si>
  <si>
    <t>Dragagem de silte com draga hopper - capacidade da cisterna de 1.000 m³ - DMT de 2.100 a 2.400 m</t>
  </si>
  <si>
    <t>1917040</t>
  </si>
  <si>
    <t>Dragagem de silte com draga hopper - capacidade da cisterna de 1.000 m³ - DMT de 2.400 a 2.700 m</t>
  </si>
  <si>
    <t>1917041</t>
  </si>
  <si>
    <t>Dragagem de silte com draga hopper - capacidade da cisterna de 1.000 m³ - DMT de 2.700 a 3.000 m</t>
  </si>
  <si>
    <t>1917042</t>
  </si>
  <si>
    <t>Dragagem de silte com draga hopper - capacidade da cisterna de 1.000 m³ - DMT de 3.000 m</t>
  </si>
  <si>
    <t>1901619</t>
  </si>
  <si>
    <t>Dragagem de silte com draga hopper - capacidade da cisterna de 10.000 m³ - DMT de 1.500 a 1.800 m</t>
  </si>
  <si>
    <t>1901620</t>
  </si>
  <si>
    <t>Dragagem de silte com draga hopper - capacidade da cisterna de 10.000 m³ - DMT de 1.800 a 2.100 m</t>
  </si>
  <si>
    <t>1901621</t>
  </si>
  <si>
    <t>Dragagem de silte com draga hopper - capacidade da cisterna de 10.000 m³ - DMT de 2.100 a 2.400 m</t>
  </si>
  <si>
    <t>1901622</t>
  </si>
  <si>
    <t>Dragagem de silte com draga hopper - capacidade da cisterna de 10.000 m³ - DMT de 2.400 a 2.700 m</t>
  </si>
  <si>
    <t>1901623</t>
  </si>
  <si>
    <t>Dragagem de silte com draga hopper - capacidade da cisterna de 10.000 m³ - DMT de 2.700 a 3.000 m</t>
  </si>
  <si>
    <t>1901618</t>
  </si>
  <si>
    <t>Dragagem de silte com draga hopper - capacidade da cisterna de 10.000 m³ - DMT de 3.000 m</t>
  </si>
  <si>
    <t>1901625</t>
  </si>
  <si>
    <t>Dragagem de silte com draga hopper - capacidade da cisterna de 15.000 m³ - DMT de 1.500 a 1.800 m</t>
  </si>
  <si>
    <t>1901626</t>
  </si>
  <si>
    <t>Dragagem de silte com draga hopper - capacidade da cisterna de 15.000 m³ - DMT de 1.800 a 2.100 m</t>
  </si>
  <si>
    <t>1901627</t>
  </si>
  <si>
    <t>Dragagem de silte com draga hopper - capacidade da cisterna de 15.000 m³ - DMT de 2.100 a 2.400 m</t>
  </si>
  <si>
    <t>1901628</t>
  </si>
  <si>
    <t>Dragagem de silte com draga hopper - capacidade da cisterna de 15.000 m³ - DMT de 2.400 a 2.700 m</t>
  </si>
  <si>
    <t>1901629</t>
  </si>
  <si>
    <t>Dragagem de silte com draga hopper - capacidade da cisterna de 15.000 m³ - DMT de 2.700 a 3.000 m</t>
  </si>
  <si>
    <t>1901624</t>
  </si>
  <si>
    <t>Dragagem de silte com draga hopper - capacidade da cisterna de 15.000 m³ - DMT de 3.000 m</t>
  </si>
  <si>
    <t>1917073</t>
  </si>
  <si>
    <t>Dragagem de silte com draga hopper - capacidade da cisterna de 2.000 m³ - DMT de 1.500 a 1.800 m</t>
  </si>
  <si>
    <t>1917074</t>
  </si>
  <si>
    <t>Dragagem de silte com draga hopper - capacidade da cisterna de 2.000 m³ - DMT de 1.800 a 2.100 m</t>
  </si>
  <si>
    <t>1917075</t>
  </si>
  <si>
    <t>Dragagem de silte com draga hopper - capacidade da cisterna de 2.000 m³ - DMT de 2.100 a 2.400 m</t>
  </si>
  <si>
    <t>1917076</t>
  </si>
  <si>
    <t>Dragagem de silte com draga hopper - capacidade da cisterna de 2.000 m³ - DMT de 2.400 a 2.700 m</t>
  </si>
  <si>
    <t>1917077</t>
  </si>
  <si>
    <t>Dragagem de silte com draga hopper - capacidade da cisterna de 2.000 m³ - DMT de 2.700 a 3.000 m</t>
  </si>
  <si>
    <t>1917078</t>
  </si>
  <si>
    <t>Dragagem de silte com draga hopper - capacidade da cisterna de 2.000 m³ - DMT de 3.000 m</t>
  </si>
  <si>
    <t>1901631</t>
  </si>
  <si>
    <t>Dragagem de silte com draga hopper - capacidade da cisterna de 20.000 m³ - DMT de 1.500 a 1.800 m</t>
  </si>
  <si>
    <t>1901632</t>
  </si>
  <si>
    <t>Dragagem de silte com draga hopper - capacidade da cisterna de 20.000 m³ - DMT de 1.800 a 2.100 m</t>
  </si>
  <si>
    <t>1901633</t>
  </si>
  <si>
    <t>Dragagem de silte com draga hopper - capacidade da cisterna de 20.000 m³ - DMT de 2.100 a 2.400 m</t>
  </si>
  <si>
    <t>1901634</t>
  </si>
  <si>
    <t>Dragagem de silte com draga hopper - capacidade da cisterna de 20.000 m³ - DMT de 2.400 a 2.700 m</t>
  </si>
  <si>
    <t>1901635</t>
  </si>
  <si>
    <t>Dragagem de silte com draga hopper - capacidade da cisterna de 20.000 m³ - DMT de 2.700 a 3.000 m</t>
  </si>
  <si>
    <t>1901630</t>
  </si>
  <si>
    <t>Dragagem de silte com draga hopper - capacidade da cisterna de 20.000 m³ - DMT de 3.000 m</t>
  </si>
  <si>
    <t>1917109</t>
  </si>
  <si>
    <t>Dragagem de silte com draga hopper - capacidade da cisterna de 3.000 m³ - DMT de 1.500 a 1.800 m</t>
  </si>
  <si>
    <t>1917110</t>
  </si>
  <si>
    <t>Dragagem de silte com draga hopper - capacidade da cisterna de 3.000 m³ - DMT de 1.800 a 2.100 m</t>
  </si>
  <si>
    <t>1917111</t>
  </si>
  <si>
    <t>Dragagem de silte com draga hopper - capacidade da cisterna de 3.000 m³ - DMT de 2.100 a 2.400 m</t>
  </si>
  <si>
    <t>1917112</t>
  </si>
  <si>
    <t>Dragagem de silte com draga hopper - capacidade da cisterna de 3.000 m³ - DMT de 2.400 a 2.700 m</t>
  </si>
  <si>
    <t>1917113</t>
  </si>
  <si>
    <t>Dragagem de silte com draga hopper - capacidade da cisterna de 3.000 m³ - DMT de 2.700 a 3.000 m</t>
  </si>
  <si>
    <t>1917114</t>
  </si>
  <si>
    <t>Dragagem de silte com draga hopper - capacidade da cisterna de 3.000 m³ - DMT de 3.000 m</t>
  </si>
  <si>
    <t>1917145</t>
  </si>
  <si>
    <t>Dragagem de silte com draga hopper - capacidade da cisterna de 4.000 m³ - DMT de 1.500 a 1.800 m</t>
  </si>
  <si>
    <t>1917146</t>
  </si>
  <si>
    <t>Dragagem de silte com draga hopper - capacidade da cisterna de 4.000 m³ - DMT de 1.800 a 2.100 m</t>
  </si>
  <si>
    <t>1917147</t>
  </si>
  <si>
    <t>Dragagem de silte com draga hopper - capacidade da cisterna de 4.000 m³ - DMT de 2.100 a 2.400 m</t>
  </si>
  <si>
    <t>1917148</t>
  </si>
  <si>
    <t>Dragagem de silte com draga hopper - capacidade da cisterna de 4.000 m³ - DMT de 2.400 a 2.700 m</t>
  </si>
  <si>
    <t>1917149</t>
  </si>
  <si>
    <t>Dragagem de silte com draga hopper - capacidade da cisterna de 4.000 m³ - DMT de 2.700 a 3.000 m</t>
  </si>
  <si>
    <t>1917150</t>
  </si>
  <si>
    <t>Dragagem de silte com draga hopper - capacidade da cisterna de 4.000 m³ - DMT de 3.000 m</t>
  </si>
  <si>
    <t>1917181</t>
  </si>
  <si>
    <t>Dragagem de silte com draga hopper - capacidade da cisterna de 5.000 m³ - DMT de 1.500 a 1.800 m</t>
  </si>
  <si>
    <t>1917182</t>
  </si>
  <si>
    <t>Dragagem de silte com draga hopper - capacidade da cisterna de 5.000 m³ - DMT de 1.800 a 2.100 m</t>
  </si>
  <si>
    <t>1917183</t>
  </si>
  <si>
    <t>Dragagem de silte com draga hopper - capacidade da cisterna de 5.000 m³ - DMT de 2.100 a 2.400 m</t>
  </si>
  <si>
    <t>1917184</t>
  </si>
  <si>
    <t>Dragagem de silte com draga hopper - capacidade da cisterna de 5.000 m³ - DMT de 2.400 a 2.700 m</t>
  </si>
  <si>
    <t>1917185</t>
  </si>
  <si>
    <t>Dragagem de silte com draga hopper - capacidade da cisterna de 5.000 m³ - DMT de 2.700 a 3.000 m</t>
  </si>
  <si>
    <t>1917186</t>
  </si>
  <si>
    <t>Dragagem de silte com draga hopper - capacidade da cisterna de 5.000 m³ - DMT de 3.000 m</t>
  </si>
  <si>
    <t>1917001</t>
  </si>
  <si>
    <t>Dragagem de silte com draga hopper - capacidade da cisterna de 750 m³ - DMT de 1.500 a 1.800 m</t>
  </si>
  <si>
    <t>1917002</t>
  </si>
  <si>
    <t>Dragagem de silte com draga hopper - capacidade da cisterna de 750 m³ - DMT de 1.800 a 2.100 m</t>
  </si>
  <si>
    <t>1917003</t>
  </si>
  <si>
    <t>Dragagem de silte com draga hopper - capacidade da cisterna de 750 m³ - DMT de 2.100 a 2.400 m</t>
  </si>
  <si>
    <t>1917004</t>
  </si>
  <si>
    <t>Dragagem de silte com draga hopper - capacidade da cisterna de 750 m³ - DMT de 2.400 a 2.700 m</t>
  </si>
  <si>
    <t>1917005</t>
  </si>
  <si>
    <t>Dragagem de silte com draga hopper - capacidade da cisterna de 750 m³ - DMT de 2.700 a 3.000 m</t>
  </si>
  <si>
    <t>1917006</t>
  </si>
  <si>
    <t>Dragagem de silte com draga hopper - capacidade da cisterna de 750 m³ - DMT de 3.000 m</t>
  </si>
  <si>
    <t>2009619</t>
  </si>
  <si>
    <t>Alvenaria de blocos de concreto 19 x 19 x 39 cm com espessura de 20 cm - areia comercial</t>
  </si>
  <si>
    <t>2009618</t>
  </si>
  <si>
    <t>Alvenaria de blocos de concreto 19 x 19 x 39 cm com espessura de 20 cm - areia extraída</t>
  </si>
  <si>
    <t>2003866</t>
  </si>
  <si>
    <t>Aplicação de geotêxtil não-tecido agulhado com resistência à tração longitudinal de 14 kN/m</t>
  </si>
  <si>
    <t>2003867</t>
  </si>
  <si>
    <t>Aplicação de geotêxtil não-tecido agulhado com resistência à tração longitudinal de 31 kN/m</t>
  </si>
  <si>
    <t>2003622</t>
  </si>
  <si>
    <t>Boca de lobo combinada - chapéu e grelha simples - BLC 01 - areia e brita comerciais</t>
  </si>
  <si>
    <t>2003621</t>
  </si>
  <si>
    <t>Boca de lobo combinada - chapéu e grelha simples - BLC 01 - areia extraída e brita produzida</t>
  </si>
  <si>
    <t>2003624</t>
  </si>
  <si>
    <t>Boca de lobo combinada - chapéu e grelha simples - BLC 02 - areia e brita comerciais</t>
  </si>
  <si>
    <t>2003623</t>
  </si>
  <si>
    <t>Boca de lobo combinada - chapéu e grelha simples - BLC 02 - areia extraída e brita produzida</t>
  </si>
  <si>
    <t>2003634</t>
  </si>
  <si>
    <t>Boca de lobo dupla - grelha de concreto - BLDG 01 - areia e brita comerciais</t>
  </si>
  <si>
    <t>2003633</t>
  </si>
  <si>
    <t>Boca de lobo dupla - grelha de concreto - BLDG 01 - areia extraída e brita produzida</t>
  </si>
  <si>
    <t>2003636</t>
  </si>
  <si>
    <t>Boca de lobo dupla - grelha de concreto - BLDG 02 - areia e brita comerciais</t>
  </si>
  <si>
    <t>2003635</t>
  </si>
  <si>
    <t>Boca de lobo dupla - grelha de concreto - BLDG 02 - areia extraída e brita produzida</t>
  </si>
  <si>
    <t>2003638</t>
  </si>
  <si>
    <t>Boca de lobo dupla - grelha de concreto - BLDG 03 - areia e brita comerciais</t>
  </si>
  <si>
    <t>2003637</t>
  </si>
  <si>
    <t>Boca de lobo dupla - grelha de concreto - BLDG 03 - areia extraída e brita produzida</t>
  </si>
  <si>
    <t>2003640</t>
  </si>
  <si>
    <t>Boca de lobo dupla - grelha de concreto - BLDG 04 - areia e brita comerciais</t>
  </si>
  <si>
    <t>2003639</t>
  </si>
  <si>
    <t>Boca de lobo dupla - grelha de concreto - BLDG 04 - areia extraída e brita produzida</t>
  </si>
  <si>
    <t>2003618</t>
  </si>
  <si>
    <t>Boca de lobo simples - BLS 01 - areia e brita comerciais</t>
  </si>
  <si>
    <t>2003617</t>
  </si>
  <si>
    <t>Boca de lobo simples - BLS 01 - areia extraída e brita produzida</t>
  </si>
  <si>
    <t>2003620</t>
  </si>
  <si>
    <t>Boca de lobo simples - BLS 02 - areia e brita comerciais</t>
  </si>
  <si>
    <t>2003619</t>
  </si>
  <si>
    <t>Boca de lobo simples - BLS 02 - areia extraída e brita produzida</t>
  </si>
  <si>
    <t>2003626</t>
  </si>
  <si>
    <t>Boca de lobo simples - grelha de concreto - BLSG 01 - areia e brita comerciais</t>
  </si>
  <si>
    <t>2003625</t>
  </si>
  <si>
    <t>Boca de lobo simples - grelha de concreto - BLSG 01 - areia extraída e brita produzida</t>
  </si>
  <si>
    <t>2003628</t>
  </si>
  <si>
    <t>Boca de lobo simples - grelha de concreto - BLSG 02 - areia e brita comerciais</t>
  </si>
  <si>
    <t>2003627</t>
  </si>
  <si>
    <t>Boca de lobo simples - grelha de concreto - BLSG 02 - areia extraída e brita produzida</t>
  </si>
  <si>
    <t>2003630</t>
  </si>
  <si>
    <t>Boca de lobo simples - grelha de concreto - BLSG 03 - areia e brita comerciais</t>
  </si>
  <si>
    <t>2003629</t>
  </si>
  <si>
    <t>Boca de lobo simples - grelha de concreto - BLSG 03 - areia extraída e brita produzida</t>
  </si>
  <si>
    <t>2003632</t>
  </si>
  <si>
    <t>Boca de lobo simples - grelha de concreto - BLSG 04 - areia e brita comerciais</t>
  </si>
  <si>
    <t>2003631</t>
  </si>
  <si>
    <t>Boca de lobo simples - grelha de concreto - BLSG 04 - areia extraída e brita produzida</t>
  </si>
  <si>
    <t>2003599</t>
  </si>
  <si>
    <t>Boca de saída para dreno longitudinal profundo - BSD 01 - tubo de concreto perfurado - areia e brita comerciais</t>
  </si>
  <si>
    <t>2003598</t>
  </si>
  <si>
    <t>Boca de saída para dreno longitudinal profundo - BSD 01 - tubo de concreto perfurado - areia extraída e brita produzida</t>
  </si>
  <si>
    <t>2003919</t>
  </si>
  <si>
    <t>Boca de saída para dreno longitudinal profundo - BSD 01 - tubo de PEAD - areia e brita comerciais</t>
  </si>
  <si>
    <t>2003918</t>
  </si>
  <si>
    <t>Boca de saída para dreno longitudinal profundo - BSD 01 - tubo de PEAD - areia extraída e brita produzida</t>
  </si>
  <si>
    <t>2003601</t>
  </si>
  <si>
    <t>Boca de saída para dreno longitudinal profundo - BSD 02 - tubo de concreto perfurado - areia e brita comerciais</t>
  </si>
  <si>
    <t>2003600</t>
  </si>
  <si>
    <t>Boca de saída para dreno longitudinal profundo - BSD 02 - tubo de concreto perfurado - areia extraída e brita produzida</t>
  </si>
  <si>
    <t>2003921</t>
  </si>
  <si>
    <t>Boca de saída para dreno longitudinal profundo - BSD 02 - tubo de PEAD - areia e brita comerciais</t>
  </si>
  <si>
    <t>2003920</t>
  </si>
  <si>
    <t>Boca de saída para dreno longitudinal profundo - BSD 02 - tubo de PEAD - areia extraída e brita produzida</t>
  </si>
  <si>
    <t>2003616</t>
  </si>
  <si>
    <t>Boca de saída para dreno sub-horizontal em material de 1ª categoria - BSD 04 - areia e brita comerciais</t>
  </si>
  <si>
    <t>2003615</t>
  </si>
  <si>
    <t>Boca de saída para dreno sub-horizontal em material de 1ª categoria - BSD 04 - areia extraída e brita produzida</t>
  </si>
  <si>
    <t>2003927</t>
  </si>
  <si>
    <t>Boca de saída para dreno sub-horizontal em material de 2ª categoria - BSD 04 - areia e brita comerciais</t>
  </si>
  <si>
    <t>2003926</t>
  </si>
  <si>
    <t>Boca de saída para dreno sub-horizontal em material de 2ª categoria - BSD 04 - areia extraída e brita produzida</t>
  </si>
  <si>
    <t>2003613</t>
  </si>
  <si>
    <t>Boca de saída para dreno sub-superficial - BSD 03 - areia e brita comerciais</t>
  </si>
  <si>
    <t>2003612</t>
  </si>
  <si>
    <t>Boca de saída para dreno sub-superficial - BSD 03 - areia extraída e brita produzida</t>
  </si>
  <si>
    <t>2017912</t>
  </si>
  <si>
    <t>Bueiro de concreto tipo minitúnel sem interrupção de tráfego - seção 0,80 m x 1,40 m - escavado em material de 1ª categoria - altura mínima do aterro = 0,80 m</t>
  </si>
  <si>
    <t>2017919</t>
  </si>
  <si>
    <t>Bueiro de concreto tipo minitúnel sem interrupção de tráfego - seção 0,80 m x 1,40 m - escavado em material de 2ª categoria - altura mínima do aterro = 0,80 m</t>
  </si>
  <si>
    <t>2017926</t>
  </si>
  <si>
    <t>Bueiro de concreto tipo minitúnel sem interrupção de tráfego - seção 0,80 m x 1,40 m - escavado em material de 3ª categoria - altura mínima do aterro = 0,80 m</t>
  </si>
  <si>
    <t>2017913</t>
  </si>
  <si>
    <t>Bueiro de concreto tipo minitúnel sem interrupção de tráfego - seção 1,00 m x 1,48 m - escavado em material de 1ª categoria - altura mínima do aterro = 0,90 m</t>
  </si>
  <si>
    <t>2017920</t>
  </si>
  <si>
    <t>Bueiro de concreto tipo minitúnel sem interrupção de tráfego - seção 1,00 m x 1,48 m - escavado em material de 2ª categoria - altura mínima do aterro = 0,90 m</t>
  </si>
  <si>
    <t>2017927</t>
  </si>
  <si>
    <t>Bueiro de concreto tipo minitúnel sem interrupção de tráfego - seção 1,00 m x 1,48 m - escavado em material de 3ª categoria - altura mínima do aterro = 0,90 m</t>
  </si>
  <si>
    <t>2017914</t>
  </si>
  <si>
    <t>Bueiro de concreto tipo minitúnel sem interrupção de tráfego - seção 1,20 m x 1,65 m - escavado em material de 1ª categoria - altura mínima do aterro = 1,00 m</t>
  </si>
  <si>
    <t>2017921</t>
  </si>
  <si>
    <t>Bueiro de concreto tipo minitúnel sem interrupção de tráfego - seção 1,20 m x 1,65 m - escavado em material de 2ª categoria - altura mínima do aterro = 1,00 m</t>
  </si>
  <si>
    <t>2017928</t>
  </si>
  <si>
    <t>Bueiro de concreto tipo minitúnel sem interrupção de tráfego - seção 1,20 m x 1,65 m - escavado em material de 3ª categoria - altura mínima do aterro = 1,00 m</t>
  </si>
  <si>
    <t>2017915</t>
  </si>
  <si>
    <t>Bueiro de concreto tipo minitúnel sem interrupção de tráfego - seção 1,60 m x 1,84 m - escavado em material de 1ª categoria - altura mínima do aterro = 1,20 m</t>
  </si>
  <si>
    <t>2017922</t>
  </si>
  <si>
    <t>Bueiro de concreto tipo minitúnel sem interrupção de tráfego - seção 1,60 m x 1,84 m - escavado em material de 2ª categoria - altura mínima do aterro = 1,20 m</t>
  </si>
  <si>
    <t>2017929</t>
  </si>
  <si>
    <t>Bueiro de concreto tipo minitúnel sem interrupção de tráfego - seção 1,60 m x 1,84 m - escavado em material de 3ª categoria - altura mínima do aterro = 1,20 m</t>
  </si>
  <si>
    <t>2017916</t>
  </si>
  <si>
    <t>Bueiro de concreto tipo minitúnel sem interrupção de tráfego - seção 2,00 m x 2,00 m - escavado em material de 1ª categoria - altura mínima do aterro = 1,40 m</t>
  </si>
  <si>
    <t>2017923</t>
  </si>
  <si>
    <t>Bueiro de concreto tipo minitúnel sem interrupção de tráfego - seção 2,00 m x 2,00 m - escavado em material de 2ª categoria - altura mínima do aterro = 1,40 m</t>
  </si>
  <si>
    <t>2017930</t>
  </si>
  <si>
    <t>Bueiro de concreto tipo minitúnel sem interrupção de tráfego - seção 2,00 m x 2,00 m - escavado em material de 3ª categoria - altura mínima do aterro = 1,40 m</t>
  </si>
  <si>
    <t>2017917</t>
  </si>
  <si>
    <t>Bueiro de concreto tipo minitúnel sem interrupção de tráfego - seção 2,20 m x 2,60 m - escavado em material de 1ª categoria - altura mínima do aterro = 1,50 m</t>
  </si>
  <si>
    <t>2017924</t>
  </si>
  <si>
    <t>Bueiro de concreto tipo minitúnel sem interrupção de tráfego - seção 2,20 m x 2,60 m - escavado em material de 2ª categoria - altura mínima do aterro = 1,50 m</t>
  </si>
  <si>
    <t>2017931</t>
  </si>
  <si>
    <t>Bueiro de concreto tipo minitúnel sem interrupção de tráfego - seção 2,20 m x 2,60 m - escavado em material de 3ª categoria - altura mínima do aterro = 1,50 m</t>
  </si>
  <si>
    <t>2017918</t>
  </si>
  <si>
    <t>Bueiro de concreto tipo minitúnel sem interrupção de tráfego - seção 2,20 m x 2,70 m - escavado em material de 1ª categoria - altura mínima do aterro = 1,50 m</t>
  </si>
  <si>
    <t>2017925</t>
  </si>
  <si>
    <t>Bueiro de concreto tipo minitúnel sem interrupção de tráfego - seção 2,20 m x 2,70 m - escavado em material de 2ª categoria - altura mínima do aterro = 1,50 m</t>
  </si>
  <si>
    <t>2017932</t>
  </si>
  <si>
    <t>Bueiro de concreto tipo minitúnel sem interrupção de tráfego - seção 2,20 m x 2,70 m - escavado em material de 3ª categoria - altura mínima do aterro = 1,50 m</t>
  </si>
  <si>
    <t>2003477</t>
  </si>
  <si>
    <t>Caixa coletora de sarjeta - CCS 01 - com grelha de concreto - TCC 01 - areia e brita comerciais</t>
  </si>
  <si>
    <t>2003476</t>
  </si>
  <si>
    <t>Caixa coletora de sarjeta - CCS 01 - com grelha de concreto - TCC 01 - areia extraída e brita produzida</t>
  </si>
  <si>
    <t>Caixa coletora de sarjeta - CCS 01 - com grelha de ferro - TCC 02 - areia e brita comerciais</t>
  </si>
  <si>
    <t>2003516</t>
  </si>
  <si>
    <t>Caixa coletora de sarjeta - CCS 01 - com grelha de ferro - TCC 02 - areia extraída e brita produzida</t>
  </si>
  <si>
    <t>2003479</t>
  </si>
  <si>
    <t>Caixa coletora de sarjeta - CCS 02 - com grelha de concreto - TCC 01 - areia e brita comerciais</t>
  </si>
  <si>
    <t>2003478</t>
  </si>
  <si>
    <t>Caixa coletora de sarjeta - CCS 02 - com grelha de concreto - TCC 01 - areia extraída e brita produzida</t>
  </si>
  <si>
    <t>2003519</t>
  </si>
  <si>
    <t>Caixa coletora de sarjeta - CCS 02 - com grelha de ferro - TCC 02 - areia e brita comerciais</t>
  </si>
  <si>
    <t>2003518</t>
  </si>
  <si>
    <t>Caixa coletora de sarjeta - CCS 02 - com grelha de ferro - TCC 02 - areia extraída e brita produzida</t>
  </si>
  <si>
    <t>2003481</t>
  </si>
  <si>
    <t>Caixa coletora de sarjeta - CCS 03 - com grelha de concreto - TCC 01 - areia e brita comerciais</t>
  </si>
  <si>
    <t>2003480</t>
  </si>
  <si>
    <t>Caixa coletora de sarjeta - CCS 03 - com grelha de concreto - TCC 01 - areia extraída e brita produzida</t>
  </si>
  <si>
    <t>2003521</t>
  </si>
  <si>
    <t>Caixa coletora de sarjeta - CCS 03 - com grelha de ferro - TCC 02 - areia e brita comerciais</t>
  </si>
  <si>
    <t>2003520</t>
  </si>
  <si>
    <t>Caixa coletora de sarjeta - CCS 03 - com grelha de ferro - TCC 02 - areia extraída e brita produzida</t>
  </si>
  <si>
    <t>2003483</t>
  </si>
  <si>
    <t>Caixa coletora de sarjeta - CCS 04 - com grelha de concreto - TCC 01 - areia e brita comerciais</t>
  </si>
  <si>
    <t>2003482</t>
  </si>
  <si>
    <t>Caixa coletora de sarjeta - CCS 04 - com grelha de concreto - TCC 01 - areia extraída e brita produzida</t>
  </si>
  <si>
    <t>2003523</t>
  </si>
  <si>
    <t>Caixa coletora de sarjeta - CCS 04 - com grelha de ferro - TCC 02 - areia e brita comerciais</t>
  </si>
  <si>
    <t>2003522</t>
  </si>
  <si>
    <t>Caixa coletora de sarjeta - CCS 04 - com grelha de ferro - TCC 02 - areia extraída e brita produzida</t>
  </si>
  <si>
    <t>2003485</t>
  </si>
  <si>
    <t>Caixa coletora de sarjeta - CCS 05 - com grelha de concreto - TCC 01 - areia e brita comerciais</t>
  </si>
  <si>
    <t>2003484</t>
  </si>
  <si>
    <t>Caixa coletora de sarjeta - CCS 05 - com grelha de concreto - TCC 01 - areia extraída e brita produzida</t>
  </si>
  <si>
    <t>2003525</t>
  </si>
  <si>
    <t>Caixa coletora de sarjeta - CCS 05 - com grelha de ferro - TCC 02 - areia e brita comerciais</t>
  </si>
  <si>
    <t>2003524</t>
  </si>
  <si>
    <t>Caixa coletora de sarjeta - CCS 05 - com grelha de ferro - TCC 02 - areia extraída e brita produzida</t>
  </si>
  <si>
    <t>2003487</t>
  </si>
  <si>
    <t>Caixa coletora de sarjeta - CCS 06 - com grelha de concreto - TCC 01 - areia e brita comerciais</t>
  </si>
  <si>
    <t>2003486</t>
  </si>
  <si>
    <t>Caixa coletora de sarjeta - CCS 06 - com grelha de concreto - TCC 01 - areia extraída e brita produzida</t>
  </si>
  <si>
    <t>2003527</t>
  </si>
  <si>
    <t>Caixa coletora de sarjeta - CCS 06 - com grelha de ferro - TCC 02 - areia e brita comerciais</t>
  </si>
  <si>
    <t>2003526</t>
  </si>
  <si>
    <t>Caixa coletora de sarjeta - CCS 06 - com grelha de ferro - TCC 02 - areia extraída e brita produzida</t>
  </si>
  <si>
    <t>2003489</t>
  </si>
  <si>
    <t>Caixa coletora de sarjeta - CCS 07 - com grelha de concreto - TCC 01 - areia e brita comerciais</t>
  </si>
  <si>
    <t>2003488</t>
  </si>
  <si>
    <t>Caixa coletora de sarjeta - CCS 07 - com grelha de concreto - TCC 01 - areia extraída e brita produzida</t>
  </si>
  <si>
    <t>2003529</t>
  </si>
  <si>
    <t>Caixa coletora de sarjeta - CCS 07 - com grelha de ferro - TCC 02 - areia e brita comerciais</t>
  </si>
  <si>
    <t>2003528</t>
  </si>
  <si>
    <t>Caixa coletora de sarjeta - CCS 07 - com grelha de ferro - TCC 02 - areia extraída e brita produzida</t>
  </si>
  <si>
    <t>2003491</t>
  </si>
  <si>
    <t>Caixa coletora de sarjeta - CCS 08 - com grelha de concreto - TCC 01 - areia e brita comerciais</t>
  </si>
  <si>
    <t>2003490</t>
  </si>
  <si>
    <t>Caixa coletora de sarjeta - CCS 08 - com grelha de concreto - TCC 01 - areia extraída e brita produzida</t>
  </si>
  <si>
    <t>2003531</t>
  </si>
  <si>
    <t>Caixa coletora de sarjeta - CCS 08 - com grelha de ferro - TCC 02 - areia e brita comerciais</t>
  </si>
  <si>
    <t>2003530</t>
  </si>
  <si>
    <t>Caixa coletora de sarjeta - CCS 08 - com grelha de ferro - TCC 02 - areia extraída e brita produzida</t>
  </si>
  <si>
    <t>2003493</t>
  </si>
  <si>
    <t>Caixa coletora de sarjeta - CCS 09 - com grelha de concreto - TCC 01 - areia e brita comerciais</t>
  </si>
  <si>
    <t>2003492</t>
  </si>
  <si>
    <t>Caixa coletora de sarjeta - CCS 09 - com grelha de concreto - TCC 01 - areia extraída e brita produzida</t>
  </si>
  <si>
    <t>2003533</t>
  </si>
  <si>
    <t>Caixa coletora de sarjeta - CCS 09 - com grelha de ferro - TCC 02 - areia e brita comerciais</t>
  </si>
  <si>
    <t>2003532</t>
  </si>
  <si>
    <t>Caixa coletora de sarjeta - CCS 09 - com grelha de ferro - TCC 02 - areia extraída e brita produzida</t>
  </si>
  <si>
    <t>2003495</t>
  </si>
  <si>
    <t>Caixa coletora de sarjeta - CCS 10 - com grelha de concreto - TCC 01 - areia e brita comerciais</t>
  </si>
  <si>
    <t>2003494</t>
  </si>
  <si>
    <t>Caixa coletora de sarjeta - CCS 10 - com grelha de concreto - TCC 01 - areia extraída e brita produzida</t>
  </si>
  <si>
    <t>2003535</t>
  </si>
  <si>
    <t>Caixa coletora de sarjeta - CCS 10 - com grelha de ferro - TCC 02 - areia e brita comerciais</t>
  </si>
  <si>
    <t>2003534</t>
  </si>
  <si>
    <t>Caixa coletora de sarjeta - CCS 10 - com grelha de ferro - TCC 02 - areia extraída e brita produzida</t>
  </si>
  <si>
    <t>2003497</t>
  </si>
  <si>
    <t>Caixa coletora de sarjeta - CCS 11 - com grelha de concreto - TCC 01 - areia e brita comerciais</t>
  </si>
  <si>
    <t>2003496</t>
  </si>
  <si>
    <t>Caixa coletora de sarjeta - CCS 11 - com grelha de concreto - TCC 01 - areia extraída e brita produzida</t>
  </si>
  <si>
    <t>2003537</t>
  </si>
  <si>
    <t>Caixa coletora de sarjeta - CCS 11 - com grelha de ferro - TCC 02 - areia e brita comerciais</t>
  </si>
  <si>
    <t>2003536</t>
  </si>
  <si>
    <t>Caixa coletora de sarjeta - CCS 11 - com grelha de ferro - TCC 02 - areia extraída e brita produzida</t>
  </si>
  <si>
    <t>2003499</t>
  </si>
  <si>
    <t>Caixa coletora de sarjeta - CCS 12 - com grelha de concreto - TCC 01 - areia e brita comerciais</t>
  </si>
  <si>
    <t>2003498</t>
  </si>
  <si>
    <t>Caixa coletora de sarjeta - CCS 12 - com grelha de concreto - TCC 01 - areia extraída e brita produzida</t>
  </si>
  <si>
    <t>2003539</t>
  </si>
  <si>
    <t>Caixa coletora de sarjeta - CCS 12 - com grelha de ferro - TCC 02 - areia e brita comerciais</t>
  </si>
  <si>
    <t>2003538</t>
  </si>
  <si>
    <t>Caixa coletora de sarjeta - CCS 12 - com grelha de ferro - TCC 02 - areia extraída e brita produzida</t>
  </si>
  <si>
    <t>2003501</t>
  </si>
  <si>
    <t>Caixa coletora de sarjeta - CCS 13 - com grelha de concreto - TCC 01 - areia e brita comerciais</t>
  </si>
  <si>
    <t>2003500</t>
  </si>
  <si>
    <t>Caixa coletora de sarjeta - CCS 13 - com grelha de concreto - TCC 01 - areia extraída e brita produzida</t>
  </si>
  <si>
    <t>2003541</t>
  </si>
  <si>
    <t>Caixa coletora de sarjeta - CCS 13 - com grelha de ferro - TCC 02 - areia e brita comerciais</t>
  </si>
  <si>
    <t>2003540</t>
  </si>
  <si>
    <t>Caixa coletora de sarjeta - CCS 13 - com grelha de ferro - TCC 02 - areia extraída e brita produzida</t>
  </si>
  <si>
    <t>2003503</t>
  </si>
  <si>
    <t>Caixa coletora de sarjeta - CCS 14 - com grelha de concreto - TCC 01 - areia e brita comerciais</t>
  </si>
  <si>
    <t>2003502</t>
  </si>
  <si>
    <t>Caixa coletora de sarjeta - CCS 14 - com grelha de concreto - TCC 01 - areia extraída e brita produzida</t>
  </si>
  <si>
    <t>2003543</t>
  </si>
  <si>
    <t>Caixa coletora de sarjeta - CCS 14 - com grelha de ferro - TCC 02 - areia e brita comerciais</t>
  </si>
  <si>
    <t>2003542</t>
  </si>
  <si>
    <t>Caixa coletora de sarjeta - CCS 14 - com grelha de ferro - TCC 02 - areia extraída e brita produzida</t>
  </si>
  <si>
    <t>2003505</t>
  </si>
  <si>
    <t>Caixa coletora de sarjeta - CCS 15 - com grelha de concreto - TCC 01 - areia e brita comerciais</t>
  </si>
  <si>
    <t>2003504</t>
  </si>
  <si>
    <t>Caixa coletora de sarjeta - CCS 15 - com grelha de concreto - TCC 01 - areia extraída e brita produzida</t>
  </si>
  <si>
    <t>2003545</t>
  </si>
  <si>
    <t>Caixa coletora de sarjeta - CCS 15 - com grelha de ferro - TCC 02 - areia e brita comerciais</t>
  </si>
  <si>
    <t>2003544</t>
  </si>
  <si>
    <t>Caixa coletora de sarjeta - CCS 15 - com grelha de ferro - TCC 02 - areia extraída e brita produzida</t>
  </si>
  <si>
    <t>2003507</t>
  </si>
  <si>
    <t>Caixa coletora de sarjeta - CCS 16 - com grelha de concreto - TCC 01 - areia e brita comerciais</t>
  </si>
  <si>
    <t>2003506</t>
  </si>
  <si>
    <t>Caixa coletora de sarjeta - CCS 16 - com grelha de concreto - TCC 01 - areia extraída e brita produzida</t>
  </si>
  <si>
    <t>2003547</t>
  </si>
  <si>
    <t>Caixa coletora de sarjeta - CCS 16 - com grelha de ferro - TCC 02 - areia e brita comerciais</t>
  </si>
  <si>
    <t>2003546</t>
  </si>
  <si>
    <t>Caixa coletora de sarjeta - CCS 16 - com grelha de ferro - TCC 02 - areia extraída e brita produzida</t>
  </si>
  <si>
    <t>2003509</t>
  </si>
  <si>
    <t>Caixa coletora de sarjeta - CCS 17 - com grelha de concreto - TCC 01 - areia e brita comerciais</t>
  </si>
  <si>
    <t>2003508</t>
  </si>
  <si>
    <t>Caixa coletora de sarjeta - CCS 17 - com grelha de concreto - TCC 01 - areia extraída e brita produzida</t>
  </si>
  <si>
    <t>2003549</t>
  </si>
  <si>
    <t>Caixa coletora de sarjeta - CCS 17 - com grelha de ferro - TCC 02 - areia e brita comerciais</t>
  </si>
  <si>
    <t>2003548</t>
  </si>
  <si>
    <t>Caixa coletora de sarjeta - CCS 17 - com grelha de ferro - TCC 02 - areia extraída e brita produzida</t>
  </si>
  <si>
    <t>2003511</t>
  </si>
  <si>
    <t>Caixa coletora de sarjeta - CCS 18 - com grelha de concreto - TCC 01 - areia e brita comerciais</t>
  </si>
  <si>
    <t>2003510</t>
  </si>
  <si>
    <t>Caixa coletora de sarjeta - CCS 18 - com grelha de concreto - TCC 01 - areia extraída e brita produzida</t>
  </si>
  <si>
    <t>2003551</t>
  </si>
  <si>
    <t>Caixa coletora de sarjeta - CCS 18 - com grelha de ferro - TCC 02 - areia e brita comerciais</t>
  </si>
  <si>
    <t>2003550</t>
  </si>
  <si>
    <t>Caixa coletora de sarjeta - CCS 18 - com grelha de ferro - TCC 02 - areia extraída e brita produzida</t>
  </si>
  <si>
    <t>2003513</t>
  </si>
  <si>
    <t>Caixa coletora de sarjeta - CCS 19 - com grelha de concreto - TCC 01 - areia e brita comerciais</t>
  </si>
  <si>
    <t>2003512</t>
  </si>
  <si>
    <t>Caixa coletora de sarjeta - CCS 19 - com grelha de concreto - TCC 01 - areia extraída e brita produzida</t>
  </si>
  <si>
    <t>2003553</t>
  </si>
  <si>
    <t>Caixa coletora de sarjeta - CCS 19 - com grelha de ferro - TCC 02 - areia e brita comerciais</t>
  </si>
  <si>
    <t>2003552</t>
  </si>
  <si>
    <t>Caixa coletora de sarjeta - CCS 19 - com grelha de ferro - TCC 02 - areia extraída e brita produzida</t>
  </si>
  <si>
    <t>2003515</t>
  </si>
  <si>
    <t>Caixa coletora de sarjeta - CCS 20 - com grelha de concreto - TCC 01 - areia e brita comerciais</t>
  </si>
  <si>
    <t>2003514</t>
  </si>
  <si>
    <t>Caixa coletora de sarjeta - CCS 20 - com grelha de concreto - TCC 01 - areia extraída e brita produzida</t>
  </si>
  <si>
    <t>2003555</t>
  </si>
  <si>
    <t>Caixa coletora de sarjeta - CCS 20 - com grelha de ferro - TCC 02 - areia e brita comerciais</t>
  </si>
  <si>
    <t>2003554</t>
  </si>
  <si>
    <t>Caixa coletora de sarjeta - CCS 20 - com grelha de ferro - TCC 02 - areia extraída e brita produzida</t>
  </si>
  <si>
    <t>2003728</t>
  </si>
  <si>
    <t>Caixa coletora de talvegue - CCT 01 - areia e brita comerciais</t>
  </si>
  <si>
    <t>2003727</t>
  </si>
  <si>
    <t>Caixa coletora de talvegue - CCT 01 - areia extraída e brita produzida</t>
  </si>
  <si>
    <t>2003730</t>
  </si>
  <si>
    <t>Caixa coletora de talvegue - CCT 02 - areia e brita comerciais</t>
  </si>
  <si>
    <t>2003729</t>
  </si>
  <si>
    <t>Caixa coletora de talvegue - CCT 02 - areia extraída e brita produzida</t>
  </si>
  <si>
    <t>2003732</t>
  </si>
  <si>
    <t>Caixa coletora de talvegue - CCT 03 - areia e brita comerciais</t>
  </si>
  <si>
    <t>2003731</t>
  </si>
  <si>
    <t>Caixa coletora de talvegue - CCT 03 - areia extraída e brita produzida</t>
  </si>
  <si>
    <t>2003734</t>
  </si>
  <si>
    <t>Caixa coletora de talvegue - CCT 04 - areia e brita comerciais</t>
  </si>
  <si>
    <t>2003733</t>
  </si>
  <si>
    <t>Caixa coletora de talvegue - CCT 04 - areia extraída e brita produzida</t>
  </si>
  <si>
    <t>2003736</t>
  </si>
  <si>
    <t>Caixa coletora de talvegue - CCT 05 - areia e brita comerciais</t>
  </si>
  <si>
    <t>2003735</t>
  </si>
  <si>
    <t>Caixa coletora de talvegue - CCT 05 - areia extraída e brita produzida</t>
  </si>
  <si>
    <t>2003738</t>
  </si>
  <si>
    <t>Caixa coletora de talvegue - CCT 06 - areia e brita comerciais</t>
  </si>
  <si>
    <t>2003737</t>
  </si>
  <si>
    <t>Caixa coletora de talvegue - CCT 06 - areia extraída e brita produzida</t>
  </si>
  <si>
    <t>2003740</t>
  </si>
  <si>
    <t>Caixa coletora de talvegue - CCT 07 - areia e brita comerciais</t>
  </si>
  <si>
    <t>2003739</t>
  </si>
  <si>
    <t>Caixa coletora de talvegue - CCT 07 - areia extraída e brita produzida</t>
  </si>
  <si>
    <t>2003742</t>
  </si>
  <si>
    <t>Caixa coletora de talvegue - CCT 08 - areia e brita comerciais</t>
  </si>
  <si>
    <t>2003741</t>
  </si>
  <si>
    <t>Caixa coletora de talvegue - CCT 08 - areia extraída e brita produzida</t>
  </si>
  <si>
    <t>2003744</t>
  </si>
  <si>
    <t>Caixa coletora de talvegue - CCT 09 - areia e brita comerciais</t>
  </si>
  <si>
    <t>2003743</t>
  </si>
  <si>
    <t>Caixa coletora de talvegue - CCT 09 - areia extraída e brita produzida</t>
  </si>
  <si>
    <t>2003746</t>
  </si>
  <si>
    <t>Caixa coletora de talvegue - CCT 10 - areia e brita comerciais</t>
  </si>
  <si>
    <t>2003745</t>
  </si>
  <si>
    <t>Caixa coletora de talvegue - CCT 10 - areia extraída e brita produzida</t>
  </si>
  <si>
    <t>2003748</t>
  </si>
  <si>
    <t>Caixa coletora de talvegue - CCT 11 - areia e brita comerciais</t>
  </si>
  <si>
    <t>2003747</t>
  </si>
  <si>
    <t>Caixa coletora de talvegue - CCT 11 - areia extraída e brita produzida</t>
  </si>
  <si>
    <t>2003750</t>
  </si>
  <si>
    <t>Caixa coletora de talvegue - CCT 12 - areia e brita comerciais</t>
  </si>
  <si>
    <t>2003749</t>
  </si>
  <si>
    <t>Caixa coletora de talvegue - CCT 12 - areia extraída e brita produzida</t>
  </si>
  <si>
    <t>2003752</t>
  </si>
  <si>
    <t>Caixa coletora de talvegue - CCT 13 - areia e brita comerciais</t>
  </si>
  <si>
    <t>2003751</t>
  </si>
  <si>
    <t>Caixa coletora de talvegue - CCT 13 - areia extraída e brita produzida</t>
  </si>
  <si>
    <t>2003754</t>
  </si>
  <si>
    <t>Caixa coletora de talvegue - CCT 14 - areia e brita comerciais</t>
  </si>
  <si>
    <t>2003753</t>
  </si>
  <si>
    <t>Caixa coletora de talvegue - CCT 14 - areia extraída e brita produzida</t>
  </si>
  <si>
    <t>2003756</t>
  </si>
  <si>
    <t>Caixa coletora de talvegue - CCT 15 - areia e brita comerciais</t>
  </si>
  <si>
    <t>2003755</t>
  </si>
  <si>
    <t>Caixa coletora de talvegue - CCT 15 - areia extraída e brita produzida</t>
  </si>
  <si>
    <t>2003758</t>
  </si>
  <si>
    <t>Caixa coletora de talvegue - CCT 16 - areia e brita comerciais</t>
  </si>
  <si>
    <t>2003757</t>
  </si>
  <si>
    <t>Caixa coletora de talvegue - CCT 16 - areia extraída e brita produzida</t>
  </si>
  <si>
    <t>2003760</t>
  </si>
  <si>
    <t>Caixa coletora de talvegue - CCT 17 - areia e brita comerciais</t>
  </si>
  <si>
    <t>2003759</t>
  </si>
  <si>
    <t>Caixa coletora de talvegue - CCT 17 - areia extraída e brita produzida</t>
  </si>
  <si>
    <t>2003762</t>
  </si>
  <si>
    <t>Caixa coletora de talvegue - CCT 18 - areia e brita comerciais</t>
  </si>
  <si>
    <t>2003761</t>
  </si>
  <si>
    <t>Caixa coletora de talvegue - CCT 18 - areia extraída e brita produzida</t>
  </si>
  <si>
    <t>2003764</t>
  </si>
  <si>
    <t>Caixa coletora de talvegue - CCT 19 - areia e brita comerciais</t>
  </si>
  <si>
    <t>2003763</t>
  </si>
  <si>
    <t>Caixa coletora de talvegue - CCT 19 - areia extraída e brita produzida</t>
  </si>
  <si>
    <t>2003766</t>
  </si>
  <si>
    <t>Caixa coletora de talvegue - CCT 20 - areia e brita comerciais</t>
  </si>
  <si>
    <t>2003765</t>
  </si>
  <si>
    <t>Caixa coletora de talvegue - CCT 20 - areia extraída e brita produzida</t>
  </si>
  <si>
    <t>2003642</t>
  </si>
  <si>
    <t>Caixa de ligação e passagem - CLP 01 - areia e brita comerciais</t>
  </si>
  <si>
    <t>2003641</t>
  </si>
  <si>
    <t>Caixa de ligação e passagem - CLP 01 - areia extraída e brita produzida</t>
  </si>
  <si>
    <t>2003644</t>
  </si>
  <si>
    <t>Caixa de ligação e passagem - CLP 02 - areia e brita comerciais</t>
  </si>
  <si>
    <t>2003643</t>
  </si>
  <si>
    <t>Caixa de ligação e passagem - CLP 02 - areia extraída e brita produzida</t>
  </si>
  <si>
    <t>2003646</t>
  </si>
  <si>
    <t>Caixa de ligação e passagem - CLP 03 - areia e brita comerciais</t>
  </si>
  <si>
    <t>2003645</t>
  </si>
  <si>
    <t>Caixa de ligação e passagem - CLP 03 - areia extraída e brita produzida</t>
  </si>
  <si>
    <t>2003648</t>
  </si>
  <si>
    <t>Caixa de ligação e passagem - CLP 04 - areia e brita comerciais</t>
  </si>
  <si>
    <t>2003647</t>
  </si>
  <si>
    <t>Caixa de ligação e passagem - CLP 04 - areia extraída e brita produzida</t>
  </si>
  <si>
    <t>2003650</t>
  </si>
  <si>
    <t>Caixa de ligação e passagem - CLP 05 - areia e brita comerciais</t>
  </si>
  <si>
    <t>2003649</t>
  </si>
  <si>
    <t>Caixa de ligação e passagem - CLP 05 - areia extraída e brita produzida</t>
  </si>
  <si>
    <t>2003652</t>
  </si>
  <si>
    <t>Caixa de ligação e passagem - CLP 06 - areia e brita comerciais</t>
  </si>
  <si>
    <t>2003651</t>
  </si>
  <si>
    <t>Caixa de ligação e passagem - CLP 06 - areia extraída e brita produzida</t>
  </si>
  <si>
    <t>2003654</t>
  </si>
  <si>
    <t>Caixa de ligação e passagem - CLP 07 - areia e brita comerciais</t>
  </si>
  <si>
    <t>2003653</t>
  </si>
  <si>
    <t>Caixa de ligação e passagem - CLP 07 - areia extraída e brita produzida</t>
  </si>
  <si>
    <t>2003656</t>
  </si>
  <si>
    <t>Caixa de ligação e passagem - CLP 08 - areia e brita comerciais</t>
  </si>
  <si>
    <t>2003655</t>
  </si>
  <si>
    <t>Caixa de ligação e passagem - CLP 08 - areia extraída e brita produzida</t>
  </si>
  <si>
    <t>2003658</t>
  </si>
  <si>
    <t>Caixa de ligação e passagem - CLP 09 - areia e brita comerciais</t>
  </si>
  <si>
    <t>2003657</t>
  </si>
  <si>
    <t>Caixa de ligação e passagem - CLP 09 - areia extraída e brita produzida</t>
  </si>
  <si>
    <t>2003660</t>
  </si>
  <si>
    <t>Caixa de ligação e passagem - CLP 10 - areia e brita comerciais</t>
  </si>
  <si>
    <t>2003659</t>
  </si>
  <si>
    <t>Caixa de ligação e passagem - CLP 10 - areia extraída e brita produzida</t>
  </si>
  <si>
    <t>2003662</t>
  </si>
  <si>
    <t>Caixa de ligação e passagem - CLP 11 - areia e brita comerciais</t>
  </si>
  <si>
    <t>2003661</t>
  </si>
  <si>
    <t>Caixa de ligação e passagem - CLP 11 - areia extraída e brita produzida</t>
  </si>
  <si>
    <t>2003664</t>
  </si>
  <si>
    <t>Caixa de ligação e passagem - CLP 12 - areia e brita comerciais</t>
  </si>
  <si>
    <t>2003663</t>
  </si>
  <si>
    <t>Caixa de ligação e passagem - CLP 12 - areia extraída e brita produzida</t>
  </si>
  <si>
    <t>2003666</t>
  </si>
  <si>
    <t>Caixa de ligação e passagem - CLP 13 - areia e brita comerciais</t>
  </si>
  <si>
    <t>2003665</t>
  </si>
  <si>
    <t>Caixa de ligação e passagem - CLP 13 - areia extraída e brita produzida</t>
  </si>
  <si>
    <t>2003668</t>
  </si>
  <si>
    <t>Caixa de ligação e passagem - CLP 14 - areia e brita comerciais</t>
  </si>
  <si>
    <t>2003667</t>
  </si>
  <si>
    <t>Caixa de ligação e passagem - CLP 14 - areia extraída e brita produzida</t>
  </si>
  <si>
    <t>2003670</t>
  </si>
  <si>
    <t>Caixa de ligação e passagem - CLP 15 - areia e brita comerciais</t>
  </si>
  <si>
    <t>2003669</t>
  </si>
  <si>
    <t>Caixa de ligação e passagem - CLP 15 - areia extraída e brita produzida</t>
  </si>
  <si>
    <t>2003672</t>
  </si>
  <si>
    <t>Caixa de ligação e passagem - CLP 16 - areia e brita comerciais</t>
  </si>
  <si>
    <t>2003671</t>
  </si>
  <si>
    <t>Caixa de ligação e passagem - CLP 16 - areia extraída e brita produzida</t>
  </si>
  <si>
    <t>2003674</t>
  </si>
  <si>
    <t>Caixa de ligação e passagem - CLP 17 - areia e brita comerciais</t>
  </si>
  <si>
    <t>2003673</t>
  </si>
  <si>
    <t>Caixa de ligação e passagem - CLP 17 - areia extraída e brita produzida</t>
  </si>
  <si>
    <t>2003676</t>
  </si>
  <si>
    <t>Caixa de ligação e passagem - CLP 18 - areia e brita comerciais</t>
  </si>
  <si>
    <t>2003675</t>
  </si>
  <si>
    <t>Caixa de ligação e passagem - CLP 18 - areia extraída e brita produzida</t>
  </si>
  <si>
    <t>2003854</t>
  </si>
  <si>
    <t>Camada drenante para proteção de muros de contenção - areia comercial</t>
  </si>
  <si>
    <t>2003855</t>
  </si>
  <si>
    <t>Camada drenante para proteção de muros de contenção - areia extraída</t>
  </si>
  <si>
    <t>2003856</t>
  </si>
  <si>
    <t>Camada drenante para proteção de muros de contenção - brita comercial</t>
  </si>
  <si>
    <t>2003857</t>
  </si>
  <si>
    <t>Camada drenante para proteção de muros de contenção - brita produzida</t>
  </si>
  <si>
    <t>2019782</t>
  </si>
  <si>
    <t>Canal em polietileno e polipropileno com efeito autolimpante e abertura de captação em ferro fundido dúctil - carga de controle de 900 kN - 100,0 x 21,0 x 57,9 cm - fornecimento e instalação em pavimento de asfalto</t>
  </si>
  <si>
    <t>2019783</t>
  </si>
  <si>
    <t>Canal em polietileno e polipropileno com efeito autolimpante e abertura de captação em ferro fundido dúctil - carga de controle de 900 kN - 100,0 x 25,2 x 66,5 cm - fornecimento e instalação em pavimento de asfalto</t>
  </si>
  <si>
    <t>2019784</t>
  </si>
  <si>
    <t>Canal em polietileno e polipropileno com efeito autolimpante e abertura de captação em ferro fundido dúctil - carga de controle de 900 kN - 100,0 x 42,0 x 95,0 cm - fornecimento e instalação em pavimento de asfalto</t>
  </si>
  <si>
    <t>2019785</t>
  </si>
  <si>
    <t>Canal em polietileno e polipropileno com efeito autolimpante e abertura de captação em ferro fundido dúctil - carga de controle de 900 kN - 114,2 x 78,0 x 106,0 cm - fornecimento e instalação em pavimento de asfalto</t>
  </si>
  <si>
    <t>2019776</t>
  </si>
  <si>
    <t>Canal em polietileno e polipropileno com efeito autolimpante e grelha de encaixe em ferro fundido dúctil - carga de controle de 400 kN - 100,0 x 14,7 x 18,6 cm - fornecimento e instalação em pavimento de asfalto</t>
  </si>
  <si>
    <t>2019777</t>
  </si>
  <si>
    <t>Canal em polietileno e polipropileno com efeito autolimpante e grelha de encaixe em ferro fundido dúctil - carga de controle de 400 kN - 100,0 x 24,7 x 23,6 cm - fornecimento e instalação em pavimento de asfalto</t>
  </si>
  <si>
    <t>2019778</t>
  </si>
  <si>
    <t>Canal em polietileno e polipropileno com efeito autolimpante e grelha de encaixe em ferro fundido dúctil - carga de controle de 400 kN - 100,0 x 34,9 x 29,4 cm - fornecimento e instalação em pavimento de asfalto</t>
  </si>
  <si>
    <t>2019779</t>
  </si>
  <si>
    <t>Canal em polietileno e polipropileno com efeito autolimpante e grelha de encaixe em ferro fundido dúctil - carga de controle de 600 kN - 100,0 x 16,0 x 15,0 cm - fornecimento e instalação em pavimento de asfalto</t>
  </si>
  <si>
    <t>2019780</t>
  </si>
  <si>
    <t>Canal em polietileno e polipropileno com efeito autolimpante e grelha de encaixe em ferro fundido dúctil - carga de controle de 600 kN - 100,0 x 21,2 x 21,0 cm - fornecimento e instalação em pavimento de asfalto</t>
  </si>
  <si>
    <t>2019781</t>
  </si>
  <si>
    <t>Canal em polietileno e polipropileno com efeito autolimpante e grelha de encaixe em ferro fundido dúctil - carga de controle de 600 kN - 100,0 x 26,2 x 20,0 cm - fornecimento e instalação em pavimento de asfalto</t>
  </si>
  <si>
    <t>2019773</t>
  </si>
  <si>
    <t>Canal em polietileno e polipropileno com efeito autolimpante e grelha de encaixe em poliamida reforçada - carga de controle de 250 kN - 100,0 x 16,0 x 15,0 cm - fornecimento e instalação em pavimento de asfalto</t>
  </si>
  <si>
    <t>2019774</t>
  </si>
  <si>
    <t>Canal em polietileno e polipropileno com efeito autolimpante e grelha de encaixe em poliamida reforçada - carga de controle de 250 kN - 100,0 x 16,0 x 20,0 cm - fornecimento e instalação em pavimento de asfalto</t>
  </si>
  <si>
    <t>2019775</t>
  </si>
  <si>
    <t>Canal em polietileno e polipropileno com efeito autolimpante e grelha de encaixe em poliamida reforçada - carga de controle de 250 kN - 100,0 x 16,0 x 7,5 cm - fornecimento e instalação em pavimento de asfalto</t>
  </si>
  <si>
    <t>2019755</t>
  </si>
  <si>
    <t>Canal monobloco com corpo e grelha em concreto polímero com efeito autolimpante - carga de controle de 400 kN - 100,0 x 15,0 x 23,0 cm - fornecimento e instalação em pavimento de asfalto</t>
  </si>
  <si>
    <t>2019764</t>
  </si>
  <si>
    <t>Canal monobloco com corpo e grelha em concreto polímero com efeito autolimpante - carga de controle de 400 kN - 100,0 x 15,0 x 23,0 cm - fornecimento e instalação em pavimento de concreto</t>
  </si>
  <si>
    <t>2019756</t>
  </si>
  <si>
    <t>Canal monobloco com corpo e grelha em concreto polímero com efeito autolimpante - carga de controle de 400 kN - 100,0 x 25,0 x 32,0 cm - fornecimento e instalação em pavimento de asfalto</t>
  </si>
  <si>
    <t>2019765</t>
  </si>
  <si>
    <t>Canal monobloco com corpo e grelha em concreto polímero com efeito autolimpante - carga de controle de 400 kN - 100,0 x 25,0 x 32,0 cm - fornecimento e instalação em pavimento de concreto</t>
  </si>
  <si>
    <t>2019757</t>
  </si>
  <si>
    <t>Canal monobloco com corpo e grelha em concreto polímero com efeito autolimpante - carga de controle de 900 kN - 100,0 x 16,0 x 26,5 cm - fornecimento e instalação em pavimento de asfalto</t>
  </si>
  <si>
    <t>2019766</t>
  </si>
  <si>
    <t>Canal monobloco com corpo e grelha em concreto polímero com efeito autolimpante - carga de controle de 900 kN - 100,0 x 16,0 x 26,5 cm - fornecimento e instalação em pavimento de concreto</t>
  </si>
  <si>
    <t>2019758</t>
  </si>
  <si>
    <t>Canal monobloco com corpo e grelha em concreto polímero com efeito autolimpante - carga de controle de 900 kN - 100,0 x 21,0 x 28,0 cm - fornecimento e instalação em pavimento de asfalto</t>
  </si>
  <si>
    <t>2019767</t>
  </si>
  <si>
    <t>Canal monobloco com corpo e grelha em concreto polímero com efeito autolimpante - carga de controle de 900 kN - 100,0 x 21,0 x 28,0 cm - fornecimento e instalação em pavimento de concreto</t>
  </si>
  <si>
    <t>2019759</t>
  </si>
  <si>
    <t>Canal monobloco com corpo e grelha em concreto polímero com efeito autolimpante - carga de controle de 900 kN - 100,0 x 21,0 x 38,0 cm - fornecimento e instalação em pavimento de asfalto</t>
  </si>
  <si>
    <t>2019768</t>
  </si>
  <si>
    <t>Canal monobloco com corpo e grelha em concreto polímero com efeito autolimpante - carga de controle de 900 kN - 100,0 x 21,0 x 38,0 cm - fornecimento e instalação em pavimento de concreto</t>
  </si>
  <si>
    <t>2019760</t>
  </si>
  <si>
    <t>Canal monobloco com corpo e grelha em concreto polímero com efeito autolimpante - carga de controle de 900 kN - 100,0 x 21,0 x 48,0 cm - fornecimento e instalação em pavimento de asfalto</t>
  </si>
  <si>
    <t>2019769</t>
  </si>
  <si>
    <t>Canal monobloco com corpo e grelha em concreto polímero com efeito autolimpante - carga de controle de 900 kN - 100,0 x 21,0 x 48,0 cm - fornecimento e instalação em pavimento de concreto</t>
  </si>
  <si>
    <t>2019761</t>
  </si>
  <si>
    <t>Canal monobloco com corpo e grelha em concreto polímero com efeito autolimpante - carga de controle de 900 kN - 100,0 x 26,0 x 33,0 cm - fornecimento e instalação em pavimento de asfalto</t>
  </si>
  <si>
    <t>2019770</t>
  </si>
  <si>
    <t>Canal monobloco com corpo e grelha em concreto polímero com efeito autolimpante - carga de controle de 900 kN - 100,0 x 26,0 x 33,0 cm - fornecimento e instalação em pavimento de concreto</t>
  </si>
  <si>
    <t>2019762</t>
  </si>
  <si>
    <t>Canal monobloco com corpo e grelha em concreto polímero com efeito autolimpante - carga de controle de 900 kN - 100,0 x 26,0 x 53,0 cm - fornecimento e instalação em pavimento de asfalto</t>
  </si>
  <si>
    <t>2019771</t>
  </si>
  <si>
    <t>Canal monobloco com corpo e grelha em concreto polímero com efeito autolimpante - carga de controle de 900 kN - 100,0 x 26,0 x 53,0 cm - fornecimento e instalação em pavimento de concreto</t>
  </si>
  <si>
    <t>2019763</t>
  </si>
  <si>
    <t>Canal monobloco com corpo e grelha em concreto polímero com efeito autolimpante - carga de controle de 900 kN - 200,0 x 40,0 x 59,5 cm - fornecimento e instalação em pavimento de asfalto</t>
  </si>
  <si>
    <t>2019772</t>
  </si>
  <si>
    <t>Canal monobloco com corpo e grelha em concreto polímero com efeito autolimpante - carga de controle de 900 kN - 200,0 x 40,0 x 59,5 cm - fornecimento e instalação em pavimento de concreto</t>
  </si>
  <si>
    <t>2003811</t>
  </si>
  <si>
    <t>Canaleta de concreto - CAU 01 - seção de 20 x 20 cm - espessura de 10 cm - apoiada em toda a extensão</t>
  </si>
  <si>
    <t>2003812</t>
  </si>
  <si>
    <t>Canaleta de concreto - CAU 02 - seção de 25 x 25 cm - espessura de 10 cm - apoiada em toda a extensão</t>
  </si>
  <si>
    <t>2003813</t>
  </si>
  <si>
    <t>Canaleta de concreto - CAU 03 - seção de 30 x 30 cm - espessura de 10 cm - apoiada em toda a extensão</t>
  </si>
  <si>
    <t>2003814</t>
  </si>
  <si>
    <t>Canaleta de concreto - CAU 04 - seção de 35 x 35 cm - espessura de 10 cm - apoiada em toda a extensão</t>
  </si>
  <si>
    <t>2003815</t>
  </si>
  <si>
    <t>Canaleta de concreto - CAU 05 - seção de 40 x 40 cm - espessura de 10 cm - apoiada em toda a extensão</t>
  </si>
  <si>
    <t>2003816</t>
  </si>
  <si>
    <t>Canaleta de concreto - CAU 06 - seção de 50 x 50 cm - espessura de 10 cm - apoiada em toda a extensão</t>
  </si>
  <si>
    <t>2003817</t>
  </si>
  <si>
    <t>Canaleta de concreto - CAU 07 - seção de 60 x 60 cm - espessura de 10 cm - apoiada em toda a extensão</t>
  </si>
  <si>
    <t>2003799</t>
  </si>
  <si>
    <t>Canaleta meia cana D = 0,30 m assente sobre lastro de areia - areia e brita comerciais - fornecimento e instalação</t>
  </si>
  <si>
    <t>2003798</t>
  </si>
  <si>
    <t>Canaleta meia cana D = 0,30 m assente sobre lastro de areia - areia extraída e brita produzida - fornecimento e instalação</t>
  </si>
  <si>
    <t>2003801</t>
  </si>
  <si>
    <t>Canaleta meia cana D = 0,40 m assente sobre lastro de areia - areia e brita comerciais - fornecimento e instalação</t>
  </si>
  <si>
    <t>2003800</t>
  </si>
  <si>
    <t>Canaleta meia cana D = 0,40 m assente sobre lastro de areia - areia extraída e brita produzida - fornecimento e instalação</t>
  </si>
  <si>
    <t>2003714</t>
  </si>
  <si>
    <t>Chaminé dos poços de visita - CPV 01 - areia e brita comerciais</t>
  </si>
  <si>
    <t>2003713</t>
  </si>
  <si>
    <t>Chaminé dos poços de visita - CPV 01 - areia extraída e brita produzida</t>
  </si>
  <si>
    <t>2003716</t>
  </si>
  <si>
    <t>Chaminé dos poços de visita - CPV 02 - areia e brita comerciais</t>
  </si>
  <si>
    <t>2003715</t>
  </si>
  <si>
    <t>Chaminé dos poços de visita - CPV 02 - areia extraída e brita produzida</t>
  </si>
  <si>
    <t>2003718</t>
  </si>
  <si>
    <t>Chaminé dos poços de visita - CPV 03 - areia e brita comerciais</t>
  </si>
  <si>
    <t>2003717</t>
  </si>
  <si>
    <t>Chaminé dos poços de visita - CPV 03 - areia extraída e brita produzida</t>
  </si>
  <si>
    <t>2003720</t>
  </si>
  <si>
    <t>Chaminé dos poços de visita - CPV 04 - areia e brita comerciais</t>
  </si>
  <si>
    <t>2003719</t>
  </si>
  <si>
    <t>Chaminé dos poços de visita - CPV 04 - areia extraída e brita produzida</t>
  </si>
  <si>
    <t>2003722</t>
  </si>
  <si>
    <t>Chaminé dos poços de visita - CPV 05 - areia e brita comerciais</t>
  </si>
  <si>
    <t>2003721</t>
  </si>
  <si>
    <t>Chaminé dos poços de visita - CPV 05 - areia extraída e brita produzida</t>
  </si>
  <si>
    <t>2003724</t>
  </si>
  <si>
    <t>Chaminé dos poços de visita - CPV 06 - areia e brita comerciais</t>
  </si>
  <si>
    <t>2003723</t>
  </si>
  <si>
    <t>Chaminé dos poços de visita - CPV 06 - areia extraída e brita produzida</t>
  </si>
  <si>
    <t>2003726</t>
  </si>
  <si>
    <t>Chaminé dos poços de visita - CPV 07 - areia e brita comerciais</t>
  </si>
  <si>
    <t>2003725</t>
  </si>
  <si>
    <t>Chaminé dos poços de visita - CPV 07 - areia extraída e brita produzida</t>
  </si>
  <si>
    <t>2003859</t>
  </si>
  <si>
    <t>Colchão drenante com espalhamento e compactação mecânicos - brita produzida</t>
  </si>
  <si>
    <t>2003861</t>
  </si>
  <si>
    <t>Coluna drenante D = 20 cm - areia comercial</t>
  </si>
  <si>
    <t>2003862</t>
  </si>
  <si>
    <t>Coluna drenante D = 20 cm - areia extraída</t>
  </si>
  <si>
    <t>2017905</t>
  </si>
  <si>
    <t>Confecção de costela pré-moldada de bueiro de concreto tipo minitúnel - seção 0,80 m x 1,40 m - espessura de 10 cm e comprimento de 19,5 cm</t>
  </si>
  <si>
    <t>2017906</t>
  </si>
  <si>
    <t>Confecção de costela pré-moldada de bueiro de concreto tipo minitúnel - seção 1,00 m x 1,48 m - espessura de 10 cm e comprimento de 19,5 cm</t>
  </si>
  <si>
    <t>2017907</t>
  </si>
  <si>
    <t>Confecção de costela pré-moldada de bueiro de concreto tipo minitúnel - seção 1,20 m x 1,65 m - espessura de 10 cm e comprimento de 19,5 cm</t>
  </si>
  <si>
    <t>2017908</t>
  </si>
  <si>
    <t>Confecção de costela pré-moldada de bueiro de concreto tipo minitúnel - seção 1,60 m x 1,84 m - espessura de 10 cm e comprimento de 19,5 cm</t>
  </si>
  <si>
    <t>2017909</t>
  </si>
  <si>
    <t>Confecção de costela pré-moldada de bueiro de concreto tipo minitúnel - seção 2,00 m x 2,00 m - espessura de 10 cm e comprimento de 14,5 cm</t>
  </si>
  <si>
    <t>2017910</t>
  </si>
  <si>
    <t>Confecção de costela pré-moldada de bueiro de concreto tipo minitúnel - seção 2,20 m x 2,60 m - espessura de 10 cm e comprimento de 14,5 cm</t>
  </si>
  <si>
    <t>2017911</t>
  </si>
  <si>
    <t>Confecção de costela pré-moldada de bueiro de concreto tipo minitúnel - seção 2,20 m x 2,70 m - espessura de 10 cm e comprimento de 14,5 cm</t>
  </si>
  <si>
    <t>2003405</t>
  </si>
  <si>
    <t>Descida d'água de aterros em degraus - DAD 01 - areia e brita comerciais</t>
  </si>
  <si>
    <t>2003404</t>
  </si>
  <si>
    <t>Descida d'água de aterros em degraus - DAD 01 - areia extraída e brita produzida</t>
  </si>
  <si>
    <t>2003407</t>
  </si>
  <si>
    <t>Descida d'água de aterros em degraus - DAD 02 - areia e brita comerciais</t>
  </si>
  <si>
    <t>2003406</t>
  </si>
  <si>
    <t>Descida d'água de aterros em degraus - DAD 02 - areia extraída e brita produzida</t>
  </si>
  <si>
    <t>2003409</t>
  </si>
  <si>
    <t>Descida d'água de aterros em degraus - DAD 03 - areia e brita comerciais</t>
  </si>
  <si>
    <t>2003408</t>
  </si>
  <si>
    <t>Descida d'água de aterros em degraus - DAD 03 - areia extraída e brita produzida</t>
  </si>
  <si>
    <t>2003411</t>
  </si>
  <si>
    <t>Descida d'água de aterros em degraus - DAD 04 - areia e brita comerciais</t>
  </si>
  <si>
    <t>2003410</t>
  </si>
  <si>
    <t>Descida d'água de aterros em degraus - DAD 04 - areia extraída e brita produzida</t>
  </si>
  <si>
    <t>2003413</t>
  </si>
  <si>
    <t>Descida d'água de aterros em degraus - DAD 05 - areia e brita comerciais</t>
  </si>
  <si>
    <t>2003412</t>
  </si>
  <si>
    <t>Descida d'água de aterros em degraus - DAD 05 - areia extraída e brita produzida</t>
  </si>
  <si>
    <t>2003415</t>
  </si>
  <si>
    <t>Descida d'água de aterros em degraus - DAD 06 - areia e brita comerciais</t>
  </si>
  <si>
    <t>2003414</t>
  </si>
  <si>
    <t>Descida d'água de aterros em degraus - DAD 06 - areia extraída e brita produzida</t>
  </si>
  <si>
    <t>2003417</t>
  </si>
  <si>
    <t>Descida d'água de aterros em degraus - DAD 07 - areia e brita comerciais</t>
  </si>
  <si>
    <t>2003416</t>
  </si>
  <si>
    <t>Descida d'água de aterros em degraus - DAD 07 - areia extraída e brita produzida</t>
  </si>
  <si>
    <t>2003419</t>
  </si>
  <si>
    <t>Descida d'água de aterros em degraus - DAD 08 - areia e brita comerciais</t>
  </si>
  <si>
    <t>2003418</t>
  </si>
  <si>
    <t>Descida d'água de aterros em degraus - DAD 08 - areia extraída e brita produzida</t>
  </si>
  <si>
    <t>2003421</t>
  </si>
  <si>
    <t>Descida d'água de aterros em degraus - DAD 09 - areia e brita comerciais</t>
  </si>
  <si>
    <t>2003420</t>
  </si>
  <si>
    <t>Descida d'água de aterros em degraus - DAD 09 - areia extraída e brita produzida</t>
  </si>
  <si>
    <t>2003423</t>
  </si>
  <si>
    <t>Descida d'água de aterros em degraus - DAD 10 - areia e brita comerciais</t>
  </si>
  <si>
    <t>2003422</t>
  </si>
  <si>
    <t>Descida d'água de aterros em degraus - DAD 10 - areia extraída e brita produzida</t>
  </si>
  <si>
    <t>2003425</t>
  </si>
  <si>
    <t>Descida d'água de aterros em degraus - DAD 11 - areia e brita comerciais</t>
  </si>
  <si>
    <t>2003424</t>
  </si>
  <si>
    <t>Descida d'água de aterros em degraus - DAD 11 - areia extraída e brita produzida</t>
  </si>
  <si>
    <t>2003427</t>
  </si>
  <si>
    <t>Descida d'água de aterros em degraus - DAD 12 - areia e brita comerciais</t>
  </si>
  <si>
    <t>2003426</t>
  </si>
  <si>
    <t>Descida d'água de aterros em degraus - DAD 12 - areia extraída e brita produzida</t>
  </si>
  <si>
    <t>2003429</t>
  </si>
  <si>
    <t>Descida d'água de aterros em degraus - DAD 13 - areia e brita comerciais</t>
  </si>
  <si>
    <t>2003428</t>
  </si>
  <si>
    <t>Descida d'água de aterros em degraus - DAD 13 - areia extraída e brita produzida</t>
  </si>
  <si>
    <t>2003431</t>
  </si>
  <si>
    <t>Descida d'água de aterros em degraus - DAD 14 - areia e brita comerciais</t>
  </si>
  <si>
    <t>2003430</t>
  </si>
  <si>
    <t>Descida d'água de aterros em degraus - DAD 14 - areia extraída e brita produzida</t>
  </si>
  <si>
    <t>2003433</t>
  </si>
  <si>
    <t>Descida d'água de aterros em degraus - DAD 15 - areia e brita comerciais</t>
  </si>
  <si>
    <t>2003432</t>
  </si>
  <si>
    <t>Descida d'água de aterros em degraus - DAD 15 - areia extraída e brita produzida</t>
  </si>
  <si>
    <t>2003435</t>
  </si>
  <si>
    <t>Descida d'água de aterros em degraus - DAD 16 - areia e brita comerciais</t>
  </si>
  <si>
    <t>2003434</t>
  </si>
  <si>
    <t>Descida d'água de aterros em degraus - DAD 16 - areia extraída e brita produzida</t>
  </si>
  <si>
    <t>2003437</t>
  </si>
  <si>
    <t>Descida d'água de aterros em degraus - DAD 17 - areia e brita comerciais</t>
  </si>
  <si>
    <t>2003436</t>
  </si>
  <si>
    <t>Descida d'água de aterros em degraus - DAD 17 - areia extraída e brita produzida</t>
  </si>
  <si>
    <t>2003439</t>
  </si>
  <si>
    <t>Descida d'água de aterros em degraus - DAD 18 - areia e brita comerciais</t>
  </si>
  <si>
    <t>2003438</t>
  </si>
  <si>
    <t>Descida d'água de aterros em degraus - DAD 18 - areia extraída e brita produzida</t>
  </si>
  <si>
    <t>2003389</t>
  </si>
  <si>
    <t>Descida d'água de aterros tipo rápido - DAR 01 - areia e brita comerciais</t>
  </si>
  <si>
    <t>2003388</t>
  </si>
  <si>
    <t>Descida d'água de aterros tipo rápido - DAR 01 - areia extraída e brita produzida</t>
  </si>
  <si>
    <t>2003391</t>
  </si>
  <si>
    <t>Descida d'água de aterros tipo rápido - DAR 02 - areia e brita comerciais</t>
  </si>
  <si>
    <t>2003390</t>
  </si>
  <si>
    <t>Descida d'água de aterros tipo rápido - DAR 02 - areia extraída e brita produzida</t>
  </si>
  <si>
    <t>2003393</t>
  </si>
  <si>
    <t>Descida d'água de aterros tipo rápido - DAR 03 - areia e brita comerciais</t>
  </si>
  <si>
    <t>2003392</t>
  </si>
  <si>
    <t>Descida d'água de aterros tipo rápido - DAR 03 - areia extraída e brita produzida</t>
  </si>
  <si>
    <t>2003395</t>
  </si>
  <si>
    <t>Descida d'água de aterros tipo rápido - DAR 04 - areia e brita comerciais</t>
  </si>
  <si>
    <t>2003394</t>
  </si>
  <si>
    <t>Descida d'água de aterros tipo rápido - DAR 04 - areia extraída e brita produzida</t>
  </si>
  <si>
    <t>2003397</t>
  </si>
  <si>
    <t>Descida d'água de cortes em degraus - DCD 01 - areia e brita comerciais</t>
  </si>
  <si>
    <t>2003396</t>
  </si>
  <si>
    <t>Descida d'água de cortes em degraus - DCD 01 - areia extraída e brita produzida</t>
  </si>
  <si>
    <t>2003399</t>
  </si>
  <si>
    <t>Descida d'água de cortes em degraus - DCD 02 - areia e brita comerciais</t>
  </si>
  <si>
    <t>2003398</t>
  </si>
  <si>
    <t>Descida d'água de cortes em degraus - DCD 02 - areia extraída e brita produzida</t>
  </si>
  <si>
    <t>2003401</t>
  </si>
  <si>
    <t>Descida d'água de cortes em degraus - DCD 03 - areia e brita comerciais</t>
  </si>
  <si>
    <t>2003400</t>
  </si>
  <si>
    <t>Descida d'água de cortes em degraus - DCD 03 - areia extraída e brita produzida</t>
  </si>
  <si>
    <t>2003403</t>
  </si>
  <si>
    <t>Descida d'água de cortes em degraus - DCD 04 - areia e brita comerciais</t>
  </si>
  <si>
    <t>2003402</t>
  </si>
  <si>
    <t>Descida d'água de cortes em degraus - DCD 04 - areia extraída e brita produzida</t>
  </si>
  <si>
    <t>2003448</t>
  </si>
  <si>
    <t>Dissipador de energia - DEB 01 - areia extraída e brita e pedra de mão produzidas</t>
  </si>
  <si>
    <t>2003449</t>
  </si>
  <si>
    <t>Dissipador de energia - DEB 01 - areia, brita e pedra de mão comerciais</t>
  </si>
  <si>
    <t>2003450</t>
  </si>
  <si>
    <t>Dissipador de energia - DEB 02 - areia extraída e brita e pedra de mão produzidas</t>
  </si>
  <si>
    <t>2003451</t>
  </si>
  <si>
    <t>Dissipador de energia - DEB 02 - areia, brita e pedra de mão comerciais</t>
  </si>
  <si>
    <t>2003452</t>
  </si>
  <si>
    <t>Dissipador de energia - DEB 03 - areia extraída e brita e pedra de mão produzidas</t>
  </si>
  <si>
    <t>2003453</t>
  </si>
  <si>
    <t>Dissipador de energia - DEB 03 - areia, brita e pedra de mão comerciais</t>
  </si>
  <si>
    <t>2003454</t>
  </si>
  <si>
    <t>Dissipador de energia - DEB 04 - areia extraída e brita e pedra de mão produzidas</t>
  </si>
  <si>
    <t>2003455</t>
  </si>
  <si>
    <t>Dissipador de energia - DEB 04 - areia, brita e pedra de mão comerciais</t>
  </si>
  <si>
    <t>2003456</t>
  </si>
  <si>
    <t>Dissipador de energia - DEB 05 - areia extraída e brita e pedra de mão produzidas</t>
  </si>
  <si>
    <t>2003457</t>
  </si>
  <si>
    <t>Dissipador de energia - DEB 05 - areia, brita e pedra de mão comerciais</t>
  </si>
  <si>
    <t>2003458</t>
  </si>
  <si>
    <t>Dissipador de energia - DEB 06 - areia extraída e brita e pedra de mão produzidas</t>
  </si>
  <si>
    <t>2003459</t>
  </si>
  <si>
    <t>Dissipador de energia - DEB 06 - areia, brita e pedra de mão comerciais</t>
  </si>
  <si>
    <t>2003460</t>
  </si>
  <si>
    <t>Dissipador de energia - DEB 07 - areia extraída e brita e pedra de mão produzidas</t>
  </si>
  <si>
    <t>2003461</t>
  </si>
  <si>
    <t>Dissipador de energia - DEB 07 - areia, brita e pedra de mão comerciais</t>
  </si>
  <si>
    <t>2003462</t>
  </si>
  <si>
    <t>Dissipador de energia - DEB 08 - areia extraída e brita e pedra de mão produzidas</t>
  </si>
  <si>
    <t>2003463</t>
  </si>
  <si>
    <t>Dissipador de energia - DEB 08 - areia, brita e pedra de mão comerciais</t>
  </si>
  <si>
    <t>2003464</t>
  </si>
  <si>
    <t>Dissipador de energia - DEB 09 - areia extraída e brita e pedra de mão produzidas</t>
  </si>
  <si>
    <t>2003465</t>
  </si>
  <si>
    <t>Dissipador de energia - DEB 09 - areia, brita e pedra de mão comerciais</t>
  </si>
  <si>
    <t>2003466</t>
  </si>
  <si>
    <t>Dissipador de energia - DEB 10 - areia extraída e brita e pedra de mão produzidas</t>
  </si>
  <si>
    <t>2003467</t>
  </si>
  <si>
    <t>Dissipador de energia - DEB 10 - areia, brita e pedra de mão comerciais</t>
  </si>
  <si>
    <t>2003468</t>
  </si>
  <si>
    <t>Dissipador de energia - DEB 11 - areia extraída e brita e pedra de mão produzidas</t>
  </si>
  <si>
    <t>2003469</t>
  </si>
  <si>
    <t>Dissipador de energia - DEB 11 - areia, brita e pedra de mão comerciais</t>
  </si>
  <si>
    <t>2003470</t>
  </si>
  <si>
    <t>Dissipador de energia - DEB 12 - areia extraída e brita e pedra de mão produzidas</t>
  </si>
  <si>
    <t>2003471</t>
  </si>
  <si>
    <t>Dissipador de energia - DEB 12 - areia, brita e pedra de mão comerciais</t>
  </si>
  <si>
    <t>2003472</t>
  </si>
  <si>
    <t>Dissipador de energia - DEB 13 - areia extraída e brita e pedra de mão produzidas</t>
  </si>
  <si>
    <t>2003473</t>
  </si>
  <si>
    <t>Dissipador de energia - DEB 13 - areia, brita e pedra de mão comerciais</t>
  </si>
  <si>
    <t>2003475</t>
  </si>
  <si>
    <t>Dissipador de energia - DED 01 - areia e brita comerciais</t>
  </si>
  <si>
    <t>2003474</t>
  </si>
  <si>
    <t>Dissipador de energia - DED 01 - areia extraída e brita produzida</t>
  </si>
  <si>
    <t>2003441</t>
  </si>
  <si>
    <t>Dissipador de energia - DES 01 - areia e pedra de mão comerciais</t>
  </si>
  <si>
    <t>2003440</t>
  </si>
  <si>
    <t>Dissipador de energia - DES 01 - areia extraída e pedra de mão produzida</t>
  </si>
  <si>
    <t>2003443</t>
  </si>
  <si>
    <t>Dissipador de energia - DES 02 - areia e pedra de mão comerciais</t>
  </si>
  <si>
    <t>2003442</t>
  </si>
  <si>
    <t>Dissipador de energia - DES 02 - areia extraída e pedra de mão produzida</t>
  </si>
  <si>
    <t>2003445</t>
  </si>
  <si>
    <t>Dissipador de energia - DES 03 - areia e pedra de mão comerciais</t>
  </si>
  <si>
    <t>2003444</t>
  </si>
  <si>
    <t>Dissipador de energia - DES 03 - areia extraída e pedra de mão produzida</t>
  </si>
  <si>
    <t>2003447</t>
  </si>
  <si>
    <t>Dissipador de energia - DES 04 - areia e pedra de mão comerciais</t>
  </si>
  <si>
    <t>2003446</t>
  </si>
  <si>
    <t>Dissipador de energia - DES 04 - areia extraída e pedra de mão produzida</t>
  </si>
  <si>
    <t>2004516</t>
  </si>
  <si>
    <t>Dreno de pavimento em microvala com geocomposto drenante H = 0,40 m - inclusive corte, enchimento com areia e selo asfáltico</t>
  </si>
  <si>
    <t>2004517</t>
  </si>
  <si>
    <t>Dreno de pavimento em microvala com geocomposto drenante H = 0,60 m - inclusive corte, enchimento com areia e selo asfáltico</t>
  </si>
  <si>
    <t>2007971</t>
  </si>
  <si>
    <t>Dreno de PVC D = 100 mm para OAE - fornecimento e instalação</t>
  </si>
  <si>
    <t>2008091</t>
  </si>
  <si>
    <t>Dreno de PVC D = 150 mm para OAE - fornecimento e instalação</t>
  </si>
  <si>
    <t>2006408</t>
  </si>
  <si>
    <t>Dreno de PVC D = 75 mm para OAE - fornecimento e instalação</t>
  </si>
  <si>
    <t>2015642</t>
  </si>
  <si>
    <t>Dreno em tubo de aço galvanizado D = 100 mm em OAE - fornecimento e instalação</t>
  </si>
  <si>
    <t>2015641</t>
  </si>
  <si>
    <t>Dreno em tubo de aço galvanizado D = 80 mm em OAE - fornecimento e instalação</t>
  </si>
  <si>
    <t>2004509</t>
  </si>
  <si>
    <t>Dreno longitudinal de pavimento H = 0,40 m - com geocomposto drenante</t>
  </si>
  <si>
    <t>2004510</t>
  </si>
  <si>
    <t>Dreno longitudinal de pavimento H = 0,60 m - com geocomposto drenante</t>
  </si>
  <si>
    <t>2004511</t>
  </si>
  <si>
    <t>Dreno longitudinal de pavimento H = 1,00 m - com geocomposto drenante</t>
  </si>
  <si>
    <t>2004512</t>
  </si>
  <si>
    <t>Dreno longitudinal de pavimento H = 1,50 m - com geocomposto drenante</t>
  </si>
  <si>
    <t>2003843</t>
  </si>
  <si>
    <t>Dreno longitudinal profundo em tubo de concreto D = 0,40 m em vala de H = 1,10 m e L = 1,00 m com brita envolta em geotêxtil</t>
  </si>
  <si>
    <t>2003915</t>
  </si>
  <si>
    <t>Dreno longitudinal profundo para corte em rocha - DPR 01 - tubo de concreto perfurado e brita comercial</t>
  </si>
  <si>
    <t>2003914</t>
  </si>
  <si>
    <t>Dreno longitudinal profundo para corte em rocha - DPR 01 - tubo de concreto perfurado e brita produzida</t>
  </si>
  <si>
    <t>2003589</t>
  </si>
  <si>
    <t>Dreno longitudinal profundo para corte em rocha - DPR 01 - tubo PEAD e brita comercial</t>
  </si>
  <si>
    <t>2003588</t>
  </si>
  <si>
    <t>Dreno longitudinal profundo para corte em rocha - DPR 01 - tubo PEAD e brita produzida</t>
  </si>
  <si>
    <t>2003917</t>
  </si>
  <si>
    <t>Dreno longitudinal profundo para corte em rocha - DPR 02 - tubo de concreto perfurado e brita comercial</t>
  </si>
  <si>
    <t>2003916</t>
  </si>
  <si>
    <t>Dreno longitudinal profundo para corte em rocha - DPR 02 - tubo de concreto perfurado e brita produzida</t>
  </si>
  <si>
    <t>2003591</t>
  </si>
  <si>
    <t>Dreno longitudinal profundo para corte em rocha - DPR 02 - tubo PEAD e brita comercial</t>
  </si>
  <si>
    <t>2003590</t>
  </si>
  <si>
    <t>Dreno longitudinal profundo para corte em rocha - DPR 02 - tubo PEAD e brita produzida</t>
  </si>
  <si>
    <t>2003593</t>
  </si>
  <si>
    <t>Dreno longitudinal profundo para corte em rocha - DPR 03 - brita comercial</t>
  </si>
  <si>
    <t>2003592</t>
  </si>
  <si>
    <t>Dreno longitudinal profundo para corte em rocha - DPR 03 - brita produzida</t>
  </si>
  <si>
    <t>2003595</t>
  </si>
  <si>
    <t>Dreno longitudinal profundo para corte em rocha - DPR 04 - brita comercial</t>
  </si>
  <si>
    <t>2003594</t>
  </si>
  <si>
    <t>Dreno longitudinal profundo para corte em rocha - DPR 04 - brita produzida</t>
  </si>
  <si>
    <t>2003597</t>
  </si>
  <si>
    <t>Dreno longitudinal profundo para corte em rocha - DPR 05 - tubo de concreto poroso e areia comercial</t>
  </si>
  <si>
    <t>2003596</t>
  </si>
  <si>
    <t>Dreno longitudinal profundo para corte em rocha - DPR 05 - tubo de concreto poroso e areia extraída</t>
  </si>
  <si>
    <t>2003572</t>
  </si>
  <si>
    <t>Dreno longitudinal profundo para corte em solo - DPS 01 - tubo PEAD e areia comercial</t>
  </si>
  <si>
    <t>2003580</t>
  </si>
  <si>
    <t>Dreno longitudinal profundo para corte em solo - DPS 01 - tubo PEAD e areia extraída</t>
  </si>
  <si>
    <t>2003573</t>
  </si>
  <si>
    <t>Dreno longitudinal profundo para corte em solo - DPS 02 - tubo PEAD e areia comercial</t>
  </si>
  <si>
    <t>2003581</t>
  </si>
  <si>
    <t>Dreno longitudinal profundo para corte em solo - DPS 02 - tubo PEAD e areia extraída</t>
  </si>
  <si>
    <t>2003561</t>
  </si>
  <si>
    <t>Dreno longitudinal profundo para corte em solo - DPS 03 - tubo de concreto perfurado, areia e brita comerciais - madeira com utilização de 5 vezes</t>
  </si>
  <si>
    <t>2003560</t>
  </si>
  <si>
    <t>Dreno longitudinal profundo para corte em solo - DPS 03 - tubo de concreto perfurado, areia extraída e brita produzida - madeira com utilização de 5 vezes</t>
  </si>
  <si>
    <t>2003574</t>
  </si>
  <si>
    <t>Dreno longitudinal profundo para corte em solo - DPS 03 - tubo PEAD, areia e brita comerciais - madeira com utilização de 5 vezes</t>
  </si>
  <si>
    <t>2003582</t>
  </si>
  <si>
    <t>Dreno longitudinal profundo para corte em solo - DPS 03 - tubo PEAD, areia extraída e brita produzida - madeira com utilização de 5 vezes</t>
  </si>
  <si>
    <t>2003563</t>
  </si>
  <si>
    <t>Dreno longitudinal profundo para corte em solo - DPS 04 - tubo de concreto perfurado, areia e brita comerciais - madeira com utilização de 5 vezes</t>
  </si>
  <si>
    <t>2003562</t>
  </si>
  <si>
    <t>Dreno longitudinal profundo para corte em solo - DPS 04 - tubo de concreto perfurado, areia extraída e brita produzida - madeira com utilização de 5 vezes</t>
  </si>
  <si>
    <t>2003575</t>
  </si>
  <si>
    <t>Dreno longitudinal profundo para corte em solo - DPS 04 - tubo PEAD, areia e brita comerciais - madeira com utilização de 5 vezes</t>
  </si>
  <si>
    <t>2003583</t>
  </si>
  <si>
    <t>Dreno longitudinal profundo para corte em solo - DPS 04 - tubo PEAD, areia extraída e brita produzida - madeira com utilização de 5 vezes</t>
  </si>
  <si>
    <t>2003565</t>
  </si>
  <si>
    <t>Dreno longitudinal profundo para corte em solo - DPS 05 - dreno cego - brita comercial</t>
  </si>
  <si>
    <t>2003564</t>
  </si>
  <si>
    <t>Dreno longitudinal profundo para corte em solo - DPS 05 - dreno cego - brita produzida</t>
  </si>
  <si>
    <t>2003567</t>
  </si>
  <si>
    <t>Dreno longitudinal profundo para corte em solo - DPS 06 - dreno cego - brita comercial</t>
  </si>
  <si>
    <t>2003566</t>
  </si>
  <si>
    <t>Dreno longitudinal profundo para corte em solo - DPS 06 - dreno cego - brita produzida</t>
  </si>
  <si>
    <t>2003569</t>
  </si>
  <si>
    <t>Dreno longitudinal profundo para corte em solo - DPS 07 - tubo de concreto perfurado e brita comercial</t>
  </si>
  <si>
    <t>2003568</t>
  </si>
  <si>
    <t>Dreno longitudinal profundo para corte em solo - DPS 07 - tubo de concreto perfurado e brita produzida</t>
  </si>
  <si>
    <t>2003578</t>
  </si>
  <si>
    <t>Dreno longitudinal profundo para corte em solo - DPS 07 - tubo PEAD e brita comercial</t>
  </si>
  <si>
    <t>2003586</t>
  </si>
  <si>
    <t>Dreno longitudinal profundo para corte em solo - DPS 07 - tubo PEAD e brita produzida</t>
  </si>
  <si>
    <t>2003571</t>
  </si>
  <si>
    <t>Dreno longitudinal profundo para corte em solo - DPS 08 - tubo de concreto perfurado e brita comercial</t>
  </si>
  <si>
    <t>2003570</t>
  </si>
  <si>
    <t>Dreno longitudinal profundo para corte em solo - DPS 08 - tubo de concreto perfurado e brita produzida</t>
  </si>
  <si>
    <t>2003579</t>
  </si>
  <si>
    <t>Dreno longitudinal profundo para corte em solo - DPS 08 - tubo PEAD e brita comercial</t>
  </si>
  <si>
    <t>2003587</t>
  </si>
  <si>
    <t>Dreno longitudinal profundo para corte em solo - DPS 08 - tubo PEAD e brita produzida</t>
  </si>
  <si>
    <t>2004506</t>
  </si>
  <si>
    <t>Dreno profundo H = 1,0 m - com geocomposto drenante - inclusive escavação e reaterro</t>
  </si>
  <si>
    <t>2004507</t>
  </si>
  <si>
    <t>Dreno profundo H = 1,5 m - com geocomposto drenante - inclusive escavação e reaterro</t>
  </si>
  <si>
    <t>2003614</t>
  </si>
  <si>
    <t>Dreno sub-horizontal - DSH 01 - material de 1ª categoria</t>
  </si>
  <si>
    <t>2003865</t>
  </si>
  <si>
    <t>Dreno sub-horizontal - DSH 01 - material de 2ª categoria</t>
  </si>
  <si>
    <t>2003923</t>
  </si>
  <si>
    <t>Dreno subsuperficial - DSS 01 - tubo de concreto perfurado e areia comercial</t>
  </si>
  <si>
    <t>2003922</t>
  </si>
  <si>
    <t>Dreno subsuperficial - DSS 01 - tubo de concreto perfurado e areia extraída</t>
  </si>
  <si>
    <t>2003605</t>
  </si>
  <si>
    <t>Dreno subsuperficial - DSS 01 - tubo PEAD e areia comercial</t>
  </si>
  <si>
    <t>2003604</t>
  </si>
  <si>
    <t>Dreno subsuperficial - DSS 01 - tubo PEAD e areia extraída</t>
  </si>
  <si>
    <t>2003607</t>
  </si>
  <si>
    <t>Dreno subsuperficial - DSS 02 - brita comercial</t>
  </si>
  <si>
    <t>2003606</t>
  </si>
  <si>
    <t>Dreno subsuperficial - DSS 02 - brita produzida</t>
  </si>
  <si>
    <t>2003609</t>
  </si>
  <si>
    <t>Dreno subsuperficial - DSS 03 - brita comercial</t>
  </si>
  <si>
    <t>2003608</t>
  </si>
  <si>
    <t>Dreno subsuperficial - DSS 03 - brita produzida</t>
  </si>
  <si>
    <t>2003925</t>
  </si>
  <si>
    <t>Dreno subsuperficial - DSS 04 - tubo de concreto perfurado e brita comercial</t>
  </si>
  <si>
    <t>2003924</t>
  </si>
  <si>
    <t>Dreno subsuperficial - DSS 04 - tubo de concreto perfurado e brita produzida</t>
  </si>
  <si>
    <t>2003611</t>
  </si>
  <si>
    <t>Dreno subsuperficial - DSS 04 - tubo PEAD e brita comercial</t>
  </si>
  <si>
    <t>2003610</t>
  </si>
  <si>
    <t>Dreno subsuperficial - DSS 04 - tubo PEAD e brita produzida</t>
  </si>
  <si>
    <t>2003820</t>
  </si>
  <si>
    <t>Dreno tipo barbacã - DRB 01 - D = 75 mm em estrutura de contenção de encosta - excluso o tubo de drenagem</t>
  </si>
  <si>
    <t>2003821</t>
  </si>
  <si>
    <t>Dreno tipo barbacã - DRB 02 - D = 50 mm em estrutura de contenção de encosta - excluso o tubo de drenagem</t>
  </si>
  <si>
    <t>2003842</t>
  </si>
  <si>
    <t>Enchimento de junta de concreto com argamassa asfáltica de densidade 1.700 kg/m³ - espessura de 1 cm</t>
  </si>
  <si>
    <t>2003385</t>
  </si>
  <si>
    <t>Entrada para descida d'água - EDA 01 - areia e brita comerciais</t>
  </si>
  <si>
    <t>2003384</t>
  </si>
  <si>
    <t>Entrada para descida d'água - EDA 01 - areia extraída e brita produzida</t>
  </si>
  <si>
    <t>2003387</t>
  </si>
  <si>
    <t>Entrada para descida d'água - EDA 02 - areia e brita comerciais</t>
  </si>
  <si>
    <t>2003386</t>
  </si>
  <si>
    <t>Entrada para descida d'água - EDA 02 - areia extraída e brita produzida</t>
  </si>
  <si>
    <t>2003335</t>
  </si>
  <si>
    <t>Entrada para descida d'água - EDA 03 - areia e brita comerciais</t>
  </si>
  <si>
    <t>2003334</t>
  </si>
  <si>
    <t>Entrada para descida d'água - EDA 03 - areia extraída e brita produzida</t>
  </si>
  <si>
    <t>2003336</t>
  </si>
  <si>
    <t>Entrada para descida d'água - EDA 04 - areia e brita comerciais</t>
  </si>
  <si>
    <t>2003337</t>
  </si>
  <si>
    <t>Entrada para descida d'água - EDA 04 - areia extraída e brita produzida</t>
  </si>
  <si>
    <t>2003819</t>
  </si>
  <si>
    <t>Envelope de brita 15 x 15 cm para tubos enterrados com diâmetro externo de 75 a 110 mm</t>
  </si>
  <si>
    <t>2004504</t>
  </si>
  <si>
    <t>Escavação mecânica de vala para drenagem com valetadeira em material de 1ª categoria</t>
  </si>
  <si>
    <t>2003864</t>
  </si>
  <si>
    <t>Esgotamento de água com bomba submersa</t>
  </si>
  <si>
    <t>h</t>
  </si>
  <si>
    <t>2003863</t>
  </si>
  <si>
    <t>Esgotamento de dreno horizontal profundo a vácuo</t>
  </si>
  <si>
    <t>2004508</t>
  </si>
  <si>
    <t>Geodreno vertical para tratamento de solos moles</t>
  </si>
  <si>
    <t>2003316</t>
  </si>
  <si>
    <t>Grelha de concreto 54 x 100 cm para boca-de-lobo - areia e brita comerciais - sobrecarga do trem tipo TB 45</t>
  </si>
  <si>
    <t>2003317</t>
  </si>
  <si>
    <t>Grelha de concreto 54 x 100 cm para boca-de-lobo - areia extraída e brita produzida - sobrecarga do trem tipo TB 45</t>
  </si>
  <si>
    <t>2003767</t>
  </si>
  <si>
    <t>Lastro de areia comercial - espalhamento manual</t>
  </si>
  <si>
    <t>2003844</t>
  </si>
  <si>
    <t>Lastro de areia comercial - espalhamento mecânico</t>
  </si>
  <si>
    <t>2003576</t>
  </si>
  <si>
    <t>Lastro de areia extraída - espalhamento manual</t>
  </si>
  <si>
    <t>2003858</t>
  </si>
  <si>
    <t>Lastro de areia extraída - espalhamento mecânico</t>
  </si>
  <si>
    <t>2003850</t>
  </si>
  <si>
    <t>Lastro de brita comercial compactado com soquete vibratório - espalhamento manual</t>
  </si>
  <si>
    <t>2003849</t>
  </si>
  <si>
    <t>Lastro de brita produzida compactado com soquete vibratório - espalhamento manual</t>
  </si>
  <si>
    <t>2003868</t>
  </si>
  <si>
    <t>Lastro de pedra de mão ou rachão - espalhamento manual</t>
  </si>
  <si>
    <t>2003369</t>
  </si>
  <si>
    <t>Meio-fio de concreto - MFC 01 - areia e brita comerciais - fôrma de madeira</t>
  </si>
  <si>
    <t>2003368</t>
  </si>
  <si>
    <t>Meio-fio de concreto - MFC 01 - areia extraída e brita produzida - fôrma de madeira</t>
  </si>
  <si>
    <t>2003939</t>
  </si>
  <si>
    <t>Meio-fio de concreto - MFC 01 moldado no local com extrusora e concreto usinado - areia e brita comerciais</t>
  </si>
  <si>
    <t>2003940</t>
  </si>
  <si>
    <t>Meio-fio de concreto - MFC 01 moldado no local com extrusora e concreto usinado - areia extraída e brita produzida</t>
  </si>
  <si>
    <t>2003371</t>
  </si>
  <si>
    <t>Meio-fio de concreto - MFC 02 - areia e brita comerciais - fôrma de madeira</t>
  </si>
  <si>
    <t>2003370</t>
  </si>
  <si>
    <t>Meio-fio de concreto - MFC 02 - areia extraída e brita produzida - fôrma de madeira</t>
  </si>
  <si>
    <t>2003941</t>
  </si>
  <si>
    <t>Meio-fio de concreto - MFC 02 moldado no local com extrusora e concreto usinado - areia e brita comerciais</t>
  </si>
  <si>
    <t>2003942</t>
  </si>
  <si>
    <t>Meio-fio de concreto - MFC 02 moldado no local com extrusora e concreto usinado - areia extraída e brita produzida</t>
  </si>
  <si>
    <t>2003373</t>
  </si>
  <si>
    <t>Meio-fio de concreto - MFC 03 - areia e brita comerciais - fôrma de madeira</t>
  </si>
  <si>
    <t>2003372</t>
  </si>
  <si>
    <t>Meio-fio de concreto - MFC 03 - areia extraída e brita produzida - fôrma de madeira</t>
  </si>
  <si>
    <t>2003943</t>
  </si>
  <si>
    <t>Meio-fio de concreto - MFC 03 moldado no local com extrusora e concreto usinado - areia e brita comerciais</t>
  </si>
  <si>
    <t>2003944</t>
  </si>
  <si>
    <t>Meio-fio de concreto - MFC 03 moldado no local com extrusora e concreto usinado - areia extraída e brita produzida</t>
  </si>
  <si>
    <t>2003375</t>
  </si>
  <si>
    <t>Meio-fio de concreto - MFC 04 - areia e brita comerciais - fôrma de madeira</t>
  </si>
  <si>
    <t>2003374</t>
  </si>
  <si>
    <t>Meio-fio de concreto - MFC 04 - areia extraída e brita produzida - fôrma de madeira</t>
  </si>
  <si>
    <t>2003945</t>
  </si>
  <si>
    <t>Meio-fio de concreto - MFC 04 moldado no local com extrusora e concreto usinado - areia e brita comerciais</t>
  </si>
  <si>
    <t>2003946</t>
  </si>
  <si>
    <t>Meio-fio de concreto - MFC 04 moldado no local com extrusora e concreto usinado - areia extraída e brita produzida</t>
  </si>
  <si>
    <t>2003377</t>
  </si>
  <si>
    <t>Meio-fio de concreto - MFC 05 - areia e brita comerciais - fôrma de madeira</t>
  </si>
  <si>
    <t>2003376</t>
  </si>
  <si>
    <t>Meio-fio de concreto - MFC 05 - areia extraída e brita produzida - fôrma de madeira</t>
  </si>
  <si>
    <t>2003947</t>
  </si>
  <si>
    <t>Meio-fio de concreto - MFC 05 moldado no local com extrusora e concreto usinado - areia e brita comerciais</t>
  </si>
  <si>
    <t>2003948</t>
  </si>
  <si>
    <t>Meio-fio de concreto - MFC 05 moldado no local com extrusora e concreto usinado - areia extraída e brita produzida</t>
  </si>
  <si>
    <t>2003379</t>
  </si>
  <si>
    <t>Meio-fio de concreto - MFC 06 - areia e brita comerciais - fôrma de madeira</t>
  </si>
  <si>
    <t>2003378</t>
  </si>
  <si>
    <t>Meio-fio de concreto - MFC 06 - areia extraída e brita produzida - fôrma de madeira</t>
  </si>
  <si>
    <t>2003949</t>
  </si>
  <si>
    <t>Meio-fio de concreto - MFC 06 moldado no local com extrusora e concreto usinado - areia e brita comerciais</t>
  </si>
  <si>
    <t>2003950</t>
  </si>
  <si>
    <t>Meio-fio de concreto - MFC 06 moldado no local com extrusora e concreto usinado - areia extraída e brita produzida</t>
  </si>
  <si>
    <t>2003381</t>
  </si>
  <si>
    <t>Meio-fio de concreto - MFC 07 - areia e brita comerciais - fôrma de madeira</t>
  </si>
  <si>
    <t>2003380</t>
  </si>
  <si>
    <t>Meio-fio de concreto - MFC 07 - areia extraída e brita produzida - fôrma de madeira</t>
  </si>
  <si>
    <t>2003951</t>
  </si>
  <si>
    <t>Meio-fio de concreto - MFC 07 moldado no local com extrusora e concreto usinado - areia e brita comerciais</t>
  </si>
  <si>
    <t>2003952</t>
  </si>
  <si>
    <t>Meio-fio de concreto - MFC 07 moldado no local com extrusora e concreto usinado - areia extraída e brita produzida</t>
  </si>
  <si>
    <t>2003383</t>
  </si>
  <si>
    <t>Meio-fio de concreto - MFC 08 - areia e brita comerciais - fôrma de madeira</t>
  </si>
  <si>
    <t>2003382</t>
  </si>
  <si>
    <t>Meio-fio de concreto - MFC 08 - areia extraída e brita produzida - fôrma de madeira</t>
  </si>
  <si>
    <t>2003953</t>
  </si>
  <si>
    <t>Meio-fio de concreto - MFC 08 moldado no local com extrusora e concreto usinado - areia e brita comerciais</t>
  </si>
  <si>
    <t>2003954</t>
  </si>
  <si>
    <t>Meio-fio de concreto - MFC 08 moldado no local com extrusora e concreto usinado - areia extraída e brita produzida</t>
  </si>
  <si>
    <t>2004514</t>
  </si>
  <si>
    <t>Microvala para dreno de pavimento com geocomposto drenante H = 0,4 m</t>
  </si>
  <si>
    <t>2004515</t>
  </si>
  <si>
    <t>Microvala para dreno de pavimento com geocomposto drenante H = 0,6 m</t>
  </si>
  <si>
    <t>2005759</t>
  </si>
  <si>
    <t>Perfuração para dreno sub-horizontal em material de 1ª categoria com D = 75 mm (linha NW)</t>
  </si>
  <si>
    <t>2005764</t>
  </si>
  <si>
    <t>Perfuração para dreno sub-horizontal em material de 2ª categoria com D = 75 mm (linha NW)</t>
  </si>
  <si>
    <t>2003678</t>
  </si>
  <si>
    <t>Poço de visita - PVI 01 - areia e brita comerciais</t>
  </si>
  <si>
    <t>2003677</t>
  </si>
  <si>
    <t>Poço de visita - PVI 01 - areia extraída e brita produzida</t>
  </si>
  <si>
    <t>2003680</t>
  </si>
  <si>
    <t>Poço de visita - PVI 02 - areia e brita comerciais</t>
  </si>
  <si>
    <t>2003679</t>
  </si>
  <si>
    <t>Poço de visita - PVI 02 - areia extraída e brita produzida</t>
  </si>
  <si>
    <t>2003682</t>
  </si>
  <si>
    <t>Poço de visita - PVI 03 - areia e brita comerciais</t>
  </si>
  <si>
    <t>2003681</t>
  </si>
  <si>
    <t>Poço de visita - PVI 03 - areia extraída e brita produzida</t>
  </si>
  <si>
    <t>2003684</t>
  </si>
  <si>
    <t>Poço de visita - PVI 04 - areia e brita comerciais</t>
  </si>
  <si>
    <t>2003683</t>
  </si>
  <si>
    <t>Poço de visita - PVI 04 - areia extraída e brita produzida</t>
  </si>
  <si>
    <t>2003686</t>
  </si>
  <si>
    <t>Poço de visita - PVI 05 - areia e brita comerciais</t>
  </si>
  <si>
    <t>2003685</t>
  </si>
  <si>
    <t>Poço de visita - PVI 05 - areia extraída e brita produzida</t>
  </si>
  <si>
    <t>2003688</t>
  </si>
  <si>
    <t>Poço de visita - PVI 06 - areia e brita comerciais</t>
  </si>
  <si>
    <t>2003687</t>
  </si>
  <si>
    <t>Poço de visita - PVI 06 - areia extraída e brita produzida</t>
  </si>
  <si>
    <t>2003690</t>
  </si>
  <si>
    <t>Poço de visita - PVI 07 - areia e brita comerciais</t>
  </si>
  <si>
    <t>2003689</t>
  </si>
  <si>
    <t>Poço de visita - PVI 07 - areia extraída e brita produzida</t>
  </si>
  <si>
    <t>2003692</t>
  </si>
  <si>
    <t>Poço de visita - PVI 08 - areia e brita comerciais</t>
  </si>
  <si>
    <t>2003691</t>
  </si>
  <si>
    <t>Poço de visita - PVI 08 - areia extraída e brita produzida</t>
  </si>
  <si>
    <t>2003694</t>
  </si>
  <si>
    <t>Poço de visita - PVI 09 - areia e brita comerciais</t>
  </si>
  <si>
    <t>2003693</t>
  </si>
  <si>
    <t>Poço de visita - PVI 09 - areia extraída e brita produzida</t>
  </si>
  <si>
    <t>2003696</t>
  </si>
  <si>
    <t>Poço de visita - PVI 10 - areia e brita comerciais</t>
  </si>
  <si>
    <t>2003695</t>
  </si>
  <si>
    <t>Poço de visita - PVI 10 - areia extraída e brita produzida</t>
  </si>
  <si>
    <t>2003698</t>
  </si>
  <si>
    <t>Poço de visita - PVI 11 - areia e brita comerciais</t>
  </si>
  <si>
    <t>2003697</t>
  </si>
  <si>
    <t>Poço de visita - PVI 11 - areia extraída e brita produzida</t>
  </si>
  <si>
    <t>2003700</t>
  </si>
  <si>
    <t>Poço de visita - PVI 12 - areia e brita comerciais</t>
  </si>
  <si>
    <t>2003699</t>
  </si>
  <si>
    <t>Poço de visita - PVI 12 - areia extraída e brita produzida</t>
  </si>
  <si>
    <t>2003702</t>
  </si>
  <si>
    <t>Poço de visita - PVI 13 - areia e brita comerciais</t>
  </si>
  <si>
    <t>2003701</t>
  </si>
  <si>
    <t>Poço de visita - PVI 13 - areia extraída e brita produzida</t>
  </si>
  <si>
    <t>2003704</t>
  </si>
  <si>
    <t>Poço de visita - PVI 14 - areia e brita comerciais</t>
  </si>
  <si>
    <t>2003703</t>
  </si>
  <si>
    <t>Poço de visita - PVI 14 - areia extraída e brita produzida</t>
  </si>
  <si>
    <t>2003706</t>
  </si>
  <si>
    <t>Poço de visita - PVI 15 - areia e brita comerciais</t>
  </si>
  <si>
    <t>2003705</t>
  </si>
  <si>
    <t>Poço de visita - PVI 15 - areia extraída e brita produzida</t>
  </si>
  <si>
    <t>2003708</t>
  </si>
  <si>
    <t>Poço de visita - PVI 16 - areia e brita comerciais</t>
  </si>
  <si>
    <t>2003707</t>
  </si>
  <si>
    <t>Poço de visita - PVI 16 - areia extraída e brita produzida</t>
  </si>
  <si>
    <t>2003710</t>
  </si>
  <si>
    <t>Poço de visita - PVI 17 - areia e brita comerciais</t>
  </si>
  <si>
    <t>2003709</t>
  </si>
  <si>
    <t>Poço de visita - PVI 17 - areia extraída e brita produzida</t>
  </si>
  <si>
    <t>2003712</t>
  </si>
  <si>
    <t>Poço de visita - PVI 18 - areia e brita comerciais</t>
  </si>
  <si>
    <t>2003711</t>
  </si>
  <si>
    <t>Poço de visita - PVI 18 - areia extraída e brita produzida</t>
  </si>
  <si>
    <t>2004505</t>
  </si>
  <si>
    <t>Reaterro e compactação em vala de dreno com geocomposto</t>
  </si>
  <si>
    <t>2003349</t>
  </si>
  <si>
    <t>Sarjeta de canteiro central de concreto - SCC 01 - areia e brita comerciais</t>
  </si>
  <si>
    <t>2003348</t>
  </si>
  <si>
    <t>Sarjeta de canteiro central de concreto - SCC 01 - areia extraída e brita produzida</t>
  </si>
  <si>
    <t>2003975</t>
  </si>
  <si>
    <t>Sarjeta de canteiro central de concreto - SCC 01 moldada no local com extrusora e concreto usinado - areia e brita comerciais</t>
  </si>
  <si>
    <t>2003976</t>
  </si>
  <si>
    <t>Sarjeta de canteiro central de concreto - SCC 01 moldada no local com extrusora e concreto usinado - areia extraída e brita produzida</t>
  </si>
  <si>
    <t>2003351</t>
  </si>
  <si>
    <t>Sarjeta de canteiro central de concreto - SCC 02 - areia e brita comerciais</t>
  </si>
  <si>
    <t>2003350</t>
  </si>
  <si>
    <t>Sarjeta de canteiro central de concreto - SCC 02 - areia extraída e brita produzida</t>
  </si>
  <si>
    <t>2003977</t>
  </si>
  <si>
    <t>Sarjeta de canteiro central de concreto - SCC 02 moldada no local com extrusora e concreto usinado - areia e brita comerciais</t>
  </si>
  <si>
    <t>2003978</t>
  </si>
  <si>
    <t>Sarjeta de canteiro central de concreto - SCC 02 moldada no local com extrusora e concreto usinado - areia extraída e brita produzida</t>
  </si>
  <si>
    <t>2003353</t>
  </si>
  <si>
    <t>Sarjeta de canteiro central de concreto - SCC 03 - areia e brita comerciais</t>
  </si>
  <si>
    <t>2003352</t>
  </si>
  <si>
    <t>Sarjeta de canteiro central de concreto - SCC 03 - areia extraída e brita produzida</t>
  </si>
  <si>
    <t>2003979</t>
  </si>
  <si>
    <t>Sarjeta de canteiro central de concreto - SCC 03 moldada no local com extrusora e concreto usinado - areia e brita comerciais</t>
  </si>
  <si>
    <t>2003980</t>
  </si>
  <si>
    <t>Sarjeta de canteiro central de concreto - SCC 03 moldada no local com extrusora e concreto usinado - areia extraída e brita produzida</t>
  </si>
  <si>
    <t>2003355</t>
  </si>
  <si>
    <t>Sarjeta de canteiro central de concreto - SCC 04 - areia e brita comerciais</t>
  </si>
  <si>
    <t>2003354</t>
  </si>
  <si>
    <t>Sarjeta de canteiro central de concreto - SCC 04 - areia extraída e brita produzida</t>
  </si>
  <si>
    <t>2003981</t>
  </si>
  <si>
    <t>Sarjeta de canteiro central de concreto - SCC 04 moldada no local com extrusora e concreto usinado - areia e brita comerciais</t>
  </si>
  <si>
    <t>2003982</t>
  </si>
  <si>
    <t>Sarjeta de canteiro central de concreto - SCC 04 moldada no local com extrusora e concreto usinado - areia extraída e brita produzida</t>
  </si>
  <si>
    <t>2003343</t>
  </si>
  <si>
    <t>Sarjeta trapezoidal de concreto - SZC 01 - areia e brita comerciais</t>
  </si>
  <si>
    <t>2003342</t>
  </si>
  <si>
    <t>Sarjeta trapezoidal de concreto - SZC 01 - areia extraída e brita produzida</t>
  </si>
  <si>
    <t>2003971</t>
  </si>
  <si>
    <t>Sarjeta trapezoidal de concreto - SZC 01 moldada no local com extrusora e concreto usinado - areia e brita comerciais</t>
  </si>
  <si>
    <t>2003972</t>
  </si>
  <si>
    <t>Sarjeta trapezoidal de concreto - SZC 01 moldada no local com extrusora e concreto usinado - areia extraída e brita produzida</t>
  </si>
  <si>
    <t>2003345</t>
  </si>
  <si>
    <t>Sarjeta trapezoidal de concreto - SZC 02 - areia e brita comerciais</t>
  </si>
  <si>
    <t>2003344</t>
  </si>
  <si>
    <t>Sarjeta trapezoidal de concreto - SZC 02 - areia extraída e brita produzida</t>
  </si>
  <si>
    <t>2003973</t>
  </si>
  <si>
    <t>Sarjeta trapezoidal de concreto - SZC 02 moldada no local com extrusora e concreto usinado - areia e brita comerciais</t>
  </si>
  <si>
    <t>2003974</t>
  </si>
  <si>
    <t>Sarjeta trapezoidal de concreto - SZC 02 moldada no local com extrusora e concreto usinado - areia extraída e brita produzida</t>
  </si>
  <si>
    <t>2003346</t>
  </si>
  <si>
    <t>Sarjeta trapezoidal de grama - SZG 01</t>
  </si>
  <si>
    <t>2003347</t>
  </si>
  <si>
    <t>Sarjeta trapezoidal de grama - SZG 02</t>
  </si>
  <si>
    <t>2003932</t>
  </si>
  <si>
    <t>Sarjeta trapezoidal sem revestimento - SZT 01</t>
  </si>
  <si>
    <t>2003933</t>
  </si>
  <si>
    <t>Sarjeta trapezoidal sem revestimento - SZT 02</t>
  </si>
  <si>
    <t>2003319</t>
  </si>
  <si>
    <t>Sarjeta triangular de concreto - STC 01 - areia e brita comerciais</t>
  </si>
  <si>
    <t>2003318</t>
  </si>
  <si>
    <t>Sarjeta triangular de concreto - STC 01 - areia extraída e brita produzida</t>
  </si>
  <si>
    <t>2003955</t>
  </si>
  <si>
    <t>Sarjeta triangular de concreto - STC 01 moldada no local com extrusora e concreto usinado - areia e brita comerciais</t>
  </si>
  <si>
    <t>2003956</t>
  </si>
  <si>
    <t>Sarjeta triangular de concreto - STC 01 moldada no local com extrusora e concreto usinado - areia extraída e brita produzida</t>
  </si>
  <si>
    <t>2003321</t>
  </si>
  <si>
    <t>Sarjeta triangular de concreto - STC 02 - areia e brita comerciais</t>
  </si>
  <si>
    <t>2003320</t>
  </si>
  <si>
    <t>Sarjeta triangular de concreto - STC 02 - areia extraída e brita produzida</t>
  </si>
  <si>
    <t>2003957</t>
  </si>
  <si>
    <t>Sarjeta triangular de concreto - STC 02 moldada no local com extrusora e concreto usinado - areia e brita comerciais</t>
  </si>
  <si>
    <t>2003958</t>
  </si>
  <si>
    <t>Sarjeta triangular de concreto - STC 02 moldada no local com extrusora e concreto usinado - areia extraída e brita produzida</t>
  </si>
  <si>
    <t>2003323</t>
  </si>
  <si>
    <t>Sarjeta triangular de concreto - STC 03 - areia e brita comerciais</t>
  </si>
  <si>
    <t>2003322</t>
  </si>
  <si>
    <t>Sarjeta triangular de concreto - STC 03 - areia extraída e brita produzida</t>
  </si>
  <si>
    <t>2003959</t>
  </si>
  <si>
    <t>Sarjeta triangular de concreto - STC 03 moldada no local com extrusora e concreto usinado - areia e brita comerciais</t>
  </si>
  <si>
    <t>2003960</t>
  </si>
  <si>
    <t>Sarjeta triangular de concreto - STC 03 moldada no local com extrusora e concreto usinado - areia extraída e brita produzida</t>
  </si>
  <si>
    <t>2003325</t>
  </si>
  <si>
    <t>Sarjeta triangular de concreto - STC 04 - areia e brita comerciais</t>
  </si>
  <si>
    <t>2003324</t>
  </si>
  <si>
    <t>Sarjeta triangular de concreto - STC 04 - areia extraída e brita produzida</t>
  </si>
  <si>
    <t>2003961</t>
  </si>
  <si>
    <t>Sarjeta triangular de concreto - STC 04 moldada no local com extrusora e concreto usinado - areia e brita comerciais</t>
  </si>
  <si>
    <t>2003962</t>
  </si>
  <si>
    <t>Sarjeta triangular de concreto - STC 04 moldada no local com extrusora e concreto usinado - areia extraída e brita produzida</t>
  </si>
  <si>
    <t>2003327</t>
  </si>
  <si>
    <t>Sarjeta triangular de concreto - STC 05 - areia e brita comerciais</t>
  </si>
  <si>
    <t>2003326</t>
  </si>
  <si>
    <t>Sarjeta triangular de concreto - STC 05 - areia extraída e brita produzida</t>
  </si>
  <si>
    <t>2003963</t>
  </si>
  <si>
    <t>Sarjeta triangular de concreto - STC 05 moldada no local com extrusora e concreto usinado - areia e brita comerciais</t>
  </si>
  <si>
    <t>2003964</t>
  </si>
  <si>
    <t>Sarjeta triangular de concreto - STC 05 moldada no local com extrusora e concreto usinado - areia extraída e brita produzida</t>
  </si>
  <si>
    <t>2003329</t>
  </si>
  <si>
    <t>Sarjeta triangular de concreto - STC 06 - areia e brita comerciais</t>
  </si>
  <si>
    <t>2003328</t>
  </si>
  <si>
    <t>Sarjeta triangular de concreto - STC 06 - areia extraída e brita produzida</t>
  </si>
  <si>
    <t>2003965</t>
  </si>
  <si>
    <t>Sarjeta triangular de concreto - STC 06 moldada no local com extrusora e concreto usinado - areia e brita comerciais</t>
  </si>
  <si>
    <t>2003966</t>
  </si>
  <si>
    <t>Sarjeta triangular de concreto - STC 06 moldada no local com extrusora e concreto usinado - areia extraída e brita produzida</t>
  </si>
  <si>
    <t>2003331</t>
  </si>
  <si>
    <t>Sarjeta triangular de concreto - STC 07 - areia e brita comerciais</t>
  </si>
  <si>
    <t>2003330</t>
  </si>
  <si>
    <t>Sarjeta triangular de concreto - STC 07 - areia extraída e brita produzida</t>
  </si>
  <si>
    <t>2003967</t>
  </si>
  <si>
    <t>Sarjeta triangular de concreto - STC 07 moldada no local com extrusora e concreto usinado - areia e brita comerciais</t>
  </si>
  <si>
    <t>2003968</t>
  </si>
  <si>
    <t>Sarjeta triangular de concreto - STC 07 moldada no local com extrusora e concreto usinado - areia extraída e brita produzida</t>
  </si>
  <si>
    <t>2003333</t>
  </si>
  <si>
    <t>Sarjeta triangular de concreto - STC 08 - areia e brita comerciais</t>
  </si>
  <si>
    <t>2003332</t>
  </si>
  <si>
    <t>Sarjeta triangular de concreto - STC 08 - areia extraída e brita produzida</t>
  </si>
  <si>
    <t>2003969</t>
  </si>
  <si>
    <t>Sarjeta triangular de concreto - STC 08 moldada no local com extrusora e concreto usinado - areia e brita comerciais</t>
  </si>
  <si>
    <t>2003970</t>
  </si>
  <si>
    <t>Sarjeta triangular de concreto - STC 08 moldada no local com extrusora e concreto usinado - areia extraída e brita produzida</t>
  </si>
  <si>
    <t>2003338</t>
  </si>
  <si>
    <t>Sarjeta triangular de grama - STG 01</t>
  </si>
  <si>
    <t>2003339</t>
  </si>
  <si>
    <t>Sarjeta triangular de grama - STG 02</t>
  </si>
  <si>
    <t>2003340</t>
  </si>
  <si>
    <t>Sarjeta triangular de grama - STG 03</t>
  </si>
  <si>
    <t>2003341</t>
  </si>
  <si>
    <t>Sarjeta triangular de grama - STG 04</t>
  </si>
  <si>
    <t>2004513</t>
  </si>
  <si>
    <t>Selo asfáltico de microvala para dreno de pavimento com geocomposto</t>
  </si>
  <si>
    <t>2003357</t>
  </si>
  <si>
    <t>Transposição de segmentos de sarjeta - TSS 01 - areia e brita comerciais</t>
  </si>
  <si>
    <t>2003356</t>
  </si>
  <si>
    <t>Transposição de segmentos de sarjeta - TSS 01 - areia extraída e brita produzida</t>
  </si>
  <si>
    <t>2003359</t>
  </si>
  <si>
    <t>Transposição de segmentos de sarjeta - TSS 02 - areia e brita comerciais</t>
  </si>
  <si>
    <t>2003358</t>
  </si>
  <si>
    <t>Transposição de segmentos de sarjeta - TSS 02 - areia extraída e brita produzida</t>
  </si>
  <si>
    <t>2003361</t>
  </si>
  <si>
    <t>Transposição de segmentos de sarjeta - TSS 03 - areia e brita comerciais</t>
  </si>
  <si>
    <t>2003360</t>
  </si>
  <si>
    <t>Transposição de segmentos de sarjeta - TSS 03 - areia extraída e brita produzida</t>
  </si>
  <si>
    <t>2003363</t>
  </si>
  <si>
    <t>Transposição de segmentos de sarjeta - TSS 04 - areia e brita comerciais</t>
  </si>
  <si>
    <t>2003362</t>
  </si>
  <si>
    <t>Transposição de segmentos de sarjeta - TSS 04 - areia extraída e brita produzida</t>
  </si>
  <si>
    <t>2003365</t>
  </si>
  <si>
    <t>Transposição de segmentos de sarjeta - TSS 05 - areia e brita comerciais</t>
  </si>
  <si>
    <t>2003364</t>
  </si>
  <si>
    <t>Transposição de segmentos de sarjeta - TSS 05 - areia extraída e brita produzida</t>
  </si>
  <si>
    <t>2003367</t>
  </si>
  <si>
    <t>Transposição de segmentos de sarjeta - TSS 06 - areia e brita comerciais</t>
  </si>
  <si>
    <t>2003366</t>
  </si>
  <si>
    <t>Transposição de segmentos de sarjeta - TSS 06 - areia extraída e brita produzida</t>
  </si>
  <si>
    <t>2003869</t>
  </si>
  <si>
    <t>Tubo de concreto PA1 comercial para drenagem - D = 0,50 m - fornecimento e instalação</t>
  </si>
  <si>
    <t>2003822</t>
  </si>
  <si>
    <t>Tubo de concreto PA1 comercial para drenagem - D = 0,60 m - fornecimento e instalação</t>
  </si>
  <si>
    <t>2003826</t>
  </si>
  <si>
    <t>Tubo de concreto PA1 comercial para drenagem - D = 0,80 m - fornecimento e instalação</t>
  </si>
  <si>
    <t>2003830</t>
  </si>
  <si>
    <t>Tubo de concreto PA1 comercial para drenagem - D = 1,00 m - fornecimento e instalação</t>
  </si>
  <si>
    <t>2003834</t>
  </si>
  <si>
    <t>Tubo de concreto PA1 comercial para drenagem - D = 1,20 m - fornecimento e instalação</t>
  </si>
  <si>
    <t>2003838</t>
  </si>
  <si>
    <t>Tubo de concreto PA1 comercial para drenagem - D = 1,50 m - fornecimento e instalação</t>
  </si>
  <si>
    <t>2003768</t>
  </si>
  <si>
    <t>Tubo de concreto PA1 produzido na obra para drenagem - D = 0,60 m - areia e brita comerciais - fornecimento e instalação</t>
  </si>
  <si>
    <t>2003873</t>
  </si>
  <si>
    <t>Tubo de concreto PA1 produzido na obra para drenagem - D = 0,60 m - areia extraída e brita produzida - fornecimento e instalação</t>
  </si>
  <si>
    <t>2003772</t>
  </si>
  <si>
    <t>Tubo de concreto PA1 produzido na obra para drenagem - D = 0,80 m - areia e brita comerciais - fornecimento e instalação</t>
  </si>
  <si>
    <t>2003877</t>
  </si>
  <si>
    <t>Tubo de concreto PA1 produzido na obra para drenagem - D = 0,80 m - areia extraída e brita produzida - fornecimento e instalação</t>
  </si>
  <si>
    <t>2003776</t>
  </si>
  <si>
    <t>Tubo de concreto PA1 produzido na obra para drenagem - D = 1,00 m - areia e brita comerciais - fornecimento e instalação</t>
  </si>
  <si>
    <t>2003881</t>
  </si>
  <si>
    <t>Tubo de concreto PA1 produzido na obra para drenagem - D = 1,00 m - areia extraída e brita produzida - fornecimento e instalação</t>
  </si>
  <si>
    <t>2003780</t>
  </si>
  <si>
    <t>Tubo de concreto PA1 produzido na obra para drenagem - D = 1,20 m - areia e brita comerciais - fornecimento e instalação</t>
  </si>
  <si>
    <t>2003885</t>
  </si>
  <si>
    <t>Tubo de concreto PA1 produzido na obra para drenagem - D = 1,20 m - areia extraída e brita produzida - fornecimento e instalação</t>
  </si>
  <si>
    <t>2003784</t>
  </si>
  <si>
    <t>Tubo de concreto PA1 produzido na obra para drenagem - D = 1,50 m - areia e brita comerciais - fornecimento e instalação</t>
  </si>
  <si>
    <t>2003889</t>
  </si>
  <si>
    <t>Tubo de concreto PA1 produzido na obra para drenagem - D = 1,50 m - areia extraída e brita produzida - fornecimento e instalação</t>
  </si>
  <si>
    <t>2003870</t>
  </si>
  <si>
    <t>Tubo de concreto PA2 comercial para drenagem - D = 0,50 m - fornecimento e instalação</t>
  </si>
  <si>
    <t>2003823</t>
  </si>
  <si>
    <t>Tubo de concreto PA2 comercial para drenagem - D = 0,60 m - fornecimento e instalação</t>
  </si>
  <si>
    <t>2003827</t>
  </si>
  <si>
    <t>Tubo de concreto PA2 comercial para drenagem - D = 0,80 m - fornecimento e instalação</t>
  </si>
  <si>
    <t>2003831</t>
  </si>
  <si>
    <t>Tubo de concreto PA2 comercial para drenagem - D = 1,00 m - fornecimento e instalação</t>
  </si>
  <si>
    <t>2003835</t>
  </si>
  <si>
    <t>Tubo de concreto PA2 comercial para drenagem - D = 1,20 m - fornecimento e instalação</t>
  </si>
  <si>
    <t>2003839</t>
  </si>
  <si>
    <t>Tubo de concreto PA2 comercial para drenagem - D = 1,50 m - fornecimento e instalação</t>
  </si>
  <si>
    <t>2003769</t>
  </si>
  <si>
    <t>Tubo de concreto PA2 produzido na obra para drenagem - D = 0,60 m - areia e brita comerciais - fornecimento e instalação</t>
  </si>
  <si>
    <t>2003874</t>
  </si>
  <si>
    <t>Tubo de concreto PA2 produzido na obra para drenagem - D = 0,60 m - areia extraída e brita produzida - fornecimento e instalação</t>
  </si>
  <si>
    <t>2003773</t>
  </si>
  <si>
    <t>Tubo de concreto PA2 produzido na obra para drenagem - D = 0,80 m - areia e brita comerciais - fornecimento e instalação</t>
  </si>
  <si>
    <t>2003878</t>
  </si>
  <si>
    <t>Tubo de concreto PA2 produzido na obra para drenagem - D = 0,80 m - areia extraída e brita produzida - fornecimento e instalação</t>
  </si>
  <si>
    <t>2003777</t>
  </si>
  <si>
    <t>Tubo de concreto PA2 produzido na obra para drenagem - D = 1,00 m - areia e brita comerciais - fornecimento e instalação</t>
  </si>
  <si>
    <t>2003882</t>
  </si>
  <si>
    <t>Tubo de concreto PA2 produzido na obra para drenagem - D = 1,00 m - areia extraída e brita produzida - fornecimento e instalação</t>
  </si>
  <si>
    <t>2003781</t>
  </si>
  <si>
    <t>Tubo de concreto PA2 produzido na obra para drenagem - D = 1,20 m - areia e brita comerciais - fornecimento e instalação</t>
  </si>
  <si>
    <t>2003886</t>
  </si>
  <si>
    <t>Tubo de concreto PA2 produzido na obra para drenagem - D = 1,20 m - areia extraída e brita produzida - fornecimento e instalação</t>
  </si>
  <si>
    <t>2003785</t>
  </si>
  <si>
    <t>Tubo de concreto PA2 produzido na obra para drenagem - D = 1,50 m - areia e brita comerciais - fornecimento e instalação</t>
  </si>
  <si>
    <t>2003890</t>
  </si>
  <si>
    <t>Tubo de concreto PA2 produzido na obra para drenagem - D = 1,50 m - areia extraída e brita produzida - fornecimento e instalação</t>
  </si>
  <si>
    <t>2003871</t>
  </si>
  <si>
    <t>Tubo de concreto PA3 comercial para drenagem - D = 0,50 m - fornecimento e instalação</t>
  </si>
  <si>
    <t>2003824</t>
  </si>
  <si>
    <t>Tubo de concreto PA3 comercial para drenagem - D = 0,60 m - fornecimento e instalação</t>
  </si>
  <si>
    <t>2003828</t>
  </si>
  <si>
    <t>Tubo de concreto PA3 comercial para drenagem - D = 0,80 m - fornecimento e instalação</t>
  </si>
  <si>
    <t>2003832</t>
  </si>
  <si>
    <t>Tubo de concreto PA3 comercial para drenagem - D = 1,00 m - fornecimento e instalação</t>
  </si>
  <si>
    <t>2003836</t>
  </si>
  <si>
    <t>Tubo de concreto PA3 comercial para drenagem - D = 1,20 m - fornecimento e instalação</t>
  </si>
  <si>
    <t>2003840</t>
  </si>
  <si>
    <t>Tubo de concreto PA3 comercial para drenagem - D = 1,50 m - fornecimento e instalação</t>
  </si>
  <si>
    <t>2003770</t>
  </si>
  <si>
    <t>Tubo de concreto PA3 produzido na obra para drenagem - D = 0,60 m - areia e brita comerciais - fornecimento e instalação</t>
  </si>
  <si>
    <t>2003875</t>
  </si>
  <si>
    <t>Tubo de concreto PA3 produzido na obra para drenagem - D = 0,60 m - areia extraída e brita produzida - fornecimento e instalação</t>
  </si>
  <si>
    <t>2003774</t>
  </si>
  <si>
    <t>Tubo de concreto PA3 produzido na obra para drenagem - D = 0,80 m - areia e brita comerciais - fornecimento e instalação</t>
  </si>
  <si>
    <t>2003879</t>
  </si>
  <si>
    <t>Tubo de concreto PA3 produzido na obra para drenagem - D = 0,80 m - areia extraída e brita produzida - fornecimento e instalação</t>
  </si>
  <si>
    <t>2003778</t>
  </si>
  <si>
    <t>Tubo de concreto PA3 produzido na obra para drenagem - D = 1,00 m - areia e brita comerciais - fornecimento e instalação</t>
  </si>
  <si>
    <t>2003883</t>
  </si>
  <si>
    <t>Tubo de concreto PA3 produzido na obra para drenagem - D = 1,00 m - areia extraída e brita produzida - fornecimento e instalação</t>
  </si>
  <si>
    <t>2003782</t>
  </si>
  <si>
    <t>Tubo de concreto PA3 produzido na obra para drenagem - D = 1,20 m - areia e brita comerciais - fornecimento e instalação</t>
  </si>
  <si>
    <t>2003887</t>
  </si>
  <si>
    <t>Tubo de concreto PA3 produzido na obra para drenagem - D = 1,20 m - areia extraída e brita produzida - fornecimento e instalação</t>
  </si>
  <si>
    <t>2003786</t>
  </si>
  <si>
    <t>Tubo de concreto PA3 produzido na obra para drenagem - D = 1,50 m - areia e brita comerciais - fornecimento e instalação</t>
  </si>
  <si>
    <t>2003891</t>
  </si>
  <si>
    <t>Tubo de concreto PA3 produzido na obra para drenagem - D = 1,50 m - areia extraída e brita produzida - fornecimento e instalação</t>
  </si>
  <si>
    <t>2003872</t>
  </si>
  <si>
    <t>Tubo de concreto PA4 comercial para drenagem - D = 0,50 m - fornecimento e instalação</t>
  </si>
  <si>
    <t>2003825</t>
  </si>
  <si>
    <t>Tubo de concreto PA4 comercial para drenagem - D = 0,60 m - fornecimento e instalação</t>
  </si>
  <si>
    <t>2003829</t>
  </si>
  <si>
    <t>Tubo de concreto PA4 comercial para drenagem - D = 0,80 m - fornecimento e instalação</t>
  </si>
  <si>
    <t>2003833</t>
  </si>
  <si>
    <t>Tubo de concreto PA4 comercial para drenagem - D = 1,00 m - fornecimento e instalação</t>
  </si>
  <si>
    <t>2003837</t>
  </si>
  <si>
    <t>Tubo de concreto PA4 comercial para drenagem - D = 1,20 m - fornecimento e instalação</t>
  </si>
  <si>
    <t>2003841</t>
  </si>
  <si>
    <t>Tubo de concreto PA4 comercial para drenagem - D = 1,50 m - fornecimento e instalação</t>
  </si>
  <si>
    <t>2003771</t>
  </si>
  <si>
    <t>Tubo de concreto PA4 produzido na obra para drenagem - D = 0,60 m - areia e brita comerciais - fornecimento e instalação</t>
  </si>
  <si>
    <t>2003876</t>
  </si>
  <si>
    <t>Tubo de concreto PA4 produzido na obra para drenagem - D = 0,60 m - areia extraída e brita produzida - fornecimento e instalação</t>
  </si>
  <si>
    <t>2003775</t>
  </si>
  <si>
    <t>Tubo de concreto PA4 produzido na obra para drenagem - D = 0,80 m - areia e brita comerciais - fornecimento e instalação</t>
  </si>
  <si>
    <t>2003880</t>
  </si>
  <si>
    <t>Tubo de concreto PA4 produzido na obra para drenagem - D = 0,80 m - areia extraída e brita produzida - fornecimento e instalação</t>
  </si>
  <si>
    <t>2003779</t>
  </si>
  <si>
    <t>Tubo de concreto PA4 produzido na obra para drenagem - D = 1,00 m - areia e brita comerciais - fornecimento e instalação</t>
  </si>
  <si>
    <t>2003884</t>
  </si>
  <si>
    <t>Tubo de concreto PA4 produzido na obra para drenagem - D = 1,00 m - areia extraída e brita produzida - fornecimento e instalação</t>
  </si>
  <si>
    <t>2003783</t>
  </si>
  <si>
    <t>Tubo de concreto PA4 produzido na obra para drenagem - D = 1,20 m - areia e brita comerciais - fornecimento e instalação</t>
  </si>
  <si>
    <t>2003888</t>
  </si>
  <si>
    <t>Tubo de concreto PA4 produzido na obra para drenagem - D = 1,20 m - areia extraída e brita produzida - fornecimento e instalação</t>
  </si>
  <si>
    <t>2003787</t>
  </si>
  <si>
    <t>Tubo de concreto PA4 produzido na obra para drenagem - D = 1,50 m - areia e brita comerciais - fornecimento e instalação</t>
  </si>
  <si>
    <t>2003892</t>
  </si>
  <si>
    <t>Tubo de concreto PA4 produzido na obra para drenagem - D = 1,50 m - areia extraída e brita produzida - fornecimento e instalação</t>
  </si>
  <si>
    <t>2003851</t>
  </si>
  <si>
    <t>Tubo de concreto perfurado produzido na obra para drenagem - D = 0,40 m - fornecimento e instalação</t>
  </si>
  <si>
    <t>2003935</t>
  </si>
  <si>
    <t>Tubo de PVC para dreno tipo barbacã - D = 50 mm - fornecimento e instalação</t>
  </si>
  <si>
    <t>2003934</t>
  </si>
  <si>
    <t>Tubo de PVC para dreno tipo barbacã - D = 75 mm - fornecimento e instalação</t>
  </si>
  <si>
    <t>2003990</t>
  </si>
  <si>
    <t>Tubo PEAD para drenagem - D = 1.000 mm - fornecimento e instalação</t>
  </si>
  <si>
    <t>2003991</t>
  </si>
  <si>
    <t>Tubo PEAD para drenagem - D = 1.050 mm - fornecimento e instalação</t>
  </si>
  <si>
    <t>2003992</t>
  </si>
  <si>
    <t>Tubo PEAD para drenagem - D = 1.200 mm - fornecimento e instalação</t>
  </si>
  <si>
    <t>2003993</t>
  </si>
  <si>
    <t>Tubo PEAD para drenagem - D = 1.500 mm - fornecimento e instalação</t>
  </si>
  <si>
    <t>2003994</t>
  </si>
  <si>
    <t>Tubo PEAD para drenagem - D = 1.800 mm - fornecimento e instalação</t>
  </si>
  <si>
    <t>2003995</t>
  </si>
  <si>
    <t>Tubo PEAD para drenagem - D = 2.000 mm - fornecimento e instalação</t>
  </si>
  <si>
    <t>2003996</t>
  </si>
  <si>
    <t>Tubo PEAD para drenagem - D = 2.500 mm - fornecimento e instalação</t>
  </si>
  <si>
    <t>2003997</t>
  </si>
  <si>
    <t>Tubo PEAD para drenagem - D = 3.000 mm - fornecimento e instalação</t>
  </si>
  <si>
    <t>2003983</t>
  </si>
  <si>
    <t>Tubo PEAD para drenagem - D = 400 mm - fornecimento e instalação</t>
  </si>
  <si>
    <t>2003984</t>
  </si>
  <si>
    <t>Tubo PEAD para drenagem - D = 450 mm - fornecimento e instalação</t>
  </si>
  <si>
    <t>2003985</t>
  </si>
  <si>
    <t>Tubo PEAD para drenagem - D = 500 mm - fornecimento e instalação</t>
  </si>
  <si>
    <t>2003986</t>
  </si>
  <si>
    <t>Tubo PEAD para drenagem - D = 600 mm - fornecimento e instalação</t>
  </si>
  <si>
    <t>2003987</t>
  </si>
  <si>
    <t>Tubo PEAD para drenagem - D = 750 mm - fornecimento e instalação</t>
  </si>
  <si>
    <t>2003988</t>
  </si>
  <si>
    <t>Tubo PEAD para drenagem - D = 800 mm - fornecimento e instalação</t>
  </si>
  <si>
    <t>2003989</t>
  </si>
  <si>
    <t>Tubo PEAD para drenagem - D = 900 mm - fornecimento e instalação</t>
  </si>
  <si>
    <t>2003313</t>
  </si>
  <si>
    <t>Valeta de proteção de aterros com revestimento de concreto - VPA 03 - areia e brita comerciais</t>
  </si>
  <si>
    <t>2003312</t>
  </si>
  <si>
    <t>Valeta de proteção de aterros com revestimento de concreto - VPA 03 - areia extraída e brita produzida</t>
  </si>
  <si>
    <t>2003315</t>
  </si>
  <si>
    <t>Valeta de proteção de aterros com revestimento de concreto - VPA 04 - areia e brita comerciais</t>
  </si>
  <si>
    <t>2003314</t>
  </si>
  <si>
    <t>Valeta de proteção de aterros com revestimento de concreto - VPA 04 - areia extraída e brita produzida</t>
  </si>
  <si>
    <t>2003310</t>
  </si>
  <si>
    <t>Valeta de proteção de aterros com revestimento vegetal - VPA 01</t>
  </si>
  <si>
    <t>2003311</t>
  </si>
  <si>
    <t>Valeta de proteção de aterros com revestimento vegetal - VPA 02</t>
  </si>
  <si>
    <t>2003307</t>
  </si>
  <si>
    <t>Valeta de proteção de cortes com revestimento de concreto - VPC 03 - areia e brita comerciais</t>
  </si>
  <si>
    <t>2003306</t>
  </si>
  <si>
    <t>Valeta de proteção de cortes com revestimento de concreto - VPC 03 - areia extraída e brita produzida</t>
  </si>
  <si>
    <t>2003309</t>
  </si>
  <si>
    <t>Valeta de proteção de cortes com revestimento de concreto - VPC 04 - areia e brita comerciais</t>
  </si>
  <si>
    <t>2003308</t>
  </si>
  <si>
    <t>Valeta de proteção de cortes com revestimento de concreto - VPC 04 - areia extraída e brita produzida</t>
  </si>
  <si>
    <t>2003304</t>
  </si>
  <si>
    <t>Valeta de proteção de cortes com revestimento vegetal - VPC 01</t>
  </si>
  <si>
    <t>2003305</t>
  </si>
  <si>
    <t>Valeta de proteção de cortes com revestimento vegetal - VPC 02</t>
  </si>
  <si>
    <t>2105846</t>
  </si>
  <si>
    <t>Escoramento com estacas de perfis metálicos W 250 x 38,5 kg/m, espaçadas em 1,5 m, intercaladas com prancha de madeira com espessura de 5 cm e ficha de 0 a 0,2 H - sem reaproveitamento - fornecimento e instalação</t>
  </si>
  <si>
    <t>2105929</t>
  </si>
  <si>
    <t>Escoramento com estacas de perfis metálicos W 250 x 38,5 kg/m, espaçadas em 1,5 m, intercaladas com prancha de madeira com espessura de 5 cm e ficha de 0,20 a 0,4 H - sem reaproveitamento - fornecimento e instalação</t>
  </si>
  <si>
    <t>2105933</t>
  </si>
  <si>
    <t>Escoramento com estacas de perfis metálicos W 250 x 38,5 kg/m, espaçadas em 1,5 m, intercaladas com prancha de madeira com espessura de 5 cm e ficha de 0,40 a 0,6 H - sem reaproveitamento - fornecimento e instalação</t>
  </si>
  <si>
    <t>2106293</t>
  </si>
  <si>
    <t>Escoramento com perfis metálicos W 150 x 18,0 kg/m a cada metro e chapas de aço - estroncas a cada 2 m não incluídas - profundidade de até 10 m - aço com utilização de 20 vezes - fornecimento, instalação e retirada</t>
  </si>
  <si>
    <t>2108165</t>
  </si>
  <si>
    <t>Escoramento com pontaletes D = 10 cm - utilização de 1 vez - confecção, instalação e retirada</t>
  </si>
  <si>
    <t>2108166</t>
  </si>
  <si>
    <t>Escoramento com pontaletes D = 10 cm - utilização de 2 vezes - confecção, instalação e retirada</t>
  </si>
  <si>
    <t>2108167</t>
  </si>
  <si>
    <t>Escoramento com pontaletes D = 10 cm - utilização de 3 vezes - confecção, instalação e retirada</t>
  </si>
  <si>
    <t>2108168</t>
  </si>
  <si>
    <t>Escoramento com pontaletes D = 10 cm - utilização de 5 vezes - confecção, instalação e retirada</t>
  </si>
  <si>
    <t>2108169</t>
  </si>
  <si>
    <t>Escoramento com pontaletes D = 15 cm - utilização de 1 vez - confecção e instalação</t>
  </si>
  <si>
    <t>2108170</t>
  </si>
  <si>
    <t>Escoramento com pontaletes D = 15 cm - utilização de 2 vezes - confecção, instalação e retirada</t>
  </si>
  <si>
    <t>2108171</t>
  </si>
  <si>
    <t>Escoramento com pontaletes D = 15 cm - utilização de 3 vezes - confecção, instalação e retirada</t>
  </si>
  <si>
    <t>2108172</t>
  </si>
  <si>
    <t>Escoramento com pontaletes D = 15 cm - utilização de 5 vezes - confecção, instalação e retirada</t>
  </si>
  <si>
    <t>2106292</t>
  </si>
  <si>
    <t>Escoramento contínuo de valas com tábuas de 2,5 x 30 cm e longarinas de 6 x 16 cm - estroncas a cada metro não incluídas - profundidade de até 4 m - madeira com utilização de 3 vezes - confecção, instalação e retirada</t>
  </si>
  <si>
    <t>2106291</t>
  </si>
  <si>
    <t>Escoramento contínuo de valas com tábuas de 2,5 x 30 cm e longarinas de 6 x 16 cm - estroncas a cada metro não incluídas - profundidade de até 4 m - madeira sem reaproveitamento - confecção e instalação</t>
  </si>
  <si>
    <t>2106235</t>
  </si>
  <si>
    <t>Escoramento metálico com quadro tubular contraventado - capacidade de carga até 3,8 t/m² - quadro de 1,0 x 1,0 x 1,2 m - utilização de 50 vezes - fornecimento, instalação e retirada</t>
  </si>
  <si>
    <t>2106232</t>
  </si>
  <si>
    <t>Escoramento metálico tubular galvanizado para formas com capacidade de 2.100 a 750 kg por unidade - regulável de 3,0 a 4,5 m - utilização de 20 vezes - fornecimento, instalação e retirada</t>
  </si>
  <si>
    <t>2106233</t>
  </si>
  <si>
    <t>Escoramento metálico tubular galvanizado para formas com capacidade de 3.200 a 1.600 kg por unidade - regulável de 1,8 a 3,0 m - utilização de 20 vezes - fornecimento, instalação e retirada</t>
  </si>
  <si>
    <t>2105605</t>
  </si>
  <si>
    <t>Escoramento para corpo de bueiros celulares - utilização de 3 vezes - confecção, instalação e retirada</t>
  </si>
  <si>
    <t>2106298</t>
  </si>
  <si>
    <t>Estroncas em perfil metálico W 150 x 18,0 kg/m - utilização de 20 vezes</t>
  </si>
  <si>
    <t>2106295</t>
  </si>
  <si>
    <t>Estroncas para valas com D = 15 cm - madeira com utilização de 3 vezes</t>
  </si>
  <si>
    <t>2106294</t>
  </si>
  <si>
    <t>Estroncas para valas com D = 15 cm - madeira sem reaproveitamento</t>
  </si>
  <si>
    <t>2106297</t>
  </si>
  <si>
    <t>Estroncas para valas com D = 20 cm - madeira com utilização de 3 vezes</t>
  </si>
  <si>
    <t>2106296</t>
  </si>
  <si>
    <t>Estroncas para valas com D = 20 cm - madeira sem reaproveitamento</t>
  </si>
  <si>
    <t>2306731</t>
  </si>
  <si>
    <t>Apoio náutico para a colocação da armação em camisa metálica</t>
  </si>
  <si>
    <t>2306728</t>
  </si>
  <si>
    <t>Apoio náutico para a escavação com perfuratriz tipo Wirth em rocha com média dureza e média abrasão - resistência à compressão menor que 80 MPa - D = 600 a 1.800 mm</t>
  </si>
  <si>
    <t>2306729</t>
  </si>
  <si>
    <t>Apoio náutico para a escavação com perfuratriz tipo Wirth em rocha de alta dureza e alta abrasão - resistência à compressão acima de 80 MPa - D = 600 a 1.800 mm</t>
  </si>
  <si>
    <t>2306727</t>
  </si>
  <si>
    <t>Apoio náutico para a escavação com perfuratriz tipo Wirth em solo D = 600 a 1.800 mm</t>
  </si>
  <si>
    <t>2306730</t>
  </si>
  <si>
    <t>Apoio náutico para a execução da concretagem de camisas metálicas</t>
  </si>
  <si>
    <t>2306726</t>
  </si>
  <si>
    <t>Apoio náutico para a execução da cravação de camisa metálica D = 600 a 1.800 mm</t>
  </si>
  <si>
    <t>2306076</t>
  </si>
  <si>
    <t>Armação de estaca escavada ou estaca barrete em aço CA-50 com apoio de guindaste - fornecimento, preparo e colocação</t>
  </si>
  <si>
    <t>2306247</t>
  </si>
  <si>
    <t>Arrasamento de estacas de concreto com seção de até 900 cm²</t>
  </si>
  <si>
    <t>2306248</t>
  </si>
  <si>
    <t>Arrasamento de estacas de concreto com seção superior à 900 cm²</t>
  </si>
  <si>
    <t>2306279</t>
  </si>
  <si>
    <t>Berço para pré-moldagem de estacas protendidas com capacidade de 19 m³, inclusive formas metálicas - utilização de 100 vezes</t>
  </si>
  <si>
    <t>2306651</t>
  </si>
  <si>
    <t>Camisa metálica com espessura de 12,5 mm D = 1.400 mm - cravada com martelo vibratório - sem escavação - cravação</t>
  </si>
  <si>
    <t>2306678</t>
  </si>
  <si>
    <t>Camisa metálica com espessura de 12,5 mm D = 1.400 mm - para passagem de lâmina d'água - posicionamento</t>
  </si>
  <si>
    <t>2306652</t>
  </si>
  <si>
    <t>Camisa metálica com espessura de 12,5 mm D = 1.500 mm - cravada com martelo vibratório - sem escavação - cravação</t>
  </si>
  <si>
    <t>2306679</t>
  </si>
  <si>
    <t>Camisa metálica com espessura de 12,5 mm D = 1.500 mm - para passagem de lâmina d'água - posicionamento</t>
  </si>
  <si>
    <t>2306653</t>
  </si>
  <si>
    <t>Camisa metálica com espessura de 12,5 mm D = 1.600 mm - cravada com martelo vibratório - sem escavação - cravação</t>
  </si>
  <si>
    <t>2306680</t>
  </si>
  <si>
    <t>Camisa metálica com espessura de 12,5 mm D = 1.600 mm - para passagem de lâmina d'água - posicionamento</t>
  </si>
  <si>
    <t>2306654</t>
  </si>
  <si>
    <t>Camisa metálica com espessura de 12,5 mm D = 1.700 mm - cravada com martelo vibratório - sem escavação - cravação</t>
  </si>
  <si>
    <t>2306681</t>
  </si>
  <si>
    <t>Camisa metálica com espessura de 12,5 mm D = 1.700 mm - para passagem de lâmina d'água - posicionamento</t>
  </si>
  <si>
    <t>2306655</t>
  </si>
  <si>
    <t>Camisa metálica com espessura de 12,5 mm D = 1.800 mm - cravada com martelo vibratório - sem escavação - cravação</t>
  </si>
  <si>
    <t>2306682</t>
  </si>
  <si>
    <t>Camisa metálica com espessura de 12,5 mm D = 1.800 mm - para passagem de lâmina d'água - posicionamento</t>
  </si>
  <si>
    <t>2306656</t>
  </si>
  <si>
    <t>Camisa metálica com espessura de 16 mm D = 1.500 mm - cravada com martelo vibratório - sem escavação - cravação</t>
  </si>
  <si>
    <t>2306683</t>
  </si>
  <si>
    <t>Camisa metálica com espessura de 16 mm D = 1.500 mm - para passagem de lâmina d'água - posicionamento</t>
  </si>
  <si>
    <t>2306657</t>
  </si>
  <si>
    <t>Camisa metálica com espessura de 16 mm D = 1.600 mm - cravada com martelo vibratório - sem escavação - cravação</t>
  </si>
  <si>
    <t>2306684</t>
  </si>
  <si>
    <t>Camisa metálica com espessura de 16 mm D = 1.600 mm - para passagem de lâmina d'água - posicionamento</t>
  </si>
  <si>
    <t>2306658</t>
  </si>
  <si>
    <t>Camisa metálica com espessura de 16 mm D = 1.700 mm - cravada com martelo vibratório - sem escavação - cravação</t>
  </si>
  <si>
    <t>2306685</t>
  </si>
  <si>
    <t>Camisa metálica com espessura de 16 mm D = 1.700 mm - para passagem de lâmina d'água - posicionamento</t>
  </si>
  <si>
    <t>2306659</t>
  </si>
  <si>
    <t>Camisa metálica com espessura de 16 mm D = 1.800 mm - cravada com martelo vibratório - sem escavação - cravação</t>
  </si>
  <si>
    <t>2306686</t>
  </si>
  <si>
    <t>Camisa metálica com espessura de 16 mm D = 1.800 mm - para passagem de lâmina d'água - posicionamento</t>
  </si>
  <si>
    <t>2306637</t>
  </si>
  <si>
    <t>Camisa metálica com espessura de 6,3 mm D = 1.000 mm - cravada com martelo vibratório - sem escavação - cravação</t>
  </si>
  <si>
    <t>2306664</t>
  </si>
  <si>
    <t>Camisa metálica com espessura de 6,3 mm D = 1.000 mm - para passagem de lâmina d'água - posicionamento</t>
  </si>
  <si>
    <t>2306732</t>
  </si>
  <si>
    <t>Camisa metálica com espessura de 6,3 mm D = 400 mm - cravada com martelo vibratório - sem escavação - cravação</t>
  </si>
  <si>
    <t>2306733</t>
  </si>
  <si>
    <t>Camisa metálica com espessura de 6,3 mm D = 400 mm - para passagem de lâmina d'água - posicionamento</t>
  </si>
  <si>
    <t>2306734</t>
  </si>
  <si>
    <t>Camisa metálica com espessura de 6,3 mm D = 500 mm - cravada com martelo vibratório - sem escavação - cravação</t>
  </si>
  <si>
    <t>2306735</t>
  </si>
  <si>
    <t>Camisa metálica com espessura de 6,3 mm D = 500 mm - para passagem de lâmina d'água - posicionamento</t>
  </si>
  <si>
    <t>2306633</t>
  </si>
  <si>
    <t>Camisa metálica com espessura de 6,3 mm D = 600 mm - cravada com martelo vibratório - sem escavação - cravação</t>
  </si>
  <si>
    <t>2306660</t>
  </si>
  <si>
    <t>Camisa metálica com espessura de 6,3 mm D = 600 mm - para passagem de lâmina d'água - posicionamento</t>
  </si>
  <si>
    <t>2306634</t>
  </si>
  <si>
    <t>Camisa metálica com espessura de 6,3 mm D = 700 mm - cravada com martelo vibratório - sem escavação - cravação</t>
  </si>
  <si>
    <t>2306661</t>
  </si>
  <si>
    <t>Camisa metálica com espessura de 6,3 mm D = 700 mm - para passagem de lâmina d'água - posicionamento</t>
  </si>
  <si>
    <t>2306635</t>
  </si>
  <si>
    <t>Camisa metálica com espessura de 6,3 mm D = 800 mm - cravada com martelo vibratório - sem escavação - cravação</t>
  </si>
  <si>
    <t>2306662</t>
  </si>
  <si>
    <t>Camisa metálica com espessura de 6,3 mm D = 800 mm - para passagem de lâmina d'água - posicionamento</t>
  </si>
  <si>
    <t>2306636</t>
  </si>
  <si>
    <t>Camisa metálica com espessura de 6,3 mm D = 900 mm - cravada com martelo vibratório - sem escavação - cravação</t>
  </si>
  <si>
    <t>2306663</t>
  </si>
  <si>
    <t>Camisa metálica com espessura de 6,3 mm D = 900 mm - para passagem de lâmina d'água - posicionamento</t>
  </si>
  <si>
    <t>2306641</t>
  </si>
  <si>
    <t>Camisa metálica com espessura de 8 mm D = 1.000 mm - cravada com martelo vibratório - sem escavação - cravação</t>
  </si>
  <si>
    <t>2306668</t>
  </si>
  <si>
    <t>Camisa metálica com espessura de 8 mm D = 1.000 mm - para passagem de lâmina d'água - posicionamento</t>
  </si>
  <si>
    <t>2306642</t>
  </si>
  <si>
    <t>Camisa metálica com espessura de 8 mm D = 1.100 mm - cravada com martelo vibratório - sem escavação - cravação</t>
  </si>
  <si>
    <t>2306669</t>
  </si>
  <si>
    <t>Camisa metálica com espessura de 8 mm D = 1.100 mm - para passagem de lâmina d'água - posicionamento</t>
  </si>
  <si>
    <t>2306643</t>
  </si>
  <si>
    <t>Camisa metálica com espessura de 8 mm D = 1.200 mm - cravada com martelo vibratório - sem escavação - cravação</t>
  </si>
  <si>
    <t>2306670</t>
  </si>
  <si>
    <t>Camisa metálica com espessura de 8 mm D = 1.200 mm - para passagem de lâmina d'água - posicionamento</t>
  </si>
  <si>
    <t>2306638</t>
  </si>
  <si>
    <t>Camisa metálica com espessura de 8 mm D = 700 mm - cravada com martelo vibratório - sem escavação - cravação</t>
  </si>
  <si>
    <t>2306665</t>
  </si>
  <si>
    <t>Camisa metálica com espessura de 8 mm D = 700 mm - para passagem de lâmina d'água - posicionamento</t>
  </si>
  <si>
    <t>2306639</t>
  </si>
  <si>
    <t>Camisa metálica com espessura de 8 mm D = 800 mm - cravada com martelo vibratório - sem escavação - cravação</t>
  </si>
  <si>
    <t>2306666</t>
  </si>
  <si>
    <t>Camisa metálica com espessura de 8 mm D = 800 mm - para passagem de lâmina d'água - posicionamento</t>
  </si>
  <si>
    <t>2306640</t>
  </si>
  <si>
    <t>Camisa metálica com espessura de 8 mm D = 900 mm - cravada com martelo vibratório - sem escavação - cravação</t>
  </si>
  <si>
    <t>2306667</t>
  </si>
  <si>
    <t>Camisa metálica com espessura de 8 mm D = 900 mm - para passagem de lâmina d'água - posicionamento</t>
  </si>
  <si>
    <t>2306645</t>
  </si>
  <si>
    <t>Camisa metálica com espessura de 9,5 mm D = 1.000 mm - cravada com martelo vibratório - sem escavação - cravação</t>
  </si>
  <si>
    <t>2306672</t>
  </si>
  <si>
    <t>Camisa metálica com espessura de 9,5 mm D = 1.000 mm - para passagem de lâmina d'água - posicionamento</t>
  </si>
  <si>
    <t>2306646</t>
  </si>
  <si>
    <t>Camisa metálica com espessura de 9,5 mm D = 1.100 mm - cravada com martelo vibratório - sem escavação - cravação</t>
  </si>
  <si>
    <t>2306673</t>
  </si>
  <si>
    <t>Camisa metálica com espessura de 9,5 mm D = 1.100 mm - para passagem de lâmina d'água - posicionamento</t>
  </si>
  <si>
    <t>2306647</t>
  </si>
  <si>
    <t>Camisa metálica com espessura de 9,5 mm D = 1.200 mm - cravada com martelo vibratório - sem escavação - cravação</t>
  </si>
  <si>
    <t>2306674</t>
  </si>
  <si>
    <t>Camisa metálica com espessura de 9,5 mm D = 1.200 mm - para passagem de lâmina d'água - posicionamento</t>
  </si>
  <si>
    <t>2306648</t>
  </si>
  <si>
    <t>Camisa metálica com espessura de 9,5 mm D = 1.300 mm - cravada com martelo vibratório - sem escavação - cravação</t>
  </si>
  <si>
    <t>2306675</t>
  </si>
  <si>
    <t>Camisa metálica com espessura de 9,5 mm D = 1.300 mm - para passagem de lâmina d'água - posicionamento</t>
  </si>
  <si>
    <t>2306649</t>
  </si>
  <si>
    <t>Camisa metálica com espessura de 9,5 mm D = 1.400 mm - cravada com martelo vibratório - sem escavação - cravação</t>
  </si>
  <si>
    <t>2306676</t>
  </si>
  <si>
    <t>Camisa metálica com espessura de 9,5 mm D = 1.400 mm - para passagem de lâmina d'água - posicionamento</t>
  </si>
  <si>
    <t>2306650</t>
  </si>
  <si>
    <t>Camisa metálica com espessura de 9,5 mm D = 1.500 mm - cravada com martelo vibratório - sem escavação - cravação</t>
  </si>
  <si>
    <t>2306677</t>
  </si>
  <si>
    <t>Camisa metálica com espessura de 9,5 mm D = 1.500 mm - para passagem de lâmina d'água - posicionamento</t>
  </si>
  <si>
    <t>2306644</t>
  </si>
  <si>
    <t>Camisa metálica com espessura de 9,5 mm D = 900 mm - cravada com martelo vibratório - sem escavação - cravação</t>
  </si>
  <si>
    <t>2306671</t>
  </si>
  <si>
    <t>Camisa metálica com espessura de 9,5 mm D = 900 mm - para passagem de lâmina d'água - posicionamento</t>
  </si>
  <si>
    <t>2306141</t>
  </si>
  <si>
    <t>Coluna de brita D = 50 cm executada com perfuratriz tipo bottom feed - brita comercial - confecção e cravação</t>
  </si>
  <si>
    <t>2306145</t>
  </si>
  <si>
    <t>Coluna de brita D = 50 cm executada com perfuratriz tipo bottom feed - brita produzida - confecção e cravação</t>
  </si>
  <si>
    <t>2306142</t>
  </si>
  <si>
    <t>Coluna de brita D = 60 cm executada com perfuratriz tipo bottom feed - brita comercial - confecção e cravação</t>
  </si>
  <si>
    <t>2306146</t>
  </si>
  <si>
    <t>Coluna de brita D = 60 cm executada com perfuratriz tipo bottom feed - brita produzida - confecção e cravação</t>
  </si>
  <si>
    <t>2306143</t>
  </si>
  <si>
    <t>Coluna de brita D = 70 cm executada com perfuratriz tipo bottom feed - brita comercial - confecção e cravação</t>
  </si>
  <si>
    <t>2306147</t>
  </si>
  <si>
    <t>Coluna de brita D = 70 cm executada com perfuratriz tipo bottom feed - brita produzida - confecção e cravação</t>
  </si>
  <si>
    <t>2306144</t>
  </si>
  <si>
    <t>Coluna de brita D = 80 cm executada com perfuratriz tipo bottom feed - brita comercial - confecção e cravação</t>
  </si>
  <si>
    <t>2306148</t>
  </si>
  <si>
    <t>Coluna de brita D = 80 cm executada com perfuratriz tipo bottom feed - brita produzida - confecção e cravação</t>
  </si>
  <si>
    <t>2306624</t>
  </si>
  <si>
    <t>Confecção de camisa metálica em aço ASTM A36 com espessura de 12,5 mm - D = 1.400 mm</t>
  </si>
  <si>
    <t>2306625</t>
  </si>
  <si>
    <t>Confecção de camisa metálica em aço ASTM A36 com espessura de 12,5 mm - D = 1.500 mm</t>
  </si>
  <si>
    <t>2306626</t>
  </si>
  <si>
    <t>Confecção de camisa metálica em aço ASTM A36 com espessura de 12,5 mm - D = 1.600 mm</t>
  </si>
  <si>
    <t>2306627</t>
  </si>
  <si>
    <t>Confecção de camisa metálica em aço ASTM A36 com espessura de 12,5 mm - D = 1.700 mm</t>
  </si>
  <si>
    <t>2306628</t>
  </si>
  <si>
    <t>Confecção de camisa metálica em aço ASTM A36 com espessura de 12,5 mm - D = 1.800 mm</t>
  </si>
  <si>
    <t>2306629</t>
  </si>
  <si>
    <t>Confecção de camisa metálica em aço ASTM A36 com espessura de 16 mm - D = 1.500 mm</t>
  </si>
  <si>
    <t>2306630</t>
  </si>
  <si>
    <t>Confecção de camisa metálica em aço ASTM A36 com espessura de 16 mm - D = 1.600 mm</t>
  </si>
  <si>
    <t>2306631</t>
  </si>
  <si>
    <t>Confecção de camisa metálica em aço ASTM A36 com espessura de 16 mm - D = 1.700 mm</t>
  </si>
  <si>
    <t>2306632</t>
  </si>
  <si>
    <t>Confecção de camisa metálica em aço ASTM A36 com espessura de 16 mm - D = 1.800 mm</t>
  </si>
  <si>
    <t>2306610</t>
  </si>
  <si>
    <t>Confecção de camisa metálica em aço ASTM A36 com espessura de 6,3 mm - D = 1.000 mm</t>
  </si>
  <si>
    <t>2306604</t>
  </si>
  <si>
    <t>Confecção de camisa metálica em aço ASTM A36 com espessura de 6,3 mm - D = 400 mm</t>
  </si>
  <si>
    <t>2306605</t>
  </si>
  <si>
    <t>Confecção de camisa metálica em aço ASTM A36 com espessura de 6,3 mm - D = 500 mm</t>
  </si>
  <si>
    <t>2306606</t>
  </si>
  <si>
    <t>Confecção de camisa metálica em aço ASTM A36 com espessura de 6,3 mm - D = 600 mm</t>
  </si>
  <si>
    <t>2306607</t>
  </si>
  <si>
    <t>Confecção de camisa metálica em aço ASTM A36 com espessura de 6,3 mm - D = 700 mm</t>
  </si>
  <si>
    <t>2306608</t>
  </si>
  <si>
    <t>Confecção de camisa metálica em aço ASTM A36 com espessura de 6,3 mm - D = 800 mm</t>
  </si>
  <si>
    <t>2306609</t>
  </si>
  <si>
    <t>Confecção de camisa metálica em aço ASTM A36 com espessura de 6,3 mm - D = 900 mm</t>
  </si>
  <si>
    <t>2306614</t>
  </si>
  <si>
    <t>Confecção de camisa metálica em aço ASTM A36 com espessura de 8 mm - D = 1.000 mm</t>
  </si>
  <si>
    <t>2306615</t>
  </si>
  <si>
    <t>Confecção de camisa metálica em aço ASTM A36 com espessura de 8 mm - D = 1.100 mm</t>
  </si>
  <si>
    <t>2306616</t>
  </si>
  <si>
    <t>Confecção de camisa metálica em aço ASTM A36 com espessura de 8 mm - D = 1.200 mm</t>
  </si>
  <si>
    <t>2306611</t>
  </si>
  <si>
    <t>Confecção de camisa metálica em aço ASTM A36 com espessura de 8 mm - D = 700 mm</t>
  </si>
  <si>
    <t>2306612</t>
  </si>
  <si>
    <t>Confecção de camisa metálica em aço ASTM A36 com espessura de 8 mm - D = 800 mm</t>
  </si>
  <si>
    <t>2306613</t>
  </si>
  <si>
    <t>Confecção de camisa metálica em aço ASTM A36 com espessura de 8 mm - D = 900 mm</t>
  </si>
  <si>
    <t>2306618</t>
  </si>
  <si>
    <t>Confecção de camisa metálica em aço ASTM A36 com espessura de 9,5 mm - D = 1.000 mm</t>
  </si>
  <si>
    <t>2306619</t>
  </si>
  <si>
    <t>Confecção de camisa metálica em aço ASTM A36 com espessura de 9,5 mm - D = 1.100 mm</t>
  </si>
  <si>
    <t>2306620</t>
  </si>
  <si>
    <t>Confecção de camisa metálica em aço ASTM A36 com espessura de 9,5 mm - D = 1.200 mm</t>
  </si>
  <si>
    <t>2306621</t>
  </si>
  <si>
    <t>Confecção de camisa metálica em aço ASTM A36 com espessura de 9,5 mm - D = 1.300 mm</t>
  </si>
  <si>
    <t>2306622</t>
  </si>
  <si>
    <t>Confecção de camisa metálica em aço ASTM A36 com espessura de 9,5 mm - D = 1.400 mm</t>
  </si>
  <si>
    <t>2306623</t>
  </si>
  <si>
    <t>Confecção de camisa metálica em aço ASTM A36 com espessura de 9,5 mm - D = 1.500 mm</t>
  </si>
  <si>
    <t>2306617</t>
  </si>
  <si>
    <t>Confecção de camisa metálica em aço ASTM A36 com espessura de 9,5 mm - D = 900 mm</t>
  </si>
  <si>
    <t>2306014</t>
  </si>
  <si>
    <t>Contraventamento de grupo de estacas submersas em aço ASTM A36 - confecção e instalação</t>
  </si>
  <si>
    <t>2306700</t>
  </si>
  <si>
    <t>Escavação com perfuratriz tipo Wirth em rocha com média dureza e média abrasão - resistência à compressão menor que 80 MPa - D = 1.000 mm</t>
  </si>
  <si>
    <t>2306703</t>
  </si>
  <si>
    <t>Escavação com perfuratriz tipo Wirth em rocha com média dureza e média abrasão - resistência à compressão menor que 80 MPa - D = 1.100 mm</t>
  </si>
  <si>
    <t>2306706</t>
  </si>
  <si>
    <t>Escavação com perfuratriz tipo Wirth em rocha com média dureza e média abrasão - resistência à compressão menor que 80 MPa - D = 1.200 mm</t>
  </si>
  <si>
    <t>2306709</t>
  </si>
  <si>
    <t>Escavação com perfuratriz tipo Wirth em rocha com média dureza e média abrasão - resistência à compressão menor que 80 MPa - D = 1.300 mm</t>
  </si>
  <si>
    <t>2306712</t>
  </si>
  <si>
    <t>Escavação com perfuratriz tipo Wirth em rocha com média dureza e média abrasão - resistência à compressão menor que 80 MPa - D = 1.400 mm</t>
  </si>
  <si>
    <t>2306715</t>
  </si>
  <si>
    <t>Escavação com perfuratriz tipo Wirth em rocha com média dureza e média abrasão - resistência à compressão menor que 80 MPa - D = 1.500 mm</t>
  </si>
  <si>
    <t>2306718</t>
  </si>
  <si>
    <t>Escavação com perfuratriz tipo Wirth em rocha com média dureza e média abrasão - resistência à compressão menor que 80 MPa - D = 1.600 mm</t>
  </si>
  <si>
    <t>2306721</t>
  </si>
  <si>
    <t>Escavação com perfuratriz tipo Wirth em rocha com média dureza e média abrasão - resistência à compressão menor que 80 MPa - D = 1.700 mm</t>
  </si>
  <si>
    <t>2306724</t>
  </si>
  <si>
    <t>Escavação com perfuratriz tipo Wirth em rocha com média dureza e média abrasão - resistência à compressão menor que 80 MPa - D = 1.800 mm</t>
  </si>
  <si>
    <t>2306688</t>
  </si>
  <si>
    <t>Escavação com perfuratriz tipo Wirth em rocha com média dureza e média abrasão - resistência à compressão menor que 80 MPa - D = 600 mm</t>
  </si>
  <si>
    <t>2306691</t>
  </si>
  <si>
    <t>Escavação com perfuratriz tipo Wirth em rocha com média dureza e média abrasão - resistência à compressão menor que 80 MPa - D = 700 mm</t>
  </si>
  <si>
    <t>2306694</t>
  </si>
  <si>
    <t>Escavação com perfuratriz tipo Wirth em rocha com média dureza e média abrasão - resistência à compressão menor que 80 MPa - D = 800 mm</t>
  </si>
  <si>
    <t>2306697</t>
  </si>
  <si>
    <t>Escavação com perfuratriz tipo Wirth em rocha com média dureza e média abrasão - resistência à compressão menor que 80 MPa - D = 900 mm</t>
  </si>
  <si>
    <t>2306701</t>
  </si>
  <si>
    <t>Escavação com perfuratriz tipo Wirth em rocha de alta dureza e alta abrasão - resistência à compressão acima de 80 MPa - D = 1.000 mm</t>
  </si>
  <si>
    <t>2306704</t>
  </si>
  <si>
    <t>Escavação com perfuratriz tipo Wirth em rocha de alta dureza e alta abrasão - resistência à compressão acima de 80 MPa - D = 1.100 mm</t>
  </si>
  <si>
    <t>2306707</t>
  </si>
  <si>
    <t>Escavação com perfuratriz tipo Wirth em rocha de alta dureza e alta abrasão - resistência à compressão acima de 80 MPa - D = 1.200 mm</t>
  </si>
  <si>
    <t>2306710</t>
  </si>
  <si>
    <t>Escavação com perfuratriz tipo Wirth em rocha de alta dureza e alta abrasão - resistência à compressão acima de 80 MPa - D = 1.300 mm</t>
  </si>
  <si>
    <t>2306713</t>
  </si>
  <si>
    <t>Escavação com perfuratriz tipo Wirth em rocha de alta dureza e alta abrasão - resistência à compressão acima de 80 MPa - D = 1.400 mm</t>
  </si>
  <si>
    <t>2306716</t>
  </si>
  <si>
    <t>Escavação com perfuratriz tipo Wirth em rocha de alta dureza e alta abrasão - resistência à compressão acima de 80 MPa - D = 1.500 mm</t>
  </si>
  <si>
    <t>2306719</t>
  </si>
  <si>
    <t>Escavação com perfuratriz tipo Wirth em rocha de alta dureza e alta abrasão - resistência à compressão acima de 80 MPa - D = 1.600 mm</t>
  </si>
  <si>
    <t>2306722</t>
  </si>
  <si>
    <t>Escavação com perfuratriz tipo Wirth em rocha de alta dureza e alta abrasão - resistência à compressão acima de 80 MPa - D = 1.700 mm</t>
  </si>
  <si>
    <t>2306725</t>
  </si>
  <si>
    <t>Escavação com perfuratriz tipo Wirth em rocha de alta dureza e alta abrasão - resistência à compressão acima de 80 MPa - D = 1.800 mm</t>
  </si>
  <si>
    <t>2306689</t>
  </si>
  <si>
    <t>Escavação com perfuratriz tipo Wirth em rocha de alta dureza e alta abrasão - resistência à compressão acima de 80 MPa - D = 600 mm</t>
  </si>
  <si>
    <t>2306692</t>
  </si>
  <si>
    <t>Escavação com perfuratriz tipo Wirth em rocha de alta dureza e alta abrasão - resistência à compressão acima de 80 MPa - D = 700 mm</t>
  </si>
  <si>
    <t>2306695</t>
  </si>
  <si>
    <t>Escavação com perfuratriz tipo Wirth em rocha de alta dureza e alta abrasão - resistência à compressão acima de 80 MPa - D = 800 mm</t>
  </si>
  <si>
    <t>2306698</t>
  </si>
  <si>
    <t>Escavação com perfuratriz tipo Wirth em rocha de alta dureza e alta abrasão - resistência à compressão acima de 80 MPa - D = 900 mm</t>
  </si>
  <si>
    <t>2306699</t>
  </si>
  <si>
    <t>Escavação com perfuratriz tipo Wirth em solo - D = 1.000 mm</t>
  </si>
  <si>
    <t>2306702</t>
  </si>
  <si>
    <t>Escavação com perfuratriz tipo Wirth em solo - D = 1.100 mm</t>
  </si>
  <si>
    <t>2306705</t>
  </si>
  <si>
    <t>Escavação com perfuratriz tipo Wirth em solo - D = 1.200 mm</t>
  </si>
  <si>
    <t>2306708</t>
  </si>
  <si>
    <t>Escavação com perfuratriz tipo Wirth em solo - D = 1.300 mm</t>
  </si>
  <si>
    <t>2306711</t>
  </si>
  <si>
    <t>Escavação com perfuratriz tipo Wirth em solo - D = 1.400 mm</t>
  </si>
  <si>
    <t>2306714</t>
  </si>
  <si>
    <t>Escavação com perfuratriz tipo Wirth em solo - D = 1.500 mm</t>
  </si>
  <si>
    <t>2306717</t>
  </si>
  <si>
    <t>Escavação com perfuratriz tipo Wirth em solo - D = 1.600 mm</t>
  </si>
  <si>
    <t>2306720</t>
  </si>
  <si>
    <t>Escavação com perfuratriz tipo Wirth em solo - D = 1.700 mm</t>
  </si>
  <si>
    <t>2306723</t>
  </si>
  <si>
    <t>Escavação com perfuratriz tipo Wirth em solo - D = 1.800 mm</t>
  </si>
  <si>
    <t>2306687</t>
  </si>
  <si>
    <t>Escavação com perfuratriz tipo Wirth em solo - D = 600 mm</t>
  </si>
  <si>
    <t>2306690</t>
  </si>
  <si>
    <t>Escavação com perfuratriz tipo Wirth em solo - D = 700 mm</t>
  </si>
  <si>
    <t>2306693</t>
  </si>
  <si>
    <t>Escavação com perfuratriz tipo Wirth em solo - D = 800 mm</t>
  </si>
  <si>
    <t>2306696</t>
  </si>
  <si>
    <t>Escavação com perfuratriz tipo Wirth em solo - D = 900 mm</t>
  </si>
  <si>
    <t>2306239</t>
  </si>
  <si>
    <t>Estaca barrete escavada com uso de fluido estabilizante - confecção</t>
  </si>
  <si>
    <t>2306090</t>
  </si>
  <si>
    <t>Estaca broca manual D = 25 cm - confecção</t>
  </si>
  <si>
    <t>2306091</t>
  </si>
  <si>
    <t>Estaca broca manual D = 30 cm - confecção</t>
  </si>
  <si>
    <t>2306072</t>
  </si>
  <si>
    <t>Estaca circular tipo estacão escavada com uso de fluido estabilizante - confecção</t>
  </si>
  <si>
    <t>2306133</t>
  </si>
  <si>
    <t>Estaca duplo perfil metálico W 250 x 17,9 - com emenda - fornecimento e cravação</t>
  </si>
  <si>
    <t>2306114</t>
  </si>
  <si>
    <t>Estaca duplo trilho TR 25 - com emenda - fornecimento e cravação</t>
  </si>
  <si>
    <t>2306115</t>
  </si>
  <si>
    <t>Estaca duplo trilho TR 37 - com emenda - fornecimento e cravação</t>
  </si>
  <si>
    <t>2306116</t>
  </si>
  <si>
    <t>Estaca duplo trilho TR 45 - com emenda - fornecimento e cravação</t>
  </si>
  <si>
    <t>2306118</t>
  </si>
  <si>
    <t>Estaca duplo trilho TR 57 - com emenda - fornecimento e cravação</t>
  </si>
  <si>
    <t>2306122</t>
  </si>
  <si>
    <t>Estaca duplo trilho TR 68 - com emenda - fornecimento e cravação</t>
  </si>
  <si>
    <t>2306078</t>
  </si>
  <si>
    <t>Estaca Franki com fuste apiloado D = 35 cm - confecção</t>
  </si>
  <si>
    <t>2306080</t>
  </si>
  <si>
    <t>Estaca Franki com fuste apiloado D = 40 cm - confecção</t>
  </si>
  <si>
    <t>2306082</t>
  </si>
  <si>
    <t>Estaca Franki com fuste apiloado D = 45 cm - confecção</t>
  </si>
  <si>
    <t>2306084</t>
  </si>
  <si>
    <t>Estaca Franki com fuste apiloado D = 52 cm - confecção</t>
  </si>
  <si>
    <t>2306086</t>
  </si>
  <si>
    <t>Estaca Franki com fuste apiloado D = 60 cm - confecção</t>
  </si>
  <si>
    <t>2309088</t>
  </si>
  <si>
    <t>Estaca Franki com fuste apiloado D = 70 cm - confecção</t>
  </si>
  <si>
    <t>2306074</t>
  </si>
  <si>
    <t>Estaca hélice contínua - confecção</t>
  </si>
  <si>
    <t>2306095</t>
  </si>
  <si>
    <t>Estaca hélice de deslocamento - confecção</t>
  </si>
  <si>
    <t>2306132</t>
  </si>
  <si>
    <t>Estaca perfil metálico W 150 x 22,5 (H) - fornecimento e cravação</t>
  </si>
  <si>
    <t>2306015</t>
  </si>
  <si>
    <t>Estaca prancha metálica - fornecimento e cravação até 12 metros</t>
  </si>
  <si>
    <t>2306019</t>
  </si>
  <si>
    <t>Estaca prancha metálica com apoio de flutuante - fornecimento e cravação de 12 metros</t>
  </si>
  <si>
    <t>2306018</t>
  </si>
  <si>
    <t>Estaca prancha metálica com apoio de flutuante e utilização de 10 vezes - fornecimento, cravação até 12 metros</t>
  </si>
  <si>
    <t>2306016</t>
  </si>
  <si>
    <t>Estaca prancha metálica com utilização de 10 vezes - fornecimento, cravação até 12 metros</t>
  </si>
  <si>
    <t>2305999</t>
  </si>
  <si>
    <t>Estaca pré-moldada de concreto armado centrifugado com compressão admissível de 100 t - sem emenda - fornecimento e cravação</t>
  </si>
  <si>
    <t>2306000</t>
  </si>
  <si>
    <t>Estaca pré-moldada de concreto armado centrifugado com compressão admissível de 125 t - sem emenda - fornecimento e cravação</t>
  </si>
  <si>
    <t>2306001</t>
  </si>
  <si>
    <t>Estaca pré-moldada de concreto armado centrifugado com compressão admissível de 170 t - sem emenda - fornecimento e cravação</t>
  </si>
  <si>
    <t>2306002</t>
  </si>
  <si>
    <t>Estaca pré-moldada de concreto armado centrifugado com compressão admissível de 230 t - sem emenda - fornecimento e cravação</t>
  </si>
  <si>
    <t>2306003</t>
  </si>
  <si>
    <t>Estaca pré-moldada de concreto armado centrifugado com compressão admissível de 300 t - sem emenda - fornecimento e cravação</t>
  </si>
  <si>
    <t>2305997</t>
  </si>
  <si>
    <t>Estaca pré-moldada de concreto armado centrifugado com compressão admissível de 55 t - sem emenda - fornecimento e cravação</t>
  </si>
  <si>
    <t>2305998</t>
  </si>
  <si>
    <t>Estaca pré-moldada de concreto armado centrifugado com compressão admissível de 80 t - sem emenda - fornecimento e cravação</t>
  </si>
  <si>
    <t>2306101</t>
  </si>
  <si>
    <t>Estaca pré-moldada de concreto protendido 15 x 15 cm - produzida - sem emenda - cravação</t>
  </si>
  <si>
    <t>2306102</t>
  </si>
  <si>
    <t>Estaca pré-moldada de concreto protendido 17 x 17 cm - produzida - sem emenda - cravação</t>
  </si>
  <si>
    <t>2306103</t>
  </si>
  <si>
    <t>Estaca pré-moldada de concreto protendido 20 x 20 cm - produzida - sem emenda - cravação</t>
  </si>
  <si>
    <t>2306104</t>
  </si>
  <si>
    <t>Estaca pré-moldada de concreto protendido 21 x 21 cm - produzida - sem emenda - cravação</t>
  </si>
  <si>
    <t>2306105</t>
  </si>
  <si>
    <t>Estaca pré-moldada de concreto protendido 23 x 23 cm - produzida - sem emenda - cravação</t>
  </si>
  <si>
    <t>2306106</t>
  </si>
  <si>
    <t>Estaca pré-moldada de concreto protendido 25 x 25 cm - produzida - sem emenda - cravação</t>
  </si>
  <si>
    <t>2306107</t>
  </si>
  <si>
    <t>Estaca pré-moldada de concreto protendido 26 x 26 cm - produzida - sem emenda - cravação</t>
  </si>
  <si>
    <t>2306269</t>
  </si>
  <si>
    <t>Estaca pré-moldada de concreto protendido 30 x 30 cm - produzida - sem emenda - cravação</t>
  </si>
  <si>
    <t>2306270</t>
  </si>
  <si>
    <t>Estaca pré-moldada de concreto protendido 33 x 33 cm - produzida - sem emenda - cravação</t>
  </si>
  <si>
    <t>2306271</t>
  </si>
  <si>
    <t>Estaca pré-moldada de concreto protendido 35 x 35 cm - produzida - sem emenda - cravação</t>
  </si>
  <si>
    <t>2306272</t>
  </si>
  <si>
    <t>Estaca pré-moldada de concreto protendido 38 x 38 cm - produzida - sem emenda - cravação</t>
  </si>
  <si>
    <t>2306273</t>
  </si>
  <si>
    <t>Estaca pré-moldada de concreto protendido 40 x 40 cm - produzida - sem emenda - cravação</t>
  </si>
  <si>
    <t>2306274</t>
  </si>
  <si>
    <t>Estaca pré-moldada de concreto protendido 42 x 42 cm - produzida - sem emenda - cravação</t>
  </si>
  <si>
    <t>2306275</t>
  </si>
  <si>
    <t>Estaca pré-moldada de concreto protendido 45 x 45 cm - produzida - sem emenda - cravação</t>
  </si>
  <si>
    <t>2306100</t>
  </si>
  <si>
    <t>Estaca pré-moldada de concreto protendido com compressão admissível de 100 t - comercial - sem emenda - fornecimento e cravação</t>
  </si>
  <si>
    <t>2306004</t>
  </si>
  <si>
    <t>Estaca pré-moldada de concreto protendido com compressão admissível de 25 t - comercial - sem emenda - fornecimento e cravação</t>
  </si>
  <si>
    <t>2306097</t>
  </si>
  <si>
    <t>Estaca pré-moldada de concreto protendido com compressão admissível de 35 t - comercial - sem emenda - fornecimento e cravação</t>
  </si>
  <si>
    <t>2306098</t>
  </si>
  <si>
    <t>Estaca pré-moldada de concreto protendido com compressão admissível de 60 t - comercial - sem emenda - fornecimento e cravação</t>
  </si>
  <si>
    <t>2306007</t>
  </si>
  <si>
    <t>Estaca pré-moldada de concreto protendido com compressão admissível de 75 t - comercial - sem emenda - fornecimento e cravação</t>
  </si>
  <si>
    <t>2306067</t>
  </si>
  <si>
    <t>Estaca raiz perfurada na rocha com D = 16 cm - confecção</t>
  </si>
  <si>
    <t>2306068</t>
  </si>
  <si>
    <t>Estaca raiz perfurada na rocha com D = 20 cm - confecção</t>
  </si>
  <si>
    <t>2306069</t>
  </si>
  <si>
    <t>Estaca raiz perfurada na rocha com D = 25 cm - confecção</t>
  </si>
  <si>
    <t>2306070</t>
  </si>
  <si>
    <t>Estaca raiz perfurada na rocha com D = 31 cm - confecção</t>
  </si>
  <si>
    <t>2306071</t>
  </si>
  <si>
    <t>Estaca raiz perfurada na rocha com D = 40 cm - confecção</t>
  </si>
  <si>
    <t>2306181</t>
  </si>
  <si>
    <t>Estaca raiz perfurada na rocha com D = 45 cm - confecção</t>
  </si>
  <si>
    <t>2306062</t>
  </si>
  <si>
    <t>Estaca raiz perfurada no solo com D = 16 cm - confecção</t>
  </si>
  <si>
    <t>2306063</t>
  </si>
  <si>
    <t>Estaca raiz perfurada no solo com D = 20 cm - confecção</t>
  </si>
  <si>
    <t>2306064</t>
  </si>
  <si>
    <t>Estaca raiz perfurada no solo com D = 25 cm - confecção</t>
  </si>
  <si>
    <t>2306065</t>
  </si>
  <si>
    <t>Estaca raiz perfurada no solo com D = 31 cm - confecção</t>
  </si>
  <si>
    <t>2306066</t>
  </si>
  <si>
    <t>Estaca raiz perfurada no solo com D = 40 cm - confecção</t>
  </si>
  <si>
    <t>2306180</t>
  </si>
  <si>
    <t>Estaca raiz perfurada no solo com D = 45 cm - confecção</t>
  </si>
  <si>
    <t>2306009</t>
  </si>
  <si>
    <t>Estaca Strauss D = 25 cm - confecção</t>
  </si>
  <si>
    <t>2306010</t>
  </si>
  <si>
    <t>Estaca Strauss D = 32 cm - confecção</t>
  </si>
  <si>
    <t>2306011</t>
  </si>
  <si>
    <t>Estaca Strauss D = 38 cm - confecção</t>
  </si>
  <si>
    <t>2306012</t>
  </si>
  <si>
    <t>Estaca Strauss D = 45 cm - confecção</t>
  </si>
  <si>
    <t>2306108</t>
  </si>
  <si>
    <t>Estaca trilho TR 25 - fornecimento e cravação</t>
  </si>
  <si>
    <t>2306110</t>
  </si>
  <si>
    <t>Estaca trilho TR 37 - fornecimento e cravação</t>
  </si>
  <si>
    <t>2306111</t>
  </si>
  <si>
    <t>Estaca trilho TR 45 - fornecimento e cravação</t>
  </si>
  <si>
    <t>2306112</t>
  </si>
  <si>
    <t>Estaca trilho TR 57 - fornecimento e cravação</t>
  </si>
  <si>
    <t>2306113</t>
  </si>
  <si>
    <t>Estaca trilho TR 68 - fornecimento e cravação</t>
  </si>
  <si>
    <t>2306123</t>
  </si>
  <si>
    <t>Estaca triplo trilho TR 25 - com emenda - fornecimento e cravação</t>
  </si>
  <si>
    <t>2306124</t>
  </si>
  <si>
    <t>Estaca triplo trilho TR 37 - com emenda - fornecimento e cravação</t>
  </si>
  <si>
    <t>2306125</t>
  </si>
  <si>
    <t>Estaca triplo trilho TR 45 - com emenda - fornecimento e cravação</t>
  </si>
  <si>
    <t>2306126</t>
  </si>
  <si>
    <t>Estaca triplo trilho TR 57 - com emenda - fornecimento e cravação</t>
  </si>
  <si>
    <t>2306127</t>
  </si>
  <si>
    <t>Estaca triplo trilho TR 68 - com emenda - fornecimento e cravação</t>
  </si>
  <si>
    <t>2306300</t>
  </si>
  <si>
    <t>Fabricação de estaca pré-moldada de concreto protendida seção 15 x 15 cm</t>
  </si>
  <si>
    <t>2306301</t>
  </si>
  <si>
    <t>Fabricação de estaca pré-moldada de concreto protendida seção 17 x 17 cm</t>
  </si>
  <si>
    <t>2306302</t>
  </si>
  <si>
    <t>Fabricação de estaca pré-moldada de concreto protendida seção 20 x 20 cm</t>
  </si>
  <si>
    <t>2306303</t>
  </si>
  <si>
    <t>Fabricação de estaca pré-moldada de concreto protendida seção 21 x 21 cm</t>
  </si>
  <si>
    <t>2306304</t>
  </si>
  <si>
    <t>Fabricação de estaca pré-moldada de concreto protendida seção 23 x 23 cm</t>
  </si>
  <si>
    <t>2306305</t>
  </si>
  <si>
    <t>Fabricação de estaca pré-moldada de concreto protendida seção 25 x 25 cm</t>
  </si>
  <si>
    <t>2306306</t>
  </si>
  <si>
    <t>Fabricação de estaca pré-moldada de concreto protendida seção 26 x 26 cm</t>
  </si>
  <si>
    <t>2306307</t>
  </si>
  <si>
    <t>Fabricação de estaca pré-moldada de concreto protendida seção 30 x 30 cm</t>
  </si>
  <si>
    <t>2306308</t>
  </si>
  <si>
    <t>Fabricação de estaca pré-moldada de concreto protendida seção 33 x 33 cm</t>
  </si>
  <si>
    <t>2306309</t>
  </si>
  <si>
    <t>Fabricação de estaca pré-moldada de concreto protendida seção 35 x 35 cm</t>
  </si>
  <si>
    <t>2306310</t>
  </si>
  <si>
    <t>Fabricação de estaca pré-moldada de concreto protendida seção 38 x 38 cm</t>
  </si>
  <si>
    <t>2306311</t>
  </si>
  <si>
    <t>Fabricação de estaca pré-moldada de concreto protendida seção 40 x 40 cm</t>
  </si>
  <si>
    <t>2306312</t>
  </si>
  <si>
    <t>Fabricação de estaca pré-moldada de concreto protendida seção 42 x 42 cm</t>
  </si>
  <si>
    <t>2306313</t>
  </si>
  <si>
    <t>Fabricação de estaca pré-moldada de concreto protendida seção 45 x 45 cm</t>
  </si>
  <si>
    <t>2306013</t>
  </si>
  <si>
    <t>Gabarito de cravação de estacas submersas em aço ASTM A36 - confecção e instalação</t>
  </si>
  <si>
    <t>2306243</t>
  </si>
  <si>
    <t>Muro guia para estaca barrete com duas cortinas de 10 x 110 cm</t>
  </si>
  <si>
    <t>2408149</t>
  </si>
  <si>
    <t>Estrutura em chapa de aço ASTM A36 corte, solda e montagem - fornecimento e instalação</t>
  </si>
  <si>
    <t>2407972</t>
  </si>
  <si>
    <t>Fornecimento e aplicação de adesivo estrutural à base de resina epóxi</t>
  </si>
  <si>
    <t>2408075</t>
  </si>
  <si>
    <t>Jateamento abrasivo em chapa de aço por esteira contínua</t>
  </si>
  <si>
    <t>2408069</t>
  </si>
  <si>
    <t>Jateamento de chapa de aço com o uso de granalhas de aço grau SA2</t>
  </si>
  <si>
    <t>2419790</t>
  </si>
  <si>
    <t>Jateamento de chapa de aço com o uso de granalhas de aço grau SA2 1/2</t>
  </si>
  <si>
    <t>2408068</t>
  </si>
  <si>
    <t>Jateamento de chapa de aço com o uso de granalhas de aço Grau SA3</t>
  </si>
  <si>
    <t>2419705</t>
  </si>
  <si>
    <t>Pintura com epóxi de dois componentes com pistola a ar comprimido, uma demão, espessura de até 120 µm</t>
  </si>
  <si>
    <t>2419704</t>
  </si>
  <si>
    <t>Pintura com primer epóxi de dois componentes com pistola a ar comprimido, uma demão, espessura de até 70 µm</t>
  </si>
  <si>
    <t>2419703</t>
  </si>
  <si>
    <t>Pintura com tinta anticorrosiva à base de epóxi poliamida de dois componentes com pistola a ar comprimido, uma demão, espessura de até 150 µm</t>
  </si>
  <si>
    <t>2408080</t>
  </si>
  <si>
    <t>Pintura de acabamento com esmalte epóxi com pistola a ar comprimido, uma demão, espessura de até 40 µm</t>
  </si>
  <si>
    <t>2408078</t>
  </si>
  <si>
    <t>Pintura de acabamento com esmalte sintético com pistola a ar comprimido, uma demão, espessura de até 30 µm</t>
  </si>
  <si>
    <t>2408077</t>
  </si>
  <si>
    <t>Pintura de fundo com tinta alquídica com pistola a ar comprimido, uma demão, espessura de até 30 µm</t>
  </si>
  <si>
    <t>2408079</t>
  </si>
  <si>
    <t>Pintura de fundo com tinta epóxi com pistola a ar comprimido, uma demão, espessura de até 120 µm</t>
  </si>
  <si>
    <t>2408076</t>
  </si>
  <si>
    <t>Pintura shop primer em chapa de aço por esteira contínua</t>
  </si>
  <si>
    <t>2408057</t>
  </si>
  <si>
    <t>Solda elétrica de perfis metálicos e chapas de aço com eletrodo E60XX</t>
  </si>
  <si>
    <t>2408058</t>
  </si>
  <si>
    <t>Solda elétrica de perfis metálicos e chapas de aço com eletrodo E70XX</t>
  </si>
  <si>
    <t>2419789</t>
  </si>
  <si>
    <t>Tratamento em chapa de aço por esteira contínua</t>
  </si>
  <si>
    <t>2607183</t>
  </si>
  <si>
    <t>Alinhamento manual da grade do AMV para qualquer abertura e qualquer bitola</t>
  </si>
  <si>
    <t>2607226</t>
  </si>
  <si>
    <t>Assentamento dos materiais metálicos do AMV 1:10, TR 45, bitola larga</t>
  </si>
  <si>
    <t>2607209</t>
  </si>
  <si>
    <t>Assentamento dos materiais metálicos do AMV 1:10, TR 45, bitola métrica</t>
  </si>
  <si>
    <t>2607161</t>
  </si>
  <si>
    <t>Assentamento dos materiais metálicos do AMV 1:10, TR 45, bitola mista</t>
  </si>
  <si>
    <t>2607148</t>
  </si>
  <si>
    <t>Assentamento dos materiais metálicos do AMV 1:10, TR 57, bitola larga</t>
  </si>
  <si>
    <t>2607213</t>
  </si>
  <si>
    <t>Assentamento dos materiais metálicos do AMV 1:10, TR 57, bitola métrica</t>
  </si>
  <si>
    <t>2607165</t>
  </si>
  <si>
    <t>Assentamento dos materiais metálicos do AMV 1:10, TR 57, bitola mista</t>
  </si>
  <si>
    <t>2607152</t>
  </si>
  <si>
    <t>Assentamento dos materiais metálicos do AMV 1:10, TR 68, bitola larga</t>
  </si>
  <si>
    <t>2607217</t>
  </si>
  <si>
    <t>Assentamento dos materiais metálicos do AMV 1:10, TR 68, bitola métrica</t>
  </si>
  <si>
    <t>2607169</t>
  </si>
  <si>
    <t>Assentamento dos materiais metálicos do AMV 1:10, TR 68, bitola mista</t>
  </si>
  <si>
    <t>2607156</t>
  </si>
  <si>
    <t>Assentamento dos materiais metálicos do AMV 1:10, UIC 60, bitola larga</t>
  </si>
  <si>
    <t>2607221</t>
  </si>
  <si>
    <t>Assentamento dos materiais metálicos do AMV 1:10, UIC 60, bitola métrica</t>
  </si>
  <si>
    <t>2607173</t>
  </si>
  <si>
    <t>Assentamento dos materiais metálicos do AMV 1:10, UIC 60, bitola mista</t>
  </si>
  <si>
    <t>2607227</t>
  </si>
  <si>
    <t>Assentamento dos materiais metálicos do AMV 1:12, TR 45, bitola larga</t>
  </si>
  <si>
    <t>2607210</t>
  </si>
  <si>
    <t>Assentamento dos materiais metálicos do AMV 1:12, TR 45, bitola métrica</t>
  </si>
  <si>
    <t>2607162</t>
  </si>
  <si>
    <t>Assentamento dos materiais metálicos do AMV 1:12, TR 45, bitola mista</t>
  </si>
  <si>
    <t>2607149</t>
  </si>
  <si>
    <t>Assentamento dos materiais metálicos do AMV 1:12, TR 57, bitola larga</t>
  </si>
  <si>
    <t>2607214</t>
  </si>
  <si>
    <t>Assentamento dos materiais metálicos do AMV 1:12, TR 57, bitola métrica</t>
  </si>
  <si>
    <t>2607166</t>
  </si>
  <si>
    <t>Assentamento dos materiais metálicos do AMV 1:12, TR 57, bitola mista</t>
  </si>
  <si>
    <t>2607153</t>
  </si>
  <si>
    <t>Assentamento dos materiais metálicos do AMV 1:12, TR 68, bitola larga</t>
  </si>
  <si>
    <t>2607218</t>
  </si>
  <si>
    <t>Assentamento dos materiais metálicos do AMV 1:12, TR 68, bitola métrica</t>
  </si>
  <si>
    <t>2607170</t>
  </si>
  <si>
    <t>Assentamento dos materiais metálicos do AMV 1:12, TR 68, bitola mista</t>
  </si>
  <si>
    <t>2607157</t>
  </si>
  <si>
    <t>Assentamento dos materiais metálicos do AMV 1:12, UIC 60, bitola larga</t>
  </si>
  <si>
    <t>2607222</t>
  </si>
  <si>
    <t>Assentamento dos materiais metálicos do AMV 1:12, UIC 60, bitola métrica</t>
  </si>
  <si>
    <t>2607174</t>
  </si>
  <si>
    <t>Assentamento dos materiais metálicos do AMV 1:12, UIC 60, bitola mista</t>
  </si>
  <si>
    <t>2607228</t>
  </si>
  <si>
    <t>Assentamento dos materiais metálicos do AMV 1:14, TR 45, bitola larga</t>
  </si>
  <si>
    <t>2607211</t>
  </si>
  <si>
    <t>Assentamento dos materiais metálicos do AMV 1:14, TR 45, bitola métrica</t>
  </si>
  <si>
    <t>2607163</t>
  </si>
  <si>
    <t>Assentamento dos materiais metálicos do AMV 1:14, TR 45, bitola mista</t>
  </si>
  <si>
    <t>2607150</t>
  </si>
  <si>
    <t>Assentamento dos materiais metálicos do AMV 1:14, TR 57, bitola larga</t>
  </si>
  <si>
    <t>2607215</t>
  </si>
  <si>
    <t>Assentamento dos materiais metálicos do AMV 1:14, TR 57, bitola métrica</t>
  </si>
  <si>
    <t>2607167</t>
  </si>
  <si>
    <t>Assentamento dos materiais metálicos do AMV 1:14, TR 57, bitola mista</t>
  </si>
  <si>
    <t>2607154</t>
  </si>
  <si>
    <t>Assentamento dos materiais metálicos do AMV 1:14, TR 68, bitola larga</t>
  </si>
  <si>
    <t>2607219</t>
  </si>
  <si>
    <t>Assentamento dos materiais metálicos do AMV 1:14, TR 68, bitola métrica</t>
  </si>
  <si>
    <t>2607171</t>
  </si>
  <si>
    <t>Assentamento dos materiais metálicos do AMV 1:14, TR 68, bitola mista</t>
  </si>
  <si>
    <t>2607158</t>
  </si>
  <si>
    <t>Assentamento dos materiais metálicos do AMV 1:14, UIC 60, bitola larga</t>
  </si>
  <si>
    <t>2607223</t>
  </si>
  <si>
    <t>Assentamento dos materiais metálicos do AMV 1:14, UIC 60, bitola métrica</t>
  </si>
  <si>
    <t>2607175</t>
  </si>
  <si>
    <t>Assentamento dos materiais metálicos do AMV 1:14, UIC 60, bitola mista</t>
  </si>
  <si>
    <t>2607151</t>
  </si>
  <si>
    <t>Assentamento dos materiais metálicos do AMV 1:20, TR 57, bitola larga</t>
  </si>
  <si>
    <t>2607216</t>
  </si>
  <si>
    <t>Assentamento dos materiais metálicos do AMV 1:20, TR 57, bitola métrica</t>
  </si>
  <si>
    <t>2607168</t>
  </si>
  <si>
    <t>Assentamento dos materiais metálicos do AMV 1:20, TR 57, bitola mista</t>
  </si>
  <si>
    <t>2607155</t>
  </si>
  <si>
    <t>Assentamento dos materiais metálicos do AMV 1:20, TR 68, bitola larga</t>
  </si>
  <si>
    <t>2607220</t>
  </si>
  <si>
    <t>Assentamento dos materiais metálicos do AMV 1:20, TR 68, bitola métrica</t>
  </si>
  <si>
    <t>2607172</t>
  </si>
  <si>
    <t>Assentamento dos materiais metálicos do AMV 1:20, TR 68, bitola mista</t>
  </si>
  <si>
    <t>2607159</t>
  </si>
  <si>
    <t>Assentamento dos materiais metálicos do AMV 1:20, UIC 60, bitola larga</t>
  </si>
  <si>
    <t>2607224</t>
  </si>
  <si>
    <t>Assentamento dos materiais metálicos do AMV 1:20, UIC 60, bitola métrica</t>
  </si>
  <si>
    <t>2607176</t>
  </si>
  <si>
    <t>Assentamento dos materiais metálicos do AMV 1:20, UIC 60, bitola mista</t>
  </si>
  <si>
    <t>2607225</t>
  </si>
  <si>
    <t>Assentamento dos materiais metálicos do AMV 1:8, TR 45, bitola larga</t>
  </si>
  <si>
    <t>2607208</t>
  </si>
  <si>
    <t>Assentamento dos materiais metálicos do AMV 1:8, TR 45, bitola métrica</t>
  </si>
  <si>
    <t>2607160</t>
  </si>
  <si>
    <t>Assentamento dos materiais metálicos do AMV 1:8, TR 45, bitola mista</t>
  </si>
  <si>
    <t>2607229</t>
  </si>
  <si>
    <t>Assentamento dos materiais metálicos do AMV 1:8, TR 57, bitola larga</t>
  </si>
  <si>
    <t>2607212</t>
  </si>
  <si>
    <t>Assentamento dos materiais metálicos do AMV 1:8, TR 57, bitola métrica</t>
  </si>
  <si>
    <t>2607164</t>
  </si>
  <si>
    <t>Assentamento dos materiais metálicos do AMV 1:8, TR 57, bitola mista</t>
  </si>
  <si>
    <t>2607207</t>
  </si>
  <si>
    <t>Lançamento manual de lastro em AMV com descarga da brita por caminhão</t>
  </si>
  <si>
    <t>2607206</t>
  </si>
  <si>
    <t>Lançamento mecânico de lastro em AMV com descarga da brita por caminhão e espalhamento com carregadeira de pneus</t>
  </si>
  <si>
    <t>2607344</t>
  </si>
  <si>
    <t>Nivelamento de AMV com socaria com grupo vibrador e levante de até 10 cm, abertura 1:10, bitola larga, dormente de madeira ou concreto</t>
  </si>
  <si>
    <t>2607339</t>
  </si>
  <si>
    <t>Nivelamento de AMV com socaria com grupo vibrador e levante de até 10 cm, abertura 1:10, bitola métrica, dormente de madeira ou concreto</t>
  </si>
  <si>
    <t>2607349</t>
  </si>
  <si>
    <t>Nivelamento de AMV com socaria com grupo vibrador e levante de até 10 cm, abertura 1:10, bitola mista, dormente de madeira ou concreto</t>
  </si>
  <si>
    <t>2607345</t>
  </si>
  <si>
    <t>Nivelamento de AMV com socaria com grupo vibrador e levante de até 10 cm, abertura 1:12, bitola larga, dormente de madeira ou concreto</t>
  </si>
  <si>
    <t>2607340</t>
  </si>
  <si>
    <t>Nivelamento de AMV com socaria com grupo vibrador e levante de até 10 cm, abertura 1:12, bitola métrica, dormente de madeira ou concreto</t>
  </si>
  <si>
    <t>2607350</t>
  </si>
  <si>
    <t>Nivelamento de AMV com socaria com grupo vibrador e levante de até 10 cm, abertura 1:12, bitola mista, dormente de madeira ou concreto</t>
  </si>
  <si>
    <t>2607346</t>
  </si>
  <si>
    <t>Nivelamento de AMV com socaria com grupo vibrador e levante de até 10 cm, abertura 1:14, bitola larga, dormente de madeira ou concreto</t>
  </si>
  <si>
    <t>2607341</t>
  </si>
  <si>
    <t>Nivelamento de AMV com socaria com grupo vibrador e levante de até 10 cm, abertura 1:14, bitola métrica, dormente de madeira ou concreto</t>
  </si>
  <si>
    <t>2607351</t>
  </si>
  <si>
    <t>Nivelamento de AMV com socaria com grupo vibrador e levante de até 10 cm, abertura 1:14, bitola mista, dormente de madeira ou concreto</t>
  </si>
  <si>
    <t>2607347</t>
  </si>
  <si>
    <t>Nivelamento de AMV com socaria com grupo vibrador e levante de até 10 cm, abertura 1:20, bitola larga, dormente de madeira ou concreto</t>
  </si>
  <si>
    <t>2607342</t>
  </si>
  <si>
    <t>Nivelamento de AMV com socaria com grupo vibrador e levante de até 10 cm, abertura 1:20, bitola métrica, dormente de madeira ou concreto</t>
  </si>
  <si>
    <t>2607352</t>
  </si>
  <si>
    <t>Nivelamento de AMV com socaria com grupo vibrador e levante de até 10 cm, abertura 1:20, bitola mista, dormente de madeira ou concreto</t>
  </si>
  <si>
    <t>2607343</t>
  </si>
  <si>
    <t>Nivelamento de AMV com socaria com grupo vibrador e levante de até 10 cm, abertura 1:8, bitola larga, dormente de madeira</t>
  </si>
  <si>
    <t>2607338</t>
  </si>
  <si>
    <t>Nivelamento de AMV com socaria com grupo vibrador e levante de até 10 cm, abertura 1:8, bitola métrica, dormente de madeira</t>
  </si>
  <si>
    <t>2607348</t>
  </si>
  <si>
    <t>Nivelamento de AMV com socaria com grupo vibrador e levante de até 10 cm, abertura 1:8, bitola mista, dormente de madeira</t>
  </si>
  <si>
    <t>2607329</t>
  </si>
  <si>
    <t>Nivelamento de AMV com socaria manual e levante de até 10 cm, abertura 1:10, bitola larga, dormente de madeira ou concreto</t>
  </si>
  <si>
    <t>2607324</t>
  </si>
  <si>
    <t>Nivelamento de AMV com socaria manual e levante de até 10 cm, abertura 1:10, bitola métrica, dormente de madeira ou concreto</t>
  </si>
  <si>
    <t>2607334</t>
  </si>
  <si>
    <t>Nivelamento de AMV com socaria manual e levante de até 10 cm, abertura 1:10, bitola mista, dormente de madeira ou concreto</t>
  </si>
  <si>
    <t>2607330</t>
  </si>
  <si>
    <t>Nivelamento de AMV com socaria manual e levante de até 10 cm, abertura 1:12, bitola larga, dormente de madeira ou concreto</t>
  </si>
  <si>
    <t>2607325</t>
  </si>
  <si>
    <t>Nivelamento de AMV com socaria manual e levante de até 10 cm, abertura 1:12, bitola métrica, dormente de madeira ou concreto</t>
  </si>
  <si>
    <t>2607335</t>
  </si>
  <si>
    <t>Nivelamento de AMV com socaria manual e levante de até 10 cm, abertura 1:12, bitola mista, dormente de madeira ou concreto</t>
  </si>
  <si>
    <t>2607331</t>
  </si>
  <si>
    <t>Nivelamento de AMV com socaria manual e levante de até 10 cm, abertura 1:14, bitola larga, dormente de madeira ou concreto</t>
  </si>
  <si>
    <t>2607326</t>
  </si>
  <si>
    <t>Nivelamento de AMV com socaria manual e levante de até 10 cm, abertura 1:14, bitola métrica, dormente de madeira ou concreto</t>
  </si>
  <si>
    <t>2607336</t>
  </si>
  <si>
    <t>Nivelamento de AMV com socaria manual e levante de até 10 cm, abertura 1:14, bitola mista, dormente de madeira ou concreto</t>
  </si>
  <si>
    <t>2607332</t>
  </si>
  <si>
    <t>Nivelamento de AMV com socaria manual e levante de até 10 cm, abertura 1:20, bitola larga, dormente de madeira ou concreto</t>
  </si>
  <si>
    <t>2607327</t>
  </si>
  <si>
    <t>Nivelamento de AMV com socaria manual e levante de até 10 cm, abertura 1:20, bitola métrica, dormente de madeira ou concreto</t>
  </si>
  <si>
    <t>2607337</t>
  </si>
  <si>
    <t>Nivelamento de AMV com socaria manual e levante de até 10 cm, abertura 1:20, bitola mista, dormente de madeira ou concreto</t>
  </si>
  <si>
    <t>2607328</t>
  </si>
  <si>
    <t>Nivelamento de AMV com socaria manual e levante de até 10 cm, abertura 1:8, bitola larga, dormente de madeira</t>
  </si>
  <si>
    <t>2607323</t>
  </si>
  <si>
    <t>Nivelamento de AMV com socaria manual e levante de até 10 cm, abertura 1:8, bitola métrica, dormente de madeira</t>
  </si>
  <si>
    <t>2607333</t>
  </si>
  <si>
    <t>Nivelamento de AMV com socaria manual e levante de até 10 cm, abertura 1:8, bitola mista, dormente de madeira</t>
  </si>
  <si>
    <t>2607106</t>
  </si>
  <si>
    <t>Posicionamento de jogo de dormentes de concreto para AMV 1:10, bitola larga</t>
  </si>
  <si>
    <t>jg</t>
  </si>
  <si>
    <t>2607102</t>
  </si>
  <si>
    <t>Posicionamento de jogo de dormentes de concreto para AMV 1:10, bitola métrica</t>
  </si>
  <si>
    <t>2607261</t>
  </si>
  <si>
    <t>Posicionamento de jogo de dormentes de concreto para AMV 1:10, bitola mista</t>
  </si>
  <si>
    <t>2607107</t>
  </si>
  <si>
    <t>Posicionamento de jogo de dormentes de concreto para AMV 1:12, bitola larga</t>
  </si>
  <si>
    <t>2607103</t>
  </si>
  <si>
    <t>Posicionamento de jogo de dormentes de concreto para AMV 1:12, bitola métrica</t>
  </si>
  <si>
    <t>2607262</t>
  </si>
  <si>
    <t>Posicionamento de jogo de dormentes de concreto para AMV 1:12, bitola mista</t>
  </si>
  <si>
    <t>2607108</t>
  </si>
  <si>
    <t>Posicionamento de jogo de dormentes de concreto para AMV 1:14, bitola larga</t>
  </si>
  <si>
    <t>2607104</t>
  </si>
  <si>
    <t>Posicionamento de jogo de dormentes de concreto para AMV 1:14, bitola métrica</t>
  </si>
  <si>
    <t>2607263</t>
  </si>
  <si>
    <t>Posicionamento de jogo de dormentes de concreto para AMV 1:14, bitola mista</t>
  </si>
  <si>
    <t>2607109</t>
  </si>
  <si>
    <t>Posicionamento de jogo de dormentes de concreto para AMV 1:20, bitola larga</t>
  </si>
  <si>
    <t>2607105</t>
  </si>
  <si>
    <t>Posicionamento de jogo de dormentes de concreto para AMV 1:20, bitola métrica</t>
  </si>
  <si>
    <t>2607264</t>
  </si>
  <si>
    <t>Posicionamento de jogo de dormentes de concreto para AMV 1:20, bitola mista</t>
  </si>
  <si>
    <t>2607093</t>
  </si>
  <si>
    <t>Posicionamento de jogo de dormentes de madeira para AMV 1:10, bitola larga</t>
  </si>
  <si>
    <t>2607088</t>
  </si>
  <si>
    <t>Posicionamento de jogo de dormentes de madeira para AMV 1:10, bitola métrica</t>
  </si>
  <si>
    <t>2607098</t>
  </si>
  <si>
    <t>Posicionamento de jogo de dormentes de madeira para AMV 1:10, bitola mista</t>
  </si>
  <si>
    <t>2607094</t>
  </si>
  <si>
    <t>Posicionamento de jogo de dormentes de madeira para AMV 1:12, bitola larga</t>
  </si>
  <si>
    <t>2607089</t>
  </si>
  <si>
    <t>Posicionamento de jogo de dormentes de madeira para AMV 1:12, bitola métrica</t>
  </si>
  <si>
    <t>2607099</t>
  </si>
  <si>
    <t>Posicionamento de jogo de dormentes de madeira para AMV 1:12, bitola mista</t>
  </si>
  <si>
    <t>2607095</t>
  </si>
  <si>
    <t>Posicionamento de jogo de dormentes de madeira para AMV 1:14, bitola larga</t>
  </si>
  <si>
    <t>2607090</t>
  </si>
  <si>
    <t>Posicionamento de jogo de dormentes de madeira para AMV 1:14, bitola métrica</t>
  </si>
  <si>
    <t>2607260</t>
  </si>
  <si>
    <t>Posicionamento de jogo de dormentes de madeira para AMV 1:14, bitola mista</t>
  </si>
  <si>
    <t>2607096</t>
  </si>
  <si>
    <t>Posicionamento de jogo de dormentes de madeira para AMV 1:20, bitola larga</t>
  </si>
  <si>
    <t>2607091</t>
  </si>
  <si>
    <t>Posicionamento de jogo de dormentes de madeira para AMV 1:20, bitola métrica</t>
  </si>
  <si>
    <t>2607101</t>
  </si>
  <si>
    <t>Posicionamento de jogo de dormentes de madeira para AMV 1:20, bitola mista</t>
  </si>
  <si>
    <t>2607092</t>
  </si>
  <si>
    <t>Posicionamento de jogo de dormentes de madeira para AMV 1:8, bitola larga</t>
  </si>
  <si>
    <t>2607087</t>
  </si>
  <si>
    <t>Posicionamento de jogo de dormentes de madeira para AMV 1:8, bitola métrica</t>
  </si>
  <si>
    <t>2607097</t>
  </si>
  <si>
    <t>Posicionamento de jogo de dormentes de madeira para AMV 1:8, bitola mista</t>
  </si>
  <si>
    <t>2607198</t>
  </si>
  <si>
    <t>Regularização manual do lastro do AMV para qualquer abertura e qualquer bitola</t>
  </si>
  <si>
    <t>2809170</t>
  </si>
  <si>
    <t>Demolição de AMV 1:10 TR 37, em bitola métrica, dormente de madeira, com separação e empilhamento</t>
  </si>
  <si>
    <t>2809183</t>
  </si>
  <si>
    <t>Demolição de AMV 1:10 TR 45, em bitola larga, dormente de madeira, com separação e empilhamento</t>
  </si>
  <si>
    <t>2809174</t>
  </si>
  <si>
    <t>Demolição de AMV 1:10 TR 45, em bitola métrica, dormente de madeira, com separação e empilhamento</t>
  </si>
  <si>
    <t>2809196</t>
  </si>
  <si>
    <t>Demolição de AMV 1:10 TR 45, em bitola mista, dormente de madeira, com separação e empilhamento</t>
  </si>
  <si>
    <t>2809187</t>
  </si>
  <si>
    <t>Demolição de AMV 1:10 TR 57, em bitola larga, dormente de madeira, com separação e empilhamento</t>
  </si>
  <si>
    <t>2809178</t>
  </si>
  <si>
    <t>Demolição de AMV 1:10 TR 57, em bitola métrica, dormente de madeira, com separação e empilhamento</t>
  </si>
  <si>
    <t>2809200</t>
  </si>
  <si>
    <t>Demolição de AMV 1:10 TR 57, em bitola mista, dormente de madeira, com separação e empilhamento</t>
  </si>
  <si>
    <t>2809191</t>
  </si>
  <si>
    <t>Demolição de AMV 1:10 TR 68, em bitola larga, dormente de madeira, com separação e empilhamento</t>
  </si>
  <si>
    <t>2809204</t>
  </si>
  <si>
    <t>Demolição de AMV 1:10 TR 68, em bitola mista, dormente de madeira, com separação e empilhamento</t>
  </si>
  <si>
    <t>2809171</t>
  </si>
  <si>
    <t>Demolição de AMV 1:12 TR 37, em bitola métrica, dormente de madeira, com separação e empilhamento</t>
  </si>
  <si>
    <t>2809184</t>
  </si>
  <si>
    <t>Demolição de AMV 1:12 TR 45, em bitola larga, dormente de madeira, com separação e empilhamento</t>
  </si>
  <si>
    <t>2809175</t>
  </si>
  <si>
    <t>Demolição de AMV 1:12 TR 45, em bitola métrica, dormente de madeira, com separação e empilhamento</t>
  </si>
  <si>
    <t>2809197</t>
  </si>
  <si>
    <t>Demolição de AMV 1:12 TR 45, em bitola mista, dormente de madeira, com separação e empilhamento</t>
  </si>
  <si>
    <t>2809188</t>
  </si>
  <si>
    <t>Demolição de AMV 1:12 TR 57, em bitola larga, dormente de madeira, com separação e empilhamento</t>
  </si>
  <si>
    <t>2809179</t>
  </si>
  <si>
    <t>Demolição de AMV 1:12 TR 57, em bitola métrica, dormente de madeira, com separação e empilhamento</t>
  </si>
  <si>
    <t>2809201</t>
  </si>
  <si>
    <t>Demolição de AMV 1:12 TR 57, em bitola mista, dormente de madeira, com separação e empilhamento</t>
  </si>
  <si>
    <t>2809192</t>
  </si>
  <si>
    <t>Demolição de AMV 1:12 TR 68, em bitola larga, dormente de madeira, com separação e empilhamento</t>
  </si>
  <si>
    <t>2809205</t>
  </si>
  <si>
    <t>Demolição de AMV 1:12 TR 68, em bitola mista, dormente de madeira, com separação e empilhamento</t>
  </si>
  <si>
    <t>2809172</t>
  </si>
  <si>
    <t>Demolição de AMV 1:14 TR 37, em bitola métrica, dormente de madeira, com separação e empilhamento</t>
  </si>
  <si>
    <t>2809185</t>
  </si>
  <si>
    <t>Demolição de AMV 1:14 TR 45, em bitola larga, dormente de madeira, com separação e empilhamento</t>
  </si>
  <si>
    <t>2809176</t>
  </si>
  <si>
    <t>Demolição de AMV 1:14 TR 45, em bitola métrica, dormente de madeira, com separação e empilhamento</t>
  </si>
  <si>
    <t>2809198</t>
  </si>
  <si>
    <t>Demolição de AMV 1:14 TR 45, em bitola mista, dormente de madeira, com separação e empilhamento</t>
  </si>
  <si>
    <t>2809189</t>
  </si>
  <si>
    <t>Demolição de AMV 1:14 TR 57, em bitola larga, dormente de madeira, com separação e empilhamento</t>
  </si>
  <si>
    <t>2809180</t>
  </si>
  <si>
    <t>Demolição de AMV 1:14 TR 57, em bitola métrica, dormente de madeira, com separação e empilhamento</t>
  </si>
  <si>
    <t>2809202</t>
  </si>
  <si>
    <t>Demolição de AMV 1:14 TR 57, em bitola mista, dormente de madeira, com separação e empilhamento</t>
  </si>
  <si>
    <t>2809193</t>
  </si>
  <si>
    <t>Demolição de AMV 1:14 TR 68, em bitola larga, dormente de madeira, com separação e empilhamento</t>
  </si>
  <si>
    <t>2809206</t>
  </si>
  <si>
    <t>Demolição de AMV 1:14 TR 68, em bitola mista, dormente de madeira, com separação e empilhamento</t>
  </si>
  <si>
    <t>2809190</t>
  </si>
  <si>
    <t>Demolição de AMV 1:20 TR 57, em bitola larga, dormente de madeira, com separação e empilhamento</t>
  </si>
  <si>
    <t>2809181</t>
  </si>
  <si>
    <t>Demolição de AMV 1:20 TR 57, em bitola métrica, dormente de madeira, com separação e empilhamento</t>
  </si>
  <si>
    <t>2809203</t>
  </si>
  <si>
    <t>Demolição de AMV 1:20 TR 57, em bitola mista, dormente de madeira, com separação e empilhamento</t>
  </si>
  <si>
    <t>2809194</t>
  </si>
  <si>
    <t>Demolição de AMV 1:20 TR 68, em bitola larga, dormente de madeira, com separação e empilhamento</t>
  </si>
  <si>
    <t>2809207</t>
  </si>
  <si>
    <t>Demolição de AMV 1:20 TR 68, em bitola mista, dormente de madeira, com separação e empilhamento</t>
  </si>
  <si>
    <t>2809169</t>
  </si>
  <si>
    <t>Demolição de AMV 1:8 TR 37, em bitola métrica, dormente de madeira, com separação e empilhamento</t>
  </si>
  <si>
    <t>2809182</t>
  </si>
  <si>
    <t>Demolição de AMV 1:8 TR 45, em bitola larga, dormente de madeira, com separação e empilhamento</t>
  </si>
  <si>
    <t>2809173</t>
  </si>
  <si>
    <t>Demolição de AMV 1:8 TR 45, em bitola métrica, dormente de madeira, com separação e empilhamento</t>
  </si>
  <si>
    <t>2809195</t>
  </si>
  <si>
    <t>Demolição de AMV 1:8 TR 45, em bitola mista, dormente de madeira, com separação e empilhamento</t>
  </si>
  <si>
    <t>2809186</t>
  </si>
  <si>
    <t>Demolição de AMV 1:8 TR 57, em bitola larga, dormente de madeira, com separação e empilhamento</t>
  </si>
  <si>
    <t>2809177</t>
  </si>
  <si>
    <t>Demolição de AMV 1:8 TR 57, em bitola métrica, dormente de madeira, com separação e empilhamento</t>
  </si>
  <si>
    <t>2809199</t>
  </si>
  <si>
    <t>Demolição de AMV 1:8 TR 57, em bitola mista, dormente de madeira, com separação e empilhamento</t>
  </si>
  <si>
    <t>2809219</t>
  </si>
  <si>
    <t>Demolição de via, bitola larga, 1.667 dormentes de madeira/km, trilho TR 45, barra com 12 m de comprimento, com separação e empilhamento</t>
  </si>
  <si>
    <t>2809220</t>
  </si>
  <si>
    <t>Demolição de via, bitola larga, 1.667 dormentes de madeira/km, trilho TR 57, barra com 12 m de comprimento, com separação e empilhamento</t>
  </si>
  <si>
    <t>2809221</t>
  </si>
  <si>
    <t>Demolição de via, bitola larga, 1.667 dormentes de madeira/km, trilho TR 68, barra com 12 m de comprimento, com separação e empilhamento</t>
  </si>
  <si>
    <t>2809163</t>
  </si>
  <si>
    <t>Demolição de via, bitola larga, 1.750 dormentes de madeira/km, trilho TR 45, barra com 12 m de comprimento, com separação e empilhamento</t>
  </si>
  <si>
    <t>2809164</t>
  </si>
  <si>
    <t>Demolição de via, bitola larga, 1.750 dormentes de madeira/km, trilho TR 57, barra com 12 m de comprimento, com separação e empilhamento</t>
  </si>
  <si>
    <t>2809165</t>
  </si>
  <si>
    <t>Demolição de via, bitola larga, 1.750 dormentes de madeira/km, trilho TR 68, barra com 12 m de comprimento, com separação e empilhamento</t>
  </si>
  <si>
    <t>2809216</t>
  </si>
  <si>
    <t>Demolição de via, bitola métrica, 1.667 dormentes de madeira/km, trilho TR 37, barra com 12 m de comprimento, com separação e empilhamento</t>
  </si>
  <si>
    <t>2809217</t>
  </si>
  <si>
    <t>Demolição de via, bitola métrica, 1.667 dormentes de madeira/km, trilho TR 45, barra com 12 m de comprimento, com separação e empilhamento</t>
  </si>
  <si>
    <t>2809218</t>
  </si>
  <si>
    <t>Demolição de via, bitola métrica, 1.667 dormentes de madeira/km, trilho TR 57, barra com 12 m de comprimento, com separação e empilhamento</t>
  </si>
  <si>
    <t>2809160</t>
  </si>
  <si>
    <t>Demolição de via, bitola métrica, 1.750 dormentes de madeira/km, trilho TR 37, barra com 12 m de comprimento, com separação e empilhamento</t>
  </si>
  <si>
    <t>2809161</t>
  </si>
  <si>
    <t>Demolição de via, bitola métrica, 1.750 dormentes de madeira/km, trilho TR 45, barra com 12 m de comprimento, com separação e empilhamento</t>
  </si>
  <si>
    <t>2809162</t>
  </si>
  <si>
    <t>Demolição de via, bitola métrica, 1.750 dormentes de madeira/km, trilho TR 57, barra com 12 m de comprimento, com separação e empilhamento</t>
  </si>
  <si>
    <t>2809222</t>
  </si>
  <si>
    <t>Demolição de via, bitola mista, 1.667 dormentes de madeira/km, trilho TR 45, barra com 12 m de comprimento, com separação e empilhamento</t>
  </si>
  <si>
    <t>2809223</t>
  </si>
  <si>
    <t>Demolição de via, bitola mista, 1.667 dormentes de madeira/km, trilho TR 57, barra com 12 m de comprimento, com separação e empilhamento</t>
  </si>
  <si>
    <t>2809224</t>
  </si>
  <si>
    <t>Demolição de via, bitola mista, 1.667 dormentes de madeira/km, trilho TR 68, barra com 12 m de comprimento, com separação e empilhamento</t>
  </si>
  <si>
    <t>2809166</t>
  </si>
  <si>
    <t>Demolição de via, bitola mista, 1.750 dormentes de madeira/km, trilho TR 45, barra com 12 m de comprimento, com separação e empilhamento</t>
  </si>
  <si>
    <t>2809167</t>
  </si>
  <si>
    <t>Demolição de via, bitola mista, 1.750 dormentes de madeira/km, trilho TR 57, barra com 12 m de comprimento, com separação e empilhamento</t>
  </si>
  <si>
    <t>2809168</t>
  </si>
  <si>
    <t>Demolição de via, bitola mista, 1.750 dormentes de madeira/km, trilho TR 68, barra com 12 m de comprimento, com separação e empilhamento</t>
  </si>
  <si>
    <t>2909152</t>
  </si>
  <si>
    <t>Aferição da geometria da via com carro controle</t>
  </si>
  <si>
    <t>2909153</t>
  </si>
  <si>
    <t>Capina química da plataforma ferroviária</t>
  </si>
  <si>
    <t>2909151</t>
  </si>
  <si>
    <t>Estabilização dinâmica da via</t>
  </si>
  <si>
    <t>2909145</t>
  </si>
  <si>
    <t>Nivelamento de junta com socaria manual da via</t>
  </si>
  <si>
    <t>2909379</t>
  </si>
  <si>
    <t>Nivelamento de via com grupo gerador/vibrador e levante de até 10 cm - bitola métrica ou larga com dormente de madeira ou concreto e taxa de dormentação de 1.667 un/km</t>
  </si>
  <si>
    <t>2909381</t>
  </si>
  <si>
    <t>Nivelamento de via com grupo gerador/vibrador e levante de até 10 cm - bitola métrica ou larga com dormente de madeira ou concreto e taxa de dormentação de 1.750 un/km</t>
  </si>
  <si>
    <t>2909380</t>
  </si>
  <si>
    <t>Nivelamento de via com grupo gerador/vibrador e levante de até 10 cm - bitola mista com dormente de madeira ou concreto e taxa de dormentação de 1.667 un/km</t>
  </si>
  <si>
    <t>2909382</t>
  </si>
  <si>
    <t>Nivelamento de via com grupo gerador/vibrador e levante de até 10 cm - bitola mista com dormente de madeira ou concreto e taxa de dormentação de 1.750 un/km</t>
  </si>
  <si>
    <t>2909375</t>
  </si>
  <si>
    <t>Nivelamento de via com socaria manual e levante de até 10 cm - bitola métrica ou larga com dormente de madeira ou concreto e taxa de dormentação de 1.667 un/km</t>
  </si>
  <si>
    <t>2909377</t>
  </si>
  <si>
    <t>Nivelamento de via com socaria manual e levante de até 10 cm - bitola métrica ou larga com dormente de madeira ou concreto e taxa de dormentação de 1.750 un/km</t>
  </si>
  <si>
    <t>2909376</t>
  </si>
  <si>
    <t>Nivelamento de via com socaria manual e levante de até 10 cm - bitola mista com dormente de madeira ou concreto e taxa de dormentação de 1.667 un/km</t>
  </si>
  <si>
    <t>2909378</t>
  </si>
  <si>
    <t>Nivelamento de via com socaria manual e levante de até 10 cm - bitola mista com dormente de madeira ou concreto e taxa de dormentação de 1.750 un/km</t>
  </si>
  <si>
    <t>2909383</t>
  </si>
  <si>
    <t>Nivelamento e alinhamento de via com socadora automática e levante de até 10 cm - qualquer bitola ou dormente e taxa de dormentação de 1.667 un/km</t>
  </si>
  <si>
    <t>2909384</t>
  </si>
  <si>
    <t>Nivelamento e alinhamento de via com socadora automática e levante de até 10 cm - qualquer bitola ou dormente e taxa de dormentação de 1.750 un/km</t>
  </si>
  <si>
    <t>2909148</t>
  </si>
  <si>
    <t>Regularização do lastro com reguladora de lastro</t>
  </si>
  <si>
    <t>3009336</t>
  </si>
  <si>
    <t>Alívio de tensão, com martelo de bronze, em TLS com 120 de comprimento de TR45, taxa de dormentação de 1.667 un/km, para qualquer bitola e fixação elástica</t>
  </si>
  <si>
    <t>3009337</t>
  </si>
  <si>
    <t>Alívio de tensão, com martelo de bronze, em TLS com 120 de comprimento de TR45, taxa de dormentação de 1.750 un/km, para qualquer bitola e fixação elástica</t>
  </si>
  <si>
    <t>3009340</t>
  </si>
  <si>
    <t>Alívio de tensão, com martelo de bronze, em TLS com 120 de comprimento de TR57, taxa de dormentação de 1.667 un/km, para qualquer bitola e fixação elástica</t>
  </si>
  <si>
    <t>3009341</t>
  </si>
  <si>
    <t>Alívio de tensão, com martelo de bronze, em TLS com 120 de comprimento de TR57, taxa de dormentação de 1.750 un/km, para qualquer bitola e fixação elástica</t>
  </si>
  <si>
    <t>3009344</t>
  </si>
  <si>
    <t>Alívio de tensão, com martelo de bronze, em TLS com 120 de comprimento de TR68, taxa de dormentação de 1.667 un/km, para qualquer bitola e fixação elástica</t>
  </si>
  <si>
    <t>3009345</t>
  </si>
  <si>
    <t>Alívio de tensão, com martelo de bronze, em TLS com 120 de comprimento de TR68, taxa de dormentação de 1.750 un/km, para qualquer bitola e fixação elástica</t>
  </si>
  <si>
    <t>3009348</t>
  </si>
  <si>
    <t>Alívio de tensão, com martelo de bronze, em TLS com 120 de comprimento de UIC60, taxa de dormentação de 1.667 un/km, para qualquer bitola e fixação elástica</t>
  </si>
  <si>
    <t>3009349</t>
  </si>
  <si>
    <t>Alívio de tensão, com martelo de bronze, em TLS com 120 de comprimento de UIC60, taxa de dormentação de 1.750 un/km, para qualquer bitola e fixação elástica</t>
  </si>
  <si>
    <t>3009338</t>
  </si>
  <si>
    <t>Alívio de tensão, com martelo de bronze, em TLS com 240 de comprimento de TR45, taxa de dormentação de 1.667 un/km, para qualquer bitola e fixação elástica</t>
  </si>
  <si>
    <t>3009339</t>
  </si>
  <si>
    <t>Alívio de tensão, com martelo de bronze, em TLS com 240 de comprimento de TR45, taxa de dormentação de 1.750 un/km, para qualquer bitola e fixação elástica</t>
  </si>
  <si>
    <t>3009342</t>
  </si>
  <si>
    <t>Alívio de tensão, com martelo de bronze, em TLS com 240 de comprimento de TR57, taxa de dormentação de 1.667 un/km, para qualquer bitola e fixação elástica</t>
  </si>
  <si>
    <t>3009343</t>
  </si>
  <si>
    <t>Alívio de tensão, com martelo de bronze, em TLS com 240 de comprimento de TR57, taxa de dormentação de 1.750 un/km, para qualquer bitola e fixação elástica</t>
  </si>
  <si>
    <t>3009346</t>
  </si>
  <si>
    <t>Alívio de tensão, com martelo de bronze, em TLS com 240 de comprimento de TR68, taxa de dormentação de 1.667 un/km, para qualquer bitola e fixação elástica</t>
  </si>
  <si>
    <t>3009347</t>
  </si>
  <si>
    <t>Alívio de tensão, com martelo de bronze, em TLS com 240 de comprimento de TR68, taxa de dormentação de 1.750 un/km, para qualquer bitola e fixação elástica</t>
  </si>
  <si>
    <t>3009350</t>
  </si>
  <si>
    <t>Alívio de tensão, com martelo de bronze, em TLS com 240 de comprimento de UIC60, taxa de dormentação de 1.667 un/km, para qualquer bitola e fixação elástica</t>
  </si>
  <si>
    <t>3009351</t>
  </si>
  <si>
    <t>Alívio de tensão, com martelo de bronze, em TLS com 240 de comprimento de UIC60, taxa de dormentação de 1.750 un/km, para qualquer bitola e fixação elástica</t>
  </si>
  <si>
    <t>3009080</t>
  </si>
  <si>
    <t>Colocação manual de grampo elástico Pandrol</t>
  </si>
  <si>
    <t>3009075</t>
  </si>
  <si>
    <t>Colocação manual de retensor para trilho TR45</t>
  </si>
  <si>
    <t>3009076</t>
  </si>
  <si>
    <t>Colocação manual de retensor para trilho TR57</t>
  </si>
  <si>
    <t>3009077</t>
  </si>
  <si>
    <t>Colocação manual de retensor para trilho TR68</t>
  </si>
  <si>
    <t>3009078</t>
  </si>
  <si>
    <t>Colocação manual de retensor para trilho UIC60</t>
  </si>
  <si>
    <t>3009087</t>
  </si>
  <si>
    <t>Colocação mecanizada de grampo elástico Pandrol</t>
  </si>
  <si>
    <t>3009085</t>
  </si>
  <si>
    <t>Contratrilho TR45, comprimento de 12 m, sobre dormente de madeira, taxa de dormentação de 1.750 un/km, tala de junção de 6 furos e fixação rígida - posicionamento e assentamento manual</t>
  </si>
  <si>
    <t>3009086</t>
  </si>
  <si>
    <t>Contratrilho TR57, comprimento de 12 m, sobre dormente de madeira, taxa de dormentação de 1.750 un/km, tala de junção de 6 furos e fixação rígida - posicionamento e assentamento manual</t>
  </si>
  <si>
    <t>3009089</t>
  </si>
  <si>
    <t>Contratrilho TR68, comprimento de 12 m, sobre dormente de madeira, taxa de dormentação de 1.750 un/km, tala de junção de 6 furos e fixação rígida - posicionamento e assentamento manual</t>
  </si>
  <si>
    <t>3009090</t>
  </si>
  <si>
    <t>Contratrilho UIC60, comprimento de 12 m, sobre dormente de madeira, taxa de dormentação de 1.750 un/km, tala de junção de 6 furos e fixação rígida - posicionamento e assentamento manual</t>
  </si>
  <si>
    <t>3009004</t>
  </si>
  <si>
    <t>Dormente de concreto monobloco protendido bitola larga - confecção</t>
  </si>
  <si>
    <t>3009002</t>
  </si>
  <si>
    <t>Dormente de concreto monobloco protendido bitola métrica - confecção</t>
  </si>
  <si>
    <t>3009006</t>
  </si>
  <si>
    <t>Dormente de concreto monobloco protendido bitola mista - confecção</t>
  </si>
  <si>
    <t>3009335</t>
  </si>
  <si>
    <t>Dormente de concreto monobloco protendido para AMV bitola larga ou mista - confecção</t>
  </si>
  <si>
    <t>3009334</t>
  </si>
  <si>
    <t>Dormente de concreto monobloco protendido para AMV bitola métrica - confecção</t>
  </si>
  <si>
    <t>3009280</t>
  </si>
  <si>
    <t>Dormente de concreto monobloco, bitola larga, taxa de dormentação de 1.667 un/km, fixação elástica Pandrol - posicionamento mecanizado com carregadeira</t>
  </si>
  <si>
    <t>3009281</t>
  </si>
  <si>
    <t>Dormente de concreto monobloco, bitola larga, taxa de dormentação de 1.667 un/km, fixação elástica Pandrol - posicionamento mecanizado com pórtico</t>
  </si>
  <si>
    <t>3009061</t>
  </si>
  <si>
    <t>Dormente de concreto monobloco, bitola larga, taxa de dormentação de 1.750 un/km, fixação elástica Pandrol - posicionamento mecanizado com carregadeira</t>
  </si>
  <si>
    <t>3009062</t>
  </si>
  <si>
    <t>Dormente de concreto monobloco, bitola larga, taxa de dormentação de 1.750 un/km, fixação elástica Pandrol - posicionamento mecanizado com pórtico</t>
  </si>
  <si>
    <t>3009278</t>
  </si>
  <si>
    <t>Dormente de concreto monobloco, bitola métrica, taxa de dormentação de 1.667 un/km, fixação elástica Pandrol - posicionamento mecanizado com carregadeira</t>
  </si>
  <si>
    <t>3009279</t>
  </si>
  <si>
    <t>Dormente de concreto monobloco, bitola métrica, taxa de dormentação de 1.667 un/km, fixação elástica Pandrol - posicionamento mecanizado com pórtico</t>
  </si>
  <si>
    <t>3009059</t>
  </si>
  <si>
    <t>Dormente de concreto monobloco, bitola métrica, taxa de dormentação de 1.750 un/km, fixação elástica Pandrol - posicionamento mecanizado com carregadeira</t>
  </si>
  <si>
    <t>3009060</t>
  </si>
  <si>
    <t>Dormente de concreto monobloco, bitola métrica, taxa de dormentação de 1.750 un/km, fixação elástica Pandrol - posicionamento mecanizado com pórtico</t>
  </si>
  <si>
    <t>3009282</t>
  </si>
  <si>
    <t>Dormente de concreto monobloco, bitola mista, taxa de dormentação de 1.667 un/km, fixação elástica Pandrol - posicionamento mecanizado com carregadeira</t>
  </si>
  <si>
    <t>3009283</t>
  </si>
  <si>
    <t>Dormente de concreto monobloco, bitola mista, taxa de dormentação de 1.667 un/km, fixação elástica Pandrol - posicionamento mecanizado com pórtico</t>
  </si>
  <si>
    <t>3009063</t>
  </si>
  <si>
    <t>Dormente de concreto monobloco, bitola mista, taxa de dormentação de 1.750 un/km, fixação elástica Pandrol - posicionamento mecanizado com carregadeira</t>
  </si>
  <si>
    <t>3009064</t>
  </si>
  <si>
    <t>Dormente de concreto monobloco, bitola mista, taxa de dormentação de 1.750 un/km, fixação elástica Pandrol - posicionamento mecanizado com pórtico</t>
  </si>
  <si>
    <t>3009081</t>
  </si>
  <si>
    <t>Dormente de madeira para ponte, bitola métrica ou larga, para TR45, fixação rígida - posicionamento e assentamento mecanizado</t>
  </si>
  <si>
    <t>3009082</t>
  </si>
  <si>
    <t>Dormente de madeira para ponte, bitola métrica ou larga, para TR57, fixação rígida - posicionamento e assentamento mecanizado</t>
  </si>
  <si>
    <t>3009083</t>
  </si>
  <si>
    <t>Dormente de madeira para ponte, bitola métrica ou larga, para TR68, fixação rígida - posicionamento e assentamento mecanizado</t>
  </si>
  <si>
    <t>3009084</t>
  </si>
  <si>
    <t>Dormente de madeira para ponte, bitola métrica ou larga, para UIC60, fixação rígida - posicionamento e assentamento mecanizado</t>
  </si>
  <si>
    <t>3009070</t>
  </si>
  <si>
    <t>Dormente de madeira, bitola larga ou mista - posicionamento manual</t>
  </si>
  <si>
    <t>3009285</t>
  </si>
  <si>
    <t>Dormente de madeira, bitola larga ou mista, taxa de dormentação de 1.667 un/km - posicionamento mecanizado com carregadeira</t>
  </si>
  <si>
    <t>3009072</t>
  </si>
  <si>
    <t>Dormente de madeira, bitola larga ou mista, taxa de dormentação de 1.750 un/km - posicionamento mecanizado com carregadeira</t>
  </si>
  <si>
    <t>3009069</t>
  </si>
  <si>
    <t>Dormente de madeira, bitola métrica - posicionamento manual</t>
  </si>
  <si>
    <t>3009284</t>
  </si>
  <si>
    <t>Dormente de madeira, bitola métrica, taxa de dormentação de 1.667 un/km - posicionamento mecanizado com carregadeira</t>
  </si>
  <si>
    <t>3009071</t>
  </si>
  <si>
    <t>Dormente de madeira, bitola métrica, taxa de dormentação de 1.750 un/km - posicionamento mecanizado com carregadeira</t>
  </si>
  <si>
    <t>3009091</t>
  </si>
  <si>
    <t>Lançamento de lastro, 10 cm de altura, primeiro levante, descarga de pedra britada de caminhões</t>
  </si>
  <si>
    <t>3009058</t>
  </si>
  <si>
    <t>Lubrificador de trilhos e de flanges de rodas</t>
  </si>
  <si>
    <t>3009229</t>
  </si>
  <si>
    <t>Posicionamento mecanizado de trilhos</t>
  </si>
  <si>
    <t>3009132</t>
  </si>
  <si>
    <t>Pré-alinhamento manual da grade com dormente de madeira</t>
  </si>
  <si>
    <t>3009133</t>
  </si>
  <si>
    <t>Pré-alinhamento mecanizado da grade</t>
  </si>
  <si>
    <t>3009321</t>
  </si>
  <si>
    <t>Solda aluminotérmica para TR45 com cadinho descartável, executada no campo, para formação de trilho longo soldado (TLS)</t>
  </si>
  <si>
    <t>3009322</t>
  </si>
  <si>
    <t>Solda aluminotérmica para TR57 com cadinho descartável, executada no campo, para formação de trilho longo soldado (TLS)</t>
  </si>
  <si>
    <t>3009323</t>
  </si>
  <si>
    <t>Solda aluminotérmica para TR68 com cadinho descartável, executada no campo, para formação de trilho longo soldado (TLS)</t>
  </si>
  <si>
    <t>3009324</t>
  </si>
  <si>
    <t>Solda aluminotérmica para UIC60 com cadinho descartável, executada no campo, para formação de trilho longo soldado (TLS)</t>
  </si>
  <si>
    <t>3009096</t>
  </si>
  <si>
    <t>Solda elétrica por caldeamento para qualquer perfil de trilho, comprimento de 12 m, em estaleiro para formação de trilho longo soldado</t>
  </si>
  <si>
    <t>3009330</t>
  </si>
  <si>
    <t>Solda elétrica por caldeamento para trilho TR45, comprimento de até 24 m, em via com dormente de concreto para formação de barra ou trilho longo soldado</t>
  </si>
  <si>
    <t>3009326</t>
  </si>
  <si>
    <t>Solda elétrica por caldeamento para trilho TR45, comprimento de até 24 m, em via com dormente de madeira para formação de barra ou trilho longo soldado</t>
  </si>
  <si>
    <t>3009234</t>
  </si>
  <si>
    <t>Trilho TR45, comprimento de 12 m, sobre dormente de concreto, bitola métrica ou larga, taxa de dormentação de 1.667 un/km, tala de junção de 6 furos e fixação elástica Pandrol - posicionamento e assentamento manual</t>
  </si>
  <si>
    <t>3009022</t>
  </si>
  <si>
    <t>Trilho TR45, comprimento de 12 m, sobre dormente de concreto, bitola métrica ou larga, taxa de dormentação de 1.750 un/km, tala de junção de 6 furos e fixação elástica Pandrol - posicionamento e assentamento manual</t>
  </si>
  <si>
    <t>3009230</t>
  </si>
  <si>
    <t>Trilho TR45, comprimento de 12 m, sobre dormente de concreto, bitola mista, taxa de dormentação de 1.667 un/km, tala de junção de 6 furos e fixação elástica Pandrol - posicionamento e assentamento manual</t>
  </si>
  <si>
    <t>3009018</t>
  </si>
  <si>
    <t>Trilho TR45, comprimento de 12 m, sobre dormente de concreto, bitola mista, taxa de dormentação de 1.750 un/km, tala de junção de 6 furos e fixação elástica Pandrol - posicionamento e assentamento manual</t>
  </si>
  <si>
    <t>3009288</t>
  </si>
  <si>
    <t>Trilho TR45, comprimento de 12 m, sobre dormente de madeira, bitola métrica ou larga, taxa de dormentação de 1.667 un/km, tala de junção de 6 furos e fixação rígida - posicionamento e assentamento manual</t>
  </si>
  <si>
    <t>3009013</t>
  </si>
  <si>
    <t>Trilho TR45, comprimento de 12 m, sobre dormente de madeira, bitola métrica ou larga, taxa de dormentação de 1.750 un/km, tala de junção de 6 furos e fixação rígida - posicionamento e assentamento manual</t>
  </si>
  <si>
    <t>3009292</t>
  </si>
  <si>
    <t>Trilho TR45, comprimento de 12 m, sobre dormente de madeira, bitola mista, taxa de dormentação de 1.667 un/km, tala de junção de 6 furos e fixação rígida - posicionamento e assentamento manual</t>
  </si>
  <si>
    <t>3009225</t>
  </si>
  <si>
    <t>Trilho TR45, comprimento de 12 m, sobre dormente de madeira, bitola mista, taxa de dormentação de 1.750 un/km, tala de junção de 6 furos e fixação rígida - posicionamento e assentamento manual</t>
  </si>
  <si>
    <t>3009100</t>
  </si>
  <si>
    <t>Trilho TR45, comprimento de 120 m (TLS), formado por trilhos curtos de 12 m soldados por caldeamento - confecção em estaleiro</t>
  </si>
  <si>
    <t>3009238</t>
  </si>
  <si>
    <t>Trilho TR45, comprimento de 120 m (TLS), sobre dormente de concreto, bitola métrica ou larga, taxa de dormentação de 1.667 un/km, tala de junção de 6 furos e fixação elástica Pandrol - posicionamento e assentamento mecanizado</t>
  </si>
  <si>
    <t>3009304</t>
  </si>
  <si>
    <t>Trilho TR45, comprimento de 120 m (TLS), sobre dormente de concreto, bitola mista, taxa de dormentação de 1.667 un/km, tala de junção de 6 furos e fixação elástica Pandrol - posicionamento e assentamento mecanizado</t>
  </si>
  <si>
    <t>3009030</t>
  </si>
  <si>
    <t>Trilho TR45, comprimento de 120 m (TLS), sobre dormente de concreto, bitola mista, taxa de dormentação de 1.750 un/km, tala de junção de 6 furos e fixação elástica Pandrol - posicionamento e assentamento mecanizado</t>
  </si>
  <si>
    <t>3009254</t>
  </si>
  <si>
    <t>Trilho TR45, comprimento de 120 m (TLS), sobre dormente de madeira, bitola métrica ou larga, taxa de dormentação de 1.667 un/km, tala de junção de 6 furos e fixação elástica Pandrol - posicionamento e assentamento mecanizado</t>
  </si>
  <si>
    <t>3009262</t>
  </si>
  <si>
    <t>Trilho TR45, comprimento de 120 m (TLS), sobre dormente de madeira, bitola métrica ou larga, taxa de dormentação de 1.667 un/km, tala de junção de 6 furos e fixação rígida - posicionamento e assentamento mecanizado</t>
  </si>
  <si>
    <t>3009034</t>
  </si>
  <si>
    <t>Trilho TR45, comprimento de 120 m (TLS), sobre dormente de madeira, bitola métrica ou larga, taxa de dormentação de 1.750 un/km, tala de junção de 6 furos e fixação elástica Pandrol - posicionamento e assentamento mecanizado</t>
  </si>
  <si>
    <t>3009042</t>
  </si>
  <si>
    <t>Trilho TR45, comprimento de 120 m (TLS), sobre dormente de madeira, bitola métrica ou larga, taxa de dormentação de 1.750 un/km, tala de junção de 6 furos e fixação rígida - posicionamento e assentamento mecanizado</t>
  </si>
  <si>
    <t>3009270</t>
  </si>
  <si>
    <t>Trilho TR45, comprimento de 120 m (TLS), sobre dormente de madeira, bitola mista, taxa de dormentação de 1.667 un/km, tala de junção de 6 furos e fixação elástica Pandrol - posicionamento e assentamento mecanizado</t>
  </si>
  <si>
    <t>3009050</t>
  </si>
  <si>
    <t>Trilho TR45, comprimento de 120 m (TLS), sobre dormente de madeira, bitola mista, taxa de dormentação de 1.750 un/km, tala de junção de 6 furos e fixação elástica Pandrol - posicionamento e assentamento mecanizado</t>
  </si>
  <si>
    <t>3009101</t>
  </si>
  <si>
    <t>Trilho TR45, comprimento de 240 m (TLS), formado por trilhos curtos de 12 m soldados por caldeamento - confecção em estaleiro</t>
  </si>
  <si>
    <t>3009246</t>
  </si>
  <si>
    <t>Trilho TR45, comprimento de 240 m (TLS), sobre dormente de concreto, bitola métrica ou larga, taxa de dormentação de 1.667 un/km, tala de junção de 6 furos e fixação elástica Pandrol - posicionamento e assentamento mecanizado</t>
  </si>
  <si>
    <t>3009208</t>
  </si>
  <si>
    <t>Trilho TR45, comprimento de 240 m (TLS), sobre dormente de concreto, bitola métrica ou larga, taxa de dormentação de 1.750 un/km, tala de junção de 6 furos e fixação elástica Pandrol - posicionamento e assentamento mecanizado</t>
  </si>
  <si>
    <t>3009308</t>
  </si>
  <si>
    <t>Trilho TR45, comprimento de 240 m (TLS), sobre dormente de concreto, bitola mista, taxa de dormentação de 1.667 un/km, tala de junção de 6 furos e fixação elástica Pandrol - posicionamento e assentamento mecanizado</t>
  </si>
  <si>
    <t>3009212</t>
  </si>
  <si>
    <t>Trilho TR45, comprimento de 240 m (TLS), sobre dormente de concreto, bitola mista, taxa de dormentação de 1.750 un/km, tala de junção de 6 furos e fixação elástica Pandrol - posicionamento e assentamento mecanizado</t>
  </si>
  <si>
    <t>3009258</t>
  </si>
  <si>
    <t>Trilho TR45, comprimento de 240 m (TLS), sobre dormente de madeira, bitola métrica ou larga, taxa de dormentação de 1.667 un/km, tala de junção de 6 furos e fixação elástica Pandrol - posicionamento e assentamento mecanizado</t>
  </si>
  <si>
    <t>3009266</t>
  </si>
  <si>
    <t>Trilho TR45, comprimento de 240 m (TLS), sobre dormente de madeira, bitola métrica ou larga, taxa de dormentação de 1.667 un/km, tala de junção de 6 furos e fixação rígida - posicionamento e assentamento mecanizado</t>
  </si>
  <si>
    <t>3009038</t>
  </si>
  <si>
    <t>Trilho TR45, comprimento de 240 m (TLS), sobre dormente de madeira, bitola métrica ou larga, taxa de dormentação de 1.750 un/km, tala de junção de 6 furos e fixação elástica Pandrol - posicionamento e assentamento mecanizado</t>
  </si>
  <si>
    <t>3009046</t>
  </si>
  <si>
    <t>Trilho TR45, comprimento de 240 m (TLS), sobre dormente de madeira, bitola métrica ou larga, taxa de dormentação de 1.750 un/km, tala de junção de 6 furos e fixação rígida - posicionamento e assentamento mecanizado</t>
  </si>
  <si>
    <t>3009274</t>
  </si>
  <si>
    <t>Trilho TR45, comprimento de 240 m (TLS), sobre dormente de madeira, bitola mista, taxa de dormentação de 1.667 un/km, tala de junção de 6 furos e fixação elástica Pandrol - posicionamento e assentamento mecanizado</t>
  </si>
  <si>
    <t>3009054</t>
  </si>
  <si>
    <t>Trilho TR45, comprimento de 240 m (TLS), sobre dormente de madeira, bitola mista, taxa de dormentação de 1.750 un/km, tala de junção de 6 furos e fixação elástica Pandrol - posicionamento e assentamento mecanizado</t>
  </si>
  <si>
    <t>3009235</t>
  </si>
  <si>
    <t>Trilho TR57, comprimento de 12 m, sobre dormente de concreto, bitola métrica ou larga, taxa de dormentação de 1.667 un/km, tala de junção de 6 furos e fixação elástica Pandrol - posicionamento e assentamento manual</t>
  </si>
  <si>
    <t>3009023</t>
  </si>
  <si>
    <t>Trilho TR57, comprimento de 12 m, sobre dormente de concreto, bitola métrica ou larga, taxa de dormentação de 1.750 un/km, tala de junção de 6 furos e fixação elástica Pandrol - posicionamento e assentamento manual</t>
  </si>
  <si>
    <t>3009231</t>
  </si>
  <si>
    <t>Trilho TR57, comprimento de 12 m, sobre dormente de concreto, bitola mista, taxa de dormentação de 1.667 un/km, tala de junção de 6 furos e fixação elástica Pandrol - posicionamento e assentamento manual</t>
  </si>
  <si>
    <t>3009019</t>
  </si>
  <si>
    <t>Trilho TR57, comprimento de 12 m, sobre dormente de concreto, bitola mista, taxa de dormentação de 1.750 un/km, tala de junção de 6 furos e fixação elástica Pandrol - posicionamento e assentamento manual</t>
  </si>
  <si>
    <t>3009289</t>
  </si>
  <si>
    <t>Trilho TR57, comprimento de 12 m, sobre dormente de madeira, bitola métrica ou larga, taxa de dormentação de 1.667 un/km, tala de junção de 6 furos e fixação rígida - posicionamento e assentamento manual</t>
  </si>
  <si>
    <t>3009014</t>
  </si>
  <si>
    <t>Trilho TR57, comprimento de 12 m, sobre dormente de madeira, bitola métrica ou larga, taxa de dormentação de 1.750 un/km, tala de junção de 6 furos e fixação rígida - posicionamento e assentamento manual</t>
  </si>
  <si>
    <t>3009293</t>
  </si>
  <si>
    <t>Trilho TR57, comprimento de 12 m, sobre dormente de madeira, bitola mista, taxa de dormentação de 1.667 un/km, tala de junção de 6 furos e fixação rígida - posicionamento e assentamento manual</t>
  </si>
  <si>
    <t>3009226</t>
  </si>
  <si>
    <t>Trilho TR57, comprimento de 12 m, sobre dormente de madeira, bitola mista, taxa de dormentação de 1.750 un/km, tala de junção de 6 furos e fixação rígida - posicionamento e assentamento manual</t>
  </si>
  <si>
    <t>3009102</t>
  </si>
  <si>
    <t>Trilho TR57, comprimento de 120 m (TLS), formado por trilhos curtos de 12 m soldados por caldeamento - confecção em estaleiro</t>
  </si>
  <si>
    <t>3009297</t>
  </si>
  <si>
    <t>Trilho TR57, comprimento de 120 m (TLS), sobre dormente de concreto, bitola métrica ou larga, taxa de dormentação de 1.667 un/km, tala de junção de 6 furos e fixação elástica Pandrol - posicionamento e assentamento mecanizado</t>
  </si>
  <si>
    <t>3009027</t>
  </si>
  <si>
    <t>Trilho TR57, comprimento de 120 m (TLS), sobre dormente de concreto, bitola métrica ou larga, taxa de dormentação de 1.750 un/km, tala de junção de 6 furos e fixação elástica Pandrol - posicionamento e assentamento mecanizado</t>
  </si>
  <si>
    <t>3009305</t>
  </si>
  <si>
    <t>Trilho TR57, comprimento de 120 m (TLS), sobre dormente de concreto, bitola mista, taxa de dormentação de 1.667 un/km, tala de junção de 6 furos e fixação elástica Pandrol - posicionamento e assentamento mecanizado</t>
  </si>
  <si>
    <t>3009031</t>
  </si>
  <si>
    <t>Trilho TR57, comprimento de 120 m (TLS), sobre dormente de concreto, bitola mista, taxa de dormentação de 1.750 un/km, tala de junção de 6 furos e fixação elástica Pandrol - posicionamento e assentamento mecanizado</t>
  </si>
  <si>
    <t>3009255</t>
  </si>
  <si>
    <t>Trilho TR57, comprimento de 120 m (TLS), sobre dormente de madeira, bitola métrica ou larga, taxa de dormentação de 1.667 un/km, tala de junção de 6 furos e fixação elástica Pandrol - posicionamento e assentamento mecanizado</t>
  </si>
  <si>
    <t>3009263</t>
  </si>
  <si>
    <t>Trilho TR57, comprimento de 120 m (TLS), sobre dormente de madeira, bitola métrica ou larga, taxa de dormentação de 1.667 un/km, tala de junção de 6 furos e fixação rígida - posicionamento e assentamento mecanizado</t>
  </si>
  <si>
    <t>3009035</t>
  </si>
  <si>
    <t>Trilho TR57, comprimento de 120 m (TLS), sobre dormente de madeira, bitola métrica ou larga, taxa de dormentação de 1.750 un/km, tala de junção de 6 furos e fixação elástica Pandrol - posicionamento e assentamento mecanizado</t>
  </si>
  <si>
    <t>3009043</t>
  </si>
  <si>
    <t>Trilho TR57, comprimento de 120 m (TLS), sobre dormente de madeira, bitola métrica ou larga, taxa de dormentação de 1.750 un/km, tala de junção de 6 furos e fixação rígida - posicionamento e assentamento mecanizado</t>
  </si>
  <si>
    <t>3009271</t>
  </si>
  <si>
    <t>Trilho TR57, comprimento de 120 m (TLS), sobre dormente de madeira, bitola mista, taxa de dormentação de 1.667 un/km, tala de junção de 6 furos e fixação elástica Pandrol - posicionamento e assentamento mecanizado</t>
  </si>
  <si>
    <t>3009051</t>
  </si>
  <si>
    <t>Trilho TR57, comprimento de 120 m (TLS), sobre dormente de madeira, bitola mista, taxa de dormentação de 1.750 un/km, tala de junção de 6 furos e fixação elástica Pandrol - posicionamento e assentamento mecanizado</t>
  </si>
  <si>
    <t>3009103</t>
  </si>
  <si>
    <t>Trilho TR57, comprimento de 240 m (TLS), formado por trilhos curtos de 12 m soldados por caldeamento - confecção em estaleiro</t>
  </si>
  <si>
    <t>3009247</t>
  </si>
  <si>
    <t>Trilho TR57, comprimento de 240 m (TLS), sobre dormente de concreto, bitola métrica ou larga, taxa de dormentação de 1.667 un/km, tala de junção de 6 furos e fixação elástica Pandrol - posicionamento e assentamento mecanizado</t>
  </si>
  <si>
    <t>3009209</t>
  </si>
  <si>
    <t>Trilho TR57, comprimento de 240 m (TLS), sobre dormente de concreto, bitola métrica ou larga, taxa de dormentação de 1.750 un/km, tala de junção de 6 furos e fixação elástica Pandrol - posicionamento e assentamento mecanizado</t>
  </si>
  <si>
    <t>3009309</t>
  </si>
  <si>
    <t>Trilho TR57, comprimento de 240 m (TLS), sobre dormente de concreto, bitola mista, taxa de dormentação de 1.667 un/km, tala de junção de 6 furos e fixação elástica Pandrol - posicionamento e assentamento mecanizado</t>
  </si>
  <si>
    <t>3009213</t>
  </si>
  <si>
    <t>Trilho TR57, comprimento de 240 m (TLS), sobre dormente de concreto, bitola mista, taxa de dormentação de 1.750 un/km, tala de junção de 6 furos e fixação elástica Pandrol - posicionamento e assentamento mecanizado</t>
  </si>
  <si>
    <t>3009259</t>
  </si>
  <si>
    <t>Trilho TR57, comprimento de 240 m (TLS), sobre dormente de madeira, bitola métrica ou larga, taxa de dormentação de 1.667 un/km, tala de junção de 6 furos e fixação elástica Pandrol - posicionamento e assentamento mecanizado</t>
  </si>
  <si>
    <t>3009267</t>
  </si>
  <si>
    <t>Trilho TR57, comprimento de 240 m (TLS), sobre dormente de madeira, bitola métrica ou larga, taxa de dormentação de 1.667 un/km, tala de junção de 6 furos e fixação rígida - posicionamento e assentamento mecanizado</t>
  </si>
  <si>
    <t>3009039</t>
  </si>
  <si>
    <t>Trilho TR57, comprimento de 240 m (TLS), sobre dormente de madeira, bitola métrica ou larga, taxa de dormentação de 1.750 un/km, tala de junção de 6 furos e fixação elástica Pandrol - posicionamento e assentamento mecanizado</t>
  </si>
  <si>
    <t>3009047</t>
  </si>
  <si>
    <t>Trilho TR57, comprimento de 240 m (TLS), sobre dormente de madeira, bitola métrica ou larga, taxa de dormentação de 1.750 un/km, tala de junção de 6 furos e fixação rígida - posicionamento e assentamento mecanizado</t>
  </si>
  <si>
    <t>3009275</t>
  </si>
  <si>
    <t>Trilho TR57, comprimento de 240 m (TLS), sobre dormente de madeira, bitola mista, taxa de dormentação de 1.667 un/km, tala de junção de 6 furos e fixação elástica Pandrol - posicionamento e assentamento mecanizado</t>
  </si>
  <si>
    <t>3009055</t>
  </si>
  <si>
    <t>Trilho TR57, comprimento de 240 m (TLS), sobre dormente de madeira, bitola mista, taxa de dormentação de 1.750 un/km, tala de junção de 6 furos e fixação elástica Pandrol - posicionamento e assentamento mecanizado</t>
  </si>
  <si>
    <t>3009236</t>
  </si>
  <si>
    <t>Trilho TR68, comprimento de 12 m, sobre dormente de concreto, bitola métrica ou larga, taxa de dormentação de 1.667 un/km, tala de junção de 6 furos e fixação elástica Pandrol - posicionamento e assentamento manual</t>
  </si>
  <si>
    <t>3009024</t>
  </si>
  <si>
    <t>Trilho TR68, comprimento de 12 m, sobre dormente de concreto, bitola métrica ou larga, taxa de dormentação de 1.750 un/km, tala de junção de 6 furos e fixação elástica Pandrol - posicionamento e assentamento manual</t>
  </si>
  <si>
    <t>3009232</t>
  </si>
  <si>
    <t>Trilho TR68, comprimento de 12 m, sobre dormente de concreto, bitola mista, taxa de dormentação de 1.667 un/km, tala de junção de 6 furos e fixação elástica Pandrol - posicionamento e assentamento manual</t>
  </si>
  <si>
    <t>3009020</t>
  </si>
  <si>
    <t>Trilho TR68, comprimento de 12 m, sobre dormente de concreto, bitola mista, taxa de dormentação de 1.750 un/km, tala de junção de 6 furos e fixação elástica Pandrol - posicionamento e assentamento manual</t>
  </si>
  <si>
    <t>3009290</t>
  </si>
  <si>
    <t>Trilho TR68, comprimento de 12 m, sobre dormente de madeira, bitola métrica ou larga, taxa de dormentação de 1.667 un/km, tala de junção de 6 furos e fixação rígida - posicionamento e assentamento manual</t>
  </si>
  <si>
    <t>3009015</t>
  </si>
  <si>
    <t>Trilho TR68, comprimento de 12 m, sobre dormente de madeira, bitola métrica ou larga, taxa de dormentação de 1.750 un/km, tala de junção de 6 furos e fixação rígida - posicionamento e assentamento manual</t>
  </si>
  <si>
    <t>3009294</t>
  </si>
  <si>
    <t>Trilho TR68, comprimento de 12 m, sobre dormente de madeira, bitola mista, taxa de dormentação de 1.667 un/km, tala de junção de 6 furos e fixação rígida - posicionamento e assentamento manual</t>
  </si>
  <si>
    <t>3009227</t>
  </si>
  <si>
    <t>Trilho TR68, comprimento de 12 m, sobre dormente de madeira, bitola mista, taxa de dormentação de 1.750 un/km, tala de junção de 6 furos e fixação rígida - posicionamento e assentamento manual</t>
  </si>
  <si>
    <t>3009104</t>
  </si>
  <si>
    <t>Trilho TR68, comprimento de 120 m (TLS), formado por trilhos curtos de 12 m soldados por caldeamento - confecção em estaleiro</t>
  </si>
  <si>
    <t>3009240</t>
  </si>
  <si>
    <t>Trilho TR68, comprimento de 120 m (TLS), sobre dormente de concreto, bitola métrica ou larga, taxa de dormentação de 1.667 un/km, tala de junção de 6 furos e fixação elástica Pandrol - posicionamento e assentamento mecanizado</t>
  </si>
  <si>
    <t>3009028</t>
  </si>
  <si>
    <t>Trilho TR68, comprimento de 120 m (TLS), sobre dormente de concreto, bitola métrica ou larga, taxa de dormentação de 1.750 un/km, tala de junção de 6 furos e fixação elástica Pandrol - posicionamento e assentamento mecanizado</t>
  </si>
  <si>
    <t>3009306</t>
  </si>
  <si>
    <t>Trilho TR68, comprimento de 120 m (TLS), sobre dormente de concreto, bitola mista, taxa de dormentação de 1.667 un/km, tala de junção de 6 furos e fixação elástica Pandrol - posicionamento e assentamento mecanizado</t>
  </si>
  <si>
    <t>3009032</t>
  </si>
  <si>
    <t>Trilho TR68, comprimento de 120 m (TLS), sobre dormente de concreto, bitola mista, taxa de dormentação de 1.750 un/km, tala de junção de 6 furos e fixação elástica Pandrol - posicionamento e assentamento mecanizado</t>
  </si>
  <si>
    <t>3009256</t>
  </si>
  <si>
    <t>Trilho TR68, comprimento de 120 m (TLS), sobre dormente de madeira, bitola métrica ou larga, taxa de dormentação de 1.667 un/km, tala de junção de 6 furos e fixação elástica Pandrol - posicionamento e assentamento mecanizado</t>
  </si>
  <si>
    <t>3009264</t>
  </si>
  <si>
    <t>Trilho TR68, comprimento de 120 m (TLS), sobre dormente de madeira, bitola métrica ou larga, taxa de dormentação de 1.667 un/km, tala de junção de 6 furos e fixação rígida - posicionamento e assentamento mecanizado</t>
  </si>
  <si>
    <t>3009036</t>
  </si>
  <si>
    <t>Trilho TR68, comprimento de 120 m (TLS), sobre dormente de madeira, bitola métrica ou larga, taxa de dormentação de 1.750 un/km, tala de junção de 6 furos e fixação elástica Pandrol - posicionamento e assentamento mecanizado</t>
  </si>
  <si>
    <t>3009044</t>
  </si>
  <si>
    <t>Trilho TR68, comprimento de 120 m (TLS), sobre dormente de madeira, bitola métrica ou larga, taxa de dormentação de 1.750 un/km, tala de junção de 6 furos e fixação rígida - posicionamento e assentamento mecanizado</t>
  </si>
  <si>
    <t>3009272</t>
  </si>
  <si>
    <t>Trilho TR68, comprimento de 120 m (TLS), sobre dormente de madeira, bitola mista, taxa de dormentação de 1.667 un/km, tala de junção de 6 furos e fixação elástica Pandrol - posicionamento e assentamento mecanizado</t>
  </si>
  <si>
    <t>3009052</t>
  </si>
  <si>
    <t>Trilho TR68, comprimento de 120 m (TLS), sobre dormente de madeira, bitola mista, taxa de dormentação de 1.750 un/km, tala de junção de 6 furos e fixação elástica Pandrol - posicionamento e assentamento mecanizado</t>
  </si>
  <si>
    <t>3009105</t>
  </si>
  <si>
    <t>Trilho TR68, comprimento de 240 m (TLS), formado por trilhos curtos de 12 m soldados por caldeamento - confecção em estaleiro</t>
  </si>
  <si>
    <t>3009248</t>
  </si>
  <si>
    <t>Trilho TR68, comprimento de 240 m (TLS), sobre dormente de concreto, bitola métrica ou larga, taxa de dormentação de 1.667 un/km, tala de junção de 6 furos e fixação elástica Pandrol - posicionamento e assentamento mecanizado</t>
  </si>
  <si>
    <t>3009210</t>
  </si>
  <si>
    <t>Trilho TR68, comprimento de 240 m (TLS), sobre dormente de concreto, bitola métrica ou larga, taxa de dormentação de 1.750 un/km, tala de junção de 6 furos e fixação elástica Pandrol - posicionamento e assentamento mecanizado</t>
  </si>
  <si>
    <t>3009310</t>
  </si>
  <si>
    <t>Trilho TR68, comprimento de 240 m (TLS), sobre dormente de concreto, bitola mista, taxa de dormentação de 1.667 un/km, tala de junção de 6 furos e fixação elástica Pandrol - posicionamento e assentamento mecanizado</t>
  </si>
  <si>
    <t>3009214</t>
  </si>
  <si>
    <t>Trilho TR68, comprimento de 240 m (TLS), sobre dormente de concreto, bitola mista, taxa de dormentação de 1.750 un/km, tala de junção de 6 furos e fixação elástica Pandrol - posicionamento e assentamento mecanizado</t>
  </si>
  <si>
    <t>3009260</t>
  </si>
  <si>
    <t>Trilho TR68, comprimento de 240 m (TLS), sobre dormente de madeira, bitola métrica ou larga, taxa de dormentação de 1.667 un/km, tala de junção de 6 furos e fixação elástica Pandrol - posicionamento e assentamento mecanizado</t>
  </si>
  <si>
    <t>3009268</t>
  </si>
  <si>
    <t>Trilho TR68, comprimento de 240 m (TLS), sobre dormente de madeira, bitola métrica ou larga, taxa de dormentação de 1.667 un/km, tala de junção de 6 furos e fixação rígida - posicionamento e assentamento mecanizado</t>
  </si>
  <si>
    <t>3009040</t>
  </si>
  <si>
    <t>Trilho TR68, comprimento de 240 m (TLS), sobre dormente de madeira, bitola métrica ou larga, taxa de dormentação de 1.750 un/km, tala de junção de 6 furos e fixação elástica Pandrol - posicionamento e assentamento mecanizado</t>
  </si>
  <si>
    <t>3009048</t>
  </si>
  <si>
    <t>Trilho TR68, comprimento de 240 m (TLS), sobre dormente de madeira, bitola métrica ou larga, taxa de dormentação de 1.750 un/km, tala de junção de 6 furos e fixação rígida - posicionamento e assentamento mecanizado</t>
  </si>
  <si>
    <t>3009276</t>
  </si>
  <si>
    <t>Trilho TR68, comprimento de 240 m (TLS), sobre dormente de madeira, bitola mista, taxa de dormentação de 1.667 un/km, tala de junção de 6 furos e fixação elástica Pandrol - posicionamento e assentamento mecanizado</t>
  </si>
  <si>
    <t>3009056</t>
  </si>
  <si>
    <t>Trilho TR68, comprimento de 240 m (TLS), sobre dormente de madeira, bitola mista, taxa de dormentação de 1.750 un/km, tala de junção de 6 furos e fixação elástica Pandrol - posicionamento e assentamento mecanizado</t>
  </si>
  <si>
    <t>3009237</t>
  </si>
  <si>
    <t>Trilho UIC60, comprimento de 12 m, sobre dormente de concreto, bitola métrica ou larga, taxa de dormentação de 1.667 un/km, tala de junção de 6 furos e fixação elástica Pandrol - posicionamento e assentamento manual</t>
  </si>
  <si>
    <t>3009025</t>
  </si>
  <si>
    <t>Trilho UIC60, comprimento de 12 m, sobre dormente de concreto, bitola métrica ou larga, taxa de dormentação de 1.750 un/km, tala de junção de 6 furos e fixação elástica Pandrol - posicionamento e assentamento manual</t>
  </si>
  <si>
    <t>3009319</t>
  </si>
  <si>
    <t>Trilho UIC60, comprimento de 12 m, sobre dormente de concreto, bitola mista, taxa de dormentação de 1.667 un/km, tala de junção de 6 furos e fixação elástica Pandrol - posicionamento e assentamento manual</t>
  </si>
  <si>
    <t>3009021</t>
  </si>
  <si>
    <t>Trilho UIC60, comprimento de 12 m, sobre dormente de concreto, bitola mista, taxa de dormentação de 1.750 un/km, tala de junção de 6 furos e fixação elástica Pandrol - posicionamento e assentamento manual</t>
  </si>
  <si>
    <t>3009291</t>
  </si>
  <si>
    <t>Trilho UIC60, comprimento de 12 m, sobre dormente de madeira, bitola métrica ou larga, taxa de dormentação de 1.667 un/km, tala de junção de 6 furos e fixação rígida - posicionamento e assentamento manual</t>
  </si>
  <si>
    <t>3009016</t>
  </si>
  <si>
    <t>Trilho UIC60, comprimento de 12 m, sobre dormente de madeira, bitola métrica ou larga, taxa de dormentação de 1.750 un/km, tala de junção de 6 furos e fixação rígida - posicionamento e assentamento manual</t>
  </si>
  <si>
    <t>3009295</t>
  </si>
  <si>
    <t>Trilho UIC60, comprimento de 12 m, sobre dormente de madeira, bitola mista, taxa de dormentação de 1.667 un/km, tala de junção de 6 furos e fixação rígida - posicionamento e assentamento manual</t>
  </si>
  <si>
    <t>3009228</t>
  </si>
  <si>
    <t>Trilho UIC60, comprimento de 12 m, sobre dormente de madeira, bitola mista, taxa de dormentação de 1.750 un/km, tala de junção de 6 furos e fixação rígida - posicionamento e assentamento manual</t>
  </si>
  <si>
    <t>3009106</t>
  </si>
  <si>
    <t>Trilho UIC60, comprimento de 120 m (TLS), formado por trilhos curtos de 12 m soldados por caldeamento - confecção em estaleiro</t>
  </si>
  <si>
    <t>3009299</t>
  </si>
  <si>
    <t>Trilho UIC60, comprimento de 120 m (TLS), sobre dormente de concreto, bitola métrica ou larga, taxa de dormentação de 1.667 un/km, tala de junção de 6 furos e fixação elástica Pandrol - posicionamento e assentamento mecanizado</t>
  </si>
  <si>
    <t>3009029</t>
  </si>
  <si>
    <t>Trilho UIC60, comprimento de 120 m (TLS), sobre dormente de concreto, bitola métrica ou larga, taxa de dormentação de 1.750 un/km, tala de junção de 6 furos e fixação elástica Pandrol - posicionamento e assentamento mecanizado</t>
  </si>
  <si>
    <t>3009245</t>
  </si>
  <si>
    <t>Trilho UIC60, comprimento de 120 m (TLS), sobre dormente de concreto, bitola mista, taxa de dormentação de 1.667 un/km, tala de junção de 6 furos e fixação elástica Pandrol - posicionamento e assentamento mecanizado</t>
  </si>
  <si>
    <t>3009033</t>
  </si>
  <si>
    <t>Trilho UIC60, comprimento de 120 m (TLS), sobre dormente de concreto, bitola mista, taxa de dormentação de 1.750 un/km, tala de junção de 6 furos e fixação elástica Pandrol - posicionamento e assentamento mecanizado</t>
  </si>
  <si>
    <t>3009257</t>
  </si>
  <si>
    <t>Trilho UIC60, comprimento de 120 m (TLS), sobre dormente de madeira, bitola métrica ou larga, taxa de dormentação de 1.667 un/km, tala de junção de 6 furos e fixação elástica Pandrol - posicionamento e assentamento mecanizado</t>
  </si>
  <si>
    <t>3009265</t>
  </si>
  <si>
    <t>Trilho UIC60, comprimento de 120 m (TLS), sobre dormente de madeira, bitola métrica ou larga, taxa de dormentação de 1.667 un/km, tala de junção de 6 furos e fixação rígida - posicionamento e assentamento mecanizado</t>
  </si>
  <si>
    <t>3009037</t>
  </si>
  <si>
    <t>Trilho UIC60, comprimento de 120 m (TLS), sobre dormente de madeira, bitola métrica ou larga, taxa de dormentação de 1.750 un/km, tala de junção de 6 furos e fixação elástica Pandrol - posicionamento e assentamento mecanizado</t>
  </si>
  <si>
    <t>3009045</t>
  </si>
  <si>
    <t>Trilho UIC60, comprimento de 120 m (TLS), sobre dormente de madeira, bitola métrica ou larga, taxa de dormentação de 1.750 un/km, tala de junção de 6 furos e fixação rígida - posicionamento e assentamento mecanizado</t>
  </si>
  <si>
    <t>3009273</t>
  </si>
  <si>
    <t>Trilho UIC60, comprimento de 120 m (TLS), sobre dormente de madeira, bitola mista, taxa de dormentação de 1.667 un/km, tala de junção de 6 furos e fixação elástica Pandrol - posicionamento e assentamento mecanizado</t>
  </si>
  <si>
    <t>3009053</t>
  </si>
  <si>
    <t>Trilho UIC60, comprimento de 120 m (TLS), sobre dormente de madeira, bitola mista, taxa de dormentação de 1.750 un/km, tala de junção de 6 furos e fixação elástica Pandrol - posicionamento e assentamento mecanizado</t>
  </si>
  <si>
    <t>3009107</t>
  </si>
  <si>
    <t>Trilho UIC60, comprimento de 240 m (TLS), formado por trilhos curtos de 12 m soldados por caldeamento - confecção em estaleiro</t>
  </si>
  <si>
    <t>3009249</t>
  </si>
  <si>
    <t>Trilho UIC60, comprimento de 240 m (TLS), sobre dormente de concreto, bitola métrica ou larga, taxa de dormentação de 1.667 un/km, tala de junção de 6 furos e fixação elástica Pandrol - posicionamento e assentamento mecanizado</t>
  </si>
  <si>
    <t>3009211</t>
  </si>
  <si>
    <t>Trilho UIC60, comprimento de 240 m (TLS), sobre dormente de concreto, bitola métrica ou larga, taxa de dormentação de 1.750 un/km, tala de junção de 6 furos e fixação elástica Pandrol - posicionamento e assentamento mecanizado</t>
  </si>
  <si>
    <t>3009253</t>
  </si>
  <si>
    <t>Trilho UIC60, comprimento de 240 m (TLS), sobre dormente de concreto, bitola mista, taxa de dormentação de 1.667 un/km, tala de junção de 6 furos e fixação elástica Pandrol - posicionamento e assentamento mecanizado</t>
  </si>
  <si>
    <t>3009215</t>
  </si>
  <si>
    <t>Trilho UIC60, comprimento de 240 m (TLS), sobre dormente de concreto, bitola mista, taxa de dormentação de 1.750 un/km, tala de junção de 6 furos e fixação elástica Pandrol - posicionamento e assentamento mecanizado</t>
  </si>
  <si>
    <t>3009261</t>
  </si>
  <si>
    <t>Trilho UIC60, comprimento de 240 m (TLS), sobre dormente de madeira, bitola métrica ou larga, taxa de dormentação de 1.667 un/km, tala de junção de 6 furos e fixação elástica Pandrol - posicionamento e assentamento mecanizado</t>
  </si>
  <si>
    <t>3009269</t>
  </si>
  <si>
    <t>Trilho UIC60, comprimento de 240 m (TLS), sobre dormente de madeira, bitola métrica ou larga, taxa de dormentação de 1.667 un/km, tala de junção de 6 furos e fixação rígida - posicionamento e assentamento mecanizado</t>
  </si>
  <si>
    <t>3009041</t>
  </si>
  <si>
    <t>Trilho UIC60, comprimento de 240 m (TLS), sobre dormente de madeira, bitola métrica ou larga, taxa de dormentação de 1.750 un/km, tala de junção de 6 furos e fixação elástica Pandrol - posicionamento e assentamento mecanizado</t>
  </si>
  <si>
    <t>3009049</t>
  </si>
  <si>
    <t>Trilho UIC60, comprimento de 240 m (TLS), sobre dormente de madeira, bitola métrica ou larga, taxa de dormentação de 1.750 un/km, tala de junção de 6 furos e fixação rígida - posicionamento e assentamento mecanizado</t>
  </si>
  <si>
    <t>3009277</t>
  </si>
  <si>
    <t>Trilho UIC60, comprimento de 240 m (TLS), sobre dormente de madeira, bitola mista, taxa de dormentação de 1.667 un/km, tala de junção de 6 furos e fixação elástica Pandrol - posicionamento e assentamento mecanizado</t>
  </si>
  <si>
    <t>3009057</t>
  </si>
  <si>
    <t>Trilho UIC60, comprimento de 240 m (TLS), sobre dormente de madeira, bitola mista, taxa de dormentação de 1.750 un/km, tala de junção de 6 furos e fixação elástica Pandrol - posicionamento e assentamento mecanizado</t>
  </si>
  <si>
    <t>3108073</t>
  </si>
  <si>
    <t>Confecção de fôrma metálica em chapa 1/8" para poita trapezoidal</t>
  </si>
  <si>
    <t>3107965</t>
  </si>
  <si>
    <t>Confecção de forma metálica em chapa 3/16" para poita trapezoidal</t>
  </si>
  <si>
    <t>3117751</t>
  </si>
  <si>
    <t>Confecção de fôrma metálica em chapa de 3/16" para costela pré-moldada de bueiro de concreto tipo minitúnel</t>
  </si>
  <si>
    <t>3105941</t>
  </si>
  <si>
    <t>Fôrma em chapa metálica 1/8" para cabeça de tirantes - utilização de 50 vezes - confecção, instalação e retirada</t>
  </si>
  <si>
    <t>3108150</t>
  </si>
  <si>
    <t>Fôrma metálica curva em chapa 3/16" reforçada com nervuras de 40 mm x 3/16" dispostas em grelhas de 40 x 60 cm - utilização de 100 vezes - confecção, instalação e retirada</t>
  </si>
  <si>
    <t>3108071</t>
  </si>
  <si>
    <t>Fôrma metálica em chapa 1/8" para poita trapezoidal - utilização de 50 vezes - confecção, instalação e retirada</t>
  </si>
  <si>
    <t>3107967</t>
  </si>
  <si>
    <t>Fôrma metálica em chapa 1/8" reforçada com nervuras de 40 mm x 1/8" dispostas em grelhas de 40 x 60 cm - utilização de 100 vezes - confecção, instalação e retirada</t>
  </si>
  <si>
    <t>3117752</t>
  </si>
  <si>
    <t>Fôrma metálica em chapa 3/16” para costela pré-moldada de bueiro de concreto tipo minitúnel - utilização de 50 vezes</t>
  </si>
  <si>
    <t>3107966</t>
  </si>
  <si>
    <t>Fôrma metálica em chapa 3/16" para poita trapezoidal - utilização de 50 vezes - confecção, instalação e retirada</t>
  </si>
  <si>
    <t>3108072</t>
  </si>
  <si>
    <t>Fôrma metálica em chapa 3/16" reforçada com nervuras de 40 mm x 3/16" dispostas em grelhas de 40 x 60 cm - utilização de 100 vezes - confecção, instalação e retirada</t>
  </si>
  <si>
    <t>3117750</t>
  </si>
  <si>
    <t>Fôrma metálica para aduelas de bueiros celulares de concreto pré-moldados - utilização de 100 vezes - confecção, instalação e retirada</t>
  </si>
  <si>
    <t>3117749</t>
  </si>
  <si>
    <t>Fôrma metálica para guarda-corpo de concreto - utilização de 50 vezes - confecção</t>
  </si>
  <si>
    <t>3106551</t>
  </si>
  <si>
    <t>Fôrma metálica para tetrápode - utilização de 100 vezes - confecção, instalação e retirada</t>
  </si>
  <si>
    <t>3106427</t>
  </si>
  <si>
    <t>Fôrma metálica para viga de concreto pré-moldada protendida para OAE - utilização de 20 vezes - confecção, instalação e retirada</t>
  </si>
  <si>
    <t>3106552</t>
  </si>
  <si>
    <t>Fôrma metálica para Xbloc - utilização de 100 vezes - confecção, instalação e retirada</t>
  </si>
  <si>
    <t>3107969</t>
  </si>
  <si>
    <t>Fôrmas curvas de compensado plastificado 10 mm - uso geral - utilização de 2 vezes - confecção, instalação e retirada</t>
  </si>
  <si>
    <t>3107970</t>
  </si>
  <si>
    <t>Fôrmas curvas de compensado resinado 10 mm - uso geral - utilização de 2 vezes - confecção, instalação e retirada</t>
  </si>
  <si>
    <t>3108007</t>
  </si>
  <si>
    <t>Fôrmas de compensado plastificado 10 mm - uso geral - utilização de 1 vez - confecção, instalação e retirada</t>
  </si>
  <si>
    <t>3108008</t>
  </si>
  <si>
    <t>Fôrmas de compensado plastificado 10 mm - uso geral - utilização de 2 vezes - confecção, instalação e retirada</t>
  </si>
  <si>
    <t>3108009</t>
  </si>
  <si>
    <t>Fôrmas de compensado plastificado 10 mm - uso geral - utilização de 3 vezes - confecção, instalação e retirada</t>
  </si>
  <si>
    <t>3108011</t>
  </si>
  <si>
    <t>Fôrmas de compensado plastificado 12 mm - uso geral - utilização de 1 vez - confecção, instalação e retirada</t>
  </si>
  <si>
    <t>3108012</t>
  </si>
  <si>
    <t>Fôrmas de compensado plastificado 12 mm - uso geral - utilização de 2 vezes - confecção, instalação e retirada</t>
  </si>
  <si>
    <t>3108013</t>
  </si>
  <si>
    <t>Fôrmas de compensado plastificado 12 mm - uso geral - utilização de 3 vezes - confecção, instalação e retirada</t>
  </si>
  <si>
    <t>3108015</t>
  </si>
  <si>
    <t>Fôrmas de compensado plastificado 14 mm - uso geral - utilização de 1 vez - confecção, instalação e retirada</t>
  </si>
  <si>
    <t>3108016</t>
  </si>
  <si>
    <t>Fôrmas de compensado plastificado 14 mm - uso geral - utilização de 2 vezes - confecção, instalação e retirada</t>
  </si>
  <si>
    <t>3108017</t>
  </si>
  <si>
    <t>Fôrmas de compensado plastificado 14 mm - uso geral - utilização de 3 vezes - confecção, instalação e retirada</t>
  </si>
  <si>
    <t>3107995</t>
  </si>
  <si>
    <t>Fôrmas de compensado resinado 10 mm - uso geral - utilização de 1 vez - confecção, instalação e retirada</t>
  </si>
  <si>
    <t>3107996</t>
  </si>
  <si>
    <t>Fôrmas de compensado resinado 10 mm - uso geral - utilização de 2 vezes - confecção, instalação e retirada</t>
  </si>
  <si>
    <t>3107997</t>
  </si>
  <si>
    <t>Fôrmas de compensado resinado 10 mm - uso geral - utilização de 3 vezes - confecção, instalação e retirada</t>
  </si>
  <si>
    <t>3107999</t>
  </si>
  <si>
    <t>Fôrmas de compensado resinado 12 mm - uso geral - utilização de 1 vez - confecção, instalação e retirada</t>
  </si>
  <si>
    <t>3108000</t>
  </si>
  <si>
    <t>Fôrmas de compensado resinado 12 mm - uso geral - utilização de 2 vezes - confecção, instalação e retirada</t>
  </si>
  <si>
    <t>3108001</t>
  </si>
  <si>
    <t>Fôrmas de compensado resinado 12 mm - uso geral - utilização de 3 vezes - confecção, instalação e retirada</t>
  </si>
  <si>
    <t>3108003</t>
  </si>
  <si>
    <t>Fôrmas de compensado resinado 14 mm - uso geral - utilização de 1 vez - confecção, instalação e retirada</t>
  </si>
  <si>
    <t>3108004</t>
  </si>
  <si>
    <t>Fôrmas de compensado resinado 14 mm - uso geral - utilização de 2 vezes - confecção, instalação e retirada</t>
  </si>
  <si>
    <t>3108005</t>
  </si>
  <si>
    <t>Fôrmas de compensado resinado 14 mm - uso geral - utilização de 3 vezes - confecção, instalação e retirada</t>
  </si>
  <si>
    <t>3106119</t>
  </si>
  <si>
    <t>Fôrmas de tábuas de pinho - utilização de 1 vez - confecção, instalação e retirada</t>
  </si>
  <si>
    <t>3106120</t>
  </si>
  <si>
    <t>Fôrmas de tábuas de pinho - utilização de 2 vezes - confecção, instalação e retirada</t>
  </si>
  <si>
    <t>3106121</t>
  </si>
  <si>
    <t>Fôrmas de tábuas de pinho - utilização de 3 vezes - confecção, instalação e retirada</t>
  </si>
  <si>
    <t>3103302</t>
  </si>
  <si>
    <t>Fôrmas de tábuas de pinho para dispositivos de drenagem - utilização de 3 vezes - confecção, instalação e retirada</t>
  </si>
  <si>
    <t>3103303</t>
  </si>
  <si>
    <t>Fôrmas de tábuas de pinho para drenos - utilização de 5 vezes - confecção, instalação e retirada</t>
  </si>
  <si>
    <t>3106759</t>
  </si>
  <si>
    <t>Fôrmas de tábuas de pinho para elementos estruturais dos arcos metálicos - utilização de 3 vezes - confecção, instalação e retirada</t>
  </si>
  <si>
    <t>3108023</t>
  </si>
  <si>
    <t>Guia de madeira de 2,5 x 10,0 cm - confecção e instalação</t>
  </si>
  <si>
    <t>3108018</t>
  </si>
  <si>
    <t>Guia de madeira de 2,5 x 7,0 cm - confecção e instalação</t>
  </si>
  <si>
    <t>3108022</t>
  </si>
  <si>
    <t>Guia de madeira de 2,5 x 8,0 cm - confecção e instalação</t>
  </si>
  <si>
    <t>3205864</t>
  </si>
  <si>
    <t>Gabião caixa 2 x 1 x 0,50 m - Zn/Al + PVC - D = 2,4 mm - pedra de mão comercial - fornecimento e assentamento</t>
  </si>
  <si>
    <t>3205863</t>
  </si>
  <si>
    <t>Gabião caixa 2 x 1 x 0,50 m - Zn/Al + PVC - D = 2,4 mm - pedra de mão produzida - confecção e assentamento</t>
  </si>
  <si>
    <t>3205868</t>
  </si>
  <si>
    <t>Gabião caixa 2 x 1 x 0,50 m Zn/Al - D = 2,7 mm - pedra de mão comercial - fornecimento e assentamento</t>
  </si>
  <si>
    <t>3205867</t>
  </si>
  <si>
    <t>Gabião caixa 2 x 1 x 0,50 m Zn/Al - D = 2,7 mm - pedra de mão produzida - confecção e assentamento</t>
  </si>
  <si>
    <t>3205866</t>
  </si>
  <si>
    <t>Gabião caixa 2 x 1 x 1,00 m - Zn/Al + PVC - D = 2,4 mm - pedra de mão comercial - fornecimento e assentamento</t>
  </si>
  <si>
    <t>3205865</t>
  </si>
  <si>
    <t>Gabião caixa 2 x 1 x 1,00 m - Zn/Al + PVC - D = 2,4 mm - pedra de mão produzida - confecção e assentamento</t>
  </si>
  <si>
    <t>3205870</t>
  </si>
  <si>
    <t>Gabião caixa 2 x 1 x 1,00 m Zn/Al - D = 2,7 mm - pedra de mão comercial - fornecimento e assentamento</t>
  </si>
  <si>
    <t>3205869</t>
  </si>
  <si>
    <t>Gabião caixa 2 x 1 x 1,00 m Zn/Al - D = 2,7 mm - pedra de mão produzida - confecção e assentamento</t>
  </si>
  <si>
    <t>3205872</t>
  </si>
  <si>
    <t>Gabião colchão espessura 0,17 m - Zn/Al + PVC - D = 2,0 mm - pedra de mão comercial - fornecimento e assentamento</t>
  </si>
  <si>
    <t>3205871</t>
  </si>
  <si>
    <t>Gabião colchão espessura 0,17 m - Zn/Al + PVC - D = 2,0 mm - pedra de mão produzida - confecção e assentamento</t>
  </si>
  <si>
    <t>3205874</t>
  </si>
  <si>
    <t>Gabião colchão espessura 0,23 m - Zn/Al + PVC - D = 2,0 mm - pedra de mão comercial - fornecimento e assentamento</t>
  </si>
  <si>
    <t>3205873</t>
  </si>
  <si>
    <t>Gabião colchão espessura 0,23 m - Zn/Al + PVC - D = 2,0 mm - pedra de mão produzida - confecção e assentamento</t>
  </si>
  <si>
    <t>3205876</t>
  </si>
  <si>
    <t>Gabião colchão espessura 0,30 m - Zn/Al + PVC - D = 2,0 mm - pedra de mão comercial - fornecimento e assentamento</t>
  </si>
  <si>
    <t>3205875</t>
  </si>
  <si>
    <t>Gabião colchão espessura 0,30 m - Zn/Al + PVC - D = 2,0 mm - pedra de mão produzida - confecção e assentamento</t>
  </si>
  <si>
    <t>3205862</t>
  </si>
  <si>
    <t>Gabião saco - diâmetro = 0,65 m - Zn/Al + PVC - D = 2,4 mm - pedra de mão comercial - fornecimento e assentamento</t>
  </si>
  <si>
    <t>3205861</t>
  </si>
  <si>
    <t>Gabião saco - diâmetro = 0,65 m - Zn/Al + PVC - D = 2,4 mm - pedra de mão produzida - confecção e assentamento</t>
  </si>
  <si>
    <t>3606579</t>
  </si>
  <si>
    <t>Carga, transporte e descarga de material pétreo para molhes com o uso de batelões e escavadeira hidráulica - DMT de 0 a 300 m</t>
  </si>
  <si>
    <t>3606583</t>
  </si>
  <si>
    <t>Carga, transporte e descarga de material pétreo para molhes com o uso de batelões e escavadeira hidráulica - DMT de 1.200 a 1.500 m</t>
  </si>
  <si>
    <t>3606584</t>
  </si>
  <si>
    <t>Carga, transporte e descarga de material pétreo para molhes com o uso de batelões e escavadeira hidráulica - DMT de 1.500 a 1.800 m</t>
  </si>
  <si>
    <t>3606585</t>
  </si>
  <si>
    <t>Carga, transporte e descarga de material pétreo para molhes com o uso de batelões e escavadeira hidráulica - DMT de 1.800 a 2.100 m</t>
  </si>
  <si>
    <t>3606586</t>
  </si>
  <si>
    <t>Carga, transporte e descarga de material pétreo para molhes com o uso de batelões e escavadeira hidráulica - DMT de 2.100 a 2.400 m</t>
  </si>
  <si>
    <t>3606587</t>
  </si>
  <si>
    <t>Carga, transporte e descarga de material pétreo para molhes com o uso de batelões e escavadeira hidráulica - DMT de 2.400 a 2.700 m</t>
  </si>
  <si>
    <t>3606588</t>
  </si>
  <si>
    <t>Carga, transporte e descarga de material pétreo para molhes com o uso de batelões e escavadeira hidráulica - DMT de 2.700 a 3.000 m</t>
  </si>
  <si>
    <t>3606589</t>
  </si>
  <si>
    <t>Carga, transporte e descarga de material pétreo para molhes com o uso de batelões e escavadeira hidráulica - DMT de 3.000 m</t>
  </si>
  <si>
    <t>3606580</t>
  </si>
  <si>
    <t>Carga, transporte e descarga de material pétreo para molhes com o uso de batelões e escavadeira hidráulica - DMT de 300 a 600 m</t>
  </si>
  <si>
    <t>3606581</t>
  </si>
  <si>
    <t>Carga, transporte e descarga de material pétreo para molhes com o uso de batelões e escavadeira hidráulica - DMT de 600 a 900 m</t>
  </si>
  <si>
    <t>3606582</t>
  </si>
  <si>
    <t>Carga, transporte e descarga de material pétreo para molhes com o uso de batelões e escavadeira hidráulica - DMT de 900 a 1.200 m</t>
  </si>
  <si>
    <t>3606527</t>
  </si>
  <si>
    <t>Escavação, carga e transporte de material pétreo para a sub-carapaça - caminho de serviço em leito natural - DMT de 1.000 a 1.200 m - com caminhão basculante de 8 m³</t>
  </si>
  <si>
    <t>3606528</t>
  </si>
  <si>
    <t>Escavação, carga e transporte de material pétreo para a sub-carapaça - caminho de serviço em leito natural - DMT de 1.200 a 1.400 m - com caminhão basculante de 8 m³</t>
  </si>
  <si>
    <t>3606529</t>
  </si>
  <si>
    <t>Escavação, carga e transporte de material pétreo para a sub-carapaça - caminho de serviço em leito natural - DMT de 1.400 a 1.600 m - com caminhão basculante de 8 m³</t>
  </si>
  <si>
    <t>3606530</t>
  </si>
  <si>
    <t>Escavação, carga e transporte de material pétreo para a sub-carapaça - caminho de serviço em leito natural - DMT de 1.600 a 1.800 m - com caminhão basculante de 8 m³</t>
  </si>
  <si>
    <t>3606531</t>
  </si>
  <si>
    <t>Escavação, carga e transporte de material pétreo para a sub-carapaça - caminho de serviço em leito natural - DMT de 1.800 a 2.000 m - com caminhão basculante de 8 m³</t>
  </si>
  <si>
    <t>3606532</t>
  </si>
  <si>
    <t>Escavação, carga e transporte de material pétreo para a sub-carapaça - caminho de serviço em leito natural - DMT de 2.000 a 2.500 m - com caminhão basculante de 8 m³</t>
  </si>
  <si>
    <t>3606533</t>
  </si>
  <si>
    <t>Escavação, carga e transporte de material pétreo para a sub-carapaça - caminho de serviço em leito natural - DMT de 2.500 a 3.000 m - com caminhão basculante de 8 m³</t>
  </si>
  <si>
    <t>3606534</t>
  </si>
  <si>
    <t>Escavação, carga e transporte de material pétreo para a sub-carapaça - caminho de serviço em leito natural - DMT de 3.000 m - com caminhão basculante de 8 m³</t>
  </si>
  <si>
    <t>3606535</t>
  </si>
  <si>
    <t>Escavação, carga e transporte de material pétreo para a sub-carapaça - caminho de serviço em revestimento primário - DMT de 1.000 a 1.200 m - com caminhão basculante de 8 m³</t>
  </si>
  <si>
    <t>3606536</t>
  </si>
  <si>
    <t>Escavação, carga e transporte de material pétreo para a sub-carapaça - caminho de serviço em revestimento primário - DMT de 1.200 a 1.400 m - com caminhão basculante de 8 m³</t>
  </si>
  <si>
    <t>3606537</t>
  </si>
  <si>
    <t>Escavação, carga e transporte de material pétreo para a sub-carapaça - caminho de serviço em revestimento primário - DMT de 1.400 a 1.600 m - com caminhão basculante de 8 m³</t>
  </si>
  <si>
    <t>3606538</t>
  </si>
  <si>
    <t>Escavação, carga e transporte de material pétreo para a sub-carapaça - caminho de serviço em revestimento primário - DMT de 1.600 a 1.800 m - com caminhão basculante de 8 m³</t>
  </si>
  <si>
    <t>3606539</t>
  </si>
  <si>
    <t>Escavação, carga e transporte de material pétreo para a sub-carapaça - caminho de serviço em revestimento primário - DMT de 1.800 a 2.000 m - com caminhão basculante de 8 m³</t>
  </si>
  <si>
    <t>3606540</t>
  </si>
  <si>
    <t>Escavação, carga e transporte de material pétreo para a sub-carapaça - caminho de serviço em revestimento primário - DMT de 2.000 a 2.500 m - com caminhão basculante de 8 m³</t>
  </si>
  <si>
    <t>3606541</t>
  </si>
  <si>
    <t>Escavação, carga e transporte de material pétreo para a sub-carapaça - caminho de serviço em revestimento primário - DMT de 2.500 a 3.000 m - com caminhão basculante de 8 m³</t>
  </si>
  <si>
    <t>3606542</t>
  </si>
  <si>
    <t>Escavação, carga e transporte de material pétreo para a sub-carapaça - caminho de serviço em revestimento primário - DMT de 3.000 m - com caminhão basculante de 8 m³</t>
  </si>
  <si>
    <t>3606543</t>
  </si>
  <si>
    <t>Escavação, carga e transporte de material pétreo para a sub-carapaça - caminho de serviço pavimentado - DMT de 1.000 a 1.200 m - com caminhão basculante de 8 m³</t>
  </si>
  <si>
    <t>3606544</t>
  </si>
  <si>
    <t>Escavação, carga e transporte de material pétreo para a sub-carapaça - caminho de serviço pavimentado - DMT de 1.200 a 1.400 m - com caminhão basculante de 8 m³</t>
  </si>
  <si>
    <t>3606545</t>
  </si>
  <si>
    <t>Escavação, carga e transporte de material pétreo para a sub-carapaça - caminho de serviço pavimentado - DMT de 1.400 a 1.600 m - com caminhão basculante de 8 m³</t>
  </si>
  <si>
    <t>3606546</t>
  </si>
  <si>
    <t>Escavação, carga e transporte de material pétreo para a sub-carapaça - caminho de serviço pavimentado - DMT de 1.600 a 1.800 m - com caminhão basculante de 8 m³</t>
  </si>
  <si>
    <t>3606547</t>
  </si>
  <si>
    <t>Escavação, carga e transporte de material pétreo para a sub-carapaça - caminho de serviço pavimentado - DMT de 1.800 a 2.000 m - com caminhão basculante de 8 m³</t>
  </si>
  <si>
    <t>3606548</t>
  </si>
  <si>
    <t>Escavação, carga e transporte de material pétreo para a sub-carapaça - caminho de serviço pavimentado - DMT de 2.000 a 2.500 m - com caminhão basculante de 8 m³</t>
  </si>
  <si>
    <t>3606549</t>
  </si>
  <si>
    <t>Escavação, carga e transporte de material pétreo para a sub-carapaça - caminho de serviço pavimentado - DMT de 2.500 a 3.000 m - com caminhão basculante de 8 m³</t>
  </si>
  <si>
    <t>3606550</t>
  </si>
  <si>
    <t>Escavação, carga e transporte de material pétreo para a sub-carapaça - caminho de serviço pavimentado - DMT de 3.000 m - com caminhão basculante de 8 m³</t>
  </si>
  <si>
    <t>3606500</t>
  </si>
  <si>
    <t>Escavação, carga e transporte de material pétreo para o núcleo - caminho de serviço em leito natural - DMT de 1.000 a 1.200 m - com caminhão basculante de 8 m³</t>
  </si>
  <si>
    <t>3606501</t>
  </si>
  <si>
    <t>Escavação, carga e transporte de material pétreo para o núcleo - caminho de serviço em leito natural - DMT de 1.200 a 1.400 m - com caminhão basculante de 8 m³</t>
  </si>
  <si>
    <t>3606502</t>
  </si>
  <si>
    <t>Escavação, carga e transporte de material pétreo para o núcleo - caminho de serviço em leito natural - DMT de 1.400 a 1.600 m - com caminhão basculante de 8 m³</t>
  </si>
  <si>
    <t>3606503</t>
  </si>
  <si>
    <t>Escavação, carga e transporte de material pétreo para o núcleo - caminho de serviço em leito natural - DMT de 1.600 a 1.800 m - com caminhão basculante de 8 m³</t>
  </si>
  <si>
    <t>3606504</t>
  </si>
  <si>
    <t>Escavação, carga e transporte de material pétreo para o núcleo - caminho de serviço em leito natural - DMT de 1.800 a 2.000 m - com caminhão basculante de 8 m³</t>
  </si>
  <si>
    <t>3606505</t>
  </si>
  <si>
    <t>Escavação, carga e transporte de material pétreo para o núcleo - caminho de serviço em leito natural - DMT de 2.000 a 2.500 m - com caminhão basculante de 8 m³</t>
  </si>
  <si>
    <t>3606506</t>
  </si>
  <si>
    <t>Escavação, carga e transporte de material pétreo para o núcleo - caminho de serviço em leito natural - DMT de 2.500 a 3.000 m - com caminhão basculante de 8 m³</t>
  </si>
  <si>
    <t>3606507</t>
  </si>
  <si>
    <t>Escavação, carga e transporte de material pétreo para o núcleo - caminho de serviço em leito natural - DMT de 3.000 m - com caminhão basculante de 8 m³</t>
  </si>
  <si>
    <t>3606509</t>
  </si>
  <si>
    <t>Escavação, carga e transporte de material pétreo para o núcleo - caminho de serviço em revestimento primário - DMT de 1.000 a 1.200 m - com caminhão basculante de 8 m³</t>
  </si>
  <si>
    <t>3606510</t>
  </si>
  <si>
    <t>Escavação, carga e transporte de material pétreo para o núcleo - caminho de serviço em revestimento primário - DMT de 1.200 a 1.400 m - com caminhão basculante de 8 m³</t>
  </si>
  <si>
    <t>3606511</t>
  </si>
  <si>
    <t>Escavação, carga e transporte de material pétreo para o núcleo - caminho de serviço em revestimento primário - DMT de 1.400 a 1.600 m - com caminhão basculante de 8 m³</t>
  </si>
  <si>
    <t>3606512</t>
  </si>
  <si>
    <t>Escavação, carga e transporte de material pétreo para o núcleo - caminho de serviço em revestimento primário - DMT de 1.600 a 1.800 m - com caminhão basculante de 8 m³</t>
  </si>
  <si>
    <t>3606513</t>
  </si>
  <si>
    <t>Escavação, carga e transporte de material pétreo para o núcleo - caminho de serviço em revestimento primário - DMT de 1.800 a 2.000 m - com caminhão basculante de 8 m³</t>
  </si>
  <si>
    <t>3606514</t>
  </si>
  <si>
    <t>Escavação, carga e transporte de material pétreo para o núcleo - caminho de serviço em revestimento primário - DMT de 2.000 a 2.500 m - com caminhão basculante de 8 m³</t>
  </si>
  <si>
    <t>3606515</t>
  </si>
  <si>
    <t>Escavação, carga e transporte de material pétreo para o núcleo - caminho de serviço em revestimento primário - DMT de 2.500 a 3.000 m - com caminhão basculante de 8 m³</t>
  </si>
  <si>
    <t>3606516</t>
  </si>
  <si>
    <t>Escavação, carga e transporte de material pétreo para o núcleo - caminho de serviço em revestimento primário - DMT de 3.000 m - com caminhão basculante de 8 m³</t>
  </si>
  <si>
    <t>3606518</t>
  </si>
  <si>
    <t>Escavação, carga e transporte de material pétreo para o núcleo - caminho de serviço pavimentado - DMT de 1.000 a 1.200 m - com caminhão basculante de 8 m³</t>
  </si>
  <si>
    <t>3606519</t>
  </si>
  <si>
    <t>Escavação, carga e transporte de material pétreo para o núcleo - caminho de serviço pavimentado - DMT de 1.200 a 1.400 m - com caminhão basculante de 8 m³</t>
  </si>
  <si>
    <t>3606520</t>
  </si>
  <si>
    <t>Escavação, carga e transporte de material pétreo para o núcleo - caminho de serviço pavimentado - DMT de 1.400 a 1.600 m - com caminhão basculante de 8 m³</t>
  </si>
  <si>
    <t>3606521</t>
  </si>
  <si>
    <t>Escavação, carga e transporte de material pétreo para o núcleo - caminho de serviço pavimentado - DMT de 1.600 a 1.800 m - com caminhão basculante de 8 m³</t>
  </si>
  <si>
    <t>3606522</t>
  </si>
  <si>
    <t>Escavação, carga e transporte de material pétreo para o núcleo - caminho de serviço pavimentado - DMT de 1.800 a 2.000 m - com caminhão basculante de 8 m³</t>
  </si>
  <si>
    <t>3606523</t>
  </si>
  <si>
    <t>Escavação, carga e transporte de material pétreo para o núcleo - caminho de serviço pavimentado - DMT de 2.000 a 2.500 m - com caminhão basculante de 8 m³</t>
  </si>
  <si>
    <t>3606524</t>
  </si>
  <si>
    <t>Escavação, carga e transporte de material pétreo para o núcleo - caminho de serviço pavimentado - DMT de 2.500 a 3.000 m - com caminhão basculante de 8 m³</t>
  </si>
  <si>
    <t>3606525</t>
  </si>
  <si>
    <t>Escavação, carga e transporte de material pétreo para o núcleo - caminho de serviço pavimentado - DMT de 3.000 m - com caminhão basculante de 8 m³</t>
  </si>
  <si>
    <t>3606561</t>
  </si>
  <si>
    <t>Fabricação de tetrápode de 10 t - concreto fck = 20 MPa - areia e brita comerciais</t>
  </si>
  <si>
    <t>3606556</t>
  </si>
  <si>
    <t>Fabricação de tetrápode de 10 t - concreto fck = 20 MPa - areia extraída e brita produzida</t>
  </si>
  <si>
    <t>3606562</t>
  </si>
  <si>
    <t>Fabricação de tetrápode de 11 t - concreto fck = 20 MPa - areia e brita comerciais</t>
  </si>
  <si>
    <t>3606557</t>
  </si>
  <si>
    <t>Fabricação de tetrápode de 11 t - concreto fck = 20 MPa - areia extraída e brita produzida</t>
  </si>
  <si>
    <t>3606563</t>
  </si>
  <si>
    <t>Fabricação de tetrápode de 12 t - concreto fck = 20 MPa - areia e brita comerciais</t>
  </si>
  <si>
    <t>3606558</t>
  </si>
  <si>
    <t>Fabricação de tetrápode de 12 t - concreto fck = 20 MPa - areia extraída e brita produzida</t>
  </si>
  <si>
    <t>3606559</t>
  </si>
  <si>
    <t>Fabricação de tetrápode de 8 t - concreto fck = 20 MPa - areia e brita comerciais</t>
  </si>
  <si>
    <t>3606554</t>
  </si>
  <si>
    <t>Fabricação de tetrápode de 8 t - concreto fck = 20 MPa - areia extraída e brita produzida</t>
  </si>
  <si>
    <t>3606560</t>
  </si>
  <si>
    <t>Fabricação de tetrápode de 9 t - concreto fck = 20 MPa - areia e brita comerciais</t>
  </si>
  <si>
    <t>3606555</t>
  </si>
  <si>
    <t>Fabricação de tetrápode de 9 t - concreto fck = 20 MPa - areia extraída e brita produzida</t>
  </si>
  <si>
    <t>3606571</t>
  </si>
  <si>
    <t>Fabricação de Xbloc de 10 t - concreto fck = 20 MPa - areia e brita comerciais</t>
  </si>
  <si>
    <t>3606566</t>
  </si>
  <si>
    <t>Fabricação de Xbloc de 10 t - concreto fck = 20 MPa - areia extraída e brita produzida</t>
  </si>
  <si>
    <t>3606572</t>
  </si>
  <si>
    <t>Fabricação de Xbloc de 11 t - concreto fck = 20 MPa - areia e brita comerciais</t>
  </si>
  <si>
    <t>3606567</t>
  </si>
  <si>
    <t>Fabricação de Xbloc de 11 t - concreto fck = 20 MPa - areia extraída e brita produzida</t>
  </si>
  <si>
    <t>3606573</t>
  </si>
  <si>
    <t>Fabricação de Xbloc de 12 t - concreto fck = 20 MPa - areia e brita comerciais</t>
  </si>
  <si>
    <t>3606568</t>
  </si>
  <si>
    <t>Fabricação de Xbloc de 12 t - concreto fck = 20 MPa - areia extraída e brita produzida</t>
  </si>
  <si>
    <t>3606569</t>
  </si>
  <si>
    <t>Fabricação de Xbloc de 8 t - concreto fck = 20 MPa - areia e brita comerciais</t>
  </si>
  <si>
    <t>3606564</t>
  </si>
  <si>
    <t>Fabricação de Xbloc de 8 t - concreto fck = 20 MPa - areia extraída e brita produzida</t>
  </si>
  <si>
    <t>3606570</t>
  </si>
  <si>
    <t>Fabricação de Xbloc de 9 t - concreto fck = 20 MPa - areia e brita comerciais</t>
  </si>
  <si>
    <t>3606565</t>
  </si>
  <si>
    <t>Fabricação de Xbloc de 9 t - concreto fck = 20 MPa - areia extraída e brita produzida</t>
  </si>
  <si>
    <t>3606578</t>
  </si>
  <si>
    <t>Lançamento de blocos artificias de concreto</t>
  </si>
  <si>
    <t>3606577</t>
  </si>
  <si>
    <t>Lançamento de material pétreo para núcleo</t>
  </si>
  <si>
    <t>3606576</t>
  </si>
  <si>
    <t>Lançamento de material pétreo para sub-carapaça</t>
  </si>
  <si>
    <t>3606575</t>
  </si>
  <si>
    <t>Seleção de material pétreo para a carapaça e sub-carapaça</t>
  </si>
  <si>
    <t>3606574</t>
  </si>
  <si>
    <t>Seleção de material pétreo para o núcleo</t>
  </si>
  <si>
    <t>3713603</t>
  </si>
  <si>
    <t>Ancoragem de defensa maleável dupla - fornecimento e implantação</t>
  </si>
  <si>
    <t>3713601</t>
  </si>
  <si>
    <t>Ancoragem de defensa maleável simples - fornecimento e implantação</t>
  </si>
  <si>
    <t>3713607</t>
  </si>
  <si>
    <t>Ancoragem de defensa semimaleável dupla - fornecimento e implantação</t>
  </si>
  <si>
    <t>3713605</t>
  </si>
  <si>
    <t>Ancoragem de defensa semimaleável simples - fornecimento e implantação</t>
  </si>
  <si>
    <t>3719530</t>
  </si>
  <si>
    <t>Barreira dupla de concreto, armada, pré-moldada (perfil New Jersey) - L &gt; 3,00 m e H = 1.070 mm</t>
  </si>
  <si>
    <t>3713828</t>
  </si>
  <si>
    <t>Barreira dupla de concreto, armada, pré-moldada (perfil New Jersey) - L &gt; 3,00 m e H = 810 mm</t>
  </si>
  <si>
    <t>3713875</t>
  </si>
  <si>
    <t>Barreira dupla de concreto, não armada, moldada no local (perfil F) - H = 810 + 100 mm</t>
  </si>
  <si>
    <t>3713619</t>
  </si>
  <si>
    <t>Barreira dupla de concreto, não armada, moldada no local (perfil New Jersey) - H = 810 + 100 mm</t>
  </si>
  <si>
    <t>3713876</t>
  </si>
  <si>
    <t>Barreira dupla de concreto, não armada, moldada no local, com extrusora (perfil F) - H = 810 + 100 mm</t>
  </si>
  <si>
    <t>3713827</t>
  </si>
  <si>
    <t>Barreira dupla de concreto, não armada, moldada no local, com extrusora (perfil New Jersey) - H = 810 + 100 mm</t>
  </si>
  <si>
    <t>3713904</t>
  </si>
  <si>
    <t>Barreira simples de concreto, armada, pré-moldada (perfil New Jersey) - L &gt; 3,00 m e H = 1.070 mm</t>
  </si>
  <si>
    <t>3719529</t>
  </si>
  <si>
    <t>Barreira simples de concreto, armada, pré-moldada (perfil New Jersey) - L &gt; 3,00 m e H = 810 mm</t>
  </si>
  <si>
    <t>3713878</t>
  </si>
  <si>
    <t>Barreira simples de concreto, não armada, moldada no local (perfil F) - H = 810 + 100 mm</t>
  </si>
  <si>
    <t>3713617</t>
  </si>
  <si>
    <t>Barreira simples de concreto, não armada, moldada no local (perfil New Jersey) - H = 810 + 100 mm</t>
  </si>
  <si>
    <t>3713879</t>
  </si>
  <si>
    <t>Barreira simples de concreto, não armada, moldada no local, com extrusora (perfil F) - H = 810 + 100 mm</t>
  </si>
  <si>
    <t>3713826</t>
  </si>
  <si>
    <t>Barreira simples de concreto, não armada, moldada no local, com extrusora (perfil New Jersey) - H = 810 + 100 mm</t>
  </si>
  <si>
    <t>3713610</t>
  </si>
  <si>
    <t>Cerca com 4 fios de arame farpado e mourão de concreto de seção quadrada de 11 cm a cada 2,5 m e esticador de 15 cm a cada 50 m - areia e brita comerciais</t>
  </si>
  <si>
    <t>3713609</t>
  </si>
  <si>
    <t>Cerca com 4 fios de arame farpado e mourão de concreto de seção quadrada de 11 cm a cada 2,5 m e esticador de 15 cm a cada 50 m - areia extraída e brita produzida</t>
  </si>
  <si>
    <t>3713612</t>
  </si>
  <si>
    <t>Cerca com 4 fios de arame farpado e mourão de concreto de seção triangular de 11 cm a cada 2,5 m e esticador de 15 cm a cada 50 m - areia e brita comerciais</t>
  </si>
  <si>
    <t>3713611</t>
  </si>
  <si>
    <t>Cerca com 4 fios de arame farpado e mourão de concreto de seção triangular de 11 cm a cada 2,5 m e esticador de 15 cm a cada 50 m - areia extraída e brita produzida</t>
  </si>
  <si>
    <t>3713608</t>
  </si>
  <si>
    <t>Cerca com 4 fios de arame farpado e mourão de madeira a cada 2,5 m e esticador a cada 50 m</t>
  </si>
  <si>
    <t>3713613</t>
  </si>
  <si>
    <t>Cerca com 4 fios de arame liso galvanizado e mourão de madeira a cada 2,5 m e esticador a cada 50 m</t>
  </si>
  <si>
    <t>3713822</t>
  </si>
  <si>
    <t>Confecção de barreira dupla de concreto, armada, pré-moldada (perfil New Jersey) - L &gt; 3,00 m e H = 1.070 mm</t>
  </si>
  <si>
    <t>3713824</t>
  </si>
  <si>
    <t>Confecção de barreira dupla de concreto, armada, pré-moldada (perfil New Jersey) - L &gt; 3,00 m e H = 810 mm</t>
  </si>
  <si>
    <t>3713825</t>
  </si>
  <si>
    <t>Confecção de barreira simples de concreto, armada, pré-moldada (perfil New Jersey) - L &gt; 3,00 m e H = 1.070 mm</t>
  </si>
  <si>
    <t>3713823</t>
  </si>
  <si>
    <t>Confecção de barreira simples de concreto, armada, pré-moldada (perfil New Jersey) - L &gt; 3,00 m e H = 810 mm</t>
  </si>
  <si>
    <t>3713602</t>
  </si>
  <si>
    <t>Defensa maleável dupla - fornecimento e implantação</t>
  </si>
  <si>
    <t>3713600</t>
  </si>
  <si>
    <t>Defensa maleável simples - fornecimento e implantação</t>
  </si>
  <si>
    <t>3713606</t>
  </si>
  <si>
    <t>Defensa semimaleável dupla - fornecimento e implantação</t>
  </si>
  <si>
    <t>3713604</t>
  </si>
  <si>
    <t>Defensa semimaleável simples - fornecimento e implantação</t>
  </si>
  <si>
    <t>3716129</t>
  </si>
  <si>
    <t>Fabricação de mourão de concreto esticador - seção quadrada de 15 cm - areia e brita comerciais</t>
  </si>
  <si>
    <t>3716128</t>
  </si>
  <si>
    <t>Fabricação de mourão de concreto esticador - seção quadrada de 15 cm - areia extraída e brita produzida</t>
  </si>
  <si>
    <t>3716133</t>
  </si>
  <si>
    <t>Fabricação de mourão de concreto esticador - seção triangular de 15 cm - areia e brita comercias</t>
  </si>
  <si>
    <t>3716132</t>
  </si>
  <si>
    <t>Fabricação de mourão de concreto esticador - seção triangular de 15 cm - areia extraída e brita produzida</t>
  </si>
  <si>
    <t>3716131</t>
  </si>
  <si>
    <t>Fabricação de mourão de concreto suporte - seção quadrada de 11 cm - areia e brita comerciais</t>
  </si>
  <si>
    <t>3716130</t>
  </si>
  <si>
    <t>Fabricação de mourão de concreto suporte - seção quadrada de 11 cm - areia extraída e brita produzida</t>
  </si>
  <si>
    <t>3716135</t>
  </si>
  <si>
    <t>Fabricação de mourão de concreto suporte - seção triangular de 11 cm - areia e brita comerciais</t>
  </si>
  <si>
    <t>3716134</t>
  </si>
  <si>
    <t>Fabricação de mourão de concreto suporte - seção triangular de 11 cm - areia extraída e brita produzida</t>
  </si>
  <si>
    <t>3713698</t>
  </si>
  <si>
    <t>Fornecimento e implantação de amortecedor retrátil (v &lt;= 100 km/h) tipo TAU II afunilado - fixado em barreira de concreto, com largura de âncora traseira de 1.830 mm</t>
  </si>
  <si>
    <t>3713699</t>
  </si>
  <si>
    <t>Fornecimento e implantação de amortecedor retrátil (v &lt;= 100 km/h) tipo TAU II afunilado - fixado em barreira de concreto, com largura de âncora traseira de 1.980 mm</t>
  </si>
  <si>
    <t>3713700</t>
  </si>
  <si>
    <t>Fornecimento e implantação de amortecedor retrátil (v &lt;= 100 km/h) tipo TAU II afunilado - fixado em barreira de concreto, com largura de âncora traseira de 2.130 mm</t>
  </si>
  <si>
    <t>3713701</t>
  </si>
  <si>
    <t>Fornecimento e implantação de amortecedor retrátil (v &lt;= 100 km/h) tipo TAU II afunilado - fixado em barreira de concreto, com largura de âncora traseira de 2.290 mm</t>
  </si>
  <si>
    <t>3713702</t>
  </si>
  <si>
    <t>Fornecimento e implantação de amortecedor retrátil (v &lt;= 100 km/h) tipo TAU II afunilado - fixado em barreira de concreto, com largura de âncora traseira de 2.440 mm</t>
  </si>
  <si>
    <t>3713693</t>
  </si>
  <si>
    <t>Fornecimento e implantação de amortecedor retrátil (v &lt;= 100 km/h) tipo TAU II combinado - fixado em barreira de concreto, com largura de âncora traseira de 1.060 mm</t>
  </si>
  <si>
    <t>3713694</t>
  </si>
  <si>
    <t>Fornecimento e implantação de amortecedor retrátil (v &lt;= 100 km/h) tipo TAU II combinado - fixado em barreira de concreto, com largura de âncora traseira de 1.220 mm</t>
  </si>
  <si>
    <t>3713695</t>
  </si>
  <si>
    <t>Fornecimento e implantação de amortecedor retrátil (v &lt;= 100 km/h) tipo TAU II combinado - fixado em barreira de concreto, com largura de âncora traseira de 1.370 mm</t>
  </si>
  <si>
    <t>3713696</t>
  </si>
  <si>
    <t>Fornecimento e implantação de amortecedor retrátil (v &lt;= 100 km/h) tipo TAU II combinado - fixado em barreira de concreto, com largura de âncora traseira de 1.520 mm</t>
  </si>
  <si>
    <t>3713697</t>
  </si>
  <si>
    <t>Fornecimento e implantação de amortecedor retrátil (v &lt;= 100 km/h) tipo TAU II combinado - fixado em barreira de concreto, com largura de âncora traseira de 1.680 mm</t>
  </si>
  <si>
    <t>3713692</t>
  </si>
  <si>
    <t>Fornecimento e implantação de amortecedor retrátil (v &lt;= 100 km/h) tipo TAU II combinado - fixado em barreira de concreto, com largura de âncora traseira de 900 mm</t>
  </si>
  <si>
    <t>3713691</t>
  </si>
  <si>
    <t>Fornecimento e implantação de amortecedor retrátil (v &lt;= 100 km/h) tipo TAU II paralelo - fixado em barreira de concreto, com largura de âncora traseira de até 700 mm</t>
  </si>
  <si>
    <t>3713873</t>
  </si>
  <si>
    <t>Módulo de transição de defensa metálica para barreira rígida - fornecimento e implantação</t>
  </si>
  <si>
    <t>3713705</t>
  </si>
  <si>
    <t>Remoção de defensa metálica</t>
  </si>
  <si>
    <t>3713902</t>
  </si>
  <si>
    <t>Terminal absorvedor de energia de abertura com nível de contenção TL3 para defensa metálica - fornecimento e implantação</t>
  </si>
  <si>
    <t>3713903</t>
  </si>
  <si>
    <t>Terminal absorvedor de energia de não abertura com nível de contenção TL3 para defensa metálica - fornecimento e implantação</t>
  </si>
  <si>
    <t>3713689</t>
  </si>
  <si>
    <t>Terminal aéreo de defensa metálica - tipo A - fornecimento e implantação</t>
  </si>
  <si>
    <t>3713690</t>
  </si>
  <si>
    <t>Terminal de ancoragem de defensa metálica em barreira New Jersey - fornecimento e implantação</t>
  </si>
  <si>
    <t>3713897</t>
  </si>
  <si>
    <t>Terminal de ancoragem para barreira dupla de concreto, moldada no local (perfil F) - H = 810 + 250 mm</t>
  </si>
  <si>
    <t>3713893</t>
  </si>
  <si>
    <t>Terminal de ancoragem para barreira dupla de concreto, moldada no local (perfil New Jersey) - H = 810 + 250 mm</t>
  </si>
  <si>
    <t>3713898</t>
  </si>
  <si>
    <t>Terminal de ancoragem para barreira dupla de concreto, moldada no local, com extrusora (perfil F) - H = 810 + 250 mm</t>
  </si>
  <si>
    <t>3713894</t>
  </si>
  <si>
    <t>Terminal de ancoragem para barreira dupla de concreto, moldada no local, com extrusora (perfil New Jersey) - H = 810 + 250 mm</t>
  </si>
  <si>
    <t>3713895</t>
  </si>
  <si>
    <t>Terminal de ancoragem para barreira simples de concreto, moldada no local (perfil F) - H = 810 + 250 mm</t>
  </si>
  <si>
    <t>3713891</t>
  </si>
  <si>
    <t>Terminal de ancoragem para barreira simples de concreto, moldada no local (perfil New Jersey) - H = 810 + 250 mm</t>
  </si>
  <si>
    <t>3713896</t>
  </si>
  <si>
    <t>Terminal de ancoragem para barreira simples de concreto, moldada no local, com extrusora (perfil F) - H = 810 + 250 mm</t>
  </si>
  <si>
    <t>3713892</t>
  </si>
  <si>
    <t>Terminal de ancoragem para barreira simples de concreto, moldada no local, com extrusora (perfil New Jersey) - H = 810 + 250 mm</t>
  </si>
  <si>
    <t>3806412</t>
  </si>
  <si>
    <t>Abertura de janela em estrutura de concreto existente para inspeção com espessura até 0,20 m e seção 0,49 m²</t>
  </si>
  <si>
    <t>3806413</t>
  </si>
  <si>
    <t>Apicoamento mecanizado de concreto</t>
  </si>
  <si>
    <t>3807863</t>
  </si>
  <si>
    <t>Chumbador de expansão controlada por torque para concreto D = 12,5 mm - fornecimento e instalação</t>
  </si>
  <si>
    <t>3807864</t>
  </si>
  <si>
    <t>Chumbador de expansão controlada por torque para concreto D = 16 mm - fornecimento e instalação</t>
  </si>
  <si>
    <t>3807865</t>
  </si>
  <si>
    <t>Chumbador de expansão controlada por torque para concreto D = 20 mm - fornecimento e instalação</t>
  </si>
  <si>
    <t>3807861</t>
  </si>
  <si>
    <t>Chumbador de expansão controlada por torque para concreto D = 6,3 mm - fornecimento e instalação</t>
  </si>
  <si>
    <t>3807862</t>
  </si>
  <si>
    <t>Chumbador de expansão controlada por torque para concreto D = 8 mm - fornecimento e instalação</t>
  </si>
  <si>
    <t>3806415</t>
  </si>
  <si>
    <t>Demolição controlada de concreto com martelete</t>
  </si>
  <si>
    <t>3806416</t>
  </si>
  <si>
    <t>Elevação de estruturas até 496 kN para substituição de aparelho de apoio com a utilização de macaco hidráulico</t>
  </si>
  <si>
    <t>3806419</t>
  </si>
  <si>
    <t>Elevação de estruturas de 1.390 a 1.859 kN para substituição de aparelho de apoio com a utilização de macaco hidráulico</t>
  </si>
  <si>
    <t>3806417</t>
  </si>
  <si>
    <t>Elevação de estruturas de 496 a 929 kN para substituição de aparelho de apoio com a utilização de macaco hidráulico</t>
  </si>
  <si>
    <t>3806418</t>
  </si>
  <si>
    <t>Elevação de estruturas de 929 a 1.390 kN para substituição de aparelho de apoio com a utilização de macaco hidráulico</t>
  </si>
  <si>
    <t>3808207</t>
  </si>
  <si>
    <t>Escada tubular multidirecional em aço galvanizado - utilização de 100 vezes - fornecimento, instalação e retirada</t>
  </si>
  <si>
    <t>3806400</t>
  </si>
  <si>
    <t>Fabricação de superestrutura metálica para passarela PL-15 - exceto piso de concreto</t>
  </si>
  <si>
    <t>3806399</t>
  </si>
  <si>
    <t>Fabricação de superestrutura metálica para passarela PL-20 - exceto piso de concreto</t>
  </si>
  <si>
    <t>3806387</t>
  </si>
  <si>
    <t>Fabricação de superestrutura metálica para passarela PL-25 - exceto piso de concreto</t>
  </si>
  <si>
    <t>3806397</t>
  </si>
  <si>
    <t>Fabricação de superestrutura metálica para passarela PL-30 - exceto piso de concreto</t>
  </si>
  <si>
    <t>3806396</t>
  </si>
  <si>
    <t>Fabricação de superestrutura metálica para passarela PL-35 - exceto piso de concreto</t>
  </si>
  <si>
    <t>3806386</t>
  </si>
  <si>
    <t>Guarda corpo e corrimão metálico para passarelas para pedestres - fornecimento e instalação</t>
  </si>
  <si>
    <t>3816118</t>
  </si>
  <si>
    <t>Guarda-corpo de concreto - fabricação - areia e brita comerciais</t>
  </si>
  <si>
    <t>3816117</t>
  </si>
  <si>
    <t>Guarda-corpo de concreto - fabricação - areia extraída e brita produzida</t>
  </si>
  <si>
    <t>3816196</t>
  </si>
  <si>
    <t>Injeção de nata de cimento</t>
  </si>
  <si>
    <t>3806426</t>
  </si>
  <si>
    <t>Lançamento de pré-laje com utilização de guindauto</t>
  </si>
  <si>
    <t>t</t>
  </si>
  <si>
    <t>3806401</t>
  </si>
  <si>
    <t>Lançamento de superestrutura de passarela metálica de 12 a 24 t com utilização de guindaste</t>
  </si>
  <si>
    <t>3806423</t>
  </si>
  <si>
    <t>Lançamento de viga pré-moldada de 1.000 a 1.250 kN com utilização de guindaste</t>
  </si>
  <si>
    <t>3806421</t>
  </si>
  <si>
    <t>Lançamento de viga pré-moldada de 500 a 750 kN com utilização de guindaste</t>
  </si>
  <si>
    <t>3806422</t>
  </si>
  <si>
    <t>Lançamento de viga pré-moldada de 750 a 1.000 kN com utilização de guindaste</t>
  </si>
  <si>
    <t>3806425</t>
  </si>
  <si>
    <t>Lançamento de viga pré-moldada de 980 a 1.225 kN com utilização de treliça lançadeira</t>
  </si>
  <si>
    <t>3806424</t>
  </si>
  <si>
    <t>Lançamento de viga pré-moldada de 980 a 1.225 kN com utilização de treliça lançadeira e carrelone</t>
  </si>
  <si>
    <t>3806420</t>
  </si>
  <si>
    <t>Lançamento de viga pré-moldada de até 500 kN com utilização de guindaste</t>
  </si>
  <si>
    <t>3806405</t>
  </si>
  <si>
    <t>Limpeza de aparelhos de apoio em obras de arte especiais</t>
  </si>
  <si>
    <t>3806404</t>
  </si>
  <si>
    <t>Limpeza de material retido em fundações submersas de obras de arte especiais</t>
  </si>
  <si>
    <t>3806406</t>
  </si>
  <si>
    <t>Limpeza em junta de dilatação</t>
  </si>
  <si>
    <t>3806403</t>
  </si>
  <si>
    <t>Limpeza em superfície de concreto com jateamento abrasivo com uso de granalhas de aço</t>
  </si>
  <si>
    <t>3806402</t>
  </si>
  <si>
    <t>Limpeza em superficie de concreto com jateamento d'água sob pressão</t>
  </si>
  <si>
    <t>3806407</t>
  </si>
  <si>
    <t>Pingadeira de elastômero perfil 40 x 40 mm com aba inclinada e fixada com adesivo estrutural e pinos - fornecimento e instalação</t>
  </si>
  <si>
    <t>3808043</t>
  </si>
  <si>
    <t>Pintura manual com nata de cimento - 3 demãos</t>
  </si>
  <si>
    <t>3806431</t>
  </si>
  <si>
    <t>Placa de aço de apoio para protensão externa em reforço de viga de OAE - confecção e instalação</t>
  </si>
  <si>
    <t>3806432</t>
  </si>
  <si>
    <t>Placa de aço de desvio para protensão externa em reforço de viga de OAE - confecção e instalação</t>
  </si>
  <si>
    <t>3806429</t>
  </si>
  <si>
    <t>Plataforma de trabalho em aço tubular apoiada no solo - altura de 4 a 6 m - utilização de 100 vezes - fornecimento, instalação e retirada</t>
  </si>
  <si>
    <t>3806430</t>
  </si>
  <si>
    <t>Plataforma de trabalho em aço tubular apoiada no solo - altura de 6 a 8 m - utilização de 100 vezes - fornecimento, instalação e retirada</t>
  </si>
  <si>
    <t>3806428</t>
  </si>
  <si>
    <t>Plataforma de trabalho em aço tubular apoiada no solo - altura de até 4 m - utilização de 100 vezes - fornecimento, instalação e retirada</t>
  </si>
  <si>
    <t>3816198</t>
  </si>
  <si>
    <t>Plataforma de trabalho em madeira apoiada no solo - altura de 6 a 12 m - utilização de 5 vezes - confecção, instalação e retirada</t>
  </si>
  <si>
    <t>3816197</t>
  </si>
  <si>
    <t>Plataforma de trabalho em madeira apoiada no solo - altura de até 6 m - utilização de 5 vezes - confecção, instalação e retirada</t>
  </si>
  <si>
    <t>3806410</t>
  </si>
  <si>
    <t>Plataforma de trabalho suspensa sob tabuleiro de pontes com treliças metálicas e tábuas - utilização de 100 vezes - confecção, instalação e retirada</t>
  </si>
  <si>
    <t>3806411</t>
  </si>
  <si>
    <t>Plataforma mecanizada de inspeção sob pontes com capacidade de 500 kg e alcance de 15 m</t>
  </si>
  <si>
    <t>3815644</t>
  </si>
  <si>
    <t>Recomposição de dreno em tubo de aço galvanizado D = 100 mm em OAE - fornecimento e instalação</t>
  </si>
  <si>
    <t>3815643</t>
  </si>
  <si>
    <t>Recomposição de dreno em tubo de aço galvanizado D = 80 mm em OAE - fornecimento e instalação</t>
  </si>
  <si>
    <t>3815706</t>
  </si>
  <si>
    <t>Recomposição de guarda-corpo com agregados comerciais - instalação</t>
  </si>
  <si>
    <t>3815597</t>
  </si>
  <si>
    <t>Recomposição de guarda-corpo com agregados produzidos - instalação</t>
  </si>
  <si>
    <t>3815600</t>
  </si>
  <si>
    <t>Recuperação de guarda-corpo metálico em ambiente agressivo</t>
  </si>
  <si>
    <t>3815601</t>
  </si>
  <si>
    <t>Recuperação de guarda-corpo metálico em ambiente muito agressivo</t>
  </si>
  <si>
    <t>3815599</t>
  </si>
  <si>
    <t>Recuperação de guarda-corpo metálico em ambiente pouco agressivo</t>
  </si>
  <si>
    <t>3806414</t>
  </si>
  <si>
    <t>Remoção de concreto com jateamento d'água sob alta pressão</t>
  </si>
  <si>
    <t>3806409</t>
  </si>
  <si>
    <t>Restauração de berços de apoio para junta de dilatação - fornecimento e instalação</t>
  </si>
  <si>
    <t>3815602</t>
  </si>
  <si>
    <t>Substituição de junta de dilatação e lábios poliméricos - fornecimento e instalação</t>
  </si>
  <si>
    <t>4011444</t>
  </si>
  <si>
    <t>Areia asfalto a quente - faixa A - areia comercial</t>
  </si>
  <si>
    <t>4011443</t>
  </si>
  <si>
    <t>Areia asfalto a quente - faixa A - areia extraída</t>
  </si>
  <si>
    <t>4011446</t>
  </si>
  <si>
    <t>Areia asfalto a quente - faixa B - areia comercial</t>
  </si>
  <si>
    <t>4011445</t>
  </si>
  <si>
    <t>Areia asfalto a quente - faixa B - areia extraída</t>
  </si>
  <si>
    <t>4011448</t>
  </si>
  <si>
    <t>Areia asfalto a quente com asfalto polímero - faixa A - areia comercial</t>
  </si>
  <si>
    <t>4011447</t>
  </si>
  <si>
    <t>Areia asfalto a quente com asfalto polímero - faixa A - areia extraída</t>
  </si>
  <si>
    <t>4011450</t>
  </si>
  <si>
    <t>Areia asfalto a quente com asfalto polímero - faixa B - areia comercial</t>
  </si>
  <si>
    <t>4011449</t>
  </si>
  <si>
    <t>Areia asfalto a quente com asfalto polímero - faixa B - areia extraída</t>
  </si>
  <si>
    <t>4011452</t>
  </si>
  <si>
    <t>Areia asfalto a quente com asfalto polímero - faixa C - areia comercial</t>
  </si>
  <si>
    <t>4011451</t>
  </si>
  <si>
    <t>Areia asfalto a quente com asfalto polímero - faixa C - areia extraída</t>
  </si>
  <si>
    <t>4011219</t>
  </si>
  <si>
    <t>Base de solo estabilizado granulometricamente sem mistura com material de jazida</t>
  </si>
  <si>
    <t>4011291</t>
  </si>
  <si>
    <t>Base de solo melhorado com 3% de cimento e mistura em usina com material de jazida</t>
  </si>
  <si>
    <t>4011287</t>
  </si>
  <si>
    <t>Base de solo melhorado com 3% de cimento e mistura na pista com material de jazida</t>
  </si>
  <si>
    <t>4011305</t>
  </si>
  <si>
    <t>Base de solo-cal com 7% de cal e mistura na pista com material de jazida</t>
  </si>
  <si>
    <t>4011313</t>
  </si>
  <si>
    <t>Base de solo-cimento com 7% de cimento e mistura em usina com material de jazida</t>
  </si>
  <si>
    <t>4011297</t>
  </si>
  <si>
    <t>Base de solo-cimento com 7% de cimento e mistura na pista com material de jazida</t>
  </si>
  <si>
    <t>4011221</t>
  </si>
  <si>
    <t>Base estabilizada granulometricamente com mistura de solos na pista com material de jazida</t>
  </si>
  <si>
    <t>4011226</t>
  </si>
  <si>
    <t>Base estabilizada granulometricamente com mistura solo areia (70% - 30%) em usina com material de jazida e areia extraída</t>
  </si>
  <si>
    <t>4011240</t>
  </si>
  <si>
    <t>Base estabilizada granulometricamente com mistura solo brita (70% - 30%) com 3% de cimento em usina com material de jazida e brita comercial</t>
  </si>
  <si>
    <t>4011239</t>
  </si>
  <si>
    <t>Base estabilizada granulometricamente com mistura solo brita (70% - 30%) com 3% de cimento em usina com material de jazida e brita produzida</t>
  </si>
  <si>
    <t>4011268</t>
  </si>
  <si>
    <t>Base estabilizada granulometricamente com mistura solo brita (70% - 30%) em usina com material de jazida e brita comercial</t>
  </si>
  <si>
    <t>4011267</t>
  </si>
  <si>
    <t>Base estabilizada granulometricamente com mistura solo brita (70% - 30%) em usina com material de jazida e brita produzida</t>
  </si>
  <si>
    <t>4011256</t>
  </si>
  <si>
    <t>Base estabilizada granulometricamente com mistura solo brita (70% - 30%) na pista com material de jazida e brita comercial</t>
  </si>
  <si>
    <t>4011255</t>
  </si>
  <si>
    <t>Base estabilizada granulometricamente com mistura solo brita (70% - 30%) na pista com material de jazida e brita produzida</t>
  </si>
  <si>
    <t>4011276</t>
  </si>
  <si>
    <t>Base ou sub-base de brita graduada com brita comercial</t>
  </si>
  <si>
    <t>4011275</t>
  </si>
  <si>
    <t>Base ou sub-base de brita graduada com brita produzida</t>
  </si>
  <si>
    <t>4011549</t>
  </si>
  <si>
    <t>Base ou sub-base de brita graduada executada com vibroacabadora - brita comercial</t>
  </si>
  <si>
    <t>4011548</t>
  </si>
  <si>
    <t>Base ou sub-base de brita graduada executada com vibroacabadora - brita produzida</t>
  </si>
  <si>
    <t>4011278</t>
  </si>
  <si>
    <t>Base ou sub-base de brita graduada tratada com cimento com brita comercial</t>
  </si>
  <si>
    <t>4011277</t>
  </si>
  <si>
    <t>Base ou sub-base de brita graduada tratada com cimento com brita produzida</t>
  </si>
  <si>
    <t>4011561</t>
  </si>
  <si>
    <t>Base ou sub-base de brita graduada tratada com cimento executada com vibroacabadora - brita comercial</t>
  </si>
  <si>
    <t>4011560</t>
  </si>
  <si>
    <t>Base ou sub-base de brita graduada tratada com cimento executada com vibroacabadora - brita produzida</t>
  </si>
  <si>
    <t>4011282</t>
  </si>
  <si>
    <t>Base ou sub-base de macadame hidráulico com brita comercial</t>
  </si>
  <si>
    <t>4011281</t>
  </si>
  <si>
    <t>Base ou sub-base de macadame hidráulico com brita produzida</t>
  </si>
  <si>
    <t>4011279</t>
  </si>
  <si>
    <t>Base ou sub-base de macadame seco com brita comercial</t>
  </si>
  <si>
    <t>4011280</t>
  </si>
  <si>
    <t>Base ou sub-base de macadame seco com brita produzida</t>
  </si>
  <si>
    <t>4011327</t>
  </si>
  <si>
    <t>Base ou sub-base estabilizada granulometricamente com mistura solo escória de aciaria (50%-50%) em usina com material de jazida</t>
  </si>
  <si>
    <t>4011325</t>
  </si>
  <si>
    <t>Base ou sub-base estabilizada granulometricamente com mistura solo escória de aciaria (50%-50%) na pista com material de jazida</t>
  </si>
  <si>
    <t>4011454</t>
  </si>
  <si>
    <t>Concreto asfáltico - faixa A - areia e brita comerciais</t>
  </si>
  <si>
    <t>4011453</t>
  </si>
  <si>
    <t>Concreto asfáltico - faixa A - areia extraída, brita produzida</t>
  </si>
  <si>
    <t>4011455</t>
  </si>
  <si>
    <t>Concreto asfáltico - faixa A - massa comercial</t>
  </si>
  <si>
    <t>4011459</t>
  </si>
  <si>
    <t>Concreto asfáltico - faixa B - areia e brita comerciais</t>
  </si>
  <si>
    <t>4011458</t>
  </si>
  <si>
    <t>Concreto asfáltico - faixa B - areia extraída, brita produzidas</t>
  </si>
  <si>
    <t>4011463</t>
  </si>
  <si>
    <t>Concreto asfáltico - faixa C - areia e brita comerciais</t>
  </si>
  <si>
    <t>4011462</t>
  </si>
  <si>
    <t>Concreto asfáltico - faixa C - areia extraída, brita produzida</t>
  </si>
  <si>
    <t>4011464</t>
  </si>
  <si>
    <t>Concreto asfáltico - faixa C - massa comercial</t>
  </si>
  <si>
    <t>4011457</t>
  </si>
  <si>
    <t>Concreto asfáltico com asfalto polímero - faixa A - areia e brita comerciais</t>
  </si>
  <si>
    <t>4011456</t>
  </si>
  <si>
    <t>Concreto asfáltico com asfalto polímero - faixa A - areia extraída, brita produzida</t>
  </si>
  <si>
    <t>4011461</t>
  </si>
  <si>
    <t>Concreto asfáltico com asfalto polímero - faixa B - areia e brita comerciais</t>
  </si>
  <si>
    <t>4011460</t>
  </si>
  <si>
    <t>Concreto asfáltico com asfalto polímero - faixa B - areia extraída, brita produzida</t>
  </si>
  <si>
    <t>4011466</t>
  </si>
  <si>
    <t>Concreto asfáltico com asfalto polímero - faixa C - areia e brita comerciais</t>
  </si>
  <si>
    <t>4011465</t>
  </si>
  <si>
    <t>Concreto asfáltico com asfalto polímero - faixa C - areia extraída, brita produzida</t>
  </si>
  <si>
    <t>4011469</t>
  </si>
  <si>
    <t>Concreto asfáltico com borracha - faixa A - brita comercial</t>
  </si>
  <si>
    <t>4011473</t>
  </si>
  <si>
    <t>Concreto asfáltico com borracha - faixa A - brita produzida</t>
  </si>
  <si>
    <t>4011470</t>
  </si>
  <si>
    <t>Concreto asfáltico com borracha - faixa B - brita comercial</t>
  </si>
  <si>
    <t>4011474</t>
  </si>
  <si>
    <t>Concreto asfáltico com borracha - faixa B - brita produzida</t>
  </si>
  <si>
    <t>4011471</t>
  </si>
  <si>
    <t>Concreto asfáltico com borracha - faixa C - brita comercial</t>
  </si>
  <si>
    <t>4011475</t>
  </si>
  <si>
    <t>Concreto asfáltico com borracha - faixa C - brita produzida</t>
  </si>
  <si>
    <t>4011472</t>
  </si>
  <si>
    <t>Concreto asfáltico com borracha - faixa GAP GRADED - brita comercial</t>
  </si>
  <si>
    <t>4011476</t>
  </si>
  <si>
    <t>Concreto asfáltico com borracha - faixa GAP GRADED - brita produzida</t>
  </si>
  <si>
    <t>4011478</t>
  </si>
  <si>
    <t>Concreto asfáltico reciclado em usina com adição de asfalto - brita comercial</t>
  </si>
  <si>
    <t>4011477</t>
  </si>
  <si>
    <t>Concreto asfáltico reciclado em usina com adição de asfalto - brita produzida</t>
  </si>
  <si>
    <t>4011538</t>
  </si>
  <si>
    <t>Cura com pintura asfáltica para pavimento de concreto compactado com rolo</t>
  </si>
  <si>
    <t>4016096</t>
  </si>
  <si>
    <t>Escavação e carga de material de jazida com escavadeira hidráulica de 1,56 m³</t>
  </si>
  <si>
    <t>4016008</t>
  </si>
  <si>
    <t>Escavação e carga de material de jazida com trator de 127 kW e carregadeira de 3,4 m³</t>
  </si>
  <si>
    <t>4016007</t>
  </si>
  <si>
    <t>Escavação e carga de material de jazida com trator de 97 kW e carregadeira de 1,72 m³</t>
  </si>
  <si>
    <t>4015612</t>
  </si>
  <si>
    <t>Execução de revestimento primário com material de jazida</t>
  </si>
  <si>
    <t>4011479</t>
  </si>
  <si>
    <t>Fresagem contínua de revestimento asfáltico</t>
  </si>
  <si>
    <t>4011480</t>
  </si>
  <si>
    <t>Fresagem descontínua de revestimento asfáltico</t>
  </si>
  <si>
    <t>4011562</t>
  </si>
  <si>
    <t>Geogrelha bidirecional com resistência a tração de 30 kN/m - deformação &lt; 5% - malha de 36 x 34 mm - para reforço de base granular</t>
  </si>
  <si>
    <t>4011351</t>
  </si>
  <si>
    <t>Imprimação com asfalto diluído</t>
  </si>
  <si>
    <t>4011352</t>
  </si>
  <si>
    <t>Imprimação com emulsão asfáltica</t>
  </si>
  <si>
    <t>4011402</t>
  </si>
  <si>
    <t>Lama asfáltica - faixa I - areia e brita comerciais</t>
  </si>
  <si>
    <t>4011401</t>
  </si>
  <si>
    <t>Lama asfáltica - faixa I - areia extraída e brita produzida</t>
  </si>
  <si>
    <t>4011404</t>
  </si>
  <si>
    <t>Lama asfáltica - faixa II - areia e brita comerciais</t>
  </si>
  <si>
    <t>4011403</t>
  </si>
  <si>
    <t>Lama asfáltica - faixa II - areia extraída e brita produzida</t>
  </si>
  <si>
    <t>4011406</t>
  </si>
  <si>
    <t>Lama asfáltica - faixa III - areia e brita comerciais</t>
  </si>
  <si>
    <t>4011405</t>
  </si>
  <si>
    <t>Lama asfáltica - faixa III - areia extraída e brita produzida</t>
  </si>
  <si>
    <t>4011392</t>
  </si>
  <si>
    <t>Macadame betuminoso por penetração - faixa A - brita comercial</t>
  </si>
  <si>
    <t>4011391</t>
  </si>
  <si>
    <t>Macadame betuminoso por penetração - faixa A - brita produzida</t>
  </si>
  <si>
    <t>4011394</t>
  </si>
  <si>
    <t>Macadame betuminoso por penetração - faixa B - brita comercial</t>
  </si>
  <si>
    <t>4011393</t>
  </si>
  <si>
    <t>Macadame betuminoso por penetração - faixa B - brita produzida</t>
  </si>
  <si>
    <t>4011396</t>
  </si>
  <si>
    <t>Macadame betuminoso por penetração - faixa C - brita comercial</t>
  </si>
  <si>
    <t>4011395</t>
  </si>
  <si>
    <t>Macadame betuminoso por penetração - faixa C - brita produzida</t>
  </si>
  <si>
    <t>4011398</t>
  </si>
  <si>
    <t>Macadame betuminoso por penetração - faixa D - brita comercial</t>
  </si>
  <si>
    <t>4011397</t>
  </si>
  <si>
    <t>Macadame betuminoso por penetração - faixa D - brita produzida</t>
  </si>
  <si>
    <t>4011400</t>
  </si>
  <si>
    <t>Macadame betuminoso por penetração com asfalto com polímero - faixa A - brita comercial</t>
  </si>
  <si>
    <t>4011399</t>
  </si>
  <si>
    <t>Macadame betuminoso por penetração com asfalto com polímero - faixa A - brita produzida</t>
  </si>
  <si>
    <t>4011490</t>
  </si>
  <si>
    <t>Manta sintética para recapeamento asfáltico com geotextil RT - 09 - fornecimento e aplicação</t>
  </si>
  <si>
    <t>4011536</t>
  </si>
  <si>
    <t>Membrana plástica isolante e impermeabilizante com espessura de 0,2 mm - fornecimento e instalação</t>
  </si>
  <si>
    <t>4011415</t>
  </si>
  <si>
    <t>Micro pré-misturado a quente com asfalto polímero - brita comecial</t>
  </si>
  <si>
    <t>4011416</t>
  </si>
  <si>
    <t>Micro pré-misturado a quente com asfalto polímero - brita produzida</t>
  </si>
  <si>
    <t>4011408</t>
  </si>
  <si>
    <t>Microrrevestimento a frio com emulsão modificada com polímero de 0,8 cm - brita comercial</t>
  </si>
  <si>
    <t>4011407</t>
  </si>
  <si>
    <t>Microrrevestimento a frio com emulsão modificada com polímero de 0,8 cm - brita produzida</t>
  </si>
  <si>
    <t>4011410</t>
  </si>
  <si>
    <t>Microrrevestimento a frio com emulsão modificada com polímero de 1,5 cm - brita comercial</t>
  </si>
  <si>
    <t>4011409</t>
  </si>
  <si>
    <t>Microrrevestimento a frio com emulsão modificada com polímero de 1,5 cm - brita produzida</t>
  </si>
  <si>
    <t>4011412</t>
  </si>
  <si>
    <t>Microrrevestimento a frio com emulsão modificada com polímero de 2,0 cm - brita comercial</t>
  </si>
  <si>
    <t>4011411</t>
  </si>
  <si>
    <t>Microrrevestimento a frio com emulsão modificada com polímero de 2,0 cm - brita produzida</t>
  </si>
  <si>
    <t>4011520</t>
  </si>
  <si>
    <t>Pavimento de concreto com equipamento de pequeno porte - areia e brita comerciais</t>
  </si>
  <si>
    <t>4011507</t>
  </si>
  <si>
    <t>Pavimento de concreto com equipamento de pequeno porte - areia extraída e brita produzida</t>
  </si>
  <si>
    <t>4011535</t>
  </si>
  <si>
    <t>Pavimento de concreto com equipamento fôrma-trilho - areia e brita comerciais</t>
  </si>
  <si>
    <t>4011534</t>
  </si>
  <si>
    <t>Pavimento de concreto com equipamento fôrma-trilho - areia extraída e brita produzida</t>
  </si>
  <si>
    <t>4011533</t>
  </si>
  <si>
    <t>Pavimento de concreto com fôrmas deslizantes - areia e brita comerciais</t>
  </si>
  <si>
    <t>4011532</t>
  </si>
  <si>
    <t>Pavimento de concreto com fôrmas deslizantes - areia extraída e brita produzida</t>
  </si>
  <si>
    <t>4011492</t>
  </si>
  <si>
    <t>Pavimento de concreto compactado com rolo - brita comercial</t>
  </si>
  <si>
    <t>4011491</t>
  </si>
  <si>
    <t>Pavimento de concreto compactado com rolo - brita produzida</t>
  </si>
  <si>
    <t>4011353</t>
  </si>
  <si>
    <t>Pintura de ligação</t>
  </si>
  <si>
    <t>4011354</t>
  </si>
  <si>
    <t>Pintura de ligação - emulsão com polímero</t>
  </si>
  <si>
    <t>4011418</t>
  </si>
  <si>
    <t>Pré-misturado a frio - faixa A - areia e brita comerciais</t>
  </si>
  <si>
    <t>4011417</t>
  </si>
  <si>
    <t>Pré-misturado a frio - faixa A - areia extraída, brita produzida</t>
  </si>
  <si>
    <t>4011420</t>
  </si>
  <si>
    <t>Pré-misturado a frio - faixa B - areia e brita comerciais</t>
  </si>
  <si>
    <t>4011419</t>
  </si>
  <si>
    <t>Pré-misturado a frio - faixa B - areia extraída, brita produzida</t>
  </si>
  <si>
    <t>4011422</t>
  </si>
  <si>
    <t>Pré-misturado a frio - faixa C - areia e brita comerciais</t>
  </si>
  <si>
    <t>4011421</t>
  </si>
  <si>
    <t>Pré-misturado a frio - faixa C - areia extraída, brita produzida</t>
  </si>
  <si>
    <t>4011424</t>
  </si>
  <si>
    <t>Pré-misturado a frio - faixa D - areia e brita comerciais</t>
  </si>
  <si>
    <t>4011423</t>
  </si>
  <si>
    <t>Pré-misturado a frio - faixa D - areia extraída, brita produzida</t>
  </si>
  <si>
    <t>4011426</t>
  </si>
  <si>
    <t>Pré-misturado a frio com emulsão asfáltica com polímero - faixa A - areia e brita comerciais</t>
  </si>
  <si>
    <t>4011425</t>
  </si>
  <si>
    <t>Pré-misturado a frio com emulsão asfáltica com polímero - faixa A - areia extraída, brita produzida</t>
  </si>
  <si>
    <t>4011428</t>
  </si>
  <si>
    <t>Pré-misturado a frio com emulsão asfáltica com polímero - faixa B - areia e brita comerciais</t>
  </si>
  <si>
    <t>4011427</t>
  </si>
  <si>
    <t>Pré-misturado a frio com emulsão asfáltica com polímero - faixa B - areia extraída, brita produzida</t>
  </si>
  <si>
    <t>4011430</t>
  </si>
  <si>
    <t>Pré-misturado a frio com emulsão asfáltica com polímero - faixa C - areia e brita comerciais</t>
  </si>
  <si>
    <t>4011429</t>
  </si>
  <si>
    <t>Pré-misturado a frio com emulsão asfáltica com polímero - faixa C - areia extraída, brita produzida</t>
  </si>
  <si>
    <t>4011432</t>
  </si>
  <si>
    <t>Pré-misturado a frio com emulsão asfáltica com polímero - faixa D - areia e brita comerciais</t>
  </si>
  <si>
    <t>4011431</t>
  </si>
  <si>
    <t>Pré-misturado a frio com emulsão asfáltica com polímero - faixa D - areia extraída, brita produzida</t>
  </si>
  <si>
    <t>4011434</t>
  </si>
  <si>
    <t>Pré-misturado a quente com asfalto polímero - faixa I - camada porosa de atrito - areia e brita comerciais</t>
  </si>
  <si>
    <t>4011433</t>
  </si>
  <si>
    <t>Pré-misturado a quente com asfalto polímero - faixa I - camada porosa de atrito - areia extraída, brita produzida</t>
  </si>
  <si>
    <t>4011436</t>
  </si>
  <si>
    <t>Pré-misturado a quente com asfalto polímero - faixa II - camada porosa de atrito - areia e brita comerciais</t>
  </si>
  <si>
    <t>4011435</t>
  </si>
  <si>
    <t>Pré-misturado a quente com asfalto polímero - faixa II - camada porosa de atrito - areia extraída, brita produzida</t>
  </si>
  <si>
    <t>4011438</t>
  </si>
  <si>
    <t>Pré-misturado a quente com asfalto polímero - faixa III - camada porosa de atrito - areia e brita comerciais</t>
  </si>
  <si>
    <t>4011437</t>
  </si>
  <si>
    <t>Pré-misturado a quente com asfalto polímero - faixa III - camada porosa de atrito - areia extraída, brita produzida</t>
  </si>
  <si>
    <t>4011440</t>
  </si>
  <si>
    <t>Pré-misturado a quente com asfalto polímero - faixa IV - camada porosa de atrito - areia e brita comerciais</t>
  </si>
  <si>
    <t>4011439</t>
  </si>
  <si>
    <t>Pré-misturado a quente com asfalto polímero - faixa IV - camada porosa de atrito - areia extraída, brita produzida</t>
  </si>
  <si>
    <t>4011442</t>
  </si>
  <si>
    <t>Pré-misturado a quente com asfalto polímero - faixa V - camada porosa de atrito - areia e brita comerciais</t>
  </si>
  <si>
    <t>4011441</t>
  </si>
  <si>
    <t>Pré-misturado a quente com asfalto polímero - faixa V - camada porosa de atrito - areia extraída, brita produzida</t>
  </si>
  <si>
    <t>4011482</t>
  </si>
  <si>
    <t>Reciclagem com adição de 3% de cimento e incorporação do revestimento asfáltico à base</t>
  </si>
  <si>
    <t>4011484</t>
  </si>
  <si>
    <t>Reciclagem com adição de brita comercial e incorporação do revestimento asfáltico à base</t>
  </si>
  <si>
    <t>4011483</t>
  </si>
  <si>
    <t>Reciclagem com adição de brita produzida e incorporação do revestimento asfáltico à base</t>
  </si>
  <si>
    <t>4011488</t>
  </si>
  <si>
    <t>Reciclagem com espuma asfáltica e incorporação do revestimento asfáltico à base com adição de cimento</t>
  </si>
  <si>
    <t>4011487</t>
  </si>
  <si>
    <t>Reciclagem com espuma asfáltica e incorporação do revestimento asfáltico à base com adição de pó de pedra comercial e cimento</t>
  </si>
  <si>
    <t>4011486</t>
  </si>
  <si>
    <t>Reciclagem com incorporação do revestimento asfáltico à base com adição de 3% de cimento e de brita comercial</t>
  </si>
  <si>
    <t>4011485</t>
  </si>
  <si>
    <t>Reciclagem com incorporação do revestimento asfáltico à base com adição de 3% de cimento e de brita produzida</t>
  </si>
  <si>
    <t>4011489</t>
  </si>
  <si>
    <t>Reciclagem em usina com espuma de asfalto de concreto asfáltico com adição de agregado comercial e cimento</t>
  </si>
  <si>
    <t>4011481</t>
  </si>
  <si>
    <t>Reciclagem simples com incorporação do revestimento asfáltico à base</t>
  </si>
  <si>
    <t>4011347</t>
  </si>
  <si>
    <t>Reestabilização de camada de base com adição de 3% de cimento</t>
  </si>
  <si>
    <t>4011342</t>
  </si>
  <si>
    <t>Reestabilização de camada de base com adição de 30% de brita comercial</t>
  </si>
  <si>
    <t>4011344</t>
  </si>
  <si>
    <t>Reestabilização de camada de base com adição de 30% de brita produzida</t>
  </si>
  <si>
    <t>4011341</t>
  </si>
  <si>
    <t>Reestabilização de camada de base com adição de 30% de material fresado retirado da pista</t>
  </si>
  <si>
    <t>4011346</t>
  </si>
  <si>
    <t>Reestabilização de camada de base sem adição de material</t>
  </si>
  <si>
    <t>4011211</t>
  </si>
  <si>
    <t>Reforço do subleito com material de jazida</t>
  </si>
  <si>
    <t>4011304</t>
  </si>
  <si>
    <t>Reforço do subleito de solo melhorado com 4% de cal e mistura na pista com material de jazida</t>
  </si>
  <si>
    <t>4011209</t>
  </si>
  <si>
    <t>Regularização do subleito</t>
  </si>
  <si>
    <t>4011210</t>
  </si>
  <si>
    <t>Regularização do subleito com fresagem corte e controle automático de greide</t>
  </si>
  <si>
    <t>4011537</t>
  </si>
  <si>
    <t>Serragem de juntas em pavimento de concreto, limpeza e enchimento com selante a frio</t>
  </si>
  <si>
    <t>4011218</t>
  </si>
  <si>
    <t>Sub-base de concreto adensado por vibração - areia e brita comerciais</t>
  </si>
  <si>
    <t>4011217</t>
  </si>
  <si>
    <t>Sub-base de concreto adensado por vibração - areia extraída e brita produzida</t>
  </si>
  <si>
    <t>4011214</t>
  </si>
  <si>
    <t>Sub-base de concreto compactado com rolo - brita comercial</t>
  </si>
  <si>
    <t>4011213</t>
  </si>
  <si>
    <t>Sub-base de concreto compactado com rolo - brita produzida</t>
  </si>
  <si>
    <t>4011227</t>
  </si>
  <si>
    <t>Sub-base de solo estabilizado granulometricamente sem mistura com material de jazida</t>
  </si>
  <si>
    <t>4011302</t>
  </si>
  <si>
    <t>Sub-base de solo melhorado com 3% de cimento e mistura em usina com material de jazida</t>
  </si>
  <si>
    <t>4011300</t>
  </si>
  <si>
    <t>Sub-base de solo melhorado com 3% de cimento e mistura na pista com material de jazida</t>
  </si>
  <si>
    <t>4011306</t>
  </si>
  <si>
    <t>Sub-base de solo-cal com 7% de cal e mistura na pista com material de jazida</t>
  </si>
  <si>
    <t>4011303</t>
  </si>
  <si>
    <t>Sub-base de solo-cimento com 7% de cimento e mistura em usina com material de jazida</t>
  </si>
  <si>
    <t>4011301</t>
  </si>
  <si>
    <t>Sub-base de solo-cimento com 7% de cimento e mistura na pista com material de jazida</t>
  </si>
  <si>
    <t>4011228</t>
  </si>
  <si>
    <t>Sub-base estabilizada granulometricamente com mistura de solos na pista com material de jazida</t>
  </si>
  <si>
    <t>4011229</t>
  </si>
  <si>
    <t>Sub-base estabilizada granulometricamente com mistura solo areia (70% - 30%) em usina com material de jazida e areia extraída</t>
  </si>
  <si>
    <t>4011231</t>
  </si>
  <si>
    <t>Sub-base estabilizada granulometricamente com mistura solo brita (70% - 30%) com 3% de cimento em usina com material de jazida e brita comercial</t>
  </si>
  <si>
    <t>4011230</t>
  </si>
  <si>
    <t>Sub-base estabilizada granulometricamente com mistura solo brita (70% - 30%) com 3% de cimento em usina com material de jazida e brita produzida</t>
  </si>
  <si>
    <t>4011235</t>
  </si>
  <si>
    <t>Sub-base estabilizada granulometricamente com mistura solo brita (70% - 30%) em usina com material de jazida e brita comercial</t>
  </si>
  <si>
    <t>4011234</t>
  </si>
  <si>
    <t>Sub-base estabilizada granulometricamente com mistura solo brita (70% - 30%) em usina com material de jazida e brita produzida</t>
  </si>
  <si>
    <t>4011233</t>
  </si>
  <si>
    <t>Sub-base estabilizada granulometricamente com mistura solo brita (70% - 30%) na pista com material de jazida e brita comercial</t>
  </si>
  <si>
    <t>4011232</t>
  </si>
  <si>
    <t>Sub-base estabilizada granulometricamente com mistura solo brita (70% - 30%) na pista com material de jazida e brita produzida</t>
  </si>
  <si>
    <t>4011372</t>
  </si>
  <si>
    <t>Tratamento superficial duplo com banho diluído - brita comercial</t>
  </si>
  <si>
    <t>4011371</t>
  </si>
  <si>
    <t>Tratamento superficial duplo com banho diluído - brita produzida</t>
  </si>
  <si>
    <t>4011378</t>
  </si>
  <si>
    <t>Tratamento superficial duplo com banho diluído com emulsão com polímero - brita comercial</t>
  </si>
  <si>
    <t>4011377</t>
  </si>
  <si>
    <t>Tratamento superficial duplo com banho diluído com emulsão com polímero - brita produzida</t>
  </si>
  <si>
    <t>4011368</t>
  </si>
  <si>
    <t>Tratamento superficial duplo com CAP - brita comercial</t>
  </si>
  <si>
    <t>4011367</t>
  </si>
  <si>
    <t>Tratamento superficial duplo com CAP - brita produzida</t>
  </si>
  <si>
    <t>4011374</t>
  </si>
  <si>
    <t>Tratamento superficial duplo com CAP com polímero - brita comercial</t>
  </si>
  <si>
    <t>4011373</t>
  </si>
  <si>
    <t>Tratamento superficial duplo com CAP com polímero - brita produzida</t>
  </si>
  <si>
    <t>4011370</t>
  </si>
  <si>
    <t>Tratamento superficial duplo com emulsão - brita comercial</t>
  </si>
  <si>
    <t>4011369</t>
  </si>
  <si>
    <t>Tratamento superficial duplo com emulsão - brita produzida</t>
  </si>
  <si>
    <t>4011376</t>
  </si>
  <si>
    <t>Tratamento superficial duplo com emulsão com polímero - brita comercial</t>
  </si>
  <si>
    <t>4011375</t>
  </si>
  <si>
    <t>Tratamento superficial duplo com emulsão com polímero - brita produzida</t>
  </si>
  <si>
    <t>4011360</t>
  </si>
  <si>
    <t>Tratamento superficial simples com banho diluído - brita comercial</t>
  </si>
  <si>
    <t>4011359</t>
  </si>
  <si>
    <t>Tratamento superficial simples com banho diluído - brita produzida</t>
  </si>
  <si>
    <t>4011366</t>
  </si>
  <si>
    <t>Tratamento superficial simples com banho diluído com emulsão com polímero - brita comercial</t>
  </si>
  <si>
    <t>4011365</t>
  </si>
  <si>
    <t>Tratamento superficial simples com banho diluído com emulsão com polímero - brita produzida</t>
  </si>
  <si>
    <t>4011356</t>
  </si>
  <si>
    <t>Tratamento superficial simples com CAP - brita comercial</t>
  </si>
  <si>
    <t>4011355</t>
  </si>
  <si>
    <t>Tratamento superficial simples com CAP - brita produzida</t>
  </si>
  <si>
    <t>4011362</t>
  </si>
  <si>
    <t>Tratamento superficial simples com CAP com polímero - brita comercial</t>
  </si>
  <si>
    <t>4011361</t>
  </si>
  <si>
    <t>Tratamento superficial simples com CAP com polímero - brita produzida</t>
  </si>
  <si>
    <t>4011358</t>
  </si>
  <si>
    <t>Tratamento superficial simples com emulsão - brita comercial</t>
  </si>
  <si>
    <t>4011357</t>
  </si>
  <si>
    <t>Tratamento superficial simples com emulsão - brita produzida</t>
  </si>
  <si>
    <t>4011364</t>
  </si>
  <si>
    <t>Tratamento superficial simples com emulsão com polímero - brita comercial</t>
  </si>
  <si>
    <t>4011363</t>
  </si>
  <si>
    <t>Tratamento superficial simples com emulsão com polímero - brita produzida</t>
  </si>
  <si>
    <t>4011384</t>
  </si>
  <si>
    <t>Tratamento superficial triplo com banho diluído - brita comercial</t>
  </si>
  <si>
    <t>4011383</t>
  </si>
  <si>
    <t>Tratamento superficial triplo com banho diluído - brita produzida</t>
  </si>
  <si>
    <t>4011390</t>
  </si>
  <si>
    <t>Tratamento superficial triplo com banho diluído - emulsão com polímero - brita comercial</t>
  </si>
  <si>
    <t>4011389</t>
  </si>
  <si>
    <t>Tratamento superficial triplo com banho diluído - emulsão com polímero - brita produzida</t>
  </si>
  <si>
    <t>4011380</t>
  </si>
  <si>
    <t>Tratamento superficial triplo com CAP - brita comercial</t>
  </si>
  <si>
    <t>4011379</t>
  </si>
  <si>
    <t>Tratamento superficial triplo com CAP - brita produzida</t>
  </si>
  <si>
    <t>4011386</t>
  </si>
  <si>
    <t>Tratamento superficial triplo com CAP com polímero - brita comercial</t>
  </si>
  <si>
    <t>4011385</t>
  </si>
  <si>
    <t>Tratamento superficial triplo com CAP com polímero - brita produzida</t>
  </si>
  <si>
    <t>4011382</t>
  </si>
  <si>
    <t>Tratamento superficial triplo com emulsão - brita comercial</t>
  </si>
  <si>
    <t>4011381</t>
  </si>
  <si>
    <t>Tratamento superficial triplo com emulsão - brita produzida</t>
  </si>
  <si>
    <t>4011388</t>
  </si>
  <si>
    <t>Tratamento superficial triplo com emulsão com polímero - brita comercial</t>
  </si>
  <si>
    <t>4011387</t>
  </si>
  <si>
    <t>Tratamento superficial triplo com emulsão com polímero - brita produzida</t>
  </si>
  <si>
    <t>4011212</t>
  </si>
  <si>
    <t>Varredura da superfície para execução de revestimento asfáltico</t>
  </si>
  <si>
    <t>4208197</t>
  </si>
  <si>
    <t>Ancoragem fixa para estais de 12 cordoalhas D = 15,7 mm - inclusive injeção de cera</t>
  </si>
  <si>
    <t>4208158</t>
  </si>
  <si>
    <t>Ancoragem fixa para estais de 19 cordoalhas D = 15,7 mm - inclusive injeção de cera</t>
  </si>
  <si>
    <t>4208198</t>
  </si>
  <si>
    <t>Ancoragem fixa para estais de 22 cordoalhas D = 15,7 mm - inclusive injeção de cera</t>
  </si>
  <si>
    <t>4208159</t>
  </si>
  <si>
    <t>Ancoragem fixa para estais de 31 cordoalhas D = 15,7 mm - inclusive injeção de cera</t>
  </si>
  <si>
    <t>4208160</t>
  </si>
  <si>
    <t>Ancoragem fixa para estais de 37 cordoalhas D = 15,7 mm - inclusive injeção de cera</t>
  </si>
  <si>
    <t>4208199</t>
  </si>
  <si>
    <t>Ancoragem fixa para estais de 43 cordoalhas D = 15,7 mm - inclusive injeção de cera</t>
  </si>
  <si>
    <t>4208161</t>
  </si>
  <si>
    <t>Ancoragem fixa para estais de 55 cordoalhas D = 15,7 mm - inclusive injeção de cera</t>
  </si>
  <si>
    <t>4208162</t>
  </si>
  <si>
    <t>Ancoragem fixa para estais de 61 cordoalhas D = 15,7 mm - inclusive injeção de cera</t>
  </si>
  <si>
    <t>4208163</t>
  </si>
  <si>
    <t>Ancoragem fixa para estais de 73 cordoalhas D = 15,7 mm - inclusive injeção de cera</t>
  </si>
  <si>
    <t>4208200</t>
  </si>
  <si>
    <t>Ancoragem fixa para estais de 85 cordoalhas D = 15,7 mm - inclusive injeção de cera</t>
  </si>
  <si>
    <t>4208164</t>
  </si>
  <si>
    <t>Ancoragem fixa para estais de 91 cordoalhas D = 15,7 mm - inclusive injeção de cera</t>
  </si>
  <si>
    <t>4208201</t>
  </si>
  <si>
    <t>Ancoragem regulável para estais de 12 cordoalhas D = 15,7 mm - inclusive protensão, injeção de cera e regulagem final</t>
  </si>
  <si>
    <t>4208151</t>
  </si>
  <si>
    <t>Ancoragem regulável para estais de 19 cordoalhas D = 15,7 mm - inclusive protensão, injeção de cera e regulagem final</t>
  </si>
  <si>
    <t>4208202</t>
  </si>
  <si>
    <t>Ancoragem regulável para estais de 22 cordoalhas D = 15,7 mm - inclusive protensão, injeção de cera e regulagem final</t>
  </si>
  <si>
    <t>4208152</t>
  </si>
  <si>
    <t>Ancoragem regulável para estais de 31 cordoalhas D = 15,7 mm - inclusive protensão, injeção de cera e regulagem final</t>
  </si>
  <si>
    <t>4208153</t>
  </si>
  <si>
    <t>Ancoragem regulável para estais de 37 cordoalhas D = 15,7 mm - inclusive protensão, injeção de cera e regulagem final</t>
  </si>
  <si>
    <t>4208203</t>
  </si>
  <si>
    <t>Ancoragem regulável para estais de 43 cordoalhas D = 15,7 mm - inclusive protensão, injeção de cera e regulagem final</t>
  </si>
  <si>
    <t>4208154</t>
  </si>
  <si>
    <t>Ancoragem regulável para estais de 55 cordoalhas D = 15,7 mm - inclusive protensão, injeção de cera e regulagem final</t>
  </si>
  <si>
    <t>4208155</t>
  </si>
  <si>
    <t>Ancoragem regulável para estais de 61 cordoalhas D = 15,7 mm - inclusive protensão, injeção de cera e regulagem final</t>
  </si>
  <si>
    <t>4208156</t>
  </si>
  <si>
    <t>Ancoragem regulável para estais de 73 cordoalhas D = 15,7 mm - inclusive protensão, injeção de cera e regulagem final</t>
  </si>
  <si>
    <t>4208204</t>
  </si>
  <si>
    <t>Ancoragem regulável para estais de 85 cordoalhas D = 15,7 mm - inclusive protensão, injeção de cera e regulagem final</t>
  </si>
  <si>
    <t>4208157</t>
  </si>
  <si>
    <t>Ancoragem regulável para estais de 91 cordoalhas D = 15,7 mm - inclusive protensão, injeção de cera e regulagem final</t>
  </si>
  <si>
    <t>4208127</t>
  </si>
  <si>
    <t>Cordoalha para estais CP 177 RB D = 15,7 mm - fornecimento, preparo e colocação</t>
  </si>
  <si>
    <t>4208196</t>
  </si>
  <si>
    <t>Elevador de cremalheira - ascensão e ancoragem da torre a partir de 16 m com cada elevação de até 9 m - utilização de 50 vezes - inclusive desmontagem</t>
  </si>
  <si>
    <t>4208209</t>
  </si>
  <si>
    <t>Elevador de cremalheira - montagem e desmontagem até a altura de 16 m - exceto fundações</t>
  </si>
  <si>
    <t>4208206</t>
  </si>
  <si>
    <t>Elevador de cremalheira com cabine simples, com capacidade de 1.500 kg e altura de até 100 m - operação</t>
  </si>
  <si>
    <t>4208210</t>
  </si>
  <si>
    <t>Grua fixa - montagem e desmontagem até a altura de 60 m - exceto fundações</t>
  </si>
  <si>
    <t>4208195</t>
  </si>
  <si>
    <t>Grua fixa - telescopagem e ancoragem da torre a partir de 60 m com cada elevação de até 18 m - inclusive desmontagem</t>
  </si>
  <si>
    <t>4208208</t>
  </si>
  <si>
    <t>Grua fixa com altura de 60 a 102 m, com alcance de 60 m e capacidade de 1.500 kg na ponta da lança - operação</t>
  </si>
  <si>
    <t>4208135</t>
  </si>
  <si>
    <t>Tubo antivandalismo em aço galvanizado para estais de 12 cordoalhas D = 15,7 mm - fornecimento e instalação</t>
  </si>
  <si>
    <t>4208136</t>
  </si>
  <si>
    <t>Tubo antivandalismo em aço galvanizado para estais de 19 cordoalhas D = 15,7 mm - fornecimento e instalação</t>
  </si>
  <si>
    <t>4208137</t>
  </si>
  <si>
    <t>Tubo antivandalismo em aço galvanizado para estais de 22 cordoalhas D = 15,7 mm - fornecimento e instalação</t>
  </si>
  <si>
    <t>4208138</t>
  </si>
  <si>
    <t>Tubo antivandalismo em aço galvanizado para estais de 31 cordoalhas D = 15,7 mm - fornecimento e instalação</t>
  </si>
  <si>
    <t>4208139</t>
  </si>
  <si>
    <t>Tubo antivandalismo em aço galvanizado para estais de 37 cordoalhas D = 15,7 mm - fornecimento e instalação</t>
  </si>
  <si>
    <t>4208140</t>
  </si>
  <si>
    <t>Tubo antivandalismo em aço galvanizado para estais de 43 cordoalhas D = 15,7 mm - fornecimento e instalação</t>
  </si>
  <si>
    <t>4208141</t>
  </si>
  <si>
    <t>Tubo antivandalismo em aço galvanizado para estais de 55 cordoalhas D = 15,7 mm - fornecimento e instalação</t>
  </si>
  <si>
    <t>4208212</t>
  </si>
  <si>
    <t>Tubo antivandalismo em aço galvanizado para estais de 61 cordoalhas D = 15,7 mm - fornecimento e instalação</t>
  </si>
  <si>
    <t>4208213</t>
  </si>
  <si>
    <t>Tubo antivandalismo em aço galvanizado para estais de 73 cordoalhas D = 15,7 mm - fornecimento e instalação</t>
  </si>
  <si>
    <t>4208214</t>
  </si>
  <si>
    <t>Tubo antivandalismo em aço galvanizado para estais de 85 cordoalhas D = 15,7 mm - fornecimento e instalação</t>
  </si>
  <si>
    <t>4208215</t>
  </si>
  <si>
    <t>Tubo antivandalismo em aço galvanizado para estais de 91 cordoalhas D = 15,7 mm - fornecimento e instalação</t>
  </si>
  <si>
    <t>4208216</t>
  </si>
  <si>
    <t>Tubo fôrma lado fixo em aço galvanizado para estais de 12 cordoalhas D = 15,7 mm - fornecimento e instalação</t>
  </si>
  <si>
    <t>4208217</t>
  </si>
  <si>
    <t>Tubo fôrma lado fixo em aço galvanizado para estais de 19 cordoalhas D = 15,7 mm - fornecimento e instalação</t>
  </si>
  <si>
    <t>4208218</t>
  </si>
  <si>
    <t>Tubo fôrma lado fixo em aço galvanizado para estais de 22 cordoalhas D = 15,7 mm - fornecimento e instalação</t>
  </si>
  <si>
    <t>4208219</t>
  </si>
  <si>
    <t>Tubo fôrma lado fixo em aço galvanizado para estais de 31 cordoalhas D = 15,7 mm - fornecimento e instalação</t>
  </si>
  <si>
    <t>4208220</t>
  </si>
  <si>
    <t>Tubo fôrma lado fixo em aço galvanizado para estais de 37 cordoalhas D = 15,7 mm - fornecimento e instalação</t>
  </si>
  <si>
    <t>4208221</t>
  </si>
  <si>
    <t>Tubo fôrma lado fixo em aço galvanizado para estais de 43 cordoalhas D = 15,7 mm - fornecimento e instalação</t>
  </si>
  <si>
    <t>4208222</t>
  </si>
  <si>
    <t>Tubo fôrma lado fixo em aço galvanizado para estais de 55 cordoalhas D = 15,7 mm - fornecimento e instalação</t>
  </si>
  <si>
    <t>4208223</t>
  </si>
  <si>
    <t>Tubo fôrma lado fixo em aço galvanizado para estais de 61 cordoalhas D = 15,7 mm - fornecimento e instalação</t>
  </si>
  <si>
    <t>4208224</t>
  </si>
  <si>
    <t>Tubo fôrma lado fixo em aço galvanizado para estais de 73 cordoalhas D = 15,7 mm - fornecimento e instalação</t>
  </si>
  <si>
    <t>4208225</t>
  </si>
  <si>
    <t>Tubo fôrma lado fixo em aço galvanizado para estais de 85 cordoalhas D = 15,7 mm - fornecimento e instalação</t>
  </si>
  <si>
    <t>4208226</t>
  </si>
  <si>
    <t>Tubo fôrma lado fixo em aço galvanizado para estais de 91 cordoalhas D = 15,7 mm - fornecimento e instalação</t>
  </si>
  <si>
    <t>4208227</t>
  </si>
  <si>
    <t>Tubo fôrma lado regulável em aço galvanizado para estais de 12 cordoalhas D = 15,7 mm - fornecimento e instalação</t>
  </si>
  <si>
    <t>4208228</t>
  </si>
  <si>
    <t>Tubo fôrma lado regulável em aço galvanizado para estais de 19 cordoalhas D = 15,7 mm - fornecimento e instalação</t>
  </si>
  <si>
    <t>4208229</t>
  </si>
  <si>
    <t>Tubo fôrma lado regulável em aço galvanizado para estais de 22 cordoalhas D = 15,7 mm - fornecimento e instalação</t>
  </si>
  <si>
    <t>4208230</t>
  </si>
  <si>
    <t>Tubo fôrma lado regulável em aço galvanizado para estais de 31 cordoalhas D = 15,7 mm - fornecimento e instalação</t>
  </si>
  <si>
    <t>4208231</t>
  </si>
  <si>
    <t>Tubo fôrma lado regulável em aço galvanizado para estais de 37 cordoalhas D = 15,7 mm - fornecimento e instalação</t>
  </si>
  <si>
    <t>4208232</t>
  </si>
  <si>
    <t>Tubo fôrma lado regulável em aço galvanizado para estais de 43 cordoalhas D = 15,7 mm - fornecimento e instalação</t>
  </si>
  <si>
    <t>4208233</t>
  </si>
  <si>
    <t>Tubo fôrma lado regulável em aço galvanizado para estais de 55 cordoalhas D = 15,7 mm - fornecimento e instalação</t>
  </si>
  <si>
    <t>4208234</t>
  </si>
  <si>
    <t>Tubo fôrma lado regulável em aço galvanizado para estais de 61 cordoalhas D = 15,7 mm - fornecimento e instalação</t>
  </si>
  <si>
    <t>4208235</t>
  </si>
  <si>
    <t>Tubo fôrma lado regulável em aço galvanizado para estais de 73 cordoalhas D = 15,7 mm - fornecimento e instalação</t>
  </si>
  <si>
    <t>4208236</t>
  </si>
  <si>
    <t>Tubo fôrma lado regulável em aço galvanizado para estais de 85 cordoalhas D = 15,7 mm - fornecimento e instalação</t>
  </si>
  <si>
    <t>4208237</t>
  </si>
  <si>
    <t>Tubo fôrma lado regulável em aço galvanizado para estais de 91 cordoalhas D = 15,7 mm - fornecimento e instalação</t>
  </si>
  <si>
    <t>4208128</t>
  </si>
  <si>
    <t>Tubo PEAD para estais - D = 110 mm - fornecimento e instalação</t>
  </si>
  <si>
    <t>4208129</t>
  </si>
  <si>
    <t>Tubo PEAD para estais - D = 140 mm - fornecimento e instalação</t>
  </si>
  <si>
    <t>4208130</t>
  </si>
  <si>
    <t>Tubo PEAD para estais - D = 160 mm - fornecimento e instalação</t>
  </si>
  <si>
    <t>4208131</t>
  </si>
  <si>
    <t>Tubo PEAD para estais - D = 180 mm - fornecimento e instalação</t>
  </si>
  <si>
    <t>4208132</t>
  </si>
  <si>
    <t>Tubo PEAD para estais - D = 200 mm - fornecimento e instalação</t>
  </si>
  <si>
    <t>4208133</t>
  </si>
  <si>
    <t>Tubo PEAD para estais - D = 225 mm - fornecimento e instalação</t>
  </si>
  <si>
    <t>4208134</t>
  </si>
  <si>
    <t>Tubo PEAD para estais - D = 250 mm - fornecimento e instalação</t>
  </si>
  <si>
    <t>4208238</t>
  </si>
  <si>
    <t>Tubo PEAD para estais - D = 280 mm - fornecimento e instalação</t>
  </si>
  <si>
    <t>4208239</t>
  </si>
  <si>
    <t>Tubo PEAD para estais - D = 315 mm - fornecimento e instalação</t>
  </si>
  <si>
    <t>4413920</t>
  </si>
  <si>
    <t>Adubação de cobertura por equipamento de hidrossemeadura em áreas de semeadura via seca ou de hidrossemeadura</t>
  </si>
  <si>
    <t>4413024</t>
  </si>
  <si>
    <t>Adubação manual de cobertura em áreas de enleivamento ou de plantio de mudas de gramíneas</t>
  </si>
  <si>
    <t>4413022</t>
  </si>
  <si>
    <t>Adubação manual de cobertura em áreas de semeadura via seca ou de hidrossemeadura</t>
  </si>
  <si>
    <t>4413020</t>
  </si>
  <si>
    <t>Barreira arbórea para tratamento acústico das áreas lindeiras da faixa de domínio – densidade de plantio de 1,0 m entre mudas</t>
  </si>
  <si>
    <t>4413013</t>
  </si>
  <si>
    <t>Cerca de passagem de fauna com tela de alambrado sobre mureta de blocos de concreto - H = 20 cm - mourões de madeira a cada 2,5 m e esticador a cada 50 m</t>
  </si>
  <si>
    <t>4413019</t>
  </si>
  <si>
    <t>Cerca viva para tratamento acústico das áreas lindeiras da faixa de domínio – densidade de plantio de 1,0 m entre mudas</t>
  </si>
  <si>
    <t>4413026</t>
  </si>
  <si>
    <t>Dique de bambu para controle de erosão de taludes</t>
  </si>
  <si>
    <t>4413996</t>
  </si>
  <si>
    <t>Enleivamento</t>
  </si>
  <si>
    <t>4413942</t>
  </si>
  <si>
    <t>Espalhamento de material em bota-fora</t>
  </si>
  <si>
    <t>4413018</t>
  </si>
  <si>
    <t>Fixação de tela eletrossoldada em talude para lançamento de argamassa ou concreto projetado</t>
  </si>
  <si>
    <t>4413905</t>
  </si>
  <si>
    <t>Hidrossemeadura</t>
  </si>
  <si>
    <t>4413987</t>
  </si>
  <si>
    <t>Irrigação de área plantada para proteção vegetal do corpo estradal</t>
  </si>
  <si>
    <t>4413995</t>
  </si>
  <si>
    <t>Obtenção de grama para replantio</t>
  </si>
  <si>
    <t>4413994</t>
  </si>
  <si>
    <t>Passagem aérea de animais com rede de cabos de aço e sisal apoiadas em 6 postes de concreto de 15 m - extensão total de 100 m</t>
  </si>
  <si>
    <t>4413200</t>
  </si>
  <si>
    <t>Plantio de grama comercial em placas</t>
  </si>
  <si>
    <t>4413990</t>
  </si>
  <si>
    <t>Plantio de muda de arbusto com altura até 0,50 m em cova de 0,40 x 0,40 x 0,40 m</t>
  </si>
  <si>
    <t>4413989</t>
  </si>
  <si>
    <t>Plantio de muda de árvore com altura de 0,30 a 0,80 m em cova de 0,60 x 0,60 x 0,60 m</t>
  </si>
  <si>
    <t>4413951</t>
  </si>
  <si>
    <t>Plantio de muda de árvore frutífera com altura até 1,00 m em cova de 0,60 x 0,60 x 0,60 m</t>
  </si>
  <si>
    <t>4413950</t>
  </si>
  <si>
    <t>Plantio de muda de árvore frutífera com altura de 1,00 a 2,00 m em cova de 0,60 x 0,60 x 0,60 m</t>
  </si>
  <si>
    <t>4413949</t>
  </si>
  <si>
    <t>Plantio de muda de árvore frutífera com altura de 2,00 a 3,00 m em cova de 0,60 x 0,60 x 0,60 m</t>
  </si>
  <si>
    <t>4413948</t>
  </si>
  <si>
    <t>Plantio de muda de árvore ornamental com altura até 1,00 m em cova de 0,60 x 0,60 x 0,60 m</t>
  </si>
  <si>
    <t>4413947</t>
  </si>
  <si>
    <t>Plantio de muda de árvore ornamental com altura de 1,00 a 2,00 m em cova de 0,60 x 0,60 x 0,60 m</t>
  </si>
  <si>
    <t>4413946</t>
  </si>
  <si>
    <t>Plantio de muda de árvore ornamental com altura de 2,00 a 3,00 m em cova de 0,60 x 0,60 x 0,60 m</t>
  </si>
  <si>
    <t>4413952</t>
  </si>
  <si>
    <t>Plantio de tapete de floríferas com altura até 0,50 m</t>
  </si>
  <si>
    <t>4413012</t>
  </si>
  <si>
    <t>Preenchimento de erosão em talude com terra vegetal e sementes de gramíneas ensacados</t>
  </si>
  <si>
    <t>4413014</t>
  </si>
  <si>
    <t>Recuperação ambiental de pedreiras ou áreas degradadas com biomanta vegetal de fibras de coco</t>
  </si>
  <si>
    <t>4413016</t>
  </si>
  <si>
    <t>Recuperação ambiental de pedreiras ou áreas degradadas com biomanta vegetal de fibras de palha em áreas com inclinação máxima de 1:1,5</t>
  </si>
  <si>
    <t>4413984</t>
  </si>
  <si>
    <t>Regularização de bota-fora com espalhamento e compactação</t>
  </si>
  <si>
    <t>4413986</t>
  </si>
  <si>
    <t>Regularização de superfície com motoniveladora</t>
  </si>
  <si>
    <t>4413985</t>
  </si>
  <si>
    <t>Regularização manual de taludes de cortes e aterros</t>
  </si>
  <si>
    <t>4413017</t>
  </si>
  <si>
    <t>Retentores de sedimentos em fibras vegetais - D = 20 cm</t>
  </si>
  <si>
    <t>4415673</t>
  </si>
  <si>
    <t>Revestimento vegetal com grama em mudas em superfícies inclinadas</t>
  </si>
  <si>
    <t>4415684</t>
  </si>
  <si>
    <t>Revestimento vegetal com grama em mudas em superfícies planas</t>
  </si>
  <si>
    <t>4413993</t>
  </si>
  <si>
    <t>Revestimento vegetal por semeadura a lanço manual de gramíneas e leguminosas</t>
  </si>
  <si>
    <t>4507754</t>
  </si>
  <si>
    <t>Ancoragem ativa com 10 cordoalhas aderentes D = 12,7 mm - fornecimento e instalação</t>
  </si>
  <si>
    <t>4507738</t>
  </si>
  <si>
    <t>Ancoragem ativa com 10 cordoalhas aderentes D = 15,2 mm - fornecimento e instalação</t>
  </si>
  <si>
    <t>4507755</t>
  </si>
  <si>
    <t>Ancoragem ativa com 12 cordoalhas aderentes D = 12,7 mm - fornecimento e instalação</t>
  </si>
  <si>
    <t>4507756</t>
  </si>
  <si>
    <t>Ancoragem ativa com 12 cordoalhas aderentes D = 15,2 mm - fornecimento e instalação</t>
  </si>
  <si>
    <t>4507757</t>
  </si>
  <si>
    <t>Ancoragem ativa com 15 cordoalhas aderentes D = 12,7 mm - fornecimento e instalação</t>
  </si>
  <si>
    <t>4507758</t>
  </si>
  <si>
    <t>Ancoragem ativa com 15 cordoalhas aderentes D = 15,2 mm - fornecimento e instalação</t>
  </si>
  <si>
    <t>4507759</t>
  </si>
  <si>
    <t>Ancoragem ativa com 19 cordoalhas aderentes D = 12,7 mm - fornecimento e instalação</t>
  </si>
  <si>
    <t>4507760</t>
  </si>
  <si>
    <t>Ancoragem ativa com 19 cordoalhas aderentes D = 15,2 mm - fornecimento e instalação</t>
  </si>
  <si>
    <t>4507761</t>
  </si>
  <si>
    <t>Ancoragem ativa com 22 cordoalhas aderentes D = 12,7 mm - fornecimento e instalação</t>
  </si>
  <si>
    <t>4507762</t>
  </si>
  <si>
    <t>Ancoragem ativa com 22 cordoalhas aderentes D = 15,2 mm - fornecimento e instalação</t>
  </si>
  <si>
    <t>4507763</t>
  </si>
  <si>
    <t>Ancoragem ativa com 27 cordoalhas aderentes D = 12,7 mm - fornecimento e instalação</t>
  </si>
  <si>
    <t>4507764</t>
  </si>
  <si>
    <t>Ancoragem ativa com 27 cordoalhas aderentes D = 15,2 mm - fornecimento e instalação</t>
  </si>
  <si>
    <t>4507765</t>
  </si>
  <si>
    <t>Ancoragem ativa com 31 cordoalhas aderentes D = 12,7 mm - fornecimento e instalação</t>
  </si>
  <si>
    <t>4508192</t>
  </si>
  <si>
    <t>Ancoragem ativa com 31 cordoalhas aderentes D = 15,2 mm - fornecimento e instalação</t>
  </si>
  <si>
    <t>4507766</t>
  </si>
  <si>
    <t>Ancoragem ativa com 4 cordoalhas aderentes D = 12,7 mm - fornecimento e instalação</t>
  </si>
  <si>
    <t>4507767</t>
  </si>
  <si>
    <t>Ancoragem ativa com 4 cordoalhas aderentes D = 15,2 mm - fornecimento e instalação</t>
  </si>
  <si>
    <t>4507768</t>
  </si>
  <si>
    <t>Ancoragem ativa com 6 cordoalhas aderentes D = 12,7 mm - fornecimento e instalação</t>
  </si>
  <si>
    <t>4507769</t>
  </si>
  <si>
    <t>Ancoragem ativa com 6 cordoalhas aderentes D = 15,2 mm - fornecimento e instalação</t>
  </si>
  <si>
    <t>4507770</t>
  </si>
  <si>
    <t>Ancoragem ativa com 7 cordoalhas aderentes D = 12,7 mm - fornecimento e instalação</t>
  </si>
  <si>
    <t>4507771</t>
  </si>
  <si>
    <t>Ancoragem ativa com 7 cordoalhas aderentes D = 15,2 mm - fornecimento e instalação</t>
  </si>
  <si>
    <t>4507772</t>
  </si>
  <si>
    <t>Ancoragem ativa com 8 cordoalhas aderentes D = 12,7 mm - fornecimento e instalação</t>
  </si>
  <si>
    <t>4508193</t>
  </si>
  <si>
    <t>Ancoragem ativa com 8 cordoalhas aderentes D = 15,2 mm - fornecimento e instalação</t>
  </si>
  <si>
    <t>4507773</t>
  </si>
  <si>
    <t>Ancoragem ativa com 9 cordoalhas aderentes D = 12,7 mm - fornecimento e instalação</t>
  </si>
  <si>
    <t>4507774</t>
  </si>
  <si>
    <t>Ancoragem ativa com 9 cordoalhas aderentes D = 15,2 mm - fornecimento e instalação</t>
  </si>
  <si>
    <t>4507775</t>
  </si>
  <si>
    <t>Ancoragem ativa para lajes com 1 cordoalha aderente D = 12,7 mm - fornecimento e instalação</t>
  </si>
  <si>
    <t>4507776</t>
  </si>
  <si>
    <t>Ancoragem ativa para lajes com 1 cordoalha aderente D = 15,2 mm - fornecimento e instalação</t>
  </si>
  <si>
    <t>4507783</t>
  </si>
  <si>
    <t>Ancoragem ativa para lajes com 1 cordoalha engraxada D = 12,7 mm - fornecimento e instalação</t>
  </si>
  <si>
    <t>4507784</t>
  </si>
  <si>
    <t>Ancoragem ativa para lajes com 1 cordoalha engraxada D = 15,2 mm - fornecimento e instalação</t>
  </si>
  <si>
    <t>4507777</t>
  </si>
  <si>
    <t>Ancoragem ativa para lajes com 2 cordoalhas aderentes D = 12,7 mm - fornecimento e instalação</t>
  </si>
  <si>
    <t>4507778</t>
  </si>
  <si>
    <t>Ancoragem ativa para lajes com 2 cordoalhas aderentes D = 15,2 mm - fornecimento e instalação</t>
  </si>
  <si>
    <t>4507779</t>
  </si>
  <si>
    <t>Ancoragem ativa para lajes com 3 cordoalhas aderentes D = 12,7 mm - fornecimento e instalação</t>
  </si>
  <si>
    <t>4507780</t>
  </si>
  <si>
    <t>Ancoragem ativa para lajes com 3 cordoalhas aderentes D = 15,2 mm - fornecimento e instalação</t>
  </si>
  <si>
    <t>4507781</t>
  </si>
  <si>
    <t>Ancoragem ativa para lajes com 4 cordoalhas aderentes D = 12,7 mm - fornecimento e instalação</t>
  </si>
  <si>
    <t>4507782</t>
  </si>
  <si>
    <t>Ancoragem ativa para lajes com 4 cordoalhas aderentes D = 15,2 mm - fornecimento e instalação</t>
  </si>
  <si>
    <t>4507785</t>
  </si>
  <si>
    <t>Ancoragem passiva com 10 cordoalhas aderentes D = 12,7 mm - fornecimento e instalação</t>
  </si>
  <si>
    <t>4508194</t>
  </si>
  <si>
    <t>Ancoragem passiva com 10 cordoalhas aderentes D = 15,2 mm - fornecimento e instalação</t>
  </si>
  <si>
    <t>4507786</t>
  </si>
  <si>
    <t>Ancoragem passiva com 12 cordoalhas aderentes D = 12,7 mm - fornecimento e instalação</t>
  </si>
  <si>
    <t>4507787</t>
  </si>
  <si>
    <t>Ancoragem passiva com 12 cordoalhas aderentes D = 15,2 mm - fornecimento e instalação</t>
  </si>
  <si>
    <t>4507788</t>
  </si>
  <si>
    <t>Ancoragem passiva com 15 cordoalhas aderentes D = 12,7 mm - fornecimento e instalação</t>
  </si>
  <si>
    <t>4507789</t>
  </si>
  <si>
    <t>Ancoragem passiva com 15 cordoalhas aderentes D = 15,2 mm - fornecimento e instalação</t>
  </si>
  <si>
    <t>4507790</t>
  </si>
  <si>
    <t>Ancoragem passiva com 19 cordoalhas aderentes D = 12,7 mm - fornecimento e instalação</t>
  </si>
  <si>
    <t>4507791</t>
  </si>
  <si>
    <t>Ancoragem passiva com 19 cordoalhas aderentes D = 15,2 mm - fornecimento e instalação</t>
  </si>
  <si>
    <t>4507792</t>
  </si>
  <si>
    <t>Ancoragem passiva com 22 cordoalhas aderentes D = 12,7 mm - fornecimento e instalação</t>
  </si>
  <si>
    <t>4507793</t>
  </si>
  <si>
    <t>Ancoragem passiva com 22 cordoalhas aderentes D = 15,2 mm - fornecimento e instalação</t>
  </si>
  <si>
    <t>4507794</t>
  </si>
  <si>
    <t>Ancoragem passiva com 27 cordoalhas aderentes D = 12,7 mm - fornecimento e instalação</t>
  </si>
  <si>
    <t>4507795</t>
  </si>
  <si>
    <t>Ancoragem passiva com 27 cordoalhas aderentes D = 15,2 mm - fornecimento e instalação</t>
  </si>
  <si>
    <t>4507796</t>
  </si>
  <si>
    <t>Ancoragem passiva com 31 cordoalhas aderentes D = 12,7 mm - fornecimento e instalação</t>
  </si>
  <si>
    <t>4508190</t>
  </si>
  <si>
    <t>Ancoragem passiva com 31 cordoalhas aderentes D = 15,2 mm - fornecimento e instalação</t>
  </si>
  <si>
    <t>4507797</t>
  </si>
  <si>
    <t>Ancoragem passiva com 4 cordoalhas aderentes D = 12,7 mm - fornecimento e instalação</t>
  </si>
  <si>
    <t>4507798</t>
  </si>
  <si>
    <t>Ancoragem passiva com 4 cordoalhas aderentes D = 15,2 mm - fornecimento e instalação</t>
  </si>
  <si>
    <t>4507799</t>
  </si>
  <si>
    <t>Ancoragem passiva com 6 cordoalhas aderentes D = 12,7 mm - fornecimento e instalação</t>
  </si>
  <si>
    <t>4507800</t>
  </si>
  <si>
    <t>Ancoragem passiva com 6 cordoalhas aderentes D = 15,2 mm - fornecimento e instalação</t>
  </si>
  <si>
    <t>4507801</t>
  </si>
  <si>
    <t>Ancoragem passiva com 7 cordoalhas aderentes D = 12,7 mm - fornecimento e instalação</t>
  </si>
  <si>
    <t>4507802</t>
  </si>
  <si>
    <t>Ancoragem passiva com 7 cordoalhas aderentes D = 15,2 mm - fornecimento e instalação</t>
  </si>
  <si>
    <t>4507803</t>
  </si>
  <si>
    <t>Ancoragem passiva com 8 cordoalhas aderentes D = 12,7 mm - fornecimento e instalação</t>
  </si>
  <si>
    <t>4508191</t>
  </si>
  <si>
    <t>Ancoragem passiva com 8 cordoalhas aderentes D = 15,2 mm - fornecimento e instalação</t>
  </si>
  <si>
    <t>4507804</t>
  </si>
  <si>
    <t>Ancoragem passiva com 9 cordoalhas aderentes D = 12,7 mm - fornecimento e instalação</t>
  </si>
  <si>
    <t>4507805</t>
  </si>
  <si>
    <t>Ancoragem passiva com 9 cordoalhas aderentes D = 15,2 mm - fornecimento e instalação</t>
  </si>
  <si>
    <t>4507806</t>
  </si>
  <si>
    <t>Ancoragem passiva para lajes com 1 cordoalha aderente D = 12,7 mm - fornecimento e instalação</t>
  </si>
  <si>
    <t>4507807</t>
  </si>
  <si>
    <t>Ancoragem passiva para lajes com 1 cordoalha aderente D = 15,2 mm - fornecimento e instalação</t>
  </si>
  <si>
    <t>4507866</t>
  </si>
  <si>
    <t>Ancoragem passiva para lajes com 1 cordoalha engraxada D = 12,7 mm - fornecimento e instalação</t>
  </si>
  <si>
    <t>4507867</t>
  </si>
  <si>
    <t>Ancoragem passiva para lajes com 1 cordoalha engraxada D = 15,2 mm - fornecimento e instalação</t>
  </si>
  <si>
    <t>4507808</t>
  </si>
  <si>
    <t>Ancoragem passiva para lajes com 2 cordoalhas aderentes D = 12,7 mm - fornecimento e instalação</t>
  </si>
  <si>
    <t>4507809</t>
  </si>
  <si>
    <t>Ancoragem passiva para lajes com 2 cordoalhas aderentes D = 15,2 mm - fornecimento e instalação</t>
  </si>
  <si>
    <t>4507810</t>
  </si>
  <si>
    <t>Ancoragem passiva para lajes com 3 cordoalhas aderentes D = 12,7 mm - fornecimento e instalação</t>
  </si>
  <si>
    <t>4507811</t>
  </si>
  <si>
    <t>Ancoragem passiva para lajes com 3 cordoalhas aderentes D = 15,2 mm - fornecimento e instalação</t>
  </si>
  <si>
    <t>4507812</t>
  </si>
  <si>
    <t>Ancoragem passiva para lajes com 4 cordoalhas aderentes D = 12,7 mm - fornecimento e instalação</t>
  </si>
  <si>
    <t>4507813</t>
  </si>
  <si>
    <t>Ancoragem passiva para lajes com 4 cordoalhas aderentes D = 15,2 mm - fornecimento e instalação</t>
  </si>
  <si>
    <t>4507851</t>
  </si>
  <si>
    <t>Bainha metálica ovalizada seção 19 x 36 mm para 1 cordoalha D = 12,7 mm - fornecimento, instalação e injeção de nata de cimento</t>
  </si>
  <si>
    <t>4507852</t>
  </si>
  <si>
    <t>Bainha metálica ovalizada seção 19 x 36 mm para 2 cordoalhas D = 12,7 mm - fornecimento, instalação e injeção de nata de cimento</t>
  </si>
  <si>
    <t>4507853</t>
  </si>
  <si>
    <t>Bainha metálica ovalizada seção 19 x 48 mm para 3 cordoalhas D = 12,7 mm - fornecimento, instalação e injeção de nata de cimento</t>
  </si>
  <si>
    <t>4507854</t>
  </si>
  <si>
    <t>Bainha metálica ovalizada seção 19 x 62 mm para 4 cordoalhas D = 12,7 mm - fornecimento, instalação e injeção de nata de cimento</t>
  </si>
  <si>
    <t>4507855</t>
  </si>
  <si>
    <t>Bainha metálica ovalizada seção 22 x 32 mm para 1 cordoalha D = 15,2 mm - fornecimento, instalação e injeção de nata de cimento</t>
  </si>
  <si>
    <t>4507856</t>
  </si>
  <si>
    <t>Bainha metálica ovalizada seção 22 x 32 mm para 2 cordoalhas D = 15,2 mm - fornecimento, instalação e injeção de nata de cimento</t>
  </si>
  <si>
    <t>4507857</t>
  </si>
  <si>
    <t>Bainha metálica ovalizada seção 22 x 55 mm para 3 cordoalhas D = 15,2 mm - fornecimento, instalação e injeção de nata de cimento</t>
  </si>
  <si>
    <t>4507858</t>
  </si>
  <si>
    <t>Bainha metálica ovalizada seção 22 x 73 mm para 4 cordoalhas D = 15,2 mm - fornecimento, instalação e injeção de nata de cimento</t>
  </si>
  <si>
    <t>4508177</t>
  </si>
  <si>
    <t>Bainha metálica redonda D = 100 mm para 21 cordoalhas D = 15,2 mm - fornecimento, instalação e injeção de nata de cimento</t>
  </si>
  <si>
    <t>4508178</t>
  </si>
  <si>
    <t>Bainha metálica redonda D = 100 mm para 22 cordoalhas D = 15,2 mm - fornecimento, instalação e injeção de nata de cimento</t>
  </si>
  <si>
    <t>4507821</t>
  </si>
  <si>
    <t>Bainha metálica redonda D = 100 mm para 24 cordoalhas D = 15,2 mm - fornecimento, instalação e injeção de nata de cimento</t>
  </si>
  <si>
    <t>4507822</t>
  </si>
  <si>
    <t>Bainha metálica redonda D = 100 mm para 25 cordoalhas D = 15,2 mm - fornecimento, instalação e injeção de nata de cimento</t>
  </si>
  <si>
    <t>4507823</t>
  </si>
  <si>
    <t>Bainha metálica redonda D = 100 mm para 30 cordoalhas D = 12,7 mm - fornecimento, instalação e injeção de nata de cimento</t>
  </si>
  <si>
    <t>4508188</t>
  </si>
  <si>
    <t>Bainha metálica redonda D = 100 mm para 31 cordoalhas D = 12,7 mm - fornecimento, instalação e injeção de nata de cimento</t>
  </si>
  <si>
    <t>4507824</t>
  </si>
  <si>
    <t>Bainha metálica redonda D = 110 mm para 27 cordoalhas D = 15,2 mm - fornecimento, instalação e injeção de nata de cimento</t>
  </si>
  <si>
    <t>4507825</t>
  </si>
  <si>
    <t>Bainha metálica redonda D = 110 mm para 37 cordoalhas D = 12,7 mm - fornecimento, instalação e injeção de nata de cimento</t>
  </si>
  <si>
    <t>4507826</t>
  </si>
  <si>
    <t>Bainha metálica redonda D = 120 mm para 30 cordoalhas D = 15,2 mm - fornecimento, instalação e injeção de nata de cimento</t>
  </si>
  <si>
    <t>4508179</t>
  </si>
  <si>
    <t>Bainha metálica redonda D = 120 mm para 31 cordoalhas D = 15,2 mm - fornecimento, instalação e injeção de nata de cimento</t>
  </si>
  <si>
    <t>4507827</t>
  </si>
  <si>
    <t>Bainha metálica redonda D = 130 mm para 37 cordoalhas D = 15,2 mm - fornecimento, instalação e injeção de nata de cimento</t>
  </si>
  <si>
    <t>4508180</t>
  </si>
  <si>
    <t>Bainha metálica redonda D = 30 mm para 2 cordoalhas D = 12,7 mm - fornecimento, instalação e injeção de nata de cimento</t>
  </si>
  <si>
    <t>4507739</t>
  </si>
  <si>
    <t>Bainha metálica redonda D = 35 mm para 2 cordoalhas D = 15,2 mm - fornecimento, instalação e injeção de nata de cimento</t>
  </si>
  <si>
    <t>4508181</t>
  </si>
  <si>
    <t>Bainha metálica redonda D = 35 mm para 3 cordoalhas D = 12,7 mm - fornecimento, instalação e injeção de nata de cimento</t>
  </si>
  <si>
    <t>4508125</t>
  </si>
  <si>
    <t>Bainha metálica redonda D = 40 mm para 3 cordoalhas D = 15,2 mm - fornecimento, instalação e injeção de nata de cimento</t>
  </si>
  <si>
    <t>4507828</t>
  </si>
  <si>
    <t>Bainha metálica redonda D = 40 mm para 4 cordoalhas D = 12,7 mm - fornecimento, instalação e injeção de nata de cimento</t>
  </si>
  <si>
    <t>4507829</t>
  </si>
  <si>
    <t>Bainha metálica redonda D = 45 mm para 4 cordoalhas D = 15,2 mm - fornecimento, instalação e injeção de nata de cimento</t>
  </si>
  <si>
    <t>4508182</t>
  </si>
  <si>
    <t>Bainha metálica redonda D = 45 mm para 5 cordoalhas D = 12,7 mm - fornecimento, instalação e injeção de nata de cimento</t>
  </si>
  <si>
    <t>4508092</t>
  </si>
  <si>
    <t>Bainha metálica redonda D = 50 mm para 5 cordoalhas D = 15,2 mm - fornecimento, instalação e injeção de nata de cimento</t>
  </si>
  <si>
    <t>4507830</t>
  </si>
  <si>
    <t>Bainha metálica redonda D = 50 mm para 6 cordoalhas D = 12,7 mm - fornecimento, instalação e injeção de nata de cimento</t>
  </si>
  <si>
    <t>4508183</t>
  </si>
  <si>
    <t>Bainha metálica redonda D = 55 mm para 7 cordoalhas D = 12,7 mm - fornecimento, instalação e injeção de nata de cimento</t>
  </si>
  <si>
    <t>4507831</t>
  </si>
  <si>
    <t>Bainha metálica redonda D = 55 mm para 8 cordoalhas D = 12,7 mm - fornecimento, instalação e injeção de nata de cimento</t>
  </si>
  <si>
    <t>4507832</t>
  </si>
  <si>
    <t>Bainha metálica redonda D = 60 mm para 6 cordoalhas D = 15,2 mm - fornecimento, instalação e injeção de nata de cimento</t>
  </si>
  <si>
    <t>4507833</t>
  </si>
  <si>
    <t>Bainha metálica redonda D = 60 mm para 9 cordoalhas D = 12,7 mm - fornecimento, instalação e injeção de nata de cimento</t>
  </si>
  <si>
    <t>4507834</t>
  </si>
  <si>
    <t>Bainha metálica redonda D = 65 mm para 10 cordoalhas D = 12,7 mm - fornecimento, instalação e injeção de nata de cimento</t>
  </si>
  <si>
    <t>4508184</t>
  </si>
  <si>
    <t>Bainha metálica redonda D = 65 mm para 11 cordoalhas D = 12,7 mm - fornecimento, instalação e injeção de nata de cimento</t>
  </si>
  <si>
    <t>4507835</t>
  </si>
  <si>
    <t>Bainha metálica redonda D = 65 mm para 12 cordoalhas D = 12,7 mm - fornecimento, instalação e injeção de nata de cimento</t>
  </si>
  <si>
    <t>4508174</t>
  </si>
  <si>
    <t>Bainha metálica redonda D = 65 mm para 7 cordoalhas D = 15,2 mm - fornecimento, instalação e injeção de nata de cimento</t>
  </si>
  <si>
    <t>4507836</t>
  </si>
  <si>
    <t>Bainha metálica redonda D = 65 mm para 8 cordoalhas D = 15,2 mm - fornecimento, instalação e injeção de nata de cimento</t>
  </si>
  <si>
    <t>4507837</t>
  </si>
  <si>
    <t>Bainha metálica redonda D = 70 mm para 15 cordoalhas D = 12,7 mm - fornecimento, instalação e injeção de nata de cimento</t>
  </si>
  <si>
    <t>4507838</t>
  </si>
  <si>
    <t>Bainha metálica redonda D = 70 mm para 9 cordoalhas D = 15,2 mm - fornecimento, instalação e injeção de nata de cimento</t>
  </si>
  <si>
    <t>4507839</t>
  </si>
  <si>
    <t>Bainha metálica redonda D = 75 mm para 10 cordoalhas D = 15,2 mm - fornecimento, instalação e injeção de nata de cimento</t>
  </si>
  <si>
    <t>4508175</t>
  </si>
  <si>
    <t>Bainha metálica redonda D = 75 mm para 11 cordoalhas D = 15,2 mm - fornecimento, instalação e injeção de nata de cimento</t>
  </si>
  <si>
    <t>4507840</t>
  </si>
  <si>
    <t>Bainha metálica redonda D = 75 mm para 16 cordoalhas D = 12,7 mm - fornecimento, instalação e injeção de nata de cimento</t>
  </si>
  <si>
    <t>4507841</t>
  </si>
  <si>
    <t>Bainha metálica redonda D = 75 mm para 18 cordoalhas D = 12,7 mm - fornecimento, instalação e injeção de nata de cimento</t>
  </si>
  <si>
    <t>4507842</t>
  </si>
  <si>
    <t>Bainha metálica redonda D = 80 mm para 12 cordoalhas D = 15,2 mm - fornecimento, instalação e injeção de nata de cimento</t>
  </si>
  <si>
    <t>4508185</t>
  </si>
  <si>
    <t>Bainha metálica redonda D = 80 mm para 19 cordoalhas D = 12,7 mm - fornecimento, instalação e injeção de nata de cimento</t>
  </si>
  <si>
    <t>4507843</t>
  </si>
  <si>
    <t>Bainha metálica redonda D = 80 mm para 20 cordoalhas D = 12,7 mm - fornecimento, instalação e injeção de nata de cimento</t>
  </si>
  <si>
    <t>4507844</t>
  </si>
  <si>
    <t>Bainha metálica redonda D = 85 mm para 15 cordoalhas D = 15,2 mm - fornecimento, instalação e injeção de nata de cimento</t>
  </si>
  <si>
    <t>4508186</t>
  </si>
  <si>
    <t>Bainha metálica redonda D = 85 mm para 21 cordoalhas D = 12,7 mm - fornecimento, instalação e injeção de nata de cimento</t>
  </si>
  <si>
    <t>4508187</t>
  </si>
  <si>
    <t>Bainha metálica redonda D = 85 mm para 22 cordoalhas D = 12,7 mm - fornecimento, instalação e injeção de nata de cimento</t>
  </si>
  <si>
    <t>4507845</t>
  </si>
  <si>
    <t>Bainha metálica redonda D = 85 mm para 24 cordoalhas D = 12,7 mm - fornecimento, instalação e injeção de nata de cimento</t>
  </si>
  <si>
    <t>4507846</t>
  </si>
  <si>
    <t>Bainha metálica redonda D = 85 mm para 25 cordoalhas D = 12,7 mm - fornecimento, instalação e injeção de nata de cimento</t>
  </si>
  <si>
    <t>4507847</t>
  </si>
  <si>
    <t>Bainha metálica redonda D = 90 mm para 16 cordoalhas D = 15,2 mm - fornecimento, instalação e injeção de nata de cimento</t>
  </si>
  <si>
    <t>4507848</t>
  </si>
  <si>
    <t>Bainha metálica redonda D = 90 mm para 18 cordoalhas D = 15,2 mm - fornecimento, instalação e injeção de nata de cimento</t>
  </si>
  <si>
    <t>4507849</t>
  </si>
  <si>
    <t>Bainha metálica redonda D = 90 mm para 27 cordoalhas D = 12,7 mm - fornecimento, instalação e injeção de nata de cimento</t>
  </si>
  <si>
    <t>4508176</t>
  </si>
  <si>
    <t>Bainha metálica redonda D = 95 mm para 19 cordoalhas D = 15,2 mm - fornecimento, instalação e injeção de nata de cimento</t>
  </si>
  <si>
    <t>4507850</t>
  </si>
  <si>
    <t>Bainha metálica redonda D = 95 mm para 20 cordoalhas D = 15,2 mm - fornecimento, instalação e injeção de nata de cimento</t>
  </si>
  <si>
    <t>4507956</t>
  </si>
  <si>
    <t>Cordoalha CP 190 RB D = 12,7 mm - fornecimento e instalação</t>
  </si>
  <si>
    <t>4507957</t>
  </si>
  <si>
    <t>Cordoalha CP 190 RB D = 15,2 mm - fornecimento e instalação</t>
  </si>
  <si>
    <t>4507958</t>
  </si>
  <si>
    <t>Cordoalha engraxada CP 190 RB D = 12,7 mm - fornecimento e instalação</t>
  </si>
  <si>
    <t>4507959</t>
  </si>
  <si>
    <t>Cordoalha engraxada CP 190 RB D = 15,2 mm - fornecimento e instalação</t>
  </si>
  <si>
    <t>4516138</t>
  </si>
  <si>
    <t>Gaiola metálica em cantoneira para armazenamento e manipulação de cordoalha - confecção</t>
  </si>
  <si>
    <t>4516137</t>
  </si>
  <si>
    <t>Nicho de madeira para dispositivo de ancoragem de protensão - confecção e instalação</t>
  </si>
  <si>
    <t>4805755</t>
  </si>
  <si>
    <t>Apiloamento manual</t>
  </si>
  <si>
    <t>4816020</t>
  </si>
  <si>
    <t>Areia extraída com draga de sucção tipo bomba</t>
  </si>
  <si>
    <t>4816019</t>
  </si>
  <si>
    <t>Areia extraída com escavadeira hidráulica de longo alcance</t>
  </si>
  <si>
    <t>4816018</t>
  </si>
  <si>
    <t>Areia extraída com trator e carregadeira</t>
  </si>
  <si>
    <t>4816012</t>
  </si>
  <si>
    <t>Brita produzida em central de britagem de 80 m³/h</t>
  </si>
  <si>
    <t>4815805</t>
  </si>
  <si>
    <t>Calandragem de chapa metálica com espessura de 3 mm</t>
  </si>
  <si>
    <t>4815802</t>
  </si>
  <si>
    <t>Calandragem de chapa metálica com espessura de 5 mm</t>
  </si>
  <si>
    <t>4805754</t>
  </si>
  <si>
    <t>Compactação manual com soquete vibratório</t>
  </si>
  <si>
    <t>4816145</t>
  </si>
  <si>
    <t>Confecção de canaleta meia cana D = 0,30 m - areia e brita comerciais</t>
  </si>
  <si>
    <t>4816144</t>
  </si>
  <si>
    <t>Confecção de canaleta meia cana D = 0,30 m - areia extraída e brita produzida</t>
  </si>
  <si>
    <t>4816147</t>
  </si>
  <si>
    <t>Confecção de canaleta meia cana D = 0,40 m - areia e brita comerciais</t>
  </si>
  <si>
    <t>4816146</t>
  </si>
  <si>
    <t>Confecção de canaleta meia cana D = 0,40 m - areia extraída e brita produzida</t>
  </si>
  <si>
    <t>4816121</t>
  </si>
  <si>
    <t>Confecção de tubos de concreto D = 0,20 m - areia e brita comerciais</t>
  </si>
  <si>
    <t>4816120</t>
  </si>
  <si>
    <t>Confecção de tubos de concreto D = 0,20 m - areia extraída e brita produzida</t>
  </si>
  <si>
    <t>4816123</t>
  </si>
  <si>
    <t>Confecção de tubos de concreto D = 0,30 m - areia e brita comerciais</t>
  </si>
  <si>
    <t>4816122</t>
  </si>
  <si>
    <t>Confecção de tubos de concreto D = 0,30 m - areia extraída e brita produzida</t>
  </si>
  <si>
    <t>4816125</t>
  </si>
  <si>
    <t>Confecção de tubos de concreto D = 0,40 m - areia e brita comerciais</t>
  </si>
  <si>
    <t>4816124</t>
  </si>
  <si>
    <t>Confecção de tubos de concreto D = 0,40 m - areia extraída e brita produzida</t>
  </si>
  <si>
    <t>4816022</t>
  </si>
  <si>
    <t>Confecção de tubos de concreto D = 0,50 m - areia e brita comerciais</t>
  </si>
  <si>
    <t>4816021</t>
  </si>
  <si>
    <t>Confecção de tubos de concreto D = 0,50 m - areia extraída e brita produzida</t>
  </si>
  <si>
    <t>4816106</t>
  </si>
  <si>
    <t>Confecção de tubos de concreto perfurado D = 0,20 m - areia e brita comerciais</t>
  </si>
  <si>
    <t>4816105</t>
  </si>
  <si>
    <t>Confecção de tubos de concreto perfurado D = 0,20 m - areia extraída e brita produzida</t>
  </si>
  <si>
    <t>4816108</t>
  </si>
  <si>
    <t>Confecção de tubos de concreto perfurado D = 0,30 m - areia e brita comerciais</t>
  </si>
  <si>
    <t>4816107</t>
  </si>
  <si>
    <t>Confecção de tubos de concreto perfurado D = 0,30 m - areia extraída e brita produzida</t>
  </si>
  <si>
    <t>4816110</t>
  </si>
  <si>
    <t>Confecção de tubos de concreto perfurado D = 0,40 m - areia e brita comerciais</t>
  </si>
  <si>
    <t>4816109</t>
  </si>
  <si>
    <t>Confecção de tubos de concreto perfurado D = 0,40 m - areia extraída e brita produzida</t>
  </si>
  <si>
    <t>4816100</t>
  </si>
  <si>
    <t>Confecção de tubos de concreto poroso D = 0,20 m - areia e brita comerciais</t>
  </si>
  <si>
    <t>4816099</t>
  </si>
  <si>
    <t>Confecção de tubos de concreto poroso D = 0,20 m - areia extraída e brita produzida</t>
  </si>
  <si>
    <t>4816102</t>
  </si>
  <si>
    <t>Confecção de tubos de concreto poroso D = 0,30 m - areia e brita comerciais</t>
  </si>
  <si>
    <t>4816101</t>
  </si>
  <si>
    <t>Confecção de tubos de concreto poroso D = 0,30 m - areia extraída e brita produzida</t>
  </si>
  <si>
    <t>4816104</t>
  </si>
  <si>
    <t>Confecção de tubos de concreto poroso D = 0,40 m - areia e brita comerciais</t>
  </si>
  <si>
    <t>4816103</t>
  </si>
  <si>
    <t>Confecção de tubos de concreto poroso D = 0,40 m - areia extraída e brita produzida</t>
  </si>
  <si>
    <t>4815804</t>
  </si>
  <si>
    <t>Dobramento de chapas de alumínio com espessura de 1,5 mm e comprimento de dobra de até 500 mm</t>
  </si>
  <si>
    <t>4816002</t>
  </si>
  <si>
    <t>Escavação de tunnel liner em material de 3ª categoria</t>
  </si>
  <si>
    <t>4805765</t>
  </si>
  <si>
    <t>Escavação de vala em material de 3ª categoria</t>
  </si>
  <si>
    <t>4816000</t>
  </si>
  <si>
    <t>Escavação manual de tunnel liner em material de 1ª categoria</t>
  </si>
  <si>
    <t>4816001</t>
  </si>
  <si>
    <t>Escavação manual de tunnel liner em material de 2ª categoria</t>
  </si>
  <si>
    <t>4805749</t>
  </si>
  <si>
    <t>Escavação manual de vala em material de 1ª categoria</t>
  </si>
  <si>
    <t>4805751</t>
  </si>
  <si>
    <t>Escavação manual em material de 1ª categoria na profundidade de 1 a 2 m</t>
  </si>
  <si>
    <t>4805752</t>
  </si>
  <si>
    <t>Escavação manual em material de 1ª categoria na profundidade de 2 a 3 m</t>
  </si>
  <si>
    <t>4805753</t>
  </si>
  <si>
    <t>Escavação manual em material de 1ª categoria na profundidade de 3 a 4 m</t>
  </si>
  <si>
    <t>4805750</t>
  </si>
  <si>
    <t>Escavação manual em material de 1ª categoria na profundidade de até 1 m</t>
  </si>
  <si>
    <t>4805767</t>
  </si>
  <si>
    <t>Escavação manual em material de 2ª categoria na profundidade de 1 a 2 m</t>
  </si>
  <si>
    <t>4805769</t>
  </si>
  <si>
    <t>Escavação manual em material de 2ª categoria na profundidade de 2 a 3 m</t>
  </si>
  <si>
    <t>4805770</t>
  </si>
  <si>
    <t>Escavação manual em material de 2ª categoria na profundidade de 3 a 4 m</t>
  </si>
  <si>
    <t>4805760</t>
  </si>
  <si>
    <t>Escavação manual em material de 2ª categoria na profundidade de até 1 m</t>
  </si>
  <si>
    <t>4805757</t>
  </si>
  <si>
    <t>Escavação mecânica de vala em material de 1ª categoria</t>
  </si>
  <si>
    <t>4805762</t>
  </si>
  <si>
    <t>Escavação mecânica de vala em material de 2ª categoria</t>
  </si>
  <si>
    <t>4806395</t>
  </si>
  <si>
    <t>Fixação de parafuso em estrutura metálica</t>
  </si>
  <si>
    <t>4816003</t>
  </si>
  <si>
    <t>Iluminação provisória para tunnel liner</t>
  </si>
  <si>
    <t>4816017</t>
  </si>
  <si>
    <t>Material pétreo produzido em britador de mandíbulas móvel - camada final de aterro em rocha</t>
  </si>
  <si>
    <t>4816005</t>
  </si>
  <si>
    <t>Pedra de mão produzida manualmente</t>
  </si>
  <si>
    <t>4816016</t>
  </si>
  <si>
    <t>Rachão ou pedra de mão produzida</t>
  </si>
  <si>
    <t>4815671</t>
  </si>
  <si>
    <t>Reaterro e compactação com soquete vibratório</t>
  </si>
  <si>
    <t>4815803</t>
  </si>
  <si>
    <t>Rebordeamento de chapa metálica com espessura de 5 mm</t>
  </si>
  <si>
    <t>4816014</t>
  </si>
  <si>
    <t>Rocha para britagem com perfuratriz manual</t>
  </si>
  <si>
    <t>4816010</t>
  </si>
  <si>
    <t>Rocha para britagem com perfuratriz sobre esteira</t>
  </si>
  <si>
    <t>4816015</t>
  </si>
  <si>
    <t>Rocha para britagem com perfuratriz sobre esteira - camada final de aterro em rocha</t>
  </si>
  <si>
    <t>4816119</t>
  </si>
  <si>
    <t>Selo de argila apiloado (solo local)</t>
  </si>
  <si>
    <t>4816004</t>
  </si>
  <si>
    <t>Ventilação provisória para tunnel liner</t>
  </si>
  <si>
    <t>4915652</t>
  </si>
  <si>
    <t>Bico de adesão para injeção de adesivo estrutural à base de resina epóxi - fornecimento, instalação e retirada</t>
  </si>
  <si>
    <t>4915651</t>
  </si>
  <si>
    <t>Bico de perfuração para injeção de adesivo estrutural à base de resina epóxi - fornecimento, instalação e retirada</t>
  </si>
  <si>
    <t>4915723</t>
  </si>
  <si>
    <t>Caiação manual com fixador de cal</t>
  </si>
  <si>
    <t>4915724</t>
  </si>
  <si>
    <t>Caiação mecanizada com fixador de cal</t>
  </si>
  <si>
    <t>4915637</t>
  </si>
  <si>
    <t>Capa selante - areia comercial</t>
  </si>
  <si>
    <t>4915779</t>
  </si>
  <si>
    <t>Capa selante - areia extraída</t>
  </si>
  <si>
    <t>4915638</t>
  </si>
  <si>
    <t>Capa selante - brita produzida</t>
  </si>
  <si>
    <t>4915636</t>
  </si>
  <si>
    <t>Capa selante - pedrisco comercial</t>
  </si>
  <si>
    <t>4915744</t>
  </si>
  <si>
    <t>Capina manual</t>
  </si>
  <si>
    <t>4915700</t>
  </si>
  <si>
    <t>Combate à exsudação - areia comercial</t>
  </si>
  <si>
    <t>4915590</t>
  </si>
  <si>
    <t>Combate à exsudação - areia extraída</t>
  </si>
  <si>
    <t>4915591</t>
  </si>
  <si>
    <t>Combate à exsudação - brita produzida</t>
  </si>
  <si>
    <t>4915701</t>
  </si>
  <si>
    <t>Combate à exsudação - pedrisco comercial</t>
  </si>
  <si>
    <t>4915703</t>
  </si>
  <si>
    <t>Correção de defeitos com mistura betuminosa</t>
  </si>
  <si>
    <t>4915705</t>
  </si>
  <si>
    <t>Correção de defeitos por fresagem descontínua do revestimento asfáltico</t>
  </si>
  <si>
    <t>4915743</t>
  </si>
  <si>
    <t>Corte e limpeza de áreas gramadas</t>
  </si>
  <si>
    <t>4915768</t>
  </si>
  <si>
    <t>Corte e remoção de árvores</t>
  </si>
  <si>
    <t>4915713</t>
  </si>
  <si>
    <t>Desobstrução de bueiro</t>
  </si>
  <si>
    <t>4915650</t>
  </si>
  <si>
    <t>Injeção de adesivo estrutural à base de resina epóxi de baixa viscosidade para tratamento de fissuras em estruturas de concreto - fornecimento e aplicação manual</t>
  </si>
  <si>
    <t>4915645</t>
  </si>
  <si>
    <t>Injeção de adesivo estrutural à base de resina epóxi de baixa viscosidade para tratamento de fissuras em estruturas de concreto - fornecimento e aplicação mecanizada</t>
  </si>
  <si>
    <t>4915712</t>
  </si>
  <si>
    <t>Limpeza de bueiro</t>
  </si>
  <si>
    <t>4915791</t>
  </si>
  <si>
    <t>Limpeza de cimento asfáltico derramado na pista de rodovia pavimentada por meio de fresagem</t>
  </si>
  <si>
    <t>4915711</t>
  </si>
  <si>
    <t>Limpeza de descida d'água</t>
  </si>
  <si>
    <t>4915790</t>
  </si>
  <si>
    <t>Limpeza de emulsão asfáltica ou asfalto diluído derramados na pista - remoção com minicarregadeira com vassoura e descarga livre</t>
  </si>
  <si>
    <t>4915793</t>
  </si>
  <si>
    <t>Limpeza de líquidos combustíveis derramados na pista - remoção com minicarregadeira com vassoura e descarga livre</t>
  </si>
  <si>
    <t>4915792</t>
  </si>
  <si>
    <t>Limpeza de material asfáltico derramado fora da pista - remoção com escavadeira hidráulica e caminhão basculante</t>
  </si>
  <si>
    <t>4915718</t>
  </si>
  <si>
    <t>Limpeza de placa de sinalização</t>
  </si>
  <si>
    <t>4915672</t>
  </si>
  <si>
    <t>Limpeza de ponte</t>
  </si>
  <si>
    <t>4915708</t>
  </si>
  <si>
    <t>Limpeza de sarjeta e meio-fio</t>
  </si>
  <si>
    <t>4915710</t>
  </si>
  <si>
    <t>Limpeza de vala de drenagem</t>
  </si>
  <si>
    <t>4915709</t>
  </si>
  <si>
    <t>Limpeza de valeta de corte</t>
  </si>
  <si>
    <t>4915686</t>
  </si>
  <si>
    <t>Limpeza e desobstrução de dispositivos de drenagem em OAE</t>
  </si>
  <si>
    <t>4915687</t>
  </si>
  <si>
    <t>Limpeza e desobstrução de drenos de obras de contenção</t>
  </si>
  <si>
    <t>4915634</t>
  </si>
  <si>
    <t>Limpeza e desobstrução mecanizada de bueiros com diâmetro acima de 1,00 até 1,50 m</t>
  </si>
  <si>
    <t>4915633</t>
  </si>
  <si>
    <t>Limpeza e desobstrução mecanizada de bueiros com diâmetro de até 1,00 m</t>
  </si>
  <si>
    <t>4915714</t>
  </si>
  <si>
    <t>Limpeza e enchimento com resina epóxi de fissuras niveladas com abertura máxima de 0,4 mm e profundidade de 20 mm em pavimento de concreto que não atravessam toda a espessura da placa</t>
  </si>
  <si>
    <t>4915759</t>
  </si>
  <si>
    <t>Limpeza e remoção de vegetação junto aos aparelhos de apoio de OAE com o uso de herbicida</t>
  </si>
  <si>
    <t>4915758</t>
  </si>
  <si>
    <t>Limpeza e remoção de vegetação nas juntas de dilatação com o uso de herbicida</t>
  </si>
  <si>
    <t>4915640</t>
  </si>
  <si>
    <t>Limpeza e remoção manual de material retido em terra firme em OAE</t>
  </si>
  <si>
    <t>4915639</t>
  </si>
  <si>
    <t>Limpeza em superfície de concreto com escova de aço</t>
  </si>
  <si>
    <t>4915695</t>
  </si>
  <si>
    <t>Limpeza, serragem e enchimento de fissuras niveladas com abertura entre de 0,4 mm e 1,0 mm e profundidade de 25 mm em pavimento de concreto com CAP</t>
  </si>
  <si>
    <t>4915696</t>
  </si>
  <si>
    <t>Limpeza, serragem e enchimento de fissuras niveladas com abertura entre de 0,4 mm e 1,0 mm e profundidade de 25 mm em pavimento de concreto com CAP com polímero</t>
  </si>
  <si>
    <t>4915694</t>
  </si>
  <si>
    <t>Limpeza, serragem e enchimento de fissuras niveladas com abertura entre de 0,4 mm e 1,0 mm e profundidade de 25 mm em pavimento de concreto com selante elástico a frio</t>
  </si>
  <si>
    <t>4915654</t>
  </si>
  <si>
    <t>Lixamento mecanizado em superfície de concreto</t>
  </si>
  <si>
    <t>4900001</t>
  </si>
  <si>
    <t>Material de base</t>
  </si>
  <si>
    <t>4915801</t>
  </si>
  <si>
    <t>Mistura betuminosa</t>
  </si>
  <si>
    <t>4916290</t>
  </si>
  <si>
    <t>Mistura betuminosa a frio executada em betoneira - faixa C - areia e brita comerciais</t>
  </si>
  <si>
    <t>4915765</t>
  </si>
  <si>
    <t>Poda de árvores com 5,0 m a 7,5 m de altura</t>
  </si>
  <si>
    <t>4915766</t>
  </si>
  <si>
    <t>Poda de árvores com 7,5 m a 10 m de altura</t>
  </si>
  <si>
    <t>4915764</t>
  </si>
  <si>
    <t>Poda de árvores com até 5 m de altura</t>
  </si>
  <si>
    <t>4915767</t>
  </si>
  <si>
    <t>Poda de árvores com mais de 10 m de altura</t>
  </si>
  <si>
    <t>4915777</t>
  </si>
  <si>
    <t>Reassentamento manual de meio fio com material arrancado da pista</t>
  </si>
  <si>
    <t>4915618</t>
  </si>
  <si>
    <t>Recomposição de camada granular do pavimento com material de jazida</t>
  </si>
  <si>
    <t>4915774</t>
  </si>
  <si>
    <t>Recomposição de erosão em corte ou aterro com material de jazida</t>
  </si>
  <si>
    <t>4915719</t>
  </si>
  <si>
    <t>Recomposição de placa de sinalização</t>
  </si>
  <si>
    <t>4915611</t>
  </si>
  <si>
    <t>Recomposição de revestimento primário com material de jazida</t>
  </si>
  <si>
    <t>4915733</t>
  </si>
  <si>
    <t>Recomposição manual de aterro com material de jazida</t>
  </si>
  <si>
    <t>4915734</t>
  </si>
  <si>
    <t>Recomposição mecanizada de aterro com material de jazida</t>
  </si>
  <si>
    <t>4915727</t>
  </si>
  <si>
    <t>Recomposição parcial de cerca com mourão de concreto - arame</t>
  </si>
  <si>
    <t>4915726</t>
  </si>
  <si>
    <t>Recomposição parcial de cerca com mourão de concreto seção quadrada - mourão - areia e brita comerciais</t>
  </si>
  <si>
    <t>4915594</t>
  </si>
  <si>
    <t>Recomposição parcial de cerca com mourão de concreto seção quadrada - mourão - areia extraída e brita produzida</t>
  </si>
  <si>
    <t>4915729</t>
  </si>
  <si>
    <t>Recomposição parcial de cerca com mourão de concreto seção triangular - mourão - areia e brita comerciais</t>
  </si>
  <si>
    <t>4915596</t>
  </si>
  <si>
    <t>Recomposição parcial de cerca com mourão de concreto seção triangular - mourão - areia extraída e brita comercial</t>
  </si>
  <si>
    <t>4915732</t>
  </si>
  <si>
    <t>Recomposição parcial de cerca com mourão de madeira - arame</t>
  </si>
  <si>
    <t>4915731</t>
  </si>
  <si>
    <t>Recomposição parcial de cerca com mourão de madeira - mourão</t>
  </si>
  <si>
    <t>4915725</t>
  </si>
  <si>
    <t>Recomposição total de cerca com mourão de concreto seção quadrada - areia e brita comerciais</t>
  </si>
  <si>
    <t>4915593</t>
  </si>
  <si>
    <t>Recomposição total de cerca com mourão de concreto seção quadrada - areia extraída e brita produzida</t>
  </si>
  <si>
    <t>4915728</t>
  </si>
  <si>
    <t>Recomposição total de cerca com mourão de concreto seção triangular - areia e brita comerciais</t>
  </si>
  <si>
    <t>4915595</t>
  </si>
  <si>
    <t>Recomposição total de cerca com mourão de concreto seção triangular - areia extraída e brita produzida</t>
  </si>
  <si>
    <t>4915730</t>
  </si>
  <si>
    <t>Recomposição total de cerca com mourão de madeira</t>
  </si>
  <si>
    <t>4915598</t>
  </si>
  <si>
    <t>Reconformação da plataforma</t>
  </si>
  <si>
    <t>4915748</t>
  </si>
  <si>
    <t>Recuperação de desgaste superficial em pavimentos de concreto</t>
  </si>
  <si>
    <t>4915608</t>
  </si>
  <si>
    <t>Regularização de taludes e valas com soquete vibratório</t>
  </si>
  <si>
    <t>4915613</t>
  </si>
  <si>
    <t>Regularização mecânica da faixa de domínio</t>
  </si>
  <si>
    <t>4915692</t>
  </si>
  <si>
    <t>Remendo profundo com imprimação com asfalto diluído - demolição manual</t>
  </si>
  <si>
    <t>4915746</t>
  </si>
  <si>
    <t>Remendo profundo com imprimação com asfalto diluído - demolição mecânica e corte com serra</t>
  </si>
  <si>
    <t>4915630</t>
  </si>
  <si>
    <t>Remendo profundo com imprimação com emulsão asfáltica - demolição manual</t>
  </si>
  <si>
    <t>4915631</t>
  </si>
  <si>
    <t>Remendo profundo com imprimação com emulsão asfáltica - demolição mecânica e corte com serra</t>
  </si>
  <si>
    <t>4915785</t>
  </si>
  <si>
    <t>Remoção de animais de grande porte mortos em rodovia - carga e descarga com guindauto</t>
  </si>
  <si>
    <t>4915786</t>
  </si>
  <si>
    <t>Remoção de animais de pequeno porte mortos em rodovia - carga manual</t>
  </si>
  <si>
    <t>4915795</t>
  </si>
  <si>
    <t>Remoção de emborrachados de pneus em rodovia</t>
  </si>
  <si>
    <t>4915800</t>
  </si>
  <si>
    <t>Remoção de espécimes arbóreos de 20 a 40 m tombados na pista</t>
  </si>
  <si>
    <t>4915799</t>
  </si>
  <si>
    <t>Remoção de espécimes arbóreos de até 20 m tombados na pista</t>
  </si>
  <si>
    <t>4915698</t>
  </si>
  <si>
    <t>Remoção de grãos, agregados e solos derramados na pista em rodovias</t>
  </si>
  <si>
    <t>4915794</t>
  </si>
  <si>
    <t>Remoção de sucatas derramadas em rodovia - cinta com utilização de 100 vezes</t>
  </si>
  <si>
    <t>4915789</t>
  </si>
  <si>
    <t>Remoção de veículos de grande porte incendiados em rodovia - carga e descarga com guindaste - cinta com utilização de 100 vezes</t>
  </si>
  <si>
    <t>4915798</t>
  </si>
  <si>
    <t>Remoção de veículos de grande porte tombados em rodovia - cinta com utilização de 100 vezes</t>
  </si>
  <si>
    <t>4915788</t>
  </si>
  <si>
    <t>Remoção de veículos de médio porte incendiados em rodovia - carga e descarga com guindaste - cinta com utilização de 100 vezes</t>
  </si>
  <si>
    <t>4915797</t>
  </si>
  <si>
    <t>Remoção de veículos de médio porte tombados em rodovia - cinta com utilização de 100 vezes</t>
  </si>
  <si>
    <t>4915787</t>
  </si>
  <si>
    <t>Remoção de veículos de pequeno porte incendiados em rodovia - carga e descarga com guindauto - cinta com utilização de 100 vezes</t>
  </si>
  <si>
    <t>4915796</t>
  </si>
  <si>
    <t>Remoção de veículos de pequeno porte tombados em rodovia - cinta com utilização de 100 vezes</t>
  </si>
  <si>
    <t>4915760</t>
  </si>
  <si>
    <t>Remoção de vestígios de óleo ou graxa na superfície do revestimento do pavimento</t>
  </si>
  <si>
    <t>4915699</t>
  </si>
  <si>
    <t>Remoção de vidros, caixas e engradados derramados na pista em rodovia</t>
  </si>
  <si>
    <t>4915736</t>
  </si>
  <si>
    <t>Remoção manual de barreira em rocha</t>
  </si>
  <si>
    <t>4915735</t>
  </si>
  <si>
    <t>Remoção manual de barreira em solo</t>
  </si>
  <si>
    <t>4915670</t>
  </si>
  <si>
    <t>Remoção manual de camada granular do pavimento</t>
  </si>
  <si>
    <t>4915668</t>
  </si>
  <si>
    <t>Remoção manual de revestimento asfáltico</t>
  </si>
  <si>
    <t>4915761</t>
  </si>
  <si>
    <t>Remoção manual de vegetação daninha</t>
  </si>
  <si>
    <t>4915762</t>
  </si>
  <si>
    <t>Remoção manual de vegetação daninha em frestas</t>
  </si>
  <si>
    <t>4915738</t>
  </si>
  <si>
    <t>Remoção mecanizada de barreira em rocha</t>
  </si>
  <si>
    <t>4915737</t>
  </si>
  <si>
    <t>Remoção mecanizada de barreira em solo</t>
  </si>
  <si>
    <t>4915669</t>
  </si>
  <si>
    <t>Remoção mecanizada de camada granular do pavimento</t>
  </si>
  <si>
    <t>4915667</t>
  </si>
  <si>
    <t>Remoção mecanizada de revestimento asfáltico</t>
  </si>
  <si>
    <t>4915632</t>
  </si>
  <si>
    <t>Reparo localizado com pintura de ligação - demolição mecânica e corte com serra</t>
  </si>
  <si>
    <t>4915753</t>
  </si>
  <si>
    <t>Reparo no interior de placa de pavimento de concreto</t>
  </si>
  <si>
    <t>4915776</t>
  </si>
  <si>
    <t>Roçada com roçadeira costal</t>
  </si>
  <si>
    <t>ha</t>
  </si>
  <si>
    <t>4915740</t>
  </si>
  <si>
    <t>Roçada manual</t>
  </si>
  <si>
    <t>4915741</t>
  </si>
  <si>
    <t>Roçada manual de capim colonião</t>
  </si>
  <si>
    <t>4915742</t>
  </si>
  <si>
    <t>Roçada mecanizada</t>
  </si>
  <si>
    <t>4915626</t>
  </si>
  <si>
    <t>Selagem de trincas mecanizada em pavimento flexível com emulsão - areia comercial</t>
  </si>
  <si>
    <t>4915653</t>
  </si>
  <si>
    <t>Selagem superficial de fissuras com adesivo estrutural à base de resina epóxi de alta viscosidade, inclusive limpeza superficial - fornecimento e aplicação</t>
  </si>
  <si>
    <t>4900002</t>
  </si>
  <si>
    <t>Solo</t>
  </si>
  <si>
    <t>4915623</t>
  </si>
  <si>
    <t>Solo brita para base de remendo profundo - brita comercial</t>
  </si>
  <si>
    <t>4915625</t>
  </si>
  <si>
    <t>Solo melhorado com cimento para base de remendo profundo</t>
  </si>
  <si>
    <t>4915621</t>
  </si>
  <si>
    <t>Solo para base de remendo profundo</t>
  </si>
  <si>
    <t>4915720</t>
  </si>
  <si>
    <t>Substituição de balizador - areia e brita comerciais</t>
  </si>
  <si>
    <t>4915592</t>
  </si>
  <si>
    <t>Substituição de balizador - areia extraída e brita produzida</t>
  </si>
  <si>
    <t>4913703</t>
  </si>
  <si>
    <t>Substituição de cartucho de absorção de energia tipo A - fornecimento e instalação, e reposicionamento do amortecedor retrátil</t>
  </si>
  <si>
    <t>4913704</t>
  </si>
  <si>
    <t>Substituição de cartucho de absorção de energia tipo B - fornecimento, instalação e reposicionamento do amortecedor retrátil</t>
  </si>
  <si>
    <t>4915757</t>
  </si>
  <si>
    <t>Tapa buraco com pintura de ligação - demolição com serra corta piso</t>
  </si>
  <si>
    <t>4915678</t>
  </si>
  <si>
    <t>Tapa buraco com pintura de ligação - demolição manual</t>
  </si>
  <si>
    <t>4919547</t>
  </si>
  <si>
    <t>Tela de proteção para roçada em tubo galvanizado 4,0 X 1,5 m - confecção</t>
  </si>
  <si>
    <t>4915716</t>
  </si>
  <si>
    <t>Tratamento de fissuras do tipo rendilhado em pavimentos de concreto</t>
  </si>
  <si>
    <t>4915750</t>
  </si>
  <si>
    <t>Tratamento de fissuras transversais com abertura maior que 1,0 mm em pavimentos de concreto</t>
  </si>
  <si>
    <t>4915769</t>
  </si>
  <si>
    <t>Trituração de galhos e troncos com diâmetro de até 350 mm</t>
  </si>
  <si>
    <t>5213836</t>
  </si>
  <si>
    <t>Balizador cônico refletivo em polietileno semiflexível de 114 x 11 x 40 cm - utilização de 150 ciclos - fornecimento, 01 implantação e 01 retirada diária</t>
  </si>
  <si>
    <t>un.dia</t>
  </si>
  <si>
    <t>5213368</t>
  </si>
  <si>
    <t>Balizador de concreto - areia e brita comerciais - fornecimento e implantação</t>
  </si>
  <si>
    <t>5213367</t>
  </si>
  <si>
    <t>Balizador de concreto - areia extraída e brita produzida - fornecimento e implantação</t>
  </si>
  <si>
    <t>5213385</t>
  </si>
  <si>
    <t>Barreira de sinalização tipo I de direcionamento ou bloqueio - confecção</t>
  </si>
  <si>
    <t>5213343</t>
  </si>
  <si>
    <t>Barreira de sinalização tipo I de direcionamento ou bloqueio - utilização de 150 ciclos - fornecimento, 01 implantação e 01 retirada diária</t>
  </si>
  <si>
    <t>5213390</t>
  </si>
  <si>
    <t>Barreira de sinalização tipo I de direcionamento ou bloqueio contínua - confecção</t>
  </si>
  <si>
    <t>5213344</t>
  </si>
  <si>
    <t>Barreira de sinalização tipo I de direcionamento ou bloqueio contínua - utilização de 150 ciclos - fornecimento, 01 implantação e 01 retirada diária</t>
  </si>
  <si>
    <t>m.dia</t>
  </si>
  <si>
    <t>5213386</t>
  </si>
  <si>
    <t>Barreira de sinalização tipo II de direcionamento ou bloqueio - confecção</t>
  </si>
  <si>
    <t>5213345</t>
  </si>
  <si>
    <t>Barreira de sinalização tipo II de direcionamento ou bloqueio - utilização de 150 ciclos - fornecimento, 01 implantação e 01 retirada diária</t>
  </si>
  <si>
    <t>5213387</t>
  </si>
  <si>
    <t>Barreira de sinalização tipo III de direcionamento ou bloqueio - confecção</t>
  </si>
  <si>
    <t>5213346</t>
  </si>
  <si>
    <t>Barreira de sinalização tipo III de direcionamento ou bloqueio - utilização de 150 ciclos - fornecimento, 01 implantação e 01 retirada diária</t>
  </si>
  <si>
    <t>5213843</t>
  </si>
  <si>
    <t>Barreira plástica articulável modular 240 x 100 cm na cor amarela - utilização de 600 ciclos - fornecimento, 01 implantação e 01 retirada diária</t>
  </si>
  <si>
    <t>5213833</t>
  </si>
  <si>
    <t>Barreira plástica monobloco para canalização de trânsito - 101 x 50 x 55 cm - utilização de 600 ciclos - fornecimento, 01 implantação e 01 retirada diária</t>
  </si>
  <si>
    <t>5213834</t>
  </si>
  <si>
    <t>Barreira plástica para canalização de trânsito - 60 x 45 x 60 cm - utilização de 600 ciclos - fornecimento, 01 implantação e 01 retirada diária</t>
  </si>
  <si>
    <t>5219544</t>
  </si>
  <si>
    <t>Cavalete em perfil metálico para placa de sinalização - 1,00 m x 1,00 m - confecção</t>
  </si>
  <si>
    <t>5213383</t>
  </si>
  <si>
    <t>Cavalete em polietileno zebrado com faixa refletiva - H = 1,00 m - utilização de 600 ciclos - fornecimento, 01 implantação e 01 retirada diária</t>
  </si>
  <si>
    <t>5213380</t>
  </si>
  <si>
    <t>Cavalete em polietileno zebrado com faixa refletiva e com sinalizador a LED com bateria - H = 1,00 m - utilização de 600 ciclos - fornecimento, 01 implantação e 01 retirada diária</t>
  </si>
  <si>
    <t>5213838</t>
  </si>
  <si>
    <t>Cilindro canalizador de tráfego com base quadrada de 111 x 56 x 56 cm - utilização de 600 ciclos - fornecimento, 01 implantação e 01 retirada diária</t>
  </si>
  <si>
    <t>5213837</t>
  </si>
  <si>
    <t>Cilindro flexível delimitador de tráfego com duas faixas refletivas e chumbador - D = 20 cm e H = 80 cm</t>
  </si>
  <si>
    <t>5213835</t>
  </si>
  <si>
    <t>Cone plástico para canalização de trânsito - utilização de 150 ciclos - fornecimento, 01 implantação e 01 retirada diária</t>
  </si>
  <si>
    <t>5213839</t>
  </si>
  <si>
    <t>Dispositivo de direcionamento ou bloqueio tipo tapume - confecção</t>
  </si>
  <si>
    <t>5213347</t>
  </si>
  <si>
    <t>Dispositivo de direcionamento ou bloqueio tipo tapume - utilização de 150 ciclos - fornecimento, 01 implantação e 01 retirada diária</t>
  </si>
  <si>
    <t>m².dia</t>
  </si>
  <si>
    <t>5213840</t>
  </si>
  <si>
    <t>Dispositivo de direcionamento ou bloqueio tipo tela plástica com suporte fixo - confecção</t>
  </si>
  <si>
    <t>5213349</t>
  </si>
  <si>
    <t>Dispositivo de direcionamento ou bloqueio tipo tela plástica com suporte fixo - utilização de 150 ciclos - fornecimento, 01 implantação e 01 retirada diária</t>
  </si>
  <si>
    <t>5213841</t>
  </si>
  <si>
    <t>Dispositivo de direcionamento ou bloqueio tipo tela plástica com suporte móvel afixado em bloco de concreto - confecção</t>
  </si>
  <si>
    <t>5213348</t>
  </si>
  <si>
    <t>Dispositivo de direcionamento ou bloqueio tipo tela plástica com suporte móvel afixado em bloco de concreto - utilização de 150 ciclos - fornecimento, 01 implantação e 01 retirada diária</t>
  </si>
  <si>
    <t>5216116</t>
  </si>
  <si>
    <t>Fabricação de balizador de concreto - seção circular de 10 cm - areia e brita comerciais</t>
  </si>
  <si>
    <t>5216115</t>
  </si>
  <si>
    <t>Fabricação de balizador de concreto - seção circular de 10 cm - areia extraída e brita produzida</t>
  </si>
  <si>
    <t>5213842</t>
  </si>
  <si>
    <t>Fita zebrada para dispositivos de canalização de trânsito - fornecimento, implantação e retirada</t>
  </si>
  <si>
    <t>5213358</t>
  </si>
  <si>
    <t>Laminado elastoplástico para sinalização horizontal - espessura de 1,5 mm - fornecimento e implantação</t>
  </si>
  <si>
    <t>5213848</t>
  </si>
  <si>
    <t>Luz de advertência e bateria para dispositivos de sinalização - utilização de 200 ciclos - fornecimento, 01 implantação e 01 retirada diária</t>
  </si>
  <si>
    <t>5214012</t>
  </si>
  <si>
    <t>Manutenção/recomposição de sinalização - pintura de faixa com tinta acrílica - espessura de 0,4 mm</t>
  </si>
  <si>
    <t>5213356</t>
  </si>
  <si>
    <t>Manutenção/recomposição de sinalização - pintura de faixa com tinta acrílica - espessura de 0,6 mm</t>
  </si>
  <si>
    <t>5214011</t>
  </si>
  <si>
    <t>Manutenção/recomposição de sinalização - pintura de faixa com tinta acrílica emulsionada em água - espessura de 0,3 mm</t>
  </si>
  <si>
    <t>5213354</t>
  </si>
  <si>
    <t>Manutenção/recomposição de sinalização - pintura de faixa com tinta acrílica emulsionada em água - espessura de 0,4 mm</t>
  </si>
  <si>
    <t>5213355</t>
  </si>
  <si>
    <t>Manutenção/recomposição de sinalização - pintura de faixa com tinta acrílica emulsionada em água - espessura de 0,5 mm</t>
  </si>
  <si>
    <t>5213850</t>
  </si>
  <si>
    <t>Operação de sinalização por bandeirola de tecido ou com placa metálica</t>
  </si>
  <si>
    <t>5213846</t>
  </si>
  <si>
    <t>Painel com seta luminosa montado em chassi de caminhão com prancha</t>
  </si>
  <si>
    <t>5213847</t>
  </si>
  <si>
    <t>Painel com seta luminosa montado em chassi de caminhão com prancha e amortecedor retrátil</t>
  </si>
  <si>
    <t>5213845</t>
  </si>
  <si>
    <t>Painel de mensagens variáveis, portátil móvel, LED, com banco fotovoltaico de energia e montado em chassi com engate</t>
  </si>
  <si>
    <t>5213412</t>
  </si>
  <si>
    <t>Pintura de faixa com plástico a frio bicomponente à base de resinas metacrílicas por dispersão (estrutura)</t>
  </si>
  <si>
    <t>5213411</t>
  </si>
  <si>
    <t>Pintura de faixa com plástico a frio bicomponente à base de resinas metacrílicas por extrusão (alto relevo)</t>
  </si>
  <si>
    <t>5214009</t>
  </si>
  <si>
    <t>Pintura de faixa com plástico a frio bicomponente à base de resinas metacrílicas por extrusão (plano) - espessura de 1,5 mm</t>
  </si>
  <si>
    <t>5214010</t>
  </si>
  <si>
    <t>Pintura de faixa com plástico a frio bicomponente à base de resinas metacrílicas por extrusão (plano) - espessura de 3,0 mm</t>
  </si>
  <si>
    <t>5213413</t>
  </si>
  <si>
    <t>Pintura de faixa com plástico a frio tricomponente à base de resinas metacrílicas por aspersão - espessura de 0,6 mm</t>
  </si>
  <si>
    <t>5213410</t>
  </si>
  <si>
    <t>Pintura de faixa com termoplástico em alto relevo tipo I por extrusão - relevo duplo com base</t>
  </si>
  <si>
    <t>5214004</t>
  </si>
  <si>
    <t>Pintura de faixa com termoplástico em alto relevo tipo II por extrusão - relevo simples ranhurado com base</t>
  </si>
  <si>
    <t>5214005</t>
  </si>
  <si>
    <t>Pintura de faixa com termoplástico em alto relevo tipo III por extrusão - relevo simples com base</t>
  </si>
  <si>
    <t>5214006</t>
  </si>
  <si>
    <t>Pintura de faixa com termoplástico em alto relevo tipo IV por extrusão - relevo simples sem base</t>
  </si>
  <si>
    <t>5214007</t>
  </si>
  <si>
    <t>Pintura de faixa com termoplástico em alto relevo tipo V por extrusão - relevo multipontos sem base (gotas)</t>
  </si>
  <si>
    <t>5214008</t>
  </si>
  <si>
    <t>Pintura de faixa com termoplástico em alto relevo tipo VI por extrusão - relevo multipontos sem base (calotas)</t>
  </si>
  <si>
    <t>5213408</t>
  </si>
  <si>
    <t>Pintura de faixa com termoplástico por aspersão - espessura de 1,5 mm</t>
  </si>
  <si>
    <t>5213400</t>
  </si>
  <si>
    <t>Pintura de faixa com tinta acrílica - espessura de 0,4 mm</t>
  </si>
  <si>
    <t>5213401</t>
  </si>
  <si>
    <t>Pintura de faixa com tinta acrílica - espessura de 0,6 mm</t>
  </si>
  <si>
    <t>5214001</t>
  </si>
  <si>
    <t>Pintura de faixa com tinta acrílica emulsionada em água - espessura de 0,3 mm</t>
  </si>
  <si>
    <t>5213402</t>
  </si>
  <si>
    <t>Pintura de faixa com tinta acrílica emulsionada em água - espessura de 0,4 mm</t>
  </si>
  <si>
    <t>5213403</t>
  </si>
  <si>
    <t>Pintura de faixa com tinta acrílica emulsionada em água - espessura de 0,5 mm</t>
  </si>
  <si>
    <t>5214003</t>
  </si>
  <si>
    <t>Pintura de setas e zebrados com termoplástico por aspersão - espessura de 1,5 mm</t>
  </si>
  <si>
    <t>5213409</t>
  </si>
  <si>
    <t>Pintura de setas e zebrados com termoplástico por extrusão - espessura de 3,0 mm</t>
  </si>
  <si>
    <t>5213404</t>
  </si>
  <si>
    <t>Pintura de setas e zebrados com tinta acrílica - espessura de 0,4 mm</t>
  </si>
  <si>
    <t>5213405</t>
  </si>
  <si>
    <t>Pintura de setas e zebrados com tinta acrílica - espessura de 0,6 mm</t>
  </si>
  <si>
    <t>5214002</t>
  </si>
  <si>
    <t>Pintura de setas e zebrados com tinta acrílica emulsionada em água - espessura de 0,3 mm</t>
  </si>
  <si>
    <t>5213406</t>
  </si>
  <si>
    <t>Pintura de setas e zebrados com tinta acrílica emulsionada em água - espessura de 0,4 mm</t>
  </si>
  <si>
    <t>5213407</t>
  </si>
  <si>
    <t>Pintura de setas e zebrados com tinta acrílica emulsionada em água - espessura de 0,5 mm</t>
  </si>
  <si>
    <t>5212552</t>
  </si>
  <si>
    <t>Pintura eletrostática a pó com tinta poliéster em chapa de aço</t>
  </si>
  <si>
    <t>5213464</t>
  </si>
  <si>
    <t>Placa de advertência em aço, lado de 0,60 m - película retrorrefletiva tipo I + SI - fornecimento e implantação</t>
  </si>
  <si>
    <t>5213465</t>
  </si>
  <si>
    <t>Placa de advertência em aço, lado de 0,80 m - película retrorrefletiva tipo I + SI - fornecimento e implantação</t>
  </si>
  <si>
    <t>5213466</t>
  </si>
  <si>
    <t>Placa de advertência em aço, lado de 1,00 m - película retrorrefletiva tipo I + SI - fornecimento e implantação</t>
  </si>
  <si>
    <t>5213467</t>
  </si>
  <si>
    <t>Placa de advertência em aço, lado de 1,20 m - película retrorrefletiva tipo III + SI - fornecimento e implantação</t>
  </si>
  <si>
    <t>5213468</t>
  </si>
  <si>
    <t>Placa de advertência em fibra, lado de 0,60 m - película retrorrefletiva tipo I + SI - fornecimento e implantação</t>
  </si>
  <si>
    <t>5213469</t>
  </si>
  <si>
    <t>Placa de advertência em fibra, lado de 0,80 m - película retrorrefletiva tipo I + SI - fornecimento e implantação</t>
  </si>
  <si>
    <t>5213470</t>
  </si>
  <si>
    <t>Placa de advertência em fibra, lado de 1,00 m - película retrorrefletiva tipo I + SI - fornecimento e implantação</t>
  </si>
  <si>
    <t>5213471</t>
  </si>
  <si>
    <t>Placa de advertência em fibra, lado de 1,20 m - película retrorrefletiva tipo III + SI - fornecimento e implantação</t>
  </si>
  <si>
    <t>5212560</t>
  </si>
  <si>
    <t>Placa de advertência para sinalização de obras montada em suporte metálico móvel, lado 1,00 m - utilização de 600 ciclos - fornecimento, 01 implantação e 01 retirada diária</t>
  </si>
  <si>
    <t>5213472</t>
  </si>
  <si>
    <t>Placa de marco quilométrico em aço - 0,60 x 0,865 m - película retrorrefletiva tipo I + I - fornecimento e implantação</t>
  </si>
  <si>
    <t>5213473</t>
  </si>
  <si>
    <t>Placa de marco quilométrico em aço - 0,70 x 1,00 m - película retrorrefletiva tipo I + III - fornecimento e implantação</t>
  </si>
  <si>
    <t>5213474</t>
  </si>
  <si>
    <t>Placa de marco quilométrico em fibra - 0,60 x 0,865 m - película retrorrefletiva tipo I + I - fornecimento e implantação</t>
  </si>
  <si>
    <t>5213475</t>
  </si>
  <si>
    <t>Placa de marco quilométrico em fibra - 0,70 x 1,00 m - película retrorrefletiva tipo I + III - fornecimento e implantação</t>
  </si>
  <si>
    <t>5213440</t>
  </si>
  <si>
    <t>Placa de regulamentação em aço D = 0,60 m - película retrorrefletiva tipo I + SI - fornecimento e implantação</t>
  </si>
  <si>
    <t>5213441</t>
  </si>
  <si>
    <t>Placa de regulamentação em aço D = 0,80 m - película retrorrefletiva tipo I + SI - fornecimento e implantação</t>
  </si>
  <si>
    <t>5213442</t>
  </si>
  <si>
    <t>Placa de regulamentação em aço D = 1,00 m - película retrorrefletiva tipo I + SI - fornecimento e implantação</t>
  </si>
  <si>
    <t>5213443</t>
  </si>
  <si>
    <t>Placa de regulamentação em aço D = 1,20 m - película retrorrefletiva tipo III + SI - fornecimento e implantação</t>
  </si>
  <si>
    <t>5213444</t>
  </si>
  <si>
    <t>Placa de regulamentação em aço, R1 lado 0,248 m - película retrorrefletiva tipo I + SI - fornecimento e implantação</t>
  </si>
  <si>
    <t>5213445</t>
  </si>
  <si>
    <t>Placa de regulamentação em aço, R1 lado 0,331 m - película retrorrefletiva tipo I + SI - fornecimento e implantação</t>
  </si>
  <si>
    <t>5213446</t>
  </si>
  <si>
    <t>Placa de regulamentação em aço, R1 lado 0,414 m - película retrorrefletiva tipo I + SI - fornecimento e implantação</t>
  </si>
  <si>
    <t>5213447</t>
  </si>
  <si>
    <t>Placa de regulamentação em aço, R1 lado 0,497 m - película retrorrefletiva tipo III + SI - fornecimento e implantação</t>
  </si>
  <si>
    <t>5213448</t>
  </si>
  <si>
    <t>Placa de regulamentação em aço, R2 lado 0,60 m - película retrorrefletiva tipo I + SI - fornecimento e implantação</t>
  </si>
  <si>
    <t>5213449</t>
  </si>
  <si>
    <t>Placa de regulamentação em aço, R2 lado 0,80 m - película retrorrefletiva tipo I + SI - fornecimento e implantação</t>
  </si>
  <si>
    <t>5213450</t>
  </si>
  <si>
    <t>Placa de regulamentação em aço, R2 lado 1,00 m - película retrorrefletiva tipo I + SI - fornecimento e implantação</t>
  </si>
  <si>
    <t>5213451</t>
  </si>
  <si>
    <t>Placa de regulamentação em aço, R2 lado 1,20 m - película retrorrefletiva tipo III + SI - fornecimento e implantação</t>
  </si>
  <si>
    <t>5213452</t>
  </si>
  <si>
    <t>Placa de regulamentação em fibra, D = 0,60 m - película retrorrefletiva tipo I + SI - fornecimento e implantação</t>
  </si>
  <si>
    <t>5213453</t>
  </si>
  <si>
    <t>Placa de regulamentação em fibra, D = 0,80 m - película retrorrefletiva tipo I + SI - fornecimento e implantação</t>
  </si>
  <si>
    <t>5213454</t>
  </si>
  <si>
    <t>Placa de regulamentação em fibra, D = 1,00 m - película retrorrefletiva tipo I + SI - fornecimento e implantação</t>
  </si>
  <si>
    <t>5213455</t>
  </si>
  <si>
    <t>Placa de regulamentação em fibra, D = 1,20 m - película retrorrefletiva tipo III + SI - fornecimento e implantação</t>
  </si>
  <si>
    <t>5213456</t>
  </si>
  <si>
    <t>Placa de regulamentação em fibra, R1 lado 0,248 m - película retrorrefletiva tipo I + SI - fornecimento e implantação</t>
  </si>
  <si>
    <t>5213457</t>
  </si>
  <si>
    <t>Placa de regulamentação em fibra, R1 lado 0,331 m - película retrorrefletiva tipo I + SI - fornecimento e implantação</t>
  </si>
  <si>
    <t>5213458</t>
  </si>
  <si>
    <t>Placa de regulamentação em fibra, R1 lado 0,414 m - película retrorrefletiva tipo I + SI - fornecimento e implantação</t>
  </si>
  <si>
    <t>5213459</t>
  </si>
  <si>
    <t>Placa de regulamentação em fibra, R1 lado 0,497 m - película retrorrefletiva tipo III + SI - fornecimento e implantação</t>
  </si>
  <si>
    <t>5213460</t>
  </si>
  <si>
    <t>Placa de regulamentação em fibra, R2 lado 0,60 m - película retrorrefletiva tipo I + SI - fornecimento e implantação</t>
  </si>
  <si>
    <t>5213461</t>
  </si>
  <si>
    <t>Placa de regulamentação em fibra, R2 lado 0,80 m - película retrorrefletiva tipo I + SI - fornecimento e implantação</t>
  </si>
  <si>
    <t>5213462</t>
  </si>
  <si>
    <t>Placa de regulamentação em fibra, R2 lado 1,00 m - película retrorrefletiva tipo I + SI - fornecimento e implantação</t>
  </si>
  <si>
    <t>5213463</t>
  </si>
  <si>
    <t>Placa de regulamentação em fibra, R2 lado 1,20 m - película retrorrefletiva tipo I + SI - fornecimento e implantação</t>
  </si>
  <si>
    <t>5212557</t>
  </si>
  <si>
    <t>Placa de regulamentação para sinalização de obras montada em suporte metálico móvel - D = 1,00 m - utilização de 600 ciclos - fornecimento, 01 implantação e 01 retirada diária</t>
  </si>
  <si>
    <t>5212558</t>
  </si>
  <si>
    <t>Placa de regulamentação para sinalização de obras montada em suporte metálico móvel, R1 lado 0,414 m - utilização de 600 ciclos - fornecimento, 01 implantação e 01 retirada diária</t>
  </si>
  <si>
    <t>5212559</t>
  </si>
  <si>
    <t>Placa de regulamentação para sinalização de obras montada em suporte metálico móvel, R2 lado 1,00 m - utilização de 600 ciclos - fornecimento, 01 implantação e 01 retirada diária</t>
  </si>
  <si>
    <t>5213477</t>
  </si>
  <si>
    <t>Placa delineador em aço - 0,30 x 0,90 m - película retrorrefletiva tipo I + IV - fornecimento e implantação</t>
  </si>
  <si>
    <t>5213476</t>
  </si>
  <si>
    <t>Placa delineador em aço - 0,50 x 0,60 m - película retrorrefletiva tipo I + IV - fornecimento e implantação</t>
  </si>
  <si>
    <t>5213479</t>
  </si>
  <si>
    <t>Placa delineador em fibra - 0,30 x 0,90 m - película retrorrefletiva tipo I + IV - fornecimento e implantação</t>
  </si>
  <si>
    <t>5213478</t>
  </si>
  <si>
    <t>Placa delineador em fibra - 0,50 x 0,60 m - película retrorrefletiva tipo I + IV - fornecimento e implantação</t>
  </si>
  <si>
    <t>5213489</t>
  </si>
  <si>
    <t>Placa em aço - 2,00 x 1,00 m - película retrorrefletiva tipo I + I - fornecimento e implantação</t>
  </si>
  <si>
    <t>5213498</t>
  </si>
  <si>
    <t>Placa em aço - 2,00 x 1,00 m - película retrorrefletiva tipo I + III - fornecimento e implantação</t>
  </si>
  <si>
    <t>5213365</t>
  </si>
  <si>
    <t>Placa em aço - 2,00 x 1,00 m - película retrorrefletiva tipo I + X - fornecimento e implantação</t>
  </si>
  <si>
    <t>5213507</t>
  </si>
  <si>
    <t>Placa em aço - 2,00 x 1,00 m - película retrorrefletiva tipo III + III - fornecimento e implantação</t>
  </si>
  <si>
    <t>5213372</t>
  </si>
  <si>
    <t>Placa em aço - 2,00 x 1,00 m - película retrorrefletiva tipo III + X - fornecimento e implantação</t>
  </si>
  <si>
    <t>5213490</t>
  </si>
  <si>
    <t>Placa em aço - 3,00 x 1,50 m - película retrorrefletiva tipo I + I - fornecimento e implantação</t>
  </si>
  <si>
    <t>5213499</t>
  </si>
  <si>
    <t>Placa em aço - 3,00 x 1,50 m - película retrorrefletiva tipo I + III - fornecimento e implantação</t>
  </si>
  <si>
    <t>5213366</t>
  </si>
  <si>
    <t>Placa em aço - 3,00 x 1,50 m - película retrorrefletiva tipo I + X - fornecimento e implantação</t>
  </si>
  <si>
    <t>5213508</t>
  </si>
  <si>
    <t>Placa em aço - 3,00 x 1,50 m - película retrorrefletiva tipo III + III - fornecimento e implantação</t>
  </si>
  <si>
    <t>5213373</t>
  </si>
  <si>
    <t>Placa em aço - 3,00 x 1,50 m - película retrorrefletiva tipo III + X - fornecimento e implantação</t>
  </si>
  <si>
    <t>5213491</t>
  </si>
  <si>
    <t>Placa em aço - 3,00 x 2,00 m - película retrorrefletiva tipo I + I - fornecimento e implantação</t>
  </si>
  <si>
    <t>5213500</t>
  </si>
  <si>
    <t>Placa em aço - 3,00 x 2,00 m - película retrorrefletiva tipo I + III - fornecimento e implantação</t>
  </si>
  <si>
    <t>5213369</t>
  </si>
  <si>
    <t>Placa em aço - 3,00 x 2,00 m - película retrorrefletiva tipo I + X - fornecimento e implantação</t>
  </si>
  <si>
    <t>5213509</t>
  </si>
  <si>
    <t>Placa em aço - 3,00 x 2,00 m - película retrorrefletiva tipo III + III - fornecimento e implantação</t>
  </si>
  <si>
    <t>5213374</t>
  </si>
  <si>
    <t>Placa em aço - 3,00 x 2,00 m - película retrorrefletiva tipo III + X - fornecimento e implantação</t>
  </si>
  <si>
    <t>5213492</t>
  </si>
  <si>
    <t>Placa em aço - 4,00 x 2,00 m - película retrorrefletiva tipo I + I - fornecimento e implantação</t>
  </si>
  <si>
    <t>5213501</t>
  </si>
  <si>
    <t>Placa em aço - 4,00 x 2,00 m - película retrorrefletiva tipo I + III - fornecimento e implantação</t>
  </si>
  <si>
    <t>5213370</t>
  </si>
  <si>
    <t>Placa em aço - 4,00 x 2,00 m - película retrorrefletiva tipo I + X - fornecimento e implantação</t>
  </si>
  <si>
    <t>5213510</t>
  </si>
  <si>
    <t>Placa em aço - 4,00 x 2,00 m - película retrorrefletiva tipo III + III - fornecimento e implantação</t>
  </si>
  <si>
    <t>5213375</t>
  </si>
  <si>
    <t>Placa em aço - 4,00 x 2,00 m - película retrorrefletiva tipo III + X - fornecimento e implantação</t>
  </si>
  <si>
    <t>5213494</t>
  </si>
  <si>
    <t>Placa em aço - 4,00 x 3,00 m - película retrorrefletiva tipo I + I - fornecimento e implantação</t>
  </si>
  <si>
    <t>5213503</t>
  </si>
  <si>
    <t>Placa em aço - 4,00 x 3,00 m - película retrorrefletiva tipo I + III - fornecimento e implantação</t>
  </si>
  <si>
    <t>5213371</t>
  </si>
  <si>
    <t>Placa em aço - 4,00 x 3,00 m - película retrorrefletiva tipo I + X - fornecimento e implantação</t>
  </si>
  <si>
    <t>5213512</t>
  </si>
  <si>
    <t>Placa em aço - 4,00 x 3,00 m - película retrorrefletiva tipo III + III - fornecimento e implantação</t>
  </si>
  <si>
    <t>5213376</t>
  </si>
  <si>
    <t>Placa em aço - 4,00 x 3,00 m - película retrorrefletiva tipo III + X - fornecimento e implantação</t>
  </si>
  <si>
    <t>5213377</t>
  </si>
  <si>
    <t>Placa em aço - película I + I - chapa recuperada - fornecimento e implantação</t>
  </si>
  <si>
    <t>5213570</t>
  </si>
  <si>
    <t>Placa em aço - película I + I - fornecimento e implantação</t>
  </si>
  <si>
    <t>5213378</t>
  </si>
  <si>
    <t>Placa em aço - película I + III - chapa recuperada - fornecimento e implantação</t>
  </si>
  <si>
    <t>5213571</t>
  </si>
  <si>
    <t>Placa em aço - película I + III - fornecimento e implantação</t>
  </si>
  <si>
    <t>5213379</t>
  </si>
  <si>
    <t>Placa em aço - película III + III - chapa recuperada - fornecimento e implantação</t>
  </si>
  <si>
    <t>5213572</t>
  </si>
  <si>
    <t>Placa em aço - película III + III - fornecimento e implantação</t>
  </si>
  <si>
    <t>5212553</t>
  </si>
  <si>
    <t>Placa em aço nº 16 galvanizado com película retrorrefletiva tipo I + I - chapa recuperada - confecção</t>
  </si>
  <si>
    <t>5213416</t>
  </si>
  <si>
    <t>Placa em aço nº 16 galvanizado com película retrorrefletiva tipo I + I - confecção</t>
  </si>
  <si>
    <t>5212554</t>
  </si>
  <si>
    <t>Placa em aço nº 16 galvanizado com película retrorrefletiva tipo I + III - chapa recuperada - confecção</t>
  </si>
  <si>
    <t>5213417</t>
  </si>
  <si>
    <t>Placa em aço nº 16 galvanizado com película retrorrefletiva tipo I + III - confecção</t>
  </si>
  <si>
    <t>5213421</t>
  </si>
  <si>
    <t>Placa em aço nº 16 galvanizado com película retrorrefletiva tipo I + IV - confecção</t>
  </si>
  <si>
    <t>5213414</t>
  </si>
  <si>
    <t>Placa em aço nº 16 galvanizado com película retrorrefletiva tipo I + SI - confecção</t>
  </si>
  <si>
    <t>5213419</t>
  </si>
  <si>
    <t>Placa em aço nº 16 galvanizado com película retrorrefletiva tipo I + X - confecção</t>
  </si>
  <si>
    <t>5212555</t>
  </si>
  <si>
    <t>Placa em aço nº 16 galvanizado com película retrorrefletiva tipo III + III - chapa recuperada - confecção</t>
  </si>
  <si>
    <t>5213418</t>
  </si>
  <si>
    <t>Placa em aço nº 16 galvanizado com película retrorrefletiva tipo III + III - confecção</t>
  </si>
  <si>
    <t>5213415</t>
  </si>
  <si>
    <t>Placa em aço nº 16 galvanizado com película retrorrefletiva tipo III + SI - confecção</t>
  </si>
  <si>
    <t>5213420</t>
  </si>
  <si>
    <t>Placa em aço nº 16 galvanizado com película retrorrefletiva tipo III + X - confecção</t>
  </si>
  <si>
    <t>5213543</t>
  </si>
  <si>
    <t>Placa em aço, modulada - 2,00 x 1,00 m - película retrorrefletiva tipo I + I - fornecimento e implantação</t>
  </si>
  <si>
    <t>5213552</t>
  </si>
  <si>
    <t>Placa em aço, modulada - 2,00 x 1,00 m - película retrorrefletiva tipo I + III - fornecimento e implantação</t>
  </si>
  <si>
    <t>5213561</t>
  </si>
  <si>
    <t>Placa em aço, modulada - 2,00 x 1,00 m - película retrorrefletiva tipo III + III - fornecimento e implantação</t>
  </si>
  <si>
    <t>5213544</t>
  </si>
  <si>
    <t>Placa em aço, modulada - 3,00 x 1,50 m - película retrorrefletiva tipo I + I - fornecimento e implantação</t>
  </si>
  <si>
    <t>5213553</t>
  </si>
  <si>
    <t>Placa em aço, modulada - 3,00 x 1,50 m - película retrorrefletiva tipo I + III - fornecimento e implantação</t>
  </si>
  <si>
    <t>5213562</t>
  </si>
  <si>
    <t>Placa em aço, modulada - 3,00 x 1,50 m - película retrorrefletiva tipo III + III - fornecimento e implantação</t>
  </si>
  <si>
    <t>5213545</t>
  </si>
  <si>
    <t>Placa em aço, modulada - 3,00 x 2,00 m - película retrorrefletiva tipo I + I - fornecimento e implantação</t>
  </si>
  <si>
    <t>5213554</t>
  </si>
  <si>
    <t>Placa em aço, modulada - 3,00 x 2,00 m - película retrorrefletiva tipo I + III - fornecimento e implantação</t>
  </si>
  <si>
    <t>5213563</t>
  </si>
  <si>
    <t>Placa em aço, modulada - 3,00 x 2,00 m - película retrorrefletiva tipo III + III - fornecimento e implantação</t>
  </si>
  <si>
    <t>5213546</t>
  </si>
  <si>
    <t>Placa em aço, modulada - 4,00 x 2,00 m - película retrorrefletiva tipo I + I - fornecimento e implantação</t>
  </si>
  <si>
    <t>5213555</t>
  </si>
  <si>
    <t>Placa em aço, modulada - 4,00 x 2,00 m - película retrorrefletiva tipo I + III - fornecimento e implantação</t>
  </si>
  <si>
    <t>5213564</t>
  </si>
  <si>
    <t>Placa em aço, modulada - 4,00 x 2,00 m - película retrorrefletiva tipo III + III - fornecimento e implantação</t>
  </si>
  <si>
    <t>5213548</t>
  </si>
  <si>
    <t>Placa em aço, modulada - 4,00 x 3,00 m - película retrorrefletiva tipo I + I - fornecimento e implantação</t>
  </si>
  <si>
    <t>5213557</t>
  </si>
  <si>
    <t>Placa em aço, modulada - 4,00 x 3,00 m - película retrorrefletiva tipo I + III - fornecimento e implantação</t>
  </si>
  <si>
    <t>5213566</t>
  </si>
  <si>
    <t>Placa em aço, modulada - 4,00 x 3,00 m - película retrorrefletiva tipo III + III - fornecimento e implantação</t>
  </si>
  <si>
    <t>5213576</t>
  </si>
  <si>
    <t>Placa em aço, modulada - acima de 2 m² - película I + I - fornecimento e implantação</t>
  </si>
  <si>
    <t>5213577</t>
  </si>
  <si>
    <t>Placa em aço, modulada - acima de 2 m² - película I + III - fornecimento e implantação</t>
  </si>
  <si>
    <t>5213578</t>
  </si>
  <si>
    <t>Placa em aço, modulada - acima de 2 m² - película III + III - fornecimento e implantação</t>
  </si>
  <si>
    <t>5213425</t>
  </si>
  <si>
    <t>Placa em alumínio composto de 3 mm, modulada, aérea, com película retrorrefletiva tipo I + III - confecção</t>
  </si>
  <si>
    <t>5213426</t>
  </si>
  <si>
    <t>Placa em alumínio composto de 3 mm, modulada, aérea, com película retrorrefletiva tipo III + III - confecção</t>
  </si>
  <si>
    <t>5213427</t>
  </si>
  <si>
    <t>Placa em alumínio composto de 3 mm, modulada, aérea, com película retrorrefletiva tipo III + X - confecção</t>
  </si>
  <si>
    <t>5213486</t>
  </si>
  <si>
    <t>Placa em alumínio composto, espessura de 3,0 mm, modulada, aérea - película retrorrefletiva tipo I + III - fornecimento e implantação</t>
  </si>
  <si>
    <t>5213487</t>
  </si>
  <si>
    <t>Placa em alumínio composto, espessura de 3,0 mm, modulada, aérea - película retrorrefletiva tipo III + III - fornecimento e implantação</t>
  </si>
  <si>
    <t>5213488</t>
  </si>
  <si>
    <t>Placa em alumínio composto, espessura de 3,0 mm, modulada, aérea - película retrorrefletiva tipo III + X - fornecimento e implantação</t>
  </si>
  <si>
    <t>5213483</t>
  </si>
  <si>
    <t>Placa em alumínio, espessura de 1,5 mm, modulada, aérea - película retrorrefletiva tipo I + III - fornecimento e implantação</t>
  </si>
  <si>
    <t>5213484</t>
  </si>
  <si>
    <t>Placa em alumínio, espessura de 1,5 mm, modulada, aérea - película retrorrefletiva tipo III + III - fornecimento e implantação</t>
  </si>
  <si>
    <t>5213485</t>
  </si>
  <si>
    <t>Placa em alumínio, espessura de 1,5 mm, modulada, aérea - película retrorrefletiva tipo III + X - fornecimento e implantação</t>
  </si>
  <si>
    <t>5213434</t>
  </si>
  <si>
    <t>Placa em alumínio, espessura de 1,5 mm, modulada, aérea, com película retrorrefletiva tipo I + III - confecção</t>
  </si>
  <si>
    <t>5213435</t>
  </si>
  <si>
    <t>Placa em alumínio, espessura de 1,5 mm, modulada, aérea, com película retrorrefletiva tipo III + III - confecção</t>
  </si>
  <si>
    <t>5213436</t>
  </si>
  <si>
    <t>Placa em alumínio, espessura de 1,5 mm, modulada, aérea, com película retrorrefletiva tipo III + X - confecção</t>
  </si>
  <si>
    <t>5213430</t>
  </si>
  <si>
    <t>Placa em chapa de poliéster reforçada com fibra de vidro com película retrorrefletiva tipo I + I - confecção</t>
  </si>
  <si>
    <t>5213431</t>
  </si>
  <si>
    <t>Placa em chapa de poliéster reforçada com fibra de vidro com película retrorrefletiva tipo I + III - confecção</t>
  </si>
  <si>
    <t>5213433</t>
  </si>
  <si>
    <t>Placa em chapa de poliéster reforçada com fibra de vidro com película retrorrefletiva tipo I + IV - confecção</t>
  </si>
  <si>
    <t>5213428</t>
  </si>
  <si>
    <t>Placa em chapa de poliéster reforçada com fibra de vidro com película retrorrefletiva tipo I + SI - confecção</t>
  </si>
  <si>
    <t>5213432</t>
  </si>
  <si>
    <t>Placa em chapa de poliéster reforçada com fibra de vidro com película retrorrefletiva tipo III + III - confecção</t>
  </si>
  <si>
    <t>5213429</t>
  </si>
  <si>
    <t>Placa em chapa de poliéster reforçada com fibra de vidro com película retrorrefletiva tipo III + SI - confecção</t>
  </si>
  <si>
    <t>5213516</t>
  </si>
  <si>
    <t>Placa em fibra - 2,00 x 1,00 m - película retrorrefletiva tipo I + I - fornecimento e implantação</t>
  </si>
  <si>
    <t>5213525</t>
  </si>
  <si>
    <t>Placa em fibra - 2,00 x 1,00 m - película retrorrefletiva tipo I + III - fornecimento e implantação</t>
  </si>
  <si>
    <t>5213534</t>
  </si>
  <si>
    <t>Placa em fibra - 2,00 x 1,00 m - película retrorrefletiva tipo III + III - fornecimento e implantação</t>
  </si>
  <si>
    <t>5213517</t>
  </si>
  <si>
    <t>Placa em fibra - 3,00 x 1,50 m - película retrorrefletiva tipo I + I - fornecimento e implantação</t>
  </si>
  <si>
    <t>5213526</t>
  </si>
  <si>
    <t>Placa em fibra - 3,00 x 1,50 m - película retrorrefletiva tipo I + III - fornecimento e implantação</t>
  </si>
  <si>
    <t>5213535</t>
  </si>
  <si>
    <t>Placa em fibra - 3,00 x 1,50 m - película retrorrefletiva tipo III + III - fornecimento e implantação</t>
  </si>
  <si>
    <t>5213518</t>
  </si>
  <si>
    <t>Placa em fibra - 3,00 x 2,00 m - película retrorrefletiva tipo I + I - fornecimento e implantação</t>
  </si>
  <si>
    <t>5213527</t>
  </si>
  <si>
    <t>Placa em fibra - 3,00 x 2,00 m - película retrorrefletiva tipo I + III - fornecimento e implantação</t>
  </si>
  <si>
    <t>5213536</t>
  </si>
  <si>
    <t>Placa em fibra - 3,00 x 2,00 m - película retrorrefletiva tipo III + III - fornecimento e implantação</t>
  </si>
  <si>
    <t>5213519</t>
  </si>
  <si>
    <t>Placa em fibra - 4,00 x 2,00 m - película retrorrefletiva tipo I + I - fornecimento e implantação</t>
  </si>
  <si>
    <t>5213528</t>
  </si>
  <si>
    <t>Placa em fibra - 4,00 x 2,00 m - película retrorrefletiva tipo I + III - fornecimento e implantação</t>
  </si>
  <si>
    <t>5213537</t>
  </si>
  <si>
    <t>Placa em fibra - 4,00 x 2,00 m - película retrorrefletiva tipo III + III - fornecimento e implantação</t>
  </si>
  <si>
    <t>5213521</t>
  </si>
  <si>
    <t>Placa em fibra - 4,00 x 3,00 m - película retrorrefletiva tipo I + I - fornecimento e implantação</t>
  </si>
  <si>
    <t>5213530</t>
  </si>
  <si>
    <t>Placa em fibra - 4,00 x 3,00 m - película retrorrefletiva tipo I + III - fornecimento e implantação</t>
  </si>
  <si>
    <t>5213539</t>
  </si>
  <si>
    <t>Placa em fibra - 4,00 x 3,00 m - película retrorrefletiva tipo III + III - fornecimento e implantação</t>
  </si>
  <si>
    <t>5213573</t>
  </si>
  <si>
    <t>Placa em fibra - película I + I - fornecimento e implantação</t>
  </si>
  <si>
    <t>5213574</t>
  </si>
  <si>
    <t>Placa em fibra - película I + III - fornecimento e implantação</t>
  </si>
  <si>
    <t>5213575</t>
  </si>
  <si>
    <t>Placa em fibra - película III + III - fornecimento e implantação</t>
  </si>
  <si>
    <t>5213480</t>
  </si>
  <si>
    <t>Placa em fibra, modulada, aérea - película retrorrefletiva tipo I + III - fornecimento e implantação</t>
  </si>
  <si>
    <t>5213481</t>
  </si>
  <si>
    <t>Placa em fibra, modulada, aérea - película retrorrefletiva tipo III + III - fornecimento e implantação</t>
  </si>
  <si>
    <t>5213482</t>
  </si>
  <si>
    <t>Placa em fibra, modulada, aérea - película retrorrefletiva tipo III + X - fornecimento e implantação</t>
  </si>
  <si>
    <t>5213422</t>
  </si>
  <si>
    <t>Placa modulada em aço nº 18 galvanizado com película retrorrefletiva tipo I + I - confecção</t>
  </si>
  <si>
    <t>5213423</t>
  </si>
  <si>
    <t>Placa modulada em aço nº 18 galvanizado com película retrorrefletiva tipo I + III - confecção</t>
  </si>
  <si>
    <t>5213424</t>
  </si>
  <si>
    <t>Placa modulada em aço nº 18 galvanizado com película retrorrefletiva tipo III + III - confecção</t>
  </si>
  <si>
    <t>5213437</t>
  </si>
  <si>
    <t>Placa modulada em chapa de poliéster reforçada com fibra de vidro, aérea, com película retrorrefletiva tipo I + III - confecção</t>
  </si>
  <si>
    <t>5213438</t>
  </si>
  <si>
    <t>Placa modulada em chapa de poliéster reforçada com fibra de vidro, aérea, com película retrorrefletiva tipo III + III - confecção</t>
  </si>
  <si>
    <t>5213439</t>
  </si>
  <si>
    <t>Placa modulada em chapa de poliéster reforçada com fibra de vidro, aérea, com película retrorrefletiva tipo III + X - confecção</t>
  </si>
  <si>
    <t>5212556</t>
  </si>
  <si>
    <t>Placa para sinalização de obras montada em cavalete metálico - 1,00 x 1,00 m - utilização de 600 ciclos - fornecimento, 01 implantação e 01 retirada diária</t>
  </si>
  <si>
    <t>5213649</t>
  </si>
  <si>
    <t>Pórtico metálico com vão de 15,9 m, vento de 35 m/s e área de exposição de até 23,85 m² - fornecimento e implantação - areia e brita comerciais</t>
  </si>
  <si>
    <t>5213591</t>
  </si>
  <si>
    <t>Pórtico metálico com vão de 15,9 m, vento de 35 m/s e área de exposição de até 23,85 m² - fornecimento e implantação - areia extraída e brita produzida</t>
  </si>
  <si>
    <t>5213718</t>
  </si>
  <si>
    <t>Pórtico metálico com vão de 15,9 m, vento de 40 m/s e área de exposição de até 23,85 m² - fornecimento e implantação - areia e brita comerciais</t>
  </si>
  <si>
    <t>5213741</t>
  </si>
  <si>
    <t>Pórtico metálico com vão de 15,9 m, vento de 40 m/s e área de exposição de até 23,85 m² - fornecimento e implantação - areia extraída e brita produzida</t>
  </si>
  <si>
    <t>5213776</t>
  </si>
  <si>
    <t>Pórtico metálico com vão de 15,9 m, vento de 45 m/s e área de exposição de até 23,85 m² - fornecimento e implantação - areia e brita comerciais</t>
  </si>
  <si>
    <t>5213799</t>
  </si>
  <si>
    <t>Pórtico metálico com vão de 15,9 m, vento de 45 m/s e área de exposição de até 23,85 m² - fornecimento e implantação - areia extraída e brita produzida</t>
  </si>
  <si>
    <t>5213363</t>
  </si>
  <si>
    <t>Recuperação de chapa em aço para placa de sinalização</t>
  </si>
  <si>
    <t>5213616</t>
  </si>
  <si>
    <t>Remoção da estrutura de fundação de pórtico e semipórtico metálico</t>
  </si>
  <si>
    <t>5213667</t>
  </si>
  <si>
    <t>Remoção da estrutura de pórtico metálico</t>
  </si>
  <si>
    <t>5213683</t>
  </si>
  <si>
    <t>Remoção da estrutura de semipórtico duplo metálico</t>
  </si>
  <si>
    <t>5213660</t>
  </si>
  <si>
    <t>Remoção da estrutura de semipórtico metálico</t>
  </si>
  <si>
    <t>5213364</t>
  </si>
  <si>
    <t>Remoção de placa de sinalização</t>
  </si>
  <si>
    <t>5213832</t>
  </si>
  <si>
    <t>Remoção de sinalização horizontal com maçarico</t>
  </si>
  <si>
    <t>5213830</t>
  </si>
  <si>
    <t>Remoção de sinalização horizontal por fresagem</t>
  </si>
  <si>
    <t>5213831</t>
  </si>
  <si>
    <t>Remoção de sinalização horizontal tipo pintura acrílica por jateamento abrasivo úmido com vidro - utilização de 3 vezes</t>
  </si>
  <si>
    <t>5213849</t>
  </si>
  <si>
    <t>Semáforo móvel com 3 lentes D = 200 mm</t>
  </si>
  <si>
    <t>5213636</t>
  </si>
  <si>
    <t>Semipórtico duplo metálico com vão de 2 x 8,3 m, vento de 35 m/s e área de exposição de até 2 x 12,45 m² - fornecimento e implantação - areia e brita comerciais</t>
  </si>
  <si>
    <t>5213642</t>
  </si>
  <si>
    <t>Semipórtico duplo metálico com vão de 2 x 8,3 m, vento de 35 m/s e área de exposição de até 2 x 12,45 m² - fornecimento e implantação - areia extraída e brita produzida</t>
  </si>
  <si>
    <t>5213757</t>
  </si>
  <si>
    <t>Semipórtico duplo metálico com vão de 2 x 8,3 m, vento de 40 m/s e área de exposição de até 2 x 12,45 m² - fornecimento e implantação - areia e brita comerciais</t>
  </si>
  <si>
    <t>5213763</t>
  </si>
  <si>
    <t>Semipórtico duplo metálico com vão de 2 x 8,3 m, vento de 40 m/s e área de exposição de até 2 x 12,45 m² - fornecimento e implantação - areia extraída e brita produzida</t>
  </si>
  <si>
    <t>5213815</t>
  </si>
  <si>
    <t>Semipórtico duplo metálico com vão de 2 x 8,3 m, vento de 45 m/s e área de exposição de até 2 x 12,45 m² - fornecimento e implantação - areia e brita comerciais</t>
  </si>
  <si>
    <t>5213821</t>
  </si>
  <si>
    <t>Semipórtico duplo metálico com vão de 2 x 8,3 m, vento de 45 m/s e área de exposição de até 2 x 12,45 m² - fornecimento e implantação - areia extraída e brita produzida</t>
  </si>
  <si>
    <t>5213630</t>
  </si>
  <si>
    <t>Semipórtico metálico com vão de 8,3 m, vento de 35 m/s e área de exposição de até 12,45 m² - fornecimento e implantação - areia e brita comerciais</t>
  </si>
  <si>
    <t>5213584</t>
  </si>
  <si>
    <t>Semipórtico metálico com vão de 8,3 m, vento de 35 m/s e área de exposição de até 12,45 m² - fornecimento e implantação - areia extraída e brita produzida</t>
  </si>
  <si>
    <t>5213711</t>
  </si>
  <si>
    <t>Semipórtico metálico com vão de 8,3 m, vento de 40 m/s e área de exposição de até 12,45 m² - fornecimento e implantação - areia e brita comerciais</t>
  </si>
  <si>
    <t>5213734</t>
  </si>
  <si>
    <t>Semipórtico metálico com vão de 8,3 m, vento de 40 m/s e área de exposição de até 12,45 m² - fornecimento e implantação - areia extraída e brita produzida</t>
  </si>
  <si>
    <t>5213769</t>
  </si>
  <si>
    <t>Semipórtico metálico com vão de 8,3 m, vento de 45 m/s e área de exposição de até 12,45 m² - fornecimento e implantação - areia e brita comerciais</t>
  </si>
  <si>
    <t>5213792</t>
  </si>
  <si>
    <t>Semipórtico metálico com vão de 8,3 m, vento de 45 m/s e área de exposição de até 12,45 m² - fornecimento e implantação - areia extraída e brita produzida</t>
  </si>
  <si>
    <t>5213844</t>
  </si>
  <si>
    <t>Sinalizador direcional móvel, LED, com banco fotovoltaico de energia e montado em chassi com engate</t>
  </si>
  <si>
    <t>5213869</t>
  </si>
  <si>
    <t>Suporte duplo metálico galvanizado para placas - 3,00 x 1,50 m - fornecimento e implantação</t>
  </si>
  <si>
    <t>5213870</t>
  </si>
  <si>
    <t>Suporte duplo metálico galvanizado para placas - 3,00 x 2,00 m - fornecimento e implantação</t>
  </si>
  <si>
    <t>5213871</t>
  </si>
  <si>
    <t>Suporte duplo metálico galvanizado para placas - 4,00 x 2,00 m - fornecimento e implantação</t>
  </si>
  <si>
    <t>5213872</t>
  </si>
  <si>
    <t>Suporte duplo metálico galvanizado para placas - 4,00 x 3,00 m - fornecimento e implantação</t>
  </si>
  <si>
    <t>5213867</t>
  </si>
  <si>
    <t>Suporte metálico galvanizado para marco quilométrico - fornecimento e implantação</t>
  </si>
  <si>
    <t>5213863</t>
  </si>
  <si>
    <t>Suporte metálico galvanizado para placa de advertência ou regulamentação - lado ou diâmetro de 0,60 m - fornecimento e implantação</t>
  </si>
  <si>
    <t>5213864</t>
  </si>
  <si>
    <t>Suporte metálico galvanizado para placa de advertência ou regulamentação - lado ou diâmetro de 0,80 m - fornecimento e implantação</t>
  </si>
  <si>
    <t>5213865</t>
  </si>
  <si>
    <t>Suporte metálico galvanizado para placa de advertência ou regulamentação - lado ou diâmetro de 1,00 m - fornecimento e implantação</t>
  </si>
  <si>
    <t>5213866</t>
  </si>
  <si>
    <t>Suporte metálico galvanizado para placa de advertência ou regulamentação - lado ou diâmetro de 1,20 m - fornecimento e implantação</t>
  </si>
  <si>
    <t>5213855</t>
  </si>
  <si>
    <t>Suporte metálico galvanizado para placa de regulamentação - R1 - lado de 0,248 m - fornecimento e implantação</t>
  </si>
  <si>
    <t>5213856</t>
  </si>
  <si>
    <t>Suporte metálico galvanizado para placa de regulamentação - R1 - lado de 0,331 m - fornecimento e implantação</t>
  </si>
  <si>
    <t>5213857</t>
  </si>
  <si>
    <t>Suporte metálico galvanizado para placa de regulamentação - R1 - lado de 0,414 m - fornecimento e implantação</t>
  </si>
  <si>
    <t>5213858</t>
  </si>
  <si>
    <t>Suporte metálico galvanizado para placa de regulamentação - R1 - lado de 0,497 m - fornecimento e implantação</t>
  </si>
  <si>
    <t>5213859</t>
  </si>
  <si>
    <t>Suporte metálico galvanizado para placa de regulamentação - R2 - lado de 0,60 m - fornecimento e implantação</t>
  </si>
  <si>
    <t>5213860</t>
  </si>
  <si>
    <t>Suporte metálico galvanizado para placa de regulamentação - R2 - lado de 0,80 m - fornecimento e implantação</t>
  </si>
  <si>
    <t>5213861</t>
  </si>
  <si>
    <t>Suporte metálico galvanizado para placa de regulamentação - R2 - lado de 1,00 m - fornecimento e implantação</t>
  </si>
  <si>
    <t>5213862</t>
  </si>
  <si>
    <t>Suporte metálico galvanizado para placa de regulamentação - R2 - lado de 1,20 m - fornecimento e implantação</t>
  </si>
  <si>
    <t>5213868</t>
  </si>
  <si>
    <t>Suporte metálico galvanizado para placas - 2,00 x 1,00 m - fornecimento e implantação</t>
  </si>
  <si>
    <t>5219546</t>
  </si>
  <si>
    <t>Suporte metálico móvel para placa de sinalização - confecção</t>
  </si>
  <si>
    <t>5216111</t>
  </si>
  <si>
    <t>Suporte para placa de sinalização em madeira de lei tratada 8 x 8 cm - fornecimento e implantação</t>
  </si>
  <si>
    <t>5213351</t>
  </si>
  <si>
    <t>Suporte polimérico ecológico maciço colapsível D = 6,5 cm para placa de sinalização - fornecimento e implantação</t>
  </si>
  <si>
    <t>5213350</t>
  </si>
  <si>
    <t>Suporte polimérico ecológico maciço colapsível quadrado de 10 cm para placa de sinalização - fornecimento e implantação</t>
  </si>
  <si>
    <t>5213352</t>
  </si>
  <si>
    <t>Suporte polimérico ecológico maciço colapsível quadrado de 8 cm para placa de sinalização - fornecimento e implantação</t>
  </si>
  <si>
    <t>5213353</t>
  </si>
  <si>
    <t>Suporte polimérico ecológico maciço colapsível retangular de 7 x 15 cm para placa de sinalização - fornecimento e implantação</t>
  </si>
  <si>
    <t>5213360</t>
  </si>
  <si>
    <t>Tacha refletiva em plástico injetado - bidirecional tipo I - com um pino - fornecimento e colocação</t>
  </si>
  <si>
    <t>5219605</t>
  </si>
  <si>
    <t>Tacha refletiva em plástico injetado - bidirecional tipo I - fornecimento e colocação</t>
  </si>
  <si>
    <t>5219606</t>
  </si>
  <si>
    <t>Tacha refletiva em plástico injetado - bidirecional tipo II - com um pino - fornecimento e colocação</t>
  </si>
  <si>
    <t>5219607</t>
  </si>
  <si>
    <t>Tacha refletiva em plástico injetado - bidirecional tipo II - fornecimento e colocação</t>
  </si>
  <si>
    <t>5219608</t>
  </si>
  <si>
    <t>Tacha refletiva em plástico injetado - bidirecional tipo III - com um pino - fornecimento e colocação</t>
  </si>
  <si>
    <t>5219609</t>
  </si>
  <si>
    <t>Tacha refletiva em plástico injetado - bidirecional tipo III - fornecimento e colocação</t>
  </si>
  <si>
    <t>5219610</t>
  </si>
  <si>
    <t>Tacha refletiva em plástico injetado - bidirecional tipo IV - com um pino - fornecimento e colocação</t>
  </si>
  <si>
    <t>5219611</t>
  </si>
  <si>
    <t>Tacha refletiva em plástico injetado - bidirecional tipo IV - fornecimento e colocação</t>
  </si>
  <si>
    <t>5213359</t>
  </si>
  <si>
    <t>Tacha refletiva em plástico injetado - monodirecional tipo I - com um pino - fornecimento e colocação</t>
  </si>
  <si>
    <t>5219612</t>
  </si>
  <si>
    <t>Tacha refletiva em plástico injetado - monodirecional tipo I - fornecimento e colocação</t>
  </si>
  <si>
    <t>5219613</t>
  </si>
  <si>
    <t>Tacha refletiva em plástico injetado - monodirecional tipo II - com um pino - fornecimento e colocação</t>
  </si>
  <si>
    <t>5219614</t>
  </si>
  <si>
    <t>Tacha refletiva em plástico injetado - monodirecional tipo II - fornecimento e colocação</t>
  </si>
  <si>
    <t>5219615</t>
  </si>
  <si>
    <t>Tacha refletiva em plástico injetado - monodirecional tipo III - com um pino - fornecimento e colocação</t>
  </si>
  <si>
    <t>5219616</t>
  </si>
  <si>
    <t>Tacha refletiva em plástico injetado - monodirecional tipo III - fornecimento e colocação</t>
  </si>
  <si>
    <t>5219617</t>
  </si>
  <si>
    <t>Tacha refletiva em plástico injetado - monodirecional tipo IV - com um pino - fornecimento e colocação</t>
  </si>
  <si>
    <t>5219618</t>
  </si>
  <si>
    <t>Tacha refletiva em plástico injetado - monodirecional tipo IV - fornecimento e colocação</t>
  </si>
  <si>
    <t>5219619</t>
  </si>
  <si>
    <t>Tacha refletiva em resina sintética - bidirecional tipo I - com um pino - fornecimento e colocação</t>
  </si>
  <si>
    <t>5219620</t>
  </si>
  <si>
    <t>Tacha refletiva em resina sintética - bidirecional tipo I - fornecimento e colocação</t>
  </si>
  <si>
    <t>5219621</t>
  </si>
  <si>
    <t>Tacha refletiva em resina sintética - bidirecional tipo II - com um pino - fornecimento e colocação</t>
  </si>
  <si>
    <t>5219622</t>
  </si>
  <si>
    <t>Tacha refletiva em resina sintética - bidirecional tipo II - fornecimento e colocação</t>
  </si>
  <si>
    <t>5219623</t>
  </si>
  <si>
    <t>Tacha refletiva em resina sintética - bidirecional tipo III - com um pino - fornecimento e colocação</t>
  </si>
  <si>
    <t>5219624</t>
  </si>
  <si>
    <t>Tacha refletiva em resina sintética - bidirecional tipo III - fornecimento e colocação</t>
  </si>
  <si>
    <t>5219625</t>
  </si>
  <si>
    <t>Tacha refletiva em resina sintética - bidirecional tipo IV - com um pino - fornecimento e colocação</t>
  </si>
  <si>
    <t>5219626</t>
  </si>
  <si>
    <t>Tacha refletiva em resina sintética - bidirecional tipo IV - fornecimento e colocação</t>
  </si>
  <si>
    <t>5219627</t>
  </si>
  <si>
    <t>Tacha refletiva em resina sintética - monodirecional tipo I - com um pino - fornecimento e colocação</t>
  </si>
  <si>
    <t>5219628</t>
  </si>
  <si>
    <t>Tacha refletiva em resina sintética - monodirecional tipo I - fornecimento e colocação</t>
  </si>
  <si>
    <t>5219629</t>
  </si>
  <si>
    <t>Tacha refletiva em resina sintética - monodirecional tipo II - com um pino - fornecimento e colocação</t>
  </si>
  <si>
    <t>5219630</t>
  </si>
  <si>
    <t>Tacha refletiva em resina sintética - monodirecional tipo II - fornecimento e colocação</t>
  </si>
  <si>
    <t>5219631</t>
  </si>
  <si>
    <t>Tacha refletiva em resina sintética - monodirecional tipo III - com um pino - fornecimento e colocação</t>
  </si>
  <si>
    <t>5219632</t>
  </si>
  <si>
    <t>Tacha refletiva em resina sintética - monodirecional tipo III - fornecimento e colocação</t>
  </si>
  <si>
    <t>5219633</t>
  </si>
  <si>
    <t>Tacha refletiva em resina sintética - monodirecional tipo IV - com um pino - fornecimento e colocação</t>
  </si>
  <si>
    <t>5219634</t>
  </si>
  <si>
    <t>Tacha refletiva em resina sintética - monodirecional tipo IV - fornecimento e colocação</t>
  </si>
  <si>
    <t>5213395</t>
  </si>
  <si>
    <t>Tacha refletiva metálica - bidirecional tipo II - com dois pinos - fornecimento e colocação</t>
  </si>
  <si>
    <t>5213394</t>
  </si>
  <si>
    <t>Tacha refletiva metálica - bidirecional tipo II - com um pino - fornecimento e colocação</t>
  </si>
  <si>
    <t>5219635</t>
  </si>
  <si>
    <t>Tacha refletiva metálica - bidirecional tipo III - com dois pinos - fornecimento e colocação</t>
  </si>
  <si>
    <t>5219636</t>
  </si>
  <si>
    <t>Tacha refletiva metálica - bidirecional tipo III - com um pino - fornecimento e colocação</t>
  </si>
  <si>
    <t>5219637</t>
  </si>
  <si>
    <t>Tacha refletiva metálica - bidirecional tipo IV - com dois pinos - fornecimento e colocação</t>
  </si>
  <si>
    <t>5219638</t>
  </si>
  <si>
    <t>Tacha refletiva metálica - bidirecional tipo IV - com um pino - fornecimento e colocação</t>
  </si>
  <si>
    <t>5213393</t>
  </si>
  <si>
    <t>Tacha refletiva metálica - monodirecional tipo II - com dois pinos - fornecimento e colocação</t>
  </si>
  <si>
    <t>5213392</t>
  </si>
  <si>
    <t>Tacha refletiva metálica - monodirecional tipo II - com um pino - fornecimento e colocação</t>
  </si>
  <si>
    <t>5219639</t>
  </si>
  <si>
    <t>Tacha refletiva metálica - monodirecional tipo III - com dois pinos - fornecimento e colocação</t>
  </si>
  <si>
    <t>5219640</t>
  </si>
  <si>
    <t>Tacha refletiva metálica - monodirecional tipo III - com um pino - fornecimento e colocação</t>
  </si>
  <si>
    <t>5219641</t>
  </si>
  <si>
    <t>Tacha refletiva metálica - monodirecional tipo IV - com dois pinos - fornecimento e colocação</t>
  </si>
  <si>
    <t>5219642</t>
  </si>
  <si>
    <t>Tacha refletiva metálica - monodirecional tipo IV - com um pino - fornecimento e colocação</t>
  </si>
  <si>
    <t>5213362</t>
  </si>
  <si>
    <t>Tachão refletivo em plástico injetado - bidirecional - fornecimento e colocação</t>
  </si>
  <si>
    <t>5213361</t>
  </si>
  <si>
    <t>Tachão refletivo em plástico injetado - monodirecional - fornecimento e colocação</t>
  </si>
  <si>
    <t>5219643</t>
  </si>
  <si>
    <t>Tachão refletivo em resina sintética - bidirecional - fornecimento e colocação</t>
  </si>
  <si>
    <t>5219644</t>
  </si>
  <si>
    <t>Tachão refletivo em resina sintética - monodirecional - fornecimento e colocação</t>
  </si>
  <si>
    <t>5214000</t>
  </si>
  <si>
    <t>Termoplástico pré-formado para sinalização horizontal - espessura de 2 mm - fornecimento e implantação</t>
  </si>
  <si>
    <t>5301014</t>
  </si>
  <si>
    <t>Comboio balizador em deslocamento</t>
  </si>
  <si>
    <t>5300995</t>
  </si>
  <si>
    <t>Confecção de corpo de boia flutuante cilíndrico D = 1,10m</t>
  </si>
  <si>
    <t>5300996</t>
  </si>
  <si>
    <t>Confecção de corpo de boia flutuante cilíndrico D = 1,10m - com lastro</t>
  </si>
  <si>
    <t>5300998</t>
  </si>
  <si>
    <t>Confecção de corpo de boia flutuante cilíndrico D = 1,42m - boia de amarração</t>
  </si>
  <si>
    <t>5300997</t>
  </si>
  <si>
    <t>Confecção de corpo de boia flutuante cilíndrico D = 1,43m - com lastro</t>
  </si>
  <si>
    <t>5300999</t>
  </si>
  <si>
    <t>Confecção de mangrulho H = 0,90m</t>
  </si>
  <si>
    <t>5301000</t>
  </si>
  <si>
    <t>Confecção de mangrulho H = 1,50m</t>
  </si>
  <si>
    <t>5301001</t>
  </si>
  <si>
    <t>Confecção de marca de tope de bombordo</t>
  </si>
  <si>
    <t>5301002</t>
  </si>
  <si>
    <t>Confecção de marca de tope de boreste</t>
  </si>
  <si>
    <t>5301003</t>
  </si>
  <si>
    <t>Confecção de marca de tope especial</t>
  </si>
  <si>
    <t>5301064</t>
  </si>
  <si>
    <t>Fornecimento e implantação de suporte duplo em madeira com travessa para placa de sinalização náutica em margem - altura total de 4,0 m</t>
  </si>
  <si>
    <t>5301046</t>
  </si>
  <si>
    <t>Fornecimento e implantação de suporte duplo em madeira com travessa para placa de sinalização náutica em margem - altura total de 4,0 m - com embarcação</t>
  </si>
  <si>
    <t>5301065</t>
  </si>
  <si>
    <t>Fornecimento e implantação de suporte duplo em madeira com travessa para placa de sinalização náutica em margem - altura total de 5,0 m</t>
  </si>
  <si>
    <t>5301047</t>
  </si>
  <si>
    <t>Fornecimento e implantação de suporte duplo em madeira com travessa para placa de sinalização náutica em margem - altura total de 5,0 m - com embarcação</t>
  </si>
  <si>
    <t>5301066</t>
  </si>
  <si>
    <t>Fornecimento e implantação de suporte duplo em madeira com travessa para placa de sinalização náutica em margem - altura total de 5,5 m</t>
  </si>
  <si>
    <t>5301048</t>
  </si>
  <si>
    <t>Fornecimento e implantação de suporte duplo em madeira com travessa para placa de sinalização náutica em margem - altura total de 5,5 m - com embarcação</t>
  </si>
  <si>
    <t>5301040</t>
  </si>
  <si>
    <t>Fornecimento e implantação de suporte duplo metálico galvanizado para placa de sinalização náutica em margem - altura total de 4 m - com embarcação</t>
  </si>
  <si>
    <t>5301058</t>
  </si>
  <si>
    <t>Fornecimento e implantação de suporte duplo metálico galvanizado para placa de sinalização náutica em margem - altura total de 4,0 m</t>
  </si>
  <si>
    <t>5301041</t>
  </si>
  <si>
    <t>Fornecimento e implantação de suporte duplo metálico galvanizado para placa de sinalização náutica em margem - altura total de 5 m - com embarcação</t>
  </si>
  <si>
    <t>5301059</t>
  </si>
  <si>
    <t>Fornecimento e implantação de suporte duplo metálico galvanizado para placa de sinalização náutica em margem - altura total de 5,0 m</t>
  </si>
  <si>
    <t>5301060</t>
  </si>
  <si>
    <t>Fornecimento e implantação de suporte duplo metálico galvanizado para placa de sinalização náutica em margem - altura total de 5,5 m</t>
  </si>
  <si>
    <t>5301042</t>
  </si>
  <si>
    <t>Fornecimento e implantação de suporte duplo metálico galvanizado para placa de sinalização náutica em margem - altura total de 5,5 m - com embarcação</t>
  </si>
  <si>
    <t>5301072</t>
  </si>
  <si>
    <t>Fornecimento e implantação de suporte duplo polimérico ecológico maciço quadrado de 10 cm para placa de sinalização náutica em margem - altura total de 5,5 m</t>
  </si>
  <si>
    <t>5301054</t>
  </si>
  <si>
    <t>Fornecimento e implantação de suporte duplo polimérico ecológico maciço quadrado de 10 cm para placa de sinalização náutica em margem - altura total de 5,5 m - com embarcação</t>
  </si>
  <si>
    <t>5301070</t>
  </si>
  <si>
    <t>Fornecimento e implantação de suporte duplo polimérico ecológico maciço quadrado de 8 cm para placa de sinalização náutica em margem - altura total de 4,0 m</t>
  </si>
  <si>
    <t>5301052</t>
  </si>
  <si>
    <t>Fornecimento e implantação de suporte duplo polimérico ecológico maciço quadrado de 8 cm para placa de sinalização náutica em margem - altura total de 4,0 m - com embarcação</t>
  </si>
  <si>
    <t>5301071</t>
  </si>
  <si>
    <t>Fornecimento e implantação de suporte duplo polimérico ecológico maciço quadrado de 8 cm para placa de sinalização náutica em margem - altura total de 5,0 m</t>
  </si>
  <si>
    <t>5301053</t>
  </si>
  <si>
    <t>Fornecimento e implantação de suporte duplo polimérico ecológico maciço quadrado de 8 cm para placa de sinalização náutica em margem - altura total de 5,0 m - com embarcação</t>
  </si>
  <si>
    <t>5301061</t>
  </si>
  <si>
    <t>Fornecimento e implantação de suporte simples em madeira com travessa para placa de sinalização náutica em margem - altura total de 4 m</t>
  </si>
  <si>
    <t>5301043</t>
  </si>
  <si>
    <t>Fornecimento e implantação de suporte simples em madeira com travessa para placa de sinalização náutica em margem - altura total de 4 m - com embarcação</t>
  </si>
  <si>
    <t>5301062</t>
  </si>
  <si>
    <t>Fornecimento e implantação de suporte simples em madeira com travessa para placa de sinalização náutica em margem - altura total de 5 m</t>
  </si>
  <si>
    <t>5301044</t>
  </si>
  <si>
    <t>Fornecimento e implantação de suporte simples em madeira com travessa para placa de sinalização náutica em margem - altura total de 5 m - com embarcação</t>
  </si>
  <si>
    <t>5301063</t>
  </si>
  <si>
    <t>Fornecimento e implantação de suporte simples em madeira com travessa para placa de sinalização náutica em margem - altura total de 5,5 m</t>
  </si>
  <si>
    <t>5301045</t>
  </si>
  <si>
    <t>Fornecimento e implantação de suporte simples em madeira com travessa para placa de sinalização náutica em margem - altura total de 5,5 m - com embarcação</t>
  </si>
  <si>
    <t>5301037</t>
  </si>
  <si>
    <t>Fornecimento e implantação de suporte simples metálico galvanizado para placa de sinalização náutica em margem - altura total de 4 m - com embarcação</t>
  </si>
  <si>
    <t>5301055</t>
  </si>
  <si>
    <t>Fornecimento e implantação de suporte simples metálico galvanizado para placa de sinalização náutica em margem - altura total de 4,0 m</t>
  </si>
  <si>
    <t>5301038</t>
  </si>
  <si>
    <t>Fornecimento e implantação de suporte simples metálico galvanizado para placa de sinalização náutica em margem - altura total de 5 m - com embarcação</t>
  </si>
  <si>
    <t>5301056</t>
  </si>
  <si>
    <t>Fornecimento e implantação de suporte simples metálico galvanizado para placa de sinalização náutica em margem - altura total de 5,0 m</t>
  </si>
  <si>
    <t>5301057</t>
  </si>
  <si>
    <t>Fornecimento e implantação de suporte simples metálico galvanizado para placa de sinalização náutica em margem - altura total de 5,5 m</t>
  </si>
  <si>
    <t>5301039</t>
  </si>
  <si>
    <t>Fornecimento e implantação de suporte simples metálico galvanizado para placa de sinalização náutica em margem - altura total de 5,5 m - com embarcação</t>
  </si>
  <si>
    <t>5301069</t>
  </si>
  <si>
    <t>Fornecimento e implantação de suporte simples polimérico ecológico maciço quadrado de 10 cm para placa de sinalização náutica em margem - altura total de 5,5 m</t>
  </si>
  <si>
    <t>5301051</t>
  </si>
  <si>
    <t>Fornecimento e implantação de suporte simples polimérico ecológico maciço quadrado de 10 cm para placa de sinalização náutica em margem - altura total de 5,5 m - com embarcação</t>
  </si>
  <si>
    <t>5301067</t>
  </si>
  <si>
    <t>Fornecimento e implantação de suporte simples polimérico ecológico maciço quadrado de 8 cm para placa de sinalização náutica em margem - altura total de 4 m</t>
  </si>
  <si>
    <t>5301049</t>
  </si>
  <si>
    <t>Fornecimento e implantação de suporte simples polimérico ecológico maciço quadrado de 8 cm para placa de sinalização náutica em margem - altura total de 4 m - com embarcação</t>
  </si>
  <si>
    <t>5301068</t>
  </si>
  <si>
    <t>Fornecimento e implantação de suporte simples polimérico ecológico maciço quadrado de 8 cm para placa de sinalização náutica em margem - altura total de 5 m</t>
  </si>
  <si>
    <t>5301050</t>
  </si>
  <si>
    <t>Fornecimento e implantação de suporte simples polimérico ecológico maciço quadrado de 8 cm para placa de sinalização náutica em margem - altura total de 5 m - com embarcação</t>
  </si>
  <si>
    <t>5301022</t>
  </si>
  <si>
    <t>Fornecimento e instalação de conjunto de acessórios para sistema de fundeio de boia de amarração náutica com 4 manilhas</t>
  </si>
  <si>
    <t>5301021</t>
  </si>
  <si>
    <t>Fornecimento e instalação de conjunto de acessórios para sistema de fundeio de boia de sinalização náutica com 7 manilhas</t>
  </si>
  <si>
    <t>5301020</t>
  </si>
  <si>
    <t>Fornecimento e instalação de corrente 1" para sistema de fundeio de boia de sinalização náutica</t>
  </si>
  <si>
    <t>5301018</t>
  </si>
  <si>
    <t>Fornecimento e instalação de corrente 1/2" para sistema de fundeio de boia de sinalização náutica</t>
  </si>
  <si>
    <t>5301019</t>
  </si>
  <si>
    <t>Fornecimento e instalação de corrente 3/4" para sistema de fundeio de boia de sinalização náutica</t>
  </si>
  <si>
    <t>5301077</t>
  </si>
  <si>
    <t>Fornecimento e instalação de lanterna de sinalização náutica com alcance luminoso de 2 MN em obra de arte especial - com embarcação</t>
  </si>
  <si>
    <t>5301078</t>
  </si>
  <si>
    <t>Fornecimento e instalação de lanterna de sinalização náutica com alcance luminoso de 3 MN em obra de arte especial - com embarcação</t>
  </si>
  <si>
    <t>5301079</t>
  </si>
  <si>
    <t>Fornecimento e instalação de lanterna de sinalização náutica com alcance luminoso de 4 MN em obra de arte especial - com embarcação</t>
  </si>
  <si>
    <t>5301080</t>
  </si>
  <si>
    <t>Fornecimento e instalação de lanterna de sinalização náutica com alcance luminoso de 5 MN em obra de arte especial - com embarcação</t>
  </si>
  <si>
    <t>5301081</t>
  </si>
  <si>
    <t>Fornecimento e instalação de lanterna de sinalização náutica com alcance luminoso de 8 MN em obra de arte especial - com embarcação</t>
  </si>
  <si>
    <t>5301023</t>
  </si>
  <si>
    <t>Fornecimento e instalação de suporte e lanterna de sinalização náutica com alcance luminoso de 2 MN em boia</t>
  </si>
  <si>
    <t>5301024</t>
  </si>
  <si>
    <t>Fornecimento e instalação de suporte e lanterna de sinalização náutica com alcance luminoso de 3 MN em boia</t>
  </si>
  <si>
    <t>5301025</t>
  </si>
  <si>
    <t>Fornecimento e instalação de suporte e lanterna de sinalização náutica com alcance luminoso de 4 MN em boia</t>
  </si>
  <si>
    <t>5301026</t>
  </si>
  <si>
    <t>Fornecimento e instalação de suporte e lanterna de sinalização náutica com alcance luminoso de 5 MN em boia</t>
  </si>
  <si>
    <t>5301027</t>
  </si>
  <si>
    <t>Fornecimento e instalação de suporte e lanterna de sinalização náutica com alcance luminoso de 8 MN em boia</t>
  </si>
  <si>
    <t>5301028</t>
  </si>
  <si>
    <t>Fornecimento e substituição de lanterna de sinalização náutica com alcance luminoso de 2 MN em boia</t>
  </si>
  <si>
    <t>5301082</t>
  </si>
  <si>
    <t>Fornecimento e substituição de lanterna de sinalização náutica com alcance luminoso de 2 MN em obra de arte especial - com embarcação</t>
  </si>
  <si>
    <t>5301029</t>
  </si>
  <si>
    <t>Fornecimento e substituição de lanterna de sinalização náutica com alcance luminoso de 3 MN em boia</t>
  </si>
  <si>
    <t>5301083</t>
  </si>
  <si>
    <t>Fornecimento e substituição de lanterna de sinalização náutica com alcance luminoso de 3 MN em obra de arte especial - com embarcação</t>
  </si>
  <si>
    <t>5301030</t>
  </si>
  <si>
    <t>Fornecimento e substituição de lanterna de sinalização náutica com alcance luminoso de 4 MN em boia</t>
  </si>
  <si>
    <t>5301084</t>
  </si>
  <si>
    <t>Fornecimento e substituição de lanterna de sinalização náutica com alcance luminoso de 4 MN em obra de arte especial - com embarcação</t>
  </si>
  <si>
    <t>5301031</t>
  </si>
  <si>
    <t>Fornecimento e substituição de lanterna de sinalização náutica com alcance luminoso de 5 MN em boia</t>
  </si>
  <si>
    <t>5301085</t>
  </si>
  <si>
    <t>Fornecimento e substituição de lanterna de sinalização náutica com alcance luminoso de 5 MN em obra de arte especial - com embarcação</t>
  </si>
  <si>
    <t>5301032</t>
  </si>
  <si>
    <t>Fornecimento e substituição de lanterna de sinalização náutica com alcance luminoso de 8 MN em boia</t>
  </si>
  <si>
    <t>5301086</t>
  </si>
  <si>
    <t>Fornecimento e substituição de lanterna de sinalização náutica com alcance luminoso de 8 MN em obra de arte especial - com embarcação</t>
  </si>
  <si>
    <t>5301033</t>
  </si>
  <si>
    <t>Implantação de placa de sinalização náutica em margem - equipamentos e mão de obra</t>
  </si>
  <si>
    <t>5301034</t>
  </si>
  <si>
    <t>Implantação de placa de sinalização náutica em margem - equipamentos e mão de obra - com embarcação</t>
  </si>
  <si>
    <t>5301073</t>
  </si>
  <si>
    <t>Implantação de placa de sinalização náutica em obra de arte especial - equipamentos e mão de obra</t>
  </si>
  <si>
    <t>5301074</t>
  </si>
  <si>
    <t>Implantação de placa de sinalização náutica em obra de arte especial - equipamentos e mão de obra - com embarcação</t>
  </si>
  <si>
    <t>5301015</t>
  </si>
  <si>
    <t>Lançamento de boia de sinalização náutica com sistema de fundeio - equipamentos e mão de obra</t>
  </si>
  <si>
    <t>5300992</t>
  </si>
  <si>
    <t>Pintura com epóxi óxido de ferro em chapa metálica com pistola a ar comprimido, uma demão, espessura até 35 µm</t>
  </si>
  <si>
    <t>5300994</t>
  </si>
  <si>
    <t>Pintura com esmalte poliuretano de dois componentes em chapa metálica com pistola a ar comprimido, uma demão, espessura até 35 µm</t>
  </si>
  <si>
    <t>5300993</t>
  </si>
  <si>
    <t>Pintura com fundo fosfotizante, uma demão, em chapa de alumínio com pistola a ar comprimido</t>
  </si>
  <si>
    <t>5301088</t>
  </si>
  <si>
    <t>Poita de concreto com 1.000 kg para boia de sinalização náutica</t>
  </si>
  <si>
    <t>5301004</t>
  </si>
  <si>
    <t>Poita de concreto com 1.500 kg para boia de sinalização náutica</t>
  </si>
  <si>
    <t>5301087</t>
  </si>
  <si>
    <t>Poita de concreto com 500 kg para boia de sinalização náutica</t>
  </si>
  <si>
    <t>5301005</t>
  </si>
  <si>
    <t>Reforma de corpo de boia flutuante cilíndrico D = 1,10m</t>
  </si>
  <si>
    <t>5301006</t>
  </si>
  <si>
    <t>Reforma de corpo de boia flutuante cilíndrico D = 1,10m - com lastro</t>
  </si>
  <si>
    <t>5301008</t>
  </si>
  <si>
    <t>Reforma de corpo de boia flutuante cilíndrico D = 1,42m - boia de amarração</t>
  </si>
  <si>
    <t>5301007</t>
  </si>
  <si>
    <t>Reforma de corpo de boia flutuante cilíndrico D = 1,43m - com lastro</t>
  </si>
  <si>
    <t>5301009</t>
  </si>
  <si>
    <t>Reforma de mangrulho H = 0,90m</t>
  </si>
  <si>
    <t>5301010</t>
  </si>
  <si>
    <t>Reforma de mangrulho H = 1,50m</t>
  </si>
  <si>
    <t>5301011</t>
  </si>
  <si>
    <t>Reforma de marca de tope de bombordo</t>
  </si>
  <si>
    <t>5301012</t>
  </si>
  <si>
    <t>Reforma de marca de tope de boreste</t>
  </si>
  <si>
    <t>5301013</t>
  </si>
  <si>
    <t>Reforma de marca de tope especial</t>
  </si>
  <si>
    <t>5301016</t>
  </si>
  <si>
    <t>Substituição de boia de sinalização náutica com sistema de fundeio - equipamentos e mão de obra</t>
  </si>
  <si>
    <t>5301017</t>
  </si>
  <si>
    <t>Substituição de boia de sinalização náutica sem sistema de fundeio - equipamentos e mão de obra</t>
  </si>
  <si>
    <t>5301035</t>
  </si>
  <si>
    <t>Substituição de placa de sinalização náutica em margem - equipamentos e mão de obra</t>
  </si>
  <si>
    <t>5301036</t>
  </si>
  <si>
    <t>Substituição de placa de sinalização náutica em margem - equipamentos e mão de obra - com embarcação</t>
  </si>
  <si>
    <t>5301075</t>
  </si>
  <si>
    <t>Substituição de placa de sinalização náutica em obra de arte especial - equipamentos e mão de obra</t>
  </si>
  <si>
    <t>5301076</t>
  </si>
  <si>
    <t>Substituição de placa de sinalização náutica em obra de arte especial - equipamentos e mão de obra - com embarcação</t>
  </si>
  <si>
    <t>5405977</t>
  </si>
  <si>
    <t>Aterro compactado em solo reforçado com fita metálica galvanizada - taxa 1,65 kg/m³ - material de jazida</t>
  </si>
  <si>
    <t>5406044</t>
  </si>
  <si>
    <t>Aterro compactado em solo reforçado com fita metálica galvanizada - taxa 12,40 kg/m³ - material de jazida</t>
  </si>
  <si>
    <t>5406045</t>
  </si>
  <si>
    <t>Aterro compactado em solo reforçado com fita metálica galvanizada - taxa 13,23 kg/m³ - material de jazida</t>
  </si>
  <si>
    <t>5406046</t>
  </si>
  <si>
    <t>Aterro compactado em solo reforçado com fita metálica galvanizada - taxa 14,88 kg/m³ - material de jazida</t>
  </si>
  <si>
    <t>5406047</t>
  </si>
  <si>
    <t>Aterro compactado em solo reforçado com fita metálica galvanizada - taxa 19,84 kg/m³ - material de jazida</t>
  </si>
  <si>
    <t>5405978</t>
  </si>
  <si>
    <t>Aterro compactado em solo reforçado com fita metálica galvanizada - taxa 3,31 kg/m³ - material de jazida</t>
  </si>
  <si>
    <t>5405982</t>
  </si>
  <si>
    <t>Aterro compactado em solo reforçado com fita metálica galvanizada - taxa 4,13 kg/m³ - material de jazida</t>
  </si>
  <si>
    <t>5405983</t>
  </si>
  <si>
    <t>Aterro compactado em solo reforçado com fita metálica galvanizada - taxa 4,96 kg/m³ - material de jazida</t>
  </si>
  <si>
    <t>5405984</t>
  </si>
  <si>
    <t>Aterro compactado em solo reforçado com fita metálica galvanizada - taxa 6,61 kg/m³ - material de jazida</t>
  </si>
  <si>
    <t>5405985</t>
  </si>
  <si>
    <t>Aterro compactado em solo reforçado com fita metálica galvanizada - taxa 8,27 kg/m³ - material de jazida</t>
  </si>
  <si>
    <t>5406043</t>
  </si>
  <si>
    <t>Aterro compactado em solo reforçado com fita metálica galvanizada - taxa 9,92 kg/m³ - material de jazida</t>
  </si>
  <si>
    <t>5405975</t>
  </si>
  <si>
    <t>Escoramento da primeira linha de escamas de concreto armado em solo reforçado com fita metálica – utilização de 3 vezes - confecção, instalação e retirada</t>
  </si>
  <si>
    <t>5405970</t>
  </si>
  <si>
    <t>Fabricação de escama de concreto armado para solo reforçado com fita metálica - 2 a 5 ligações - areia e brita comerciais</t>
  </si>
  <si>
    <t>5405972</t>
  </si>
  <si>
    <t>Fabricação de escama de concreto armado para solo reforçado com fita metálica - 2 a 5 ligações - areia extraída e brita produzida</t>
  </si>
  <si>
    <t>5405971</t>
  </si>
  <si>
    <t>Fabricação de escama de concreto armado para solo reforçado com fita metálica - 6 a 8 ligações - areia e brita comerciais</t>
  </si>
  <si>
    <t>5405973</t>
  </si>
  <si>
    <t>Fabricação de escama de concreto armado para solo reforçado com fita metálica - 6 a 8 ligações - areia extraída e brita produzida</t>
  </si>
  <si>
    <t>5405986</t>
  </si>
  <si>
    <t>Moldes metálicos para escama de concreto armado para solo reforçado com fita metálica - formato cruciforme de 1,50 x 1,50 m - utilização de 100 vezes</t>
  </si>
  <si>
    <t>5405976</t>
  </si>
  <si>
    <t>Montagem das escamas de concreto armado em solo reforçado com fita metálica</t>
  </si>
  <si>
    <t>5406023</t>
  </si>
  <si>
    <t>Muro de escama de concreto armado em solo reforçado com fita metálica com altura até 4 m - tipo 1 - areia e brita comerciais</t>
  </si>
  <si>
    <t>5406033</t>
  </si>
  <si>
    <t>Muro de escama de concreto armado em solo reforçado com fita metálica com altura até 4 m - tipo 1 - areia extraída e brita produzida</t>
  </si>
  <si>
    <t>5406024</t>
  </si>
  <si>
    <t>Muro de escama de concreto armado em solo reforçado com fita metálica com altura até 4 m - tipo 2 - areia e brita comerciais</t>
  </si>
  <si>
    <t>5406034</t>
  </si>
  <si>
    <t>Muro de escama de concreto armado em solo reforçado com fita metálica com altura até 4 m - tipo 2 - areia extraída e brita produzida</t>
  </si>
  <si>
    <t>5406031</t>
  </si>
  <si>
    <t>Muro de escama de concreto armado em solo reforçado com fita metálica com altura de 10,0 a 12 m - tipo 1 - areia e brita comerciais</t>
  </si>
  <si>
    <t>5406041</t>
  </si>
  <si>
    <t>Muro de escama de concreto armado em solo reforçado com fita metálica com altura de 10,0 a 12 m - tipo 1 - areia extraída e brita produzida</t>
  </si>
  <si>
    <t>5406032</t>
  </si>
  <si>
    <t>Muro de escama de concreto armado em solo reforçado com fita metálica com altura de 10,0 a 12 m - tipo 2 - areia e brita comerciais</t>
  </si>
  <si>
    <t>5406042</t>
  </si>
  <si>
    <t>Muro de escama de concreto armado em solo reforçado com fita metálica com altura de 10,0 a 12 m - tipo 2 - areia extraída e brita produzida</t>
  </si>
  <si>
    <t>5406025</t>
  </si>
  <si>
    <t>Muro de escama de concreto armado em solo reforçado com fita metálica com altura de 4,0 a 6 m - tipo 1 - areia e brita comerciais</t>
  </si>
  <si>
    <t>5406035</t>
  </si>
  <si>
    <t>Muro de escama de concreto armado em solo reforçado com fita metálica com altura de 4,0 a 6 m - tipo 1 - areia extraída e brita produzida</t>
  </si>
  <si>
    <t>5406026</t>
  </si>
  <si>
    <t>Muro de escama de concreto armado em solo reforçado com fita metálica com altura de 4,0 a 6 m - tipo 2 - areia e brita comerciais</t>
  </si>
  <si>
    <t>5406036</t>
  </si>
  <si>
    <t>Muro de escama de concreto armado em solo reforçado com fita metálica com altura de 4,0 a 6 m - tipo 2 - areia extraída e brita produzida</t>
  </si>
  <si>
    <t>5406027</t>
  </si>
  <si>
    <t>Muro de escama de concreto armado em solo reforçado com fita metálica com altura de 6,0 a 8 m - tipo 1 - areia e brita comerciais</t>
  </si>
  <si>
    <t>5406037</t>
  </si>
  <si>
    <t>Muro de escama de concreto armado em solo reforçado com fita metálica com altura de 6,0 a 8 m - tipo 1 - areia extraída e brita produzida</t>
  </si>
  <si>
    <t>5406028</t>
  </si>
  <si>
    <t>Muro de escama de concreto armado em solo reforçado com fita metálica com altura de 6,0 a 8 m - tipo 2 - areia e brita comerciais</t>
  </si>
  <si>
    <t>5406038</t>
  </si>
  <si>
    <t>Muro de escama de concreto armado em solo reforçado com fita metálica com altura de 6,0 a 8 m - tipo 2 - areia extraída e brita produzida</t>
  </si>
  <si>
    <t>5406029</t>
  </si>
  <si>
    <t>Muro de escama de concreto armado em solo reforçado com fita metálica com altura de 8,0 a 10 m - tipo 1 - areia e brita comerciais</t>
  </si>
  <si>
    <t>5406039</t>
  </si>
  <si>
    <t>Muro de escama de concreto armado em solo reforçado com fita metálica com altura de 8,0 a 10 m - tipo 1 - areia extraída e brita produzida</t>
  </si>
  <si>
    <t>5406030</t>
  </si>
  <si>
    <t>Muro de escama de concreto armado em solo reforçado com fita metálica com altura de 8,0 a 10 m - tipo 2 - areia e brita comerciais</t>
  </si>
  <si>
    <t>5406040</t>
  </si>
  <si>
    <t>Muro de escama de concreto armado em solo reforçado com fita metálica com altura de 8,0 a 10 m - tipo 2 - areia extraída e brita produzida</t>
  </si>
  <si>
    <t>5405987</t>
  </si>
  <si>
    <t>Travador de madeira para escama de concreto armado - utilização de 10 vezes</t>
  </si>
  <si>
    <t>5405979</t>
  </si>
  <si>
    <t>Travamento e nivelamento de escama de concreto armado em solo reforçado com fita metálica</t>
  </si>
  <si>
    <t>5502806</t>
  </si>
  <si>
    <t>Camada drenante com conformação de trator de esteira - areia comercial</t>
  </si>
  <si>
    <t>5502807</t>
  </si>
  <si>
    <t>Camada drenante com conformação de trator de esteira - areia extraída</t>
  </si>
  <si>
    <t>5503041</t>
  </si>
  <si>
    <t>Compactação de aterros a 100% do Proctor intermediário</t>
  </si>
  <si>
    <t>5502978</t>
  </si>
  <si>
    <t>Compactação de aterros a 100% do Proctor normal</t>
  </si>
  <si>
    <t>5502822</t>
  </si>
  <si>
    <t>Compactação de camada final de aterro de rocha</t>
  </si>
  <si>
    <t>5502979</t>
  </si>
  <si>
    <t>Construção de corpo de aterro com material de 3ª categoria oriundo de corte</t>
  </si>
  <si>
    <t>5501700</t>
  </si>
  <si>
    <t>Desmatamento, destocamento, limpeza de área e estocagem do material de limpeza com árvores de diâmetro até 0,15 m</t>
  </si>
  <si>
    <t>5500991</t>
  </si>
  <si>
    <t>Desmonte de blocos de rocha com martelete pneumático</t>
  </si>
  <si>
    <t>5515739</t>
  </si>
  <si>
    <t>Desmonte de matacões ou bloco de rocha por meio de explosivos</t>
  </si>
  <si>
    <t>5505766</t>
  </si>
  <si>
    <t>Desmonte de material de 3ª categoria a frio com argamassa expansiva a céu aberto</t>
  </si>
  <si>
    <t>5501701</t>
  </si>
  <si>
    <t>Destocamento de árvores com diâmetro de 0,15 a 0,30 m</t>
  </si>
  <si>
    <t>5501702</t>
  </si>
  <si>
    <t>Destocamento de árvores com diâmetro maior que 0,30 m</t>
  </si>
  <si>
    <t>5502972</t>
  </si>
  <si>
    <t>Escavação de vala em material de 3ª categoria - resistência a compressão acima de 110 MPa - com escavadeira e rompedor hidráulico 1.700 kg</t>
  </si>
  <si>
    <t>5502968</t>
  </si>
  <si>
    <t>Escavação de vala em material de 3ª categoria - resistência a compressão até 50 MPa - com escavadeira e rompedor hidráulico 1.700 kg</t>
  </si>
  <si>
    <t>5502969</t>
  </si>
  <si>
    <t>Escavação de vala em material de 3ª categoria - resistência a compressão de 50 a 70 MPa - com escavadeira e rompedor hidráulico 1.700 kg</t>
  </si>
  <si>
    <t>5502970</t>
  </si>
  <si>
    <t>Escavação de vala em material de 3ª categoria - resistência a compressão de 70 a 90 MPa - com escavadeira e rompedor hidráulico 1.700 kg</t>
  </si>
  <si>
    <t>5502971</t>
  </si>
  <si>
    <t>Escavação de vala em material de 3ª categoria - resistência a compressão de 90 a 110 MPa - com escavadeira e rompedor hidráulico 1.700 kg</t>
  </si>
  <si>
    <t>5502663</t>
  </si>
  <si>
    <t>Escavação e transporte de material de 3ª categoria - DMT de 0 a 50 m</t>
  </si>
  <si>
    <t>5502993</t>
  </si>
  <si>
    <t>Escavação em material de 3ª categoria</t>
  </si>
  <si>
    <t>5502967</t>
  </si>
  <si>
    <t>Escavação em material de 3ª categoria - resistência a compressão acima de 110 MPa - com escavadeira e rompedor hidráulico 1.700 kg</t>
  </si>
  <si>
    <t>5502963</t>
  </si>
  <si>
    <t>Escavação em material de 3ª categoria - resistência a compressão até 50 MPa - com escavadeira e rompedor hidráulico 1.700 kg</t>
  </si>
  <si>
    <t>5502964</t>
  </si>
  <si>
    <t>Escavação em material de 3ª categoria - resistência a compressão de 50 a 70 MPa - com escavadeira e rompedor hidráulico 1.700 kg</t>
  </si>
  <si>
    <t>5502965</t>
  </si>
  <si>
    <t>Escavação em material de 3ª categoria - resistência a compressão de 70 a 90 MPa - com escavadeira e rompedor hidráulico 1.700 kg</t>
  </si>
  <si>
    <t>5502966</t>
  </si>
  <si>
    <t>Escavação em material de 3ª categoria - resistência a compressão de 90 a 110 MPa - com escavadeira e rompedor hidráulico 1.700 kg</t>
  </si>
  <si>
    <t>5501706</t>
  </si>
  <si>
    <t>Escavação mecânica com retroescavadeira em material de 1ª categoria</t>
  </si>
  <si>
    <t>5501880</t>
  </si>
  <si>
    <t>Escavação, carga e transporte de material de 1ª categoria - DMT de 1.000 a 1.200 m - caminho de serviço em leito natural - com carregadeira e caminhão basculante de 14 m³</t>
  </si>
  <si>
    <t>5502114</t>
  </si>
  <si>
    <t>Escavação, carga e transporte de material de 1ª categoria - DMT de 1.000 a 1.200 m - caminho de serviço em leito natural - com escavadeira e caminhão basculante de 14 m³</t>
  </si>
  <si>
    <t>5501906</t>
  </si>
  <si>
    <t>Escavação, carga e transporte de material de 1ª categoria - DMT de 1.000 a 1.200 m - caminho de serviço em revestimento primário - com carregadeira e caminhão basculante de 14 m³</t>
  </si>
  <si>
    <t>5502140</t>
  </si>
  <si>
    <t>Escavação, carga e transporte de material de 1ª categoria - DMT de 1.000 a 1.200 m - caminho de serviço em revestimento primário - com escavadeira e caminhão basculante de 14 m³</t>
  </si>
  <si>
    <t>5501932</t>
  </si>
  <si>
    <t>Escavação, carga e transporte de material de 1ª categoria - DMT de 1.000 a 1.200 m - caminho de serviço pavimentado - com carregadeira e caminhão basculante de 14 m³</t>
  </si>
  <si>
    <t>5502166</t>
  </si>
  <si>
    <t>Escavação, carga e transporte de material de 1ª categoria - DMT de 1.000 a 1.200 m - caminho de serviço pavimentado - com escavadeira e caminhão basculante de 14 m³</t>
  </si>
  <si>
    <t>5501881</t>
  </si>
  <si>
    <t>Escavação, carga e transporte de material de 1ª categoria - DMT de 1.200 a 1.400 m - caminho de serviço em leito natural - com carregadeira e caminhão basculante de 14 m³</t>
  </si>
  <si>
    <t>5502115</t>
  </si>
  <si>
    <t>Escavação, carga e transporte de material de 1ª categoria - DMT de 1.200 a 1.400 m - caminho de serviço em leito natural - com escavadeira e caminhão basculante de 14 m³</t>
  </si>
  <si>
    <t>5501907</t>
  </si>
  <si>
    <t>Escavação, carga e transporte de material de 1ª categoria - DMT de 1.200 a 1.400 m - caminho de serviço em revestimento primário - com carregadeira e caminhão basculante de 14 m³</t>
  </si>
  <si>
    <t>5502141</t>
  </si>
  <si>
    <t>Escavação, carga e transporte de material de 1ª categoria - DMT de 1.200 a 1.400 m - caminho de serviço em revestimento primário - com escavadeira e caminhão basculante de 14 m³</t>
  </si>
  <si>
    <t>5501933</t>
  </si>
  <si>
    <t>Escavação, carga e transporte de material de 1ª categoria - DMT de 1.200 a 1.400 m - caminho de serviço pavimentado - com carregadeira e caminhão basculante de 14 m³</t>
  </si>
  <si>
    <t>5502167</t>
  </si>
  <si>
    <t>Escavação, carga e transporte de material de 1ª categoria - DMT de 1.200 a 1.400 m - caminho de serviço pavimentado - com escavadeira e caminhão basculante de 14 m³</t>
  </si>
  <si>
    <t>5501882</t>
  </si>
  <si>
    <t>Escavação, carga e transporte de material de 1ª categoria - DMT de 1.400 a 1.600 m - caminho de serviço em leito natural - com carregadeira e caminhão basculante de 14 m³</t>
  </si>
  <si>
    <t>5502116</t>
  </si>
  <si>
    <t>Escavação, carga e transporte de material de 1ª categoria - DMT de 1.400 a 1.600 m - caminho de serviço em leito natural - com escavadeira e caminhão basculante de 14 m³</t>
  </si>
  <si>
    <t>5501908</t>
  </si>
  <si>
    <t>Escavação, carga e transporte de material de 1ª categoria - DMT de 1.400 a 1.600 m - caminho de serviço em revestimento primário - com carregadeira e caminhão basculante de 14 m³</t>
  </si>
  <si>
    <t>5502142</t>
  </si>
  <si>
    <t>Escavação, carga e transporte de material de 1ª categoria - DMT de 1.400 a 1.600 m - caminho de serviço em revestimento primário - com escavadeira e caminhão basculante de 14 m³</t>
  </si>
  <si>
    <t>5501934</t>
  </si>
  <si>
    <t>Escavação, carga e transporte de material de 1ª categoria - DMT de 1.400 a 1.600 m - caminho de serviço pavimentado - com carregadeira e caminhão basculante de 14 m³</t>
  </si>
  <si>
    <t>5502168</t>
  </si>
  <si>
    <t>Escavação, carga e transporte de material de 1ª categoria - DMT de 1.400 a 1.600 m - caminho de serviço pavimentado - com escavadeira e caminhão basculante de 14 m³</t>
  </si>
  <si>
    <t>5501883</t>
  </si>
  <si>
    <t>Escavação, carga e transporte de material de 1ª categoria - DMT de 1.600 a 1.800 m - caminho de serviço em leito natural - com carregadeira e caminhão basculante de 14 m³</t>
  </si>
  <si>
    <t>5502117</t>
  </si>
  <si>
    <t>Escavação, carga e transporte de material de 1ª categoria - DMT de 1.600 a 1.800 m - caminho de serviço em leito natural - com escavadeira e caminhão basculante de 14 m³</t>
  </si>
  <si>
    <t>5501909</t>
  </si>
  <si>
    <t>Escavação, carga e transporte de material de 1ª categoria - DMT de 1.600 a 1.800 m - caminho de serviço em revestimento primário - com carregadeira e caminhão basculante de 14 m³</t>
  </si>
  <si>
    <t>5502143</t>
  </si>
  <si>
    <t>Escavação, carga e transporte de material de 1ª categoria - DMT de 1.600 a 1.800 m - caminho de serviço em revestimento primário - com escavadeira e caminhão basculante de 14 m³</t>
  </si>
  <si>
    <t>5501935</t>
  </si>
  <si>
    <t>Escavação, carga e transporte de material de 1ª categoria - DMT de 1.600 a 1.800 m - caminho de serviço pavimentado - com carregadeira e caminhão basculante de 14 m³</t>
  </si>
  <si>
    <t>5502169</t>
  </si>
  <si>
    <t>Escavação, carga e transporte de material de 1ª categoria - DMT de 1.600 a 1.800 m - caminho de serviço pavimentado - com escavadeira e caminhão basculante de 14 m³</t>
  </si>
  <si>
    <t>5501884</t>
  </si>
  <si>
    <t>Escavação, carga e transporte de material de 1ª categoria - DMT de 1.800 a 2.000 m - caminho de serviço em leito natural - com carregadeira e caminhão basculante de 14 m³</t>
  </si>
  <si>
    <t>5502118</t>
  </si>
  <si>
    <t>Escavação, carga e transporte de material de 1ª categoria - DMT de 1.800 a 2.000 m - caminho de serviço em leito natural - com escavadeira e caminhão basculante de 14 m³</t>
  </si>
  <si>
    <t>5501910</t>
  </si>
  <si>
    <t>Escavação, carga e transporte de material de 1ª categoria - DMT de 1.800 a 2.000 m - caminho de serviço em revestimento primário - com carregadeira e caminhão basculante de 14 m³</t>
  </si>
  <si>
    <t>5502144</t>
  </si>
  <si>
    <t>Escavação, carga e transporte de material de 1ª categoria - DMT de 1.800 a 2.000 m - caminho de serviço em revestimento primário - com escavadeira e caminhão basculante de 14 m³</t>
  </si>
  <si>
    <t>5501936</t>
  </si>
  <si>
    <t>Escavação, carga e transporte de material de 1ª categoria - DMT de 1.800 a 2.000 m - caminho de serviço pavimentado - com carregadeira e caminhão basculante de 14 m³</t>
  </si>
  <si>
    <t>5502170</t>
  </si>
  <si>
    <t>Escavação, carga e transporte de material de 1ª categoria - DMT de 1.800 a 2.000 m - caminho de serviço pavimentado - com escavadeira e caminhão basculante de 14 m³</t>
  </si>
  <si>
    <t>5501885</t>
  </si>
  <si>
    <t>Escavação, carga e transporte de material de 1ª categoria - DMT de 2.000 a 2.500 m - caminho de serviço em leito natural - com carregadeira e caminhão basculante de 14 m³</t>
  </si>
  <si>
    <t>5502119</t>
  </si>
  <si>
    <t>Escavação, carga e transporte de material de 1ª categoria - DMT de 2.000 a 2.500 m - caminho de serviço em leito natural - com escavadeira e caminhão basculante de 14 m³</t>
  </si>
  <si>
    <t>5501911</t>
  </si>
  <si>
    <t>Escavação, carga e transporte de material de 1ª categoria - DMT de 2.000 a 2.500 m - caminho de serviço em revestimento primário - com carregadeira e caminhão basculante de 14 m³</t>
  </si>
  <si>
    <t>5502145</t>
  </si>
  <si>
    <t>Escavação, carga e transporte de material de 1ª categoria - DMT de 2.000 a 2.500 m - caminho de serviço em revestimento primário - com escavadeira e caminhão basculante de 14 m³</t>
  </si>
  <si>
    <t>5501937</t>
  </si>
  <si>
    <t>Escavação, carga e transporte de material de 1ª categoria - DMT de 2.000 a 2.500 m - caminho de serviço pavimentado - com carregadeira e caminhão basculante de 14 m³</t>
  </si>
  <si>
    <t>5502171</t>
  </si>
  <si>
    <t>Escavação, carga e transporte de material de 1ª categoria - DMT de 2.000 a 2.500 m - caminho de serviço pavimentado - com escavadeira e caminhão basculante de 14 m³</t>
  </si>
  <si>
    <t>5501886</t>
  </si>
  <si>
    <t>Escavação, carga e transporte de material de 1ª categoria - DMT de 2.500 a 3.000 m - caminho de serviço em leito natural - com carregadeira e caminhão basculante de 14 m³</t>
  </si>
  <si>
    <t>5502120</t>
  </si>
  <si>
    <t>Escavação, carga e transporte de material de 1ª categoria - DMT de 2.500 a 3.000 m - caminho de serviço em leito natural - com escavadeira e caminhão basculante de 14 m³</t>
  </si>
  <si>
    <t>5501912</t>
  </si>
  <si>
    <t>Escavação, carga e transporte de material de 1ª categoria - DMT de 2.500 a 3.000 m - caminho de serviço em revestimento primário - com carregadeira e caminhão basculante de 14 m³</t>
  </si>
  <si>
    <t>5502146</t>
  </si>
  <si>
    <t>Escavação, carga e transporte de material de 1ª categoria - DMT de 2.500 a 3.000 m - caminho de serviço em revestimento primário - com escavadeira e caminhão basculante de 14 m³</t>
  </si>
  <si>
    <t>5501938</t>
  </si>
  <si>
    <t>Escavação, carga e transporte de material de 1ª categoria - DMT de 2.500 a 3.000 m - caminho de serviço pavimentado - com carregadeira e caminhão basculante de 14 m³</t>
  </si>
  <si>
    <t>5502172</t>
  </si>
  <si>
    <t>Escavação, carga e transporte de material de 1ª categoria - DMT de 2.500 a 3.000 m - caminho de serviço pavimentado - com escavadeira e caminhão basculante de 14 m³</t>
  </si>
  <si>
    <t>5501876</t>
  </si>
  <si>
    <t>Escavação, carga e transporte de material de 1ª categoria - DMT de 200 a 400 m - caminho de serviço em leito natural - com carregadeira e caminhão basculante de 14 m³</t>
  </si>
  <si>
    <t>5502110</t>
  </si>
  <si>
    <t>Escavação, carga e transporte de material de 1ª categoria - DMT de 200 a 400 m - caminho de serviço em leito natural - com escavadeira e caminhão basculante de 14 m³</t>
  </si>
  <si>
    <t>5501902</t>
  </si>
  <si>
    <t>Escavação, carga e transporte de material de 1ª categoria - DMT de 200 a 400 m - caminho de serviço em revestimento primário - com carregadeira e caminhão basculante de 14 m³</t>
  </si>
  <si>
    <t>5502136</t>
  </si>
  <si>
    <t>Escavação, carga e transporte de material de 1ª categoria - DMT de 200 a 400 m - caminho de serviço em revestimento primário - com escavadeira e caminhão basculante de 14 m³</t>
  </si>
  <si>
    <t>5501928</t>
  </si>
  <si>
    <t>Escavação, carga e transporte de material de 1ª categoria - DMT de 200 a 400 m - caminho de serviço pavimentado - com carregadeira e caminhão basculante de 14 m³</t>
  </si>
  <si>
    <t>5502162</t>
  </si>
  <si>
    <t>Escavação, carga e transporte de material de 1ª categoria - DMT de 200 a 400 m - caminho de serviço pavimentado - com escavadeira e caminhão basculante de 14 m³</t>
  </si>
  <si>
    <t>5501877</t>
  </si>
  <si>
    <t>Escavação, carga e transporte de material de 1ª categoria - DMT de 400 a 600 m - caminho de serviço em leito natural - com carregadeira e caminhão basculante de 14 m³</t>
  </si>
  <si>
    <t>5502111</t>
  </si>
  <si>
    <t>Escavação, carga e transporte de material de 1ª categoria - DMT de 400 a 600 m - caminho de serviço em leito natural - com escavadeira e caminhão basculante de 14 m³</t>
  </si>
  <si>
    <t>5501903</t>
  </si>
  <si>
    <t>Escavação, carga e transporte de material de 1ª categoria - DMT de 400 a 600 m - caminho de serviço em revestimento primário - com carregadeira e caminhão basculante de 14 m³</t>
  </si>
  <si>
    <t>5502137</t>
  </si>
  <si>
    <t>Escavação, carga e transporte de material de 1ª categoria - DMT de 400 a 600 m - caminho de serviço em revestimento primário - com escavadeira e caminhão basculante de 14 m³</t>
  </si>
  <si>
    <t>5501929</t>
  </si>
  <si>
    <t>Escavação, carga e transporte de material de 1ª categoria - DMT de 400 a 600 m - caminho de serviço pavimentado - com carregadeira e caminhão basculante de 14 m³</t>
  </si>
  <si>
    <t>5502163</t>
  </si>
  <si>
    <t>Escavação, carga e transporte de material de 1ª categoria - DMT de 400 a 600 m - caminho de serviço pavimentado - com escavadeira e caminhão basculante de 14 m³</t>
  </si>
  <si>
    <t>5501875</t>
  </si>
  <si>
    <t>Escavação, carga e transporte de material de 1ª categoria - DMT de 50 a 200 m - caminho de serviço em leito natural - com carregadeira e caminhão basculante de 14 m³</t>
  </si>
  <si>
    <t>5502109</t>
  </si>
  <si>
    <t>Escavação, carga e transporte de material de 1ª categoria - DMT de 50 a 200 m - caminho de serviço em leito natural - com escavadeira e caminhão basculante de 14 m³</t>
  </si>
  <si>
    <t>5501901</t>
  </si>
  <si>
    <t>Escavação, carga e transporte de material de 1ª categoria - DMT de 50 a 200 m - caminho de serviço em revestimento primário - com carregadeira e caminhão basculante de 14 m³</t>
  </si>
  <si>
    <t>5502135</t>
  </si>
  <si>
    <t>Escavação, carga e transporte de material de 1ª categoria - DMT de 50 a 200 m - caminho de serviço em revestimento primário - com escavadeira e caminhão basculante de 14 m³</t>
  </si>
  <si>
    <t>5501927</t>
  </si>
  <si>
    <t>Escavação, carga e transporte de material de 1ª categoria - DMT de 50 a 200 m - caminho de serviço pavimentado - com carregadeira e caminhão basculante de 14 m³</t>
  </si>
  <si>
    <t>5502161</t>
  </si>
  <si>
    <t>Escavação, carga e transporte de material de 1ª categoria - DMT de 50 a 200 m - caminho de serviço pavimentado - com escavadeira e caminhão basculante de 14 m³</t>
  </si>
  <si>
    <t>5501878</t>
  </si>
  <si>
    <t>Escavação, carga e transporte de material de 1ª categoria - DMT de 600 a 800 m - caminho de serviço em leito natural - com carregadeira e caminhão basculante de 14 m³</t>
  </si>
  <si>
    <t>5502112</t>
  </si>
  <si>
    <t>Escavação, carga e transporte de material de 1ª categoria - DMT de 600 a 800 m - caminho de serviço em leito natural - com escavadeira e caminhão basculante de 14 m³</t>
  </si>
  <si>
    <t>5501904</t>
  </si>
  <si>
    <t>Escavação, carga e transporte de material de 1ª categoria - DMT de 600 a 800 m - caminho de serviço em revestimento primário - com carregadeira e caminhão basculante de 14 m³</t>
  </si>
  <si>
    <t>5502138</t>
  </si>
  <si>
    <t>Escavação, carga e transporte de material de 1ª categoria - DMT de 600 a 800 m - caminho de serviço em revestimento primário - com escavadeira e caminhão basculante de 14 m³</t>
  </si>
  <si>
    <t>5501930</t>
  </si>
  <si>
    <t>Escavação, carga e transporte de material de 1ª categoria - DMT de 600 a 800 m - caminho de serviço pavimentado - com carregadeira e caminhão basculante de 14 m³</t>
  </si>
  <si>
    <t>5502164</t>
  </si>
  <si>
    <t>Escavação, carga e transporte de material de 1ª categoria - DMT de 600 a 800 m - caminho de serviço pavimentado - com escavadeira e caminhão basculante de 14 m³</t>
  </si>
  <si>
    <t>5501879</t>
  </si>
  <si>
    <t>Escavação, carga e transporte de material de 1ª categoria - DMT de 800 a 1.000 m - caminho de serviço em leito natural - com carregadeira e caminhão basculante de 14 m³</t>
  </si>
  <si>
    <t>5502113</t>
  </si>
  <si>
    <t>Escavação, carga e transporte de material de 1ª categoria - DMT de 800 a 1.000 m - caminho de serviço em leito natural - com escavadeira e caminhão basculante de 14 m³</t>
  </si>
  <si>
    <t>5501905</t>
  </si>
  <si>
    <t>Escavação, carga e transporte de material de 1ª categoria - DMT de 800 a 1.000 m - caminho de serviço em revestimento primário - com carregadeira e caminhão basculante de 14 m³</t>
  </si>
  <si>
    <t>5502139</t>
  </si>
  <si>
    <t>Escavação, carga e transporte de material de 1ª categoria - DMT de 800 a 1.000 m - caminho de serviço em revestimento primário - com escavadeira e caminhão basculante de 14 m³</t>
  </si>
  <si>
    <t>5501931</t>
  </si>
  <si>
    <t>Escavação, carga e transporte de material de 1ª categoria - DMT de 800 a 1.000 m - caminho de serviço pavimentado - com carregadeira e caminhão basculante de 14 m³</t>
  </si>
  <si>
    <t>5502165</t>
  </si>
  <si>
    <t>Escavação, carga e transporte de material de 1ª categoria - DMT de 800 a 1.000 m - caminho de serviço pavimentado - com escavadeira e caminhão basculante de 14 m³</t>
  </si>
  <si>
    <t>5502825</t>
  </si>
  <si>
    <t>Escavação, carga e transporte de material de 1ª categoria na distância de 3.000 m - caminho de serviço em leito natural - com carregadeira e caminhão basculante de 14 m³</t>
  </si>
  <si>
    <t>5502834</t>
  </si>
  <si>
    <t>Escavação, carga e transporte de material de 1ª categoria na distância de 3.000 m - caminho de serviço em leito natural - com escavadeira e caminhão basculante de 14 m³</t>
  </si>
  <si>
    <t>5502826</t>
  </si>
  <si>
    <t>Escavação, carga e transporte de material de 1ª categoria na distância de 3.000 m - caminho de serviço em revestimento primário - com carregadeira e caminhão basculante de 14 m³</t>
  </si>
  <si>
    <t>5502835</t>
  </si>
  <si>
    <t>Escavação, carga e transporte de material de 1ª categoria na distância de 3.000 m - caminho de serviço em revestimento primário - com escavadeira e caminhão basculante de 14 m³</t>
  </si>
  <si>
    <t>5502827</t>
  </si>
  <si>
    <t>Escavação, carga e transporte de material de 1ª categoria na distância de 3.000 m - caminho de serviço pavimentado - com carregadeira e caminhão basculante de 14 m³</t>
  </si>
  <si>
    <t>5502836</t>
  </si>
  <si>
    <t>Escavação, carga e transporte de material de 1ª categoria na distância de 3.000 m - caminho de serviço pavimentado - com escavadeira e caminhão basculante de 14 m³</t>
  </si>
  <si>
    <t>5502356</t>
  </si>
  <si>
    <t>Escavação, carga e transporte de material de 2ª categoria - DMT de 1.000 a 1.200 m - caminho de serviço em leito natural - com carregadeira e caminhão basculante de 14 m³</t>
  </si>
  <si>
    <t>5502590</t>
  </si>
  <si>
    <t>Escavação, carga e transporte de material de 2ª categoria - DMT de 1.000 a 1.200 m - caminho de serviço em leito natural - com escavadeira e caminhão basculante de 14 m³</t>
  </si>
  <si>
    <t>5502382</t>
  </si>
  <si>
    <t>Escavação, carga e transporte de material de 2ª categoria - DMT de 1.000 a 1.200 m - caminho de serviço em revestimento primário - com carregadeira e caminhão basculante de 14 m³</t>
  </si>
  <si>
    <t>5502616</t>
  </si>
  <si>
    <t>Escavação, carga e transporte de material de 2ª categoria - DMT de 1.000 a 1.200 m - caminho de serviço em revestimento primário - com escavadeira e caminhão basculante de 14 m³</t>
  </si>
  <si>
    <t>5502408</t>
  </si>
  <si>
    <t>Escavação, carga e transporte de material de 2ª categoria - DMT de 1.000 a 1.200 m - caminho de serviço pavimentado - com carregadeira e caminhão basculante de 14 m³</t>
  </si>
  <si>
    <t>5502642</t>
  </si>
  <si>
    <t>Escavação, carga e transporte de material de 2ª categoria - DMT de 1.000 a 1.200 m - caminho de serviço pavimentado - com escavadeira e caminhão basculante de 14 m³</t>
  </si>
  <si>
    <t>5502357</t>
  </si>
  <si>
    <t>Escavação, carga e transporte de material de 2ª categoria - DMT de 1.200 a 1.400 m - caminho de serviço em leito natural - com carregadeira e caminhão basculante de 14 m³</t>
  </si>
  <si>
    <t>5502591</t>
  </si>
  <si>
    <t>Escavação, carga e transporte de material de 2ª categoria - DMT de 1.200 a 1.400 m - caminho de serviço em leito natural - com escavadeira e caminhão basculante de 14 m³</t>
  </si>
  <si>
    <t>5502383</t>
  </si>
  <si>
    <t>Escavação, carga e transporte de material de 2ª categoria - DMT de 1.200 a 1.400 m - caminho de serviço em revestimento primário - com carregadeira e caminhão basculante de 14 m³</t>
  </si>
  <si>
    <t>5502617</t>
  </si>
  <si>
    <t>Escavação, carga e transporte de material de 2ª categoria - DMT de 1.200 a 1.400 m - caminho de serviço em revestimento primário - com escavadeira e caminhão basculante de 14 m³</t>
  </si>
  <si>
    <t>5502409</t>
  </si>
  <si>
    <t>Escavação, carga e transporte de material de 2ª categoria - DMT de 1.200 a 1.400 m - caminho de serviço pavimentado - com carregadeira e caminhão basculante de 14 m³</t>
  </si>
  <si>
    <t>5502643</t>
  </si>
  <si>
    <t>Escavação, carga e transporte de material de 2ª categoria - DMT de 1.200 a 1.400 m - caminho de serviço pavimentado - com escavadeira e caminhão basculante de 14 m³</t>
  </si>
  <si>
    <t>5502358</t>
  </si>
  <si>
    <t>Escavação, carga e transporte de material de 2ª categoria - DMT de 1.400 a 1.600 m - caminho de serviço em leito natural - com carregadeira e caminhão basculante de 14 m³</t>
  </si>
  <si>
    <t>5502592</t>
  </si>
  <si>
    <t>Escavação, carga e transporte de material de 2ª categoria - DMT de 1.400 a 1.600 m - caminho de serviço em leito natural - com escavadeira e caminhão basculante de 14 m³</t>
  </si>
  <si>
    <t>5502384</t>
  </si>
  <si>
    <t>Escavação, carga e transporte de material de 2ª categoria - DMT de 1.400 a 1.600 m - caminho de serviço em revestimento primário - com carregadeira e caminhão basculante de 14 m³</t>
  </si>
  <si>
    <t>5502618</t>
  </si>
  <si>
    <t>Escavação, carga e transporte de material de 2ª categoria - DMT de 1.400 a 1.600 m - caminho de serviço em revestimento primário - com escavadeira e caminhão basculante de 14 m³</t>
  </si>
  <si>
    <t>5502410</t>
  </si>
  <si>
    <t>Escavação, carga e transporte de material de 2ª categoria - DMT de 1.400 a 1.600 m - caminho de serviço pavimentado - com carregadeira e caminhão basculante de 14 m³</t>
  </si>
  <si>
    <t>5502644</t>
  </si>
  <si>
    <t>Escavação, carga e transporte de material de 2ª categoria - DMT de 1.400 a 1.600 m - caminho de serviço pavimentado - com escavadeira e caminhão basculante de 14 m³</t>
  </si>
  <si>
    <t>5502359</t>
  </si>
  <si>
    <t>Escavação, carga e transporte de material de 2ª categoria - DMT de 1.600 a 1.800 m - caminho de serviço em leito natural - com carregadeira e caminhão basculante de 14 m³</t>
  </si>
  <si>
    <t>5502593</t>
  </si>
  <si>
    <t>Escavação, carga e transporte de material de 2ª categoria - DMT de 1.600 a 1.800 m - caminho de serviço em leito natural - com escavadeira e caminhão basculante de 14 m³</t>
  </si>
  <si>
    <t>5502385</t>
  </si>
  <si>
    <t>Escavação, carga e transporte de material de 2ª categoria - DMT de 1.600 a 1.800 m - caminho de serviço em revestimento primário - com carregadeira e caminhão basculante de 14 m³</t>
  </si>
  <si>
    <t>5502619</t>
  </si>
  <si>
    <t>Escavação, carga e transporte de material de 2ª categoria - DMT de 1.600 a 1.800 m - caminho de serviço em revestimento primário - com escavadeira e caminhão basculante de 14 m³</t>
  </si>
  <si>
    <t>5502411</t>
  </si>
  <si>
    <t>Escavação, carga e transporte de material de 2ª categoria - DMT de 1.600 a 1.800 m - caminho de serviço pavimentado - com carregadeira e caminhão basculante de 14 m³</t>
  </si>
  <si>
    <t>5502645</t>
  </si>
  <si>
    <t>Escavação, carga e transporte de material de 2ª categoria - DMT de 1.600 a 1.800 m - caminho de serviço pavimentado - com escavadeira e caminhão basculante de 14 m³</t>
  </si>
  <si>
    <t>5502360</t>
  </si>
  <si>
    <t>Escavação, carga e transporte de material de 2ª categoria - DMT de 1.800 a 2.000 m - caminho de serviço em leito natural - com carregadeira e caminhão basculante de 14 m³</t>
  </si>
  <si>
    <t>5502594</t>
  </si>
  <si>
    <t>Escavação, carga e transporte de material de 2ª categoria - DMT de 1.800 a 2.000 m - caminho de serviço em leito natural - com escavadeira e caminhão basculante de 14 m³</t>
  </si>
  <si>
    <t>5502386</t>
  </si>
  <si>
    <t>Escavação, carga e transporte de material de 2ª categoria - DMT de 1.800 a 2.000 m - caminho de serviço em revestimento primário - com carregadeira e caminhão basculante de 14 m³</t>
  </si>
  <si>
    <t>5502620</t>
  </si>
  <si>
    <t>Escavação, carga e transporte de material de 2ª categoria - DMT de 1.800 a 2.000 m - caminho de serviço em revestimento primário - com escavadeira e caminhão basculante de 14 m³</t>
  </si>
  <si>
    <t>5502412</t>
  </si>
  <si>
    <t>Escavação, carga e transporte de material de 2ª categoria - DMT de 1.800 a 2.000 m - caminho de serviço pavimentado - com carregadeira e caminhão basculante de 14 m³</t>
  </si>
  <si>
    <t>5502646</t>
  </si>
  <si>
    <t>Escavação, carga e transporte de material de 2ª categoria - DMT de 1.800 a 2.000 m - caminho de serviço pavimentado - com escavadeira e caminhão basculante de 14 m³</t>
  </si>
  <si>
    <t>5502361</t>
  </si>
  <si>
    <t>Escavação, carga e transporte de material de 2ª categoria - DMT de 2.000 a 2.500 m - caminho de serviço em leito natural - com carregadeira e caminhão basculante de 14 m³</t>
  </si>
  <si>
    <t>5502595</t>
  </si>
  <si>
    <t>Escavação, carga e transporte de material de 2ª categoria - DMT de 2.000 a 2.500 m - caminho de serviço em leito natural - com escavadeira e caminhão basculante de 14 m³</t>
  </si>
  <si>
    <t>5502387</t>
  </si>
  <si>
    <t>Escavação, carga e transporte de material de 2ª categoria - DMT de 2.000 a 2.500 m - caminho de serviço em revestimento primário - com carregadeira e caminhão basculante de 14 m³</t>
  </si>
  <si>
    <t>5502621</t>
  </si>
  <si>
    <t>Escavação, carga e transporte de material de 2ª categoria - DMT de 2.000 a 2.500 m - caminho de serviço em revestimento primário - com escavadeira e caminhão basculante de 14 m³</t>
  </si>
  <si>
    <t>5502413</t>
  </si>
  <si>
    <t>Escavação, carga e transporte de material de 2ª categoria - DMT de 2.000 a 2.500 m - caminho de serviço pavimentado - com carregadeira e caminhão basculante de 14 m³</t>
  </si>
  <si>
    <t>5502647</t>
  </si>
  <si>
    <t>Escavação, carga e transporte de material de 2ª categoria - DMT de 2.000 a 2.500 m - caminho de serviço pavimentado - com escavadeira e caminhão basculante de 14 m³</t>
  </si>
  <si>
    <t>5502362</t>
  </si>
  <si>
    <t>Escavação, carga e transporte de material de 2ª categoria - DMT de 2.500 a 3.000 m - caminho de serviço em leito natural - com carregadeira e caminhão basculante de 14 m³</t>
  </si>
  <si>
    <t>5502596</t>
  </si>
  <si>
    <t>Escavação, carga e transporte de material de 2ª categoria - DMT de 2.500 a 3.000 m - caminho de serviço em leito natural - com escavadeira e caminhão basculante de 14 m³</t>
  </si>
  <si>
    <t>5502388</t>
  </si>
  <si>
    <t>Escavação, carga e transporte de material de 2ª categoria - DMT de 2.500 a 3.000 m - caminho de serviço em revestimento primário - com carregadeira e caminhão basculante de 14 m³</t>
  </si>
  <si>
    <t>5502622</t>
  </si>
  <si>
    <t>Escavação, carga e transporte de material de 2ª categoria - DMT de 2.500 a 3.000 m - caminho de serviço em revestimento primário - com escavadeira e caminhão basculante de 14 m³</t>
  </si>
  <si>
    <t>5502414</t>
  </si>
  <si>
    <t>Escavação, carga e transporte de material de 2ª categoria - DMT de 2.500 a 3.000 m - caminho de serviço pavimentado - com carregadeira e caminhão basculante de 14 m³</t>
  </si>
  <si>
    <t>5502648</t>
  </si>
  <si>
    <t>Escavação, carga e transporte de material de 2ª categoria - DMT de 2.500 a 3.000 m - caminho de serviço pavimentado - com escavadeira e caminhão basculante de 14 m³</t>
  </si>
  <si>
    <t>5502352</t>
  </si>
  <si>
    <t>Escavação, carga e transporte de material de 2ª categoria - DMT de 200 a 400 m - caminho de serviço em leito natural - com carregadeira e caminhão basculante de 14 m³</t>
  </si>
  <si>
    <t>5502586</t>
  </si>
  <si>
    <t>Escavação, carga e transporte de material de 2ª categoria - DMT de 200 a 400 m - caminho de serviço em leito natural - com escavadeira e caminhão basculante de 14 m³</t>
  </si>
  <si>
    <t>5502378</t>
  </si>
  <si>
    <t>Escavação, carga e transporte de material de 2ª categoria - DMT de 200 a 400 m - caminho de serviço em revestimento primário - com carregadeira e caminhão basculante de 14 m³</t>
  </si>
  <si>
    <t>5502612</t>
  </si>
  <si>
    <t>Escavação, carga e transporte de material de 2ª categoria - DMT de 200 a 400 m - caminho de serviço em revestimento primário - com escavadeira e caminhão basculante de 14 m³</t>
  </si>
  <si>
    <t>5502404</t>
  </si>
  <si>
    <t>Escavação, carga e transporte de material de 2ª categoria - DMT de 200 a 400 m - caminho de serviço pavimentado - com carregadeira e caminhão basculante de 14 m³</t>
  </si>
  <si>
    <t>5502638</t>
  </si>
  <si>
    <t>Escavação, carga e transporte de material de 2ª categoria - DMT de 200 a 400 m - caminho de serviço pavimentado - com escavadeira e caminhão basculante de 14 m³</t>
  </si>
  <si>
    <t>5502353</t>
  </si>
  <si>
    <t>Escavação, carga e transporte de material de 2ª categoria - DMT de 400 a 600 m - caminho de serviço em leito natural - com carregadeira e caminhão basculante de 14 m³</t>
  </si>
  <si>
    <t>5502587</t>
  </si>
  <si>
    <t>Escavação, carga e transporte de material de 2ª categoria - DMT de 400 a 600 m - caminho de serviço em leito natural - com escavadeira e caminhão basculante de 14 m³</t>
  </si>
  <si>
    <t>5502379</t>
  </si>
  <si>
    <t>Escavação, carga e transporte de material de 2ª categoria - DMT de 400 a 600 m - caminho de serviço em revestimento primário - com carregadeira e caminhão basculante de 14 m³</t>
  </si>
  <si>
    <t>5502613</t>
  </si>
  <si>
    <t>Escavação, carga e transporte de material de 2ª categoria - DMT de 400 a 600 m - caminho de serviço em revestimento primário - com escavadeira e caminhão basculante de 14 m³</t>
  </si>
  <si>
    <t>5502405</t>
  </si>
  <si>
    <t>Escavação, carga e transporte de material de 2ª categoria - DMT de 400 a 600 m - caminho de serviço pavimentado - com carregadeira e caminhão basculante de 14 m³</t>
  </si>
  <si>
    <t>5502639</t>
  </si>
  <si>
    <t>Escavação, carga e transporte de material de 2ª categoria - DMT de 400 a 600 m - caminho de serviço pavimentado - com escavadeira e caminhão basculante de 14 m³</t>
  </si>
  <si>
    <t>5502351</t>
  </si>
  <si>
    <t>Escavação, carga e transporte de material de 2ª categoria - DMT de 50 a 200 m - caminho de serviço em leito natural - com carregadeira e caminhão basculante de 14 m³</t>
  </si>
  <si>
    <t>5502585</t>
  </si>
  <si>
    <t>Escavação, carga e transporte de material de 2ª categoria - DMT de 50 a 200 m - caminho de serviço em leito natural - com escavadeira e caminhão basculante de 14 m³</t>
  </si>
  <si>
    <t>5502377</t>
  </si>
  <si>
    <t>Escavação, carga e transporte de material de 2ª categoria - DMT de 50 a 200 m - caminho de serviço em revestimento primário - com carregadeira e caminhão basculante de 14 m³</t>
  </si>
  <si>
    <t>5502611</t>
  </si>
  <si>
    <t>Escavação, carga e transporte de material de 2ª categoria - DMT de 50 a 200 m - caminho de serviço em revestimento primário - com escavadeira e caminhão basculante de 14 m³</t>
  </si>
  <si>
    <t>5502403</t>
  </si>
  <si>
    <t>Escavação, carga e transporte de material de 2ª categoria - DMT de 50 a 200 m - caminho de serviço pavimentado - com carregadeira e caminhão basculante de 14 m³</t>
  </si>
  <si>
    <t>5502637</t>
  </si>
  <si>
    <t>Escavação, carga e transporte de material de 2ª categoria - DMT de 50 a 200 m - caminho de serviço pavimentado - com escavadeira e caminhão basculante de 14 m³</t>
  </si>
  <si>
    <t>5502187</t>
  </si>
  <si>
    <t>Escavação, carga e transporte de material de 2ª categoria - DMT de 50 m</t>
  </si>
  <si>
    <t>5502354</t>
  </si>
  <si>
    <t>Escavação, carga e transporte de material de 2ª categoria - DMT de 600 a 800 m - caminho de serviço em leito natural - com carregadeira e caminhão basculante de 14 m³</t>
  </si>
  <si>
    <t>5502588</t>
  </si>
  <si>
    <t>Escavação, carga e transporte de material de 2ª categoria - DMT de 600 a 800 m - caminho de serviço em leito natural - com escavadeira e caminhão basculante de 14 m³</t>
  </si>
  <si>
    <t>5502380</t>
  </si>
  <si>
    <t>Escavação, carga e transporte de material de 2ª categoria - DMT de 600 a 800 m - caminho de serviço em revestimento primário - com carregadeira e caminhão basculante de 14 m³</t>
  </si>
  <si>
    <t>5502614</t>
  </si>
  <si>
    <t>Escavação, carga e transporte de material de 2ª categoria - DMT de 600 a 800 m - caminho de serviço em revestimento primário - com escavadeira e caminhão basculante de 14 m³</t>
  </si>
  <si>
    <t>5502406</t>
  </si>
  <si>
    <t>Escavação, carga e transporte de material de 2ª categoria - DMT de 600 a 800 m - caminho de serviço pavimentado - com carregadeira e caminhão basculante de 14 m³</t>
  </si>
  <si>
    <t>5502640</t>
  </si>
  <si>
    <t>Escavação, carga e transporte de material de 2ª categoria - DMT de 600 a 800 m - caminho de serviço pavimentado - com escavadeira e caminhão basculante de 14 m³</t>
  </si>
  <si>
    <t>5502355</t>
  </si>
  <si>
    <t>Escavação, carga e transporte de material de 2ª categoria - DMT de 800 a 1.000 m - caminho de serviço em leito natural - com carregadeira e caminhão basculante de 14 m³</t>
  </si>
  <si>
    <t>5502589</t>
  </si>
  <si>
    <t>Escavação, carga e transporte de material de 2ª categoria - DMT de 800 a 1.000 m - caminho de serviço em leito natural - com escavadeira e caminhão basculante de 14 m³</t>
  </si>
  <si>
    <t>5502381</t>
  </si>
  <si>
    <t>Escavação, carga e transporte de material de 2ª categoria - DMT de 800 a 1.000 m - caminho de serviço em revestimento primário - com carregadeira e caminhão basculante de 14 m³</t>
  </si>
  <si>
    <t>5502615</t>
  </si>
  <si>
    <t>Escavação, carga e transporte de material de 2ª categoria - DMT de 800 a 1.000 m - caminho de serviço em revestimento primário - com escavadeira e caminhão basculante de 14 m³</t>
  </si>
  <si>
    <t>5502407</t>
  </si>
  <si>
    <t>Escavação, carga e transporte de material de 2ª categoria - DMT de 800 a 1.000 m - caminho de serviço pavimentado - com carregadeira e caminhão basculante de 14 m³</t>
  </si>
  <si>
    <t>5502641</t>
  </si>
  <si>
    <t>Escavação, carga e transporte de material de 2ª categoria - DMT de 800 a 1.000 m - caminho de serviço pavimentado - com escavadeira e caminhão basculante de 14 m³</t>
  </si>
  <si>
    <t>5502880</t>
  </si>
  <si>
    <t>Escavação, carga e transporte de material de 2ª categoria na distância de 3.000 m - caminho de serviço em leito natural - com escavadeira e caminhão basculante de 14 m³</t>
  </si>
  <si>
    <t>5502857</t>
  </si>
  <si>
    <t>Escavação, carga e transporte de material de 2ª categoria na distância de 3.000 m - caminho de serviço em leito natural com carregadeira e caminhão basculante de 14 m³</t>
  </si>
  <si>
    <t>5502881</t>
  </si>
  <si>
    <t>Escavação, carga e transporte de material de 2ª categoria na distância de 3.000 m - caminho de serviço em revestimento primário - com escavadeira e caminhão basculante de 14 m³</t>
  </si>
  <si>
    <t>5502859</t>
  </si>
  <si>
    <t>Escavação, carga e transporte de material de 2ª categoria na distância de 3.000 m - caminho de serviço pavimentado - com carregadeira e caminhão basculante de 14 m³</t>
  </si>
  <si>
    <t>5502882</t>
  </si>
  <si>
    <t>Escavação, carga e transporte de material de 2ª categoria na distância de 3.000 m - caminho de serviço pavimentado - com escavadeira e caminhão basculante de 14 m³</t>
  </si>
  <si>
    <t>5502858</t>
  </si>
  <si>
    <t>Escavação, carga e transporte de material de 2ª categoria na distância de 3.000 m -caminho de serviço com revestimento primário com carregadeira e caminhão basculante de 14 m³</t>
  </si>
  <si>
    <t>5502747</t>
  </si>
  <si>
    <t>Escavação, carga e transporte de material de 3ª categoria - DMT de 1.000 a 1.200 m - caminho de serviço em leito natural com caminhão basculante de 12 m³</t>
  </si>
  <si>
    <t>5502773</t>
  </si>
  <si>
    <t>Escavação, carga e transporte de material de 3ª categoria - DMT de 1.000 a 1.200 m - caminho de serviço em revestimento primário - com caminhão basculante de 12 m³</t>
  </si>
  <si>
    <t>5502799</t>
  </si>
  <si>
    <t>Escavação, carga e transporte de material de 3ª categoria - DMT de 1.000 a 1.200 m - caminho de serviço pavimentado - com caminhão basculante de 12 m³</t>
  </si>
  <si>
    <t>5502748</t>
  </si>
  <si>
    <t>Escavação, carga e transporte de material de 3ª categoria - DMT de 1.200 a 1.400 m - caminho de serviço em leito natural com caminhão basculante de 12 m³</t>
  </si>
  <si>
    <t>5502774</t>
  </si>
  <si>
    <t>Escavação, carga e transporte de material de 3ª categoria - DMT de 1.200 a 1.400 m - caminho de serviço em revestimento primário - com caminhão basculante de 12 m³</t>
  </si>
  <si>
    <t>5502800</t>
  </si>
  <si>
    <t>Escavação, carga e transporte de material de 3ª categoria - DMT de 1.200 a 1.400 m - caminho de serviço pavimentado - com caminhão basculante de 12 m³</t>
  </si>
  <si>
    <t>5502749</t>
  </si>
  <si>
    <t>Escavação, carga e transporte de material de 3ª categoria - DMT de 1.400 a 1.600 m - caminho de serviço em leito natural com caminhão basculante de 12 m³</t>
  </si>
  <si>
    <t>5502775</t>
  </si>
  <si>
    <t>Escavação, carga e transporte de material de 3ª categoria - DMT de 1.400 a 1.600 m - caminho de serviço em revestimento primário - com caminhão basculante de 12 m³</t>
  </si>
  <si>
    <t>5502801</t>
  </si>
  <si>
    <t>Escavação, carga e transporte de material de 3ª categoria - DMT de 1.400 a 1.600 m - caminho de serviço pavimentado - com caminhão basculante de 12 m³</t>
  </si>
  <si>
    <t>5502750</t>
  </si>
  <si>
    <t>Escavação, carga e transporte de material de 3ª categoria - DMT de 1.600 a 1.800 m - caminho de serviço em leito natural com caminhão basculante de 12 m³</t>
  </si>
  <si>
    <t>5502776</t>
  </si>
  <si>
    <t>Escavação, carga e transporte de material de 3ª categoria - DMT de 1.600 a 1.800 m - caminho de serviço em revestimento primário - com caminhão basculante de 12 m³</t>
  </si>
  <si>
    <t>5502802</t>
  </si>
  <si>
    <t>Escavação, carga e transporte de material de 3ª categoria - DMT de 1.600 a 1.800 m - caminho de serviço pavimentado - com caminhão basculante de 12 m³</t>
  </si>
  <si>
    <t>5502751</t>
  </si>
  <si>
    <t>Escavação, carga e transporte de material de 3ª categoria - DMT de 1.800 a 2.000 m - caminho de serviço em leito natural com caminhão basculante de 12 m³</t>
  </si>
  <si>
    <t>5502777</t>
  </si>
  <si>
    <t>Escavação, carga e transporte de material de 3ª categoria - DMT de 1.800 a 2.000 m - caminho de serviço em revestimento primário - com caminhão basculante de 12 m³</t>
  </si>
  <si>
    <t>5502803</t>
  </si>
  <si>
    <t>Escavação, carga e transporte de material de 3ª categoria - DMT de 1.800 a 2.000 m - caminho de serviço pavimentado - com caminhão basculante de 12 m³</t>
  </si>
  <si>
    <t>5502752</t>
  </si>
  <si>
    <t>Escavação, carga e transporte de material de 3ª categoria - DMT de 2.000 a 2.500 m - caminho de serviço em leito natural com caminhão basculante de 12 m³</t>
  </si>
  <si>
    <t>5502778</t>
  </si>
  <si>
    <t>Escavação, carga e transporte de material de 3ª categoria - DMT de 2.000 a 2.500 m - caminho de serviço em revestimento primário - com caminhão basculante de 12 m³</t>
  </si>
  <si>
    <t>5502804</t>
  </si>
  <si>
    <t>Escavação, carga e transporte de material de 3ª categoria - DMT de 2.000 a 2.500 m - caminho de serviço pavimentado - com caminhão basculante de 12 m³</t>
  </si>
  <si>
    <t>5502753</t>
  </si>
  <si>
    <t>Escavação, carga e transporte de material de 3ª categoria - DMT de 2.500 a 3.000 m - caminho de serviço em leito natural com caminhão basculante de 12 m³</t>
  </si>
  <si>
    <t>5502779</t>
  </si>
  <si>
    <t>Escavação, carga e transporte de material de 3ª categoria - DMT de 2.500 a 3.000 m - caminho de serviço em revestimento primário - com caminhão basculante de 12 m³</t>
  </si>
  <si>
    <t>5502805</t>
  </si>
  <si>
    <t>Escavação, carga e transporte de material de 3ª categoria - DMT de 2.500 a 3.000 m - caminho de serviço pavimentado - com caminhão basculante de 12 m³</t>
  </si>
  <si>
    <t>5502743</t>
  </si>
  <si>
    <t>Escavação, carga e transporte de material de 3ª categoria - DMT de 200 a 400 m - caminho de serviço em leito natural com caminhão basculante de 12 m³</t>
  </si>
  <si>
    <t>5502769</t>
  </si>
  <si>
    <t>Escavação, carga e transporte de material de 3ª categoria - DMT de 200 a 400 m - caminho de serviço em revestimento primário - com caminhão basculante de 12 m³</t>
  </si>
  <si>
    <t>5502795</t>
  </si>
  <si>
    <t>Escavação, carga e transporte de material de 3ª categoria - DMT de 200 a 400 m - caminho de serviço pavimentado - com caminhão basculante de 12 m³</t>
  </si>
  <si>
    <t>5502744</t>
  </si>
  <si>
    <t>Escavação, carga e transporte de material de 3ª categoria - DMT de 400 a 600 m - caminho de serviço em leito natural com caminhão basculante de 12 m³</t>
  </si>
  <si>
    <t>5502770</t>
  </si>
  <si>
    <t>Escavação, carga e transporte de material de 3ª categoria - DMT de 400 a 600 m - caminho de serviço em revestimento primário - com caminhão basculante de 12 m³</t>
  </si>
  <si>
    <t>5502796</t>
  </si>
  <si>
    <t>Escavação, carga e transporte de material de 3ª categoria - DMT de 400 a 600 m - caminho de serviço pavimentado - com caminhão basculante de 12 m³</t>
  </si>
  <si>
    <t>5502742</t>
  </si>
  <si>
    <t>Escavação, carga e transporte de material de 3ª categoria - DMT de 50 a 200 m - caminho de serviço em leito natural com caminhão basculante de 12 m³</t>
  </si>
  <si>
    <t>5502768</t>
  </si>
  <si>
    <t>Escavação, carga e transporte de material de 3ª categoria - DMT de 50 a 200 m - caminho de serviço em revestimento primário - com caminhão basculante de 12 m³</t>
  </si>
  <si>
    <t>5502794</t>
  </si>
  <si>
    <t>Escavação, carga e transporte de material de 3ª categoria - DMT de 50 a 200 m - caminho de serviço pavimentado - com caminhão basculante de 12 m³</t>
  </si>
  <si>
    <t>5502745</t>
  </si>
  <si>
    <t>Escavação, carga e transporte de material de 3ª categoria - DMT de 600 a 800 m - caminho de serviço em leito natural com caminhão basculante de 12 m³</t>
  </si>
  <si>
    <t>5502771</t>
  </si>
  <si>
    <t>Escavação, carga e transporte de material de 3ª categoria - DMT de 600 a 800 m - caminho de serviço em revestimento primário - com caminhão basculante de 12 m³</t>
  </si>
  <si>
    <t>5502797</t>
  </si>
  <si>
    <t>Escavação, carga e transporte de material de 3ª categoria - DMT de 600 a 800 m - caminho de serviço pavimentado - com caminhão basculante de 12 m³</t>
  </si>
  <si>
    <t>5502746</t>
  </si>
  <si>
    <t>Escavação, carga e transporte de material de 3ª categoria - DMT de 800 a 1.000 m - caminho de serviço em leito natural com caminhão basculante de 12 m³</t>
  </si>
  <si>
    <t>5502772</t>
  </si>
  <si>
    <t>Escavação, carga e transporte de material de 3ª categoria - DMT de 800 a 1.000 m - caminho de serviço em revestimento primário - com caminhão basculante de 12 m³</t>
  </si>
  <si>
    <t>5502798</t>
  </si>
  <si>
    <t>Escavação, carga e transporte de material de 3ª categoria - DMT de 800 a 1.000 m - caminho de serviço pavimentado - com caminhão basculante de 12 m³</t>
  </si>
  <si>
    <t>5502886</t>
  </si>
  <si>
    <t>Escavação, carga e transporte de material de 3ª categoria na distância de 3.000 m - caminho de serviço em leito natural com caminhão basculante de 12 m³</t>
  </si>
  <si>
    <t>5502887</t>
  </si>
  <si>
    <t>Escavação, carga e transporte de material de 3ª categoria na distância de 3.000 m - caminho de serviço em revestimento primário - com caminhão basculante de 12 m³</t>
  </si>
  <si>
    <t>5502888</t>
  </si>
  <si>
    <t>Escavação, carga e transporte de material de 3ª categoria na distância de 3.000 m - caminho de serviço pavimentado - com caminhão basculante de 12 m³</t>
  </si>
  <si>
    <t>5502820</t>
  </si>
  <si>
    <t>Escavação, carga e transporte de solos moles - DMT de 0 a 50 m</t>
  </si>
  <si>
    <t>5502904</t>
  </si>
  <si>
    <t>Escavação, carga e transporte de solos moles - DMT de 1.000 a 1.200 m - caminho de serviço em leito natural - com caminhão basculante de 14 m³</t>
  </si>
  <si>
    <t>5502930</t>
  </si>
  <si>
    <t>Escavação, carga e transporte de solos moles - DMT de 1.000 a 1.200 m - caminho de serviço em revestimento primário - com caminhão basculante de 14 m³</t>
  </si>
  <si>
    <t>5502956</t>
  </si>
  <si>
    <t>Escavação, carga e transporte de solos moles - DMT de 1.000 a 1.200 m - caminho de serviço pavimentado - com caminhão basculante de 14 m³</t>
  </si>
  <si>
    <t>5502905</t>
  </si>
  <si>
    <t>Escavação, carga e transporte de solos moles - DMT de 1.200 a 1.400 m - caminho de serviço em leito natural - com caminhão basculante de 14 m³</t>
  </si>
  <si>
    <t>5502931</t>
  </si>
  <si>
    <t>Escavação, carga e transporte de solos moles - DMT de 1.200 a 1.400 m - caminho de serviço em revestimento primário - com caminhão basculante de 14 m³</t>
  </si>
  <si>
    <t>5502957</t>
  </si>
  <si>
    <t>Escavação, carga e transporte de solos moles - DMT de 1.200 a 1.400 m - caminho de serviço pavimentado - com caminhão basculante de 14 m³</t>
  </si>
  <si>
    <t>5502906</t>
  </si>
  <si>
    <t>Escavação, carga e transporte de solos moles - DMT de 1.400 a 1.600 m - caminho de serviço em leito natural - com caminhão basculante de 14 m³</t>
  </si>
  <si>
    <t>5502932</t>
  </si>
  <si>
    <t>Escavação, carga e transporte de solos moles - DMT de 1.400 a 1.600 m - caminho de serviço em revestimento primário - com caminhão basculante de 14 m³</t>
  </si>
  <si>
    <t>5502958</t>
  </si>
  <si>
    <t>Escavação, carga e transporte de solos moles - DMT de 1.400 a 1.600 m - caminho de serviço pavimentado - com caminhão basculante de 14 m³</t>
  </si>
  <si>
    <t>5502907</t>
  </si>
  <si>
    <t>Escavação, carga e transporte de solos moles - DMT de 1.600 a 1.800 m - caminho de serviço em leito natural - com caminhão basculante de 14 m³</t>
  </si>
  <si>
    <t>5502933</t>
  </si>
  <si>
    <t>Escavação, carga e transporte de solos moles - DMT de 1.600 a 1.800 m - caminho de serviço em revestimento primário - com caminhão basculante de 14 m³</t>
  </si>
  <si>
    <t>5502959</t>
  </si>
  <si>
    <t>Escavação, carga e transporte de solos moles - DMT de 1.600 a 1.800 m - caminho de serviço pavimentado - com caminhão basculante de 14 m³</t>
  </si>
  <si>
    <t>5502908</t>
  </si>
  <si>
    <t>Escavação, carga e transporte de solos moles - DMT de 1.800 a 2.000 m - caminho de serviço em leito natural - com caminhão basculante de 14 m³</t>
  </si>
  <si>
    <t>5502934</t>
  </si>
  <si>
    <t>Escavação, carga e transporte de solos moles - DMT de 1.800 a 2.000 m - caminho de serviço em revestimento primário - com caminhão basculante de 14 m³</t>
  </si>
  <si>
    <t>5502960</t>
  </si>
  <si>
    <t>Escavação, carga e transporte de solos moles - DMT de 1.800 a 2.000 m - caminho de serviço pavimentado - com caminhão basculante de 14 m³</t>
  </si>
  <si>
    <t>5502909</t>
  </si>
  <si>
    <t>Escavação, carga e transporte de solos moles - DMT de 2.000 a 2.500 m - caminho de serviço em leito natural - com caminhão basculante de 14 m³</t>
  </si>
  <si>
    <t>5502935</t>
  </si>
  <si>
    <t>Escavação, carga e transporte de solos moles - DMT de 2.000 a 2.500 m - caminho de serviço em revestimento primário - com caminhão basculante de 14 m³</t>
  </si>
  <si>
    <t>5502961</t>
  </si>
  <si>
    <t>Escavação, carga e transporte de solos moles - DMT de 2.000 a 2.500 m - caminho de serviço pavimentado - com caminhão basculante de 14 m³</t>
  </si>
  <si>
    <t>5502910</t>
  </si>
  <si>
    <t>Escavação, carga e transporte de solos moles - DMT de 2.500 a 3.000 m - caminho de serviço em leito natural - com caminhão basculante de 14 m³</t>
  </si>
  <si>
    <t>5502936</t>
  </si>
  <si>
    <t>Escavação, carga e transporte de solos moles - DMT de 2.500 a 3.000 m - caminho de serviço em revestimento primário - com caminhão basculante de 14 m³</t>
  </si>
  <si>
    <t>5502962</t>
  </si>
  <si>
    <t>Escavação, carga e transporte de solos moles - DMT de 2.500 a 3.000 m - caminho de serviço pavimentado - com caminhão basculante de 14 m³</t>
  </si>
  <si>
    <t>5502900</t>
  </si>
  <si>
    <t>Escavação, carga e transporte de solos moles - DMT de 200 a 400 m - caminho de serviço em leito natural - com caminhão basculante de 14 m³</t>
  </si>
  <si>
    <t>5502926</t>
  </si>
  <si>
    <t>Escavação, carga e transporte de solos moles - DMT de 200 a 400 m - caminho de serviço em revestimento primário - com caminhão basculante de 14 m³</t>
  </si>
  <si>
    <t>5502952</t>
  </si>
  <si>
    <t>Escavação, carga e transporte de solos moles - DMT de 200 a 400 m - caminho de serviço pavimentado - com caminhão basculante de 14 m³</t>
  </si>
  <si>
    <t>5502901</t>
  </si>
  <si>
    <t>Escavação, carga e transporte de solos moles - DMT de 400 a 600 m - caminho de serviço em leito natural - com caminhão basculante de 14 m³</t>
  </si>
  <si>
    <t>5502927</t>
  </si>
  <si>
    <t>Escavação, carga e transporte de solos moles - DMT de 400 a 600 m - caminho de serviço em revestimento primário - com caminhão basculante de 14 m³</t>
  </si>
  <si>
    <t>5502953</t>
  </si>
  <si>
    <t>Escavação, carga e transporte de solos moles - DMT de 400 a 600 m - caminho de serviço pavimentado - com caminhão basculante de 14 m³</t>
  </si>
  <si>
    <t>5502899</t>
  </si>
  <si>
    <t>Escavação, carga e transporte de solos moles - DMT de 50 a 200 m - caminho de serviço em leito natural - com caminhão basculante de 14 m³</t>
  </si>
  <si>
    <t>5502925</t>
  </si>
  <si>
    <t>Escavação, carga e transporte de solos moles - DMT de 50 a 200 m - caminho de serviço em revestimento primário - com caminhão basculante de 14 m³</t>
  </si>
  <si>
    <t>5502951</t>
  </si>
  <si>
    <t>Escavação, carga e transporte de solos moles - DMT de 50 a 200 m - caminho de serviço pavimentado - com caminhão basculante de 14 m³</t>
  </si>
  <si>
    <t>5502902</t>
  </si>
  <si>
    <t>Escavação, carga e transporte de solos moles - DMT de 600 a 800 m - caminho de serviço em leito natural - com caminhão basculante de 14 m³</t>
  </si>
  <si>
    <t>5502928</t>
  </si>
  <si>
    <t>Escavação, carga e transporte de solos moles - DMT de 600 a 800 m - caminho de serviço em revestimento primário - com caminhão basculante de 14 m³</t>
  </si>
  <si>
    <t>5502954</t>
  </si>
  <si>
    <t>Escavação, carga e transporte de solos moles - DMT de 600 a 800 m - caminho de serviço pavimentado - com caminhão basculante de 14 m³</t>
  </si>
  <si>
    <t>5502903</t>
  </si>
  <si>
    <t>Escavação, carga e transporte de solos moles - DMT de 800 a 1.000 m - caminho de serviço em leito natural - com caminhão basculante de 14 m³</t>
  </si>
  <si>
    <t>5502929</t>
  </si>
  <si>
    <t>Escavação, carga e transporte de solos moles - DMT de 800 a 1.000 m - caminho de serviço em revestimento primário - com caminhão basculante de 14 m³</t>
  </si>
  <si>
    <t>5502955</t>
  </si>
  <si>
    <t>Escavação, carga e transporte de solos moles - DMT de 800 a 1.000 m - caminho de serviço pavimentado - com caminhão basculante de 14 m³</t>
  </si>
  <si>
    <t>5502889</t>
  </si>
  <si>
    <t>Escavação, carga e transporte de solos moles na distância de 3.000 m - caminho de serviço em leito natural - com caminhão basculante de 14 m³</t>
  </si>
  <si>
    <t>5502996</t>
  </si>
  <si>
    <t>Escavação, carga e transporte de solos moles na distância de 3.000 m - caminho de serviço em revestimento primário - com caminhão basculante de 14 m³</t>
  </si>
  <si>
    <t>5502997</t>
  </si>
  <si>
    <t>Escavação, carga e transporte de solos moles na distância de 3.000 m - caminho de serviço pavimentado - com caminhão basculante de 14 m³</t>
  </si>
  <si>
    <t>5501716</t>
  </si>
  <si>
    <t>Escavação, carga e transporte em material de 1ª categoria - DMT de 1.000 a 1.200 m com motoscraper</t>
  </si>
  <si>
    <t>5501717</t>
  </si>
  <si>
    <t>Escavação, carga e transporte em material de 1ª categoria - DMT de 1.200 a 1.400 m com motoscraper</t>
  </si>
  <si>
    <t>5501712</t>
  </si>
  <si>
    <t>Escavação, carga e transporte em material de 1ª categoria - DMT de 200 a 400 m com motoscraper</t>
  </si>
  <si>
    <t>5501713</t>
  </si>
  <si>
    <t>Escavação, carga e transporte em material de 1ª categoria - DMT de 400 a 600 m com motoscraper</t>
  </si>
  <si>
    <t>5501711</t>
  </si>
  <si>
    <t>Escavação, carga e transporte em material de 1ª categoria - DMT de 50 a 200 m com motoscraper</t>
  </si>
  <si>
    <t>5501710</t>
  </si>
  <si>
    <t>Escavação, carga e transporte em material de 1ª categoria - DMT de 50 m</t>
  </si>
  <si>
    <t>5501714</t>
  </si>
  <si>
    <t>Escavação, carga e transporte em material de 1ª categoria - DMT de 600 a 800 m com motoscraper</t>
  </si>
  <si>
    <t>5501715</t>
  </si>
  <si>
    <t>Escavação, carga e transporte em material de 1ª categoria - DMT de 800 a 1.000 m com motoscraper</t>
  </si>
  <si>
    <t>5502986</t>
  </si>
  <si>
    <t>Expurgo de jazida</t>
  </si>
  <si>
    <t>5502977</t>
  </si>
  <si>
    <t>Fragmentação de blocos de rocha com escavadeira e rompedor hidráulico 1.700 kg</t>
  </si>
  <si>
    <t>5502985</t>
  </si>
  <si>
    <t>Limpeza mecanizada da camada vegetal</t>
  </si>
  <si>
    <t>5503018</t>
  </si>
  <si>
    <t>Manutenção de caminho de serviço</t>
  </si>
  <si>
    <t>5519542</t>
  </si>
  <si>
    <t>Material de 3ª categoria</t>
  </si>
  <si>
    <t>5505768</t>
  </si>
  <si>
    <t>Pré-fissuramento de material de 3ª categoria</t>
  </si>
  <si>
    <t>5503020</t>
  </si>
  <si>
    <t>Umedecimento de caminho de serviço</t>
  </si>
  <si>
    <t>5605798</t>
  </si>
  <si>
    <t>Chumbador de aço CA-50 - D = 20 mm - ancorado na rocha com cartucho de cimento - fornecimento, perfuração e instalação</t>
  </si>
  <si>
    <t>5605925</t>
  </si>
  <si>
    <t>Chumbador de aço CA-50 - D = 20 mm - ancorado na rocha com injeção de nata de cimento - fornecimento, perfuração e instalação</t>
  </si>
  <si>
    <t>5605799</t>
  </si>
  <si>
    <t>Chumbador de aço CA-50 - D = 22 mm - ancorado na rocha com cartucho de cimento - fornecimento, perfuração e instalação</t>
  </si>
  <si>
    <t>5605800</t>
  </si>
  <si>
    <t>Chumbador de aço CA-50 - D = 25 mm - ancorado na rocha com cartucho de cimento - fornecimento, perfuração e instalação</t>
  </si>
  <si>
    <t>5605894</t>
  </si>
  <si>
    <t>Grampo de aço CA-50 D = 12,5 mm para solo grampeado com capacidade de 30 kN - fornecimento, perfuração e instalação</t>
  </si>
  <si>
    <t>5605895</t>
  </si>
  <si>
    <t>Grampo de aço CA-50 D = 16 mm para solo grampeado com capacidade de 50 kN - fornecimento, perfuração e instalação</t>
  </si>
  <si>
    <t>5605896</t>
  </si>
  <si>
    <t>Grampo de aço CA-50 D = 20 mm para solo grampeado com capacidade de 80 kN - fornecimento, perfuração e instalação</t>
  </si>
  <si>
    <t>5605911</t>
  </si>
  <si>
    <t>Perfuração para tirante permanente protendido autoinjetável em material de 1ª categoria com diâmetro de até 120 mm</t>
  </si>
  <si>
    <t>5605912</t>
  </si>
  <si>
    <t>Perfuração para tirante permanente protendido autoinjetável em material de 2ª categoria com diâmetro de até 87 mm</t>
  </si>
  <si>
    <t>5605938</t>
  </si>
  <si>
    <t>Perfuração para tirantes em material de 1ª categoria com diâmetro de até 120 mm</t>
  </si>
  <si>
    <t>5605939</t>
  </si>
  <si>
    <t>Perfuração para tirantes em material de 2ª categoria com diâmetro de até 120 mm</t>
  </si>
  <si>
    <t>5605940</t>
  </si>
  <si>
    <t>Perfuração para tirantes em material de 3ª categoria com diâmetro de até 120 mm</t>
  </si>
  <si>
    <t>5605942</t>
  </si>
  <si>
    <t>Pintura eletrostática com tinta em pó à base de resina epóxi - E = 200 µm</t>
  </si>
  <si>
    <t>5605955</t>
  </si>
  <si>
    <t>Protensão de tirante com 10 cordoalhas D = 12,7 mm aço CP 190 RB, com capacidade de 860 kN - inclusive ancoragem e grouteamento da cabeça</t>
  </si>
  <si>
    <t>5605956</t>
  </si>
  <si>
    <t>Protensão de tirante com 12 cordoalhas D = 12,7 mm aço CP 190 RB, com capacidade de 1.040 kN - inclusive ancoragem e grouteamento da cabeça</t>
  </si>
  <si>
    <t>5605953</t>
  </si>
  <si>
    <t>Protensão de tirante com 6 cordoalhas D = 12,7 mm aço CP 190 RB, com capacidade de 520 kN - inclusive ancoragem e grouteamento da cabeça</t>
  </si>
  <si>
    <t>5605954</t>
  </si>
  <si>
    <t>Protensão de tirante com 8 cordoalhas D = 12,7 mm aço CP 190 RB, com capacidade de 690 kN - inclusive ancoragem e grouteamento da cabeça</t>
  </si>
  <si>
    <t>5605909</t>
  </si>
  <si>
    <t>Protensão de tirante permanente autoinjetável de aço D = 40 mm, seção de 684 mm², tensão de escoamento = 440 MPa e tensão de ruptura = 580 MPa - inclusive ancoragem e grouteamento da cabeça</t>
  </si>
  <si>
    <t>5605908</t>
  </si>
  <si>
    <t>Protensão de tirante permanente autoinjetável de aço D = 40 mm, seção de 822 mm², tensão de escoamento = 470 MPa e tensão de ruptura = 600 MPa - inclusive ancoragem e grouteamento da cabeça</t>
  </si>
  <si>
    <t>5605907</t>
  </si>
  <si>
    <t>Protensão de tirante permanente autoinjetável de aço D = 40 mm, seção de 936 mm², tensão de escoamento = 700 MPa e tensão de ruptura = 830 MPa - inclusive ancoragem e grouteamento da cabeça</t>
  </si>
  <si>
    <t>5605906</t>
  </si>
  <si>
    <t>Protensão de tirante permanente autoinjetável de aço D = 50 mm, seção de 1.330 mm², tensão de escoamento = 630 MPa e tensão de ruptura = 740 MPa - inclusive ancoragem e grouteamento da cabeça</t>
  </si>
  <si>
    <t>5605905</t>
  </si>
  <si>
    <t>Protensão de tirante permanente autoinjetável de aço D = 50 mm, seção de 1.569 mm², tensão de escoamento = 630 MPa e tensão de ruptura = 740 MP - inclusive ancoragem e grouteamento da cabeça</t>
  </si>
  <si>
    <t>5605944</t>
  </si>
  <si>
    <t>Protensão de tirante permanente protendido de aço D = 30 mm, tensão de escoamento = 600 MPa e tensão de ruptura = 720 MPa - inclusive ancoragem e grouteamento da cabeça</t>
  </si>
  <si>
    <t>5605910</t>
  </si>
  <si>
    <t>Protensão de tirante permanente protendido de aço D = 32 mm, tensão de escoamento = 500 MPa e tensão de ruptura = 550 MPa - inclusive ancoragem e grouteamento da cabeça</t>
  </si>
  <si>
    <t>5605946</t>
  </si>
  <si>
    <t>Protensão de tirante permanente protendido de aço D = 40 mm, tensão de escoamento = 600 MPa e tensão de ruptura = 720 MPa - inclusive ancoragem e grouteamento da cabeça</t>
  </si>
  <si>
    <t>5605947</t>
  </si>
  <si>
    <t>Protensão de tirante permanente protendido de aço D = 44 mm, tensão de escoamento = 680 MPa e tensão de ruptura = 870 MPa - inclusive ancoragem e grouteamento da cabeça</t>
  </si>
  <si>
    <t>5605948</t>
  </si>
  <si>
    <t>Protensão de tirante permanente protendido de aço D = 50 mm, tensão de escoamento = 600 MPa e tensão de ruptura = 720 MPa - inclusive ancoragem e grouteamento da cabeça</t>
  </si>
  <si>
    <t>5605949</t>
  </si>
  <si>
    <t>Protensão de tirante permanente protendido de aço D = 53 mm, tensão de escoamento = 600 MPa e tensão de ruptura = 720 MPa - inclusive ancoragem e grouteamento da cabeça</t>
  </si>
  <si>
    <t>5605950</t>
  </si>
  <si>
    <t>Protensão de tirante permanente protendido de aço D = 57 mm, tensão de escoamento = 600 MPa e tensão de ruptura = 720 MPa - inclusive ancoragem e grouteamento da cabeça</t>
  </si>
  <si>
    <t>5605951</t>
  </si>
  <si>
    <t>Protensão de tirante permanente protendido de aço D = 63 mm, tensão de escoamento = 600 MPa e tensão de ruptura = 720 MPa - inclusive ancoragem e grouteamento da cabeça</t>
  </si>
  <si>
    <t>5605952</t>
  </si>
  <si>
    <t>Protensão de tirante permanente protendido de aço D = 69 mm, tensão de escoamento = 600 MPa e tensão de ruptura = 720 MPa - inclusive ancoragem e grouteamento da cabeça</t>
  </si>
  <si>
    <t>5605945</t>
  </si>
  <si>
    <t>Protensão de tirante permanente protendido de aço de aço D = 32 mm, tensão de escoamento = 950 MPa e tensão de ruptura = 1.050 MPa - inclusive ancoragem e grouteamento da cabeça</t>
  </si>
  <si>
    <t>5605932</t>
  </si>
  <si>
    <t>Tirante de barra de aço ancorado na rocha com resina de poliéster, D = 19 mm, tensão de escoamento = 686 MPa e tensão de ruptura = 789 MPa - fornecimento, perfuração e instalação</t>
  </si>
  <si>
    <t>5605934</t>
  </si>
  <si>
    <t>Tirante de barra de aço ancorado na rocha com resina de poliéster, D = 22 mm, tensão de escoamento = 686 MPa e tensão de ruptura = 789 MPa - fornecimento, perfuração e instalação</t>
  </si>
  <si>
    <t>5605928</t>
  </si>
  <si>
    <t>Tirante de barra de aço ancorado na rocha com resina de poliéster, D = 25 mm, tensão de escoamento = 500 MPa e tensão de ruptura = 750 MPa - fornecimento, perfuração e instalação</t>
  </si>
  <si>
    <t>5605935</t>
  </si>
  <si>
    <t>Tirante de barra de aço ancorado na rocha com resina de poliéster, D = 25 mm, tensão de escoamento = 686 MPa, tensão de ruptura = 789 MPa - fornecimento, perfuração e instalação</t>
  </si>
  <si>
    <t>5605936</t>
  </si>
  <si>
    <t>Tirante de barra de aço ancorado na rocha com resina de poliéster, D = 32 mm, tensão de escoamento = 686 MPa, tensão de ruptura = 789 MPa - fornecimento, perfuração e instalação</t>
  </si>
  <si>
    <t>5605937</t>
  </si>
  <si>
    <t>Tirante de barra de aço ancorado na rocha com resina de poliéster, D = 36 mm, tensão de escoamento = 686 MPa e tensão de ruptura = 789 MPa - fornecimento, perfuração e instalação</t>
  </si>
  <si>
    <t>5605957</t>
  </si>
  <si>
    <t>Tirante permanente protendido autoinjetável de aço D = 40 mm, seção de 684 mm², tensão de escoamento = 440 MPa e tensão de ruptura = 580 MPa - exceto perfuração</t>
  </si>
  <si>
    <t>5605958</t>
  </si>
  <si>
    <t>Tirante permanente protendido autoinjetável de aço D = 40 mm, seção de 822 mm², tensão de escoamento = 470 MPa e tensão de ruptura = 600 MPa - exceto perfuração</t>
  </si>
  <si>
    <t>5605959</t>
  </si>
  <si>
    <t>Tirante permanente protendido autoinjetável de aço D = 40 mm, seção de 936 mm², tensão de escoamento = 700 MPa e tensão de ruptura = 830 MPa - exceto perfuração</t>
  </si>
  <si>
    <t>5605960</t>
  </si>
  <si>
    <t>Tirante permanente protendido autoinjetável de aço D = 50 mm, seção de 1.330 mm², tensão de escoamento = 630 MPa e tensão de ruptura = 740 MPa - exceto perfuração</t>
  </si>
  <si>
    <t>5605961</t>
  </si>
  <si>
    <t>Tirante permanente protendido autoinjetável de aço D = 50 mm, seção de 1.569 mm², tensão de escoamento = 630 MPa e tensão de ruptura = 740 MPa - exceto perfuração</t>
  </si>
  <si>
    <t>5605885</t>
  </si>
  <si>
    <t>Tirante permanente protendido com 10 cordoalhas D = 12,7 mm, aço CP 190 RB, com capacidade de 860 kN - exceto perfuração</t>
  </si>
  <si>
    <t>5605886</t>
  </si>
  <si>
    <t>Tirante permanente protendido com 12 cordoalhas D = 12,7 mm, aço CP 190 RB, com capacidade de 1.030 kN - exceto perfuração</t>
  </si>
  <si>
    <t>5605883</t>
  </si>
  <si>
    <t>Tirante permanente protendido com 6 cordoalhas D = 12,7 mm, aço CP 190 RB, com capacidade de 510 kN - exceto perfuração</t>
  </si>
  <si>
    <t>5605884</t>
  </si>
  <si>
    <t>Tirante permanente protendido com 8 cordoalhas D = 12,7 mm, aço CP 190 RB, com capacidade de 690 kN - exceto perfuração</t>
  </si>
  <si>
    <t>5605962</t>
  </si>
  <si>
    <t>Tirante permanente protendido de aço D = 30 mm, tensão de escoamento = 600 MPa e tensão de ruptura = 720 MPa - exceto perfuração</t>
  </si>
  <si>
    <t>5605881</t>
  </si>
  <si>
    <t>Tirante permanente protendido de aço D = 32 mm, tensão de escoamento = 500 MPa e tensão de ruptura = 550 MPa - exceto perfuração</t>
  </si>
  <si>
    <t>5605882</t>
  </si>
  <si>
    <t>Tirante permanente protendido de aço D = 32 mm, tensão de escoamento = 950 MPa e tensão de ruptura = 1.050 MPa - exceto perfuração</t>
  </si>
  <si>
    <t>5605963</t>
  </si>
  <si>
    <t>Tirante permanente protendido de aço D = 40 mm, tensão de escoamento = 600 MPa e tensão de ruptura = 720 MPa - exceto perfuração</t>
  </si>
  <si>
    <t>5605964</t>
  </si>
  <si>
    <t>Tirante permanente protendido de aço D = 44 mm, tensão de escoamento = 680 MPa e tensão de ruptura = 870 MPa - exceto perfuração</t>
  </si>
  <si>
    <t>5605965</t>
  </si>
  <si>
    <t>Tirante permanente protendido de aço D = 50 mm, tensão de escoamento = 600 MPa e tensão de ruptura = 720 MPa - exceto perfuração</t>
  </si>
  <si>
    <t>5605966</t>
  </si>
  <si>
    <t>Tirante permanente protendido de aço D = 53mm, tensão de escoamento = 600 MPa e tensão de ruptura = 720 MPa - exceto perfuração</t>
  </si>
  <si>
    <t>5605967</t>
  </si>
  <si>
    <t>Tirante permanente protendido de aço D = 57 mm, tensão de escoamento = 600 MPa e tensão de ruptura = 720 MPa - exceto perfuração</t>
  </si>
  <si>
    <t>5605968</t>
  </si>
  <si>
    <t>Tirante permanente protendido de aço D = 63 mm, tensão de escoamento = 600 MPa e tensão de ruptura = 720 MPa - exceto perfuração</t>
  </si>
  <si>
    <t>5605969</t>
  </si>
  <si>
    <t>Tirante permanente protendido de aço D = 69 mm, tensão de escoamento = 600 MPa e tensão de ruptura = 720 MPa - exceto perfuração</t>
  </si>
  <si>
    <t>5909130</t>
  </si>
  <si>
    <t>Carga e manobra de aduelas de concreto pré-moldadas em cavalo mecânico com semirreboque 22 t - carga com caminhão guindauto de 45 t.m</t>
  </si>
  <si>
    <t>5914703</t>
  </si>
  <si>
    <t>Carga e manobra de brita para lastro com locomotiva diesel-elétrica em vagão hopper aberto com capacidade de 45 m³ - carga com carregadeira e descarga automática - bitola métrica</t>
  </si>
  <si>
    <t>5914704</t>
  </si>
  <si>
    <t>Carga e manobra de brita para lastro com locomotiva diesel-elétrica em vagão hopper aberto com capacidade de 63 m³ - carga com carregadeira e descarga automática - bitola larga</t>
  </si>
  <si>
    <t>5914710</t>
  </si>
  <si>
    <t>Carga e manobra de dormentes de concreto de bitola larga com locomotiva diesel-elétrica e vagão plataforma com capacidade de 98 t - carga com carregadeira - bitola larga</t>
  </si>
  <si>
    <t>5914711</t>
  </si>
  <si>
    <t>Carga e manobra de dormentes de concreto de bitola métrica com locomotiva diesel-elétrica e vagão plataforma com capacidade de 82 t - carga com carregadeira - bitola métrica</t>
  </si>
  <si>
    <t>5914712</t>
  </si>
  <si>
    <t>Carga e manobra de dormentes de concreto de bitola mista com locomotiva diesel-elétrica e vagão plataforma com capacidade de 98 t - carga com carregadeira - bitola larga</t>
  </si>
  <si>
    <t>5915369</t>
  </si>
  <si>
    <t>Carga, descarga e manobra de vigas pré-moldadas de 1.000 a 1.250 kN em cavalo mecânico com reboques de 5 e 4 eixos com capacidade de 130 t</t>
  </si>
  <si>
    <t>5915401</t>
  </si>
  <si>
    <t>Carga, descarga e manobra de vigas pré-moldadas de 500 a 750 kN em cavalo mecânico com dollys de 3 e 4 eixos com capacidade de 77 t</t>
  </si>
  <si>
    <t>5915402</t>
  </si>
  <si>
    <t>Carga, descarga e manobra de vigas pré-moldadas de 750 a 1.000 kN em cavalo mecânico com dollys de 5 e 4 eixos com capacidade de 111 t</t>
  </si>
  <si>
    <t>5915400</t>
  </si>
  <si>
    <t>Carga, descarga e manobra de vigas pré-moldadas de até 500 kN em cavalo mecânico com dolly de 4 eixos com capacidade de 57 t</t>
  </si>
  <si>
    <t>5914651</t>
  </si>
  <si>
    <t>Carga, manobra e descarga de agregados ou solos em caminhão basculante de 10 m³ - carga com carregadeira de 3,40 m³ (exclusa) e descarga em distribuidor autopropelido</t>
  </si>
  <si>
    <t>5914648</t>
  </si>
  <si>
    <t>Carga, manobra e descarga de agregados ou solos em caminhão basculante de 10 m³ - carga com carregadeira de 3,40 m³ (exclusa) e descarga em distribuidor rebocável</t>
  </si>
  <si>
    <t>5914647</t>
  </si>
  <si>
    <t>Carga, manobra e descarga de agregados ou solos em caminhão basculante de 10 m³ - carga com carregadeira de 3,40 m³ (exclusa) e descarga livre</t>
  </si>
  <si>
    <t>5915411</t>
  </si>
  <si>
    <t>Carga, manobra e descarga de agregados ou solos em caminhão basculante de 10 m³ - carga com carregadeira de 3,40 m³ e descarga em distribuidor autopropelido</t>
  </si>
  <si>
    <t>5915409</t>
  </si>
  <si>
    <t>Carga, manobra e descarga de agregados ou solos em caminhão basculante de 10 m³ - carga com carregadeira de 3,40 m³ e descarga em distribuidor rebocável</t>
  </si>
  <si>
    <t>5915407</t>
  </si>
  <si>
    <t>Carga, manobra e descarga de agregados ou solos em caminhão basculante de 10 m³ - carga com carregadeira de 3,40 m³ e descarga livre</t>
  </si>
  <si>
    <t>5914354</t>
  </si>
  <si>
    <t>Carga, manobra e descarga de agregados ou solos em caminhão basculante de 10 m³ - carga com escavadeira de 1,56 m³ (exclusa) e descarga livre</t>
  </si>
  <si>
    <t>5915406</t>
  </si>
  <si>
    <t>Carga, manobra e descarga de agregados ou solos em caminhão basculante de 10 m³ - carga em usina de 60 t/h (PMF) e descarga livre</t>
  </si>
  <si>
    <t>5914652</t>
  </si>
  <si>
    <t>Carga, manobra e descarga de agregados ou solos em caminhão basculante de 10 m³ - carga em usina de solos de 300 t/h e descarga em distribuidor autopropelido</t>
  </si>
  <si>
    <t>5915417</t>
  </si>
  <si>
    <t>Carga, manobra e descarga de agregados ou solos em caminhão basculante de 10 m³ - carga em usina de solos de 300 t/h e descarga em vibroacabadora</t>
  </si>
  <si>
    <t>5915414</t>
  </si>
  <si>
    <t>Carga, manobra e descarga de agregados ou solos em caminhão basculante de 10 m³ - carga em usina de solos de 300 t/h e descarga livre</t>
  </si>
  <si>
    <t>5914351</t>
  </si>
  <si>
    <t>Carga, manobra e descarga de agregados ou solos em caminhão basculante de 14 m³ - carga com carregadeira de 3,40 m³ e descarga livre</t>
  </si>
  <si>
    <t>5914645</t>
  </si>
  <si>
    <t>Carga, manobra e descarga de agregados ou solos em caminhão basculante de 6 m³ - carga com carregadeira de 1,72 m³ (exclusa) e descarga em distribuidor autopropelido</t>
  </si>
  <si>
    <t>5914642</t>
  </si>
  <si>
    <t>Carga, manobra e descarga de agregados ou solos em caminhão basculante de 6 m³ - carga com carregadeira de 1,72 m³ (exclusa) e descarga em distribuidor rebocável</t>
  </si>
  <si>
    <t>5914641</t>
  </si>
  <si>
    <t>Carga, manobra e descarga de agregados ou solos em caminhão basculante de 6 m³ - carga com carregadeira de 1,72 m³ (exclusa) e descarga livre</t>
  </si>
  <si>
    <t>5915456</t>
  </si>
  <si>
    <t>Carga, manobra e descarga de agregados ou solos em caminhão basculante de 6 m³ - carga com carregadeira de 1,72 m³ e descarga em distribuidor autopropelido</t>
  </si>
  <si>
    <t>5915454</t>
  </si>
  <si>
    <t>Carga, manobra e descarga de agregados ou solos em caminhão basculante de 6 m³ - carga com carregadeira de 1,72 m³ e descarga em distribuidor rebocável</t>
  </si>
  <si>
    <t>5915399</t>
  </si>
  <si>
    <t>Carga, manobra e descarga de agregados ou solos em caminhão basculante de 6 m³ - carga com carregadeira de 1,72 m³ e descarga livre</t>
  </si>
  <si>
    <t>5914353</t>
  </si>
  <si>
    <t>Carga, manobra e descarga de agregados ou solos em caminhão basculante de 6 m³ - carga com escavadeira de 1,56 m³ (exclusa) e descarga livre</t>
  </si>
  <si>
    <t>5915470</t>
  </si>
  <si>
    <t>Carga, manobra e descarga de agregados ou solos em caminhão basculante de 6 m³ - carga com escavadeira de 1,56 m³ e descarga livre</t>
  </si>
  <si>
    <t>5915459</t>
  </si>
  <si>
    <t>Carga, manobra e descarga de agregados ou solos em caminhão basculante de 6 m³ - carga com minicarregadeira de 0,45 m³ e descarga livre</t>
  </si>
  <si>
    <t>5915476</t>
  </si>
  <si>
    <t>Carga, manobra e descarga de agregados ou solos em caminhão basculante de 6 m³ - carga manual e descarga livre</t>
  </si>
  <si>
    <t>5914702</t>
  </si>
  <si>
    <t>Carga, manobra e descarga de barras de trilho de 12 m com locomotiva diesel-elétrica em vagão plataforma com capacidade de 82 t - carga e descarga com carregadeira - bitola métrica</t>
  </si>
  <si>
    <t>5914701</t>
  </si>
  <si>
    <t>Carga, manobra e descarga de barras de trilho de 12 m com locomotiva diesel-elétrica em vagão plataforma com capacidade de 98 t - carga e descarga com carregadeira - bitola larga</t>
  </si>
  <si>
    <t>5906592</t>
  </si>
  <si>
    <t>Carga, manobra e descarga de blocos artificiais de concreto com 10 a 12 t para molhe em cavalo mecânico com semirreboque com capacidade de 30 t - carga e descarga com guindaste com pinça</t>
  </si>
  <si>
    <t>5906591</t>
  </si>
  <si>
    <t>Carga, manobra e descarga de blocos artificiais de concreto com 8 a 9 t para molhe em cavalo mecânico com semirreboque com capacidade de 30 t - carga e descarga com guindaste com pinça</t>
  </si>
  <si>
    <t>5914653</t>
  </si>
  <si>
    <t>Carga, manobra e descarga de blocos de rocha em caminhão basculante de 8 m³ - carga com carregadeira de 1,72 m³ (exclusa) e descarga livre</t>
  </si>
  <si>
    <t>5915405</t>
  </si>
  <si>
    <t>Carga, manobra e descarga de blocos de rocha em caminhão basculante de 8 m³ - carga com carregadeira de 1,72 m³ e descarga livre</t>
  </si>
  <si>
    <t>5914657</t>
  </si>
  <si>
    <t>Carga, manobra e descarga de blocos de rocha em caminhão basculante de 8 m³ - carga com retroescavadeira de 0,29 m³ e descarga livre</t>
  </si>
  <si>
    <t>5914363</t>
  </si>
  <si>
    <t>Carga, manobra e descarga de cimento a granel em caminhão silo de 30 m³</t>
  </si>
  <si>
    <t>5914646</t>
  </si>
  <si>
    <t>Carga, manobra e descarga de concreto asfáltico com borracha em caminhão basculante de 10 m³ - carga em usina de asfalto 100/140 t/h e descarga em vibroacabadora</t>
  </si>
  <si>
    <t>5919535</t>
  </si>
  <si>
    <t>Carga, manobra e descarga de concreto com caminhão betoneira - carga em central de concreto de 30 m³/h e descarga em extrusora de barreira de concreto</t>
  </si>
  <si>
    <t>5919533</t>
  </si>
  <si>
    <t>Carga, manobra e descarga de concreto com caminhão betoneira - carga em central de concreto de 30 m³/h e descarga em extrusora de meio fio</t>
  </si>
  <si>
    <t>5919534</t>
  </si>
  <si>
    <t>Carga, manobra e descarga de concreto com caminhão betoneira - carga em central de concreto de 30 m³/h e descarga em extrusora de sarjeta</t>
  </si>
  <si>
    <t>5909007</t>
  </si>
  <si>
    <t>Carga, manobra e descarga de concreto com caminhão betoneira - carga em central de concreto de 30 m³/h e descarga livre</t>
  </si>
  <si>
    <t>5919538</t>
  </si>
  <si>
    <t>Carga, manobra e descarga de concreto com caminhão betoneira - carga em central de concreto de 40 m³/h e descarga livre</t>
  </si>
  <si>
    <t>5919540</t>
  </si>
  <si>
    <t>Carga, manobra e descarga de concreto de cimento em caminhão basculante de 7 m³ - carga em central de concreto de 150 m³/h e descarga em vibroacabadora</t>
  </si>
  <si>
    <t>5914705</t>
  </si>
  <si>
    <t>Carga, manobra e descarga de dormentes de concreto de bitola larga com locomotiva diesel-elétrica e vagão plataforma com capacidade de 98 t - carga e descarga com carregadeira - bitola larga</t>
  </si>
  <si>
    <t>5914706</t>
  </si>
  <si>
    <t>Carga, manobra e descarga de dormentes de concreto de bitola métrica com locomotiva diesel-elétrica e vagão plataforma com capacidade de 82 t - carga e descarga com carregadeira - bitola métrica</t>
  </si>
  <si>
    <t>5914707</t>
  </si>
  <si>
    <t>Carga, manobra e descarga de dormentes de concreto de bitola mista com locomotiva diesel-elétrica e vagão plataforma com capacidade de 98 t - carga e descarga com carregadeira - bitola larga</t>
  </si>
  <si>
    <t>5914677</t>
  </si>
  <si>
    <t>Carga, manobra e descarga de dormentes de madeira com locomotiva diesel-elétrica em vagão plataforma com capacidade de 82 t - carga e descarga com carregadeira - bitola métrica</t>
  </si>
  <si>
    <t>5914676</t>
  </si>
  <si>
    <t>Carga, manobra e descarga de dormentes de madeira com locomotiva diesel-elétrica em vagão plataforma com capacidade de 98 t - carga e descarga com carregadeira - bitola larga</t>
  </si>
  <si>
    <t>5915440</t>
  </si>
  <si>
    <t>Carga, manobra e descarga de fresagem contínua solta em caminhão basculante de 10 m³ - carga com fresadora e descarga livre</t>
  </si>
  <si>
    <t>5914352</t>
  </si>
  <si>
    <t>Carga, manobra e descarga de fresagem descontínua solta em caminhão basculante de 10 m³ - carga com fresadora e descarga livre</t>
  </si>
  <si>
    <t>5914339</t>
  </si>
  <si>
    <t>Carga, manobra e descarga de fresagem descontínua solta em caminhão basculante de 6 m³ - carga com fresadora e descarga livre</t>
  </si>
  <si>
    <t>5914678</t>
  </si>
  <si>
    <t>Carga, manobra e descarga de jogo de dormentes de concreto para AMV de bitola larga ou mista, qualquer abertura, com locomotiva diesel-elétrica em vagão plataforma com capacidade de 98 t - carga e descarga com carregadeira - bitola larga</t>
  </si>
  <si>
    <t>5914679</t>
  </si>
  <si>
    <t>Carga, manobra e descarga de jogo de dormentes de concreto para AMV de bitola métrica, qualquer abertura, com locomotiva diesel-elétrica em vagão plataforma com capacidade de 82 t - carga e descarga com carregadeira - bitola métrica</t>
  </si>
  <si>
    <t>5914681</t>
  </si>
  <si>
    <t>Carga, manobra e descarga de jogo de dormentes de madeira para AMV bitola métrica, qualquer abertura, com locomotiva diesel-elétrica em vagão plataforma com capacidade de 82 t - carga e descarga com carregadeira - bitola métrica</t>
  </si>
  <si>
    <t>5914680</t>
  </si>
  <si>
    <t>Carga, manobra e descarga de jogo de dormentes de madeira para AMV de bitola larga ou mista, qualquer abertura, com locomotiva diesel-elétrica em vagão plataforma com capacidade de 98 t - carga e descarga com carregadeira - bitola larga</t>
  </si>
  <si>
    <t>5915015</t>
  </si>
  <si>
    <t>Carga, manobra e descarga de materiais diversos em caminhão carroceria com capacidade de 11 t e com guindauto de 45 t.m</t>
  </si>
  <si>
    <t>5915373</t>
  </si>
  <si>
    <t>Carga, manobra e descarga de materiais diversos em caminhão carroceria com capacidade de 7 t e com guindauto de 20 t.m</t>
  </si>
  <si>
    <t>5914333</t>
  </si>
  <si>
    <t>Carga, manobra e descarga de materiais diversos em caminhão carroceria de 15 t - carga e descarga com caminhão guindauto de 20 t.m</t>
  </si>
  <si>
    <t>5914655</t>
  </si>
  <si>
    <t>Carga, manobra e descarga de materiais diversos em caminhão carroceria de 15 t - carga e descarga manuais</t>
  </si>
  <si>
    <t>5915474</t>
  </si>
  <si>
    <t>Carga, manobra e descarga de materiais diversos em caminhão carroceria de 5 t - carga e descarga manuais</t>
  </si>
  <si>
    <t>5914654</t>
  </si>
  <si>
    <t>Carga, manobra e descarga de materiais diversos em caminhão carroceria de 9 t - carga e descarga manuais</t>
  </si>
  <si>
    <t>5914686</t>
  </si>
  <si>
    <t>Carga, manobra e descarga de materiais metálicos e acessórios diversos com locomotiva diesel-elétrica em vagão fechado com capacidade de 64 t - carga e descarga com carregadeira - bitola métrica</t>
  </si>
  <si>
    <t>5914685</t>
  </si>
  <si>
    <t>Carga, manobra e descarga de materiais metálicos e acessórios diversos com locomotiva diesel-elétrica em vagão fechado com capacidade de 99 t - carga e descarga com carregadeira - bitola larga</t>
  </si>
  <si>
    <t>5914682</t>
  </si>
  <si>
    <t>Carga, manobra e descarga de materiais metálicos para AMV de bitola larga, qualquer abertura, com locomotiva diesel-elétrica em vagão plataforma com capacidade de 98 t - carga e descarga com carregadeira - bitola larga</t>
  </si>
  <si>
    <t>5914683</t>
  </si>
  <si>
    <t>Carga, manobra e descarga de materiais metálicos para AMV de bitola métrica, qualquer abertura, com locomotiva diesel-elétrica em vagão plataforma com capacidade de 82 t - carga e descarga com carregadeira - bitola métrica</t>
  </si>
  <si>
    <t>5914684</t>
  </si>
  <si>
    <t>Carga, manobra e descarga de materiais metálicos para AMV de bitola mista, qualquer abertura, com locomotiva diesel-elétrica e vagão plataforma com capacidade de 98 t - carga e descarga com carregadeira</t>
  </si>
  <si>
    <t>5914675</t>
  </si>
  <si>
    <t>Carga, manobra e descarga de material demolido em caminhão basculante de 6 m³ - carga com carregadeira de 1,72 m³ e descarga livre</t>
  </si>
  <si>
    <t>5915433</t>
  </si>
  <si>
    <t>Carga, manobra e descarga de material demolido em caminhão basculante de 6 m³ - carga manual e descarga livre</t>
  </si>
  <si>
    <t>5914650</t>
  </si>
  <si>
    <t>Carga, manobra e descarga de mistura betuminosa a frio em caminhão basculante de 10 m³ - carga em usina de 60 t/h (PMF) e descarga em vibroacabadora</t>
  </si>
  <si>
    <t>5914358</t>
  </si>
  <si>
    <t>Carga, manobra e descarga de mistura betuminosa a frio em caminhão basculante de 6 m³ - carga em usina de 60 t/h (PMF) e descarga em vibroacabadora</t>
  </si>
  <si>
    <t>5915421</t>
  </si>
  <si>
    <t>Carga, manobra e descarga de mistura betuminosa a frio em caminhão basculante de 6 m³ - carga em usina de 60 t/h (PMF) e descarga manual</t>
  </si>
  <si>
    <t>5914649</t>
  </si>
  <si>
    <t>Carga, manobra e descarga de mistura betuminosa a quente em caminhão basculante de 10 m³ - carga em usina de asfalto 100/140 t/h e descarga em vibroacabadora</t>
  </si>
  <si>
    <t>5914643</t>
  </si>
  <si>
    <t>Carga, manobra e descarga de mistura betuminosa a quente em caminhão basculante de 6 m³ - carga em usina de asfalto 100/140 t/h e descarga em vibroacabadora</t>
  </si>
  <si>
    <t>5914328</t>
  </si>
  <si>
    <t>Carga, manobra e descarga de mistura betuminosa a quente em caminhão basculante de 6 m³ - carga em usina de asfalto 100/140 t/h e descarga manual</t>
  </si>
  <si>
    <t>5914610</t>
  </si>
  <si>
    <t>Carga, manobra e descarga de mistura betuminosa a quente em caminhão com caçamba térmica de 6 m³ - carga em usina de asfalto de 100/140 t/h e descarga manual</t>
  </si>
  <si>
    <t>5915408</t>
  </si>
  <si>
    <t>Carga, manobra e descarga de mistura reciclada com espuma de asfalto em caminhão basculante de 10 m³ - carga em usina de reciclagem a frio e descarga em vibroacabadora</t>
  </si>
  <si>
    <t>5915306</t>
  </si>
  <si>
    <t>Carga, manobra e descarga de tetrápodes em cavalo mecânico com semirreboque com capacidade de 30 t - carga e descarga com guindaste</t>
  </si>
  <si>
    <t>5914708</t>
  </si>
  <si>
    <t>Carga, manobra e descarga de TLS de TR45 de 120 m com locomotiva diesel-elétrica em vagão plataforma com capacidade de 82 t - carga e descarga com manipulador de TLS - bitola métrica</t>
  </si>
  <si>
    <t>5914687</t>
  </si>
  <si>
    <t>Carga, manobra e descarga de TLS de TR45 de 120 m com locomotiva diesel-elétrica em vagão plataforma com capacidade de 98 t - carga e descarga com manipulador de TLS - bitola larga</t>
  </si>
  <si>
    <t>5914709</t>
  </si>
  <si>
    <t>Carga, manobra e descarga de TLS de TR45 de 240 m com locomotiva diesel-elétrica em vagão plataforma com capacidade de 82 t - carga e descarga com manipulador de TLS - bitola métrica</t>
  </si>
  <si>
    <t>5914688</t>
  </si>
  <si>
    <t>Carga, manobra e descarga de TLS de TR45 de 240 m com locomotiva diesel-elétrica em vagão plataforma com capacidade de 98 t - carga e descarga com manipulador de TLS - bitola larga</t>
  </si>
  <si>
    <t>5914695</t>
  </si>
  <si>
    <t>Carga, manobra e descarga de TLS de TR57 de 120 m com locomotiva diesel-elétrica em vagão plataforma com capacidade de 82 t - carga e descarga com manipulador de TLS - bitola métrica</t>
  </si>
  <si>
    <t>5914689</t>
  </si>
  <si>
    <t>Carga, manobra e descarga de TLS de TR57 de 120 m com locomotiva diesel-elétrica em vagão plataforma com capacidade de 98 t - carga e descarga com manipulador de TLS - bitola larga</t>
  </si>
  <si>
    <t>5914696</t>
  </si>
  <si>
    <t>Carga, manobra e descarga de TLS de TR57 de 240 m com locomotiva diesel-elétrica em vagão plataforma com capacidade de 82 t - carga e descarga com manipulador de TLS - bitola métrica</t>
  </si>
  <si>
    <t>5914690</t>
  </si>
  <si>
    <t>Carga, manobra e descarga de TLS de TR57 de 240 m com locomotiva diesel-elétrica em vagão plataforma com capacidade de 98 t - carga e descarga com manipulador de TLS - bitola larga</t>
  </si>
  <si>
    <t>5914697</t>
  </si>
  <si>
    <t>Carga, manobra e descarga de TLS de TR68 de 120 m com locomotiva diesel-elétrica em vagão plataforma com capacidade de 82 t - carga e descarga com manipulador de TLS - bitola métrica</t>
  </si>
  <si>
    <t>5914691</t>
  </si>
  <si>
    <t>Carga, manobra e descarga de TLS de TR68 de 120 m com locomotiva diesel-elétrica em vagão plataforma com capacidade de 98 t - carga e descarga com manipulador de TLS - bitola larga</t>
  </si>
  <si>
    <t>5914698</t>
  </si>
  <si>
    <t>Carga, manobra e descarga de TLS de TR68 de 240 m com locomotiva diesel-elétrica em vagão plataforma com capacidade de 82 t - carga e descarga com manipulador de TLS - bitola métrica</t>
  </si>
  <si>
    <t>5914692</t>
  </si>
  <si>
    <t>Carga, manobra e descarga de TLS de TR68 de 240 m com locomotiva diesel-elétrica em vagão plataforma com capacidade de 98 t - carga e descarga com manipulador de TLS - bitola larga</t>
  </si>
  <si>
    <t>5914699</t>
  </si>
  <si>
    <t>Carga, manobra e descarga de TLS de UIC60 de 120 m com locomotiva diesel-elétrica em vagão plataforma com capacidade de 82 t - carga e descarga com manipulador de TLS - bitola métrica</t>
  </si>
  <si>
    <t>5914693</t>
  </si>
  <si>
    <t>Carga, manobra e descarga de TLS de UIC60 de 120 m com locomotiva diesel-elétrica em vagão plataforma com capacidade de 98 t - carga e descarga com manipulador de TLS - bitola larga</t>
  </si>
  <si>
    <t>5914700</t>
  </si>
  <si>
    <t>Carga, manobra e descarga de TLS de UIC60 de 240 m com locomotiva diesel-elétrica em vagão plataforma com capacidade de 82 t - carga e descarga com manipulador de TLS - bitola métrica</t>
  </si>
  <si>
    <t>5914694</t>
  </si>
  <si>
    <t>Carga, manobra e descarga de TLS de UIC60 de 240 m com locomotiva diesel-elétrica em vagão plataforma com capacidade de 98 t - carga e descarga com manipulador de TLS - bitola larga</t>
  </si>
  <si>
    <t>5915441</t>
  </si>
  <si>
    <t>Carga, manobra e descarga de trituração de galhos e troncos em caminhão basculante de 6 m³ - carga com trituradora e descarga livre</t>
  </si>
  <si>
    <t>5901639</t>
  </si>
  <si>
    <t>Transporte com caminhão basculante com caçamba estanque com capacidade de 14 m³ - rodovia em leito natural</t>
  </si>
  <si>
    <t>tkm</t>
  </si>
  <si>
    <t>5901638</t>
  </si>
  <si>
    <t>Transporte com caminhão basculante com caçamba estanque com capacidade de 14 m³ - rodovia em revestimento primário</t>
  </si>
  <si>
    <t>5901640</t>
  </si>
  <si>
    <t>Transporte com caminhão basculante com caçamba estanque com capacidade de 14 m³ - rodovia pavimentada</t>
  </si>
  <si>
    <t>5914359</t>
  </si>
  <si>
    <t>Transporte com caminhão basculante de 10 m³ - rodovia em leito natural</t>
  </si>
  <si>
    <t>5914374</t>
  </si>
  <si>
    <t>Transporte com caminhão basculante de 10 m³ - rodovia em revestimento primário</t>
  </si>
  <si>
    <t>5914389</t>
  </si>
  <si>
    <t>Transporte com caminhão basculante de 10 m³ - rodovia pavimentada</t>
  </si>
  <si>
    <t>5915319</t>
  </si>
  <si>
    <t>Transporte com caminhão basculante de 14 m³ - rodovia em leito natural</t>
  </si>
  <si>
    <t>5915320</t>
  </si>
  <si>
    <t>Transporte com caminhão basculante de 14 m³ - rodovia em revestimento primário</t>
  </si>
  <si>
    <t>5915321</t>
  </si>
  <si>
    <t>Transporte com caminhão basculante de 14 m³ - rodovia pavimentada</t>
  </si>
  <si>
    <t>5914314</t>
  </si>
  <si>
    <t>Transporte com caminhão basculante de 6 m³ - rodovia em leito natural</t>
  </si>
  <si>
    <t>5914329</t>
  </si>
  <si>
    <t>Transporte com caminhão basculante de 6 m³ - rodovia em revestimento primário</t>
  </si>
  <si>
    <t>5914344</t>
  </si>
  <si>
    <t>Transporte com caminhão basculante de 6 m³ - rodovia pavimentada</t>
  </si>
  <si>
    <t>5914539</t>
  </si>
  <si>
    <t>Transporte com caminhão betoneira - rodovia em leito natural</t>
  </si>
  <si>
    <t>5914554</t>
  </si>
  <si>
    <t>Transporte com caminhão betoneira - rodovia em revestimento primário</t>
  </si>
  <si>
    <t>5914569</t>
  </si>
  <si>
    <t>Transporte com caminhão betoneira - rodovia pavimentada</t>
  </si>
  <si>
    <t>5915012</t>
  </si>
  <si>
    <t>Transporte com caminhão carroceria com capacidade de 11 t e com guindauto de 45 t.m - rodovia em leito natural</t>
  </si>
  <si>
    <t>5915013</t>
  </si>
  <si>
    <t>Transporte com caminhão carroceria com capacidade de 11 t e com guindauto de 45 t.m - rodovia em revestimento primário</t>
  </si>
  <si>
    <t>5915014</t>
  </si>
  <si>
    <t>Transporte com caminhão carroceria com capacidade de 11 t e com guindauto de 45 t.m - rodovia pavimentada</t>
  </si>
  <si>
    <t>5914584</t>
  </si>
  <si>
    <t>Transporte com caminhão carroceria com capacidade de 7 t e com guindauto de 20 t.m - rodovia em leito natural</t>
  </si>
  <si>
    <t>5914599</t>
  </si>
  <si>
    <t>Transporte com caminhão carroceria com capacidade de 7 t e com guindauto de 20 t.m - rodovia em revestimento primário</t>
  </si>
  <si>
    <t>5914614</t>
  </si>
  <si>
    <t>Transporte com caminhão carroceria com capacidade de 7 t e com guindauto de 20 t.m - rodovia pavimentada</t>
  </si>
  <si>
    <t>5914581</t>
  </si>
  <si>
    <t>Transporte com caminhão carroceria com capacidade de 9 t e com guindauto de 10 t.m - rodovia em leito natural</t>
  </si>
  <si>
    <t>5914582</t>
  </si>
  <si>
    <t>Transporte com caminhão carroceria com capacidade de 9 t e com guindauto de 10 t.m - rodovia em revestimento primário</t>
  </si>
  <si>
    <t>5914583</t>
  </si>
  <si>
    <t>Transporte com caminhão carroceria com capacidade de 9 t e com guindauto de 10 t.m - rodovia pavimentada</t>
  </si>
  <si>
    <t>5914449</t>
  </si>
  <si>
    <t>Transporte com caminhão carroceria de 15 t - rodovia em leito natural</t>
  </si>
  <si>
    <t>5914464</t>
  </si>
  <si>
    <t>Transporte com caminhão carroceria de 15 t - rodovia em revestimento primário</t>
  </si>
  <si>
    <t>5914479</t>
  </si>
  <si>
    <t>Transporte com caminhão carroceria de 15 t - rodovia pavimentada</t>
  </si>
  <si>
    <t>5915322</t>
  </si>
  <si>
    <t>Transporte com caminhão carroceria de 5 t - rodovia em leito natural</t>
  </si>
  <si>
    <t>5915323</t>
  </si>
  <si>
    <t>Transporte com caminhão carroceria de 5 t - rodovia em revestimento primário</t>
  </si>
  <si>
    <t>5915324</t>
  </si>
  <si>
    <t>Transporte com caminhão carroceria de 5 t - rodovia pavimentada</t>
  </si>
  <si>
    <t>5914404</t>
  </si>
  <si>
    <t>Transporte com caminhão carroceria de 9 t - rodovia em leito natural</t>
  </si>
  <si>
    <t>5914419</t>
  </si>
  <si>
    <t>Transporte com caminhão carroceria de 9 t - rodovia em revestimento primário</t>
  </si>
  <si>
    <t>5914434</t>
  </si>
  <si>
    <t>Transporte com caminhão carroceria de 9 t - rodovia pavimentada</t>
  </si>
  <si>
    <t>5914635</t>
  </si>
  <si>
    <t>Transporte com cavalo mecânico com semirreboque com capacidade de 22 t - rodovia em leito natural</t>
  </si>
  <si>
    <t>5914636</t>
  </si>
  <si>
    <t>Transporte com cavalo mecânico com semirreboque com capacidade de 22 t - rodovia em revestimento primário</t>
  </si>
  <si>
    <t>5914637</t>
  </si>
  <si>
    <t>Transporte com cavalo mecânico com semirreboque com capacidade de 22 t - rodovia pavimentada</t>
  </si>
  <si>
    <t>5914638</t>
  </si>
  <si>
    <t>Transporte com cavalo mecânico com semirreboque com capacidade de 30 t - rodovia em leito natural</t>
  </si>
  <si>
    <t>5914639</t>
  </si>
  <si>
    <t>Transporte com cavalo mecânico com semirreboque com capacidade de 30 t - rodovia em revestimento primário</t>
  </si>
  <si>
    <t>5914640</t>
  </si>
  <si>
    <t>Transporte com cavalo mecânico com semirreboque com capacidade de 30 t - rodovia pavimentada</t>
  </si>
  <si>
    <t>5915466</t>
  </si>
  <si>
    <t>Transporte de água com caminhão tanque de 10.000 l - rodovia em leito natural</t>
  </si>
  <si>
    <t>5915467</t>
  </si>
  <si>
    <t>Transporte de água com caminhão tanque de 10.000 l - rodovia em revestimento primário</t>
  </si>
  <si>
    <t>5915468</t>
  </si>
  <si>
    <t>Transporte de água com caminhão tanque de 10.000 l - rodovia pavimentada</t>
  </si>
  <si>
    <t>5914617</t>
  </si>
  <si>
    <t>Transporte de água com caminhão tanque de 13.000 l - rodovia em leito natural</t>
  </si>
  <si>
    <t>5914618</t>
  </si>
  <si>
    <t>Transporte de água com caminhão tanque de 13.000 l - rodovia em revestimento primário</t>
  </si>
  <si>
    <t>5914619</t>
  </si>
  <si>
    <t>Transporte de água com caminhão tanque de 13.000 l - rodovia pavimentada</t>
  </si>
  <si>
    <t>5915451</t>
  </si>
  <si>
    <t>Transporte de água com caminhão tanque de 6.000 l - rodovia em leito natural</t>
  </si>
  <si>
    <t>5915452</t>
  </si>
  <si>
    <t>Transporte de água com caminhão tanque de 6.000 l - rodovia em revestimento primário</t>
  </si>
  <si>
    <t>5915453</t>
  </si>
  <si>
    <t>Transporte de água com caminhão tanque de 6.000 l - rodovia pavimentada</t>
  </si>
  <si>
    <t>5915448</t>
  </si>
  <si>
    <t>Transporte de água com caminhão tanque de 8.000 l - rodovia em leito natural</t>
  </si>
  <si>
    <t>5915449</t>
  </si>
  <si>
    <t>Transporte de água com caminhão tanque de 8.000 l - rodovia em revestimento primário</t>
  </si>
  <si>
    <t>5915450</t>
  </si>
  <si>
    <t>Transporte de água com caminhão tanque de 8.000 l - rodovia pavimentada</t>
  </si>
  <si>
    <t>5901641</t>
  </si>
  <si>
    <t>Transporte de areia fina com draga hopper - capacidade da cisterna de 1.000 m³</t>
  </si>
  <si>
    <t>m³km</t>
  </si>
  <si>
    <t>5901642</t>
  </si>
  <si>
    <t>Transporte de areia fina com draga hopper - capacidade da cisterna de 10.000 m³</t>
  </si>
  <si>
    <t>5901643</t>
  </si>
  <si>
    <t>Transporte de areia fina com draga hopper - capacidade da cisterna de 15.000 m³</t>
  </si>
  <si>
    <t>5901644</t>
  </si>
  <si>
    <t>Transporte de areia fina com draga hopper - capacidade da cisterna de 2.000 m³</t>
  </si>
  <si>
    <t>5901645</t>
  </si>
  <si>
    <t>Transporte de areia fina com draga hopper - capacidade da cisterna de 20.000 m³</t>
  </si>
  <si>
    <t>5901646</t>
  </si>
  <si>
    <t>Transporte de areia fina com draga hopper - capacidade da cisterna de 3.000 m³</t>
  </si>
  <si>
    <t>5901647</t>
  </si>
  <si>
    <t>Transporte de areia fina com draga hopper - capacidade da cisterna de 4.000 m³</t>
  </si>
  <si>
    <t>5901648</t>
  </si>
  <si>
    <t>Transporte de areia fina com draga hopper - capacidade da cisterna de 5.000 m³</t>
  </si>
  <si>
    <t>5901649</t>
  </si>
  <si>
    <t>Transporte de areia fina com draga hopper - capacidade da cisterna de 750 m³</t>
  </si>
  <si>
    <t>5901650</t>
  </si>
  <si>
    <t>Transporte de areia grossa com draga hopper - capacidade da cisterna de 1.000 m³</t>
  </si>
  <si>
    <t>5901651</t>
  </si>
  <si>
    <t>Transporte de areia grossa com draga hopper - capacidade da cisterna de 10.000 m³</t>
  </si>
  <si>
    <t>5901652</t>
  </si>
  <si>
    <t>Transporte de areia grossa com draga hopper - capacidade da cisterna de 15.000 m³</t>
  </si>
  <si>
    <t>5901653</t>
  </si>
  <si>
    <t>Transporte de areia grossa com draga hopper - capacidade da cisterna de 2.000 m³</t>
  </si>
  <si>
    <t>5901654</t>
  </si>
  <si>
    <t>Transporte de areia grossa com draga hopper - capacidade da cisterna de 20.000 m³</t>
  </si>
  <si>
    <t>5901655</t>
  </si>
  <si>
    <t>Transporte de areia grossa com draga hopper - capacidade da cisterna de 3.000 m³</t>
  </si>
  <si>
    <t>5901656</t>
  </si>
  <si>
    <t>Transporte de areia grossa com draga hopper - capacidade da cisterna de 4.000 m³</t>
  </si>
  <si>
    <t>5901657</t>
  </si>
  <si>
    <t>Transporte de areia grossa com draga hopper - capacidade da cisterna de 5.000 m³</t>
  </si>
  <si>
    <t>5901658</t>
  </si>
  <si>
    <t>Transporte de areia grossa com draga hopper - capacidade da cisterna de 750 m³</t>
  </si>
  <si>
    <t>5901659</t>
  </si>
  <si>
    <t>Transporte de areia média com draga hopper - capacidade da cisterna de 1.000 m³</t>
  </si>
  <si>
    <t>5901660</t>
  </si>
  <si>
    <t>Transporte de areia média com draga hopper - capacidade da cisterna de 10.000 m³</t>
  </si>
  <si>
    <t>5901661</t>
  </si>
  <si>
    <t>Transporte de areia média com draga hopper - capacidade da cisterna de 15.000 m³</t>
  </si>
  <si>
    <t>5901662</t>
  </si>
  <si>
    <t>Transporte de areia média com draga hopper - capacidade da cisterna de 2.000 m³</t>
  </si>
  <si>
    <t>5901663</t>
  </si>
  <si>
    <t>Transporte de areia média com draga hopper - capacidade da cisterna de 20.000 m³</t>
  </si>
  <si>
    <t>5901664</t>
  </si>
  <si>
    <t>Transporte de areia média com draga hopper - capacidade da cisterna de 3.000 m³</t>
  </si>
  <si>
    <t>5901665</t>
  </si>
  <si>
    <t>Transporte de areia média com draga hopper - capacidade da cisterna de 4.000 m³</t>
  </si>
  <si>
    <t>5901666</t>
  </si>
  <si>
    <t>Transporte de areia média com draga hopper - capacidade da cisterna de 5.000 m³</t>
  </si>
  <si>
    <t>5901667</t>
  </si>
  <si>
    <t>Transporte de areia média com draga hopper - capacidade da cisterna de 750 m³</t>
  </si>
  <si>
    <t>5914511</t>
  </si>
  <si>
    <t>Transporte de barras de trilho de 12 m com locomotiva diesel-elétrica em vagão plataforma com capacidade de 82 t - bitola métrica</t>
  </si>
  <si>
    <t>5914510</t>
  </si>
  <si>
    <t>Transporte de barras de trilho de 12 m com locomotiva diesel-elétrica em vagão plataforma com capacidade de 98 t - bitola larga</t>
  </si>
  <si>
    <t>5906597</t>
  </si>
  <si>
    <t>Transporte de blocos artificiais de concreto com 10 a 12 t para a execução de molhe com cavalo mecânico com semirreboque com capacidade de 30 t - rodovia em leito natural</t>
  </si>
  <si>
    <t>unkm</t>
  </si>
  <si>
    <t>5906598</t>
  </si>
  <si>
    <t>Transporte de blocos artificiais de concreto com 10 a 12 t para a execução de molhe com cavalo mecânico com semirreboque com capacidade de 30 t - rodovia em revestimento primário</t>
  </si>
  <si>
    <t>5906599</t>
  </si>
  <si>
    <t>Transporte de blocos artificiais de concreto com 10 a 12 t para a execução de molhe com cavalo mecânico com semirreboque com capacidade de 30 t - rodovia pavimentada</t>
  </si>
  <si>
    <t>5906594</t>
  </si>
  <si>
    <t>Transporte de blocos artificiais de concreto com 8 a 9 t para a execução de molhe com cavalo mecânico com semirreboque com capacidade de 30 t - rodovia em leito natural</t>
  </si>
  <si>
    <t>5906595</t>
  </si>
  <si>
    <t>Transporte de blocos artificiais de concreto com 8 a 9 t para a execução de molhe com cavalo mecânico com semirreboque com capacidade de 30 t - rodovia em revestimento primário</t>
  </si>
  <si>
    <t>5906596</t>
  </si>
  <si>
    <t>Transporte de blocos artificiais de concreto com 8 a 9 t para a execução de molhe com cavalo mecânico com semirreboque com capacidade de 30 t - rodovia pavimentada</t>
  </si>
  <si>
    <t>5901668</t>
  </si>
  <si>
    <t>Transporte de cascalho com draga hopper - capacidade da cisterna de 1.000 m³</t>
  </si>
  <si>
    <t>5901669</t>
  </si>
  <si>
    <t>Transporte de cascalho com draga hopper - capacidade da cisterna de 10.000 m³</t>
  </si>
  <si>
    <t>5901670</t>
  </si>
  <si>
    <t>Transporte de cascalho com draga hopper - capacidade da cisterna de 15.000 m³</t>
  </si>
  <si>
    <t>5901671</t>
  </si>
  <si>
    <t>Transporte de cascalho com draga hopper - capacidade da cisterna de 2.000 m³</t>
  </si>
  <si>
    <t>5901672</t>
  </si>
  <si>
    <t>Transporte de cascalho com draga hopper - capacidade da cisterna de 20.000 m³</t>
  </si>
  <si>
    <t>5901673</t>
  </si>
  <si>
    <t>Transporte de cascalho com draga hopper - capacidade da cisterna de 3.000 m³</t>
  </si>
  <si>
    <t>5901674</t>
  </si>
  <si>
    <t>Transporte de cascalho com draga hopper - capacidade da cisterna de 4.000 m³</t>
  </si>
  <si>
    <t>5901675</t>
  </si>
  <si>
    <t>Transporte de cascalho com draga hopper - capacidade da cisterna de 5.000 m³</t>
  </si>
  <si>
    <t>5901676</t>
  </si>
  <si>
    <t>Transporte de cascalho com draga hopper - capacidade da cisterna de 750 m³</t>
  </si>
  <si>
    <t>5901677</t>
  </si>
  <si>
    <t>Transporte de cascalho fino com draga hopper - capacidade da cisterna de 1.000 m³</t>
  </si>
  <si>
    <t>5901678</t>
  </si>
  <si>
    <t>Transporte de cascalho fino com draga hopper - capacidade da cisterna de 10.000 m³</t>
  </si>
  <si>
    <t>5901679</t>
  </si>
  <si>
    <t>Transporte de cascalho fino com draga hopper - capacidade da cisterna de 15.000 m³</t>
  </si>
  <si>
    <t>5901680</t>
  </si>
  <si>
    <t>Transporte de cascalho fino com draga hopper - capacidade da cisterna de 2.000 m³</t>
  </si>
  <si>
    <t>5901681</t>
  </si>
  <si>
    <t>Transporte de cascalho fino com draga hopper - capacidade da cisterna de 20.000 m³</t>
  </si>
  <si>
    <t>5901682</t>
  </si>
  <si>
    <t>Transporte de cascalho fino com draga hopper - capacidade da cisterna de 3.000 m³</t>
  </si>
  <si>
    <t>5901683</t>
  </si>
  <si>
    <t>Transporte de cascalho fino com draga hopper - capacidade da cisterna de 4.000 m³</t>
  </si>
  <si>
    <t>5901684</t>
  </si>
  <si>
    <t>Transporte de cascalho fino com draga hopper - capacidade da cisterna de 5.000 m³</t>
  </si>
  <si>
    <t>5901685</t>
  </si>
  <si>
    <t>Transporte de cascalho fino com draga hopper - capacidade da cisterna de 750 m³</t>
  </si>
  <si>
    <t>5914364</t>
  </si>
  <si>
    <t>Transporte de cimento a granel com caminhão silo de 30 m³ - rodovia em leito natural</t>
  </si>
  <si>
    <t>5914365</t>
  </si>
  <si>
    <t>Transporte de cimento a granel com caminhão silo de 30 m³ - rodovia em revestimento primário</t>
  </si>
  <si>
    <t>5914366</t>
  </si>
  <si>
    <t>Transporte de cimento a granel com caminhão silo de 30 m³ - rodovia pavimentada</t>
  </si>
  <si>
    <t>5914360</t>
  </si>
  <si>
    <t>Transporte de cimento com caminhão distribuidor de 17 m³ - rodovia em leito natural</t>
  </si>
  <si>
    <t>5914361</t>
  </si>
  <si>
    <t>Transporte de cimento com caminhão distribuidor de 17 m³ - rodovia em revestimento primário</t>
  </si>
  <si>
    <t>5914362</t>
  </si>
  <si>
    <t>Transporte de cimento com caminhão distribuidor de 17 m³ - rodovia pavimentada</t>
  </si>
  <si>
    <t>5914315</t>
  </si>
  <si>
    <t>Transporte de concreto com caminhão basculante de 7 m³ - rodovia em leito natural</t>
  </si>
  <si>
    <t>5914330</t>
  </si>
  <si>
    <t>Transporte de concreto com caminhão basculante de 7 m³ - rodovia em revestimento primário</t>
  </si>
  <si>
    <t>5914345</t>
  </si>
  <si>
    <t>Transporte de concreto com caminhão basculante de 7 m³ - rodovia pavimentada</t>
  </si>
  <si>
    <t>5914367</t>
  </si>
  <si>
    <t>Transporte de detritos com caminhão de hidrojateamento de alta pressão e vácuo de 9 m³ - rodovia em leito natural</t>
  </si>
  <si>
    <t>5914368</t>
  </si>
  <si>
    <t>Transporte de detritos com caminhão de hidrojateamento de alta pressão e vácuo de 9 m³ - rodovia em revestimento primário</t>
  </si>
  <si>
    <t>5914369</t>
  </si>
  <si>
    <t>Transporte de detritos com caminhão de hidrojateamento de alta pressão e vácuo de 9 m³ - rodovia pavimentada</t>
  </si>
  <si>
    <t>5914489</t>
  </si>
  <si>
    <t>Transporte de dormentes de concreto monobloco protendido de bitola larga com locomotiva diesel-elétrica em vagão plataforma com capacidade de 98 t - bitola larga</t>
  </si>
  <si>
    <t>5914491</t>
  </si>
  <si>
    <t>Transporte de dormentes de concreto monobloco protendido de bitola métrica com locomotiva diesel-elétrica em vagão plataforma com capacidade de 82 t - bitola métrica</t>
  </si>
  <si>
    <t>5914490</t>
  </si>
  <si>
    <t>Transporte de dormentes de concreto monobloco protendido de bitola mista com locomotiva diesel-elétrica em vagão plataforma com capacidade de 98 t - bitola larga</t>
  </si>
  <si>
    <t>5914495</t>
  </si>
  <si>
    <t>Transporte de dormentes de concreto monobloco protendido para AMV de bitola larga ou mista com locomotiva diesel-elétrica em vagão plataforma com capacidade de 98 t - bitola larga</t>
  </si>
  <si>
    <t>5914494</t>
  </si>
  <si>
    <t>Transporte de dormentes de concreto monobloco protendido para AMV de bitola métrica com locomotiva diesel-elétrica em vagão plataforma com capacidade de 82 t - bitola métrica</t>
  </si>
  <si>
    <t>5914487</t>
  </si>
  <si>
    <t>Transporte de dormentes de madeira de bitola larga com locomotiva diesel-elétrica em vagão plataforma com capacidade de 98 t - bitola larga</t>
  </si>
  <si>
    <t>5914488</t>
  </si>
  <si>
    <t>Transporte de dormentes de madeira de bitola métrica com locomotiva diesel-elétrica em vagão plataforma com capacidade de 82 t - bitola métrica</t>
  </si>
  <si>
    <t>5914493</t>
  </si>
  <si>
    <t>Transporte de dormentes de madeira para AMV de bitola larga ou mista com locomotiva diesel-elétrica em vagão plataforma com capacidade de 98 t - bitola larga</t>
  </si>
  <si>
    <t>5914492</t>
  </si>
  <si>
    <t>Transporte de dormentes de madeira para AMV de bitola métrica com locomotiva diesel-elétrica em vagão plataforma com capacidade de 82 t - bitola métrica</t>
  </si>
  <si>
    <t>5914482</t>
  </si>
  <si>
    <t>Transporte de lastro de brita com locomotiva diesel-elétrica em vagão hopper aberto com capacidade de 45 m³ - bitola métrica</t>
  </si>
  <si>
    <t>5914483</t>
  </si>
  <si>
    <t>Transporte de lastro de brita com locomotiva diesel-elétrica em vagão hopper aberto com capacidade de 63 m³ - bitola larga</t>
  </si>
  <si>
    <t>5914480</t>
  </si>
  <si>
    <t>Transporte de materiais metálicos e acessórios diversos com locomotiva diesel-elétrica em vagão fechado com capacidade de 64 t - bitola métrica</t>
  </si>
  <si>
    <t>5914481</t>
  </si>
  <si>
    <t>Transporte de materiais metálicos e acessórios diversos com locomotiva diesel-elétrica em vagão fechado com capacidade de 99 t - bitola larga</t>
  </si>
  <si>
    <t>5914485</t>
  </si>
  <si>
    <t>Transporte de materiais metálicos para AMV de bitola larga com locomotiva diesel-elétrica em vagão plataforma com capacidade de 98 t - bitola larga</t>
  </si>
  <si>
    <t>5914486</t>
  </si>
  <si>
    <t>Transporte de materiais metálicos para AMV de bitola métrica com locomotiva diesel-elétrica em vagão plataforma com capacidade de 82 t - bitola métrica</t>
  </si>
  <si>
    <t>5914484</t>
  </si>
  <si>
    <t>Transporte de materiais metálicos para AMV de bitola mista com locomotiva diesel-elétrica em vagão plataforma com capacidade de 98 t - bitola larga</t>
  </si>
  <si>
    <t>5914620</t>
  </si>
  <si>
    <t>Transporte de material betuminoso com caminhão tanque distribuidor - rodovia em leito natural</t>
  </si>
  <si>
    <t>5914621</t>
  </si>
  <si>
    <t>Transporte de material betuminoso com caminhão tanque distribuidor - rodovia em revestimento primário</t>
  </si>
  <si>
    <t>5914622</t>
  </si>
  <si>
    <t>Transporte de material betuminoso com caminhão tanque distribuidor - rodovia pavimentada</t>
  </si>
  <si>
    <t>5901695</t>
  </si>
  <si>
    <t>Transporte de material de 1ª categoria com batelão autopropelido com capacidade de 300 m³</t>
  </si>
  <si>
    <t>5901696</t>
  </si>
  <si>
    <t>Transporte de material de 1ª categoria com batelão autopropelido com capacidade de 500 m³</t>
  </si>
  <si>
    <t>5901697</t>
  </si>
  <si>
    <t>Transporte de material de 1ª categoria com batelão rebocado com capacidade de 66 m³</t>
  </si>
  <si>
    <t>5901698</t>
  </si>
  <si>
    <t>Transporte de material de 1ª categoria com batelão rebocado montado na obra com capacidade de 66 m³</t>
  </si>
  <si>
    <t>5916654</t>
  </si>
  <si>
    <t>Transporte de material de 3ª categoria com batelão autopropelido com capacidade de 300 m³</t>
  </si>
  <si>
    <t>5916637</t>
  </si>
  <si>
    <t>Transporte de material de 3ª categoria com batelão rebocado com capacidade de 66 m³</t>
  </si>
  <si>
    <t>5916618</t>
  </si>
  <si>
    <t>Transporte de material de 3ª categoria com batelão rebocado montado na obra com capacidade de 66 m³</t>
  </si>
  <si>
    <t>5914334</t>
  </si>
  <si>
    <t>Transporte de material de 3ª categoria com caminhão basculante de 12 m³ para rocha - rodovia em leito natural</t>
  </si>
  <si>
    <t>5914335</t>
  </si>
  <si>
    <t>Transporte de material de 3ª categoria com caminhão basculante de 12 m³ para rocha - rodovia em revestimento primário</t>
  </si>
  <si>
    <t>5914336</t>
  </si>
  <si>
    <t>Transporte de material de 3ª categoria com caminhão basculante de 12 m³ para rocha - rodovia pavimentada</t>
  </si>
  <si>
    <t>5914346</t>
  </si>
  <si>
    <t>Transporte de material de 3ª categoria com caminhão basculante de 8 m³ para rocha - rodovia em leito natural</t>
  </si>
  <si>
    <t>5914347</t>
  </si>
  <si>
    <t>Transporte de material de 3ª categoria com caminhão basculante de 8 m³ para rocha - rodovia em revestimento primário</t>
  </si>
  <si>
    <t>5914348</t>
  </si>
  <si>
    <t>Transporte de material de 3ª categoria com caminhão basculante de 8 m³ para rocha - rodovia pavimentada</t>
  </si>
  <si>
    <t>5914611</t>
  </si>
  <si>
    <t>Transporte de mistura betuminosa a quente com caminhão com caçamba térmica de 6 m³ - rodovia em leito natural</t>
  </si>
  <si>
    <t>5914613</t>
  </si>
  <si>
    <t>Transporte de mistura betuminosa a quente com caminhão com caçamba térmica de 6 m³ - rodovia em revestimento primário</t>
  </si>
  <si>
    <t>5914612</t>
  </si>
  <si>
    <t>Transporte de mistura betuminosa a quente com caminhão com caçamba térmica de 6 m³ - rodovia pavimentada</t>
  </si>
  <si>
    <t>5901686</t>
  </si>
  <si>
    <t>Transporte de silte com draga hopper - capacidade da cisterna de 1.000 m³</t>
  </si>
  <si>
    <t>5901687</t>
  </si>
  <si>
    <t>Transporte de silte com draga hopper - capacidade da cisterna de 10.000 m³</t>
  </si>
  <si>
    <t>5901688</t>
  </si>
  <si>
    <t>Transporte de silte com draga hopper - capacidade da cisterna de 15.000 m³</t>
  </si>
  <si>
    <t>5901689</t>
  </si>
  <si>
    <t>Transporte de silte com draga hopper - capacidade da cisterna de 2.000 m³</t>
  </si>
  <si>
    <t>5901690</t>
  </si>
  <si>
    <t>Transporte de silte com draga hopper - capacidade da cisterna de 20.000 m³</t>
  </si>
  <si>
    <t>5901691</t>
  </si>
  <si>
    <t>Transporte de silte com draga hopper - capacidade da cisterna de 3.000 m³</t>
  </si>
  <si>
    <t>5901692</t>
  </si>
  <si>
    <t>Transporte de silte com draga hopper - capacidade da cisterna de 4.000 m³</t>
  </si>
  <si>
    <t>5901693</t>
  </si>
  <si>
    <t>Transporte de silte com draga hopper - capacidade da cisterna de 5.000 m³</t>
  </si>
  <si>
    <t>5901694</t>
  </si>
  <si>
    <t>Transporte de silte com draga hopper - capacidade da cisterna de 750 m³</t>
  </si>
  <si>
    <t>5914512</t>
  </si>
  <si>
    <t>Transporte de TLS TR45 de 120 m com locomotiva diesel-elétrica em vagão plataforma com capacidade de 82 t - bitola métrica</t>
  </si>
  <si>
    <t>5914496</t>
  </si>
  <si>
    <t>Transporte de TLS TR45 de 120 m com locomotiva diesel-elétrica em vagão plataforma com capacidade de 98 t - bitola larga</t>
  </si>
  <si>
    <t>5914513</t>
  </si>
  <si>
    <t>Transporte de TLS TR45 de 240 m com locomotiva diesel-elétrica em vagão plataforma com capacidade de 82 t - bitola métrica</t>
  </si>
  <si>
    <t>5914497</t>
  </si>
  <si>
    <t>Transporte de TLS TR45 de 240 m com locomotiva diesel-elétrica em vagão plataforma com capacidade de 98 t - bitola larga</t>
  </si>
  <si>
    <t>5914500</t>
  </si>
  <si>
    <t>Transporte de TLS TR57 de 120 m com locomotiva diesel-elétrica em vagão plataforma com capacidade de 82 t - bitola métrica</t>
  </si>
  <si>
    <t>5914498</t>
  </si>
  <si>
    <t>Transporte de TLS TR57 de 120 m com locomotiva diesel-elétrica em vagão plataforma com capacidade de 98 t - bitola larga</t>
  </si>
  <si>
    <t>5914501</t>
  </si>
  <si>
    <t>Transporte de TLS TR57 de 240 m com locomotiva diesel-elétrica em vagão plataforma com capacidade de 82 t - bitola métrica</t>
  </si>
  <si>
    <t>5914499</t>
  </si>
  <si>
    <t>Transporte de TLS TR57 de 240 m com locomotiva diesel-elétrica em vagão plataforma com capacidade de 98 t - bitola larga</t>
  </si>
  <si>
    <t>5914504</t>
  </si>
  <si>
    <t>Transporte de TLS TR68 de 120 m com locomotiva diesel-elétrica em vagão plataforma com capacidade de 82 t - bitola métrica</t>
  </si>
  <si>
    <t>5914502</t>
  </si>
  <si>
    <t>Transporte de TLS TR68 de 120 m com locomotiva diesel-elétrica em vagão plataforma com capacidade de 98 t - bitola larga</t>
  </si>
  <si>
    <t>5914505</t>
  </si>
  <si>
    <t>Transporte de TLS TR68 de 240 m com locomotiva diesel-elétrica em vagão plataforma com capacidade de 82 t - bitola métrica</t>
  </si>
  <si>
    <t>5914503</t>
  </si>
  <si>
    <t>Transporte de TLS TR68 de 240 m com locomotiva diesel-elétrica em vagão plataforma com capacidade de 98 t - bitola larga</t>
  </si>
  <si>
    <t>5914508</t>
  </si>
  <si>
    <t>Transporte de TLS UIC60 de 120 m com locomotiva diesel-elétrica em vagão plataforma com capacidade de 82 t - bitola métrica</t>
  </si>
  <si>
    <t>5914506</t>
  </si>
  <si>
    <t>Transporte de TLS UIC60 de 120 m com locomotiva diesel-elétrica em vagão plataforma com capacidade de 98 t - bitola larga</t>
  </si>
  <si>
    <t>5914509</t>
  </si>
  <si>
    <t>Transporte de TLS UIC60 de 240 m com locomotiva diesel-elétrica em vagão plataforma com capacidade de 82 t - bitola métrica</t>
  </si>
  <si>
    <t>5914507</t>
  </si>
  <si>
    <t>Transporte de TLS UIC60 de 240 m com locomotiva diesel-elétrica em vagão plataforma com capacidade de 98 t - bitola larga</t>
  </si>
  <si>
    <t>5915491</t>
  </si>
  <si>
    <t>Transporte de veículos de médio porte com guincho de resgate de 20 t - rodovia em leito natural</t>
  </si>
  <si>
    <t>5915492</t>
  </si>
  <si>
    <t>Transporte de veículos de médio porte com guincho de resgate de 20 t - rodovia em revestimento primário</t>
  </si>
  <si>
    <t>5915493</t>
  </si>
  <si>
    <t>Transporte de veículos de médio porte com guincho de resgate de 20 t - rodovia pavimentada</t>
  </si>
  <si>
    <t>5915488</t>
  </si>
  <si>
    <t>Transporte de veículos leves com guincho de resgate de 4 t - rodovia em leito natural</t>
  </si>
  <si>
    <t>5915489</t>
  </si>
  <si>
    <t>Transporte de veículos leves com guincho de resgate de 4 t - rodovia em revestimento primário</t>
  </si>
  <si>
    <t>5915490</t>
  </si>
  <si>
    <t>Transporte de veículos leves com guincho de resgate de 4 t - rodovia pavimentada</t>
  </si>
  <si>
    <t>5915494</t>
  </si>
  <si>
    <t>Transporte de veículos pesados com guincho de resgate de 35 t - rodovia em leito natural</t>
  </si>
  <si>
    <t>5915495</t>
  </si>
  <si>
    <t>Transporte de veículos pesados com guincho de resgate de 35 t - rodovia em revestimento primário</t>
  </si>
  <si>
    <t>5915496</t>
  </si>
  <si>
    <t>Transporte de veículos pesados com guincho de resgate de 35 t - rodovia pavimentada</t>
  </si>
  <si>
    <t>5915325</t>
  </si>
  <si>
    <t>Transporte em cavalo mecânico com dolly de 4 eixos com capacidade de 57 t - rodovia em leito natural</t>
  </si>
  <si>
    <t>5915326</t>
  </si>
  <si>
    <t>Transporte em cavalo mecânico com dolly de 4 eixos com capacidade de 57 t - rodovia em revestimento primário</t>
  </si>
  <si>
    <t>5915327</t>
  </si>
  <si>
    <t>Transporte em cavalo mecânico com dolly de 4 eixos com capacidade de 57 t - rodovia pavimentada</t>
  </si>
  <si>
    <t>5915328</t>
  </si>
  <si>
    <t>Transporte em cavalo mecânico com dollys de 3 e 4 eixos com capacidade de 77 t - rodovia em leito natural</t>
  </si>
  <si>
    <t>5915329</t>
  </si>
  <si>
    <t>Transporte em cavalo mecânico com dollys de 3 e 4 eixos com capacidade de 77 t - rodovia em revestimento primário</t>
  </si>
  <si>
    <t>5915330</t>
  </si>
  <si>
    <t>Transporte em cavalo mecânico com dollys de 3 e 4 eixos com capacidade de 77 t - rodovia pavimentada</t>
  </si>
  <si>
    <t>5915331</t>
  </si>
  <si>
    <t>Transporte em cavalo mecânico com dollys de 5 e 4 eixos com capacidade de 111 t - rodovia em leito natural</t>
  </si>
  <si>
    <t>5915332</t>
  </si>
  <si>
    <t>Transporte em cavalo mecânico com dollys de 5 e 4 eixos com capacidade de 111 t - rodovia em revestimento primário</t>
  </si>
  <si>
    <t>5915333</t>
  </si>
  <si>
    <t>Transporte em cavalo mecânico com dollys de 5 e 4 eixos com capacidade de 111 t - rodovia pavimentada</t>
  </si>
  <si>
    <t>5915364</t>
  </si>
  <si>
    <t>Transporte em cavalo mecânico com reboques de 5 e 4 eixos com capacidade de 130 t - rodovia em leito natural</t>
  </si>
  <si>
    <t>5915365</t>
  </si>
  <si>
    <t>Transporte em cavalo mecânico com reboques de 5 e 4 eixos com capacidade de 130 t - rodovia em revestimento primário</t>
  </si>
  <si>
    <t>5915361</t>
  </si>
  <si>
    <t>Transporte em cavalo mecânico com reboques de 5 e 4 eixos com capacidade de 130 t - rodovia pavimentada</t>
  </si>
  <si>
    <t>5919716</t>
  </si>
  <si>
    <t>Transporte fluvial de materiais diversos com pontão flutuante - capacidade de 500 t</t>
  </si>
  <si>
    <t>5919717</t>
  </si>
  <si>
    <t>Transporte fluvial do flutuante</t>
  </si>
  <si>
    <t>6106220</t>
  </si>
  <si>
    <t>Armação de fuste de tubulão em aço CA-50 com apoio de guindaste - fornecimento, preparo e colocação</t>
  </si>
  <si>
    <t>6106218</t>
  </si>
  <si>
    <t>Colocação e retirada de campânula de ar comprimido em tubulão com apoio de guindaste</t>
  </si>
  <si>
    <t>6106189</t>
  </si>
  <si>
    <t>Escavação manual de base alargada de tubulão a ar comprimido em material de 1ª categoria na profundidade de 10 a 15 m</t>
  </si>
  <si>
    <t>6106188</t>
  </si>
  <si>
    <t>Escavação manual de base alargada de tubulão a ar comprimido em material de 1ª categoria na profundidade de até 10 m</t>
  </si>
  <si>
    <t>6106201</t>
  </si>
  <si>
    <t>Escavação manual de base alargada de tubulão a ar comprimido em material de 2ª categoria na profundidade de 10 a 15 m</t>
  </si>
  <si>
    <t>6106200</t>
  </si>
  <si>
    <t>Escavação manual de base alargada de tubulão a ar comprimido em material de 2ª categoria na profundidade de até 10 m</t>
  </si>
  <si>
    <t>6106338</t>
  </si>
  <si>
    <t>Escavação manual de base alargada de tubulão a ar comprimido em material de 3ª categoria a frio na profundidade 10 a 15 m</t>
  </si>
  <si>
    <t>6106337</t>
  </si>
  <si>
    <t>Escavação manual de base alargada de tubulão a ar comprimido em material de 3ª categoria a frio na profundidade de até 10 m</t>
  </si>
  <si>
    <t>6106213</t>
  </si>
  <si>
    <t>Escavação manual de base alargada de tubulão a ar comprimido em material de 3ª categoria na profundidade de 10 a 15 m</t>
  </si>
  <si>
    <t>6106212</t>
  </si>
  <si>
    <t>Escavação manual de base alargada de tubulão a ar comprimido em material de 3ª categoria na profundidade de até 10 m</t>
  </si>
  <si>
    <t>6106183</t>
  </si>
  <si>
    <t>Escavação manual de base alargada de tubulão a céu aberto em material de 1ª categoria na profundidade de 10 a 15 m</t>
  </si>
  <si>
    <t>6106182</t>
  </si>
  <si>
    <t>Escavação manual de base alargada de tubulão a céu aberto em material de 1ª categoria na profundidade de até 10 m</t>
  </si>
  <si>
    <t>6106194</t>
  </si>
  <si>
    <t>Escavação manual de base alargada de tubulão a céu aberto em material de 2ª categoria na profundidade até 10 m</t>
  </si>
  <si>
    <t>6106195</t>
  </si>
  <si>
    <t>Escavação manual de base alargada de tubulão a céu aberto em material de 2ª categoria na profundidade de 10 a 15 m</t>
  </si>
  <si>
    <t>6106331</t>
  </si>
  <si>
    <t>Escavação manual de base alargada de tubulão a céu aberto em material de 3ª categoria a frio na profundidade até 10 m</t>
  </si>
  <si>
    <t>6106332</t>
  </si>
  <si>
    <t>Escavação manual de base alargada de tubulão a céu aberto em material de 3ª categoria a frio na profundidade de 10 a 15 m</t>
  </si>
  <si>
    <t>6106206</t>
  </si>
  <si>
    <t>Escavação manual de base alargada de tubulão a céu aberto em material de 3ª categoria na profundidade até 10 m</t>
  </si>
  <si>
    <t>6106207</t>
  </si>
  <si>
    <t>Escavação manual de base alargada de tubulão a céu aberto em material de 3ª categoria na profundidade de 10 a 15 m</t>
  </si>
  <si>
    <t>6106316</t>
  </si>
  <si>
    <t>Escavação manual de fuste de tubulão a ar comprimido em material de 1ª categoria na profundidade de 10 a 15 m</t>
  </si>
  <si>
    <t>6106315</t>
  </si>
  <si>
    <t>Escavação manual de fuste de tubulão a ar comprimido em material de 1ª categoria na profundidade de até 10 m</t>
  </si>
  <si>
    <t>6106319</t>
  </si>
  <si>
    <t>Escavação manual de fuste de tubulão a ar comprimido em material de 2ª categoria na profundidade de 10 a 15 m</t>
  </si>
  <si>
    <t>6106318</t>
  </si>
  <si>
    <t>Escavação manual de fuste de tubulão a ar comprimido em material de 2ª categoria na profundidade de até 10 m</t>
  </si>
  <si>
    <t>6106322</t>
  </si>
  <si>
    <t>Escavação manual de fuste de tubulão a ar comprimido em material de 3ª categoria na profundidade de 10 a 15 m</t>
  </si>
  <si>
    <t>6106321</t>
  </si>
  <si>
    <t>Escavação manual de fuste de tubulão a ar comprimido em material de 3ª categoria na profundidade de até 10 m</t>
  </si>
  <si>
    <t>6106222</t>
  </si>
  <si>
    <t>Escavação manual de fuste de tubulão a céu aberto em material de 1ª categoria na profundidade de 10 a 15 m</t>
  </si>
  <si>
    <t>6106221</t>
  </si>
  <si>
    <t>Escavação manual de fuste de tubulão a céu aberto em material de 1ª categoria na profundidade de até 10 m</t>
  </si>
  <si>
    <t>6106224</t>
  </si>
  <si>
    <t>Escavação manual de fuste de tubulão a céu aberto em material de 2ª categoria na profundidade até 10 m</t>
  </si>
  <si>
    <t>6106225</t>
  </si>
  <si>
    <t>Escavação manual de fuste de tubulão a céu aberto em material de 2ª categoria na profundidade de 10 a 15 m</t>
  </si>
  <si>
    <t>6106228</t>
  </si>
  <si>
    <t>Escavação manual de fuste de tubulão a céu aberto em material de 3ª categoria na profundidade até 10 m</t>
  </si>
  <si>
    <t>6106229</t>
  </si>
  <si>
    <t>Escavação manual de fuste de tubulão a céu aberto em material de 3ª categoria na profundidade de 10 a 15 m</t>
  </si>
  <si>
    <t>6106328</t>
  </si>
  <si>
    <t>Escavação mecânica de fuste de tubulão com caçamba para rocha em material de 2ª categoria</t>
  </si>
  <si>
    <t>6106330</t>
  </si>
  <si>
    <t>Escavação mecânica de fuste de tubulão com caçamba para rocha em material de 3ª categoria</t>
  </si>
  <si>
    <t>6106326</t>
  </si>
  <si>
    <t>Escavação mecânica de fuste de tubulão com caçamba para solos em material de 1ª categoria</t>
  </si>
  <si>
    <t>6106324</t>
  </si>
  <si>
    <t>Escavação mecânica de fuste de tubulão com Hammer Grab em material de 1ª categoria</t>
  </si>
  <si>
    <t>6106327</t>
  </si>
  <si>
    <t>Escavação mecânica de fuste de tubulão com trado para rocha em material de 2ª categoria</t>
  </si>
  <si>
    <t>6106329</t>
  </si>
  <si>
    <t>Escavação mecânica de fuste de tubulão com trado para rocha em material de 3ª categoria</t>
  </si>
  <si>
    <t>6106325</t>
  </si>
  <si>
    <t>Escavação mecânica de fuste de tubulão com trado para solos em material de 1ª categoria</t>
  </si>
  <si>
    <t>6208126</t>
  </si>
  <si>
    <t>Armação de tela de aço eletrosoldada em túneis com auxílio de plataforma pantográfica - confecção e instalação</t>
  </si>
  <si>
    <t>6205797</t>
  </si>
  <si>
    <t>Cambotas metálicas treliçadas - confecção e instalação</t>
  </si>
  <si>
    <t>6205791</t>
  </si>
  <si>
    <t>Coluna de jet grouting horizontal CCPH em solo - D = 40 cm - perfuração e injeção</t>
  </si>
  <si>
    <t>6205792</t>
  </si>
  <si>
    <t>Coluna de jet grouting horizontal CCPH em solo - D = 50 cm - perfuração e injeção</t>
  </si>
  <si>
    <t>6205793</t>
  </si>
  <si>
    <t>Coluna de jet grouting horizontal CCPH em solo - D = 60 cm - perfuração e injeção</t>
  </si>
  <si>
    <t>6205796</t>
  </si>
  <si>
    <t>Coluna de jet grouting vertical em solo - D = 100 cm - perfuração e injeção</t>
  </si>
  <si>
    <t>6219451</t>
  </si>
  <si>
    <t>Coluna de jet grouting vertical em solo - D = 110 cm - perfuração e injeção</t>
  </si>
  <si>
    <t>6219452</t>
  </si>
  <si>
    <t>Coluna de jet grouting vertical em solo - D = 120 cm - perfuração e injeção</t>
  </si>
  <si>
    <t>6205794</t>
  </si>
  <si>
    <t>Coluna de jet grouting vertical em solo - D = 80 cm - perfuração e injeção</t>
  </si>
  <si>
    <t>6205795</t>
  </si>
  <si>
    <t>Coluna de jet grouting vertical em solo - D = 90 cm - perfuração e injeção</t>
  </si>
  <si>
    <t>6219521</t>
  </si>
  <si>
    <t>Desmonte a frio e carga de rocha em túnel com cunha hidráulica - DMT de 0 a 200 m</t>
  </si>
  <si>
    <t>6219527</t>
  </si>
  <si>
    <t>Drenagem de túnel com manta drenante de malha de polietileno e geotêxtil em face revestida com argamassa polimérica com espessura de 25 mm</t>
  </si>
  <si>
    <t>6219526</t>
  </si>
  <si>
    <t>Dreno filtrante em tubos de PVC D = 40 mm aplicado em paredes e tetos de túnel - fornecimento e instalação</t>
  </si>
  <si>
    <t>6219525</t>
  </si>
  <si>
    <t>Dreno não filtrante em tubos de PVC D = 40 mm aplicado em paredes e tetos de túnel - fornecimento e instalação</t>
  </si>
  <si>
    <t>6219508</t>
  </si>
  <si>
    <t>Enfilagem tubular sistema autoperfurante - D = 76 mm</t>
  </si>
  <si>
    <t>6219511</t>
  </si>
  <si>
    <t>Enfilagem tubular sistema convencional schedule 40 - D = 65 mm</t>
  </si>
  <si>
    <t>6219500</t>
  </si>
  <si>
    <t>Escavação subterrânea e carregamento do material da calota em túnel classe I - DMT de 0 a 200 m - seção acima de 90 m²</t>
  </si>
  <si>
    <t>6219418</t>
  </si>
  <si>
    <t>Escavação subterrânea e carregamento do material da calota em túnel classe I - DMT de 0 a 200 m - seção de 20 a 40 m²</t>
  </si>
  <si>
    <t>6219412</t>
  </si>
  <si>
    <t>Escavação subterrânea e carregamento do material da calota em túnel classe I - DMT de 0 a 200 m - seção de 40 a 60 m²</t>
  </si>
  <si>
    <t>6219406</t>
  </si>
  <si>
    <t>Escavação subterrânea e carregamento do material da calota em túnel classe I - DMT de 0 a 200 m - seção de 60 a 90 m²</t>
  </si>
  <si>
    <t>6219501</t>
  </si>
  <si>
    <t>Escavação subterrânea e carregamento do material da calota em túnel classe II - DMT de 0 a 200 m - seção acima de 90 m²</t>
  </si>
  <si>
    <t>6219419</t>
  </si>
  <si>
    <t>Escavação subterrânea e carregamento do material da calota em túnel classe II - DMT de 0 a 200 m - seção de 20 a 40 m²</t>
  </si>
  <si>
    <t>6219413</t>
  </si>
  <si>
    <t>Escavação subterrânea e carregamento do material da calota em túnel classe II - DMT de 0 a 200 m - seção de 40 a 60 m²</t>
  </si>
  <si>
    <t>6219407</t>
  </si>
  <si>
    <t>Escavação subterrânea e carregamento do material da calota em túnel classe II - DMT de 0 a 200 m - seção de 60 a 90 m²</t>
  </si>
  <si>
    <t>6219502</t>
  </si>
  <si>
    <t>Escavação subterrânea e carregamento do material da calota em túnel classe III - DMT de 0 a 200 m - seção acima de 90 m²</t>
  </si>
  <si>
    <t>6219420</t>
  </si>
  <si>
    <t>Escavação subterrânea e carregamento do material da calota em túnel classe III - DMT de 0 a 200 m - seção de 20 a 40 m²</t>
  </si>
  <si>
    <t>6219414</t>
  </si>
  <si>
    <t>Escavação subterrânea e carregamento do material da calota em túnel classe III - DMT de 0 a 200 m - seção de 40 a 60 m²</t>
  </si>
  <si>
    <t>6219408</t>
  </si>
  <si>
    <t>Escavação subterrânea e carregamento do material da calota em túnel classe III - DMT de 0 a 200 m - seção de 60 a 90 m²</t>
  </si>
  <si>
    <t>6219503</t>
  </si>
  <si>
    <t>Escavação subterrânea e carregamento do material da calota em túnel classe IV - DMT de 0 a 200 m - seção acima de 90 m²</t>
  </si>
  <si>
    <t>6219421</t>
  </si>
  <si>
    <t>Escavação subterrânea e carregamento do material da calota em túnel classe IV - DMT de 0 a 200 m - seção de 20 a 40 m²</t>
  </si>
  <si>
    <t>6219415</t>
  </si>
  <si>
    <t>Escavação subterrânea e carregamento do material da calota em túnel classe IV - DMT de 0 a 200 m - seção de 40 a 60 m²</t>
  </si>
  <si>
    <t>6219409</t>
  </si>
  <si>
    <t>Escavação subterrânea e carregamento do material da calota em túnel classe IV - DMT de 0 a 200 m - seção de 60 a 90 m²</t>
  </si>
  <si>
    <t>6219518</t>
  </si>
  <si>
    <t>Escavação subterrânea e carregamento do material do rebaixo em túnel classe I a IV - DMT de 0 a 200 m</t>
  </si>
  <si>
    <t>6219504</t>
  </si>
  <si>
    <t>Escavação subterrânea e carregamento em túnel classe V - DMT de 0 a 200 m - seção acima de 90 m²</t>
  </si>
  <si>
    <t>6219422</t>
  </si>
  <si>
    <t>Escavação subterrânea e carregamento em túnel classe V - DMT de 0 a 200 m - seção de 20 a 40 m²</t>
  </si>
  <si>
    <t>6219416</t>
  </si>
  <si>
    <t>Escavação subterrânea e carregamento em túnel classe V - DMT de 0 a 200 m - seção de 40 a 60 m²</t>
  </si>
  <si>
    <t>6219410</t>
  </si>
  <si>
    <t>Escavação subterrânea e carregamento em túnel classe V - DMT de 0 a 200 m - seção de 60 a 90 m²</t>
  </si>
  <si>
    <t>6219505</t>
  </si>
  <si>
    <t>Escavação subterrânea e carregamento em túnel classe VI - DMT de 0 a 200 m - seção acima de 90 m²</t>
  </si>
  <si>
    <t>6219423</t>
  </si>
  <si>
    <t>Escavação subterrânea e carregamento em túnel classe VI - DMT de 0 a 200 m - seção de 20 a 40 m²</t>
  </si>
  <si>
    <t>6219417</t>
  </si>
  <si>
    <t>Escavação subterrânea e carregamento em túnel classe VI - DMT de 0 a 200 m - seção de 40 a 60 m²</t>
  </si>
  <si>
    <t>6219411</t>
  </si>
  <si>
    <t>Escavação subterrânea e carregamento em túnel classe VI - DMT de 0 a 200 m - seção de 60 a 90 m²</t>
  </si>
  <si>
    <t>6219520</t>
  </si>
  <si>
    <t>Pré-fissuramento em túnel</t>
  </si>
  <si>
    <t>6219433</t>
  </si>
  <si>
    <t>Pregagem da frente com vergalhão de fibra de vidro D = 25 mm com perfuração em D = 75 mm e injeção de calda de cimento</t>
  </si>
  <si>
    <t>6205801</t>
  </si>
  <si>
    <t>Pregagem da frente em tubo de PVC D = 50 mm com perfuração em D = 100 mm e injeção de argamassa de cimento e areia 1:1</t>
  </si>
  <si>
    <t>6219524</t>
  </si>
  <si>
    <t>Prego guia para controle de espessura de concreto projetado D = 16 mm em túnel - fornecimento e instalação</t>
  </si>
  <si>
    <t>6416036</t>
  </si>
  <si>
    <t>Usinagem de agregados para microrrevestimento a frio com espessura de 0,8 cm até 1,5 cm - brita comercial</t>
  </si>
  <si>
    <t>6416038</t>
  </si>
  <si>
    <t>Usinagem de agregados para microrrevestimento a frio com espessura de 0,8 cm até 1,5 cm - brita produzida</t>
  </si>
  <si>
    <t>6416037</t>
  </si>
  <si>
    <t>Usinagem de agregados para microrrevestimento a frio com espessura de 2,0 cm - brita comercial</t>
  </si>
  <si>
    <t>6416035</t>
  </si>
  <si>
    <t>Usinagem de agregados para microrrevestimento a frio com espessura de 2,0 cm - brita produzida</t>
  </si>
  <si>
    <t>6416076</t>
  </si>
  <si>
    <t>Usinagem de areia-asfalto a quente - faixa A - areia comercial</t>
  </si>
  <si>
    <t>6416075</t>
  </si>
  <si>
    <t>Usinagem de areia-asfalto a quente - faixa A - areia extraída</t>
  </si>
  <si>
    <t>6416226</t>
  </si>
  <si>
    <t>Usinagem de areia-asfalto a quente - faixa B - areia comercial</t>
  </si>
  <si>
    <t>6416225</t>
  </si>
  <si>
    <t>Usinagem de areia-asfalto a quente - faixa B - areia extraída</t>
  </si>
  <si>
    <t>6416084</t>
  </si>
  <si>
    <t>Usinagem de areia-asfalto a quente com asfalto polímero - faixa A - areia comercial</t>
  </si>
  <si>
    <t>6416083</t>
  </si>
  <si>
    <t>Usinagem de areia-asfalto a quente com asfalto polímero - faixa A - areia extraída</t>
  </si>
  <si>
    <t>6416234</t>
  </si>
  <si>
    <t>Usinagem de areia-asfalto a quente com asfalto polímero - faixa B - areia comercial</t>
  </si>
  <si>
    <t>6416233</t>
  </si>
  <si>
    <t>Usinagem de areia-asfalto a quente com asfalto polímero - faixa B - areia extraída</t>
  </si>
  <si>
    <t>6416236</t>
  </si>
  <si>
    <t>Usinagem de areia-asfalto a quente com asfalto polímero - faixa C - areia comercial</t>
  </si>
  <si>
    <t>6416235</t>
  </si>
  <si>
    <t>Usinagem de areia-asfalto a quente com asfalto polímero - faixa C - areia extraída</t>
  </si>
  <si>
    <t>6416040</t>
  </si>
  <si>
    <t>Usinagem de brita graduada com brita comercial em usina de 300 t/h</t>
  </si>
  <si>
    <t>6416039</t>
  </si>
  <si>
    <t>Usinagem de brita graduada com brita produzida em usina de 300 t/h</t>
  </si>
  <si>
    <t>6416042</t>
  </si>
  <si>
    <t>Usinagem de brita graduada tratada com cimento e brita comercial em usina de 300 t/h</t>
  </si>
  <si>
    <t>6416041</t>
  </si>
  <si>
    <t>Usinagem de brita graduada tratada com cimento e brita produzida em usina de 300 t/h</t>
  </si>
  <si>
    <t>6416080</t>
  </si>
  <si>
    <t>Usinagem de concreto asfáltico - faixa A - areia e brita comerciais</t>
  </si>
  <si>
    <t>6416079</t>
  </si>
  <si>
    <t>Usinagem de concreto asfáltico - faixa A - areia extraída e brita produzida</t>
  </si>
  <si>
    <t>6416143</t>
  </si>
  <si>
    <t>Usinagem de concreto asfáltico - faixa B - areia e brita comerciais</t>
  </si>
  <si>
    <t>6416262</t>
  </si>
  <si>
    <t>Usinagem de concreto asfáltico - faixa B - areia extraída e brita produzida</t>
  </si>
  <si>
    <t>6416078</t>
  </si>
  <si>
    <t>Usinagem de concreto asfáltico - faixa C - areia e brita comerciais</t>
  </si>
  <si>
    <t>6416077</t>
  </si>
  <si>
    <t>Usinagem de concreto asfáltico - faixa C - areia extraída e brita produzida</t>
  </si>
  <si>
    <t>6416088</t>
  </si>
  <si>
    <t>Usinagem de concreto asfáltico com asfalto polímero - faixa A - areia e brita comerciais</t>
  </si>
  <si>
    <t>6416087</t>
  </si>
  <si>
    <t>Usinagem de concreto asfáltico com asfalto polímero - faixa A - areia extraída e brita produzida</t>
  </si>
  <si>
    <t>6416246</t>
  </si>
  <si>
    <t>Usinagem de concreto asfáltico com asfalto polímero - faixa B - areia e brita comerciais</t>
  </si>
  <si>
    <t>6416245</t>
  </si>
  <si>
    <t>Usinagem de concreto asfáltico com asfalto polímero - faixa B - areia extraída e brita produzida</t>
  </si>
  <si>
    <t>6416248</t>
  </si>
  <si>
    <t>Usinagem de concreto asfáltico com asfalto polímero - faixa C - areia e brita comerciais</t>
  </si>
  <si>
    <t>6416247</t>
  </si>
  <si>
    <t>Usinagem de concreto asfáltico com asfalto polímero - faixa C - areia extraída e brita produzida</t>
  </si>
  <si>
    <t>6416214</t>
  </si>
  <si>
    <t>Usinagem de concreto asfáltico com borracha (Gap Graded) - brita comercial</t>
  </si>
  <si>
    <t>6416218</t>
  </si>
  <si>
    <t>Usinagem de concreto asfáltico com borracha (Gap Graded) - brita produzida</t>
  </si>
  <si>
    <t>6416211</t>
  </si>
  <si>
    <t>Usinagem de concreto asfáltico com borracha - faixa A - brita comercial</t>
  </si>
  <si>
    <t>6416215</t>
  </si>
  <si>
    <t>Usinagem de concreto asfáltico com borracha - faixa A - brita produzida</t>
  </si>
  <si>
    <t>6416212</t>
  </si>
  <si>
    <t>Usinagem de concreto asfáltico com borracha - faixa B - brita comercial</t>
  </si>
  <si>
    <t>6416216</t>
  </si>
  <si>
    <t>Usinagem de concreto asfáltico com borracha - faixa B - brita produzida</t>
  </si>
  <si>
    <t>6416213</t>
  </si>
  <si>
    <t>Usinagem de concreto asfáltico com borracha - faixa C - brita comercial</t>
  </si>
  <si>
    <t>6416217</t>
  </si>
  <si>
    <t>Usinagem de concreto asfáltico com borracha - faixa C - brita produzida</t>
  </si>
  <si>
    <t>6416289</t>
  </si>
  <si>
    <t>Usinagem de concreto asfáltico reciclado a frio com espuma de asfalto, agregado comercial e cimento</t>
  </si>
  <si>
    <t>6416098</t>
  </si>
  <si>
    <t>Usinagem de concreto asfáltico reciclado em usina fixa com adição de material fresado e brita comercial</t>
  </si>
  <si>
    <t>6416097</t>
  </si>
  <si>
    <t>Usinagem de concreto asfáltico reciclado em usina fixa com adição de material fresado e brita produzida</t>
  </si>
  <si>
    <t>6416258</t>
  </si>
  <si>
    <t>Usinagem de micro pré-misturado a quente com asfalto polímero - brita comercial</t>
  </si>
  <si>
    <t>6416259</t>
  </si>
  <si>
    <t>Usinagem de micro pré-misturado a quente com asfalto polímero - brita produzida</t>
  </si>
  <si>
    <t>6416074</t>
  </si>
  <si>
    <t>Usinagem de pré-misturado a frio - faixa A - areia e brita comerciais</t>
  </si>
  <si>
    <t>6416073</t>
  </si>
  <si>
    <t>Usinagem de pré-misturado a frio - faixa A - areia extraída e brita produzida</t>
  </si>
  <si>
    <t>6416220</t>
  </si>
  <si>
    <t>Usinagem de pré-misturado a frio - faixa B - areia e brita comerciais</t>
  </si>
  <si>
    <t>6416219</t>
  </si>
  <si>
    <t>Usinagem de pré-misturado a frio - faixa B - areia extraída e brita produzida</t>
  </si>
  <si>
    <t>6416222</t>
  </si>
  <si>
    <t>Usinagem de pré-misturado a frio - faixa C - areia e brita comerciais</t>
  </si>
  <si>
    <t>6416221</t>
  </si>
  <si>
    <t>Usinagem de pré-misturado a frio - faixa C - areia extraída e brita produzida</t>
  </si>
  <si>
    <t>6416224</t>
  </si>
  <si>
    <t>Usinagem de pré-misturado a frio - faixa D - areia e brita comerciais</t>
  </si>
  <si>
    <t>6416223</t>
  </si>
  <si>
    <t>Usinagem de pré-misturado a frio - faixa D - areia extraída e brita produzida</t>
  </si>
  <si>
    <t>6416082</t>
  </si>
  <si>
    <t>Usinagem de pré-misturado a frio com asfalto polímero - faixa A - areia e brita comerciais</t>
  </si>
  <si>
    <t>6416081</t>
  </si>
  <si>
    <t>Usinagem de pré-misturado a frio com asfalto polímero - faixa A - areia extraída e brita produzida</t>
  </si>
  <si>
    <t>6416228</t>
  </si>
  <si>
    <t>Usinagem de pré-misturado a frio com asfalto polímero - faixa B - areia e brita comerciais</t>
  </si>
  <si>
    <t>6416227</t>
  </si>
  <si>
    <t>Usinagem de pré-misturado a frio com asfalto polímero - faixa B - areia extraída e brita produzida</t>
  </si>
  <si>
    <t>6416230</t>
  </si>
  <si>
    <t>Usinagem de pré-misturado a frio com asfalto polímero - faixa C - areia e brita comerciais</t>
  </si>
  <si>
    <t>6416229</t>
  </si>
  <si>
    <t>Usinagem de pré-misturado a frio com asfalto polímero - faixa C - areia extraída e brita produzida</t>
  </si>
  <si>
    <t>6416232</t>
  </si>
  <si>
    <t>Usinagem de pré-misturado a frio com asfalto polímero - faixa D - areia e brita comerciais</t>
  </si>
  <si>
    <t>6416231</t>
  </si>
  <si>
    <t>Usinagem de pré-misturado a frio com asfalto polímero - faixa D - areia extraída e brita produzida</t>
  </si>
  <si>
    <t>6416086</t>
  </si>
  <si>
    <t>Usinagem de pré-misturado a quente com asfalto polímero - faixa I - camada porosa de atrito - areia e brita comerciais</t>
  </si>
  <si>
    <t>6416085</t>
  </si>
  <si>
    <t>Usinagem de pré-misturado a quente com asfalto polímero - faixa I - camada porosa de atrito - areia extraída e brita produzida</t>
  </si>
  <si>
    <t>6416238</t>
  </si>
  <si>
    <t>Usinagem de pré-misturado a quente com asfalto polímero - faixa II - camada porosa de atrito - areia e brita comerciais</t>
  </si>
  <si>
    <t>6416237</t>
  </si>
  <si>
    <t>Usinagem de pré-misturado a quente com asfalto polímero - faixa II - camada porosa de atrito - areia extraída e brita produzida</t>
  </si>
  <si>
    <t>6416240</t>
  </si>
  <si>
    <t>Usinagem de pré-misturado a quente com asfalto polímero - faixa III - camada porosa de atrito - areia e brita comerciais</t>
  </si>
  <si>
    <t>6416239</t>
  </si>
  <si>
    <t>Usinagem de pré-misturado a quente com asfalto polímero - faixa III - camada porosa de atrito - areia extraída e brita produzida</t>
  </si>
  <si>
    <t>6416242</t>
  </si>
  <si>
    <t>Usinagem de pré-misturado a quente com asfalto polímero - faixa IV - camada porosa de atrito - areia e brita comerciais</t>
  </si>
  <si>
    <t>6416241</t>
  </si>
  <si>
    <t>Usinagem de pré-misturado a quente com asfalto polímero - faixa IV - camada porosa de atrito - areia extraída e brita produzida</t>
  </si>
  <si>
    <t>6416244</t>
  </si>
  <si>
    <t>Usinagem de pré-misturado a quente com asfalto polímero - faixa V - camada porosa de atrito - areia e brita comerciais</t>
  </si>
  <si>
    <t>6416243</t>
  </si>
  <si>
    <t>Usinagem de pré-misturado a quente com asfalto polímero - faixa V - camada porosa de atrito - areia extraída e brita produzida</t>
  </si>
  <si>
    <t>6416250</t>
  </si>
  <si>
    <t>Usinagem de solo areia (70% - 30%) - material de jazida e areia comercial</t>
  </si>
  <si>
    <t>6416153</t>
  </si>
  <si>
    <t>Usinagem de solo areia (70% - 30%) - material de jazida e areia extraída</t>
  </si>
  <si>
    <t>6416185</t>
  </si>
  <si>
    <t>Usinagem de solo brita (70% - 30%) com 3% cimento - material de jazida e brita comercial</t>
  </si>
  <si>
    <t>6416184</t>
  </si>
  <si>
    <t>Usinagem de solo brita (70% - 30%) com 3% cimento - material de jazida e brita produzida</t>
  </si>
  <si>
    <t>6416030</t>
  </si>
  <si>
    <t>Usinagem de solo brita (70% - 30%) com material de jazida e brita comercial em usina de 300 t/h</t>
  </si>
  <si>
    <t>6416029</t>
  </si>
  <si>
    <t>Usinagem de solo brita (70% - 30%) com material de jazida e brita produzida em usina de 300 t/h</t>
  </si>
  <si>
    <t>6416056</t>
  </si>
  <si>
    <t>Usinagem de solo cimento com 7% de cimento com material de jazida em usina de 300 t/h</t>
  </si>
  <si>
    <t>6416278</t>
  </si>
  <si>
    <t>Usinagem de solo escória de aciaria (50% - 50%) com material de jazida em usina de 300 t/h</t>
  </si>
  <si>
    <t>6416047</t>
  </si>
  <si>
    <t>Usinagem de solo melhorado com 3% de cimento com material de jazida em usina de 300 t/h</t>
  </si>
  <si>
    <t>6416090</t>
  </si>
  <si>
    <t>Usinagem para pavimento de concreto com fôrmas deslizantes - areia e brita comerciais</t>
  </si>
  <si>
    <t>6416089</t>
  </si>
  <si>
    <t>Usinagem para pavimento de concreto com fôrmas deslizantes - areia extraída e brita produzida</t>
  </si>
  <si>
    <t>6416094</t>
  </si>
  <si>
    <t>Usinagem para pavimento de concreto compactado com rolo - brita comercial</t>
  </si>
  <si>
    <t>6416093</t>
  </si>
  <si>
    <t>Usinagem para pavimento de concreto compactado com rolo - brita produzida</t>
  </si>
  <si>
    <t>6416092</t>
  </si>
  <si>
    <t>Usinagem para sub-base de concreto compactado com rolo - brita comercial</t>
  </si>
  <si>
    <t>6416091</t>
  </si>
  <si>
    <t>Usinagem para sub-base de concreto compactado com rolo - brita produzida</t>
  </si>
  <si>
    <t>6817809</t>
  </si>
  <si>
    <t>Confecção de BSCC - seção canal de 1,5 x 1,5 m - areia e brita comerciais</t>
  </si>
  <si>
    <t>6817810</t>
  </si>
  <si>
    <t>Confecção de BSCC - seção canal de 1,5 x 1,5 m - areia extraída e brita produzida</t>
  </si>
  <si>
    <t>6817811</t>
  </si>
  <si>
    <t>Confecção de BSCC - seção canal de 2,0 x 1,5 m - areia e brita comerciais</t>
  </si>
  <si>
    <t>6817812</t>
  </si>
  <si>
    <t>Confecção de BSCC - seção canal de 2,0 x 1,5 m - areia extraída e brita produzida</t>
  </si>
  <si>
    <t>6817813</t>
  </si>
  <si>
    <t>Confecção de BSCC - seção canal de 2,0 x 2,0 m - tipo I - areia e brita comerciais</t>
  </si>
  <si>
    <t>6817814</t>
  </si>
  <si>
    <t>Confecção de BSCC - seção canal de 2,0 x 2,0 m - tipo I - areia extraída e brita produzida</t>
  </si>
  <si>
    <t>6817815</t>
  </si>
  <si>
    <t>Confecção de BSCC - seção canal de 2,0 x 2,0 m - tipo II - areia e brita comerciais</t>
  </si>
  <si>
    <t>6817816</t>
  </si>
  <si>
    <t>Confecção de BSCC - seção canal de 2,0 x 2,0 m - tipo II - areia extraída e brita produzida</t>
  </si>
  <si>
    <t>6817817</t>
  </si>
  <si>
    <t>Confecção de BSCC - seção canal de 2,5 x 1,5 m - areia e brita comerciais</t>
  </si>
  <si>
    <t>6817818</t>
  </si>
  <si>
    <t>Confecção de BSCC - seção canal de 2,5 x 1,5 m - areia extraída e brita produzida</t>
  </si>
  <si>
    <t>6817819</t>
  </si>
  <si>
    <t>Confecção de BSCC - seção canal de 2,5 x 2,0 m - tipo I - areia e brita comerciais</t>
  </si>
  <si>
    <t>6817820</t>
  </si>
  <si>
    <t>Confecção de BSCC - seção canal de 2,5 x 2,0 m - tipo I - areia extraída e brita produzida</t>
  </si>
  <si>
    <t>6817821</t>
  </si>
  <si>
    <t>Confecção de BSCC - seção canal de 2,5 x 2,0 m - tipo II - areia e brita comerciais</t>
  </si>
  <si>
    <t>6817822</t>
  </si>
  <si>
    <t>Confecção de BSCC - seção canal de 2,5 x 2,0 m - tipo II - areia extraída e brita produzida</t>
  </si>
  <si>
    <t>6817823</t>
  </si>
  <si>
    <t>Confecção de BSCC - seção canal de 3,0 x 1,5 m - areia e brita comerciais</t>
  </si>
  <si>
    <t>6817824</t>
  </si>
  <si>
    <t>Confecção de BSCC - seção canal de 3,0 x 1,5 m - areia extraída e brita produzida</t>
  </si>
  <si>
    <t>6817825</t>
  </si>
  <si>
    <t>Confecção de BSCC - seção canal de 3,0 x 2,0 m - tipo I - areia e brita comerciais</t>
  </si>
  <si>
    <t>6817826</t>
  </si>
  <si>
    <t>Confecção de BSCC - seção canal de 3,0 x 2,0 m - tipo I - areia extraída e brita produzida</t>
  </si>
  <si>
    <t>6817827</t>
  </si>
  <si>
    <t>Confecção de BSCC - seção canal de 3,0 x 2,0 m - tipo II - areia e brita comerciais</t>
  </si>
  <si>
    <t>6817828</t>
  </si>
  <si>
    <t>Confecção de BSCC - seção canal de 3,0 x 2,0 m - tipo II - areia extraída e brita produzida</t>
  </si>
  <si>
    <t>6817753</t>
  </si>
  <si>
    <t>Confecção de BSCC - seção fechada de 1,5 x 1,5 m - altura do aterro de 0,25 a 1,00 m - areia e brita comerciais</t>
  </si>
  <si>
    <t>6817754</t>
  </si>
  <si>
    <t>Confecção de BSCC - seção fechada de 1,5 x 1,5 m - altura do aterro de 0,25 a 1,00 m - areia extraída e brita produzida</t>
  </si>
  <si>
    <t>6817755</t>
  </si>
  <si>
    <t>Confecção de BSCC - seção fechada de 1,5 x 1,5 m - altura do aterro de 1,00 a 2,50 m - areia e brita comerciais</t>
  </si>
  <si>
    <t>6817756</t>
  </si>
  <si>
    <t>Confecção de BSCC - seção fechada de 1,5 x 1,5 m - altura do aterro de 1,00 a 2,50 m - areia extraída e brita produzida</t>
  </si>
  <si>
    <t>6817763</t>
  </si>
  <si>
    <t>Confecção de BSCC - seção fechada de 1,5 x 1,5 m - altura do aterro de 10,00 a 12,50 m - areia e brita comerciais</t>
  </si>
  <si>
    <t>6817764</t>
  </si>
  <si>
    <t>Confecção de BSCC - seção fechada de 1,5 x 1,5 m - altura do aterro de 10,00 a 12,50 m - areia extraída e brita produzida</t>
  </si>
  <si>
    <t>6817765</t>
  </si>
  <si>
    <t>Confecção de BSCC - seção fechada de 1,5 x 1,5 m - altura do aterro de 12,50 a 15,00 m - areia e brita comerciais</t>
  </si>
  <si>
    <t>6817766</t>
  </si>
  <si>
    <t>Confecção de BSCC - seção fechada de 1,5 x 1,5 m - altura do aterro de 12,50 a 15,00 m - areia extraída e brita produzida</t>
  </si>
  <si>
    <t>6817757</t>
  </si>
  <si>
    <t>Confecção de BSCC - seção fechada de 1,5 x 1,5 m - altura do aterro de 2,50 a 5,00 m - areia e brita comerciais</t>
  </si>
  <si>
    <t>6817758</t>
  </si>
  <si>
    <t>Confecção de BSCC - seção fechada de 1,5 x 1,5 m - altura do aterro de 2,50 a 5,00 m - areia extraída e brita produzida</t>
  </si>
  <si>
    <t>6817759</t>
  </si>
  <si>
    <t>Confecção de BSCC - seção fechada de 1,5 x 1,5 m - altura do aterro de 5,00 a 7,50 m - areia e brita comerciais</t>
  </si>
  <si>
    <t>6817760</t>
  </si>
  <si>
    <t>Confecção de BSCC - seção fechada de 1,5 x 1,5 m - altura do aterro de 5,00 a 7,50 m - areia extraída e brita produzida</t>
  </si>
  <si>
    <t>6817761</t>
  </si>
  <si>
    <t>Confecção de BSCC - seção fechada de 1,5 x 1,5 m - altura do aterro de 7,50 a 10,00 m - areia e brita comerciais</t>
  </si>
  <si>
    <t>6817762</t>
  </si>
  <si>
    <t>Confecção de BSCC - seção fechada de 1,5 x 1,5 m - altura do aterro de 7,50 a 10,00 m - areia extraída e brita produzida</t>
  </si>
  <si>
    <t>6817767</t>
  </si>
  <si>
    <t>Confecção de BSCC - seção fechada de 2,0 x 2,0 m - altura do aterro de 0,25 a 1,00 m - areia e brita comerciais</t>
  </si>
  <si>
    <t>6817768</t>
  </si>
  <si>
    <t>Confecção de BSCC - seção fechada de 2,0 x 2,0 m - altura do aterro de 0,25 a 1,00 m - areia extraída e brita produzida</t>
  </si>
  <si>
    <t>6817769</t>
  </si>
  <si>
    <t>Confecção de BSCC - seção fechada de 2,0 x 2,0 m - altura do aterro de 1,00 a 2,50 m - areia e brita comerciais</t>
  </si>
  <si>
    <t>6817770</t>
  </si>
  <si>
    <t>Confecção de BSCC - seção fechada de 2,0 x 2,0 m - altura do aterro de 1,00 a 2,50 m - areia extraída e brita produzida</t>
  </si>
  <si>
    <t>6817777</t>
  </si>
  <si>
    <t>Confecção de BSCC - seção fechada de 2,0 x 2,0 m - altura do aterro de 10,00 a 12,50 m - areia e brita comerciais</t>
  </si>
  <si>
    <t>6817778</t>
  </si>
  <si>
    <t>Confecção de BSCC - seção fechada de 2,0 x 2,0 m - altura do aterro de 10,00 a 12,50 m - areia extraída e brita produzida</t>
  </si>
  <si>
    <t>6817779</t>
  </si>
  <si>
    <t>Confecção de BSCC - seção fechada de 2,0 x 2,0 m - altura do aterro de 12,50 a 15,00 m - areia e brita comerciais</t>
  </si>
  <si>
    <t>6817780</t>
  </si>
  <si>
    <t>Confecção de BSCC - seção fechada de 2,0 x 2,0 m - altura do aterro de 12,50 a 15,00 m - areia extraída e brita produzida</t>
  </si>
  <si>
    <t>6817771</t>
  </si>
  <si>
    <t>Confecção de BSCC - seção fechada de 2,0 x 2,0 m - altura do aterro de 2,50 a 5,00 m - areia e brita comerciais</t>
  </si>
  <si>
    <t>6817772</t>
  </si>
  <si>
    <t>Confecção de BSCC - seção fechada de 2,0 x 2,0 m - altura do aterro de 2,50 a 5,00 m - areia extraída e brita produzida</t>
  </si>
  <si>
    <t>6817773</t>
  </si>
  <si>
    <t>Confecção de BSCC - seção fechada de 2,0 x 2,0 m - altura do aterro de 5,00 a 7,50 m - areia e brita comerciais</t>
  </si>
  <si>
    <t>6817774</t>
  </si>
  <si>
    <t>Confecção de BSCC - seção fechada de 2,0 x 2,0 m - altura do aterro de 5,00 a 7,50 m - areia extraída e brita produzida</t>
  </si>
  <si>
    <t>6817775</t>
  </si>
  <si>
    <t>Confecção de BSCC - seção fechada de 2,0 x 2,0 m - altura do aterro de 7,50 a 10,00 m - areia e brita comerciais</t>
  </si>
  <si>
    <t>6817776</t>
  </si>
  <si>
    <t>Confecção de BSCC - seção fechada de 2,0 x 2,0 m - altura do aterro de 7,50 a 10,00 m - areia extraída e brita produzida</t>
  </si>
  <si>
    <t>6817781</t>
  </si>
  <si>
    <t>Confecção de BSCC - seção fechada de 2,5 x 2,5 m - altura do aterro de 0,25 a 1,00 m - areia e brita comerciais</t>
  </si>
  <si>
    <t>6817782</t>
  </si>
  <si>
    <t>Confecção de BSCC - seção fechada de 2,5 x 2,5 m - altura do aterro de 0,25 a 1,00 m - areia extraída e brita produzida</t>
  </si>
  <si>
    <t>6817783</t>
  </si>
  <si>
    <t>Confecção de BSCC - seção fechada de 2,5 x 2,5 m - altura do aterro de 1,00 a 2,50 m - areia e brita comerciais</t>
  </si>
  <si>
    <t>6817784</t>
  </si>
  <si>
    <t>Confecção de BSCC - seção fechada de 2,5 x 2,5 m - altura do aterro de 1,00 a 2,50 m - areia extraída e brita produzida</t>
  </si>
  <si>
    <t>6817791</t>
  </si>
  <si>
    <t>Confecção de BSCC - seção fechada de 2,5 x 2,5 m - altura do aterro de 10,00 a 12,50 m - areia e brita comerciais</t>
  </si>
  <si>
    <t>6817792</t>
  </si>
  <si>
    <t>Confecção de BSCC - seção fechada de 2,5 x 2,5 m - altura do aterro de 10,00 a 12,50 m - areia extraída e brita produzida</t>
  </si>
  <si>
    <t>6817793</t>
  </si>
  <si>
    <t>Confecção de BSCC - seção fechada de 2,5 x 2,5 m - altura do aterro de 12,50 a 15,00 m - areia e brita comerciais</t>
  </si>
  <si>
    <t>6817794</t>
  </si>
  <si>
    <t>Confecção de BSCC - seção fechada de 2,5 x 2,5 m - altura do aterro de 12,50 a 15,00 m - areia extraída e brita produzida</t>
  </si>
  <si>
    <t>6817785</t>
  </si>
  <si>
    <t>Confecção de BSCC - seção fechada de 2,5 x 2,5 m - altura do aterro de 2,50 a 5,00 m - areia e brita comerciais</t>
  </si>
  <si>
    <t>6817786</t>
  </si>
  <si>
    <t>Confecção de BSCC - seção fechada de 2,5 x 2,5 m - altura do aterro de 2,50 a 5,00 m - areia extraída e brita produzida</t>
  </si>
  <si>
    <t>6817787</t>
  </si>
  <si>
    <t>Confecção de BSCC - seção fechada de 2,5 x 2,5 m - altura do aterro de 5,00 a 7,50 m - areia e brita comerciais</t>
  </si>
  <si>
    <t>6817788</t>
  </si>
  <si>
    <t>Confecção de BSCC - seção fechada de 2,5 x 2,5 m - altura do aterro de 5,00 a 7,50 m - areia extraída e brita produzida</t>
  </si>
  <si>
    <t>6817789</t>
  </si>
  <si>
    <t>Confecção de BSCC - seção fechada de 2,5 x 2,5 m - altura do aterro de 7,50 a 10,00 m - areia e brita comerciais</t>
  </si>
  <si>
    <t>6817790</t>
  </si>
  <si>
    <t>Confecção de BSCC - seção fechada de 2,5 x 2,5 m - altura do aterro de 7,50 a 10,00 m - areia extraída e brita produzida</t>
  </si>
  <si>
    <t>6817795</t>
  </si>
  <si>
    <t>Confecção de BSCC - seção fechada de 3,0 x 3,0 m - altura do aterro de 0,25 a 1,00 m - areia e brita comerciais</t>
  </si>
  <si>
    <t>6817796</t>
  </si>
  <si>
    <t>Confecção de BSCC - seção fechada de 3,0 x 3,0 m - altura do aterro de 0,25 a 1,00 m - areia extraída e brita produzida</t>
  </si>
  <si>
    <t>6817797</t>
  </si>
  <si>
    <t>Confecção de BSCC - seção fechada de 3,0 x 3,0 m - altura do aterro de 1,00 a 2,50 m - areia e brita comerciais</t>
  </si>
  <si>
    <t>6817798</t>
  </si>
  <si>
    <t>Confecção de BSCC - seção fechada de 3,0 x 3,0 m - altura do aterro de 1,00 a 2,50 m - areia extraída e brita produzida</t>
  </si>
  <si>
    <t>6817805</t>
  </si>
  <si>
    <t>Confecção de BSCC - seção fechada de 3,0 x 3,0 m - altura do aterro de 10,00 a 12,50 m - areia e brita comerciais</t>
  </si>
  <si>
    <t>6817806</t>
  </si>
  <si>
    <t>Confecção de BSCC - seção fechada de 3,0 x 3,0 m - altura do aterro de 10,00 a 12,50 m - areia extraída e brita produzida</t>
  </si>
  <si>
    <t>6817807</t>
  </si>
  <si>
    <t>Confecção de BSCC - seção fechada de 3,0 x 3,0 m - altura do aterro de 12,50 a 15,00 m - areia e brita comerciais</t>
  </si>
  <si>
    <t>6817808</t>
  </si>
  <si>
    <t>Confecção de BSCC - seção fechada de 3,0 x 3,0 m - altura do aterro de 12,50 a 15,00 m - areia extraída e brita produzida</t>
  </si>
  <si>
    <t>6817799</t>
  </si>
  <si>
    <t>Confecção de BSCC - seção fechada de 3,0 x 3,0 m - altura do aterro de 2,50 a 5,00 m - areia e brita comerciais</t>
  </si>
  <si>
    <t>6817800</t>
  </si>
  <si>
    <t>Confecção de BSCC - seção fechada de 3,0 x 3,0 m - altura do aterro de 2,50 a 5,00 m - areia extraída e brita produzida</t>
  </si>
  <si>
    <t>6817801</t>
  </si>
  <si>
    <t>Confecção de BSCC - seção fechada de 3,0 x 3,0 m - altura do aterro de 5,00 a 7,50 m - areia e brita comerciais</t>
  </si>
  <si>
    <t>6817802</t>
  </si>
  <si>
    <t>Confecção de BSCC - seção fechada de 3,0 x 3,0 m - altura do aterro de 5,00 a 7,50 m - areia extraída e brita produzida</t>
  </si>
  <si>
    <t>6817803</t>
  </si>
  <si>
    <t>Confecção de BSCC - seção fechada de 3,0 x 3,0 m - altura do aterro de 7,50 a 10,00 m - areia e brita comerciais</t>
  </si>
  <si>
    <t>6817804</t>
  </si>
  <si>
    <t>Confecção de BSCC - seção fechada de 3,0 x 3,0 m - altura do aterro de 7,50 a 10,00 m - areia extraída e brita produzida</t>
  </si>
  <si>
    <t>6817885</t>
  </si>
  <si>
    <t>Corpo de BSCC - seção canal de 1,5 x 1,5 m - pré-moldado - areia e brita comerciais</t>
  </si>
  <si>
    <t>6817886</t>
  </si>
  <si>
    <t>Corpo de BSCC - seção canal de 1,5 x 1,5 m - pré-moldado - areia extraída e brita produzida</t>
  </si>
  <si>
    <t>6817887</t>
  </si>
  <si>
    <t>Corpo de BSCC - seção canal de 2,0 x 1,5 m - pré-moldado - areia e brita comerciais</t>
  </si>
  <si>
    <t>6817888</t>
  </si>
  <si>
    <t>Corpo de BSCC - seção canal de 2,0 x 1,5 m - pré-moldado - areia extraída e brita produzida</t>
  </si>
  <si>
    <t>6817889</t>
  </si>
  <si>
    <t>Corpo de BSCC - seção canal de 2,0 x 2,0 m - pré-moldado - tipo I - areia e brita comerciais</t>
  </si>
  <si>
    <t>6817890</t>
  </si>
  <si>
    <t>Corpo de BSCC - seção canal de 2,0 x 2,0 m - pré-moldado - tipo I - areia extraída e brita produzida</t>
  </si>
  <si>
    <t>6817891</t>
  </si>
  <si>
    <t>Corpo de BSCC - seção canal de 2,0 x 2,0 m - pré-moldado - tipo II - areia e brita comerciais</t>
  </si>
  <si>
    <t>6817892</t>
  </si>
  <si>
    <t>Corpo de BSCC - seção canal de 2,0 x 2,0 m - pré-moldado - tipo II - areia extraída e brita produzida</t>
  </si>
  <si>
    <t>6817893</t>
  </si>
  <si>
    <t>Corpo de BSCC - seção canal de 2,5 x 1,5 m - pré-moldado - areia e brita comerciais</t>
  </si>
  <si>
    <t>6817894</t>
  </si>
  <si>
    <t>Corpo de BSCC - seção canal de 2,5 x 1,5 m - pré-moldado - areia extraída e brita produzida</t>
  </si>
  <si>
    <t>6817895</t>
  </si>
  <si>
    <t>Corpo de BSCC - seção canal de 2,5 x 2,0 m - pré-moldado - tipo I - areia e brita comerciais</t>
  </si>
  <si>
    <t>6817896</t>
  </si>
  <si>
    <t>Corpo de BSCC - seção canal de 2,5 x 2,0 m - pré-moldado - tipo I - areia extraída e brita produzida</t>
  </si>
  <si>
    <t>6817897</t>
  </si>
  <si>
    <t>Corpo de BSCC - seção canal de 2,5 x 2,0 m - pré-moldado - tipo II - areia e brita comerciais</t>
  </si>
  <si>
    <t>6817898</t>
  </si>
  <si>
    <t>Corpo de BSCC - seção canal de 2,5 x 2,0 m - pré-moldado - tipo II - areia extraída e brita produzida</t>
  </si>
  <si>
    <t>6817899</t>
  </si>
  <si>
    <t>Corpo de BSCC - seção canal de 3,0 x 1,5 m - pré-moldado - areia e brita comerciais</t>
  </si>
  <si>
    <t>6817900</t>
  </si>
  <si>
    <t>Corpo de BSCC - seção canal de 3,0 x 1,5 m - pré-moldado - areia extraída e brita produzida</t>
  </si>
  <si>
    <t>6817901</t>
  </si>
  <si>
    <t>Corpo de BSCC - seção canal de 3,0 x 2,0 m - pré-moldado - tipo I - areia e brita comerciais</t>
  </si>
  <si>
    <t>6817902</t>
  </si>
  <si>
    <t>Corpo de BSCC - seção canal de 3,0 x 2,0 m - pré-moldado - tipo I - areia extraída e brita produzida</t>
  </si>
  <si>
    <t>6817903</t>
  </si>
  <si>
    <t>Corpo de BSCC - seção canal de 3,0 x 2,0 m - pré-moldado - tipo II - areia e brita comerciais</t>
  </si>
  <si>
    <t>6817904</t>
  </si>
  <si>
    <t>Corpo de BSCC - seção canal de 3,0 x 2,0 m - pré-moldado - tipo II - areia extraída e brita produzida</t>
  </si>
  <si>
    <t>6817829</t>
  </si>
  <si>
    <t>Corpo de BSCC - seção fechada de 1,5 x 1,5 m - pré-moldado - altura do aterro de 0,25 a 1,00 m - areia e brita comerciais</t>
  </si>
  <si>
    <t>6817830</t>
  </si>
  <si>
    <t>Corpo de BSCC - seção fechada de 1,5 x 1,5 m - pré-moldado - altura do aterro de 0,25 a 1,00 m - areia extraída e brita produzida</t>
  </si>
  <si>
    <t>6817831</t>
  </si>
  <si>
    <t>Corpo de BSCC - seção fechada de 1,5 x 1,5 m - pré-moldado - altura do aterro de 1,00 a 2,50 m - areia e brita comerciais</t>
  </si>
  <si>
    <t>6817832</t>
  </si>
  <si>
    <t>Corpo de BSCC - seção fechada de 1,5 x 1,5 m - pré-moldado - altura do aterro de 1,00 a 2,50 m - areia extraída e brita produzida</t>
  </si>
  <si>
    <t>6817839</t>
  </si>
  <si>
    <t>Corpo de BSCC - seção fechada de 1,5 x 1,5 m - pré-moldado - altura do aterro de 10,00 a 12,50 m - areia e brita comerciais</t>
  </si>
  <si>
    <t>6817840</t>
  </si>
  <si>
    <t>Corpo de BSCC - seção fechada de 1,5 x 1,5 m - pré-moldado - altura do aterro de 10,00 a 12,50 m - areia extraída e brita produzida</t>
  </si>
  <si>
    <t>6817841</t>
  </si>
  <si>
    <t>Corpo de BSCC - seção fechada de 1,5 x 1,5 m - pré-moldado - altura do aterro de 12,50 a 15,00 m - areia e brita comerciais</t>
  </si>
  <si>
    <t>6817842</t>
  </si>
  <si>
    <t>Corpo de BSCC - seção fechada de 1,5 x 1,5 m - pré-moldado - altura do aterro de 12,50 a 15,00 m - areia extraída e brita produzida</t>
  </si>
  <si>
    <t>6817833</t>
  </si>
  <si>
    <t>Corpo de BSCC - seção fechada de 1,5 x 1,5 m - pré-moldado - altura do aterro de 2,50 a 5,00 m - areia e brita comerciais</t>
  </si>
  <si>
    <t>6817834</t>
  </si>
  <si>
    <t>Corpo de BSCC - seção fechada de 1,5 x 1,5 m - pré-moldado - altura do aterro de 2,50 a 5,00 m - areia extraída e brita produzida</t>
  </si>
  <si>
    <t>6817835</t>
  </si>
  <si>
    <t>Corpo de BSCC - seção fechada de 1,5 x 1,5 m - pré-moldado - altura do aterro de 5,00 a 7,50 m - areia e brita comerciais</t>
  </si>
  <si>
    <t>6817836</t>
  </si>
  <si>
    <t>Corpo de BSCC - seção fechada de 1,5 x 1,5 m - pré-moldado - altura do aterro de 5,00 a 7,50 m - areia extraída e brita produzida</t>
  </si>
  <si>
    <t>6817837</t>
  </si>
  <si>
    <t>Corpo de BSCC - seção fechada de 1,5 x 1,5 m - pré-moldado - altura do aterro de 7,50 a 10,00 m - areia e brita comerciais</t>
  </si>
  <si>
    <t>6817838</t>
  </si>
  <si>
    <t>Corpo de BSCC - seção fechada de 1,5 x 1,5 m - pré-moldado - altura do aterro de 7,50 a 10,00 m - areia extraída e brita produzida</t>
  </si>
  <si>
    <t>6817843</t>
  </si>
  <si>
    <t>Corpo de BSCC - seção fechada de 2,0 x 2,0 m - pré-moldado - altura do aterro de 0,25 a 1,00 m - areia e brita comerciais</t>
  </si>
  <si>
    <t>6817844</t>
  </si>
  <si>
    <t>Corpo de BSCC - seção fechada de 2,0 x 2,0 m - pré-moldado - altura do aterro de 0,25 a 1,00 m - areia extraída e brita produzida</t>
  </si>
  <si>
    <t>6817845</t>
  </si>
  <si>
    <t>Corpo de BSCC - seção fechada de 2,0 x 2,0 m - pré-moldado - altura do aterro de 1,00 a 2,50 m - areia e brita comerciais</t>
  </si>
  <si>
    <t>6817846</t>
  </si>
  <si>
    <t>Corpo de BSCC - seção fechada de 2,0 x 2,0 m - pré-moldado - altura do aterro de 1,00 a 2,50 m - areia extraída e brita produzida</t>
  </si>
  <si>
    <t>6817853</t>
  </si>
  <si>
    <t>Corpo de BSCC - seção fechada de 2,0 x 2,0 m - pré-moldado - altura do aterro de 10,00 a 12,50 m - areia e brita comerciais</t>
  </si>
  <si>
    <t>6817854</t>
  </si>
  <si>
    <t>Corpo de BSCC - seção fechada de 2,0 x 2,0 m - pré-moldado - altura do aterro de 10,00 a 12,50 m - areia extraída e brita produzida</t>
  </si>
  <si>
    <t>6817855</t>
  </si>
  <si>
    <t>Corpo de BSCC - seção fechada de 2,0 x 2,0 m - pré-moldado - altura do aterro de 12,50 a 15,00 m - areia e brita comerciais</t>
  </si>
  <si>
    <t>6817856</t>
  </si>
  <si>
    <t>Corpo de BSCC - seção fechada de 2,0 x 2,0 m - pré-moldado - altura do aterro de 12,50 a 15,00 m - areia extraída e brita produzida</t>
  </si>
  <si>
    <t>6817847</t>
  </si>
  <si>
    <t>Corpo de BSCC - seção fechada de 2,0 x 2,0 m - pré-moldado - altura do aterro de 2,50 a 5,00 m - areia e brita comerciais</t>
  </si>
  <si>
    <t>6817848</t>
  </si>
  <si>
    <t>Corpo de BSCC - seção fechada de 2,0 x 2,0 m - pré-moldado - altura do aterro de 2,50 a 5,00 m - areia extraída e brita produzida</t>
  </si>
  <si>
    <t>6817849</t>
  </si>
  <si>
    <t>Corpo de BSCC - seção fechada de 2,0 x 2,0 m - pré-moldado - altura do aterro de 5,00 a 7,50 m - areia e brita comerciais</t>
  </si>
  <si>
    <t>6817850</t>
  </si>
  <si>
    <t>Corpo de BSCC - seção fechada de 2,0 x 2,0 m - pré-moldado - altura do aterro de 5,00 a 7,50 m - areia extraída e brita produzida</t>
  </si>
  <si>
    <t>6817851</t>
  </si>
  <si>
    <t>Corpo de BSCC - seção fechada de 2,0 x 2,0 m - pré-moldado - altura do aterro de 7,50 a 10,00 m - areia e brita comerciais</t>
  </si>
  <si>
    <t>6817852</t>
  </si>
  <si>
    <t>Corpo de BSCC - seção fechada de 2,0 x 2,0 m - pré-moldado - altura do aterro de 7,50 a 10,00 m - areia extraída e brita produzida</t>
  </si>
  <si>
    <t>6817857</t>
  </si>
  <si>
    <t>Corpo de BSCC - seção fechada de 2,5 x 2,5 m - pré-moldado - altura do aterro de 0,25 a 1,00 m - areia e brita comerciais</t>
  </si>
  <si>
    <t>6817858</t>
  </si>
  <si>
    <t>Corpo de BSCC - seção fechada de 2,5 x 2,5 m - pré-moldado - altura do aterro de 0,25 a 1,00 m - areia extraída e brita produzida</t>
  </si>
  <si>
    <t>6817859</t>
  </si>
  <si>
    <t>Corpo de BSCC - seção fechada de 2,5 x 2,5 m - pré-moldado - altura do aterro de 1,00 a 2,50 m - areia e brita comerciais</t>
  </si>
  <si>
    <t>6817860</t>
  </si>
  <si>
    <t>Corpo de BSCC - seção fechada de 2,5 x 2,5 m - pré-moldado - altura do aterro de 1,00 a 2,50 m - areia extraída e brita produzida</t>
  </si>
  <si>
    <t>6817867</t>
  </si>
  <si>
    <t>Corpo de BSCC - seção fechada de 2,5 x 2,5 m - pré-moldado - altura do aterro de 10,00 a 12,50 m - areia e brita comerciais</t>
  </si>
  <si>
    <t>6817868</t>
  </si>
  <si>
    <t>Corpo de BSCC - seção fechada de 2,5 x 2,5 m - pré-moldado - altura do aterro de 10,00 a 12,50 m - areia extraída e brita produzida</t>
  </si>
  <si>
    <t>6817869</t>
  </si>
  <si>
    <t>Corpo de BSCC - seção fechada de 2,5 x 2,5 m - pré-moldado - altura do aterro de 12,50 a 15,00 m - areia e brita comerciais</t>
  </si>
  <si>
    <t>6817870</t>
  </si>
  <si>
    <t>Corpo de BSCC - seção fechada de 2,5 x 2,5 m - pré-moldado - altura do aterro de 12,50 a 15,00 m - areia extraída e brita produzida</t>
  </si>
  <si>
    <t>6817861</t>
  </si>
  <si>
    <t>Corpo de BSCC - seção fechada de 2,5 x 2,5 m - pré-moldado - altura do aterro de 2,50 a 5,00 m - areia e brita comerciais</t>
  </si>
  <si>
    <t>6817862</t>
  </si>
  <si>
    <t>Corpo de BSCC - seção fechada de 2,5 x 2,5 m - pré-moldado - altura do aterro de 2,50 a 5,00 m - areia extraída e brita produzida</t>
  </si>
  <si>
    <t>6817863</t>
  </si>
  <si>
    <t>Corpo de BSCC - seção fechada de 2,5 x 2,5 m - pré-moldado - altura do aterro de 5,00 a 7,50 m - areia e brita comerciais</t>
  </si>
  <si>
    <t>6817864</t>
  </si>
  <si>
    <t>Corpo de BSCC - seção fechada de 2,5 x 2,5 m - pré-moldado - altura do aterro de 5,00 a 7,50 m - areia extraída e brita produzida</t>
  </si>
  <si>
    <t>6817865</t>
  </si>
  <si>
    <t>Corpo de BSCC - seção fechada de 2,5 x 2,5 m - pré-moldado - altura do aterro de 7,50 a 10,00 m - areia e brita comerciais</t>
  </si>
  <si>
    <t>6817866</t>
  </si>
  <si>
    <t>Corpo de BSCC - seção fechada de 2,5 x 2,5 m - pré-moldado - altura do aterro de 7,50 a 10,00 m - areia extraída e brita produzida</t>
  </si>
  <si>
    <t>6817871</t>
  </si>
  <si>
    <t>Corpo de BSCC - seção fechada de 3,0 x 3,0 m - pré-moldado - altura do aterro de 0,25 a 1,00 m - areia e brita comerciais</t>
  </si>
  <si>
    <t>6817872</t>
  </si>
  <si>
    <t>Corpo de BSCC - seção fechada de 3,0 x 3,0 m - pré-moldado - altura do aterro de 0,25 a 1,00 m - areia extraída e brita produzida</t>
  </si>
  <si>
    <t>6817873</t>
  </si>
  <si>
    <t>Corpo de BSCC - seção fechada de 3,0 x 3,0 m - pré-moldado - altura do aterro de 1,00 a 2,50 m - areia e brita comerciais</t>
  </si>
  <si>
    <t>6817874</t>
  </si>
  <si>
    <t>Corpo de BSCC - seção fechada de 3,0 x 3,0 m - pré-moldado - altura do aterro de 1,00 a 2,50 m - areia extraída e brita produzida</t>
  </si>
  <si>
    <t>6817881</t>
  </si>
  <si>
    <t>Corpo de BSCC - seção fechada de 3,0 x 3,0 m - pré-moldado - altura do aterro de 10,00 a 12,50 m - areia e brita comerciais</t>
  </si>
  <si>
    <t>6817882</t>
  </si>
  <si>
    <t>Corpo de BSCC - seção fechada de 3,0 x 3,0 m - pré-moldado - altura do aterro de 10,00 a 12,50 m - areia extraída e brita produzida</t>
  </si>
  <si>
    <t>6817883</t>
  </si>
  <si>
    <t>Corpo de BSCC - seção fechada de 3,0 x 3,0 m - pré-moldado - altura do aterro de 12,50 a 15,00 m - areia e brita comerciais</t>
  </si>
  <si>
    <t>6817884</t>
  </si>
  <si>
    <t>Corpo de BSCC - seção fechada de 3,0 x 3,0 m - pré-moldado - altura do aterro de 12,50 a 15,00 m - areia extraída e brita produzida</t>
  </si>
  <si>
    <t>6817875</t>
  </si>
  <si>
    <t>Corpo de BSCC - seção fechada de 3,0 x 3,0 m - pré-moldado - altura do aterro de 2,50 a 5,00 m - areia e brita comerciais</t>
  </si>
  <si>
    <t>6817876</t>
  </si>
  <si>
    <t>Corpo de BSCC - seção fechada de 3,0 x 3,0 m - pré-moldado - altura do aterro de 2,50 a 5,00 m - areia extraída e brita produzida</t>
  </si>
  <si>
    <t>6817877</t>
  </si>
  <si>
    <t>Corpo de BSCC - seção fechada de 3,0 x 3,0 m - pré-moldado - altura do aterro de 5,00 a 7,50 m - areia e brita comerciais</t>
  </si>
  <si>
    <t>6817878</t>
  </si>
  <si>
    <t>Corpo de BSCC - seção fechada de 3,0 x 3,0 m - pré-moldado - altura do aterro de 5,00 a 7,50 m - areia extraída e brita produzida</t>
  </si>
  <si>
    <t>6817879</t>
  </si>
  <si>
    <t>Corpo de BSCC - seção fechada de 3,0 x 3,0 m - pré-moldado - altura do aterro de 7,50 a 10,00 m - areia e brita comerciais</t>
  </si>
  <si>
    <t>6817880</t>
  </si>
  <si>
    <t>Corpo de BSCC - seção fechada de 3,0 x 3,0 m - pré-moldado - altura do aterro de 7,50 a 10,00 m - areia extraída e brita produzida</t>
  </si>
  <si>
    <t>7119788</t>
  </si>
  <si>
    <t>Administração local do Estaleiro Padrão</t>
  </si>
  <si>
    <t>7119714</t>
  </si>
  <si>
    <t>Amarração do sistema de fundeio - profundidade de até 50 m</t>
  </si>
  <si>
    <t>7119715</t>
  </si>
  <si>
    <t>Ânodo de sacrifício para proteção do casco - fornecimento e instalação</t>
  </si>
  <si>
    <t>7119678</t>
  </si>
  <si>
    <t>Beneficiamento de aço naval para construção de instalações portuárias de pequeno porte</t>
  </si>
  <si>
    <t>7119712</t>
  </si>
  <si>
    <t>Cabo de segurança para conexão da ponte - fornecimento e instalação</t>
  </si>
  <si>
    <t>7119694</t>
  </si>
  <si>
    <t>Confecção de morto de concreto de 13 t</t>
  </si>
  <si>
    <t>7119695</t>
  </si>
  <si>
    <t>Confecção de morto de concreto de 14 t</t>
  </si>
  <si>
    <t>7119696</t>
  </si>
  <si>
    <t>Confecção de morto de concreto de 22 t</t>
  </si>
  <si>
    <t>7119697</t>
  </si>
  <si>
    <t>Confecção de morto de concreto de 36 t</t>
  </si>
  <si>
    <t>7119698</t>
  </si>
  <si>
    <t>Confecção de morto de concreto de 48 t</t>
  </si>
  <si>
    <t>7119688</t>
  </si>
  <si>
    <t>Confecção de poita de concreto com garras metálicas de 13,3 t (peso submerso = 8 t)</t>
  </si>
  <si>
    <t>7119689</t>
  </si>
  <si>
    <t>Confecção de poita de concreto com garras metálicas de 25 t (peso submerso = 15 t)</t>
  </si>
  <si>
    <t>7119690</t>
  </si>
  <si>
    <t>Confecção de poita de concreto com garras metálicas de 30 t (peso submerso = 18 t)</t>
  </si>
  <si>
    <t>7119691</t>
  </si>
  <si>
    <t>Confecção de poita de concreto com garras metálicas de 41,7 t (peso submerso = 25 t)</t>
  </si>
  <si>
    <t>7119692</t>
  </si>
  <si>
    <t>Confecção de poita de concreto com garras metálicas de 45,8 t (peso submerso = 27,5 t)</t>
  </si>
  <si>
    <t>7119693</t>
  </si>
  <si>
    <t>Confecção de poita de concreto com garras metálicas de 58,3 t (peso submerso = 35 t)</t>
  </si>
  <si>
    <t>7119687</t>
  </si>
  <si>
    <t>Confecção de poita de concreto com garras metálicas de 6,7 t (peso submerso = 4 t)</t>
  </si>
  <si>
    <t>7119681</t>
  </si>
  <si>
    <t>Confecção de poita de concreto de 13,3 t (peso submerso = 8 t)</t>
  </si>
  <si>
    <t>7119682</t>
  </si>
  <si>
    <t>Confecção de poita de concreto de 25 t (peso submerso = 15 t)</t>
  </si>
  <si>
    <t>7119683</t>
  </si>
  <si>
    <t>Confecção de poita de concreto de 30 t (peso submerso = 18 t)</t>
  </si>
  <si>
    <t>7119684</t>
  </si>
  <si>
    <t>Confecção de poita de concreto de 41,7 t (peso submerso = 25 t)</t>
  </si>
  <si>
    <t>7119685</t>
  </si>
  <si>
    <t>Confecção de poita de concreto de 45,8 t (peso submerso = 27,5 t)</t>
  </si>
  <si>
    <t>7119686</t>
  </si>
  <si>
    <t>Confecção de poita de concreto de 58,3 t (peso submerso = 35 t)</t>
  </si>
  <si>
    <t>7119680</t>
  </si>
  <si>
    <t>Confecção de poita de concreto de 6,7 t (peso submerso = 4 t)</t>
  </si>
  <si>
    <t>7119710</t>
  </si>
  <si>
    <t>Defensa de pneus para proteção do flutuante - confecção e instalação</t>
  </si>
  <si>
    <t>7107375</t>
  </si>
  <si>
    <t>Fornecimento e instalação de reservatório metálico tipo taça de 10.000 litros pintura interna e externa com escada de acesso e base de concreto armado - areia e brita comerciais</t>
  </si>
  <si>
    <t>7107376</t>
  </si>
  <si>
    <t>Fornecimento e instalação de reservatório metálico tipo taça de 20.000 litros pintura interna e externa com escada de acesso e base de concreto armado - areia e brita comerciais</t>
  </si>
  <si>
    <t>7107377</t>
  </si>
  <si>
    <t>Fornecimento e instalação de reservatório metálico tipo taça de 30.000 litros pintura interna e externa com escada de acesso e base de concreto armado - areia e brita comerciais</t>
  </si>
  <si>
    <t>7107374</t>
  </si>
  <si>
    <t>Fornecimento e instalação de reservatório metálico tipo taça de 5.000 litros pintura interna e externa com escada de acesso e base de concreto armado - areia e brita comerciais</t>
  </si>
  <si>
    <t>7119708</t>
  </si>
  <si>
    <t>Guincho manual para sistema de fundeio com capacidade de tração de 100 kN - fornecimento e instalação</t>
  </si>
  <si>
    <t>7119709</t>
  </si>
  <si>
    <t>Guincho manual para sistema de fundeio com capacidade de tração de 200 kN - fornecimento e instalação</t>
  </si>
  <si>
    <t>7119706</t>
  </si>
  <si>
    <t>Implantação do sistema naval tipo I - ponte móvel e flutuante principal</t>
  </si>
  <si>
    <t>7119707</t>
  </si>
  <si>
    <t>Implantação do sistema naval tipo II - pontes móveis, flutuante intermediário e flutuante principal</t>
  </si>
  <si>
    <t>7119787</t>
  </si>
  <si>
    <t>Instalações do Estaleiro Padrão para o beneficiamento de estruturas navais, inclusive mobiliário, equipamentos de informática e de segurança</t>
  </si>
  <si>
    <t>7119647</t>
  </si>
  <si>
    <t>Lançamento da embarcação sobre carreira em água</t>
  </si>
  <si>
    <t>7119679</t>
  </si>
  <si>
    <t>Lançamento de poita de concreto - peso submerso</t>
  </si>
  <si>
    <t>7119711</t>
  </si>
  <si>
    <t>Mancal de conexão - confecção e instalação</t>
  </si>
  <si>
    <t>7119713</t>
  </si>
  <si>
    <t>Molinete manual para sistema de fundeio com capacidade de tração de 70 kN - fornecimento e instalação</t>
  </si>
  <si>
    <t>7119646</t>
  </si>
  <si>
    <t>Transporte interno em estaleiro para movimentação de peças</t>
  </si>
  <si>
    <t>7119699</t>
  </si>
  <si>
    <t>Tratamento superficial e pintura da área interna do flutuante (tanques de reserva de flutuabilidade)</t>
  </si>
  <si>
    <t>7119702</t>
  </si>
  <si>
    <t>Tratamento superficial e pintura da ponte e demais estruturas metálicas navais - exceto flutuantes</t>
  </si>
  <si>
    <t>7119701</t>
  </si>
  <si>
    <t>Tratamento superficial e pintura das obras mortas do flutuante (convés principal, convés superior, casaria e estruturas apoiadas sobre o convés) - exceto piso</t>
  </si>
  <si>
    <t>7119700</t>
  </si>
  <si>
    <t>Tratamento superficial e pintura das obras vivas e mortas externas do flutuante (fundo, costados e espelhos de proa e popa)</t>
  </si>
  <si>
    <t>TOTAL SEM BDI</t>
  </si>
  <si>
    <t xml:space="preserve">30 DIAS </t>
  </si>
  <si>
    <r>
      <t xml:space="preserve">(AC) - </t>
    </r>
    <r>
      <rPr>
        <sz val="12"/>
        <rFont val="Courier New"/>
        <family val="3"/>
      </rPr>
      <t>Administração Central</t>
    </r>
  </si>
  <si>
    <r>
      <t xml:space="preserve">(S) + (G) - </t>
    </r>
    <r>
      <rPr>
        <sz val="12"/>
        <rFont val="Courier New"/>
        <family val="3"/>
      </rPr>
      <t>Seguro e Garantia</t>
    </r>
  </si>
  <si>
    <r>
      <t xml:space="preserve">(R) - </t>
    </r>
    <r>
      <rPr>
        <sz val="12"/>
        <rFont val="Courier New"/>
        <family val="3"/>
      </rPr>
      <t>Risco</t>
    </r>
  </si>
  <si>
    <r>
      <t xml:space="preserve">(DF) - </t>
    </r>
    <r>
      <rPr>
        <sz val="12"/>
        <rFont val="Courier New"/>
        <family val="3"/>
      </rPr>
      <t>Despesas Financeiras</t>
    </r>
  </si>
  <si>
    <r>
      <t xml:space="preserve">(L) - </t>
    </r>
    <r>
      <rPr>
        <sz val="12"/>
        <rFont val="Courier New"/>
        <family val="3"/>
      </rPr>
      <t>Lucro</t>
    </r>
  </si>
  <si>
    <r>
      <t xml:space="preserve">(I1) - </t>
    </r>
    <r>
      <rPr>
        <sz val="12"/>
        <rFont val="Courier New"/>
        <family val="3"/>
      </rPr>
      <t>PIS</t>
    </r>
  </si>
  <si>
    <r>
      <t xml:space="preserve">(I2) - </t>
    </r>
    <r>
      <rPr>
        <sz val="12"/>
        <rFont val="Courier New"/>
        <family val="3"/>
      </rPr>
      <t>COFINS</t>
    </r>
  </si>
  <si>
    <r>
      <t xml:space="preserve">(I3) - </t>
    </r>
    <r>
      <rPr>
        <sz val="12"/>
        <rFont val="Courier New"/>
        <family val="3"/>
      </rPr>
      <t>ISS</t>
    </r>
  </si>
  <si>
    <r>
      <t xml:space="preserve">(I4) - </t>
    </r>
    <r>
      <rPr>
        <sz val="12"/>
        <rFont val="Courier New"/>
        <family val="3"/>
      </rPr>
      <t>Contrib. Previdenciária</t>
    </r>
  </si>
  <si>
    <t>FUNDAÇÃO</t>
  </si>
  <si>
    <t>CUSTO UNITÁRIO (R$)</t>
  </si>
  <si>
    <t>MEMÓRIA DE CÁLCULO QUANTITATIVO</t>
  </si>
  <si>
    <t>Aran Monteiro Chiarini</t>
  </si>
  <si>
    <t>QUANT.</t>
  </si>
  <si>
    <t>REMOÇÃO DE CALHA EM CHAPA GALVANIZADA OU EM PVC, COM REAPROVEITAMENTO, INCLUSIVE AFASTAMENTO</t>
  </si>
  <si>
    <t>LOCAÇÃO DE BANHEIRO QUÍMICO, DIMENSÃO (110X120X230)CM, LINHA PADRÃO, CONTENDO UMA (1) PIA/HIGIENIZADOR DE MÃOS, INCLUSIVE MANUTENÇÃO E MOBILIZAÇÃO/DESMOBILIZAÇÃO</t>
  </si>
  <si>
    <t>ED-27006</t>
  </si>
  <si>
    <t>CONE PARA SINALIZAÇÃO/ISOLAMENTO DE ÁREAS, ALTURA 75CM, INCLUSIVE FORNECIMENTO E MOVIMENTAÇÃO</t>
  </si>
  <si>
    <t>ED-26497</t>
  </si>
  <si>
    <t>EXECUÇÃO DE ESTACA TIPO HÉLICE CONTÍNUA, DIÂMETRO 300MM, EXCLUSIVE ARMAÇÃO E CONCRETO ESTRUTURAL</t>
  </si>
  <si>
    <t>EXECUÇÃO DE ESTACA TIPO HÉLICE CONTÍNUA, DIÂMETRO 400MM, EXCLUSIVE ARMAÇÃO E CONCRETO ESTRUTURAL</t>
  </si>
  <si>
    <t>EXECUÇÃO DE ESTACA TIPO HÉLICE CONTÍNUA, DIÂMETRO 500MM, EXCLUSIVE ARMAÇÃO E CONCRETO ESTRUTURAL</t>
  </si>
  <si>
    <t>EXECUÇÃO DE ESTACA TIPO HÉLICE CONTÍNUA, DIÂMETRO 600MM, EXCLUSIVE ARMAÇÃO E CONCRETO ESTRUTURAL</t>
  </si>
  <si>
    <t>EXECUÇÃO DE ESTACA TIPO HÉLICE CONTÍNUA, DIÂMETRO 800MM, EXCLUSIVE ARMAÇÃO E CONCRETO ESTRUTURAL</t>
  </si>
  <si>
    <t>ED-26522</t>
  </si>
  <si>
    <t>EXECUÇÃO DE ESTACA TIPO STRAUSS, DIÂMETRO 250MM, EXCLUSIVE ARMAÇÃO E CONCRETO ESTRUTURAL</t>
  </si>
  <si>
    <t>EXECUÇÃO DE ESTACA TIPO STRAUSS, DIÂMETRO 250MM, EXCLUSIVE ARMAÇÃO, INCLUSIVE CONCRETO ESTRUTURAL, USINADO, COM FCK 20MPA, INCLUSIVE LANÇAMENTO, ADENSAMENTO E ACABAMENTO (FUNDAÇÃO)</t>
  </si>
  <si>
    <t>ED-26523</t>
  </si>
  <si>
    <t>EXECUÇÃO DE ESTACA TIPO STRAUSS, DIÂMETRO 320MM, EXCLUSIVE ARMAÇÃO E CONCRETO ESTRUTURAL</t>
  </si>
  <si>
    <t>EXECUÇÃO DE ESTACA TIPO STRAUSS, DIÂMETRO 320MM, EXCLUSIVE ARMAÇÃO, INCLUSIVE CONCRETO ESTRUTURAL, USINADO, COM FCK 20MPA, INCLUSIVE LANÇAMENTO, ADENSAMENTO E ACABAMENTO (FUNDAÇÃO)</t>
  </si>
  <si>
    <t>ED-26524</t>
  </si>
  <si>
    <t>EXECUÇÃO DE ESTACA TIPO STRAUSS, DIÂMETRO 380MM, EXCLUSIVE ARMAÇÃO E CONCRETO ESTRUTURAL</t>
  </si>
  <si>
    <t>EXECUÇÃO DE ESTACA TIPO STRAUSS, DIÂMETRO 380MM, EXCLUSIVE ARMAÇÃO, INCLUSIVE CONCRETO ESTRUTURAL, USINADO, COM FCK 20MPA, INCLUSIVE LANÇAMENTO, ADENSAMENTO E ACABAMENTO (FUNDAÇÃO)</t>
  </si>
  <si>
    <t>ED-26525</t>
  </si>
  <si>
    <t>EXECUÇÃO DE ESTACA TIPO STRAUSS, DIÂMETRO 450MM, EXCLUSIVE ARMAÇÃO E CONCRETO ESTRUTURAL</t>
  </si>
  <si>
    <t>ED-26484</t>
  </si>
  <si>
    <t xml:space="preserve">EXECUÇÃO DE ESTACA TIPO STRAUSS, DIÂMETRO 450MM, EXCLUSIVE ARMAÇÃO, INCLUSIVE CONCRETO ESTRUTURAL, USINADO, COM FCK 20MPA, INCLUSIVE LANÇAMENTO, ADENSAMENTO E ACABAMENTO (FUNDAÇÃO)
</t>
  </si>
  <si>
    <t>ANCORAGEM DE BARRAS DE AÇO COM CHUMBADOR QUÍMICO À BASE DE RESINA EPÓXI</t>
  </si>
  <si>
    <t>CALHA EM CHAPA GALVANIZADA, ESP. 0,5MM (GSG-26), COM DESENVOLVIMENTO DE 33CM, INCLUSIVE IÇAMENTO MANUAL VERTICAL</t>
  </si>
  <si>
    <t>CALHA EM CHAPA GALVANIZADA, ESP. 0,5MM (GSG-26), COM DESENVOLVIMENTO DE 40CM, INCLUSIVE IÇAMENTO MANUAL VERTICAL</t>
  </si>
  <si>
    <t>CALHA EM CHAPA GALVANIZADA, ESP. 0,5MM (GSG-26), COM DESENVOLVIMENTO DE 50CM, INCLUSIVE IÇAMENTO MANUAL VERTICAL</t>
  </si>
  <si>
    <t>CALHA EM CHAPA GALVANIZADA, ESP. 0,65MM (GSG-24), COM DESENVOLVIMENTO DE 100CM, INCLUSIVE IÇAMENTO MANUAL VERTICAL</t>
  </si>
  <si>
    <t>CALHA EM CHAPA GALVANIZADA, ESP. 0,65MM (GSG-24), COM DESENVOLVIMENTO DE 33CM, INCLUSIVE IÇAMENTO MANUAL VERTICAL</t>
  </si>
  <si>
    <t>CALHA EM CHAPA GALVANIZADA, ESP. 0,65MM (GSG-24), COM DESENVOLVIMENTO DE 40CM, INCLUSIVE IÇAMENTO MANUAL VERTICAL</t>
  </si>
  <si>
    <t>CALHA EM CHAPA GALVANIZADA, ESP. 0,65MM (GSG-24), COM DESENVOLVIMENTO DE 50CM, INCLUSIVE IÇAMENTO MANUAL VERTICAL</t>
  </si>
  <si>
    <t>CALHA EM CHAPA GALVANIZADA, ESP. 0,65MM (GSG-24), COM DESENVOLVIMENTO DE 60CM, INCLUSIVE IÇAMENTO MANUAL VERTICAL</t>
  </si>
  <si>
    <t>CALHA EM CHAPA GALVANIZADA, ESP. 0,65MM (GSG-24), COM DESENVOLVIMENTO DE 66CM, INCLUSIVE IÇAMENTO MANUAL VERTICAL</t>
  </si>
  <si>
    <t>CALHA EM CHAPA GALVANIZADA, ESP. 0,65MM (GSG-24), COM DESENVOLVIMENTO DE 75CM, INCLUSIVE IÇAMENTO MANUAL VERTICAL</t>
  </si>
  <si>
    <t>CALHA EM CHAPA GALVANIZADA, ESP. 0,8MM (GSG-22), COM DESENVOLVIMENTO DE 100CM, INCLUSIVE IÇAMENTO MANUAL VERTICAL</t>
  </si>
  <si>
    <t>CALHA EM CHAPA GALVANIZADA, ESP. 0,8MM (GSG-22), COM DESENVOLVIMENTO DE 33CM, INCLUSIVE IÇAMENTO MANUAL VERTICAL</t>
  </si>
  <si>
    <t>CALHA EM CHAPA GALVANIZADA, ESP. 0,8MM (GSG-22), COM DESENVOLVIMENTO DE 40CM, INCLUSIVE IÇAMENTO MANUAL VERTICAL</t>
  </si>
  <si>
    <t>CALHA EM CHAPA GALVANIZADA, ESP. 0,8MM (GSG-22), COM DESENVOLVIMENTO DE 50CM, INCLUSIVE IÇAMENTO MANUAL VERTICAL</t>
  </si>
  <si>
    <t>CALHA EM CHAPA GALVANIZADA, ESP. 0,8MM (GSG-22), COM DESENVOLVIMENTO DE 66CM, INCLUSIVE IÇAMENTO MANUAL VERTICAL</t>
  </si>
  <si>
    <t>CALHA EM CHAPA GALVANIZADA, ESP. 0,8MM (GSG-22), COM DESENVOLVIMENTO DE 75CM, INCLUSIVE IÇAMENTO MANUAL VERTICAL</t>
  </si>
  <si>
    <t>RUFO E CONTRA-RUFO EM CHAPA GALVANIZADA, ESP. 0,5MM (GSG-26), COM DESENVOLVIMENTO DE 15CM, INCLUSIVE IÇAMENTO MANUAL VERTICAL</t>
  </si>
  <si>
    <t>RUFO E CONTRA-RUFO EM CHAPA GALVANIZADA, ESP. 0,5MM (GSG-26), COM DESENVOLVIMENTO DE 20CM, INCLUSIVE IÇAMENTO MANUAL VERTICAL</t>
  </si>
  <si>
    <t>RUFO E CONTRA-RUFO EM CHAPA GALVANIZADA, ESP. 0,5MM (GSG-26), COM DESENVOLVIMENTO DE 25CM, INCLUSIVE IÇAMENTO MANUAL VERTICAL</t>
  </si>
  <si>
    <t>RUFO E CONTRA-RUFO EM CHAPA GALVANIZADA, ESP. 0,5MM (GSG-26), COM DESENVOLVIMENTO DE 33CM, INCLUSIVE IÇAMENTO MANUAL VERTICAL</t>
  </si>
  <si>
    <t>RUFO E CONTRA-RUFO EM CHAPA GALVANIZADA, ESP. 0,65MM (GSG-24), COM DESENVOLVIMENTO DE 15CM, INCLUSIVE IÇAMENTO MANUAL VERTICAL</t>
  </si>
  <si>
    <t>RUFO E CONTRA-RUFO EM CHAPA GALVANIZADA, ESP. 0,65MM (GSG-24), COM DESENVOLVIMENTO DE 20CM, INCLUSIVE IÇAMENTO MANUAL VERTICAL</t>
  </si>
  <si>
    <t>RUFO E CONTRA-RUFO EM CHAPA GALVANIZADA, ESP. 0,65MM (GSG-24), COM DESENVOLVIMENTO DE 25CM, INCLUSIVE IÇAMENTO MANUAL VERTICAL</t>
  </si>
  <si>
    <t>RUFO E CONTRA-RUFO EM CHAPA GALVANIZADA, ESP. 0,65MM (GSG-24), COM DESENVOLVIMENTO DE 33CM, INCLUSIVE IÇAMENTO MANUAL VERTICAL</t>
  </si>
  <si>
    <t>RUFO E CONTRA-RUFO EM CHAPA GALVANIZADA, ESP. 0,65MM (GSG-24), COM DESENVOLVIMENTO DE 50CM, INCLUSIVE IÇAMENTO MANUAL VERTICAL</t>
  </si>
  <si>
    <t>RUFO E CONTRA-RUFO EM CHAPA GALVANIZADA, ESP. 0,65MM (GSG-24), COM DESENVOLVIMENTO DE 60CM, INCLUSIVE IÇAMENTO MANUAL VERTICAL</t>
  </si>
  <si>
    <t>RUFO E CONTRA-RUFO EM CHAPA GALVANIZADA, ESP. 0,65MM (GSG-24), COM DESENVOLVIMENTO DE 70CM, INCLUSIVE IÇAMENTO MANUAL VERTICAL</t>
  </si>
  <si>
    <t>CHAPIM EM CHAPA GALVANIZADA, COM PINGADEIRA, ESP. 0,65MM (GSG-24), COM DESENVOLVIMENTO DE 35CM, INCLUSIVE IÇAMENTO MANUAL VERTICAL</t>
  </si>
  <si>
    <t>REVESTIMENTO COM CERÂMICA VERMELHO NATURAL PARA PISO, ASSENTAMENTO COM ARGAMASSA INDUSTRIALIZADA, INCLUSIVE REJUNTAMENTO</t>
  </si>
  <si>
    <t>ALAMBRADO PARA QUADRA ESPORTIVA, EM TELA DE ARAME GALVANIZADO COM TRAMA LOSANGULAR DE 2" (50,8MM) E FIO BWG12 (2,77MM), ALTURA 1M, EXCLUSIVE PINTURA, INCLUSIVE FIXAÇÃO E FORNECIMENTO EM QUADROS DE TUBOS DE AÇO CARBONO GALVANIZADO DIÂMETRO DE 50MM (2")</t>
  </si>
  <si>
    <t>ALAMBRADO PARA QUADRA ESPORTIVA, EM TELA DE ARAME GALVANIZADO COM TRAMA LOSANGULAR DE 2" (50,8MM) E FIO BWG12 (2,77MM), ALTURA 4M, EXCLUSIVE PINTURA, INCLUSIVE FIXAÇÃO E FORNECIMENTO EM QUADROS DE TUBOS DE AÇO CARBONO GALVANIZADO DIÂMETRO DE 50MM (2") - CONFORME DETALHE 15 (PADRÃO ESCOLAR)</t>
  </si>
  <si>
    <t>ALAMBRADO PARA QUADRA ESPORTIVA, EM TELA DE ARAME GALVANIZADO COM TRAMA LOSANGULAR DE 2" (50,8MM) E FIO BWG12 (2,77MM), ALTURA 6M, EXCLUSIVE PINTURA, INCLUSIVE FIXAÇÃO E FORNECIMENTO EM QUADROS DE TUBOS DE AÇO CARBONO GALVANIZADO DIÂMETRO DE 50MM (2")</t>
  </si>
  <si>
    <t>ALAMBRADO PARA QUADRA ESPORTIVA, EM TELA DE ARAME GALVANIZADO COM TRAMA LOSANGULAR DE 2" (50,8MM) E FIO BWG12 (2,77MM), EXCLUSIVE PINTURA, INCLUSIVE FIXAÇÃO E FORNECIMENTO EM QUADROS DE TUBOS DE AÇO CARBONO GALVANIZADO DIÂMETRO DE 50MM (2")</t>
  </si>
  <si>
    <t>ED-26408</t>
  </si>
  <si>
    <t>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t>
  </si>
  <si>
    <t>REGISTRO DE GAVETA, TIPO BASE, ROSCÁVEL 1" (PARA TUBO SOLDÁVEL OU PPR DN 32MM/CPVC DN 28MM), INCLUSIVE ACABAMENTO (PADRÃO MÉDIO) E CANOPLA CROMADOS</t>
  </si>
  <si>
    <t>REGISTRO DE GAVETA, TIPO BASE, ROSCÁVEL 1" (PARA TUBO SOLDÁVEL OU PPR DN 32MM/CPVC DN 28MM), INCLUSIVE ACABAMENTO (PADRÃO POPULAR) E CANOPLA CROMADOS</t>
  </si>
  <si>
    <t>REGISTRO DE GAVETA, TIPO BASE, ROSCÁVEL 1.1/2" (PARA TUBO SOLDÁVEL OU PPR DN 50MM/CPVC DN 42MM), INCLUSIVE ACABAMENTO (PADRÃO MÉDIO) E CANOPLA CROMADOS</t>
  </si>
  <si>
    <t>REGISTRO DE GAVETA, TIPO BASE, ROSCÁVEL 1.1/2" (PARA TUBO SOLDÁVEL OU PPR DN 50MM/CPVC DN 42MM), INCLUSIVE ACABAMENTO (PADRÃO POPULAR) E CANOPLA CROMADOS</t>
  </si>
  <si>
    <t>REGISTRO DE GAVETA, TIPO BASE, ROSCÁVEL 1.1/4" (PARA TUBO SOLDÁVEL OU PPR DN 40MM/CPVC DN 35MM), INCLUSIVE ACABAMENTO (PADRÃO MÉDIO) E CANOPLA CROMADOS</t>
  </si>
  <si>
    <t>REGISTRO DE GAVETA, TIPO BASE, ROSCÁVEL 1.1/4" (PARA TUBO SOLDÁVEL OU PPR DN 40MM/CPVC DN 35MM), INCLUSIVE ACABAMENTO (PADRÃO POPULAR) E CANOPLA CROMADOS</t>
  </si>
  <si>
    <t>REGISTRO DE GAVETA, TIPO BASE, ROSCÁVEL 1/2" (PARA TUBO SOLDÁVEL OU PPR DN 20MM/CPVC DN 15MM), INCLUSIVE ACABAMENTO (PADRÃO MÉDIO) E CANOPLA CROMADOS</t>
  </si>
  <si>
    <t>REGISTRO DE GAVETA, TIPO BASE, ROSCÁVEL 1/2" (PARA TUBO SOLDÁVEL OU PPR DN 20MM/CPVC DN 15MM), INCLUSIVE ACABAMENTO (PADRÃO POPULAR) E CANOPLA CROMADOS</t>
  </si>
  <si>
    <t>REGISTRO DE GAVETA, TIPO BASE, ROSCÁVEL 3/4" (PARA TUBO SOLDÁVEL OU PPR DN 25MM/CPVC DN 22MM), INCLUSIVE ACABAMENTO (PADRÃO MÉDIO) E CANOPLA CROMADO</t>
  </si>
  <si>
    <t>REGISTRO DE GAVETA, TIPO BASE, ROSCÁVEL 3/4" (PARA TUBO SOLDÁVEL OU PPR DN 25MM/CPVC DN 22MM), INCLUSIVE ACABAMENTO (PADRÃO POPULAR) E CANOPLA CROMADOS</t>
  </si>
  <si>
    <t>REGISTRO DE GAVETA, TIPO BRUTO, ROSCÁVEL 1" (PARA TUBO SOLDÁVEL OU PPR DN 32MM/CPVC DN 28MM), INCLUSIVE VOLANTE PARA ACIONAMENTO</t>
  </si>
  <si>
    <t>REGISTRO DE GAVETA, TIPO BRUTO, ROSCÁVEL 1.1/2" (PARA TUBO SOLDÁVEL OU PPR DN 50MM/CPVC DN 42MM), INCLUSIVE VOLANTE PARA ACIONAMENTO</t>
  </si>
  <si>
    <t>REGISTRO DE GAVETA, TIPO BRUTO, ROSCÁVEL 1.1/4" (PARA TUBO SOLDÁVEL OU PPR DN 40MM/CPVC DN 35MM), INCLUSIVE VOLANTE PARA ACIONAMENTO</t>
  </si>
  <si>
    <t>REGISTRO DE GAVETA, TIPO BRUTO, ROSCÁVEL 1/2" (PARA TUBO SOLDÁVEL OU PPR DN 20MM/CPVC DN 15MM), INCLUSIVE VOLANTE PARA ACIONAMENTO</t>
  </si>
  <si>
    <t>REGISTRO DE GAVETA, TIPO BRUTO, ROSCÁVEL 2" (PARA TUBO SOLDÁVEL OU PPR DN 60MM/CPVC DN 54MM), INCLUSIVE VOLANTE PARA ACIONAMENTO</t>
  </si>
  <si>
    <t>REGISTRO DE GAVETA, TIPO BRUTO, ROSCÁVEL 2.1/2" (PARA TUBO SOLDÁVEL OU PPR DN 75MM/CPVC DN 73MM), INCLUSIVE VOLANTE PARA ACIONAMENTO</t>
  </si>
  <si>
    <t>REGISTRO DE GAVETA, TIPO BRUTO, ROSCÁVEL 3" (PARA TUBO SOLDÁVEL OU PPR DN 85MM/CPVC DN 89MM), INCLUSIVE VOLANTE PARA ACIONAMENTO</t>
  </si>
  <si>
    <t>REGISTRO DE GAVETA, TIPO BRUTO, ROSCÁVEL 3/4" (PARA TUBO SOLDÁVEL OU PPR DN 25MM/CPVC DN 22MM), INCLUSIVE VOLANTE PARA ACIONAMENTO</t>
  </si>
  <si>
    <t>REGISTRO DE GAVETA, TIPO BRUTO, ROSCÁVEL 4" (PARA TUBO SOLDÁVEL OU PPR DN 110MM/CPVC DN 114MM), INCLUSIVE VOLANTE PARA ACIONAMENTO</t>
  </si>
  <si>
    <t>REGISTRO DE PRESSÃO, TIPO BASE, ROSCÁVEL 1/2" (PARA TUBO SOLDÁVEL OU PPR DN 20MM/CPVC DN 15MM), INCLUSIVE ACABAMENTO (PADRÃO MÉDIO) E CANOPLA CROMADOS</t>
  </si>
  <si>
    <t>REGISTRO DE PRESSÃO, TIPO BASE, ROSCÁVEL 1/2" (PARA TUBO SOLDÁVEL OU PPR DN 20MM/CPVC DN 15MM), INCLUSIVE ACABAMENTO (PADRÃO POPULAR) E CANOPLA CROMADOS</t>
  </si>
  <si>
    <t>REGISTRO DE PRESSÃO, TIPO BASE, ROSCÁVEL 3/4" (PARA TUBO SOLDÁVEL OU PPR DN 25MM/CPVC DN 22MM), INCLUSIVE ACABAMENTO (PADRÃO MÉDIO) E CANOPLA CROMADOS</t>
  </si>
  <si>
    <t>REGISTRO DE PRESSÃO, TIPO BASE, ROSCÁVEL 3/4" (PARA TUBO SOLDÁVEL OU PPR DN 25MM/CPVC DN 22MM), INCLUSIVE ACABAMENTO (PADRÃO POPULAR) E CANOPLA CROMADOS</t>
  </si>
  <si>
    <t>ADAPTADOR EM LATÃO PARA INSTALAÇÃO PREDIAL DE COMBATE A INCÊNDIO ENGATE RÁPIDO 2.1/2" X ROSCA INTERNA 5 FIOS 2.1/2", FORNECIMENTO E INSTALAÇÃO</t>
  </si>
  <si>
    <t>ED-26993</t>
  </si>
  <si>
    <t>LUMINÁRIA DE EMERGÊNCIA AUTÔNOMA, TIPO LED COM DOIS FARÓIS, POTÊNCIA TOTAL DE 8W, FORNECIMENTO E INSTALAÇÃO</t>
  </si>
  <si>
    <t>ED-26989</t>
  </si>
  <si>
    <t>LUMINÁRIA DE EMERGÊNCIA AUTÔNOMA, TIPO LED POTÊNCIA TOTAL DE 2W, FORNECIMENTO E INSTALAÇÃO</t>
  </si>
  <si>
    <t>PLANTIO DE GRAMA BATATAIS EM PLACAS, INCLUSIVE TERRA VEGETAL E CONSERVAÇÃO POR TRINTA (30) DIAS</t>
  </si>
  <si>
    <t>PLANTIO DE GRAMA ESMERALDA EM PLACAS, INCLUSIVE TERRA VEGETAL E CONSERVAÇÃO POR TRINTA (30) DIAS</t>
  </si>
  <si>
    <t>PLANTIO DE GRAMA SÃO CARLOS EM PLACAS, INCLUSIVE TERRA VEGETAL E CONSERVAÇÃO POR TRINTA (30) DIAS</t>
  </si>
  <si>
    <t>PLANTIO E PREPARO DE COVAS PARA ÁRVORES COM ALTURA MÉDIA DE 2,00M, DIMENSÕES (60X60X60)CM , EXCLUSIVE FORNECIMENTO DAS MUDAS</t>
  </si>
  <si>
    <t>FORNECIMENTO DE ARBUSTO BELA EMÍLIA COM ALTURA MÍNIMA DE 15CM, EXCLUSIVE PLANTIO</t>
  </si>
  <si>
    <t>FORNECIMENTO DE ARBUSTO CAMARÁ COM ALTURA MÍNIMA DE 15CM, EXCLUSIVE PLANTIO</t>
  </si>
  <si>
    <t>FORNECIMENTO DE ÁRVORE ACÁSSIA MIMOSA COM ALTURA MÉDIA DE 2,00M, EXCLUSIVE PLANTIO</t>
  </si>
  <si>
    <t>ED-25275</t>
  </si>
  <si>
    <t>FORNECIMENTO DE ÁRVORE AROEIRA-PIMENTEIRA COM ALTURA MÉDIA DE 2,00M, EXCLUSIVE PLANTIO</t>
  </si>
  <si>
    <t>ED-25277</t>
  </si>
  <si>
    <t>FORNECIMENTO DE ÁRVORE AROEIRA-SALSA COM ALTURA MÉDIA DE 2,00M, EXCLUSIVE PLANTIO</t>
  </si>
  <si>
    <t>ED-25245</t>
  </si>
  <si>
    <t>FORNECIMENTO DE ÁRVORE IPÊ-AMARELO COM ALTURA MÉDIA DE 2,00M, EXCLUSIVE PLANTIO</t>
  </si>
  <si>
    <t>ED-25264</t>
  </si>
  <si>
    <t>FORNECIMENTO DE ÁRVORE IPÊ-BRANCO COM ALTURA MÉDIA DE 2,00M, EXCLUSIVE PLANTIO</t>
  </si>
  <si>
    <t>FORNECIMENTO DE ÁRVORE IPÊ-ROSA COM ALTURA MÉDIA DE 2,00M, EXCLUSIVE PLANTIO</t>
  </si>
  <si>
    <t>ED-25244</t>
  </si>
  <si>
    <t>FORNECIMENTO DE ÁRVORE IPÊ-ROXO COM ALTURA MÉDIA DE 2,00M, EXCLUSIVE PLANTIO</t>
  </si>
  <si>
    <t>FORNECIMENTO DE ÁRVORE JACARANDÁ MIMOSO COM ALTURA MÉDIA DE 2,00M, EXCLUSIVE PLANTIO</t>
  </si>
  <si>
    <t>ED-25470</t>
  </si>
  <si>
    <t>FORNECIMENTO DE ÁRVORE JATOBÁ COM ALTURA MÉDIA DE 2,00M, EXCLUSIVE PLANTIO</t>
  </si>
  <si>
    <t>ED-25280</t>
  </si>
  <si>
    <t>FORNECIMENTO DE ÁRVORE MANACÁ-DA-SERRA COM ALTURA MÉDIA DE 2,00M, EXCLUSIVE PLANTIO</t>
  </si>
  <si>
    <t>ED-25497</t>
  </si>
  <si>
    <t>FORNECIMENTO DE ÁRVORE OITI COM ALTURA MÉDIA DE 2,00M, EXCLUSIVE PLANTIO</t>
  </si>
  <si>
    <t>ED-25269</t>
  </si>
  <si>
    <t>FORNECIMENTO DE ÁRVORE PAINEIRA COM ALTURA MÉDIA DE 2,00M, EXCLUSIVE PLANTIO</t>
  </si>
  <si>
    <t>ED-25273</t>
  </si>
  <si>
    <t>FORNECIMENTO DE ÁRVORE PAU-BRASIL COM ALTURA MÉDIA DE 2,00M, EXCLUSIVE PLANTIO</t>
  </si>
  <si>
    <t>FORNECIMENTO DE ÁRVORE PAU-FERRO COM ALTURA MÉDIA DE 2,00M, EXCLUSIVE PLANTIO</t>
  </si>
  <si>
    <t>ED-25489</t>
  </si>
  <si>
    <t>FORNECIMENTO DE ÁRVORE PAU-MULATO COM ALTURA MÉDIA DE 2,00M, EXCLUSIVE PLANTIO</t>
  </si>
  <si>
    <t>ED-25268</t>
  </si>
  <si>
    <t>FORNECIMENTO DE ÁRVORE QUARESMEIRA COM ALTURA MÉDIA DE 2,00M, EXCLUSIVE PLANTIO</t>
  </si>
  <si>
    <t>ED-25493</t>
  </si>
  <si>
    <t>FORNECIMENTO DE ÁRVORE SAPUCAIA COM ALTURA MÉDIA DE 2,00M, EXCLUSIVE PLANTIO</t>
  </si>
  <si>
    <t>FORNECIMENTO DE ÁRVORE SIBIPURUNA COM ALTURA MÉDIA DE 2,00M, EXCLUSIVE PLANTIO</t>
  </si>
  <si>
    <t>ED-25441</t>
  </si>
  <si>
    <t>FORNECIMENTO DE ÁRVORE UNHA-DE-VACA COM ALTURA MÉDIA DE 2,00M, EXCLUSIVE PLANTIO</t>
  </si>
  <si>
    <t>ED-25551</t>
  </si>
  <si>
    <t>FORNECIMENTO DE FORRAÇÃO DO TIPO ACALYPHA, EXCLUSIVE PLANTIO</t>
  </si>
  <si>
    <t>ED-25553</t>
  </si>
  <si>
    <t>FORNECIMENTO DE FORRAÇÃO DO TIPO CLOROFITO, EXCLUSIVE PLANTIO</t>
  </si>
  <si>
    <t>ED-25549</t>
  </si>
  <si>
    <t>FORNECIMENTO DE FORRAÇÃO DO TIPO GRAMA-AMENDOIM, EXCLUSIVE PLANTIO</t>
  </si>
  <si>
    <t>ED-25552</t>
  </si>
  <si>
    <t>FORNECIMENTO DE FORRAÇÃO DO TIPO WEDELIA, EXCLUSIVE PLANTIO</t>
  </si>
  <si>
    <t>FORNECIMENTO DE PALMEIRA ARECA-BAMBU COM ALTURA MÍNIMA DE 50CM, EXCLUSIVE PLANTIO</t>
  </si>
  <si>
    <t>ED-25243</t>
  </si>
  <si>
    <t>FORNECIMENTO DE PALMEIRA JERIVÁ COM ALTURA MÉDIA DE 2,00M, EXCLUSIVE PLANTIO</t>
  </si>
  <si>
    <t>FORNECIMENTO DE PALMEIRA LICURI COM ALTURA MÉDIA DE 2,00M, EXCLUSIVE PLANTIO</t>
  </si>
  <si>
    <t>LAVAGEM DE FACHADA COM HIDROJATEAMENTO, EXCLUSIVE ANDAIME METÁLICO, TIPO FIXO/TORRE/SUSPENSO, PARA FACHADA</t>
  </si>
  <si>
    <t>LIMPEZA DE CALHA EM CHAPA GALVANIZADA OU EM PVC, INCLUSIVE DESOBSTRUÇÃO</t>
  </si>
  <si>
    <t>TRANSPORTE DE MATERIAL DE QUALQUER NATUREZA COM CARRINHO DE MÃO, COM DISTÂNCIAS MAIORES QUE 50M E MENORES OU IGUAIS A 100M, INCLUSIVE CARGA/DESGARGA</t>
  </si>
  <si>
    <t>TRANSPORTE DE MATERIAL DE QUALQUER NATUREZA COM CARRINHO DE MÃO, COM DISTÂNCIAS MENORES OU IGUAIS A 50M, INCLUSIVE CARGA/DESCARGA</t>
  </si>
  <si>
    <t>RO-41664</t>
  </si>
  <si>
    <t>RO-41665</t>
  </si>
  <si>
    <t>RO-41662</t>
  </si>
  <si>
    <t>RO-41661</t>
  </si>
  <si>
    <t>MIN</t>
  </si>
  <si>
    <t>MÁX</t>
  </si>
  <si>
    <t>1a</t>
  </si>
  <si>
    <t>1b</t>
  </si>
  <si>
    <t>1c</t>
  </si>
  <si>
    <t>1d</t>
  </si>
  <si>
    <t>1e</t>
  </si>
  <si>
    <t>2a</t>
  </si>
  <si>
    <t>2b</t>
  </si>
  <si>
    <t>2c</t>
  </si>
  <si>
    <t>2d</t>
  </si>
  <si>
    <t>2e</t>
  </si>
  <si>
    <t>3a</t>
  </si>
  <si>
    <t>3b</t>
  </si>
  <si>
    <t>3c</t>
  </si>
  <si>
    <t>3d</t>
  </si>
  <si>
    <t>3e</t>
  </si>
  <si>
    <t>4b</t>
  </si>
  <si>
    <t>4c</t>
  </si>
  <si>
    <t>4d</t>
  </si>
  <si>
    <t>4e</t>
  </si>
  <si>
    <t>5a</t>
  </si>
  <si>
    <t>5b</t>
  </si>
  <si>
    <t>5c</t>
  </si>
  <si>
    <t>5d</t>
  </si>
  <si>
    <t>5e</t>
  </si>
  <si>
    <t>6a</t>
  </si>
  <si>
    <t>6b</t>
  </si>
  <si>
    <t>6c</t>
  </si>
  <si>
    <t>6d</t>
  </si>
  <si>
    <t>6e</t>
  </si>
  <si>
    <t>1f</t>
  </si>
  <si>
    <t>2f</t>
  </si>
  <si>
    <t>3f</t>
  </si>
  <si>
    <t>4f</t>
  </si>
  <si>
    <t>5f</t>
  </si>
  <si>
    <t>6f</t>
  </si>
  <si>
    <t>Dimensões</t>
  </si>
  <si>
    <t>unidade</t>
  </si>
  <si>
    <t>Comprimento(m)</t>
  </si>
  <si>
    <t>Largura (m)</t>
  </si>
  <si>
    <t>Total (m)</t>
  </si>
  <si>
    <t>INSTALAÇÕES</t>
  </si>
  <si>
    <t>DEMOLIÇÕES</t>
  </si>
  <si>
    <t>Altura (m)</t>
  </si>
  <si>
    <t>5.0</t>
  </si>
  <si>
    <t>ENG. CIVIL -  ARAN MONTEIRO CHIARINI</t>
  </si>
  <si>
    <t>CREA  MG 214.579/D</t>
  </si>
  <si>
    <t>104091</t>
  </si>
  <si>
    <t>104097</t>
  </si>
  <si>
    <t>104092</t>
  </si>
  <si>
    <t>104098</t>
  </si>
  <si>
    <t>103792</t>
  </si>
  <si>
    <t>103937</t>
  </si>
  <si>
    <t>103943</t>
  </si>
  <si>
    <t>104087</t>
  </si>
  <si>
    <t>104088</t>
  </si>
  <si>
    <t>104089</t>
  </si>
  <si>
    <t>104090</t>
  </si>
  <si>
    <t>104093</t>
  </si>
  <si>
    <t>104094</t>
  </si>
  <si>
    <t>104095</t>
  </si>
  <si>
    <t>104096</t>
  </si>
  <si>
    <t>103760</t>
  </si>
  <si>
    <t>103761</t>
  </si>
  <si>
    <t>103762</t>
  </si>
  <si>
    <t>103763</t>
  </si>
  <si>
    <t>104104</t>
  </si>
  <si>
    <t>104105</t>
  </si>
  <si>
    <t>104106</t>
  </si>
  <si>
    <t>104107</t>
  </si>
  <si>
    <t>104108</t>
  </si>
  <si>
    <t>104109</t>
  </si>
  <si>
    <t>104110</t>
  </si>
  <si>
    <t>104111</t>
  </si>
  <si>
    <t>103782</t>
  </si>
  <si>
    <t>98305</t>
  </si>
  <si>
    <t>98306</t>
  </si>
  <si>
    <t>100555</t>
  </si>
  <si>
    <t>103802</t>
  </si>
  <si>
    <t>103803</t>
  </si>
  <si>
    <t>103804</t>
  </si>
  <si>
    <t>103835</t>
  </si>
  <si>
    <t>103836</t>
  </si>
  <si>
    <t>103837</t>
  </si>
  <si>
    <t>103868</t>
  </si>
  <si>
    <t>103869</t>
  </si>
  <si>
    <t>103870</t>
  </si>
  <si>
    <t>103871</t>
  </si>
  <si>
    <t>103872</t>
  </si>
  <si>
    <t>103873</t>
  </si>
  <si>
    <t>103978</t>
  </si>
  <si>
    <t>103979</t>
  </si>
  <si>
    <t>104021</t>
  </si>
  <si>
    <t>104166</t>
  </si>
  <si>
    <t>103805</t>
  </si>
  <si>
    <t>103806</t>
  </si>
  <si>
    <t>103807</t>
  </si>
  <si>
    <t>103808</t>
  </si>
  <si>
    <t>103809</t>
  </si>
  <si>
    <t>103810</t>
  </si>
  <si>
    <t>103811</t>
  </si>
  <si>
    <t>103812</t>
  </si>
  <si>
    <t>103813</t>
  </si>
  <si>
    <t>103814</t>
  </si>
  <si>
    <t>103815</t>
  </si>
  <si>
    <t>103816</t>
  </si>
  <si>
    <t>103817</t>
  </si>
  <si>
    <t>103818</t>
  </si>
  <si>
    <t>103819</t>
  </si>
  <si>
    <t>103820</t>
  </si>
  <si>
    <t>103821</t>
  </si>
  <si>
    <t>103822</t>
  </si>
  <si>
    <t>103823</t>
  </si>
  <si>
    <t>103824</t>
  </si>
  <si>
    <t>103825</t>
  </si>
  <si>
    <t>103826</t>
  </si>
  <si>
    <t>103827</t>
  </si>
  <si>
    <t>103828</t>
  </si>
  <si>
    <t>103829</t>
  </si>
  <si>
    <t>103830</t>
  </si>
  <si>
    <t>103831</t>
  </si>
  <si>
    <t>103832</t>
  </si>
  <si>
    <t>103833</t>
  </si>
  <si>
    <t>103834</t>
  </si>
  <si>
    <t>103838</t>
  </si>
  <si>
    <t>103839</t>
  </si>
  <si>
    <t>103840</t>
  </si>
  <si>
    <t>103841</t>
  </si>
  <si>
    <t>103842</t>
  </si>
  <si>
    <t>103843</t>
  </si>
  <si>
    <t>103844</t>
  </si>
  <si>
    <t>103845</t>
  </si>
  <si>
    <t>103846</t>
  </si>
  <si>
    <t>103847</t>
  </si>
  <si>
    <t>103848</t>
  </si>
  <si>
    <t>103849</t>
  </si>
  <si>
    <t>103850</t>
  </si>
  <si>
    <t>103851</t>
  </si>
  <si>
    <t>103852</t>
  </si>
  <si>
    <t>103853</t>
  </si>
  <si>
    <t>103854</t>
  </si>
  <si>
    <t>103855</t>
  </si>
  <si>
    <t>103856</t>
  </si>
  <si>
    <t>103857</t>
  </si>
  <si>
    <t>103858</t>
  </si>
  <si>
    <t>103859</t>
  </si>
  <si>
    <t>103860</t>
  </si>
  <si>
    <t>103861</t>
  </si>
  <si>
    <t>103862</t>
  </si>
  <si>
    <t>103863</t>
  </si>
  <si>
    <t>103864</t>
  </si>
  <si>
    <t>103865</t>
  </si>
  <si>
    <t>103866</t>
  </si>
  <si>
    <t>103867</t>
  </si>
  <si>
    <t>103874</t>
  </si>
  <si>
    <t>103875</t>
  </si>
  <si>
    <t>103876</t>
  </si>
  <si>
    <t>103877</t>
  </si>
  <si>
    <t>103878</t>
  </si>
  <si>
    <t>103879</t>
  </si>
  <si>
    <t>103880</t>
  </si>
  <si>
    <t>103881</t>
  </si>
  <si>
    <t>103882</t>
  </si>
  <si>
    <t>103883</t>
  </si>
  <si>
    <t>103884</t>
  </si>
  <si>
    <t>103885</t>
  </si>
  <si>
    <t>103886</t>
  </si>
  <si>
    <t>103887</t>
  </si>
  <si>
    <t>103888</t>
  </si>
  <si>
    <t>103889</t>
  </si>
  <si>
    <t>103890</t>
  </si>
  <si>
    <t>103891</t>
  </si>
  <si>
    <t>103892</t>
  </si>
  <si>
    <t>103893</t>
  </si>
  <si>
    <t>103894</t>
  </si>
  <si>
    <t>103895</t>
  </si>
  <si>
    <t>103896</t>
  </si>
  <si>
    <t>103897</t>
  </si>
  <si>
    <t>103898</t>
  </si>
  <si>
    <t>103899</t>
  </si>
  <si>
    <t>103900</t>
  </si>
  <si>
    <t>103901</t>
  </si>
  <si>
    <t>103902</t>
  </si>
  <si>
    <t>103903</t>
  </si>
  <si>
    <t>103947</t>
  </si>
  <si>
    <t>103948</t>
  </si>
  <si>
    <t>103949</t>
  </si>
  <si>
    <t>103950</t>
  </si>
  <si>
    <t>103951</t>
  </si>
  <si>
    <t>103952</t>
  </si>
  <si>
    <t>103953</t>
  </si>
  <si>
    <t>103954</t>
  </si>
  <si>
    <t>103955</t>
  </si>
  <si>
    <t>103956</t>
  </si>
  <si>
    <t>103957</t>
  </si>
  <si>
    <t>103958</t>
  </si>
  <si>
    <t>103959</t>
  </si>
  <si>
    <t>103960</t>
  </si>
  <si>
    <t>103961</t>
  </si>
  <si>
    <t>103962</t>
  </si>
  <si>
    <t>103963</t>
  </si>
  <si>
    <t>103964</t>
  </si>
  <si>
    <t>103965</t>
  </si>
  <si>
    <t>103966</t>
  </si>
  <si>
    <t>103967</t>
  </si>
  <si>
    <t>103968</t>
  </si>
  <si>
    <t>103969</t>
  </si>
  <si>
    <t>103970</t>
  </si>
  <si>
    <t>103971</t>
  </si>
  <si>
    <t>103972</t>
  </si>
  <si>
    <t>103973</t>
  </si>
  <si>
    <t>103974</t>
  </si>
  <si>
    <t>103975</t>
  </si>
  <si>
    <t>103976</t>
  </si>
  <si>
    <t>103977</t>
  </si>
  <si>
    <t>103980</t>
  </si>
  <si>
    <t>103981</t>
  </si>
  <si>
    <t>103982</t>
  </si>
  <si>
    <t>103983</t>
  </si>
  <si>
    <t>103984</t>
  </si>
  <si>
    <t>103985</t>
  </si>
  <si>
    <t>103986</t>
  </si>
  <si>
    <t>103987</t>
  </si>
  <si>
    <t>103988</t>
  </si>
  <si>
    <t>103990</t>
  </si>
  <si>
    <t>103991</t>
  </si>
  <si>
    <t>103992</t>
  </si>
  <si>
    <t>103993</t>
  </si>
  <si>
    <t>103994</t>
  </si>
  <si>
    <t>103995</t>
  </si>
  <si>
    <t>103996</t>
  </si>
  <si>
    <t>103997</t>
  </si>
  <si>
    <t>103998</t>
  </si>
  <si>
    <t>103999</t>
  </si>
  <si>
    <t>104000</t>
  </si>
  <si>
    <t>104001</t>
  </si>
  <si>
    <t>104002</t>
  </si>
  <si>
    <t>104003</t>
  </si>
  <si>
    <t>104004</t>
  </si>
  <si>
    <t>104005</t>
  </si>
  <si>
    <t>104006</t>
  </si>
  <si>
    <t>104007</t>
  </si>
  <si>
    <t>104008</t>
  </si>
  <si>
    <t>104009</t>
  </si>
  <si>
    <t>104010</t>
  </si>
  <si>
    <t>104011</t>
  </si>
  <si>
    <t>104012</t>
  </si>
  <si>
    <t>104013</t>
  </si>
  <si>
    <t>104014</t>
  </si>
  <si>
    <t>104015</t>
  </si>
  <si>
    <t>104016</t>
  </si>
  <si>
    <t>104017</t>
  </si>
  <si>
    <t>104018</t>
  </si>
  <si>
    <t>104019</t>
  </si>
  <si>
    <t>104020</t>
  </si>
  <si>
    <t>104022</t>
  </si>
  <si>
    <t>104023</t>
  </si>
  <si>
    <t>104024</t>
  </si>
  <si>
    <t>104025</t>
  </si>
  <si>
    <t>104026</t>
  </si>
  <si>
    <t>104027</t>
  </si>
  <si>
    <t>104028</t>
  </si>
  <si>
    <t>104029</t>
  </si>
  <si>
    <t>104030</t>
  </si>
  <si>
    <t>104163</t>
  </si>
  <si>
    <t>104164</t>
  </si>
  <si>
    <t>104165</t>
  </si>
  <si>
    <t>104167</t>
  </si>
  <si>
    <t>104168</t>
  </si>
  <si>
    <t>104169</t>
  </si>
  <si>
    <t>104170</t>
  </si>
  <si>
    <t>104171</t>
  </si>
  <si>
    <t>104172</t>
  </si>
  <si>
    <t>104173</t>
  </si>
  <si>
    <t>104174</t>
  </si>
  <si>
    <t>104175</t>
  </si>
  <si>
    <t>104176</t>
  </si>
  <si>
    <t>104177</t>
  </si>
  <si>
    <t>104178</t>
  </si>
  <si>
    <t>104179</t>
  </si>
  <si>
    <t>104031</t>
  </si>
  <si>
    <t>104032</t>
  </si>
  <si>
    <t>104033</t>
  </si>
  <si>
    <t>104034</t>
  </si>
  <si>
    <t>104035</t>
  </si>
  <si>
    <t>104036</t>
  </si>
  <si>
    <t>104039</t>
  </si>
  <si>
    <t>104043</t>
  </si>
  <si>
    <t>104044</t>
  </si>
  <si>
    <t>104045</t>
  </si>
  <si>
    <t>104046</t>
  </si>
  <si>
    <t>104047</t>
  </si>
  <si>
    <t>104048</t>
  </si>
  <si>
    <t>104049</t>
  </si>
  <si>
    <t>104050</t>
  </si>
  <si>
    <t>104051</t>
  </si>
  <si>
    <t>104052</t>
  </si>
  <si>
    <t>104053</t>
  </si>
  <si>
    <t>104054</t>
  </si>
  <si>
    <t>104055</t>
  </si>
  <si>
    <t>104056</t>
  </si>
  <si>
    <t>104058</t>
  </si>
  <si>
    <t>104059</t>
  </si>
  <si>
    <t>104060</t>
  </si>
  <si>
    <t>104061</t>
  </si>
  <si>
    <t>104112</t>
  </si>
  <si>
    <t>104114</t>
  </si>
  <si>
    <t>104116</t>
  </si>
  <si>
    <t>104118</t>
  </si>
  <si>
    <t>104120</t>
  </si>
  <si>
    <t>104122</t>
  </si>
  <si>
    <t>104062</t>
  </si>
  <si>
    <t>104063</t>
  </si>
  <si>
    <t>104064</t>
  </si>
  <si>
    <t>104065</t>
  </si>
  <si>
    <t>104066</t>
  </si>
  <si>
    <t>104067</t>
  </si>
  <si>
    <t>104068</t>
  </si>
  <si>
    <t>104069</t>
  </si>
  <si>
    <t>104070</t>
  </si>
  <si>
    <t>104071</t>
  </si>
  <si>
    <t>104072</t>
  </si>
  <si>
    <t>104076</t>
  </si>
  <si>
    <t>104077</t>
  </si>
  <si>
    <t>104078</t>
  </si>
  <si>
    <t>104079</t>
  </si>
  <si>
    <t>104080</t>
  </si>
  <si>
    <t>104081</t>
  </si>
  <si>
    <t>104082</t>
  </si>
  <si>
    <t>104083</t>
  </si>
  <si>
    <t>104084</t>
  </si>
  <si>
    <t>104085</t>
  </si>
  <si>
    <t>104086</t>
  </si>
  <si>
    <t>104124</t>
  </si>
  <si>
    <t>104125</t>
  </si>
  <si>
    <t>104127</t>
  </si>
  <si>
    <t>104130</t>
  </si>
  <si>
    <t>104131</t>
  </si>
  <si>
    <t>104133</t>
  </si>
  <si>
    <t>104136</t>
  </si>
  <si>
    <t>104137</t>
  </si>
  <si>
    <t>104139</t>
  </si>
  <si>
    <t>104142</t>
  </si>
  <si>
    <t>104143</t>
  </si>
  <si>
    <t>104145</t>
  </si>
  <si>
    <t>104148</t>
  </si>
  <si>
    <t>104149</t>
  </si>
  <si>
    <t>104151</t>
  </si>
  <si>
    <t>104154</t>
  </si>
  <si>
    <t>104155</t>
  </si>
  <si>
    <t>104157</t>
  </si>
  <si>
    <t>103904</t>
  </si>
  <si>
    <t>103905</t>
  </si>
  <si>
    <t>103906</t>
  </si>
  <si>
    <t>103907</t>
  </si>
  <si>
    <t>103908</t>
  </si>
  <si>
    <t>103909</t>
  </si>
  <si>
    <t>103911</t>
  </si>
  <si>
    <t>103912</t>
  </si>
  <si>
    <t>103913</t>
  </si>
  <si>
    <t>103914</t>
  </si>
  <si>
    <t>103915</t>
  </si>
  <si>
    <t>103916</t>
  </si>
  <si>
    <t>103917</t>
  </si>
  <si>
    <t>103918</t>
  </si>
  <si>
    <t>103694</t>
  </si>
  <si>
    <t>103695</t>
  </si>
  <si>
    <t>103696</t>
  </si>
  <si>
    <t>103697</t>
  </si>
  <si>
    <t>104162</t>
  </si>
  <si>
    <t>103946</t>
  </si>
  <si>
    <t>103769</t>
  </si>
  <si>
    <t>TERMOFUSORA PARA TUBOS E CONEXÕES EM PPR COM DIÂMETROS DE 20 A 63 MM, POTÊNCIA DE 800 W, TENSAO 220 V - CHP DIURNO. AF_05/2022</t>
  </si>
  <si>
    <t>TERMOFUSORA PARA TUBOS E CONEXÕES EM PPR COM DIÂMETROS DE 75 A 110 MM, POTÊNCIA DE *1100* W, TENSÃO 220 V - CHP DIURNO. AF_05/2022</t>
  </si>
  <si>
    <t>TERMOFUSORA PARA TUBOS E CONEXÕES EM PPR COM DIÂMETROS DE 20 A 63 MM, POTÊNCIA DE 800 W, TENSAO 220 V - CHI DIURNO. AF_05/2022</t>
  </si>
  <si>
    <t>TERMOFUSORA PARA TUBOS E CONEXÕES EM PPR COM DIÂMETROS DE 75 A 110 MM, POTÊNCIA DE *1100* W, TENSÃO 220 V - CHI DIURNO. AF_05/2022</t>
  </si>
  <si>
    <t>MINI GUINDASTE ARANHA SOBRE ESTEIRAS E LANCA TELESCÓPICA, CAPACIDADE MÁXIMA DE CARGA 3,0 TON, RAIO MÁXIMO DE TRABALHO 8,25 M, ALTURA DE LANÇA DO SOLO 9,2 M, 55 M DE CABO DE AÇO 8 MM, MOTOR ELÉTRICO 220/380 VOLTS TRIFÁSICO - MATERIAIS NA OPERAÇÃO. AF_03/2022</t>
  </si>
  <si>
    <t>CONJUNTO MACACO HIDRÁULICO E CENTRAL DE BOMBEAMENTO MOTORIZADO 1,8 KW PARA PROTENSÃO DE MONOCABOS PARA CONCRETO PROTENDIDO, ESFORÇO MÁXIMO DE 20 TONELADAS  - MATERIAIS NA OPERAÇÃO. AF_05/2022</t>
  </si>
  <si>
    <t>CONJUNTO MACACO HIDRÁULICO E CENTRAL DE BOMBEAMENTO MOTORIZADO 1,8 KW PARA PROTENSÃO DE MONOCABOS PARA CONCRETO PROTENDIDO, ESFORÇO MÁXIMO DE 30 TONELADAS  - MATERIAIS NA OPERAÇÃO. AF_05/2022</t>
  </si>
  <si>
    <t>TERMOFUSORA PARA TUBOS E CONEXÕES EM PPR COM DIÂMETROS DE 20 A 63 MM, POTÊNCIA DE 800 W, TENSAO 220 V - DEPRECIAÇÃO. AF_05/2022</t>
  </si>
  <si>
    <t>TERMOFUSORA PARA TUBOS E CONEXÕES EM PPR COM DIÂMETROS DE 20 A 63 MM, POTÊNCIA DE 800 W, TENSAO 220 V - JUROS. AF_05/2022</t>
  </si>
  <si>
    <t>TERMOFUSORA PARA TUBOS E CONEXÕES EM PPR COM DIÂMETROS DE 20 A 63 MM, POTÊNCIA DE 800 W, TENSAO 220 V - MANUTENÇÃO. AF_05/2022</t>
  </si>
  <si>
    <t>TERMOFUSORA PARA TUBOS E CONEXÕES EM PPR COM DIÂMETROS DE 20 A 63 MM, POTÊNCIA DE 800 W, TENSAO 220 V - MATERIAIS NA OPERAÇÃO. AF_05/2022</t>
  </si>
  <si>
    <t>TERMOFUSORA PARA TUBOS E CONEXÕES EM PPR COM DIÂMETROS DE 75 A 110 MM, POTÊNCIA DE *1100* W, TENSÃO 220 V - DEPRECIAÇÃO. AF_05/2022</t>
  </si>
  <si>
    <t>TERMOFUSORA PARA TUBOS E CONEXÕES EM PPR COM DIÂMETROS DE 75 A 110 MM, POTÊNCIA DE *1100* W, TENSÃO 220 V - JUROS. AF_05/2022</t>
  </si>
  <si>
    <t>TERMOFUSORA PARA TUBOS E CONEXÕES EM PPR COM DIÂMETROS DE 75 A 110 MM, POTÊNCIA DE *1100* W, TENSÃO 220 V - MANUTENÇÃO. AF_05/2022</t>
  </si>
  <si>
    <t>TERMOFUSORA PARA TUBOS E CONEXÕES EM PPR COM DIÂMETROS DE 75 A 110 MM, POTÊNCIA DE *1100* W, TENSÃO 220 V - MATERIAIS NA OPERAÇÃO. AF_05/2022</t>
  </si>
  <si>
    <t>CAIXA COM GRELHA DUPLA RETANGULAR, EM CONCRETO PRÉ-MOLDADO, DIMENSÕES INTERNAS: 0,5X2,2X1,0 M. AF_12/2020</t>
  </si>
  <si>
    <t>POÇO DE INSPEÇÃO CIRCULAR PARA ESGOTO, EM CONCRETO PRÉ-MOLDADO, DIÂMETRO INTERNO = 0,60 M, PROFUNDIDADE = 0,90 M, EXCLUINDO TAMPÃO. AF_12/2020</t>
  </si>
  <si>
    <t>POÇO DE INSPEÇÃO CIRCULAR PARA ESGOTO, EM CONCRETO PRÉ-MOLDADO, DIÂMETRO INTERNO = 0,60 M, PROFUNDIDADE = 1,40 M, EXCLUINDO TAMPÃO. AF_12/2020</t>
  </si>
  <si>
    <t>POÇO DE INSPEÇÃO CIRCULAR PARA ESGOTO, EM ALVENARIA COM TIJOLOS CERÂMICOS MACIÇOS, DIÂMETRO INTERNO = 0,60 M, PROFUNDIDADE = 0,95 M, EXCLUINDO TAMPÃO. AF_12/2020</t>
  </si>
  <si>
    <t>POÇO DE INSPEÇÃO CIRCULAR PARA ESGOTO, EM ALVENARIA COM TIJOLOS CERÂMICOS MACIÇOS, DIÂMETRO INTERNO = 0,60 M, PROFUNDIDADE = 1,45 M, EXCLUINDO TAMPÃO. AF_12/2020</t>
  </si>
  <si>
    <t>BASE PARA POÇO DE VISITA CIRCULAR PARA ESGOTO, EM CONCRETO PRÉ-MOLDADO, DIÂMETRO INTERNO = 0,80 M, PROFUNDIDADE = 1,35 M, EXCLUINDO TAMPÃO. AF_12/2020</t>
  </si>
  <si>
    <t>BASE PARA POÇO DE VISITA CIRCULAR PARA  ESGOTO, EM ALVENARIA COM TIJOLOS CERÂMICOS MACIÇOS, DIÂMETRO INTERNO = 0,80 M, PROFUNDIDADE = 1,40 M, EXCLUINDO TAMPÃO. AF_12/2020</t>
  </si>
  <si>
    <t>BASE PARA POÇO DE VISITA CIRCULAR PARA  ESGOTO, EM ALVENARIA COM TIJOLOS CERÂMICOS MACIÇOS, DIÂMETRO INTERNO = 1,20 M, PROFUNDIDADE = 1,40 M, EXCLUINDO TAMPÃO. AF_12/2020</t>
  </si>
  <si>
    <t>BASE PARA POÇO DE VISITA CIRCULAR PARA ESGOTO, EM ALVENARIA COM TIJOLOS CERÂMICOS MACIÇOS, DIÂMETRO INTERNO = 1,50 M, PROFUNDIDADE = 1,40 M, EXCLUINDO TAMPÃO. AF_12/2020</t>
  </si>
  <si>
    <t>BASE PARA POÇO DE VISITA RETANGULAR PARA  ESGOTO, EM ALVENARIA COM BLOCOS DE CONCRETO, DIMENSÕES INTERNAS = 1X1 M, PROFUNDIDADE = 1,40 M, EXCLUINDO TAMPÃO. AF_12/2020</t>
  </si>
  <si>
    <t>BASE PARA POÇO DE VISITA RETANGULAR PARA ESGOTO, EM ALVENARIA COM BLOCOS DE CONCRETO, DIMENSÕES INTERNAS = 1X1,5 M, PROFUNDIDADE = 1,40 M, EXCLUINDO TAMPÃO. AF_12/2020</t>
  </si>
  <si>
    <t>BASE PARA POÇO DE VISITA RETANGULAR PARA ESGOTO, EM ALVENARIA COM BLOCOS DE CONCRETO, DIMENSÕES INTERNAS = 1X3 M, PROFUNDIDADE = 1,40 M, EXCLUINDO TAMPÃO. AF_12/2020</t>
  </si>
  <si>
    <t>BASE PARA POÇO DE VISITA RETANGULAR PARA ESGOTO, EM ALVENARIA COM BLOCOS DE CONCRETO, DIMENSÕES INTERNAS = 1X4 M, PROFUNDIDADE = 1,40 M, EXCLUINDO TAMPÃO. AF_12/2020</t>
  </si>
  <si>
    <t>BASE PARA POÇO DE VISITA RETANGULAR PARA ESGOTO, EM ALVENARIA COM BLOCOS DE CONCRETO, DIMENSÕES INTERNAS = 1,5X2 M, PROFUNDIDADE = 1,40 M, EXCLUINDO TAMPÃO. AF_12/2020</t>
  </si>
  <si>
    <t>BASE PARA POÇO DE VISITA RETANGULAR PARA ESGOTO, EM ALVENARIA COM BLOCOS DE CONCRETO, DIMENSÕES INTERNAS = 1,5X2,5 M, PROFUNDIDADE = 1,40 M, EXCLUINDO TAMPÃO. AF_12/2020</t>
  </si>
  <si>
    <t>BASE PARA POÇO DE VISITA RETANGULAR PARA ESGOTO, EM ALVENARIA COM BLOCOS DE CONCRETO, DIMENSÕES INTERNAS = 1,5X3 M, PROFUNDIDADE = 1,40 M, EXCLUINDO TAMPÃO. AF_12/2020</t>
  </si>
  <si>
    <t>BASE PARA POÇO DE VISITA RETANGULAR PARA ESGOTO, EM ALVENARIA COM BLOCOS DE CONCRETO, DIMENSÕES INTERNAS = 1,5X3,5 M, PROFUNDIDADE = 1,40 M, EXCLUINDO TAMPÃO. AF_12/2020</t>
  </si>
  <si>
    <t>BASE PARA POÇO DE VISITA RETANGULAR PARA ESGOTO, EM ALVENARIA COM BLOCOS DE CONCRETO, DIMENSÕES INTERNAS = 1,5X4 M, PROFUNDIDADE = 1,40 M, EXCLUINDO TAMPÃO. AF_12/2020</t>
  </si>
  <si>
    <t>BASE PARA POÇO DE VISITA RETANGULAR PARA ESGOTO, EM ALVENARIA COM BLOCOS DE CONCRETO, DIMENSÕES INTERNAS = 2X2 M, PROFUNDIDADE = 1,40 M, EXCLUINDO TAMPÃO. AF_12/2020</t>
  </si>
  <si>
    <t>BASE PARA POÇO DE VISITA RETANGULAR PARA ESGOTO, EM ALVENARIA COM BLOCOS DE CONCRETO, DIMENSÕES INTERNAS = 2X2,5 M, PROFUNDIDADE = 1,40 M, EXCLUINDO TAMPÃO. AF_12/2020</t>
  </si>
  <si>
    <t>BASE PARA POÇO DE VISITA RETANGULAR PARA ESGOTO, EM ALVENARIA COM BLOCOS DE CONCRETO, DIMENSÕES INTERNAS = 2X3 M, PROFUNDIDADE = 1,40 M, EXCLUINDO TAMPÃO. AF_12/2020</t>
  </si>
  <si>
    <t>BASE PARA POÇO DE VISITA RETANGULAR PARA ESGOTO, EM ALVENARIA COM BLOCOS DE CONCRETO, DIMENSÕES INTERNAS = 2X3,5 M, PROFUNDIDADE = 1,40 M, EXCLUINDO TAMPÃO. AF_12/2020</t>
  </si>
  <si>
    <t>BASE PARA POÇO DE VISITA RETANGULAR PARA ESGOTO, EM ALVENARIA COM BLOCOS DE CONCRETO, DIMENSÕES INTERNAS = 2X4 M, PROFUNDIDADE = 1,40 M, EXCLUINDO TAMPÃO. AF_12/2020</t>
  </si>
  <si>
    <t>BASE PARA POÇO DE VISITA RETANGULAR PARA ESGOTO, EM ALVENARIA COM BLOCOS DE CONCRETO, DIMENSÕES INTERNAS = 2,5X2,5 M, PROFUNDIDADE = 1,40 M, EXCLUINDO TAMPÃO. AF_12/2020</t>
  </si>
  <si>
    <t>BASE PARA POÇO DE VISITA RETANGULAR PARA ESGOTO, EM ALVENARIA COM BLOCOS DE CONCRETO, DIMENSÕES INTERNAS = 2,5X3 M, PROFUNDIDADE = 1,40 M, EXCLUINDO TAMPÃO. AF_12/2020</t>
  </si>
  <si>
    <t>BASE PARA POÇO DE VISITA RETANGULAR PARA ESGOTO, EM ALVENARIA COM BLOCOS DE CONCRETO, DIMENSÕES INTERNAS = 2,5X3,5 M, PROFUNDIDADE = 1,40 M, EXCLUINDO TAMPÃO. AF_12/2020</t>
  </si>
  <si>
    <t>BASE PARA POÇO DE VISITA RETANGULAR PARA ESGOTO, EM ALVENARIA COM BLOCOS DE CONCRETO, DIMENSÕES INTERNAS = 2,5X4 M, PROFUNDIDADE = 1,40 M, EXCLUINDO TAMPÃO. AF_12/2020</t>
  </si>
  <si>
    <t>BASE PARA POÇO DE VISITA RETANGULAR PARA ESGOTO, EM ALVENARIA COM BLOCOS DE CONCRETO, DIMENSÕES INTERNAS = 3X3 M, PROFUNDIDADE = 1,40 M, EXCLUINDO TAMPÃO. AF_12/2020</t>
  </si>
  <si>
    <t>BASE PARA POÇO DE VISITA RETANGULAR PARA ESGOTO, EM ALVENARIA COM BLOCOS DE CONCRETO, DIMENSÕES INTERNAS = 3X3,5 M, PROFUNDIDADE = 1,40 M, EXCLUINDO TAMPÃO. AF_12/2020</t>
  </si>
  <si>
    <t>BASE PARA POÇO DE VISITA RETANGULAR PARA ESGOTO, EM ALVENARIA COM BLOCOS DE CONCRETO, DIMENSÕES INTERNAS = 3X4 M, PROFUNDIDADE = 1,40 M, EXCLUINDO TAMPÃO. AF_12/2020</t>
  </si>
  <si>
    <t>BASE PARA POÇO DE VISITA RETANGULAR PARA ESGOTO, EM ALVENARIA COM BLOCOS DE CONCRETO, DIMENSÕES INTERNAS = 3,5X3,5 M, PROFUNDIDADE = 1,40 M, EXCLUINDO TAMPÃO. AF_12/2020</t>
  </si>
  <si>
    <t>BASE PARA POÇO DE VISITA RETANGULAR PARA ESGOTO, EM ALVENARIA COM BLOCOS DE CONCRETO, DIMENSÕES INTERNAS = 3,5X4 M, PROFUNDIDADE = 1,40 M, EXCLUINDO TAMPÃO. AF_12/2020</t>
  </si>
  <si>
    <t>BASE PARA POÇO DE VISITA CIRCULAR PARA  ESGOTO, EM ALVENARIA COM TIJOLOS CERÂMICOS MACIÇOS, DIÂMETRO INTERNO = 1,0 M, PROFUNDIDADE = 1,40 M, EXCLUINDO TAMPÃO. AF_12/2020</t>
  </si>
  <si>
    <t>BASE PARA POÇO DE VISITA RETANGULAR PARA ESGOTO, EM ALVENARIA COM BLOCOS DE CONCRETO, DIMENSÕES INTERNAS = 1X3,5 M, PROFUNDIDADE = 1,40 M, EXCLUINDO TAMPÃO. AF_12/2020</t>
  </si>
  <si>
    <t>BASE PARA POÇO DE VISITA RETANGULAR PARA ESGOTO, EM ALVENARIA COM BLOCOS DE CONCRETO, DIMENSÕES INTERNAS = 1X2 M, PROFUNDIDADE = 1,40 M, EXCLUINDO TAMPÃO. AF_12/2020</t>
  </si>
  <si>
    <t>BASE PARA POÇO DE VISITA RETANGULAR PARA ESGOTO, EM ALVENARIA COM BLOCOS DE CONCRETO, DIMENSÕES INTERNAS = 1X2,5 M, PROFUNDIDADE = 1,40 M, EXCLUINDO TAMPÃO. AF_12/2020</t>
  </si>
  <si>
    <t>BASE PARA POÇO DE VISITA CIRCULAR PARA ESGOTO, EM CONCRETO PRÉ-MOLDADO, DIÂMETRO INTERNO = 1,0 M, PROFUNDIDADE = 1,35 M, EXCLUINDO TAMPÃO. AF_12/2020</t>
  </si>
  <si>
    <t>BASE PARA POÇO DE VISITA CIRCULAR PARA DRENAGEM, EM ALVENARIA COM TIJOLOS CERÂMICOS MACIÇOS, DIÂMETRO INTERNO = 1,2 M, PROFUNDIDADE = 1,40 M, EXCLUINDO TAMPÃO. AF_12/2020</t>
  </si>
  <si>
    <t>BASE PARA POÇO DE VISITA RETANGULAR PARA DRENAGEM, EM ALVENARIA COM BLOCOS DE CONCRETO, DIMENSÕES INTERNAS = 1,5X2 M, PROFUNDIDADE = 1,40 M, EXCLUINDO TAMPÃO. AF_12/2020</t>
  </si>
  <si>
    <t>BASE PARA POÇO DE VISITA CIRCULAR PARA DRENAGEM, EM ALVENARIA COM TIJOLOS CERÂMICOS MACIÇOS, DIÂMETRO INTERNO = 1,50 M, PROFUNDIDADE = 1,40 M, EXCLUINDO TAMPÃO. AF_12/2020</t>
  </si>
  <si>
    <t>BASE PARA POÇO DE VISITA RETANGULAR PARA DRENAGEM, EM ALVENARIA COM BLOCOS DE CONCRETO, DIMENSÕES INTERNAS = 1X1 M, PROFUNDIDADE = 1,40 M, EXCLUINDO TAMPÃO. AF_12/2020</t>
  </si>
  <si>
    <t>BASE PARA POÇO DE VISITA RETANGULAR PARA DRENAGEM, EM ALVENARIA COM BLOCOS DE CONCRETO, DIMENSÕES INTERNAS = 1,5X2,5 M, PROFUNDIDADE = 1,40 M, EXCLUINDO TAMPÃO. AF_12/2020</t>
  </si>
  <si>
    <t>BASE PARA POÇO DE VISITA RETANGULAR PARA DRENAGEM, EM ALVENARIA COM BLOCOS DE CONCRETO, DIMENSÕES INTERNAS = 1X1,5 M, PROFUNDIDADE = 1,40 M, EXCLUINDO TAMPÃO. AF_12/2020</t>
  </si>
  <si>
    <t>BASE PARA POÇO DE VISITA RETANGULAR PARA DRENAGEM, EM ALVENARIA COM BLOCOS DE CONCRETO, DIMENSÕES INTERNAS = 1X2 M, PROFUNDIDADE = 1,40 M, EXCLUINDO TAMPÃO. AF_12/2020</t>
  </si>
  <si>
    <t>BASE PARA POÇO DE VISITA RETANGULAR PARA DRENAGEM, EM ALVENARIA COM BLOCOS DE CONCRETO, DIMENSÕES INTERNAS = 1X2,5 M, PROFUNDIDADE = 1,40 M, EXCLUINDO TAMPÃO. AF_12/2020</t>
  </si>
  <si>
    <t>POÇO DE INSPEÇÃO CIRCULAR PARA DRENAGEM, EM CONCRETO PRÉ-MOLDADO, DIÂMETRO INTERNO = 0,60 M, PROFUNDIDADE = 0,90 M, EXCLUINDO TAMPÃO. AF_12/2020</t>
  </si>
  <si>
    <t>POÇO DE INSPEÇÃO CIRCULAR PARA DRENAGEM, EM CONCRETO PRÉ-MOLDADO, DIÂMETRO INTERNO = 0,60 M, PROFUNDIDADE = 1,40 M, EXCLUINDO TAMPÃO. AF_12/2020</t>
  </si>
  <si>
    <t>BASE PARA POÇO DE VISITA RETANGULAR PARA DRENAGEM, EM ALVENARIA COM BLOCOS DE CONCRETO, DIMENSÕES INTERNAS = 1,5X3 M, PROFUNDIDADE = 1,40 M, EXCLUINDO TAMPÃO. AF_12/2020</t>
  </si>
  <si>
    <t>POÇO DE INSPEÇÃO CIRCULAR PARA DRENAGEM, EM ALVENARIA COM TIJOLOS CERÂMICOS MACIÇOS, DIÂMETRO INTERNO = 0,60 M, PROFUNDIDADE = 0,95 M, EXCLUINDO TAMPÃO. AF_12/2020</t>
  </si>
  <si>
    <t>POÇO DE INSPEÇÃO CIRCULAR PARA DRENAGEM, EM ALVENARIA COM TIJOLOS CERÂMICOS MACIÇOS, DIÂMETRO INTERNO = 0,60 M, PROFUNDIDADE = 1,45 M, EXCLUINDO TAMPÃO. AF_12/2020</t>
  </si>
  <si>
    <t>BASE PARA POÇO DE VISITA RETANGULAR PARA DRENAGEM, EM ALVENARIA COM BLOCOS DE CONCRETO, DIMENSÕES INTERNAS = 1X3 M, PROFUNDIDADE = 1,40 M, EXCLUINDO TAMPÃO. AF_12/2020</t>
  </si>
  <si>
    <t>BASE PARA POÇO DE VISITA CIRCULAR PARA DRENAGEM, EM CONCRETO PRÉ-MOLDADO, DIÂMETRO INTERNO = 0,80 M, PROFUNDIDADE = 1,35 M, EXCLUINDO TAMPÃO. AF_12/2020</t>
  </si>
  <si>
    <t>BASE PARA POÇO DE VISITA RETANGULAR PARA DRENAGEM, EM ALVENARIA COM BLOCOS DE CONCRETO, DIMENSÕES INTERNAS = 1X3,5 M, PROFUNDIDADE = 1,40 M, EXCLUINDO TAMPÃO. AF_12/2020</t>
  </si>
  <si>
    <t>BASE PARA POÇO DE VISITA CIRCULAR PARA DRENAGEM, EM ALVENARIA COM TIJOLOS CERÂMICOS MACIÇOS, DIÂMETRO INTERNO = 0,80 M, PROFUNDIDADE = 1,40 M, EXCLUINDO TAMPÃO. AF_12/2020</t>
  </si>
  <si>
    <t>BASE PARA POÇO DE VISITA RETANGULAR PARA DRENAGEM, EM ALVENARIA COM BLOCOS DE CONCRETO, DIMENSÕES INTERNAS = 1,5X3,5 M, PROFUNDIDADE = 1,40 M, EXCLUINDO TAMPÃO. AF_12/2020</t>
  </si>
  <si>
    <t>BASE PARA POÇO DE VISITA CIRCULAR PARA DRENAGEM, EM CONCRETO PRÉ-MOLDADO, DIÂMETRO INTERNO = 1,0 M, PROFUNDIDADE = 1,35 M, EXCLUINDO TAMPÃO. AF_05/2018</t>
  </si>
  <si>
    <t>BASE PARA POÇO DE VISITA RETANGULAR PARA DRENAGEM, EM ALVENARIA COM BLOCOS DE CONCRETO, DIMENSÕES INTERNAS = 1X4 M, PROFUNDIDADE = 1,40 M, EXCLUINDO TAMPÃO. AF_12/2020</t>
  </si>
  <si>
    <t>BASE PARA POÇO DE VISITA RETANGULAR PARA DRENAGEM, EM ALVENARIA COM BLOCOS DE CONCRETO, DIMENSÕES INTERNAS = 2,5X3 M, PROFUNDIDADE = 1,40 M, EXCLUINDO TAMPÃO. AF_12/2020</t>
  </si>
  <si>
    <t>BASE PARA POÇO DE VISITA RETANGULAR PARA DRENAGEM, EM ALVENARIA COM BLOCOS DE CONCRETO, DIMENSÕES INTERNAS = 1,5X1,5 M, PROFUNDIDADE = 1,40 M, EXCLUINDO TAMPÃO. AF_12/2020</t>
  </si>
  <si>
    <t>BASE PARA POÇO DE VISITA CIRCULAR PARA DRENAGEM, EM ALVENARIA COM TIJOLOS CERÂMICOS MACIÇOS, DIÂMETRO INTERNO = 1,0 M, PROFUNDIDADE = 1,40 M, EXCLUINDO TAMPÃO. AF_12/2020</t>
  </si>
  <si>
    <t>BASE PARA POÇO DE VISITA RETANGULAR PARA DRENAGEM, EM ALVENARIA COM BLOCOS DE CONCRETO, DIMENSÕES INTERNAS = 1,5X4 M, PROFUNDIDADE = 1,40 M, EXCLUINDO TAMPÃO. AF_12/2020</t>
  </si>
  <si>
    <t>BASE PARA POÇO DE VISITA RETANGULAR PARA DRENAGEM, EM ALVENARIA COM BLOCOS DE CONCRETO, DIMENSÕES INTERNAS = 2,5X3,5 M, PROFUNDIDADE = 1,40 M, EXCLUINDO TAMPÃO. AF_12/2020</t>
  </si>
  <si>
    <t>BASE PARA POÇO DE VISITA RETANGULAR PARA DRENAGEM, EM ALVENARIA COM BLOCOS DE CONCRETO, DIMENSÕES INTERNAS = 2,5X4 M, PROFUNDIDADE = 1,40 M, EXCLUINDO TAMPÃO. AF_12/2020</t>
  </si>
  <si>
    <t>BASE PARA POÇO DE VISITA RETANGULAR PARA DRENAGEM, EM ALVENARIA COM BLOCOS DE CONCRETO, DIMENSÕES INTERNAS = 2X2 M, PROFUNDIDADE = 1,40 M, EXCLUINDO TAMPÃO. AF_12/2020</t>
  </si>
  <si>
    <t>BASE PARA POÇO DE VISITA RETANGULAR PARA DRENAGEM, EM ALVENARIA COM BLOCOS DE CONCRETO, DIMENSÕES INTERNAS = 3X3 M, PROFUNDIDADE = 1,40 M, EXCLUINDO TAMPÃO. AF_12/2020</t>
  </si>
  <si>
    <t>BASE PARA POÇO DE VISITA RETANGULAR PARA DRENAGEM, EM ALVENARIA COM BLOCOS DE CONCRETO, DIMENSÕES INTERNAS = 3X3,5 M, PROFUNDIDADE = 1,40 M, EXCLUINDO TAMPÃO. AF_12/2020</t>
  </si>
  <si>
    <t>BASE PARA POÇO DE VISITA RETANGULAR PARA DRENAGEM, EM ALVENARIA COM BLOCOS DE CONCRETO, DIMENSÕES INTERNAS = 3X4 M, PROFUNDIDADE = 1,40 M, EXCLUINDO TAMPÃO. AF_12/2020</t>
  </si>
  <si>
    <t>BASE PARA POÇO DE VISITA RETANGULAR PARA DRENAGEM, EM ALVENARIA COM BLOCOS DE CONCRETO, DIMENSÕES INTERNAS = 3,5X3,5 M, PROFUNDIDADE = 1,40 M, EXCLUINDO TAMPÃO. AF_12/2020</t>
  </si>
  <si>
    <t>BASE PARA POÇO DE VISITA RETANGULAR PARA DRENAGEM, EM ALVENARIA COM BLOCOS DE CONCRETO, DIMENSÕES INTERNAS = 2X2,5 M, PROFUNDIDADE = 1,40 M, EXCLUINDO TAMPÃO. AF_12/2020</t>
  </si>
  <si>
    <t>BASE PARA POÇO DE VISITA RETANGULAR PARA DRENAGEM, EM ALVENARIA COM BLOCOS DE CONCRETO, DIMENSÕES INTERNAS = 3,5X4 M, PROFUNDIDADE = 1,40 M, EXCLUINDO TAMPÃO. AF_12/2020</t>
  </si>
  <si>
    <t>BASE PARA POÇO DE VISITA RETANGULAR PARA DRENAGEM, EM ALVENARIA COM BLOCOS DE CONCRETO, DIMENSÕES INTERNAS = 4X4 M, PROFUNDIDADE = 1,40 M, EXCLUINDO TAMPÃO. AF_12/2020</t>
  </si>
  <si>
    <t>BASE PARA POÇO DE VISITA RETANGULAR PARA DRENAGEM, EM ALVENARIA COM BLOCOS DE CONCRETO, DIMENSÕES INTERNAS = 2X3 M, PROFUNDIDADE = 1,40 M, EXCLUINDO TAMPÃO. AF_12/2020</t>
  </si>
  <si>
    <t>BASE PARA POÇO DE VISITA RETANGULAR PARA DRENAGEM, EM ALVENARIA COM BLOCOS DE CONCRETO, DIMENSÕES INTERNAS = 2X3,5 M, PROFUNDIDADE = 1,40 M, EXCLUINDO TAMPÃO. AF_12/2020</t>
  </si>
  <si>
    <t>BASE PARA POÇO DE VISITA RETANGULAR PARA DRENAGEM, EM ALVENARIA COM BLOCOS DE CONCRETO, DIMENSÕES INTERNAS = 2X4 M, PROFUNDIDADE = 1,40 M, EXCLUINDO TAMPÃO. AF_12/2020</t>
  </si>
  <si>
    <t>BASE PARA POÇO DE VISITA RETANGULAR PARA DRENAGEM, EM ALVENARIA COM BLOCOS DE CONCRETO, DIMENSÕES INTERNAS = 2,5X2,5 M, PROFUNDIDADE = 1,40 M, EXCLUINDO TAMPÃO. AF_12/2020</t>
  </si>
  <si>
    <t>BASE PARA POÇO DE VISITA CIRCULAR PARA  ESGOTO, EM CONCRETO PRÉ-MOLDADO, DIÂMETRO INTERNO = 1,20 M, PROFUNDIDADE = 1,60 M, EXCLUINDO TAMPÃO. AF_12/2020</t>
  </si>
  <si>
    <t>BASE PARA POÇO DE VISITA CIRCULAR PARA  ESGOTO, EM CONCRETO PRÉ-MOLDADO, DIÂMETRO INTERNO = 1,50 M, PROFUNDIDADE = 1,35 M, EXCLUINDO TAMPÃO. AF_12/2020</t>
  </si>
  <si>
    <t>BASE PARA POÇO DE VISITA CIRCULAR PARA DRENAGEM, EM CONCRETO PRÉ-MOLDADO, DIÂMETRO INTERNO = 1,50 M, PROFUNDIDADE = 1,35 M, EXCLUINDO TAMPÃO. AF_12/2020</t>
  </si>
  <si>
    <t>BASE PARA POÇO DE VISITA CIRCULAR PARA DRENAGEM, EM CONCRETO PRÉ-MOLDADO, DIÂMETRO INTERNO = 1,20 M, PROFUNDIDADE = 1,60 M, EXCLUINDO TAMPÃO. AF_05/2021</t>
  </si>
  <si>
    <t>BATENTE PARA PORTA DE MADEIRA, FIXAÇÃO COM ARGAMASSA, PADRÃO MÉDIO - FORNECIMENTO E INSTALAÇÃO. AF_12/2019</t>
  </si>
  <si>
    <t>BATENTE PARA PORTA DE MADEIRA, FIXAÇÃO COM ARGAMASSA, PADRÃO POPULAR. FORNECIMENTO E INSTALAÇÃO. AF_12/2019</t>
  </si>
  <si>
    <t>MONTAGEM E DESMONTAGEM DE FÔRMA DE LAJE MACIÇA, PÉ-DIREITO SIMPLES, EM CHAPA DE MADEIRA COMPENSADA RESINADA E CIMBRAMENTO DE MADEIRA, 2 UTILIZAÇÕES. AF_03/2022</t>
  </si>
  <si>
    <t>MONTAGEM E DESMONTAGEM DE FÔRMA DE LAJE MACIÇA, PÉ-DIREITO SIMPLES, EM CHAPA DE MADEIRA COMPENSADA RESINADA E CIMBRAMENTO DE MADEIRA, 4 UTILIZAÇÕES. AF_03/2022</t>
  </si>
  <si>
    <t>MONTAGEM E DESMONTAGEM DE FÔRMA DE LAJE MACIÇA, PÉ-DIREITO SIMPLES, EM CHAPA DE MADEIRA COMPENSADA RESINADA E CIMBRAMENTO DE MADEIRA, 6 UTILIZAÇÕES. AF_03/2022</t>
  </si>
  <si>
    <t>MONTAGEM E DESMONTAGEM DE FÔRMA DE LAJE MACIÇA, PÉ-DIREITO SIMPLES, EM CHAPA DE MADEIRA COMPENSADA RESINADA E CIMBRAMENTO DE MADEIRA, 8 UTILIZAÇÕES. AF_03/2022</t>
  </si>
  <si>
    <t>ARMAÇÃO DE PILAR OU VIGA DE ESTRUTURA CONVENCIONAL DE CONCRETO ARMADO UTILIZANDO AÇO CA-60 DE 5,0 MM - MONTAGEM. AF_06/2022</t>
  </si>
  <si>
    <t>ARMAÇÃO DE PILAR OU VIGA DE ESTRUTURA CONVENCIONAL DE CONCRETO ARMADO UTILIZANDO AÇO CA-50 DE 6,3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</si>
  <si>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</si>
  <si>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</si>
  <si>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ARMAÇÃO DE PILAR OU VIGA DE ESTRUTURA CONVENCIONAL DE CONCRETO ARMADO UTILIZANDO AÇO CA-50 DE 12,5 MM - MONTAGEM. AF_06/2022</t>
  </si>
  <si>
    <t>ARMAÇÃO DE PILAR OU VIGA DE ESTRUTURA CONVENCIONAL DE CONCRETO ARMADO UTILIZANDO AÇO CA-50 DE 16,0 MM - MONTAGEM. AF_06/2022</t>
  </si>
  <si>
    <t>ARMAÇÃO DE PILAR OU VIGA DE ESTRUTURA CONVENCIONAL DE CONCRETO ARMADO UTILIZANDO AÇO CA-50 DE 20,0 MM - MONTAGEM. AF_06/2022</t>
  </si>
  <si>
    <t>ARMAÇÃO DE PILAR OU VIGA DE ESTRUTURA CONVENCIONAL DE CONCRETO ARMADO UTILIZANDO AÇO CA-50 DE 25,0 MM - MONTAGEM. AF_06/2022</t>
  </si>
  <si>
    <t>ARMAÇÃO DE LAJE DE ESTRUTURA CONVENCIONAL DE CONCRETO ARMADO UTILIZANDO AÇO CA-60 DE 4,2 MM - MONTAGEM. AF_06/2022</t>
  </si>
  <si>
    <t>ARMAÇÃO DE LAJE DE ESTRUTURA CONVENCIONAL DE CONCRETO ARMADO UTILIZANDO AÇO CA-60 DE 5,0 MM - MONTAGEM. AF_06/2022</t>
  </si>
  <si>
    <t>ARMAÇÃO DE LAJE DE ESTRUTURA CONVENCIONAL DE CONCRETO ARMADO UTILIZANDO AÇO CA-50 DE 6,3 MM - MONTAGEM. AF_06/2022</t>
  </si>
  <si>
    <t>ARMAÇÃO DE LAJE DE ESTRUTURA CONVENCIONAL DE CONCRETO ARMADO UTILIZANDO AÇO CA-50 DE 8,0 MM - MONTAGEM. AF_06/2022</t>
  </si>
  <si>
    <t>ARMAÇÃO DE LAJE DE ESTRUTURA CONVENCIONAL DE CONCRETO ARMADO UTILIZANDO AÇO CA-50 DE 10,0 MM - MONTAGEM. AF_06/2022</t>
  </si>
  <si>
    <t>ARMAÇÃO DE LAJE DE ESTRUTURA CONVENCIONAL DE CONCRETO ARMADO UTILIZANDO AÇO CA-50 DE 12,5 MM - MONTAGEM. AF_06/2022</t>
  </si>
  <si>
    <t>ARMAÇÃO DE LAJE DE ESTRUTURA CONVENCIONAL DE CONCRETO ARMADO UTILIZANDO AÇO CA-50 DE 16,0 MM - MONTAGEM. AF_06/2022</t>
  </si>
  <si>
    <t>ARMAÇÃO DE LAJE DE ESTRUTURA CONVENCIONAL DE CONCRETO ARMADO UTILIZANDO AÇO CA-50 DE 20,0 MM - MONTAGEM. AF_06/2022</t>
  </si>
  <si>
    <t>CORTE E DOBRA DE AÇO CA-50, DIÂMETRO DE 25,0 MM. AF_06/2022</t>
  </si>
  <si>
    <t>CORTE E DOBRA DE AÇO CA-60, DIÂMETRO DE 4,2 MM. AF_06/2022</t>
  </si>
  <si>
    <t>CORTE E DOBRA DE AÇO CA-60, DIÂMETRO DE 5,0 MM. AF_06/2022</t>
  </si>
  <si>
    <t>CORTE E DOBRA DE AÇO CA-50, DIÂMETRO DE 6,3 MM. AF_06/2022</t>
  </si>
  <si>
    <t>CORTE E DOBRA DE AÇO CA-50, DIÂMETRO DE 8,0 MM. AF_06/2022</t>
  </si>
  <si>
    <t>CORTE E DOBRA DE AÇO CA-50, DIÂMETRO DE 10,0 MM. AF_06/2022</t>
  </si>
  <si>
    <t>CORTE E DOBRA DE AÇO CA-50, DIÂMETRO DE 12,5 MM. AF_06/2022</t>
  </si>
  <si>
    <t>CORTE E DOBRA DE AÇO CA-50, DIÂMETRO DE 16,0 MM. AF_06/2022</t>
  </si>
  <si>
    <t>CORTE E DOBRA DE AÇO CA-50, DIÂMETRO DE 20,0 MM. AF_06/2022</t>
  </si>
  <si>
    <t>CORTE E DOBRA DE AÇO CA-25, DIÂMETRO DE 6,3 MM. AF_06/2022</t>
  </si>
  <si>
    <t>CORTE E DOBRA DE AÇO CA-25, DIÂMETRO DE 8,0 MM. AF_06/2022</t>
  </si>
  <si>
    <t>CORTE E DOBRA DE AÇO CA-25, DIÂMETRO DE 10,0 MM. AF_06/2022</t>
  </si>
  <si>
    <t>CORTE E DOBRA DE AÇO CA-25, DIÂMETRO DE 12,5 MM. AF_06/2022</t>
  </si>
  <si>
    <t>CORTE E DOBRA DE AÇO CA-25, DIÂMETRO DE 16,0 MM. AF_06/2022</t>
  </si>
  <si>
    <t>CORTE E DOBRA DE AÇO CA-25, DIÂMETRO DE 20,0 MM. AF_06/2022</t>
  </si>
  <si>
    <t>CORTE E DOBRA DE AÇO CA-25, DIÂMETRO DE 25,0 MM. AF_06/2022</t>
  </si>
  <si>
    <t>ARMAÇÃO UTILIZANDO AÇO CA-25 DE 6,3 MM - MONTAGEM. AF_06/2022</t>
  </si>
  <si>
    <t>ARMAÇÃO UTILIZANDO AÇO CA-25 DE 8,0 MM - MONTAGEM. AF_06/2022</t>
  </si>
  <si>
    <t>ARMAÇÃO UTILIZANDO AÇO CA-25 DE 10,0 MM - MONTAGEM. AF_06/2022</t>
  </si>
  <si>
    <t>ARMAÇÃO UTILIZANDO AÇO CA-25 DE 12,5 MM - MONTAGEM. AF_06/2022</t>
  </si>
  <si>
    <t>ARMAÇÃO UTILIZANDO AÇO CA-25 DE 16,0 MM - MONTAGEM. AF_06/2022</t>
  </si>
  <si>
    <t>ARMAÇÃO UTILIZANDO AÇO CA-25 DE 20,0 MM - MONTAGEM. AF_06/2022</t>
  </si>
  <si>
    <t>ARMAÇÃO UTILIZANDO AÇO CA-25 DE 25,0 MM - MONTAGEM. AF_06/2022</t>
  </si>
  <si>
    <t>ARMAÇÃO DE ESTRUTURAS DIVERSAS DE CONCRETO ARMADO, EXCETO VIGAS, PILARES, LAJES E FUNDAÇÕES, UTILIZANDO AÇO CA-60 DE 5,0 MM - MONTAGEM. AF_06/2022</t>
  </si>
  <si>
    <t>ARMAÇÃO DE ESTRUTURAS DIVERSAS DE CONCRETO ARMADO, EXCETO VIGAS, PILARES, LAJES E FUNDAÇÕES, UTILIZANDO AÇO CA-50 DE 6,3 MM - MONTAGEM. AF_06/2022</t>
  </si>
  <si>
    <t>ARMAÇÃO DE ESTRUTURAS DIVERSAS DE CONCRETO ARMADO, EXCETO VIGAS, PILARES, LAJES E FUNDAÇÕES, UTILIZANDO AÇO CA-50 DE 8,0 MM - MONTAGEM. AF_06/2022</t>
  </si>
  <si>
    <t>ARMAÇÃO DE ESTRUTURAS DIVERSAS DE CONCRETO ARMADO, EXCETO VIGAS, PILARES, LAJES E FUNDAÇÕES, UTILIZANDO AÇO CA-50 DE 10,0 MM - MONTAGEM. AF_06/2022</t>
  </si>
  <si>
    <t>ARMAÇÃO DE ESTRUTURAS DIVERSAS DE CONCRETO ARMADO, EXCETO VIGAS, PILARES, LAJES E FUNDAÇÕES, UTILIZANDO AÇO CA-50 DE 12,5 MM - MONTAGEM. AF_06/2022</t>
  </si>
  <si>
    <t>ARMAÇÃO DE ESTRUTURAS DIVERSAS DE CONCRETO ARMADO, EXCETO VIGAS, PILARES, LAJES E FUNDAÇÕES, UTILIZANDO AÇO CA-50 DE 16,0 MM - MONTAGEM. AF_06/2022</t>
  </si>
  <si>
    <t>ARMAÇÃO DE ESTRUTURAS DIVERSAS DE CONCRETO ARMADO, EXCETO VIGAS, PILARES, LAJES E FUNDAÇÕES, UTILIZANDO AÇO CA-50 DE 20,0 MM - MONTAGEM. AF_06/2022</t>
  </si>
  <si>
    <t>ARMAÇÃO DE ESTRUTURAS DIVERSAS DE CONCRETO ARMADO, EXCETO VIGAS, PILARES, LAJES E FUNDAÇÕES, UTILIZANDO AÇO CA-50 DE 25,0 MM - MONTAGEM. AF_06/2022</t>
  </si>
  <si>
    <t>CORTE E DOBRA DE AÇO CA-50, DIÂMERO DE 32 MM. AF_06/2022</t>
  </si>
  <si>
    <t>ARMAÇÃO DE ESTRUTURAS DIVERSAS DE CONCRETO ARMADO, EXCETO VIGAS, PILARES, LAJES E FUNDAÇÕES, UTILIZANDO AÇO CA-50 DE 32,0 MM - MONTAGEM. AF_06/2022</t>
  </si>
  <si>
    <t>ARMAÇÃO DE PILAR OU VIGA DE ESTRUTURA CONVENCIONAL DE CONCRETO ARMADO UTILIZANDO AÇO CA-50 DE 32,0 MM. AF_06/2022</t>
  </si>
  <si>
    <t>ARMAÇÃO DE PILAR OU VIGA DE ESTRUTURA DE CONCRETO ARMADO EMBUTIDA EM ALVENARIA DE VEDAÇÃO UTILIZANDO AÇO CA-50 DE 16,0 MM - MONTAGEM. AF_06/2022</t>
  </si>
  <si>
    <t>ARMAÇÃO DE PILAR OU VIGA DE ESTRUTURA DE CONCRETO ARMADO EMBUTIDA EM ALVENARIA DE VEDAÇÃO UTILIZANDO AÇO CA-50 DE 12,5 MM - MONTAGEM. AF_06/2022</t>
  </si>
  <si>
    <t>ARMAÇÃO DE PILAR OU VIGA DE ESTRUTURA DE CONCRETO ARMADO EMBUTIDA EM ALVENARIA DE VEDAÇÃO UTILIZANDO AÇO CA-50 DE 10,0 MM - MONTAGEM. AF_06/2022</t>
  </si>
  <si>
    <t>ARMAÇÃO DE PILAR OU VIGA DE ESTRUTURA DE CONCRETO ARMADO EMBUTIDA EM ALVENARIA DE VEDAÇÃO UTILIZANDO AÇO CA-50 DE 8,0 MM - MONTAGEM. AF_06/2022</t>
  </si>
  <si>
    <t>ARMAÇÃO DE PILAR OU VIGA DE ESTRUTURA DE CONCRETO ARMADO EMBUTIDA EM ALVENARIA DE VEDAÇÃO UTILIZANDO AÇO CA-50 DE 6,3 MM - MONTAGEM. AF_06/2022</t>
  </si>
  <si>
    <t>ARMAÇÃO DE PILAR OU VIGA DE ESTRUTURA DE CONCRETO ARMADO EMBUTIDA EM ALVENARIA DE VEDAÇÃO UTILIZANDO AÇO CA-60 DE 5,0 MM - MONTAGEM. AF_06/2022</t>
  </si>
  <si>
    <t>ELETRODUTO RÍGIDO SOLDÁVEL, PVC, DN 20 MM (½"), APARENTE, INSTALADO EM TETO - FORNECIMENTO E INSTALAÇÃO. AF_11/2016</t>
  </si>
  <si>
    <t>ELETRODUTO RÍGIDO SOLDÁVEL, PVC, DN 25 MM (3/4"), APARENTE, INSTALADO EM TETO - FORNECIMENTO E INSTALAÇÃO. AF_11/2016</t>
  </si>
  <si>
    <t>ELETRODUTO RÍGIDO SOLDÁVEL, PVC, DN 32 MM (1"), APARENTE, INSTALADO EM TETO - FORNECIMENTO E INSTALAÇÃO. AF_11/2016</t>
  </si>
  <si>
    <t>ELETRODUTO RÍGIDO SOLDÁVEL, PVC, DN 20 MM (½"), APARENTE, INSTALADO EM PAREDE - FORNECIMENTO E INSTALAÇÃO. AF_11/2016</t>
  </si>
  <si>
    <t>ELETRODUTO RÍGIDO SOLDÁVEL, PVC, DN 25 MM (3/4"), APARENTE, INSTALADO EM PAREDE - FORNECIMENTO E INSTALAÇÃO. AF_11/2016</t>
  </si>
  <si>
    <t>ELETRODUTO RÍGIDO SOLDÁVEL, PVC, DN 32 MM (1"), APARENTE, INSTALADO EM PAREDE - FORNECIMENTO E INSTALAÇÃO. AF_11/2016</t>
  </si>
  <si>
    <t>LUMINÁRIA TIPO PLAFON CIRCULAR, DE SOBREPOR, COM LED DE 12/13 W - FORNECIMENTO E INSTALAÇÃO. AF_03/2022</t>
  </si>
  <si>
    <t>RACK FECHADO PARA SERVIDOR - FORNECIMENTO E INSTALAÇÃO. AF_11/2019</t>
  </si>
  <si>
    <t>BLOCO DE ENGATE RÁPIDO PARA BASTIDOR TIPO M10 - FORNECIMENTO E INSTALAÇÃO. AF_11/2019</t>
  </si>
  <si>
    <t>RACK ABERTO EM COLUNA 44U PARA SERVIDOR - FORNECIMENTO E INSTALAÇÃO. AF_11/2019</t>
  </si>
  <si>
    <t>TUBO, PVC, SOLDÁVEL, DN 20MM, INSTALADO EM RAMAL OU SUB-RAMAL DE ÁGUA - FORNECIMENTO E INSTALAÇÃO. AF_06/2022</t>
  </si>
  <si>
    <t>TUBO, PVC, SOLDÁVEL, DN 25MM, INSTALADO EM RAMAL OU SUB-RAMAL DE ÁGUA - FORNECIMENTO E INSTALAÇÃO. AF_06/2022</t>
  </si>
  <si>
    <t>TUBO, PVC, SOLDÁVEL, DN 32MM, INSTALADO EM RAMAL OU SUB-RAMAL DE ÁGUA - FORNECIMENTO E INSTALAÇÃO. AF_06/2022</t>
  </si>
  <si>
    <t>TUBO, PVC, SOLDÁVEL, DN 20MM, INSTALADO EM RAMAL DE DISTRIBUIÇÃO DE ÁGUA - FORNECIMENTO E INSTALAÇÃO. AF_06/2022</t>
  </si>
  <si>
    <t>TUBO, PVC, SOLDÁVEL, DN 25MM, INSTALADO EM RAMAL DE DISTRIBUIÇÃO DE ÁGUA - FORNECIMENTO E INSTALAÇÃO. AF_06/2022</t>
  </si>
  <si>
    <t>TUBO, PVC, SOLDÁVEL, DN 32MM, INSTALADO EM RAMAL DE DISTRIBUIÇÃO DE ÁGUA - FORNECIMENTO E INSTALAÇÃO. AF_06/2022</t>
  </si>
  <si>
    <t>TUBO, PVC, SOLDÁVEL, DN 25MM, INSTALADO EM PRUMADA DE ÁGUA - FORNECIMENTO E INSTALAÇÃO. AF_06/2022</t>
  </si>
  <si>
    <t>TUBO, PVC, SOLDÁVEL, DN 32MM, INSTALADO EM PRUMADA DE ÁGUA - FORNECIMENTO E INSTALAÇÃO. AF_06/2022</t>
  </si>
  <si>
    <t>TUBO, PVC, SOLDÁVEL, DN 40MM, INSTALADO EM PRUMADA DE ÁGUA - FORNECIMENTO E INSTALAÇÃO. AF_06/2022</t>
  </si>
  <si>
    <t>TUBO, PVC, SOLDÁVEL, DN 50MM, INSTALADO EM PRUMADA DE ÁGUA - FORNECIMENTO E INSTALAÇÃO. AF_06/2022</t>
  </si>
  <si>
    <t>TUBO, PVC, SOLDÁVEL, DN 60MM, INSTALADO EM PRUMADA DE ÁGUA - FORNECIMENTO E INSTALAÇÃO. AF_06/2022</t>
  </si>
  <si>
    <t>TUBO, PVC, SOLDÁVEL, DN 75MM, INSTALADO EM PRUMADA DE ÁGUA - FORNECIMENTO E INSTALAÇÃO. AF_06/2022</t>
  </si>
  <si>
    <t>TUBO, PVC, SOLDÁVEL, DN 85MM, INSTALADO EM PRUMADA DE ÁGUA - FORNECIMENTO E INSTALAÇÃO. AF_06/2022</t>
  </si>
  <si>
    <t>TUBO PVC, SÉRIE R, ÁGUA PLUVIAL, DN 40 MM, FORNECIDO E INSTALADO EM RAMAL DE ENCAMINHAMENTO. AF_06/2022</t>
  </si>
  <si>
    <t>TUBO PVC, SÉRIE R, ÁGUA PLUVIAL, DN 50 MM, FORNECIDO E INSTALADO EM RAMAL DE ENCAMINHAMENTO. AF_06/2022</t>
  </si>
  <si>
    <t>TUBO PVC, SÉRIE R, ÁGUA PLUVIAL, DN 75 MM, FORNECIDO E INSTALADO EM RAMAL DE ENCAMINHAMENTO. AF_06/2022</t>
  </si>
  <si>
    <t>TUBO PVC, SÉRIE R, ÁGUA PLUVIAL, DN 100 MM, FORNECIDO E INSTALADO EM RAMAL DE ENCAMINHAMENTO. AF_06/2022</t>
  </si>
  <si>
    <t>TUBO PVC, SÉRIE R, ÁGUA PLUVIAL, DN 75 MM, FORNECIDO E INSTALADO EM CONDUTORES VERTICAIS DE ÁGUAS PLUVIAIS. AF_06/2022</t>
  </si>
  <si>
    <t>TUBO PVC, SÉRIE R, ÁGUA PLUVIAL, DN 100 MM, FORNECIDO E INSTALADO EM CONDUTORES VERTICAIS DE ÁGUAS PLUVIAIS. AF_06/2022</t>
  </si>
  <si>
    <t>TUBO PVC, SÉRIE R, ÁGUA PLUVIAL, DN 150 MM, FORNECIDO E INSTALADO EM CONDUTORES VERTICAIS DE ÁGUAS PLUVIAIS. AF_06/2022</t>
  </si>
  <si>
    <t>TUBO, CPVC, SOLDÁVEL, DN 15MM, INSTALADO EM RAMAL OU SUB-RAMAL DE ÁGUA - FORNECIMENTO E INSTALAÇÃO. AF_06/2022</t>
  </si>
  <si>
    <t>TUBO, CPVC, SOLDÁVEL, DN 22MM, INSTALADO EM RAMAL OU SUB-RAMAL DE ÁGUA - FORNECIMENTO E INSTALAÇÃO. AF_06/2022</t>
  </si>
  <si>
    <t>TUBO, CPVC, SOLDÁVEL, DN 28MM, INSTALADO EM RAMAL OU SUB-RAMAL DE ÁGUA - FORNECIMENTO E INSTALAÇÃO. AF_06/2022</t>
  </si>
  <si>
    <t>TUBO, CPVC, SOLDÁVEL, DN 35MM, INSTALADO EM RAMAL OU SUB-RAMAL DE ÁGUA   FORNECIMENTO E INSTALAÇÃO. AF_06/2022</t>
  </si>
  <si>
    <t>TUBO, CPVC, SOLDÁVEL, DN 22MM, INSTALADO EM RAMAL DE DISTRIBUIÇÃO DE ÁGUA - FORNECIMENTO E INSTALAÇÃO. AF_06/2022</t>
  </si>
  <si>
    <t>TUBO, CPVC, SOLDÁVEL, DN 28MM, INSTALADO EM RAMAL DE DISTRIBUIÇÃO DE ÁGUA - FORNECIMENTO E INSTALAÇÃO. AF_06/2022</t>
  </si>
  <si>
    <t>TUBO, CPVC, SOLDÁVEL, DN 35MM, INSTALADO EM PRUMADA DE ÁGUA   FORNECIMENTO E INSTALAÇÃO. AF_06/2022</t>
  </si>
  <si>
    <t>TUBO, CPVC, SOLDÁVEL, DN 42MM, INSTALADO EM PRUMADA DE ÁGUA   FORNECIMENTO E INSTALAÇÃO. AF_06/2022</t>
  </si>
  <si>
    <t>TUBO, CPVC, SOLDÁVEL, DN 73MM, INSTALADO EM PRUMADA DE ÁGUA   FORNECIMENTO E INSTALAÇÃO. AF_06/2022</t>
  </si>
  <si>
    <t>TUBO, CPVC, SOLDÁVEL, DN 89MM, INSTALADO EM PRUMADA DE ÁGUA   FORNECIMENTO E INSTALAÇÃO. AF_06/2022</t>
  </si>
  <si>
    <t>TUBO EM COBRE RÍGIDO, DN 22 MM, CLASSE E, SEM ISOLAMENTO, INSTALADO EM PRUMADA DE HIDRÁULICA PREDIAL - FORNECIMENTO E INSTALAÇÃO. AF_04/2022</t>
  </si>
  <si>
    <t>TUBO EM COBRE RÍGIDO, DN 28 MM, CLASSE E, SEM ISOLAMENTO, INSTALADO EM PRUMADA DE HIDRÁULICA PREDIAL - FORNECIMENTO E INSTALAÇÃO. AF_04/2022</t>
  </si>
  <si>
    <t>TUBO EM COBRE RÍGIDO, DN 35 MM, CLASSE E, SEM ISOLAMENTO, INSTALADO EM PRUMADA DE HIDRÁULICA PREDIAL - FORNECIMENTO E INSTALAÇÃO. AF_04/2022</t>
  </si>
  <si>
    <t>TUBO EM COBRE RÍGIDO, DN 42 MM, CLASSE E, SEM ISOLAMENTO, INSTALADO EM PRUMADA DE HIDRÁULICA PREDIAL - FORNECIMENTO E INSTALAÇÃO. AF_04/2022</t>
  </si>
  <si>
    <t>TUBO EM COBRE RÍGIDO, DN 54 MM, CLASSE E, SEM ISOLAMENTO, INSTALADO EM PRUMADA DE HIDRÁULICA PREDIAL - FORNECIMENTO E INSTALAÇÃO. AF_04/2022</t>
  </si>
  <si>
    <t>TUBO EM COBRE RÍGIDO, DN 66 MM, CLASSE E, SEM ISOLAMENTO, INSTALADO EM PRUMADA DE HIDRÁULICA PREDIAL - FORNECIMENTO E INSTALAÇÃO. AF_04/2022</t>
  </si>
  <si>
    <t>TUBO EM COBRE RÍGIDO, DN 22 MM, CLASSE E, COM ISOLAMENTO, INSTALADO EM PRUMADA DE HIDRÁULICA PREDIAL - FORNECIMENTO E INSTALAÇÃO. AF_04/2022</t>
  </si>
  <si>
    <t>TUBO EM COBRE RÍGIDO, DN 28 MM, CLASSE E, COM ISOLAMENTO, INSTALADO EM PRUMADA DE HIDRÁULICA PREDIAL - FORNECIMENTO E INSTALAÇÃO. AF_04/2022</t>
  </si>
  <si>
    <t>TUBO EM COBRE RÍGIDO, DN 35 MM, CLASSE E, COM ISOLAMENTO, INSTALADO EM PRUMADA DE HIDRÁULICA PREDIAL - FORNECIMENTO E INSTALAÇÃO. AF_04/2022</t>
  </si>
  <si>
    <t>TUBO EM COBRE RÍGIDO, DN 42 MM, CLASSE E, COM ISOLAMENTO, INSTALADO EM PRUMADA DE HIDRÁULICA PREDIAL - FORNECIMENTO E INSTALAÇÃO. AF_04/2022</t>
  </si>
  <si>
    <t>TUBO EM COBRE RÍGIDO, DN 54 MM, CLASSE E, COM ISOLAMENTO, INSTALADO EM PRUMADA DE HIDRÁULICA PREDIAL - FORNECIMENTO E INSTALAÇÃO. AF_04/2022</t>
  </si>
  <si>
    <t>TUBO EM COBRE RÍGIDO, DN 66 MM, CLASSE E, COM ISOLAMENTO, INSTALADO EM PRUMADA DE HIDRÁULICA PREDIAL - FORNECIMENTO E INSTALAÇÃO. AF_04/2022</t>
  </si>
  <si>
    <t>TUBO EM COBRE RÍGIDO, DN 15 MM, CLASSE E, SEM ISOLAMENTO, INSTALADO EM RAMAL DE DISTRIBUIÇÃO DE HIDRÁULICA PREDIAL - FORNECIMENTO E INSTALAÇÃO. AF_04/2022</t>
  </si>
  <si>
    <t>TUBO EM COBRE RÍGIDO, DN 22 MM, CLASSE E, SEM ISOLAMENTO, INSTALADO EM RAMAL DE DISTRIBUIÇÃO DE HIDRÁULICA PREDIAL - FORNECIMENTO E INSTALAÇÃO. AF_04/2022</t>
  </si>
  <si>
    <t>TUBO EM COBRE RÍGIDO, DN 28 MM, CLASSE E, SEM ISOLAMENTO, INSTALADO EM RAMAL DE DISTRIBUIÇÃO DE HIDRÁULICA PREDIAL - FORNECIMENTO E INSTALAÇÃO. AF_04/2022</t>
  </si>
  <si>
    <t>TUBO EM COBRE RÍGIDO, DN 15 MM, CLASSE E, COM ISOLAMENTO, INSTALADO EM RAMAL DE DISTRIBUIÇÃO DE HIDRÁULICA PREDIAL - FORNECIMENTO E INSTALAÇÃO. AF_04/2022</t>
  </si>
  <si>
    <t>TUBO EM COBRE RÍGIDO, DN 22 MM, CLASSE E, COM ISOLAMENTO, INSTALADO EM RAMAL DE DISTRIBUIÇÃO DE HIDRÁULICA PREDIAL - FORNECIMENTO E INSTALAÇÃO. AF_04/2022</t>
  </si>
  <si>
    <t>TUBO EM COBRE RÍGIDO, DN 28 MM, CLASSE E, COM ISOLAMENTO, INSTALADO EM RAMAL DE DISTRIBUIÇÃO DE HIDRÁULICA PREDIAL - FORNECIMENTO E INSTALAÇÃO. AF_04/2022</t>
  </si>
  <si>
    <t>TUBO EM COBRE RÍGIDO, DN 15 MM, CLASSE E, SEM ISOLAMENTO, INSTALADO EM RAMAL E SUB-RAMAL DE HIDRÁULICA PREDIAL - FORNECIMENTO E INSTALAÇÃO. AF_04/2022</t>
  </si>
  <si>
    <t>TUBO EM COBRE RÍGIDO, DN 22 MM, CLASSE E, SEM ISOLAMENTO, INSTALADO EM RAMAL E SUB-RAMAL DE HIDRÁULICA PREDIAL - FORNECIMENTO E INSTALAÇÃO. AF_04/2022</t>
  </si>
  <si>
    <t>TUBO EM COBRE RÍGIDO, DN 28 MM, CLASSE E, SEM ISOLAMENTO, INSTALADO EM RAMAL E SUB-RAMAL DE HIDRÁULICA PREDIAL - FORNECIMENTO E INSTALAÇÃO. AF_04/2022</t>
  </si>
  <si>
    <t>TUBO EM COBRE RÍGIDO, DN 15 MM, CLASSE E, COM ISOLAMENTO, INSTALADO EM RAMAL E SUB-RAMAL DE HIDRÁULICA PREDIAL - FORNECIMENTO E INSTALAÇÃO. AF_04/2022</t>
  </si>
  <si>
    <t>TUBO EM COBRE RÍGIDO, DN 22 MM, CLASSE E, COM ISOLAMENTO, INSTALADO EM RAMAL E SUB-RAMAL DE HIDRÁULICA PREDIAL - FORNECIMENTO E INSTALAÇÃO. AF_04/2022</t>
  </si>
  <si>
    <t>TUBO EM COBRE RÍGIDO, DN 28 MM, CLASSE E, COM ISOLAMENTO, INSTALADO EM RAMAL E SUB-RAMAL DE HIDRÁULICA PREDIAL - FORNECIMENTO E INSTALAÇÃO. AF_04/2022</t>
  </si>
  <si>
    <t>TUBO EM COBRE RÍGIDO, DN 22 MM, CLASSE A, SEM ISOLAMENTO, INSTALADO EM PRUMADA DE GÁS COMBUSTÍVEL - FORNECIMENTO E INSTALAÇÃO. AF_04/2022</t>
  </si>
  <si>
    <t>TUBO EM COBRE RÍGIDO, DN 28 MM, CLASSE A, SEM ISOLAMENTO, INSTALADO EM PRUMADA DE GÁS COMBUSTÍVEL - FORNECIMENTO E INSTALAÇÃO. AF_04/2022</t>
  </si>
  <si>
    <t>TUBO EM COBRE RÍGIDO, DN 35 MM, CLASSE A, SEM ISOLAMENTO, INSTALADO EM PRUMADA DE GÁS COMBUSTÍVEL - FORNECIMENTO E INSTALAÇÃO. AF_04/2022</t>
  </si>
  <si>
    <t>TUBO EM COBRE RÍGIDO, DN 42 MM, CLASSE A, SEM ISOLAMENTO, INSTALADO EM PRUMADA DE GÁS COMBUSTÍVEL - FORNECIMENTO E INSTALAÇÃO. AF_04/2022</t>
  </si>
  <si>
    <t>TUBO EM COBRE RÍGIDO, DN 54 MM, CLASSE A, SEM ISOLAMENTO, INSTALADO EM PRUMADA DE GÁS COMBUSTÍVEL - FORNECIMENTO E INSTALAÇÃO. AF_04/2022</t>
  </si>
  <si>
    <t>TUBO EM COBRE RÍGIDO, DN 66 MM, CLASSE A, SEM ISOLAMENTO, INSTALADO EM PRUMADA DE GÁS COMBUSTÍVEL - FORNECIMENTO E INSTALAÇÃO. AF_04/2022</t>
  </si>
  <si>
    <t>TUBO EM COBRE RÍGIDO, DN 15 MM, CLASSE E, SEM ISOLAMENTO, INSTALADO EM RAMAL E SUB-RAMAL DE GÁS COMBUSTÍVEL - FORNECIMENTO E INSTALAÇÃO. AF_04/2022</t>
  </si>
  <si>
    <t>TUBO EM COBRE RÍGIDO, DN 22 MM, CLASSE E, SEM ISOLAMENTO, INSTALADO EM RAMAL E SUB-RAMAL DE GÁS COMBUSTÍVEL - FORNECIMENTO E INSTALAÇÃO. AF_04/2022</t>
  </si>
  <si>
    <t>TUBO EM COBRE RÍGIDO, DN 28 MM, CLASSE E, SEM ISOLAMENTO, INSTALADO EM RAMAL E SUB-RAMAL DE GÁS COMBUSTÍVEL - FORNECIMENTO E INSTALAÇÃO. AF_04/2022</t>
  </si>
  <si>
    <t>TUBO EM COBRE RÍGIDO, DN 15 MM, CLASSE A, SEM ISOLAMENTO, INSTALADO EM RAMAL E SUB-RAMAL DE GÁS MEDICINAL - FORNECIMENTO E INSTALAÇÃO. AF_04/2022</t>
  </si>
  <si>
    <t>TUBO EM COBRE RÍGIDO, DN 22 MM, CLASSE A, SEM ISOLAMENTO, INSTALADO EM RAMAL E SUB-RAMAL DE GÁS MEDICINAL - FORNECIMENTO E INSTALAÇÃO. AF_04/2022</t>
  </si>
  <si>
    <t>TUBO EM COBRE RÍGIDO, DN 28 MM, CLASSE A, SEM ISOLAMENTO, INSTALADO EM RAMAL E SUB-RAMAL DE GÁS MEDICINAL - FORNECIMENTO E INSTALAÇÃO. AF_04/2022</t>
  </si>
  <si>
    <t>TUBO EM COBRE RÍGIDO, DN 15 MM, CLASSE E, SEM ISOLAMENTO, INSTALADO EM RAMAL E SUB-RAMAL DE AQUECIMENTO SOLAR - FORNECIMENTO E INSTALAÇÃO. AF_04/2022</t>
  </si>
  <si>
    <t>TUBO EM COBRE RÍGIDO, DN 22 MM, CLASSE E, SEM ISOLAMENTO, INSTALADO EM RAMAL E SUB-RAMAL DE AQUECIMENTO SOLAR - FORNECIMENTO E INSTALAÇÃO. AF_04/2022</t>
  </si>
  <si>
    <t>TUBO EM COBRE RÍGIDO, DN 28 MM, CLASSE E, SEM ISOLAMENTO, INSTALADO EM RAMAL E SUB-RAMAL DE AQUECIMENTO SOLAR - FORNECIMENTO E INSTALAÇÃO. AF_04/2022</t>
  </si>
  <si>
    <t>TUBO EM COBRE RÍGIDO, DN 15 MM, CLASSE E, COM ISOLAMENTO, INSTALADO EM RAMAL E SUB-RAMAL DE AQUECIMENTO SOLAR - FORNECIMENTO E INSTALAÇÃO. AF_04/2022</t>
  </si>
  <si>
    <t>TUBO EM COBRE RÍGIDO, DN 22 MM, CLASSE E, COM ISOLAMENTO, INSTALADO EM RAMAL E SUB-RAMAL DE AQUECIMENTO SOLAR - FORNECIMENTO E INSTALAÇÃO. AF_04/2022</t>
  </si>
  <si>
    <t>TUBO EM COBRE RÍGIDO, DN 28 MM, CLASSE E, COM ISOLAMENTO, INSTALADO EM RAMAL E SUB-RAMAL DE AQUECIMENTO SOLAR - FORNECIMENTO E INSTALAÇÃO. AF_04/2022</t>
  </si>
  <si>
    <t>TUBO, PVC, SOLDÁVEL, DN 40MM, INSTALADO EM RAMAL DE DISTRIBUIÇÃO DE ÁGUA - FORNECIMENTO E INSTALAÇÃO. AF_06/2022</t>
  </si>
  <si>
    <t>TUBO, PVC, SOLDÁVEL, DN 50MM, INSTALADO EM RAMAL DE DISTRIBUIÇÃO DE ÁGUA - FORNECIMENTO E INSTALAÇÃO. AF_06/2022</t>
  </si>
  <si>
    <t>TUBO PVC, SÉRIE R, ÁGUA PLUVIAL, DN 150 MM, FORNECIDO E INSTALADO EM RAMAL DE ENCAMINHAMENTO. AF_06/2022</t>
  </si>
  <si>
    <t>JOELHO 90 GRAUS, PVC, SOLDÁVEL, DN 20MM, INSTALADO EM RAMAL OU SUB-RAMAL DE ÁGUA - FORNECIMENTO E INSTALAÇÃO. AF_06/2022</t>
  </si>
  <si>
    <t>JOELHO 45 GRAUS, PVC, SOLDÁVEL, DN 20MM, INSTALADO EM RAMAL OU SUB-RAMAL DE ÁGUA - FORNECIMENTO E INSTALAÇÃO. AF_06/2022</t>
  </si>
  <si>
    <t>CURVA 90 GRAUS, PVC, SOLDÁVEL, DN 20MM, INSTALADO EM RAMAL OU SUB-RAMAL DE ÁGUA - FORNECIMENTO E INSTALAÇÃO. AF_06/2022</t>
  </si>
  <si>
    <t>CURVA 45 GRAUS, PVC, SOLDÁVEL, DN 20MM, INSTALADO EM RAMAL OU SUB-RAMAL DE ÁGUA - FORNECIMENTO E INSTALAÇÃO. AF_06/2022</t>
  </si>
  <si>
    <t>JOELHO 90 GRAUS, PVC, SOLDÁVEL, DN 25MM, INSTALADO EM RAMAL OU SUB-RAMAL DE ÁGUA - FORNECIMENTO E INSTALAÇÃO. AF_06/2022</t>
  </si>
  <si>
    <t>JOELHO 45 GRAUS, PVC, SOLDÁVEL, DN 25MM, INSTALADO EM RAMAL OU SUB-RAMAL DE ÁGUA - FORNECIMENTO E INSTALAÇÃO. AF_06/2022</t>
  </si>
  <si>
    <t>CURVA 90 GRAUS, PVC, SOLDÁVEL, DN 25MM, INSTALADO EM RAMAL OU SUB-RAMAL DE ÁGUA - FORNECIMENTO E INSTALAÇÃO. AF_06/2022</t>
  </si>
  <si>
    <t>CURVA 45 GRAUS, PVC, SOLDÁVEL, DN 25MM, INSTALADO EM RAMAL OU SUB-RAMAL DE ÁGUA - FORNECIMENTO E INSTALAÇÃO. AF_06/2022</t>
  </si>
  <si>
    <t>JOELHO 90 GRAUS COM BUCHA DE LATÃO, PVC, SOLDÁVEL, DN 25MM, X 3/4  INSTALADO EM RAMAL OU SUB-RAMAL DE ÁGUA - FORNECIMENTO E INSTALAÇÃO. AF_06/2022</t>
  </si>
  <si>
    <t>JOELHO 90 GRAUS, PVC, SOLDÁVEL, DN 32MM, INSTALADO EM RAMAL OU SUB-RAMAL DE ÁGUA - FORNECIMENTO E INSTALAÇÃO. AF_06/2022</t>
  </si>
  <si>
    <t>JOELHO 45 GRAUS, PVC, SOLDÁVEL, DN 32MM, INSTALADO EM RAMAL OU SUB-RAMAL DE ÁGUA - FORNECIMENTO E INSTALAÇÃO. AF_06/2022</t>
  </si>
  <si>
    <t>CURVA 90 GRAUS, PVC, SOLDÁVEL, DN 32MM, INSTALADO EM RAMAL OU SUB-RAMAL DE ÁGUA - FORNECIMENTO E INSTALAÇÃO. AF_06/2022</t>
  </si>
  <si>
    <t>CURVA 45 GRAUS, PVC, SOLDÁVEL, DN 32MM, INSTALADO EM RAMAL OU SUB-RAMAL DE ÁGUA - FORNECIMENTO E INSTALAÇÃO. AF_06/2022</t>
  </si>
  <si>
    <t>LUVA, PVC, SOLDÁVEL, DN 20MM, INSTALADO EM RAMAL OU SUB-RAMAL DE ÁGUA - FORNECIMENTO E INSTALAÇÃO. AF_06/2022</t>
  </si>
  <si>
    <t>LUVA DE CORRER, PVC, SOLDÁVEL, DN 20MM, INSTALADO EM RAMAL OU SUB-RAMAL DE ÁGUA - FORNECIMENTO E INSTALAÇÃO. AF_06/2022</t>
  </si>
  <si>
    <t>LUVA DE REDUÇÃO, PVC, SOLDÁVEL, DN 25MM X 20MM, INSTALADO EM RAMAL OU SUB-RAMAL DE ÁGUA - FORNECIMENTO E INSTALAÇÃO. AF_06/2022</t>
  </si>
  <si>
    <t>LUVA COM BUCHA DE LATÃO, PVC, SOLDÁVEL, DN 20MM X 1/2", INSTALADO EM RAMAL OU SUB-RAMAL DE ÁGUA - FORNECIMENTO E INSTALAÇÃO. AF_06/2022</t>
  </si>
  <si>
    <t>UNIÃO, PVC, SOLDÁVEL, DN 20MM, INSTALADO EM RAMAL OU SUB-RAMAL DE ÁGUA - FORNECIMENTO E INSTALAÇÃO. AF_06/2022</t>
  </si>
  <si>
    <t>ADAPTADOR CURTO COM BOLSA E ROSCA PARA REGISTRO, PVC, SOLDÁVEL, DN 20MM X 1/2 , INSTALADO EM RAMAL OU SUB-RAMAL DE ÁGUA - FORNECIMENTO E INSTALAÇÃO. AF_06/2022</t>
  </si>
  <si>
    <t>CURVA DE TRANSPOSIÇÃO, PVC, SOLDÁVEL, DN 20MM, INSTALADO EM RAMAL OU SUB-RAMAL DE ÁGUA - FORNECIMENTO E INSTALAÇÃO. AF_06/2022</t>
  </si>
  <si>
    <t>LUVA, PVC, SOLDÁVEL, DN 25MM, INSTALADO EM RAMAL OU SUB-RAMAL DE ÁGUA - FORNECIMENTO E INSTALAÇÃO. AF_06/2022</t>
  </si>
  <si>
    <t>LUVA DE REDUÇÃO, PVC, SOLDÁVEL, DN 32MM X 25MM, INSTALADO EM RAMAL OU SUB-RAMAL DE ÁGUA - FORNECIMENTO E INSTALAÇÃO. AF_06/2022</t>
  </si>
  <si>
    <t>LUVA COM BUCHA DE LATÃO, PVC, SOLDÁVEL, DN 25MM X 3/4 , INSTALADO EM RAMAL OU SUB-RAMAL DE ÁGUA - FORNECIMENTO E INSTALAÇÃO. AF_06/2022</t>
  </si>
  <si>
    <t>UNIÃO, PVC, SOLDÁVEL, DN 25MM, INSTALADO EM RAMAL OU SUB-RAMAL DE ÁGUA - FORNECIMENTO E INSTALAÇÃO. AF_06/2022</t>
  </si>
  <si>
    <t>ADAPTADOR CURTO COM BOLSA E ROSCA PARA REGISTRO, PVC, SOLDÁVEL, DN 25MM X 3/4 , INSTALADO EM RAMAL OU SUB-RAMAL DE ÁGUA - FORNECIMENTO E INSTALAÇÃO. AF_06/2022</t>
  </si>
  <si>
    <t>CURVA DE TRANSPOSIÇÃO, PVC, SOLDÁVEL, DN 25MM, INSTALADO EM RAMAL OU SUB-RAMAL DE ÁGUA   FORNECIMENTO E INSTALAÇÃO. AF_06/2022</t>
  </si>
  <si>
    <t>LUVA SOLDÁVEL E COM ROSCA, PVC, SOLDÁVEL, DN 25MM X 3/4 , INSTALADO EM RAMAL OU SUB-RAMAL DE ÁGUA - FORNECIMENTO E INSTALAÇÃO. AF_06/2022</t>
  </si>
  <si>
    <t>LUVA, PVC, SOLDÁVEL, DN 32MM, INSTALADO EM RAMAL OU SUB-RAMAL DE ÁGUA - FORNECIMENTO E INSTALAÇÃO. AF_06/2022</t>
  </si>
  <si>
    <t>LUVA DE CORRER, PVC, SOLDÁVEL, DN 32MM, INSTALADO EM RAMAL OU SUB-RAMAL DE ÁGUA   FORNECIMENTO E INSTALAÇÃO. AF_06/2022</t>
  </si>
  <si>
    <t>LUVA SOLDÁVEL E COM ROSCA, PVC, SOLDÁVEL, DN 32MM X 1 , INSTALADO EM RAMAL OU SUB-RAMAL DE ÁGUA - FORNECIMENTO E INSTALAÇÃO. AF_06/2022</t>
  </si>
  <si>
    <t>UNIÃO, PVC, SOLDÁVEL, DN 32MM, INSTALADO EM RAMAL OU SUB-RAMAL DE ÁGUA - FORNECIMENTO E INSTALAÇÃO. AF_06/2022</t>
  </si>
  <si>
    <t>ADAPTADOR CURTO COM BOLSA E ROSCA PARA REGISTRO, PVC, SOLDÁVEL, DN 32MM X 1 , INSTALADO EM RAMAL OU SUB-RAMAL DE ÁGUA - FORNECIMENTO E INSTALAÇÃO. AF_06/2022</t>
  </si>
  <si>
    <t>CURVA DE TRANSPOSIÇÃO, PVC, SOLDÁVEL, DN 32MM, INSTALADO EM RAMAL OU SUB-RAMAL DE ÁGUA   FORNECIMENTO E INSTALAÇÃO. AF_06/2022</t>
  </si>
  <si>
    <t>TE, PVC, SOLDÁVEL, DN 20MM, INSTALADO EM RAMAL OU SUB-RAMAL DE ÁGUA - FORNECIMENTO E INSTALAÇÃO. AF_06/2022</t>
  </si>
  <si>
    <t>TÊ COM BUCHA DE LATÃO NA BOLSA CENTRAL, PVC, SOLDÁVEL, DN 20MM X 1/2 , INSTALADO EM RAMAL OU SUB-RAMAL DE ÁGUA - FORNECIMENTO E INSTALAÇÃO. AF_06/2022</t>
  </si>
  <si>
    <t>TE, PVC, SOLDÁVEL, DN 25MM, INSTALADO EM RAMAL OU SUB-RAMAL DE ÁGUA - FORNECIMENTO E INSTALAÇÃO. AF_06/2022</t>
  </si>
  <si>
    <t>TÊ COM BUCHA DE LATÃO NA BOLSA CENTRAL, PVC, SOLDÁVEL, DN 25MM X 1/2 , INSTALADO EM RAMAL OU SUB-RAMAL DE ÁGUA - FORNECIMENTO E INSTALAÇÃO. AF_06/2022</t>
  </si>
  <si>
    <t>TÊ DE REDUÇÃO, PVC, SOLDÁVEL, DN 25MM X 20MM, INSTALADO EM RAMAL OU SUB-RAMAL DE ÁGUA - FORNECIMENTO E INSTALAÇÃO. AF_06/2022</t>
  </si>
  <si>
    <t>TE, PVC, SOLDÁVEL, DN 32MM, INSTALADO EM RAMAL OU SUB-RAMAL DE ÁGUA - FORNECIMENTO E INSTALAÇÃO. AF_06/2022</t>
  </si>
  <si>
    <t>TÊ COM BUCHA DE LATÃO NA BOLSA CENTRAL, PVC, SOLDÁVEL, DN 32MM X 3/4 , INSTALADO EM RAMAL OU SUB-RAMAL DE ÁGUA - FORNECIMENTO E INSTALAÇÃO. AF_06/2022</t>
  </si>
  <si>
    <t>TÊ DE REDUÇÃO, PVC, SOLDÁVEL, DN 32MM X 25MM, INSTALADO EM RAMAL OU SUB-RAMAL DE ÁGUA - FORNECIMENTO E INSTALAÇÃO. AF_06/2022</t>
  </si>
  <si>
    <t>JOELHO 90 GRAUS, PVC, SOLDÁVEL, DN 20MM, INSTALADO EM RAMAL DE DISTRIBUIÇÃO DE ÁGUA - FORNECIMENTO E INSTALAÇÃO. AF_06/2022</t>
  </si>
  <si>
    <t>JOELHO 45 GRAUS, PVC, SOLDÁVEL, DN 20MM, INSTALADO EM RAMAL DE DISTRIBUIÇÃO DE ÁGUA - FORNECIMENTO E INSTALAÇÃO. AF_06/2022</t>
  </si>
  <si>
    <t>CURVA 90 GRAUS, PVC, SOLDÁVEL, DN 20MM, INSTALADO EM RAMAL DE DISTRIBUIÇÃO DE ÁGUA - FORNECIMENTO E INSTALAÇÃO. AF_06/2022</t>
  </si>
  <si>
    <t>CURVA 45 GRAUS, PVC, SOLDÁVEL, DN 20MM, INSTALADO EM RAMAL DE DISTRIBUIÇÃO DE ÁGUA - FORNECIMENTO E INSTALAÇÃO. AF_06/2022</t>
  </si>
  <si>
    <t>JOELHO 90 GRAUS, PVC, SOLDÁVEL, DN 25MM, INSTALADO EM RAMAL DE DISTRIBUIÇÃO DE ÁGUA - FORNECIMENTO E INSTALAÇÃO. AF_06/2022</t>
  </si>
  <si>
    <t>JOELHO 45 GRAUS, PVC, SOLDÁVEL, DN 25MM, INSTALADO EM RAMAL DE DISTRIBUIÇÃO DE ÁGUA - FORNECIMENTO E INSTALAÇÃO. AF_06/2022</t>
  </si>
  <si>
    <t>CURVA 90 GRAUS, PVC, SOLDÁVEL, DN 25MM, INSTALADO EM RAMAL DE DISTRIBUIÇÃO DE ÁGUA - FORNECIMENTO E INSTALAÇÃO. AF_06/2022</t>
  </si>
  <si>
    <t>CURVA 45 GRAUS, PVC, SOLDÁVEL, DN 25MM, INSTALADO EM RAMAL DE DISTRIBUIÇÃO DE ÁGUA - FORNECIMENTO E INSTALAÇÃO. AF_06/2022</t>
  </si>
  <si>
    <t>JOELHO 90 GRAUS, PVC, SOLDÁVEL, DN 25MM, X 3/4  INSTALADO EM RAMAL DE DISTRIBUIÇÃO DE ÁGUA - FORNECIMENTO E INSTALAÇÃO. AF_06/2022</t>
  </si>
  <si>
    <t>JOELHO 90 GRAUS, PVC, SOLDÁVEL, DN 32MM, INSTALADO EM RAMAL DE DISTRIBUIÇÃO DE ÁGUA - FORNECIMENTO E INSTALAÇÃO. AF_06/2022</t>
  </si>
  <si>
    <t>JOELHO 45 GRAUS, PVC, SOLDÁVEL, DN 32MM, INSTALADO EM RAMAL DE DISTRIBUIÇÃO DE ÁGUA - FORNECIMENTO E INSTALAÇÃO. AF_06/2022</t>
  </si>
  <si>
    <t>CURVA 90 GRAUS, PVC, SOLDÁVEL, DN 32MM, INSTALADO EM RAMAL DE DISTRIBUIÇÃO DE ÁGUA - FORNECIMENTO E INSTALAÇÃO. AF_06/2022</t>
  </si>
  <si>
    <t>CURVA 45 GRAUS, PVC, SOLDÁVEL, DN 32MM, INSTALADO EM RAMAL DE DISTRIBUIÇÃO DE ÁGUA - FORNECIMENTO E INSTALAÇÃO. AF_06/2022</t>
  </si>
  <si>
    <t>LUVA, PVC, SOLDÁVEL, DN 20MM, INSTALADO EM RAMAL DE DISTRIBUIÇÃO DE ÁGUA - FORNECIMENTO E INSTALAÇÃO. AF_06/2022</t>
  </si>
  <si>
    <t>LUVA DE CORRER, PVC, SOLDÁVEL, DN 20MM, INSTALADO EM RAMAL DE DISTRIBUIÇÃO DE ÁGUA - FORNECIMENTO E INSTALAÇÃO. AF_06/2022</t>
  </si>
  <si>
    <t>LUVA DE REDUÇÃO, PVC, SOLDÁVEL, DN 25MM X 20MM, INSTALADO EM RAMAL DE DISTRIBUIÇÃO DE ÁGUA - FORNECIMENTO E INSTALAÇÃO. AF_06/2022</t>
  </si>
  <si>
    <t>UNIÃO, PVC, SOLDÁVEL, DN 20MM, INSTALADO EM RAMAL DE DISTRIBUIÇÃO DE ÁGUA - FORNECIMENTO E INSTALAÇÃO. AF_06/2022</t>
  </si>
  <si>
    <t>CURVA DE TRANSPOSIÇÃO, PVC, SOLDÁVEL, DN 20MM, INSTALADO EM RAMAL DE DISTRIBUIÇÃO DE ÁGUA   FORNECIMENTO E INSTALAÇÃO. AF_06/2022</t>
  </si>
  <si>
    <t>LUVA, PVC, SOLDÁVEL, DN 25MM, INSTALADO EM RAMAL DE DISTRIBUIÇÃO DE ÁGUA - FORNECIMENTO E INSTALAÇÃO. AF_06/2022</t>
  </si>
  <si>
    <t>LUVA DE CORRER, PVC, SOLDÁVEL, DN 25MM, INSTALADO EM RAMAL DE DISTRIBUIÇÃO DE ÁGUA - FORNECIMENTO E INSTALAÇÃO. AF_06/2022</t>
  </si>
  <si>
    <t>LUVA DE REDUÇÃO, PVC, SOLDÁVEL, DN 32MM X 25MM, INSTALADO EM RAMAL DE DISTRIBUIÇÃO DE ÁGUA - FORNECIMENTO E INSTALAÇÃO. AF_06/2022</t>
  </si>
  <si>
    <t>LUVA COM BUCHA DE LATÃO, PVC, SOLDÁVEL, DN 25MM X 3/4 , INSTALADO EM RAMAL DE DISTRIBUIÇÃO DE ÁGUA - FORNECIMENTO E INSTALAÇÃO. AF_06/2022</t>
  </si>
  <si>
    <t>UNIÃO, PVC, SOLDÁVEL, DN 25MM, INSTALADO EM RAMAL DE DISTRIBUIÇÃO DE ÁGUA - FORNECIMENTO E INSTALAÇÃO. AF_06/2022</t>
  </si>
  <si>
    <t>ADAPTADOR CURTO COM BOLSA E ROSCA PARA REGISTRO, PVC, SOLDÁVEL, DN 25MM X 3/4 , INSTALADO EM RAMAL DE DISTRIBUIÇÃO DE ÁGUA - FORNECIMENTO E INSTALAÇÃO. AF_06/2022</t>
  </si>
  <si>
    <t>CURVA DE TRANSPOSIÇÃO, PVC, SOLDÁVEL, DN 25MM, INSTALADO EM RAMAL DE DISTRIBUIÇÃO DE ÁGUA   FORNECIMENTO E INSTALAÇÃO. AF_06/2022</t>
  </si>
  <si>
    <t>LUVA, PVC, SOLDÁVEL, DN 32MM, INSTALADO EM RAMAL DE DISTRIBUIÇÃO DE ÁGUA - FORNECIMENTO E INSTALAÇÃO. AF_06/2022</t>
  </si>
  <si>
    <t>LUVA DE CORRER, PVC, SOLDÁVEL, DN 32MM, INSTALADO EM RAMAL DE DISTRIBUIÇÃO DE ÁGUA   FORNECIMENTO E INSTALAÇÃO. AF_06/2022</t>
  </si>
  <si>
    <t>LUVA DE REDUÇÃO, PVC, SOLDÁVEL, DN 40MM X 32MM, INSTALADO EM RAMAL DE DISTRIBUIÇÃO DE ÁGUA - FORNECIMENTO E INSTALAÇÃO. AF_06/2022</t>
  </si>
  <si>
    <t>LUVA SOLDÁVEL E COM ROSCA, PVC, SOLDÁVEL, DN 32MM X 1 , INSTALADO EM RAMAL DE DISTRIBUIÇÃO DE ÁGUA - FORNECIMENTO E INSTALAÇÃO. AF_06/2022</t>
  </si>
  <si>
    <t>UNIÃO, PVC, SOLDÁVEL, DN 32MM, INSTALADO EM RAMAL DE DISTRIBUIÇÃO DE ÁGUA - FORNECIMENTO E INSTALAÇÃO. AF_06/2022</t>
  </si>
  <si>
    <t>ADAPTADOR CURTO COM BOLSA E ROSCA PARA REGISTRO, PVC, SOLDÁVEL, DN 32MM X 1 , INSTALADO EM RAMAL DE DISTRIBUIÇÃO DE ÁGUA - FORNECIMENTO E INSTALAÇÃO. AF_06/2022</t>
  </si>
  <si>
    <t>CURVA DE TRANSPOSIÇÃO, PVC, SOLDÁVEL, DN 32MM, INSTALADO EM RAMAL DE DISTRIBUIÇÃO DE ÁGUA   FORNECIMENTO E INSTALAÇÃO. AF_06/2022</t>
  </si>
  <si>
    <t>TE, PVC, SOLDÁVEL, DN 20MM, INSTALADO EM RAMAL DE DISTRIBUIÇÃO DE ÁGUA - FORNECIMENTO E INSTALAÇÃO. AF_06/2022</t>
  </si>
  <si>
    <t>TÊ SOLDÁVEL E COM ROSCA NA BOLSA CENTRAL, PVC, SOLDÁVEL, DN 20MM X 1/2 , INSTALADO EM RAMAL DE DISTRIBUIÇÃO DE ÁGUA - FORNECIMENTO E INSTALAÇÃO. AF_06/2022</t>
  </si>
  <si>
    <t>TE, PVC, SOLDÁVEL, DN 25MM, INSTALADO EM RAMAL DE DISTRIBUIÇÃO DE ÁGUA - FORNECIMENTO E INSTALAÇÃO. AF_06/2022</t>
  </si>
  <si>
    <t>TÊ DE REDUÇÃO, PVC, SOLDÁVEL, DN 25MM X 20MM, INSTALADO EM RAMAL DE DISTRIBUIÇÃO DE ÁGUA - FORNECIMENTO E INSTALAÇÃO. AF_06/2022</t>
  </si>
  <si>
    <t>TE, PVC, SOLDÁVEL, DN 32MM, INSTALADO EM RAMAL DE DISTRIBUIÇÃO DE ÁGUA - FORNECIMENTO E INSTALAÇÃO. AF_06/2022</t>
  </si>
  <si>
    <t>TÊ COM BUCHA DE LATÃO NA BOLSA CENTRAL, PVC, SOLDÁVEL, DN 32MM X 3/4 , INSTALADO EM RAMAL DE DISTRIBUIÇÃO DE ÁGUA - FORNECIMENTO E INSTALAÇÃO. AF_06/2022</t>
  </si>
  <si>
    <t>TÊ DE REDUÇÃO, PVC, SOLDÁVEL, DN 32MM X 25MM, INSTALADO EM RAMAL DE DISTRIBUIÇÃO DE ÁGUA - FORNECIMENTO E INSTALAÇÃO. AF_06/2022</t>
  </si>
  <si>
    <t>JOELHO 90 GRAUS, PVC, SOLDÁVEL, DN 25MM, INSTALADO EM PRUMADA DE ÁGUA - FORNECIMENTO E INSTALAÇÃO. AF_06/2022</t>
  </si>
  <si>
    <t>JOELHO 45 GRAUS, PVC, SOLDÁVEL, DN 25MM, INSTALADO EM PRUMADA DE ÁGUA - FORNECIMENTO E INSTALAÇÃO. AF_06/2022</t>
  </si>
  <si>
    <t>CURVA 90 GRAUS, PVC, SOLDÁVEL, DN 25MM, INSTALADO EM PRUMADA DE ÁGUA - FORNECIMENTO E INSTALAÇÃO. AF_06/2022</t>
  </si>
  <si>
    <t>CURVA 45 GRAUS, PVC, SOLDÁVEL, DN 25MM, INSTALADO EM PRUMADA DE ÁGUA - FORNECIMENTO E INSTALAÇÃO. AF_06/2022</t>
  </si>
  <si>
    <t>JOELHO 90 GRAUS, PVC, SOLDÁVEL, DN 32MM, INSTALADO EM PRUMADA DE ÁGUA - FORNECIMENTO E INSTALAÇÃO. AF_06/2022</t>
  </si>
  <si>
    <t>JOELHO 45 GRAUS, PVC, SOLDÁVEL, DN 32MM, INSTALADO EM PRUMADA DE ÁGUA - FORNECIMENTO E INSTALAÇÃO. AF_06/2022</t>
  </si>
  <si>
    <t>CURVA 90 GRAUS, PVC, SOLDÁVEL, DN 32MM, INSTALADO EM PRUMADA DE ÁGUA - FORNECIMENTO E INSTALAÇÃO. AF_06/2022</t>
  </si>
  <si>
    <t>CURVA 45 GRAUS, PVC, SOLDÁVEL, DN 32MM, INSTALADO EM PRUMADA DE ÁGUA - FORNECIMENTO E INSTALAÇÃO. AF_06/2022</t>
  </si>
  <si>
    <t>JOELHO 90 GRAUS, PVC, SOLDÁVEL, DN 40MM, INSTALADO EM PRUMADA DE ÁGUA - FORNECIMENTO E INSTALAÇÃO. AF_06/2022</t>
  </si>
  <si>
    <t>JOELHO 45 GRAUS, PVC, SOLDÁVEL, DN 40MM, INSTALADO EM PRUMADA DE ÁGUA - FORNECIMENTO E INSTALAÇÃO. AF_06/2022</t>
  </si>
  <si>
    <t>CURVA 90 GRAUS, PVC, SOLDÁVEL, DN 40MM, INSTALADO EM PRUMADA DE ÁGUA - FORNECIMENTO E INSTALAÇÃO. AF_06/2022</t>
  </si>
  <si>
    <t>CURVA 45 GRAUS, PVC, SOLDÁVEL, DN 40MM, INSTALADO EM PRUMADA DE ÁGUA - FORNECIMENTO E INSTALAÇÃO. AF_06/2022</t>
  </si>
  <si>
    <t>JOELHO 90 GRAUS, PVC, SOLDÁVEL, DN 50MM, INSTALADO EM PRUMADA DE ÁGUA - FORNECIMENTO E INSTALAÇÃO. AF_06/2022</t>
  </si>
  <si>
    <t>JOELHO 45 GRAUS, PVC, SOLDÁVEL, DN 50MM, INSTALADO EM PRUMADA DE ÁGUA - FORNECIMENTO E INSTALAÇÃO. AF_06/2022</t>
  </si>
  <si>
    <t>CURVA 90 GRAUS, PVC, SOLDÁVEL, DN 50MM, INSTALADO EM PRUMADA DE ÁGUA - FORNECIMENTO E INSTALAÇÃO. AF_06/2022</t>
  </si>
  <si>
    <t>CURVA 45 GRAUS, PVC, SOLDÁVEL, DN 50MM, INSTALADO EM PRUMADA DE ÁGUA - FORNECIMENTO E INSTALAÇÃO. AF_06/2022</t>
  </si>
  <si>
    <t>JOELHO 90 GRAUS, PVC, SOLDÁVEL, DN 60MM, INSTALADO EM PRUMADA DE ÁGUA - FORNECIMENTO E INSTALAÇÃO. AF_06/2022</t>
  </si>
  <si>
    <t>JOELHO 45 GRAUS, PVC, SOLDÁVEL, DN 60MM, INSTALADO EM PRUMADA DE ÁGUA - FORNECIMENTO E INSTALAÇÃO. AF_06/2022</t>
  </si>
  <si>
    <t>CURVA 90 GRAUS, PVC, SOLDÁVEL, DN 60MM, INSTALADO EM PRUMADA DE ÁGUA - FORNECIMENTO E INSTALAÇÃO. AF_06/2022</t>
  </si>
  <si>
    <t>CURVA 45 GRAUS, PVC, SOLDÁVEL, DN 60MM, INSTALADO EM PRUMADA DE ÁGUA - FORNECIMENTO E INSTALAÇÃO. AF_06/2022</t>
  </si>
  <si>
    <t>JOELHO 90 GRAUS, PVC, SOLDÁVEL, DN 75MM, INSTALADO EM PRUMADA DE ÁGUA - FORNECIMENTO E INSTALAÇÃO. AF_06/2022</t>
  </si>
  <si>
    <t>JOELHO 90 GRAUS, PVC, SERIE R, ÁGUA PLUVIAL, DN 40 MM, JUNTA SOLDÁVEL, FORNECIDO E INSTALADO EM RAMAL DE ENCAMINHAMENTO. AF_06/2022</t>
  </si>
  <si>
    <t>JOELHO 45 GRAUS, PVC, SOLDÁVEL, DN 75MM, INSTALADO EM PRUMADA DE ÁGUA - FORNECIMENTO E INSTALAÇÃO. AF_06/2022</t>
  </si>
  <si>
    <t>JOELHO 45 GRAUS, PVC, SERIE R, ÁGUA PLUVIAL, DN 40 MM, JUNTA SOLDÁVEL, FORNECIDO E INSTALADO EM RAMAL DE ENCAMINHAMENTO. AF_06/2022</t>
  </si>
  <si>
    <t>CURVA 90 GRAUS, PVC, SOLDÁVEL, DN 75MM, INSTALADO EM PRUMADA DE ÁGUA - FORNECIMENTO E INSTALAÇÃO. AF_06/2022</t>
  </si>
  <si>
    <t>JOELHO 90 GRAUS, PVC, SERIE R, ÁGUA PLUVIAL, DN 50 MM, JUNTA ELÁSTICA, FORNECIDO E INSTALADO EM RAMAL DE ENCAMINHAMENTO. AF_06/2022</t>
  </si>
  <si>
    <t>CURVA 45 GRAUS, PVC, SOLDÁVEL, DN 75MM, INSTALADO EM PRUMADA DE ÁGUA - FORNECIMENTO E INSTALAÇÃO. AF_06/2022</t>
  </si>
  <si>
    <t>JOELHO 45 GRAUS, PVC, SERIE R, ÁGUA PLUVIAL, DN 50 MM, JUNTA ELÁSTICA, FORNECIDO E INSTALADO EM RAMAL DE ENCAMINHAMENTO. AF_06/2022</t>
  </si>
  <si>
    <t>JOELHO 90 GRAUS, PVC, SOLDÁVEL, DN 85MM, INSTALADO EM PRUMADA DE ÁGUA - FORNECIMENTO E INSTALAÇÃO. AF_06/2022</t>
  </si>
  <si>
    <t>JOELHO 90 GRAUS, PVC, SERIE R, ÁGUA PLUVIAL, DN 75 MM, JUNTA ELÁSTICA, FORNECIDO E INSTALADO EM RAMAL DE ENCAMINHAMENTO. AF_06/2022</t>
  </si>
  <si>
    <t>JOELHO 45 GRAUS, PVC, SOLDÁVEL, DN 85MM, INSTALADO EM PRUMADA DE ÁGUA - FORNECIMENTO E INSTALAÇÃO. AF_06/2022</t>
  </si>
  <si>
    <t>JOELHO 45 GRAUS, PVC, SERIE R, ÁGUA PLUVIAL, DN 75 MM, JUNTA ELÁSTICA, FORNECIDO E INSTALADO EM RAMAL DE ENCAMINHAMENTO. AF_06/2022</t>
  </si>
  <si>
    <t>CURVA 90 GRAUS, PVC, SOLDÁVEL, DN 85MM, INSTALADO EM PRUMADA DE ÁGUA - FORNECIMENTO E INSTALAÇÃO. AF_06/2022</t>
  </si>
  <si>
    <t>CURVA 87 GRAUS E 30 MINUTOS, PVC, SERIE R, ÁGUA PLUVIAL, DN 75 MM, JUNTA ELÁSTICA, FORNECIDO E INSTALADO EM RAMAL DE ENCAMINHAMENTO. AF_06/2022</t>
  </si>
  <si>
    <t>CURVA 45 GRAUS, PVC, SOLDÁVEL, DN 85MM, INSTALADO EM PRUMADA DE ÁGUA - FORNECIMENTO E INSTALAÇÃO. AF_06/2022</t>
  </si>
  <si>
    <t>LUVA, PVC, SOLDÁVEL, DN 25MM, INSTALADO EM PRUMADA DE ÁGUA - FORNECIMENTO E INSTALAÇÃO. AF_06/2022</t>
  </si>
  <si>
    <t>JOELHO 90 GRAUS, PVC, SERIE R, ÁGUA PLUVIAL, DN 100 MM, JUNTA ELÁSTICA, FORNECIDO E INSTALADO EM RAMAL DE ENCAMINHAMENTO. AF_06/2022</t>
  </si>
  <si>
    <t>LUVA DE CORRER, PVC, SOLDÁVEL, DN 25MM, INSTALADO EM PRUMADA DE ÁGUA - FORNECIMENTO E INSTALAÇÃO. AF_06/2022</t>
  </si>
  <si>
    <t>JOELHO 45 GRAUS, PVC, SERIE R, ÁGUA PLUVIAL, DN 100 MM, JUNTA ELÁSTICA, FORNECIDO E INSTALADO EM RAMAL DE ENCAMINHAMENTO. AF_06/2022</t>
  </si>
  <si>
    <t>LUVA DE REDUÇÃO, PVC, SOLDÁVEL, DN 32MM X 25MM, INSTALADO EM PRUMADA DE ÁGUA - FORNECIMENTO E INSTALAÇÃO. AF_06/2022</t>
  </si>
  <si>
    <t>CURVA 87 GRAUS E 30 MINUTOS, PVC, SERIE R, ÁGUA PLUVIAL, DN 100 MM, JUNTA ELÁSTICA, FORNECIDO E INSTALADO EM RAMAL DE ENCAMINHAMENTO. AF_06/2022</t>
  </si>
  <si>
    <t>UNIÃO, PVC, SOLDÁVEL, DN 25MM, INSTALADO EM PRUMADA DE ÁGUA - FORNECIMENTO E INSTALAÇÃO. AF_06/2022</t>
  </si>
  <si>
    <t>CURVAR 45 GRAUS, PVC, SERIE R, ÁGUA PLUVIAL, DN 100 MM, JUNTA ELÁSTICA, FORNECIDO E INSTALADO EM RAMAL DE ENCAMINHAMENTO. AF_06/2022</t>
  </si>
  <si>
    <t>CURVA DE TRANSPOSIÇÃO, PVC, SOLDÁVEL, DN 25MM, INSTALADO EM PRUMADA DE ÁGUA  - FORNECIMENTO E INSTALAÇÃO. AF_06/2022</t>
  </si>
  <si>
    <t>LUVA, PVC, SOLDÁVEL, DN 32MM, INSTALADO EM PRUMADA DE ÁGUA - FORNECIMENTO E INSTALAÇÃO. AF_06/2022</t>
  </si>
  <si>
    <t>LUVA DE CORRER, PVC, SOLDÁVEL, DN 32MM, INSTALADO EM PRUMADA DE ÁGUA - FORNECIMENTO E INSTALAÇÃO. AF_06/2022</t>
  </si>
  <si>
    <t>LUVA SIMPLES, PVC, SERIE R, ÁGUA PLUVIAL, DN 40 MM, JUNTA SOLDÁVEL, FORNECIDO E INSTALADO EM RAMAL DE ENCAMINHAMENTO. AF_06/2022</t>
  </si>
  <si>
    <t>LUVA SIMPLES, PVC, SERIE R, ÁGUA PLUVIAL, DN 50 MM, JUNTA ELÁSTICA, FORNECIDO E INSTALADO EM RAMAL DE ENCAMINHAMENTO. AF_06/2022</t>
  </si>
  <si>
    <t>BUCHA DE REDUÇÃO LONGA, PVC, SERIE R, ÁGUA PLUVIAL, DN 50 X 40 MM, JUNTA ELÁSTICA, FORNECIDO E INSTALADO EM RAMAL DE ENCAMINHAMENTO. AF_06/2022</t>
  </si>
  <si>
    <t>LUVA SIMPLES, PVC, SERIE R, ÁGUA PLUVIAL, DN 75 MM, JUNTA ELÁSTICA, FORNECIDO E INSTALADO EM RAMAL DE ENCAMINHAMENTO. AF_06/2022</t>
  </si>
  <si>
    <t>LUVA DE CORRER, PVC, SERIE R, ÁGUA PLUVIAL, DN 75 MM, JUNTA ELÁSTICA, FORNECIDO E INSTALADO EM RAMAL DE ENCAMINHAMENTO. AF_06/2022</t>
  </si>
  <si>
    <t>REDUÇÃO EXCÊNTRICA, PVC, SERIE R, ÁGUA PLUVIAL, DN 75 X 50 MM, JUNTA ELÁSTICA, FORNECIDO E INSTALADO EM RAMAL DE ENCAMINHAMENTO. AF_06/2022</t>
  </si>
  <si>
    <t>TÊ DE INSPEÇÃO, PVC, SERIE R, ÁGUA PLUVIAL, DN 75 MM, JUNTA ELÁSTICA, FORNECIDO E INSTALADO EM RAMAL DE ENCAMINHAMENTO. AF_06/2022</t>
  </si>
  <si>
    <t>LUVA SOLDÁVEL E COM ROSCA, PVC, SOLDÁVEL, DN 32MM X 1 , INSTALADO EM PRUMADA DE ÁGUA - FORNECIMENTO E INSTALAÇÃO. AF_06/2022</t>
  </si>
  <si>
    <t>UNIÃO, PVC, SOLDÁVEL, DN 32MM, INSTALADO EM PRUMADA DE ÁGUA - FORNECIMENTO E INSTALAÇÃO. AF_06/2022</t>
  </si>
  <si>
    <t>ADAPTADOR CURTO COM BOLSA E ROSCA PARA REGISTRO, PVC, SOLDÁVEL, DN 32MM X 1 , INSTALADO EM PRUMADA DE ÁGUA - FORNECIMENTO E INSTALAÇÃO. AF_06/2022</t>
  </si>
  <si>
    <t>LUVA SIMPLES, PVC, SERIE R, ÁGUA PLUVIAL, DN 100 MM, JUNTA ELÁSTICA, FORNECIDO E INSTALADO EM RAMAL DE ENCAMINHAMENTO. AF_06/2022</t>
  </si>
  <si>
    <t>CURVA DE TRANSPOSIÇÃO, PVC, SOLDÁVEL, DN 32MM, INSTALADO EM PRUMADA DE ÁGUA   FORNECIMENTO E INSTALAÇÃO. AF_06/2022</t>
  </si>
  <si>
    <t>LUVA DE CORRER, PVC, SERIE R, ÁGUA PLUVIAL, DN 100 MM, JUNTA ELÁSTICA, FORNECIDO E INSTALADO EM RAMAL DE ENCAMINHAMENTO. AF_06/2022</t>
  </si>
  <si>
    <t>REDUÇÃO EXCÊNTRICA, PVC, SERIE R, ÁGUA PLUVIAL, DN 100 X 75 MM, JUNTA ELÁSTICA, FORNECIDO E INSTALADO EM RAMAL DE ENCAMINHAMENTO. AF_06/2022</t>
  </si>
  <si>
    <t>LUVA, PVC, SOLDÁVEL, DN 40MM, INSTALADO EM PRUMADA DE ÁGUA - FORNECIMENTO E INSTALAÇÃO. AF_06/2022</t>
  </si>
  <si>
    <t>TÊ DE INSPEÇÃO, PVC, SERIE R, ÁGUA PLUVIAL, DN 100 MM, JUNTA ELÁSTICA, FORNECIDO E INSTALADO EM RAMAL DE ENCAMINHAMENTO. AF_06/2022</t>
  </si>
  <si>
    <t>JUNÇÃO SIMPLES, PVC, SERIE R, ÁGUA PLUVIAL, DN 40 MM, JUNTA SOLDÁVEL, FORNECIDO E INSTALADO EM RAMAL DE ENCAMINHAMENTO. AF_06/2022</t>
  </si>
  <si>
    <t>LUVA DE REDUÇÃO, PVC, SOLDÁVEL, DN 40MM X 32MM, INSTALADO EM PRUMADA DE ÁGUA - FORNECIMENTO E INSTALAÇÃO. AF_06/2022</t>
  </si>
  <si>
    <t>JUNÇÃO SIMPLES, PVC, SERIE R, ÁGUA PLUVIAL, DN 50 MM, JUNTA ELÁSTICA, FORNECIDO E INSTALADO EM RAMAL DE ENCAMINHAMENTO. AF_06/2022</t>
  </si>
  <si>
    <t>LUVA COM ROSCA, PVC, SOLDÁVEL, DN 40MM X 1.1/4 , INSTALADO EM PRUMADA DE ÁGUA - FORNECIMENTO E INSTALAÇÃO. AF_06/2022</t>
  </si>
  <si>
    <t>JUNÇÃO SIMPLES, PVC, SERIE R, ÁGUA PLUVIAL, DN 75 X 75 MM, JUNTA ELÁSTICA, FORNECIDO E INSTALADO EM RAMAL DE ENCAMINHAMENTO. AF_06/2022</t>
  </si>
  <si>
    <t>TÊ, PVC, SERIE R, ÁGUA PLUVIAL, DN 75 MM, JUNTA ELÁSTICA, FORNECIDO E INSTALADO EM RAMAL DE ENCAMINHAMENTO. AF_06/2022</t>
  </si>
  <si>
    <t>JUNÇÃO SIMPLES, PVC, SERIE R, ÁGUA PLUVIAL, DN 100 X 100 MM, JUNTA ELÁSTICA, FORNECIDO E INSTALADO EM RAMAL DE ENCAMINHAMENTO. AF_06/2022</t>
  </si>
  <si>
    <t>UNIÃO, PVC, SOLDÁVEL, DN 40MM, INSTALADO EM PRUMADA DE ÁGUA - FORNECIMENTO E INSTALAÇÃO. AF_06/2022</t>
  </si>
  <si>
    <t>JUNÇÃO SIMPLES, PVC, SERIE R, ÁGUA PLUVIAL, DN 100 X 75 MM, JUNTA ELÁSTICA, FORNECIDO E INSTALADO EM RAMAL DE ENCAMINHAMENTO. AF_06/2022</t>
  </si>
  <si>
    <t>ADAPTADOR CURTO COM BOLSA E ROSCA PARA REGISTRO, PVC, SOLDÁVEL, DN 40MM X 1.1/2 , INSTALADO EM PRUMADA DE ÁGUA - FORNECIMENTO E INSTALAÇÃO. AF_06/2022</t>
  </si>
  <si>
    <t>TÊ, PVC, SERIE R, ÁGUA PLUVIAL, DN 100 X 100 MM, JUNTA ELÁSTICA, FORNECIDO E INSTALADO EM RAMAL DE ENCAMINHAMENTO. AF_06/2022</t>
  </si>
  <si>
    <t>ADAPTADOR CURTO COM BOLSA E ROSCA PARA REGISTRO, PVC, SOLDÁVEL, DN 40MM X 1.1/4 , INSTALADO EM PRUMADA DE ÁGUA - FORNECIMENTO E INSTALAÇÃO. AF_06/2022</t>
  </si>
  <si>
    <t>TÊ, PVC, SERIE R, ÁGUA PLUVIAL, DN 100 X 75 MM, JUNTA ELÁSTICA, FORNECIDO E INSTALADO EM RAMAL DE ENCAMINHAMENTO. AF_06/2022</t>
  </si>
  <si>
    <t>JUNÇÃO DUPLA, PVC, SERIE R, ÁGUA PLUVIAL, DN 100 X 100 X 100 MM, JUNTA ELÁSTICA, FORNECIDO E INSTALADO EM RAMAL DE ENCAMINHAMENTO. AF_06/2022</t>
  </si>
  <si>
    <t>LUVA, PVC, SOLDÁVEL, DN 50MM, INSTALADO EM PRUMADA DE ÁGUA - FORNECIMENTO E INSTALAÇÃO. AF_06/2022</t>
  </si>
  <si>
    <t>LUVA DE CORRER, PVC, SOLDÁVEL, DN 50MM, INSTALADO EM PRUMADA DE ÁGUA - FORNECIMENTO E INSTALAÇÃO. AF_06/2022</t>
  </si>
  <si>
    <t>LUVA DE REDUÇÃO, PVC, SOLDÁVEL, DN 50MM X 25MM, INSTALADO EM PRUMADA DE ÁGUA   FORNECIMENTO E INSTALAÇÃO. AF_06/2022</t>
  </si>
  <si>
    <t>JOELHO 90 GRAUS, PVC, SERIE R, ÁGUA PLUVIAL, DN 75 MM, JUNTA ELÁSTICA, FORNECIDO E INSTALADO EM CONDUTORES VERTICAIS DE ÁGUAS PLUVIAIS. AF_06/2022</t>
  </si>
  <si>
    <t>JOELHO 45 GRAUS, PVC, SERIE R, ÁGUA PLUVIAL, DN 75 MM, JUNTA ELÁSTICA, FORNECIDO E INSTALADO EM CONDUTORES VERTICAIS DE ÁGUAS PLUVIAIS. AF_06/2022</t>
  </si>
  <si>
    <t>CURVA 87 GRAUS E 30 MINUTOS, PVC, SERIE R, ÁGUA PLUVIAL, DN 75 MM, JUNTA ELÁSTICA, FORNECIDO E INSTALADO EM CONDUTORES VERTICAIS DE ÁGUAS PLUVIAIS. AF_06/2022</t>
  </si>
  <si>
    <t>JOELHO 90 GRAUS, PVC, SERIE R, ÁGUA PLUVIAL, DN 100 MM, JUNTA ELÁSTICA, FORNECIDO E INSTALADO EM CONDUTORES VERTICAIS DE ÁGUAS PLUVIAIS. AF_06/2022</t>
  </si>
  <si>
    <t>JOELHO 45 GRAUS, PVC, SERIE R, ÁGUA PLUVIAL, DN 100 MM, JUNTA ELÁSTICA, FORNECIDO E INSTALADO EM CONDUTORES VERTICAIS DE ÁGUAS PLUVIAIS. AF_06/2022</t>
  </si>
  <si>
    <t>CURVA 87 GRAUS E 30 MINUTOS, PVC, SERIE R, ÁGUA PLUVIAL, DN 100 MM, JUNTA ELÁSTICA, FORNECIDO E INSTALADO EM CONDUTORES VERTICAIS DE ÁGUAS PLUVIAIS. AF_06/2022</t>
  </si>
  <si>
    <t>CURVAR 45 GRAUS, PVC, SERIE R, ÁGUA PLUVIAL, DN 100 MM, JUNTA ELÁSTICA, FORNECIDO E INSTALADO EM CONDUTORES VERTICAIS DE ÁGUAS PLUVIAIS. AF_06/2022</t>
  </si>
  <si>
    <t>JOELHO 90 GRAUS, PVC, SERIE R, ÁGUA PLUVIAL, DN 150 MM, JUNTA ELÁSTICA, FORNECIDO E INSTALADO EM CONDUTORES VERTICAIS DE ÁGUAS PLUVIAIS. AF_06/2022</t>
  </si>
  <si>
    <t>JOELHO 45 GRAUS, PVC, SERIE R, ÁGUA PLUVIAL, DN 150 MM, JUNTA ELÁSTICA, FORNECIDO E INSTALADO EM CONDUTORES VERTICAIS DE ÁGUAS PLUVIAIS. AF_06/2022</t>
  </si>
  <si>
    <t>CURVA 87 GRAUS E 30 MINUTOS, PVC, SERIE R, ÁGUA PLUVIAL, DN 150 MM, JUNTA ELÁSTICA, FORNECIDO E INSTALADO EM CONDUTORES VERTICAIS DE ÁGUAS PLUVIAIS. AF_06/2022</t>
  </si>
  <si>
    <t>LUVA COM ROSCA, PVC, SOLDÁVEL, DN 50MM X 1.1/2 , INSTALADO EM PRUMADA DE ÁGUA - FORNECIMENTO E INSTALAÇÃO. AF_06/2022</t>
  </si>
  <si>
    <t>UNIÃO, PVC, SOLDÁVEL, DN 50MM, INSTALADO EM PRUMADA DE ÁGUA - FORNECIMENTO E INSTALAÇÃO. AF_06/2022</t>
  </si>
  <si>
    <t>ADAPTADOR CURTO COM BOLSA E ROSCA PARA REGISTRO, PVC, SOLDÁVEL, DN 50MM X 1.1/4 , INSTALADO EM PRUMADA DE ÁGUA - FORNECIMENTO E INSTALAÇÃO. AF_06/2022</t>
  </si>
  <si>
    <t>ADAPTADOR CURTO COM BOLSA E ROSCA PARA REGISTRO, PVC, SOLDÁVEL, DN 50MM X 1.1/2 , INSTALADO EM PRUMADA DE ÁGUA - FORNECIMENTO E INSTALAÇÃO. AF_06/2022</t>
  </si>
  <si>
    <t>LUVA, PVC, SOLDÁVEL, DN 60MM, INSTALADO EM PRUMADA DE ÁGUA - FORNECIMENTO E INSTALAÇÃO. AF_06/2022</t>
  </si>
  <si>
    <t>LUVA DE CORRER, PVC, SOLDÁVEL, DN 60MM, INSTALADO EM PRUMADA DE ÁGUA   FORNECIMENTO E INSTALAÇÃO. AF_06/2022</t>
  </si>
  <si>
    <t>LUVA SIMPLES, PVC, SERIE R, ÁGUA PLUVIAL, DN 75 MM, JUNTA ELÁSTICA, FORNECIDO E INSTALADO EM CONDUTORES VERTICAIS DE ÁGUAS PLUVIAIS. AF_06/2022</t>
  </si>
  <si>
    <t>LUVA DE CORRER, PVC, SERIE R, ÁGUA PLUVIAL, DN 75 MM, JUNTA ELÁSTICA, FORNECIDO E INSTALADO EM CONDUTORES VERTICAIS DE ÁGUAS PLUVIAIS. AF_06/2022</t>
  </si>
  <si>
    <t>LUVA DE REDUÇÃO, PVC, SOLDÁVEL, DN 60MM X 50MM, INSTALADO EM PRUMADA DE ÁGUA - FORNECIMENTO E INSTALAÇÃO. AF_06/2022</t>
  </si>
  <si>
    <t>UNIÃO, PVC, SOLDÁVEL, DN 60MM, INSTALADO EM PRUMADA DE ÁGUA - FORNECIMENTO E INSTALAÇÃO. AF_06/2022</t>
  </si>
  <si>
    <t>ADAPTADOR CURTO COM BOLSA E ROSCA PARA REGISTRO, PVC, SOLDÁVEL, DN 60MM X 2 , INSTALADO EM PRUMADA DE ÁGUA - FORNECIMENTO E INSTALAÇÃO. AF_06/2022</t>
  </si>
  <si>
    <t>LUVA, PVC, SOLDÁVEL, DN 75MM, INSTALADO EM PRUMADA DE ÁGUA - FORNECIMENTO E INSTALAÇÃO. AF_06/2022</t>
  </si>
  <si>
    <t>UNIÃO, PVC, SOLDÁVEL, DN 75MM, INSTALADO EM PRUMADA DE ÁGUA - FORNECIMENTO E INSTALAÇÃO. AF_06/2022</t>
  </si>
  <si>
    <t>LUVA, PVC, SOLDÁVEL, DN 85MM, INSTALADO EM PRUMADA DE ÁGUA - FORNECIMENTO E INSTALAÇÃO. AF_06/2022</t>
  </si>
  <si>
    <t>UNIÃO, PVC, SOLDÁVEL, DN 85MM, INSTALADO EM PRUMADA DE ÁGUA - FORNECIMENTO E INSTALAÇÃO. AF_06/2022</t>
  </si>
  <si>
    <t>ADAPTADOR CURTO COM BOLSA E ROSCA PARA REGISTRO, PVC, SOLDÁVEL, DN 85MM X 3 , INSTALADO EM PRUMADA DE ÁGUA - FORNECIMENTO E INSTALAÇÃO. AF_06/2022</t>
  </si>
  <si>
    <t>TE, PVC, SOLDÁVEL, DN 25MM, INSTALADO EM PRUMADA DE ÁGUA - FORNECIMENTO E INSTALAÇÃO. AF_06/2022</t>
  </si>
  <si>
    <t>TE, PVC, SOLDÁVEL, DN 32MM, INSTALADO EM PRUMADA DE ÁGUA - FORNECIMENTO E INSTALAÇÃO. AF_06/2022</t>
  </si>
  <si>
    <t>TÊ DE REDUÇÃO, PVC, SOLDÁVEL, DN 32MM X 25MM, INSTALADO EM PRUMADA DE ÁGUA - FORNECIMENTO E INSTALAÇÃO. AF_06/2022</t>
  </si>
  <si>
    <t>TE, PVC, SOLDÁVEL, DN 40MM, INSTALADO EM PRUMADA DE ÁGUA - FORNECIMENTO E INSTALAÇÃO. AF_06/2022</t>
  </si>
  <si>
    <t>TÊ DE REDUÇÃO, PVC, SOLDÁVEL, DN 40MM X 32MM, INSTALADO EM PRUMADA DE ÁGUA - FORNECIMENTO E INSTALAÇÃO. AF_06/2022</t>
  </si>
  <si>
    <t>TE, PVC, SOLDÁVEL, DN 50MM, INSTALADO EM PRUMADA DE ÁGUA - FORNECIMENTO E INSTALAÇÃO. AF_06/2022</t>
  </si>
  <si>
    <t>TÊ DE REDUÇÃO, PVC, SOLDÁVEL, DN 50MM X 40MM, INSTALADO EM PRUMADA DE ÁGUA - FORNECIMENTO E INSTALAÇÃO. AF_06/2022</t>
  </si>
  <si>
    <t>TÊ DE REDUÇÃO, PVC, SOLDÁVEL, DN 50MM X 25MM, INSTALADO EM PRUMADA DE ÁGUA - FORNECIMENTO E INSTALAÇÃO. AF_06/2022</t>
  </si>
  <si>
    <t>TE, PVC, SOLDÁVEL, DN 60MM, INSTALADO EM PRUMADA DE ÁGUA - FORNECIMENTO E INSTALAÇÃO. AF_06/2022</t>
  </si>
  <si>
    <t>TE, PVC, SOLDÁVEL, DN 75MM, INSTALADO EM PRUMADA DE ÁGUA - FORNECIMENTO E INSTALAÇÃO. AF_06/2022</t>
  </si>
  <si>
    <t>TE DE REDUÇÃO, PVC, SOLDÁVEL, DN 75MM X 50MM, INSTALADO EM PRUMADA DE ÁGUA - FORNECIMENTO E INSTALAÇÃO. AF_06/2022</t>
  </si>
  <si>
    <t>TE, PVC, SOLDÁVEL, DN 85MM, INSTALADO EM PRUMADA DE ÁGUA - FORNECIMENTO E INSTALAÇÃO. AF_06/2022</t>
  </si>
  <si>
    <t>TE DE REDUÇÃO, PVC, SOLDÁVEL, DN 85MM X 60MM, INSTALADO EM PRUMADA DE ÁGUA - FORNECIMENTO E INSTALAÇÃO. AF_06/2022</t>
  </si>
  <si>
    <t>JOELHO 90 GRAUS, CPVC, SOLDÁVEL, DN 15MM, INSTALADO EM RAMAL OU SUB-RAMAL DE ÁGUA - FORNECIMENTO E INSTALAÇÃO. AF_06/2022</t>
  </si>
  <si>
    <t>JOELHO 45 GRAUS, CPVC, SOLDÁVEL, DN 15MM, INSTALADO EM RAMAL OU SUB-RAMAL DE ÁGUA - FORNECIMENTO E INSTALAÇÃO. AF_06/2022</t>
  </si>
  <si>
    <t>CURVA 90 GRAUS, CPVC, SOLDÁVEL, DN 15MM, INSTALADO EM RAMAL OU SUB-RAMAL DE ÁGUA - FORNECIMENTO E INSTALAÇÃO. AF_06/2022</t>
  </si>
  <si>
    <t>JOELHO DE TRANSIÇÃO, 90 GRAUS, CPVC, SOLDÁVEL, DN 15MM X 1/2, INSTALADO EM RAMAL OU SUB-RAMAL DE ÁGUA - FORNECIMENTO E INSTALAÇÃO. AF_06/2022</t>
  </si>
  <si>
    <t>JOELHO 90 GRAUS, CPVC, SOLDÁVEL, DN 22MM, INSTALADO EM RAMAL OU SUB-RAMAL DE ÁGUA - FORNECIMENTO E INSTALAÇÃO. AF_06/2022</t>
  </si>
  <si>
    <t>JOELHO 45 GRAUS, CPVC, SOLDÁVEL, DN 22MM, INSTALADO EM RAMAL OU SUB-RAMAL DE ÁGUA - FORNECIMENTO E INSTALAÇÃO. AF_06/2022</t>
  </si>
  <si>
    <t>CURVA 90 GRAUS, CPVC, SOLDÁVEL, DN 22MM, INSTALADO EM RAMAL OU SUB-RAMAL DE ÁGUA - FORNECIMENTO E INSTALAÇÃO. AF_06/2022</t>
  </si>
  <si>
    <t>JOELHO DE TRANSIÇÃO, 90 GRAUS, CPVC, SOLDÁVEL, DN 22MM X 1/2, INSTALADO EM RAMAL OU SUB-RAMAL DE ÁGUA - FORNECIMENTO E INSTALAÇÃO. AF_06/2022</t>
  </si>
  <si>
    <t>JOELHO DE TRANSIÇÃO, 90 GRAUS, CPVC, SOLDÁVEL, DN 22MM X 3/4, INSTALADO EM RAMAL OU SUB-RAMAL DE ÁGUA - FORNECIMENTO E INSTALAÇÃO. AF_06/2022</t>
  </si>
  <si>
    <t>JOELHO 90 GRAUS, CPVC, SOLDÁVEL, DN 28MM, INSTALADO EM RAMAL OU SUB-RAMAL DE ÁGUA - FORNECIMENTO E INSTALAÇÃO. AF_06/2022</t>
  </si>
  <si>
    <t>JOELHO 45 GRAUS, CPVC, SOLDÁVEL, DN 28MM, INSTALADO EM RAMAL OU SUB-RAMAL DE ÁGUA   FORNECIMENTO E INSTALAÇÃO. AF_06/2022</t>
  </si>
  <si>
    <t>CURVA 90 GRAUS, CPVC, SOLDÁVEL, DN 28MM, INSTALADO EM RAMAL OU SUB-RAMAL DE ÁGUA   FORNECIMENTO E INSTALAÇÃO. AF_06/2022</t>
  </si>
  <si>
    <t>JOELHO 90 GRAUS, CPVC, SOLDÁVEL, DN 35MM, INSTALADO EM RAMAL OU SUB-RAMAL DE ÁGUA   FORNECIMENTO E INSTALAÇÃO. AF_06/2022</t>
  </si>
  <si>
    <t>JOELHO 45 GRAUS, CPVC, SOLDÁVEL, DN 35MM, INSTALADO EM RAMAL OU SUB-RAMAL DE ÁGUA   FORNECIMENTO E INSTALAÇÃO. AF_06/2022</t>
  </si>
  <si>
    <t>LUVA, CPVC, SOLDÁVEL, DN 15MM, INSTALADO EM RAMAL OU SUB-RAMAL DE ÁGUA - FORNECIMENTO E INSTALAÇÃO. AF_06/2022</t>
  </si>
  <si>
    <t>LUVA DE CORRER, CPVC, SOLDÁVEL, DN 15MM, INSTALADO EM RAMAL OU SUB-RAMAL DE ÁGUA   FORNECIMENTO E INSTALAÇÃO. AF_06/2022</t>
  </si>
  <si>
    <t>LUVA DE TRANSIÇÃO, CPVC, SOLDÁVEL, DN15MM X 1/2, INSTALADO EM RAMAL OU SUB-RAMAL DE ÁGUA - FORNECIMENTO E INSTALAÇÃO. AF_06/2022</t>
  </si>
  <si>
    <t>UNIÃO, CPVC, SOLDÁVEL, DN15MM, INSTALADO EM RAMAL OU SUB-RAMAL DE ÁGUA   FORNECIMENTO E INSTALAÇÃO. AF_06/2022</t>
  </si>
  <si>
    <t>CONECTOR, CPVC, SOLDÁVEL, DN 15MM X 1/2 , INSTALADO EM RAMAL OU SUB-RAMAL DE ÁGUA   FORNECIMENTO E INSTALAÇÃO. AF_06/2022</t>
  </si>
  <si>
    <t>ADAPTADOR, CPVC, SOLDÁVEL, DN15MM, INSTALADO EM RAMAL OU SUB-RAMAL DE ÁGUA   FORNECIMENTO E INSTALAÇÃO. AF_06/2022</t>
  </si>
  <si>
    <t>CURVA DE TRANSPOSIÇÃO, CPVC, SOLDÁVEL, DN15MM, INSTALADO EM RAMAL OU SUB-RAMAL DE ÁGUA   FORNECIMENTO E INSTALAÇÃO. AF_06/2022</t>
  </si>
  <si>
    <t>LUVA, CPVC, SOLDÁVEL, DN 22MM, INSTALADO EM RAMAL OU SUB-RAMAL DE ÁGUA   FORNECIMENTO E INSTALAÇÃO. AF_06/2022</t>
  </si>
  <si>
    <t>LUVA DE CORRER, CPVC, SOLDÁVEL, DN 22MM, INSTALADO EM RAMAL OU SUB-RAMAL DE ÁGUA   FORNECIMENTO E INSTALAÇÃO. AF_06/2022</t>
  </si>
  <si>
    <t>LUVA DE TRANSIÇÃO, CPVC, SOLDÁVEL, DN22MM X 25MM, INSTALADO EM RAMAL OU SUB-RAMAL DE ÁGUA - FORNECIMENTO E INSTALAÇÃO. AF_06/2022</t>
  </si>
  <si>
    <t>UNIÃO, CPVC, SOLDÁVEL, DN22MM, INSTALADO EM RAMAL OU SUB-RAMAL DE ÁGUA   FORNECIMENTO E INSTALAÇÃO. AF_06/2022</t>
  </si>
  <si>
    <t>CONECTOR, CPVC, SOLDÁVEL, DN 22MM X 1/2 , INSTALADO EM RAMAL OU SUB-RAMAL DE ÁGUA   FORNECIMENTO E INSTALAÇÃO. AF_06/2022</t>
  </si>
  <si>
    <t>ADAPTADOR, CPVC, SOLDÁVEL, DN22MM, INSTALADO EM RAMAL OU SUB-RAMAL DE ÁGUA   FORNECIMENTO E INSTALAÇÃO. AF_06/2022</t>
  </si>
  <si>
    <t>CURVA DE TRANSPOSIÇÃO, CPVC, SOLDÁVEL, DN22MM, INSTALADO EM RAMAL OU SUB-RAMAL DE ÁGUA   FORNECIMENTO E INSTALAÇÃO. AF_06/2022</t>
  </si>
  <si>
    <t>BUCHA DE REDUÇÃO, CPVC, SOLDÁVEL, DN22MM X 15MM, INSTALADO EM RAMAL OU SUB-RAMAL DE ÁGUA   FORNECIMENTO E INSTALAÇÃO. AF_06/2022</t>
  </si>
  <si>
    <t>TÊ DE INSPEÇÃO, PVC, SERIE R, ÁGUA PLUVIAL, DN 75 MM, JUNTA ELÁSTICA, FORNECIDO E INSTALADO EM CONDUTORES VERTICAIS DE ÁGUAS PLUVIAIS. AF_06/2022</t>
  </si>
  <si>
    <t>CONECTOR, CPVC, SOLDÁVEL, DN22MM X 3/4, INSTALADO EM RAMAL OU SUB-RAMAL DE ÁGUA - FORNECIMENTO E INSTALAÇÃO. AF_06/2022</t>
  </si>
  <si>
    <t>LUVA SIMPLES, PVC, SERIE R, ÁGUA PLUVIAL, DN 100 MM, JUNTA ELÁSTICA, FORNECIDO E INSTALADO EM CONDUTORES VERTICAIS DE ÁGUAS PLUVIAIS. AF_06/2022</t>
  </si>
  <si>
    <t>LUVA, CPVC, SOLDÁVEL, DN 28MM, INSTALADO EM RAMAL OU SUB-RAMAL DE ÁGUA   FORNECIMENTO E INSTALAÇÃO. AF_06/2022</t>
  </si>
  <si>
    <t>LUVA DE CORRER, PVC, SERIE R, ÁGUA PLUVIAL, DN 100 MM, JUNTA ELÁSTICA, FORNECIDO E INSTALADO EM CONDUTORES VERTICAIS DE ÁGUAS PLUVIAIS. AF_06/2022</t>
  </si>
  <si>
    <t>LUVA DE CORRER, CPVC, SOLDÁVEL, DN 28MM, INSTALADO EM RAMAL OU SUB-RAMAL DE ÁGUA   FORNECIMENTO E INSTALAÇÃO. AF_06/2022</t>
  </si>
  <si>
    <t>REDUÇÃO EXCÊNTRICA, PVC, SERIE R, ÁGUA PLUVIAL, DN 100 X 75 MM, JUNTA ELÁSTICA, FORNECIDO E INSTALADO EM CONDUTORES VERTICAIS DE ÁGUAS PLUVIAIS. AF_06/2022</t>
  </si>
  <si>
    <t>UNIÃO, CPVC, SOLDÁVEL, DN28MM, INSTALADO EM RAMAL OU SUB-RAMAL DE ÁGUA   FORNECIMENTO E INSTALAÇÃO. AF_06/2022</t>
  </si>
  <si>
    <t>TÊ DE INSPEÇÃO, PVC, SERIE R, ÁGUA PLUVIAL, DN 100 MM, JUNTA ELÁSTICA, FORNECIDO E INSTALADO EM CONDUTORES VERTICAIS DE ÁGUAS PLUVIAIS. AF_06/2022</t>
  </si>
  <si>
    <t>CONECTOR, CPVC, SOLDÁVEL, DN 28MM X 1 , INSTALADO EM RAMAL OU SUB-RAMAL DE ÁGUA   FORNECIMENTO E INSTALAÇÃO. AF_06/2022</t>
  </si>
  <si>
    <t>LUVA SIMPLES, PVC, SERIE R, ÁGUA PLUVIAL, DN 150 MM, JUNTA ELÁSTICA, FORNECIDO E INSTALADO EM CONDUTORES VERTICAIS DE ÁGUAS PLUVIAIS. AF_06/2022</t>
  </si>
  <si>
    <t>BUCHA DE REDUÇÃO, CPVC, SOLDÁVEL, DN28MM X 22MM, INSTALADO EM RAMAL OU SUB-RAMAL DE ÁGUA   FORNECIMENTO E INSTALAÇÃO. AF_06/2022</t>
  </si>
  <si>
    <t>LUVA DE CORRER, PVC, SERIE R, ÁGUA PLUVIAL, DN 150 MM, JUNTA ELÁSTICA, FORNECIDO E INSTALADO EM CONDUTORES VERTICAIS DE ÁGUAS PLUVIAIS. AF_06/2022</t>
  </si>
  <si>
    <t>LUVA, CPVC, SOLDÁVEL, DN 35MM, INSTALADO EM RAMAL OU SUB-RAMAL DE ÁGUA   FORNECIMENTO E INSTALAÇÃO. AF_06/2022</t>
  </si>
  <si>
    <t>REDUÇÃO EXCÊNTRICA, PVC, SERIE R, ÁGUA PLUVIAL, DN 150 X 100 MM, JUNTA ELÁSTICA, FORNECIDO E INSTALADO EM CONDUTORES VERTICAIS DE ÁGUAS PLUVIAIS. AF_06/2022</t>
  </si>
  <si>
    <t>LUVA DE CORRER, CPVC, SOLDÁVEL, DN 35MM, INSTALADO EM RAMAL OU SUB-RAMAL DE ÁGUA   FORNECIMENTO E INSTALAÇÃO. AF_06/2022</t>
  </si>
  <si>
    <t>TÊ DE INSPEÇÃO, PVC, SERIE R, ÁGUA PLUVIAL, DN 150 X 100 MM, JUNTA ELÁSTICA, FORNECIDO E INSTALADO EM CONDUTORES VERTICAIS DE ÁGUAS PLUVIAIS. AF_06/2022</t>
  </si>
  <si>
    <t>UNIÃO, CPVC, SOLDÁVEL, DN35MM, INSTALADO EM RAMAL OU SUB-RAMAL DE ÁGUA   FORNECIMENTO E INSTALAÇÃO. AF_06/2022</t>
  </si>
  <si>
    <t>JUNÇÃO SIMPLES, PVC, SERIE R, ÁGUA PLUVIAL, DN 75 X 75 MM, JUNTA ELÁSTICA, FORNECIDO E INSTALADO EM CONDUTORES VERTICAIS DE ÁGUAS PLUVIAIS. AF_06/2022</t>
  </si>
  <si>
    <t>CONECTOR, CPVC, SOLDÁVEL, DN 35MM X 1 1/4 , INSTALADO EM RAMAL OU SUB-RAMAL DE ÁGUA   FORNECIMENTO E INSTALAÇÃO. AF_06/2022</t>
  </si>
  <si>
    <t>TÊ, PVC, SERIE R, ÁGUA PLUVIAL, DN 75 X 75 MM, JUNTA ELÁSTICA, FORNECIDO E INSTALADO EM CONDUTORES VERTICAIS DE ÁGUAS PLUVIAIS. AF_06/2022</t>
  </si>
  <si>
    <t>BUCHA DE REDUÇÃO, CPVC, SOLDÁVEL, DN35MM X 28MM, INSTALADO EM RAMAL OU SUB-RAMAL DE ÁGUA   FORNECIMENTO E INSTALAÇÃO. AF_06/2022</t>
  </si>
  <si>
    <t>JUNÇÃO SIMPLES, PVC, SERIE R, ÁGUA PLUVIAL, DN 100 X 100 MM, JUNTA ELÁSTICA, FORNECIDO E INSTALADO EM CONDUTORES VERTICAIS DE ÁGUAS PLUVIAIS. AF_06/2022</t>
  </si>
  <si>
    <t>TE, CPVC, SOLDÁVEL, DN 15MM, INSTALADO EM RAMAL OU SUB-RAMAL DE ÁGUA - FORNECIMENTO E INSTALAÇÃO. AF_06/2022</t>
  </si>
  <si>
    <t>JUNÇÃO SIMPLES, PVC, SERIE R, ÁGUA PLUVIAL, DN 100 X 75 MM, JUNTA ELÁSTICA, FORNECIDO E INSTALADO EM CONDUTORES VERTICAIS DE ÁGUAS PLUVIAIS. AF_06/2022</t>
  </si>
  <si>
    <t>TÊ, PVC, SERIE R, ÁGUA PLUVIAL, DN 100 X 100 MM, JUNTA ELÁSTICA, FORNECIDO E INSTALADO EM CONDUTORES VERTICAIS DE ÁGUAS PLUVIAIS. AF_06/2022</t>
  </si>
  <si>
    <t>TE DE TRANSIÇÃO, CPVC, SOLDÁVEL, DN 15MM X 1/2 , INSTALADO EM RAMAL OU SUB-RAMAL DE ÁGUA   FORNECIMENTO E INSTALAÇÃO. AF_06/2022</t>
  </si>
  <si>
    <t>TÊ MISTURADOR, CPVC, SOLDÁVEL, DN15MM, INSTALADO EM RAMAL OU SUB-RAMAL DE ÁGUA   FORNECIMENTO E INSTALAÇÃO. AF_06/2022</t>
  </si>
  <si>
    <t>TÊ, PVC, SERIE R, ÁGUA PLUVIAL, DN 100 X 75 MM, JUNTA ELÁSTICA, FORNECIDO E INSTALADO EM CONDUTORES VERTICAIS DE ÁGUAS PLUVIAIS. AF_06/2022</t>
  </si>
  <si>
    <t>TE, CPVC, SOLDÁVEL, DN 22MM, INSTALADO EM RAMAL OU SUB-RAMAL DE ÁGUA - FORNECIMENTO E INSTALAÇÃO. AF_06/2022</t>
  </si>
  <si>
    <t>JUNÇÃO SIMPLES, PVC, SERIE R, ÁGUA PLUVIAL, DN 150 X 150 MM, JUNTA ELÁSTICA, FORNECIDO E INSTALADO EM CONDUTORES VERTICAIS DE ÁGUAS PLUVIAIS. AF_06/2022</t>
  </si>
  <si>
    <t>JUNÇÃO SIMPLES, PVC, SERIE R, ÁGUA PLUVIAL, DN 150 X 100 MM, JUNTA ELÁSTICA, FORNECIDO E INSTALADO EM CONDUTORES VERTICAIS DE ÁGUAS PLUVIAIS. AF_06/2022</t>
  </si>
  <si>
    <t>TE DE TRANSIÇÃO, CPVC, SOLDÁVEL, DN 22MM X 1/2 , INSTALADO EM RAMAL OU SUB-RAMAL DE ÁGUA   FORNECIMENTO E INSTALAÇÃO. AF_06/2022</t>
  </si>
  <si>
    <t>TÊ, PVC, SERIE R, ÁGUA PLUVIAL, DN 150 X 150 MM, JUNTA ELÁSTICA, FORNECIDO E INSTALADO EM CONDUTORES VERTICAIS DE ÁGUAS PLUVIAIS. AF_06/2022</t>
  </si>
  <si>
    <t>TÊ MISTURADOR, CPVC, SOLDÁVEL, DN22MM, INSTALADO EM RAMAL OU SUB-RAMAL DE ÁGUA   FORNECIMENTO E INSTALAÇÃO. AF_06/2022</t>
  </si>
  <si>
    <t>TE MISTURADOR DE TRANSIÇÃO, CPVC, SOLDÁVEL, DN 22MM X 3/4, INSTALADO EM RAMAL OU SUB-RAMAL DE ÁGUA - FORNECIMENTO E INSTALAÇÃO. AF_06/2022</t>
  </si>
  <si>
    <t>TÊ, PVC, SERIE R, ÁGUA PLUVIAL, DN 150 X 100 MM, JUNTA ELÁSTICA, FORNECIDO E INSTALADO EM CONDUTORES VERTICAIS DE ÁGUAS PLUVIAIS. AF_06/2022</t>
  </si>
  <si>
    <t>TÊ, CPVC, SOLDÁVEL, DN28MM, INSTALADO EM RAMAL OU SUB-RAMAL DE ÁGUA   FORNECIMENTO E INSTALAÇÃO. AF_06/2022</t>
  </si>
  <si>
    <t>TÊ, CPVC, SOLDÁVEL, DN35MM, INSTALADO EM RAMAL OU SUB-RAMAL DE ÁGUA   FORNECIMENTO E INSTALAÇÃO. AF_06/2022</t>
  </si>
  <si>
    <t>TUBO, CPVC, SOLDÁVEL, DN 35MM, INSTALADO EM RAMAL DE DISTRIBUIÇÃO DE ÁGUA   FORNECIMENTO E INSTALAÇÃO. AF_06/2022</t>
  </si>
  <si>
    <t>JOELHO 90 GRAUS, CPVC, SOLDÁVEL, DN 22MM, INSTALADO EM RAMAL DE DISTRIBUIÇÃO DE ÁGUA   FORNECIMENTO E INSTALAÇÃO. AF_06/2022</t>
  </si>
  <si>
    <t>JOELHO 45 GRAUS, CPVC, SOLDÁVEL, DN 22MM, INSTALADO EM RAMAL DE DISTRIBUIÇÃO DE ÁGUA   FORNECIMENTO E INSTALAÇÃO. AF_06/2022</t>
  </si>
  <si>
    <t>CURVA 90 GRAUS, CPVC, SOLDÁVEL, DN 22MM, INSTALADO EM RAMAL DE DISTRIBUIÇÃO DE ÁGUA - FORNECIMENTO E INSTALAÇÃO. AF_06/2022</t>
  </si>
  <si>
    <t>JOELHO 90 GRAUS, CPVC, SOLDÁVEL, DN 28MM, INSTALADO EM RAMAL DE DISTRIBUIÇÃO DE ÁGUA   FORNECIMENTO E INSTALAÇÃO. AF_06/2022</t>
  </si>
  <si>
    <t>JOELHO 45 GRAUS, CPVC, SOLDÁVEL, DN 28MM, INSTALADO EM RAMAL DE DISTRIBUIÇÃO DE ÁGUA   FORNECIMENTO E INSTALAÇÃO. AF_06/2022</t>
  </si>
  <si>
    <t>CURVA 90 GRAUS, CPVC, SOLDÁVEL, DN 28MM, INSTALADO EM RAMAL DE DISTRIBUIÇÃO DE ÁGUA   FORNECIMENTO E INSTALAÇÃO. AF_06/2022</t>
  </si>
  <si>
    <t>JOELHO 90 GRAUS, CPVC, SOLDÁVEL, DN 35MM, INSTALADO EM RAMAL DE DISTRIBUIÇÃO DE ÁGUA   FORNECIMENTO E INSTALAÇÃO. AF_06/2022</t>
  </si>
  <si>
    <t>JOELHO 45 GRAUS, CPVC, SOLDÁVEL, DN 35MM, INSTALADO EM RAMAL DE DISTRIBUIÇÃO DE ÁGUA   FORNECIMENTO E INSTALAÇÃO. AF_06/2022</t>
  </si>
  <si>
    <t>LUVA, CPVC, SOLDÁVEL, DN 22MM, INSTALADO EM RAMAL DE DISTRIBUIÇÃO DE ÁGUA   FORNECIMENTO E INSTALAÇÃO. AF_06/2022</t>
  </si>
  <si>
    <t>JOELHO 90 GRAUS, PVC, SERIE NORMAL, ESGOTO PREDIAL, DN 75 MM, JUNTA ELÁSTICA, FORNECIDO E INSTALADO EM RAMAL DE DESCARGA OU RAMAL DE ESGOTO SANITÁRIO. AF_06/2022</t>
  </si>
  <si>
    <t>LUVA DE TRANSIÇÃO, CPVC, SOLDÁVEL, DN 22MM X 25MM, INSTALADO EM RAMAL DE DISTRIBUIÇÃO DE ÁGUA   FORNECIMENTO E INSTALAÇÃO. AF_06/2022</t>
  </si>
  <si>
    <t>UNIÃO, CPVC, SOLDÁVEL, DN 22MM, INSTALADO EM RAMAL DE DISTRIBUIÇÃO DE ÁGUA   FORNECIMENTO E INSTALAÇÃO. AF_06/2022</t>
  </si>
  <si>
    <t>ADAPTADOR, CPVC, SOLDÁVEL, DN 22MM, INSTALADO EM RAMAL DE DISTRIBUIÇÃO DE ÁGUA   FORNECIMENTO E INSTALAÇÃO. AF_06/2022</t>
  </si>
  <si>
    <t>CURVA DE TRANSPOSIÇÃO, CPVC, SOLDÁVEL, DN 22MM, INSTALADO EM RAMAL DE DISTRIBUIÇÃO DE ÁGUA   FORNECIMENTO E INSTALAÇÃO. AF_06/2022</t>
  </si>
  <si>
    <t>LUVA, CPVC, SOLDÁVEL, DN 28MM, INSTALADO EM RAMAL DE DISTRIBUIÇÃO DE ÁGUA   FORNECIMENTO E INSTALAÇÃO. AF_06/2022</t>
  </si>
  <si>
    <t>LUVA DE CORRER, CPVC, SOLDÁVEL, DN 28MM, INSTALADO EM RAMAL DE DISTRIBUIÇÃO DE ÁGUA   FORNECIMENTO E INSTALAÇÃO. AF_06/2022</t>
  </si>
  <si>
    <t>UNIÃO, CPVC, SOLDÁVEL, DN 28MM, INSTALADO EM RAMAL DE DISTRIBUIÇÃO DE ÁGUA   FORNECIMENTO E INSTALAÇÃO. AF_06/2022</t>
  </si>
  <si>
    <t>CONECTOR, CPVC, SOLDÁVEL, DN 28MM X 1 , INSTALADO EM RAMAL DE DISTRIBUIÇÃO DE ÁGUA   FORNECIMENTO E INSTALAÇÃO. AF_06/2022</t>
  </si>
  <si>
    <t>BUCHA DE REDUÇÃO, CPVC, SOLDÁVEL, DN 28MM X 22MM, INSTALADO EM RAMAL DE DISTRIBUIÇÃO DE ÁGUA - FORNECIMENTO E INSTALAÇÃO. AF_06/2022</t>
  </si>
  <si>
    <t>LUVA, CPVC, SOLDÁVEL, DN 35MM, INSTALADO EM RAMAL DE DISTRIBUIÇÃO DE ÁGUA - FORNECIMENTO E INSTALAÇÃO. AF_06/2022</t>
  </si>
  <si>
    <t>LUVA DE CORRER, CPVC, SOLDÁVEL, DN 35MM, INSTALADO EM RAMAL DE DISTRIBUIÇÃO DE ÁGUA - FORNECIMENTO E INSTALAÇÃO. AF_06/2022</t>
  </si>
  <si>
    <t>UNIÃO, CPVC, SOLDÁVEL, DN35MM, INSTALADO EM RAMAL DE DISTRIBUIÇÃO DE ÁGUA - FORNECIMENTO E INSTALAÇÃO. AF_06/2022</t>
  </si>
  <si>
    <t>CONECTOR, CPVC, SOLDÁVEL, DN 35MM X 1 1/4 , INSTALADO EM RAMAL DE DISTRIBUIÇÃO DE ÁGUA - FORNECIMENTO E INSTALAÇÃO. AF_06/2022</t>
  </si>
  <si>
    <t>BUCHA DE REDUÇÃO, CPVC, SOLDÁVEL, DN35MM X 28MM, INSTALADO EM RAMAL DE DISTRIBUIÇÃO DE ÁGUA - FORNECIMENTO E INSTALAÇÃO. AF_06/2022</t>
  </si>
  <si>
    <t>TE, CPVC, SOLDÁVEL, DN 22MM, INSTALADO EM RAMAL DE DISTRIBUIÇÃO DE ÁGUA - FORNECIMENTO E INSTALAÇÃO. AF_06/2022</t>
  </si>
  <si>
    <t>TÊ MISTURADOR, CPVC, SOLDÁVEL, DN 22MM, INSTALADO EM RAMAL DE DISTRIBUIÇÃO DE ÁGUA - FORNECIMENTO E INSTALAÇÃO. AF_06/2022</t>
  </si>
  <si>
    <t>TÊ, CPVC, SOLDÁVEL, DN 28MM, INSTALADO EM RAMAL DE DISTRIBUIÇÃO DE ÁGUA - FORNECIMENTO E INSTALAÇÃO. AF_06/2022</t>
  </si>
  <si>
    <t>TÊ, CPVC, SOLDÁVEL, DN35MM, INSTALADO EM RAMAL DE DISTRIBUIÇÃO DE ÁGUA - FORNECIMENTO E INSTALAÇÃO. AF_06/2022</t>
  </si>
  <si>
    <t>TUBO, CPVC, SOLDÁVEL, DN 54MM, INSTALADO EM PRUMADA DE ÁGUA   FORNECIMENTO E INSTALAÇÃO. AF_06/2022</t>
  </si>
  <si>
    <t>JOELHO 90 GRAUS, CPVC, SOLDÁVEL, DN 35MM, INSTALADO EM PRUMADA DE ÁGUA   FORNECIMENTO E INSTALAÇÃO. AF_06/2022</t>
  </si>
  <si>
    <t>JOELHO 45 GRAUS, CPVC, SOLDÁVEL, DN 35MM, INSTALADO EM PRUMADA DE ÁGUA - FORNECIMENTO E INSTALAÇÃO. AF_06/2022</t>
  </si>
  <si>
    <t>JOELHO 90 GRAUS, CPVC, SOLDÁVEL, DN 42MM, INSTALADO EM PRUMADA DE ÁGUA   FORNECIMENTO E INSTALAÇÃO. AF_06/2022</t>
  </si>
  <si>
    <t>JOELHO 45 GRAUS, CPVC, SOLDÁVEL, DN 42MM, INSTALADO EM PRUMADA DE ÁGUA   FORNECIMENTO E INSTALAÇÃO. AF_06/2022</t>
  </si>
  <si>
    <t>JOELHO 90 GRAUS, CPVC, SOLDÁVEL, DN 54MM, INSTALADO EM PRUMADA DE ÁGUA   FORNECIMENTO E INSTALAÇÃO. AF_06/2022</t>
  </si>
  <si>
    <t>JOELHO 45 GRAUS, CPVC, SOLDÁVEL, DN 54MM, INSTALADO EM PRUMADA DE ÁGUA   FORNECIMENTO E INSTALAÇÃO. AF_06/2022</t>
  </si>
  <si>
    <t>JOELHO 90 GRAUS, CPVC, SOLDÁVEL, DN 73MM, INSTALADO EM PRUMADA DE ÁGUA   FORNECIMENTO E INSTALAÇÃO. AF_06/2022</t>
  </si>
  <si>
    <t>JOELHO 45 GRAUS, CPVC, SOLDÁVEL, DN 73MM, INSTALADO EM PRUMADA DE ÁGUA   FORNECIMENTO E INSTALAÇÃO. AF_06/2022</t>
  </si>
  <si>
    <t>JOELHO 90 GRAUS, CPVC, SOLDÁVEL, DN 89MM, INSTALADO EM PRUMADA DE ÁGUA   FORNECIMENTO E INSTALAÇÃO. AF_06/2022</t>
  </si>
  <si>
    <t>JOELHO 45 GRAUS, CPVC, SOLDÁVEL, DN 89MM, INSTALADO EM PRUMADA DE ÁGUA   FORNECIMENTO E INSTALAÇÃO. AF_06/2022</t>
  </si>
  <si>
    <t>LUVA, CPVC, SOLDÁVEL, DN 35MM, INSTALADO EM PRUMADA DE ÁGUA   FORNECIMENTO E INSTALAÇÃO. AF_06/2022</t>
  </si>
  <si>
    <t>LUVA DE CORRER, CPVC, SOLDÁVEL, DN 35MM, INSTALADO EM PRUMADA DE ÁGUA   FORNECIMENTO E INSTALAÇÃO. AF_06/2022</t>
  </si>
  <si>
    <t>UNIÃO, CPVC, SOLDÁVEL, DN35MM, INSTALADO EM PRUMADA DE ÁGUA   FORNECIMENTO E INSTALAÇÃO. AF_06/2022</t>
  </si>
  <si>
    <t>CONECTOR, CPVC, SOLDÁVEL, DN 35MM X 1 1/4 , INSTALADO EM PRUMADA DE ÁGUA   FORNECIMENTO E INSTALAÇÃO. AF_06/2022</t>
  </si>
  <si>
    <t>LUVA, CPVC, SOLDÁVEL, DN 42MM, INSTALADO EM PRUMADA DE ÁGUA   FORNECIMENTO E INSTALAÇÃO. AF_06/2022</t>
  </si>
  <si>
    <t>LUVA DE CORRER, CPVC, SOLDÁVEL, DN 42MM, INSTALADO EM PRUMADA DE ÁGUA   FORNECIMENTO E INSTALAÇÃO. AF_06/2022</t>
  </si>
  <si>
    <t>LUVA DE TRANSIÇÃO, CPVC, SOLDÁVEL, DN42MM X 1.1/2 , INSTALADO EM PRUMADA DE ÁGUA   FORNECIMENTO E INSTALAÇÃO. AF_06/2022</t>
  </si>
  <si>
    <t>UNIÃO, CPVC, SOLDÁVEL, DN42MM, INSTALADO EM PRUMADA DE ÁGUA   FORNECIMENTO E INSTALAÇÃO. AF_06/2022</t>
  </si>
  <si>
    <t>CONECTOR, CPVC, SOLDÁVEL, DN 42MM X 1.1/2 , INSTALADO EM PRUMADA DE ÁGUA   FORNECIMENTO E INSTALAÇÃO. AF_06/2022</t>
  </si>
  <si>
    <t>BUCHA DE REDUÇÃO, CPVC, SOLDÁVEL, DN 42MM X 22MM, INSTALADO EM RAMAL DE DISTRIBUIÇÃO DE ÁGUA - FORNECIMENTO E INSTALAÇÃO. AF_06/2022</t>
  </si>
  <si>
    <t>LUVA, CPVC, SOLDÁVEL, DN 54MM, INSTALADO EM PRUMADA DE ÁGUA   FORNECIMENTO E INSTALAÇÃO. AF_06/2022</t>
  </si>
  <si>
    <t>LUVA DE TRANSIÇÃO, CPVC, SOLDÁVEL, DN 54MM X 2 , INSTALADO EM PRUMADA DE ÁGUA   FORNECIMENTO E INSTALAÇÃO. AF_06/2022</t>
  </si>
  <si>
    <t>UNIÃO, CPVC, SOLDÁVEL, DN 54MM, INSTALADO EM PRUMADA DE ÁGUA   FORNECIMENTO E INSTALAÇÃO. AF_06/2022</t>
  </si>
  <si>
    <t>LUVA, CPVC, SOLDÁVEL, DN 73MM, INSTALADO EM PRUMADA DE ÁGUA   FORNECIMENTO E INSTALAÇÃO. AF_06/2022</t>
  </si>
  <si>
    <t>UNIÃO, CPVC, SOLDÁVEL, DN 73MM, INSTALADO EM PRUMADA DE ÁGUA   FORNECIMENTO E INSTALAÇÃO. AF_06/2022</t>
  </si>
  <si>
    <t>LUVA, CPVC, SOLDÁVEL, DN 89MM, INSTALADO EM PRUMADA DE ÁGUA   FORNECIMENTO E INSTALAÇÃO. AF_06/2022</t>
  </si>
  <si>
    <t>UNIÃO, CPVC, SOLDÁVEL, DN 89MM, INSTALADO EM PRUMADA DE ÁGUA   FORNECIMENTO E INSTALAÇÃO. AF_06/2022</t>
  </si>
  <si>
    <t>TÊ, CPVC, SOLDÁVEL, DN 35MM, INSTALADO EM PRUMADA DE ÁGUA   FORNECIMENTO E INSTALAÇÃO. AF_06/2022</t>
  </si>
  <si>
    <t>TE, CPVC, SOLDÁVEL, DN  42MM, INSTALADO EM PRUMADA DE ÁGUA   FORNECIMENTO E INSTALAÇÃO. AF_06/2022</t>
  </si>
  <si>
    <t>TÊ, CPVC, SOLDÁVEL, DN 54 MM, INSTALADO EM PRUMADA DE ÁGUA   FORNECIMENTO E INSTALAÇÃO. AF_06/2022</t>
  </si>
  <si>
    <t>TÊ, CPVC, SOLDÁVEL, DN 73MM, INSTALADO EM PRUMADA DE ÁGUA   FORNECIMENTO E INSTALAÇÃO. AF_06/2022</t>
  </si>
  <si>
    <t>TÊ, CPVC, SOLDÁVEL, DN 89MM, INSTALADO EM PRUMADA DE ÁGUA   FORNECIMENTO E INSTALAÇÃO. AF_06/2022</t>
  </si>
  <si>
    <t>LUVA COM BUCHA DE LATÃO, PVC, SOLDÁVEL, DN 32MM X 1 , INSTALADO EM RAMAL OU SUB-RAMAL DE ÁGUA   FORNECIMENTO E INSTALAÇÃO. AF_06/2022</t>
  </si>
  <si>
    <t>LUVA SOLDÁVEL E COM BUCHA DE LATÃO, PVC, SOLDÁVEL, DN 32MM X 1 , INSTALADO EM PRUMADA DE ÁGUA   FORNECIMENTO E INSTALAÇÃO. AF_06/2022</t>
  </si>
  <si>
    <t>JOELHO 90 GRAUS COM BUCHA DE LATÃO, PVC, SOLDÁVEL, DN 25MM, X 1/2  INSTALADO EM RAMAL OU SUB-RAMAL DE ÁGUA - FORNECIMENTO E INSTALAÇÃO. AF_06/2022</t>
  </si>
  <si>
    <t>TÊ COM BUCHA DE LATÃO NA BOLSA CENTRAL, PVC, SOLDÁVEL, DN 25MM X 3/4 , INSTALADO EM RAMAL OU SUB-RAMAL DE ÁGUA - FORNECIMENTO E INSTALAÇÃO. AF_06/2022</t>
  </si>
  <si>
    <t>COTOVELO EM COBRE, DN 22 MM, 90 GRAUS, SEM ANEL DE SOLDA, INSTALADO EM PRUMADA DE HIDRÁULICA PREDIAL - FORNECIMENTO E INSTALAÇÃO. AF_04/2022</t>
  </si>
  <si>
    <t>COTOVELO EM COBRE, DN 28 MM, 90 GRAUS, SEM ANEL DE SOLDA, INSTALADO EM PRUMADA DE HIDRÁULICA PREDIAL - FORNECIMENTO E INSTALAÇÃO. AF_04/2022</t>
  </si>
  <si>
    <t>COTOVELO EM COBRE, DN 35 MM, 90 GRAUS, SEM ANEL DE SOLDA, INSTALADO EM PRUMADA DE HIDRÁULICA PREDIAL - FORNECIMENTO E INSTALAÇÃO. AF_04/2022</t>
  </si>
  <si>
    <t>COTOVELO EM COBRE, DN 42 MM, 90 GRAUS, SEM ANEL DE SOLDA, INSTALADO EM PRUMADA DE HIDRÁULICA PREDIAL - FORNECIMENTO E INSTALAÇÃO. AF_04/2022</t>
  </si>
  <si>
    <t>COTOVELO EM COBRE, DN 54 MM, 90 GRAUS, SEM ANEL DE SOLDA, INSTALADO EM PRUMADA DE HIDRÁULICA PREDIAL - FORNECIMENTO E INSTALAÇÃO. AF_04/2022</t>
  </si>
  <si>
    <t>COTOVELO EM COBRE, DN 66 MM, 90 GRAUS, SEM ANEL DE SOLDA, INSTALADO EM PRUMADA DE HIDRÁULICA PREDIAL - FORNECIMENTO E INSTALAÇÃO. AF_04/2022</t>
  </si>
  <si>
    <t>LUVA EM COBRE, DN 22 MM, SEM ANEL DE SOLDA, INSTALADO EM PRUMADA DE HIDRÁULICA PREDIAL - FORNECIMENTO E INSTALAÇÃO. AF_04/2022</t>
  </si>
  <si>
    <t>LUVA EM COBRE, DN 28 MM, SEM ANEL DE SOLDA, INSTALADO EM PRUMADA DE HIDRÁULICA PREDIAL - FORNECIMENTO E INSTALAÇÃO. AF_04/2022</t>
  </si>
  <si>
    <t>LUVA EM COBRE, DN 35 MM, SEM ANEL DE SOLDA, INSTALADO EM PRUMADA DE HIDRÁULICA PREDIAL - FORNECIMENTO E INSTALAÇÃO. AF_04/2022</t>
  </si>
  <si>
    <t>LUVA EM COBRE, DN 42 MM, SEM ANEL DE SOLDA, INSTALADO EM PRUMADA DE HIDRÁULICA PREDIAL - FORNECIMENTO E INSTALAÇÃO. AF_04/2022</t>
  </si>
  <si>
    <t>LUVA EM COBRE, DN 54 MM, SEM ANEL DE SOLDA, INSTALADO EM PRUMADA DE HIDRÁULICA PREDIAL - FORNECIMENTO E INSTALAÇÃO. AF_04/2022</t>
  </si>
  <si>
    <t>LUVA EM COBRE, DN 66 MM, SEM ANEL DE SOLDA, INSTALADO EM PRUMADA DE HIDRÁULICA PREDIAL - FORNECIMENTO E INSTALAÇÃO. AF_04/2022</t>
  </si>
  <si>
    <t>TE EM COBRE, DN 22 MM, SEM ANEL DE SOLDA, INSTALADO EM PRUMADA DE HIDRÁULICA PREDIAL - FORNECIMENTO E INSTALAÇÃO. AF_04/2022</t>
  </si>
  <si>
    <t>TE EM COBRE, DN 28 MM, SEM ANEL DE SOLDA, INSTALADO EM PRUMADA DE HIDRÁULICA PREDIAL - FORNECIMENTO E INSTALAÇÃO. AF_04/2022</t>
  </si>
  <si>
    <t>TE EM COBRE, DN 35 MM, SEM ANEL DE SOLDA, INSTALADO EM PRUMADA DE HIDRÁULICA PREDIAL - FORNECIMENTO E INSTALAÇÃO. AF_04/2022</t>
  </si>
  <si>
    <t>TE EM COBRE, DN 42 MM, SEM ANEL DE SOLDA, INSTALADO EM PRUMADA DE HIDRÁULICA PREDIAL - FORNECIMENTO E INSTALAÇÃO. AF_04/2022</t>
  </si>
  <si>
    <t>TE EM COBRE, DN 54 MM, SEM ANEL DE SOLDA, INSTALADO EM PRUMADA DE HIDRÁULICA PREDIAL - FORNECIMENTO E INSTALAÇÃO. AF_04/2022</t>
  </si>
  <si>
    <t>TE EM COBRE, DN 66 MM, SEM ANEL DE SOLDA, INSTALADO EM PRUMADA DE HIDRÁULICA PREDIAL - FORNECIMENTO E INSTALAÇÃO. AF_04/2022</t>
  </si>
  <si>
    <t>COTOVELO EM COBRE, DN 15 MM, 90 GRAUS, SEM ANEL DE SOLDA, INSTALADO EM RAMAL DE DISTRIBUIÇÃO   FORNECIMENTO E INSTALAÇÃO. AF_04/2022</t>
  </si>
  <si>
    <t>COTOVELO EM COBRE, DN 22 MM, 90 GRAUS, SEM ANEL DE SOLDA, INSTALADO EM RAMAL DE DISTRIBUIÇÃO DE HIDRÁULICA PREDIAL - FORNECIMENTO E INSTALAÇÃO. AF_04/2022</t>
  </si>
  <si>
    <t>COTOVELO EM COBRE, DN 28 MM, 90 GRAUS, SEM ANEL DE SOLDA, INSTALADO EM RAMAL DE DISTRIBUIÇÃO DE HIDRÁULICA PREDIAL - FORNECIMENTO E INSTALAÇÃO. AF_04/2022</t>
  </si>
  <si>
    <t>LUVA EM COBRE, DN 15 MM, SEM ANEL DE SOLDA, INSTALADO EM RAMAL DE DISTRIBUIÇÃO DE HIDRÁULICA PREDIAL - FORNECIMENTO E INSTALAÇÃO. AF_04/2022</t>
  </si>
  <si>
    <t>LUVA EM COBRE, DN 22 MM, SEM ANEL DE SOLDA, INSTALADO EM RAMAL DE DISTRIBUIÇÃO DE HIDRÁULICA PREDIAL - FORNECIMENTO E INSTALAÇÃO. AF_04/2022</t>
  </si>
  <si>
    <t>LUVA EM COBRE, DN 28 MM, SEM ANEL DE SOLDA, INSTALADO EM RAMAL DE DISTRIBUIÇÃO DE HIDRÁULICA PREDIAL - FORNECIMENTO E INSTALAÇÃO. AF_04/2022</t>
  </si>
  <si>
    <t>TE EM COBRE, DN 15 MM, SEM ANEL DE SOLDA, INSTALADO EM RAMAL DE DISTRIBUIÇÃO DE HIDRÁULICA PREDIAL - FORNECIMENTO E INSTALAÇÃO. AF_04/2022</t>
  </si>
  <si>
    <t>TE EM COBRE, DN 22 MM, SEM ANEL DE SOLDA, INSTALADO EM RAMAL DE DISTRIBUIÇÃO DE HIDRÁULICA PREDIAL - FORNECIMENTO E INSTALAÇÃO. AF_04/2022</t>
  </si>
  <si>
    <t>TE EM COBRE, DN 28 MM, SEM ANEL DE SOLDA, INSTALADO EM RAMAL DE DISTRIBUIÇÃO DE HIDRÁULICA PREDIAL - FORNECIMENTO E INSTALAÇÃO. AF_04/2022</t>
  </si>
  <si>
    <t>COTOVELO EM COBRE, DN 15 MM, 90 GRAUS, SEM ANEL DE SOLDA, INSTALADO EM RAMAL E SUB-RAMAL DE HIDRÁULICA PREDIAL - FORNECIMENTO E INSTALAÇÃO. AF_04/2022</t>
  </si>
  <si>
    <t>COTOVELO EM COBRE, DN 22 MM, 90 GRAUS, SEM ANEL DE SOLDA, INSTALADO EM RAMAL E SUB-RAMAL DE HIDRÁULICA PREDIAL - FORNECIMENTO E INSTALAÇÃO. AF_04/2022</t>
  </si>
  <si>
    <t>COTOVELO EM COBRE, DN 28 MM, 90 GRAUS, SEM ANEL DE SOLDA, INSTALADO EM RAMAL E SUB-RAMAL DE HIDRÁULICA PREDIAL - FORNECIMENTO E INSTALAÇÃO. AF_04/2022</t>
  </si>
  <si>
    <t>LUVA EM COBRE, DN 15 MM, SEM ANEL DE SOLDA, INSTALADO EM RAMAL E SUB-RAMAL DE HIDRÁULICA PREDIAL - FORNECIMENTO E INSTALAÇÃO. AF_04/2022</t>
  </si>
  <si>
    <t>LUVA EM COBRE, DN 22 MM, SEM ANEL DE SOLDA, INSTALADO EM RAMAL E SUB-RAMAL DE HIDRÁULICA PREDIAL - FORNECIMENTO E INSTALAÇÃO. AF_04/2022</t>
  </si>
  <si>
    <t>LUVA EM COBRE, DN 28 MM, SEM ANEL DE SOLDA, INSTALADO EM RAMAL E SUB-RAMAL DE HIDRÁULICA PREDIAL - FORNECIMENTO E INSTALAÇÃO. AF_04/2022</t>
  </si>
  <si>
    <t>TE EM COBRE, DN 15 MM, SEM ANEL DE SOLDA, INSTALADO EM RAMAL E SUB-RAMAL DE HIDRÁULICA PREDIAL - FORNECIMENTO E INSTALAÇÃO. AF_04/2022</t>
  </si>
  <si>
    <t>TE EM COBRE, DN 22 MM, SEM ANEL DE SOLDA, INSTALADO EM RAMAL E SUB-RAMAL DE HIDRÁULICA PREDIAL - FORNECIMENTO E INSTALAÇÃO. AF_04/2022</t>
  </si>
  <si>
    <t>TE EM COBRE, DN 28 MM, SEM ANEL DE SOLDA, INSTALADO EM RAMAL E SUB-RAMAL DE HIDRÁULICA PREDIAL - FORNECIMENTO E INSTALAÇÃO. AF_04/2022</t>
  </si>
  <si>
    <t>LUVA PASSANTE EM COBRE, DN 22 MM, SEM ANEL DE SOLDA, INSTALADO EM PRUMADA DE HIDRÁULICA PREDIAL - FORNECIMENTO E INSTALAÇÃO. AF_04/2022</t>
  </si>
  <si>
    <t>JUNTA DE EXPANSÃO EM COBRE, DN 22 MM, PONTA X PONTA, INSTALADO EM PRUMADA DE HIDRÁULICA PREDIAL - FORNECIMENTO E INSTALAÇÃO. AF_04/2022</t>
  </si>
  <si>
    <t>CONECTOR EM BRONZE/LATÃO, DN 22 MM X 3/4", SEM ANEL DE SOLDA, BOLSA X ROSCA F, INSTALADO EM PRUMADA DE HIDRÁULICA PREDIAL - FORNECIMENTO E INSTALAÇÃO. AF_04/2022</t>
  </si>
  <si>
    <t>CURVA DE TRANSPOSIÇÃO EM BRONZE/LATÃO, DN 22 MM, SEM ANEL DE SOLDA, BOLSA X BOLSA, INSTALADO EM PRUMADA DE HIDRÁULICA PREDIAL - FORNECIMENTO E INSTALAÇÃO. AF_04/2022</t>
  </si>
  <si>
    <t>LUVA PASSANTE EM COBRE, DN 28 MM, SEM ANEL DE SOLDA, INSTALADO EM PRUMADA DE HIDRÁULICA PREDIAL - FORNECIMENTO E INSTALAÇÃO. AF_04/2022</t>
  </si>
  <si>
    <t>BUCHA DE REDUÇÃO EM COBRE, DN 28 MM X 22 MM, SEM ANEL DE SOLDA, PONTA X BOLSA, INSTALADO EM PRUMADA DE HIDRÁULICA PREDIAL - FORNECIMENTO E INSTALAÇÃO. AF_04/2022</t>
  </si>
  <si>
    <t>JUNTA DE EXPANSÃO EM COBRE, DN 28 MM, PONTA X PONTA, INSTALADO EM PRUMADA DE HIDRÁULICA PREDIAL - FORNECIMENTO E INSTALAÇÃO. AF_04/2022</t>
  </si>
  <si>
    <t>CONECTOR EM BRONZE/LATÃO, DN 28 MM X 1/2", SEM ANEL DE SOLDA, BOLSA X ROSCA F, INSTALADO EM PRUMADA DE HIDRÁULICA PREDIAL - FORNECIMENTO E INSTALAÇÃO. AF_04/2022</t>
  </si>
  <si>
    <t>CURVA DE TRANSPOSIÇÃO EM BRONZE/LATÃO, DN 28 MM, SEM ANEL DE SOLDA, BOLSA X BOLSA, INSTALADO EM PRUMADA DE HIDRÁULICA PREDIAL - FORNECIMENTO E INSTALAÇÃO. AF_04/2022</t>
  </si>
  <si>
    <t>LUVA PASSANTE EM COBRE, DN 35 MM, SEM ANEL DE SOLDA, INSTALADO EM PRUMADA DE HIDRÁULICA PREDIAL - FORNECIMENTO E INSTALAÇÃO. AF_04/2022</t>
  </si>
  <si>
    <t>BUCHA DE REDUÇÃO EM COBRE, DN 35 MM X 28 MM, SEM ANEL DE SOLDA, PONTA X BOLSA, INSTALADO EM PRUMADA DE HIDRÁULICA PREDIAL - FORNECIMENTO E INSTALAÇÃO. AF_04/2022</t>
  </si>
  <si>
    <t>JUNTA DE EXPANSÃO EM BRONZE/LATÃO, DN 35 MM, PONTA X PONTA, INSTALADO EM PRUMADA DE HIDRÁULICA PREDIAL - FORNECIMENTO E INSTALAÇÃO. AF_04/2022</t>
  </si>
  <si>
    <t>LUVA PASSANTE EM COBRE, DN 42 MM, SEM ANEL DE SOLDA, INSTALADO EM PRUMADA DE HIDRÁULICA PREDIAL - FORNECIMENTO E INSTALAÇÃO. AF_04/2022</t>
  </si>
  <si>
    <t>BUCHA DE REDUÇÃO EM COBRE, DN 42 MM X 35 MM, SEM ANEL DE SOLDA, PONTA X BOLSA, INSTALADO EM PRUMADA DE HIDRÁULICA PREDIAL - FORNECIMENTO E INSTALAÇÃO. AF_04/2022</t>
  </si>
  <si>
    <t>JUNTA DE EXPANSÃO EM BRONZE/LATÃO, DN 42 MM, PONTA X PONTA, INSTALADO EM PRUMADA DE HIDRÁULICA PREDIAL - FORNECIMENTO E INSTALAÇÃO. AF_04/2022</t>
  </si>
  <si>
    <t>LUVA PASSANTE EM COBRE, DN 54 MM, SEM ANEL DE SOLDA, INSTALADO EM PRUMADA DE HIDRÁULICA PREDIAL - FORNECIMENTO E INSTALAÇÃO. AF_04/2022</t>
  </si>
  <si>
    <t>BUCHA DE REDUÇÃO EM COBRE, DN 54 MM X 42 MM, SEM ANEL DE SOLDA, PONTA X BOLSA, INSTALADO EM PRUMADA DE HIDRÁULICA PREDIAL - FORNECIMENTO E INSTALAÇÃO. AF_04/2022</t>
  </si>
  <si>
    <t>JUNTA DE EXPANSÃO EM BRONZE/LATÃO, DN 54 MM, PONTA X PONTA, INSTALADO EM PRUMADA DE HIDRÁULICA PREDIAL - FORNECIMENTO E INSTALAÇÃO. AF_04/2022</t>
  </si>
  <si>
    <t>LUVA PASSANTE EM COBRE, DN 66 MM, SEM ANEL DE SOLDA, INSTALADO EM PRUMADA DE HIDRÁULICA PREDIAL - FORNECIMENTO E INSTALAÇÃO. AF_04/2022</t>
  </si>
  <si>
    <t>BUCHA DE REDUÇÃO EM COBRE, DN 66 MM X 54 MM, SEM ANEL DE SOLDA, PONTA X BOLSA, INSTALADO EM PRUMADA DE HIDRÁULICA PREDIAL - FORNECIMENTO E INSTALAÇÃO. AF_04/2022</t>
  </si>
  <si>
    <t>JUNTA DE EXPANSÃO EM BRONZE/LATÃO, DN 66 MM, PONTA X PONTA, INSTALADO EM PRUMADA DE HIDRÁULICA PREDIAL - FORNECIMENTO E INSTALAÇÃO. AF_04/2022</t>
  </si>
  <si>
    <t>CURVA EM COBRE, DN 15 MM, 45 GRAUS, SEM ANEL DE SOLDA, BOLSA X BOLSA, INSTALADO EM RAMAL DE DISTRIBUIÇÃO DE HIDRÁULICA PREDIAL - FORNECIMENTO E INSTALAÇÃO. AF_04/2022</t>
  </si>
  <si>
    <t>COTOVELO EM BRONZE/LATÃO, DN 15 MM X 1/2", 90 GRAUS, SEM ANEL DE SOLDA, BOLSA X ROSCA F, INSTALADO EM RAMAL DE DISTRIBUIÇÃO DE HIDRÁULICA PREDIAL - FORNECIMENTO E INSTALAÇÃO. AF_04/2022</t>
  </si>
  <si>
    <t>CURVA EM COBRE, DN 22 MM, 45 GRAUS, SEM ANEL DE SOLDA, BOLSA X BOLSA, INSTALADO EM RAMAL DE DISTRIBUIÇÃO DE HIDRÁULICA PREDIAL - FORNECIMENTO E INSTALAÇÃO. AF_04/2022</t>
  </si>
  <si>
    <t>COTOVELO EM BRONZE/LATÃO, DN 22 MM X 1/2", 90 GRAUS, SEM ANEL DE SOLDA, BOLSA X ROSCA F, INSTALADO EM RAMAL DE DISTRIBUIÇÃO DE HIDRÁULICA PREDIAL - FORNECIMENTO E INSTALAÇÃO. AF_04/2022</t>
  </si>
  <si>
    <t>COTOVELO EM BRONZE/LATÃO, DN 22 MM X 3/4", 90 GRAUS, SEM ANEL DE SOLDA, BOLSA X ROSCA F, INSTALADO EM RAMAL DE DISTRIBUIÇÃO DE HIDRÁULICA PREDIAL - FORNECIMENTO E INSTALAÇÃO. AF_04/2022</t>
  </si>
  <si>
    <t>CURVA EM COBRE, DN 28 MM, 45 GRAUS, SEM ANEL DE SOLDA, BOLSA X BOLSA, INSTALADO EM RAMAL DE DISTRIBUIÇÃO DE HIDRÁULICA PREDIAL - FORNECIMENTO E INSTALAÇÃO. AF_04/2022</t>
  </si>
  <si>
    <t>LUVA PASSANTE EM COBRE, DN 15 MM, SEM ANEL DE SOLDA, INSTALADO EM RAMAL DE DISTRIBUIÇÃO DE HIDRÁULICA PREDIAL - FORNECIMENTO E INSTALAÇÃO. AF_04/2022</t>
  </si>
  <si>
    <t>CONECTOR EM BRONZE/LATÃO, DN 15 MM X 1/2", SEM ANEL DE SOLDA, BOLSA X ROSCA F, INSTALADO EM RAMAL DE DISTRIBUIÇÃO DE HIDRÁULICA PREDIAL - FORNECIMENTO E INSTALAÇÃO. AF_04/2022</t>
  </si>
  <si>
    <t>CURVA DE TRANSPOSIÇÃO EM BRONZE/LATÃO, DN 15 MM, SEM ANEL DE SOLDA, BOLSA X BOLSA, INSTALADO EM RAMAL DE DISTRIBUIÇÃO DE HIDRÁULICA PREDIAL - FORNECIMENTO E INSTALAÇÃO. AF_04/2022</t>
  </si>
  <si>
    <t>JUNTA DE EXPANSÃO EM COBRE, DN 15 MM, PONTA X PONTA, INSTALADO EM RAMAL DE DISTRIBUIÇÃO DE HIDRÁULICA PREDIAL - FORNECIMENTO E INSTALAÇÃO. AF_04/2022</t>
  </si>
  <si>
    <t>LUVA PASSANTE EM COBRE, DN 22 MM, SEM ANEL DE SOLDA, INSTALADO EM RAMAL DE DISTRIBUIÇÃO DE HIDRÁULICA PREDIAL - FORNECIMENTO E INSTALAÇÃO. AF_04/2022</t>
  </si>
  <si>
    <t>BUCHA DE REDUÇÃO EM COBRE, DN 22 MM X 15 MM, SEM ANEL DE SOLDA, PONTA X BOLSA, INSTALADO EM RAMAL DE DISTRIBUIÇÃO DE HIDRÁULICA PREDIAL - FORNECIMENTO E INSTALAÇÃO. AF_04/2022</t>
  </si>
  <si>
    <t>JUNTA DE EXPANSÃO EM COBRE, DN 22 MM, PONTA X PONTA, INSTALADO EM RAMAL DE DISTRIBUIÇÃO DE HIDRÁULICA PREDIAL - FORNECIMENTO E INSTALAÇÃO. AF_04/2022</t>
  </si>
  <si>
    <t>CONECTOR EM BRONZE/LATÃO, DN 22 MM X 1/2", SEM ANEL DE SOLDA, BOLSA X ROSCA F, INSTALADO EM RAMAL DE DISTRIBUIÇÃO DE HIDRÁULICA PREDIAL - FORNECIMENTO E INSTALAÇÃO. AF_04/2022</t>
  </si>
  <si>
    <t>CONECTOR EM BRONZE/LATÃO, DN 22 MM X 3/4", SEM ANEL DE SOLDA, BOLSA X ROSCA F, INSTALADO EM RAMAL DE DISTRIBUIÇÃO DE HIDRÁULICA PREDIAL - FORNECIMENTO E INSTALAÇÃO. AF_04/2022</t>
  </si>
  <si>
    <t>CURVA DE TRANSPOSIÇÃO EM BRONZE/LATÃO, DN 22 MM, SEM ANEL DE SOLDA, BOLSA X BOLSA, INSTALADO EM RAMAL DE DISTRIBUIÇÃO DE HIDRÁULICA PREDIAL - FORNECIMENTO E INSTALAÇÃO. AF_04/2022</t>
  </si>
  <si>
    <t>LUVA PASSANTE EM COBRE, DN 28 MM, SEM ANEL DE SOLDA, INSTALADO EM RAMAL DE DISTRIBUIÇÃO DE HIDRÁULICA PREDIAL - FORNECIMENTO E INSTALAÇÃO. AF_04/2022</t>
  </si>
  <si>
    <t>BUCHA DE REDUÇÃO EM COBRE, DN 28 MM X 22 MM, SEM ANEL DE SOLDA, INSTALADO EM RAMAL DE DISTRIBUIÇÃO DE HIDRÁULICA PREDIAL - FORNECIMENTO E INSTALAÇÃO. AF_04/2022</t>
  </si>
  <si>
    <t>JUNTA DE EXPANSÃO EM COBRE, DN 28 MM, PONTA X PONTA, INSTALADO EM RAMAL DE DISTRIBUIÇÃO DE HIDRÁULICA PREDIAL - FORNECIMENTO E INSTALAÇÃO. AF_04/2022</t>
  </si>
  <si>
    <t>CONECTOR EM BRONZE/LATÃO, DN 28 MM X 1/2", SEM ANEL DE SOLDA, BOLSA X ROSCA F, INSTALADO EM RAMAL DE DISTRIBUIÇÃO DE HIDRÁULICA PREDIAL - FORNECIMENTO E INSTALAÇÃO. AF_04/2022</t>
  </si>
  <si>
    <t>CURVA DE TRANSPOSIÇÃO EM BRONZE/LATÃO, DN 28 MM, SEM ANEL DE SOLDA, BOLSA X BOLSA, INSTALADO EM RAMAL DE DISTRIBUIÇÃO DE HIDRÁULICA PREDIAL - FORNECIMENTO E INSTALAÇÃO. AF_04/2022</t>
  </si>
  <si>
    <t>CURVA EM COBRE, DN 15 MM, 45 GRAUS, SEM ANEL DE SOLDA, BOLSA X BOLSA, INSTALADO EM RAMAL E SUB-RAMAL DE HIDRÁULICA PREDIAL - FORNECIMENTO E INSTALAÇÃO. AF_04/2022</t>
  </si>
  <si>
    <t>COTOVELO EM BRONZE/LATÃO, DN 15 MM X 1/2", 90 GRAUS, SEM ANEL DE SOLDA, BOLSA X ROSCA F, INSTALADO EM RAMAL E SUB-RAMAL DE HIDRÁULICA PREDIAL - FORNECIMENTO E INSTALAÇÃO. AF_04/2022</t>
  </si>
  <si>
    <t>CURVA EM COBRE, DN 22 MM, 45 GRAUS, SEM ANEL DE SOLDA, BOLSA X BOLSA, INSTALADO EM RAMAL E SUB-RAMAL DE HIDRÁULICA PREDIAL - FORNECIMENTO E INSTALAÇÃO. AF_04/2022</t>
  </si>
  <si>
    <t>COTOVELO EM BRONZE/LATÃO, DN 22 MM X 1/2", 90 GRAUS, SEM ANEL DE SOLDA, BOLSA X ROSCA F, INSTALADO EM RAMAL E SUB-RAMAL DE HIDRÁULICA PREDIAL - FORNECIMENTO E INSTALAÇÃO. AF_04/2022</t>
  </si>
  <si>
    <t>COTOVELO EM BRONZE/LATÃO, DN 22 MM X 3/4", 90 GRAUS, SEM ANEL DE SOLDA, BOLSA X ROSCA F, INSTALADO EM RAMAL E SUB-RAMAL DE HIDRÁULICA PREDIAL - FORNECIMENTO E INSTALAÇÃO. AF_04/2022</t>
  </si>
  <si>
    <t>CURVA EM COBRE, DN 28 MM, 45 GRAUS, SEM ANEL DE SOLDA, BOLSA X BOLSA, INSTALADO EM RAMAL E SUB-RAMAL DE HIDRÁULICA PREDIAL - FORNECIMENTO E INSTALAÇÃO. AF_04/2022</t>
  </si>
  <si>
    <t>LUVA PASSANTE EM COBRE, DN 15 MM, SEM ANEL DE SOLDA, INSTALADO EM RAMAL E SUB-RAMAL DE HIDRÁULICA PREDIAL - FORNECIMENTO E INSTALAÇÃO. AF_04/2022</t>
  </si>
  <si>
    <t>CONECTOR EM BRONZE/LATÃO, DN 15 MM X 1/2", SEM ANEL DE SOLDA, BOLSA X ROSCA F, INSTALADO EM RAMAL E SUB-RAMAL DE HIDRÁULICA PREDIAL - FORNECIMENTO E INSTALAÇÃO. AF_04/2022</t>
  </si>
  <si>
    <t>CURVA DE TRANSPOSIÇÃO EM BRONZE/LATÃO, DN 15 MM, SEM ANEL DE SOLDA, BOLSA X BOLSA, INSTALADO EM RAMAL E SUB-RAMAL DE HIDRÁULICA PREDIAL - FORNECIMENTO E INSTALAÇÃO. AF_04/2022</t>
  </si>
  <si>
    <t>JUNTA DE EXPANSÃO EM COBRE, DN 15 MM, PONTA X PONTA, INSTALADO EM RAMAL E SUB-RAMAL DE HIDRÁULICA PREDIAL - FORNECIMENTO E INSTALAÇÃO. AF_04/2022</t>
  </si>
  <si>
    <t>LUVA PASSANTE EM COBRE, DN 22 MM, SEM ANEL DE SOLDA, INSTALADO EM RAMAL E SUB-RAMAL DE HIDRÁULICA PREDIAL - FORNECIMENTO E INSTALAÇÃO. AF_04/2022</t>
  </si>
  <si>
    <t>BUCHA DE REDUÇÃO EM COBRE, DN 22 MM X 15 MM, SEM ANEL DE SOLDA, PONTA X BOLSA, INSTALADO EM RAMAL E SUB-RAMAL DE HIDRÁULICA PREDIAL - FORNECIMENTO E INSTALAÇÃO. AF_04/2022</t>
  </si>
  <si>
    <t>JUNTA DE EXPANSÃO EM COBRE, DN 22 MM, PONTA X PONTA, INSTALADO EM RAMAL E SUB-RAMAL DE HIDRÁULICA PREDIAL - FORNECIMENTO E INSTALAÇÃO. AF_04/2022</t>
  </si>
  <si>
    <t>CONECTOR EM BRONZE/LATÃO, DN 22 MM X 1/2", SEM ANEL DE SOLDA, BOLSA X ROSCA F, INSTALADO EM RAMAL E SUB-RAMAL DE HIDRÁULICA PREDIAL - FORNECIMENTO E INSTALAÇÃO. AF_04/2022</t>
  </si>
  <si>
    <t>CONECTOR EM BRONZE/LATÃO, DN 22 MM X 3/4", SEM ANEL DE SOLDA, BOLSA X ROSCA F, INSTALADO EM RAMAL E SUB-RAMAL DE HIDRÁULICA PREDIAL - FORNECIMENTO E INSTALAÇÃO. AF_04/2022</t>
  </si>
  <si>
    <t>CURVA DE TRANSPOSIÇÃO EM BRONZE/LATÃO, DN 22 MM, SEM ANEL DE SOLDA, BOLSA X BOLSA, INSTALADO EM RAMAL E SUB-RAMAL DE HIDRÁULICA PREDIAL - FORNECIMENTO E INSTALAÇÃO. AF_04/2022</t>
  </si>
  <si>
    <t>LUVA PASSANTE EM COBRE, DN 28 MM, SEM ANEL DE SOLDA, INSTALADO EM RAMAL E SUB-RAMAL  DE HIDRÁULICA PREDIAL - FORNECIMENTO E INSTALAÇÃO. AF_04/2022</t>
  </si>
  <si>
    <t>CONECTOR EM BRONZE/LATÃO, DN 28 MM X 1/2", SEM ANEL DE SOLDA, BOLSA X ROSCA F, INSTALADO EM RAMAL E SUB-RAMAL DE HIDRÁULICA PREDIAL - FORNECIMENTO E INSTALAÇÃO. AF_04/2022</t>
  </si>
  <si>
    <t>CURVA DE TRANSPOSIÇÃO EM BRONZE/LATÃO, DN 28 MM, SEM ANEL DE SOLDA, BOLSA X BOLSA, INSTALADO EM RAMAL E SUB-RAMAL DE HIDRÁULICA PREDIAL - FORNECIMENTO E INSTALAÇÃO. AF_04/2022</t>
  </si>
  <si>
    <t>JUNTA DE EXPANSÃO EM COBRE, DN 28 MM, PONTA X PONTA, INSTALADO EM RAMAL E SUB-RAMAL DE HIDRÁULICA PREDIAL - FORNECIMENTO E INSTALAÇÃO. AF_04/2022</t>
  </si>
  <si>
    <t>TE DUPLA CURVA EM BRONZE/LATÃO, DN 1/2" X 15 MM X 1/2", SEM ANEL DE SOLDA, ROSCA F X BOLSA X ROSCA F, INSTALADO EM RAMAL E SUB-RAMAL DE HIDRÁULICA PREDIAL - FORNECIMENTO E INSTALAÇÃO. AF_04/2022</t>
  </si>
  <si>
    <t>TE DUPLA CURVA EM BRONZE/LATÃO, DN 3/4" X 22 MM X 3/4", SEM ANEL DE SOLDA, ROSCA F X BOLSA X ROSCA F, INSTALADO EM RAMAL E SUB-RAMAL DE HIDRÁULICA PREDIAL - FORNECIMENTO E INSTALAÇÃO. AF_04/2022</t>
  </si>
  <si>
    <t>CURVA EM COBRE, DN 22 MM, 45 GRAUS, SEM ANEL DE SOLDA, BOLSA X BOLSA, INSTALADO EM PRUMADA DE HIDRÁULICA PREDIAL - FORNECIMENTO E INSTALAÇÃO. AF_04/2022</t>
  </si>
  <si>
    <t>COTOVELO EM BRONZE/LATÃO, DN 22 MM X 1/2", 90 GRAUS, SEM ANEL DE SOLDA, BOLSA X ROSCA F, INSTALADO EM PRUMADA DE HIDRÁULICA PREDIAL - FORNECIMENTO E INSTALAÇÃO. AF_04/2022</t>
  </si>
  <si>
    <t>COTOVELO EM BRONZE/LATÃO, DN 22 MM X 3/4", 90 GRAUS, SEM ANEL DE SOLDA, BOLSA X ROSCA F, INSTALADO EM PRUMADA DE HIDRÁULICA PREDIAL - FORNECIMENTO E INSTALAÇÃO. AF_04/2022</t>
  </si>
  <si>
    <t>CURVA EM COBRE, DN 28 MM, 45 GRAUS, SEM ANEL DE SOLDA, BOLSA X BOLSA, INSTALADO EM PRUMADA DE HIDRÁULICA PREDIAL - FORNECIMENTO E INSTALAÇÃO. AF_04/2022</t>
  </si>
  <si>
    <t>CURVA EM COBRE, DN 35 MM, 45 GRAUS, SEM ANEL DE SOLDA, BOLSA X BOLSA, INSTALADO EM PRUMADA DE HIDRÁULICA PREDIAL -  FORNECIMENTO E INSTALAÇÃO. AF_04/2022</t>
  </si>
  <si>
    <t>CURVA EM COBRE, DN 42 MM, 45 GRAUS, SEM ANEL DE SOLDA, BOLSA X BOLSA, INSTALADO EM PRUMADA DE HIDRÁULICA PREDIAL - FORNECIMENTO E INSTALAÇÃO. AF_04/2022</t>
  </si>
  <si>
    <t>CURVA EM COBRE, DN 54 MM, 45 GRAUS, SEM ANEL DE SOLDA, BOLSA X BOLSA, INSTALADO EM PRUMADA DE HIDRÁULICA PREDIAL - FORNECIMENTO E INSTALAÇÃO. AF_04/2022</t>
  </si>
  <si>
    <t>CURVA EM COBRE, DN 66 MM, 45 GRAUS, SEM ANEL DE SOLDA, BOLSA X BOLSA, INSTALADO EM PRUMADA DE HIDRÁULICA PREDIAL - FORNECIMENTO E INSTALAÇÃO. AF_04/2022</t>
  </si>
  <si>
    <t>BUCHA DE REDUÇÃO EM COBRE, DN 28 MM X 22 MM, SEM ANEL DE SOLDA, INSTALADO EM RAMAL E SUB-RAMAL DE HIDRÁULICA PREDIAL - FORNECIMENTO E INSTALAÇÃO. AF_04/2022</t>
  </si>
  <si>
    <t>LUVA COM BUCHA DE LATÃO, PVC, SOLDÁVEL, DN 32MM X 1 , INSTALADO EM RAMAL DE DISTRIBUIÇÃO DE ÁGUA   FORNECIMENTO E INSTALAÇÃO. AF_06/2022</t>
  </si>
  <si>
    <t>CURVA 90 GRAUS, PVC, SERIE R, ÁGUA PLUVIAL, DN 100 MM, JUNTA ELÁSTICA, FORNECIDO E INSTALADO EM RAMAL DE ENCAMINHAMENTO. AF_06/2022</t>
  </si>
  <si>
    <t>CURVA 90 GRAUS, PVC, SERIE R, ÁGUA PLUVIAL, DN 100 MM, JUNTA ELÁSTICA, FORNECIDO E INSTALADO EM CONDUTORES VERTICAIS DE ÁGUAS PLUVIAIS. AF_06/2022</t>
  </si>
  <si>
    <t>CONECTOR EM BRONZE/LATÃO, DN 22 MM X 1/2", SEM ANEL DE SOLDA, BOLSA X ROSCA F, INSTALADO EM PRUMADA DE HIDRÁULICA PREDIAL - FORNECIMENTO E INSTALAÇÃO. AF_04/2022</t>
  </si>
  <si>
    <t>COTOVELO EM COBRE, DN 15 MM, 90 GRAUS, SEM ANEL DE SOLDA, INSTALADO EM RAMAL E SUB-RAMAL DE GÁS COMBUSTÍVEL - FORNECIMENTO E INSTALAÇÃO. AF_04/2022</t>
  </si>
  <si>
    <t>CURVA EM COBRE, DN 15 MM, 45 GRAUS, SEM ANEL DE SOLDA, BOLSA X BOLSA, INSTALADO EM RAMAL E SUB-RAMAL DE GÁS COMBUSTÍVEL - FORNECIMENTO E INSTALAÇÃO. AF_04/2022</t>
  </si>
  <si>
    <t>COTOVELO EM BRONZE/LATÃO, DN 15 MM X 1/2, 90 GRAUS, SEM ANEL DE SOLDA, BOLSA X ROSCA F, INSTALADO EM RAMAL E SUB-RAMAL DE GÁS COMBUSTÍVEL - FORNECIMENTO E INSTALAÇÃO. AF_04/2022</t>
  </si>
  <si>
    <t>COTOVELO EM COBRE, DN 22 MM, 90 GRAUS, SEM ANEL DE SOLDA, INSTALADO EM RAMAL E SUB-RAMAL DE GÁS COMBUSTÍVEL - FORNECIMENTO E INSTALAÇÃO. AF_04/2022</t>
  </si>
  <si>
    <t>CURVA EM COBRE, DN 22 MM, 45 GRAUS, SEM ANEL DE SOLDA, BOLSA X BOLSA, INSTALADO EM RAMAL E SUB-RAMAL DE GÁS COMBUSTÍVEL - FORNECIMENTO E INSTALAÇÃO. AF_04/2022</t>
  </si>
  <si>
    <t>COTOVELO EM BRONZE/LATÃO, DN 22 MM X 1/2, 90 GRAUS, SEM ANEL DE SOLDA, BOLSA X ROSCA F, INSTALADO EM RAMAL E SUB-RAMAL DE GÁS COMBUSTÍVEL - FORNECIMENTO E INSTALAÇÃO. AF_04/2022</t>
  </si>
  <si>
    <t>COTOVELO EM BRONZE/LATÃO, DN 22 MM X 3/4, 90 GRAUS, SEM ANEL DE SOLDA, BOLSA X ROSCA F, INSTALADO EM RAMAL E SUB-RAMAL DE GÁS COMBUSTÍVEL - FORNECIMENTO E INSTALAÇÃO. AF_04/2022</t>
  </si>
  <si>
    <t>COTOVELO EM COBRE, DN 28 MM, 90 GRAUS, SEM ANEL DE SOLDA, INSTALADO EM RAMAL E SUB-RAMAL DE GÁS COMBUSTÍVEL - FORNECIMENTO E INSTALAÇÃO. AF_04/2022</t>
  </si>
  <si>
    <t>CURVA EM COBRE, DN 28 MM, 45 GRAUS, SEM ANEL DE SOLDA, BOLSA X BOLSA, INSTALADO EM RAMAL E SUB-RAMAL DE GÁS COMBUSTÍVEL - FORNECIMENTO E INSTALAÇÃO. AF_04/2022</t>
  </si>
  <si>
    <t>LUVA EM COBRE, DN 15 MM, SEM ANEL DE SOLDA, INSTALADO EM RAMAL E SUB-RAMAL DE GÁS COMBUSTÍVEL - FORNECIMENTO E INSTALAÇÃO. AF_04/2022</t>
  </si>
  <si>
    <t>LUVA PASSANTE EM COBRE, DN 15 MM, SEM ANEL DE SOLDA, INSTALADO EM RAMAL E SUB-RAMAL DE GÁS COMBUSTÍVEL - FORNECIMENTO E INSTALAÇÃO. AF_04/2022</t>
  </si>
  <si>
    <t>CURVA DE TRANSPOSIÇÃO EM BRONZE/LATÃO, DN 15 MM, SEM ANEL DE SOLDA, BOLSA X BOLSA, INSTALADO EM RAMAL E SUB-RAMAL DE GÁS COMBUSTÍVEL - FORNECIMENTO E INSTALAÇÃO. AF_04/2022</t>
  </si>
  <si>
    <t>JUNTA DE EXPANSÃO EM COBRE, DN 15 MM, PONTA X PONTA, INSTALADO EM RAMAL E SUB-RAMAL DE GÁS COMBUSTÍVEL - FORNECIMENTO E INSTALAÇÃO. AF_04/2022</t>
  </si>
  <si>
    <t>CONECTOR EM BRONZE/LATÃO, DN 15 MM X 1/2, SEM ANEL DE SOLDA, BOLSA X ROSCA F, INSTALADO EM RAMAL E SUB-RAMAL DE GÁS COMBUSTÍVEL - FORNECIMENTO E INSTALAÇÃO. AF_04/2022</t>
  </si>
  <si>
    <t>LUVA EM COBRE, DN 22 MM, SEM ANEL DE SOLDA, INSTALADO EM RAMAL E SUB-RAMAL DE GÁS COMBUSTÍVEL - FORNECIMENTO E INSTALAÇÃO. AF_04/2022</t>
  </si>
  <si>
    <t>LUVA PASSANTE EM COBRE, DN 22 MM, SEM ANEL DE SOLDA, INSTALADO EM RAMAL E SUB-RAMAL DE GÁS COMBUSTÍVEL - FORNECIMENTO E INSTALAÇÃO. AF_04/2022</t>
  </si>
  <si>
    <t>JUNTA DE EXPANSÃO EM COBRE, DN 22 MM, PONTA X PONTA, INSTALADO EM RAMAL E SUB-RAMAL DE GÁS COMBUSTÍVEL - FORNECIMENTO E INSTALAÇÃO. AF_04/2022</t>
  </si>
  <si>
    <t>CURVA DE TRANSPOSIÇÃO EM BRONZE/LATÃO, DN 22 MM, SEM ANEL DE SOLDA, BOLSA X BOLSA, INSTALADO EM RAMAL E SUB-RAMAL DE GÁS COMBUSTÍVEL - FORNECIMENTO E INSTALAÇÃO. AF_04/2022</t>
  </si>
  <si>
    <t>BUCHA DE REDUÇÃO EM COBRE, DN 22 MM X 15 MM, SEM ANEL DE SOLDA, PONTA X BOLSA, INSTALADO EM RAMAL E SUB-RAMAL DE GÁS COMBUSTÍVEL - FORNECIMENTO E INSTALAÇÃO. AF_04/2022</t>
  </si>
  <si>
    <t>CONECTOR EM BRONZE/LATÃO, DN 22 MM X 1/2, SEM ANEL DE SOLDA, BOLSA X ROSCA F, INSTALADO EM RAMAL E SUB-RAMAL DE GÁS COMBUSTÍVEL - FORNECIMENTO E INSTALAÇÃO. AF_04/2022</t>
  </si>
  <si>
    <t>CONECTOR EM BRONZE/LATÃO, DN 22 MM X 3/4, SEM ANEL DE SOLDA, BOLSA X ROSCA F, INSTALADO EM RAMAL E SUB-RAMAL DE GÁS COMBUSTÍVEL - FORNECIMENTO E INSTALAÇÃO. AF_04/2022</t>
  </si>
  <si>
    <t>LUVA EM COBRE, DN 28 MM, SEM ANEL DE SOLDA, INSTALADO EM RAMAL E SUB-RAMAL DE GÁS COMBUSTÍVEL - FORNECIMENTO E INSTALAÇÃO. AF_04/2022</t>
  </si>
  <si>
    <t>LUVA PASSANTE EM COBRE, DN 28 MM, SEM ANEL DE SOLDA, INSTALADO EM RAMAL E SUB-RAMAL DE GÁS COMBUSTÍVEL - FORNECIMENTO E INSTALAÇÃO. AF_04/2022</t>
  </si>
  <si>
    <t>CURVA DE TRANSPOSIÇÃO EM BRONZE/LATÃO, DN 28 MM, SEM ANEL DE SOLDA, BOLSA X BOLSA, INSTALADO EM RAMAL E SUB-RAMAL DE GÁS COMBUSTÍVEL - FORNECIMENTO E INSTALAÇÃO. AF_04/2022</t>
  </si>
  <si>
    <t>JUNTA DE EXPANSÃO EM COBRE, DN 28 MM, PONTA X PONTA, INSTALADO EM RAMAL E SUB-RAMAL DE GÁS COMBUSTÍVEL - FORNECIMENTO E INSTALAÇÃO. AF_04/2022</t>
  </si>
  <si>
    <t>CONECTOR EM BRONZE/LATÃO, DN 28 MM X 1/2, SEM ANEL DE SOLDA, BOLSA X ROSCA F, INSTALADO EM RAMAL E SUB-RAMAL DE GÁS COMBUSTÍVEL - FORNECIMENTO E INSTALAÇÃO. AF_04/2022</t>
  </si>
  <si>
    <t>BUCHA DE REDUÇÃO EM COBRE, DN 28 MM X 22 MM, SEM ANEL DE SOLDA, INSTALADO EM RAMAL E SUB-RAMAL DE GÁS COMBUSTÍVEL - FORNECIMENTO E INSTALAÇÃO. AF_04/2022</t>
  </si>
  <si>
    <t>TÊ EM COBRE, DN 15 MM, SEM ANEL DE SOLDA, INSTALADO EM RAMAL E SUB-RAMAL DE GÁS COMBUSTÍVEL - FORNECIMENTO E INSTALAÇÃO. AF_04/2022</t>
  </si>
  <si>
    <t>TE EM COBRE, DN 22 MM, SEM ANEL DE SOLDA, INSTALADO EM RAMAL E SUB-RAMAL DE GÁS COMBUSTÍVEL - FORNECIMENTO E INSTALAÇÃO. AF_04/2022</t>
  </si>
  <si>
    <t>TÊ EM COBRE, DN 28 MM, SEM ANEL DE SOLDA, INSTALADO EM RAMAL E SUB-RAMAL DE GÁS COMBUSTÍVEL - FORNECIMENTO E INSTALAÇÃO. AF_04/2022</t>
  </si>
  <si>
    <t>COTOVELO EM COBRE, DN 15 MM, 90 GRAUS, SEM ANEL DE SOLDA, INSTALADO EM RAMAL E SUB-RAMAL DE GÁS MEDICINAL - FORNECIMENTO E INSTALAÇÃO. AF_04/2022</t>
  </si>
  <si>
    <t>CURVA EM COBRE, DN 15 MM, 45 GRAUS, SEM ANEL DE SOLDA, BOLSA X BOLSA, INSTALADO EM RAMAL E SUB-RAMAL DE GÁS MEDICINAL - FORNECIMENTO E INSTALAÇÃO. AF_04/2022</t>
  </si>
  <si>
    <t>COTOVELO EM BRONZE/LATÃO, DN 15 MM X 1/2, 90 GRAUS, SEM ANEL DE SOLDA, BOLSA X ROSCA F, INSTALADO EM RAMAL E SUB-RAMAL DE GÁS MEDICINAL - FORNECIMENTO E INSTALAÇÃO. AF_04/2022</t>
  </si>
  <si>
    <t>COTOVELO EM COBRE, DN 22 MM, 90 GRAUS, SEM ANEL DE SOLDA, INSTALADO EM RAMAL E SUB-RAMAL DE GÁS MEDICINAL - FORNECIMENTO E INSTALAÇÃO. AF_04/2022</t>
  </si>
  <si>
    <t>CURVA EM COBRE, DN 22 MM, 45 GRAUS, SEM ANEL DE SOLDA, BOLSA X BOLSA, INSTALADO EM RAMAL E SUB-RAMAL DE GÁS MEDICINAL - FORNECIMENTO E INSTALAÇÃO. AF_04/2022</t>
  </si>
  <si>
    <t>COTOVELO EM BRONZE/LATÃO, DN 22 MM X 1/2, 90 GRAUS, SEM ANEL DE SOLDA, BOLSA X ROSCA F, INSTALADO EM RAMAL E SUB-RAMAL DE GÁS MEDICINAL - FORNECIMENTO E INSTALAÇÃO. AF_04/2022</t>
  </si>
  <si>
    <t>COTOVELO EM BRONZE/LATÃO, DN 22 MM X 3/4, 90 GRAUS, SEM ANEL DE SOLDA, BOLSA X ROSCA F, INSTALADO EM RAMAL E SUB-RAMAL DE GÁS MEDICINAL - FORNECIMENTO E INSTALAÇÃO. AF_04/2022</t>
  </si>
  <si>
    <t>COTOVELO EM COBRE, DN 28 MM, 90 GRAUS, SEM ANEL DE SOLDA, INSTALADO EM RAMAL E SUB-RAMAL DE GÁS MEDICINAL - FORNECIMENTO E INSTALAÇÃO. AF_04/2022</t>
  </si>
  <si>
    <t>CURVA EM COBRE, DN 28 MM, 45 GRAUS, SEM ANEL DE SOLDA, BOLSA X BOLSA, INSTALADO EM RAMAL E SUB-RAMAL DE GÁS MEDICINAL - FORNECIMENTO E INSTALAÇÃO. AF_04/2022</t>
  </si>
  <si>
    <t>LUVA EM COBRE, DN 15 MM, SEM ANEL DE SOLDA, INSTALADO EM RAMAL E SUB-RAMAL DE GÁS MEDICINAL - FORNECIMENTO E INSTALAÇÃO. AF_04/2022</t>
  </si>
  <si>
    <t>LUVA PASSANTE EM COBRE, DN 15 MM, SEM ANEL DE SOLDA, INSTALADO EM RAMAL E SUB-RAMAL DE GÁS MEDICINAL - FORNECIMENTO E INSTALAÇÃO. AF_04/2022</t>
  </si>
  <si>
    <t>CURVA DE TRANSPOSIÇÃO EM BRONZE/LATÃO, DN 15 MM, SEM ANEL DE SOLDA, BOLSA X BOLSA, INSTALADO EM RAMAL E SUB-RAMAL DE GÁS MEDICINAL - FORNECIMENTO E INSTALAÇÃO. AF_04/2022</t>
  </si>
  <si>
    <t>JUNTA DE EXPANSÃO EM COBRE, DN 15 MM, PONTA X PONTA, INSTALADO EM RAMAL E SUB-RAMAL DE GÁS MEDICINAL - FORNECIMENTO E INSTALAÇÃO. AF_04/2022</t>
  </si>
  <si>
    <t>CONECTOR EM BRONZE/LATÃO, DN 15 MM X 1/2, SEM ANEL DE SOLDA, BOLSA X ROSCA F, INSTALADO EM RAMAL E SUB-RAMAL DE GÁS MEDICINAL - FORNECIMENTO E INSTALAÇÃO. AF_04/2022</t>
  </si>
  <si>
    <t>LUVA EM COBRE, DN 22 MM, SEM ANEL DE SOLDA, INSTALADO EM RAMAL E SUB-RAMAL DE GÁS MEDICINAL - FORNECIMENTO E INSTALAÇÃO. AF_04/2022</t>
  </si>
  <si>
    <t>LUVA PASSANTE EM COBRE, DN 22 MM, SEM ANEL DE SOLDA, INSTALADO EM RAMAL E SUB-RAMAL DE GÁS MEDICINAL - FORNECIMENTO E INSTALAÇÃO. AF_04/2022</t>
  </si>
  <si>
    <t>JUNTA DE EXPANSÃO EM COBRE, DN 22 MM, PONTA X PONTA, INSTALADO EM RAMAL E SUB-RAMAL DE GÁS MEDICINAL - FORNECIMENTO E INSTALAÇÃO. AF_04/2022</t>
  </si>
  <si>
    <t>CURVA DE TRANSPOSIÇÃO EM BRONZE/LATÃO, DN 22 MM, SEM ANEL DE SOLDA, BOLSA X BOLSA, INSTALADO EM RAMAL E SUB-RAMAL DE GÁS MEDICINAL - FORNECIMENTO E INSTALAÇÃO. AF_04/2022</t>
  </si>
  <si>
    <t>BUCHA DE REDUÇÃO EM COBRE, DN 22 MM X 15 MM, SEM ANEL DE SOLDA, PONTA X BOLSA, INSTALADO EM RAMAL E SUB-RAMAL DE GÁS MEDICINAL - FORNECIMENTO E INSTALAÇÃO. AF_04/2022</t>
  </si>
  <si>
    <t>CONECTOR EM BRONZE/LATÃO, DN 22 MM X 1/2", SEM ANEL DE SOLDA, BOLSA X ROSCA F, INSTALADO EM RAMAL E SUB-RAMAL DE GÁS MEDICINAL - FORNECIMENTO E INSTALAÇÃO. AF_04/2022</t>
  </si>
  <si>
    <t>CONECTOR EM BRONZE/LATÃO, DN 22 MM X 3/4", SEM ANEL DE SOLDA, BOLSA X ROSCA F, INSTALADO EM RAMAL E SUB-RAMAL DE GÁS MEDICINAL - FORNECIMENTO E INSTALAÇÃO. AF_04/2022</t>
  </si>
  <si>
    <t>LUVA EM COBRE, DN 28 MM, SEM ANEL DE SOLDA, INSTALADO EM RAMAL E SUB-RAMAL DE GÁS MEDICINAL - FORNECIMENTO E INSTALAÇÃO. AF_04/2022</t>
  </si>
  <si>
    <t>LUVA PASSANTE EM COBRE, DN 28 MM, SEM ANEL DE SOLDA, INSTALADO EM RAMAL E SUB-RAMAL DE GÁS MEDICINAL - FORNECIMENTO E INSTALAÇÃO. AF_04/2022</t>
  </si>
  <si>
    <t>CURVA DE TRANSPOSIÇÃO EM BRONZE/LATÃO, DN 28 MM, SEM ANEL DE SOLDA, BOLSA X BOLSA, INSTALADO EM RAMAL E SUB-RAMAL DE GÁS MEDICINAL - FORNECIMENTO E INSTALAÇÃO. AF_04/2022</t>
  </si>
  <si>
    <t>JUNTA DE EXPANSÃO EM COBRE, DN 28 MM, PONTA X PONTA, INSTALADO EM RAMAL E SUB-RAMAL DE GÁS MEDICINAL - FORNECIMENTO E INSTALAÇÃO. AF_04/2022</t>
  </si>
  <si>
    <t>CONECTOR EM BRONZE/LATÃO, DN 28 MM X 1/2", SEM ANEL DE SOLDA, BOLSA X ROSCA F, INSTALADO EM RAMAL E SUB-RAMAL DE GÁS MEDICINAL - FORNECIMENTO E INSTALAÇÃO. AF_04/2022</t>
  </si>
  <si>
    <t>BUCHA DE REDUÇÃO EM COBRE, DN 28 MM X 22 MM, SEM ANEL DE SOLDA, INSTALADO EM RAMAL E SUB-RAMAL DE GÁS MEDICINAL - FORNECIMENTO E INSTALAÇÃO. AF_04/2022</t>
  </si>
  <si>
    <t>TÊ EM COBRE, DN 15 MM, SEM ANEL DE SOLDA, INSTALADO EM RAMAL E SUB-RAMAL DE GÁS MEDICINAL - FORNECIMENTO E INSTALAÇÃO. AF_04/2022</t>
  </si>
  <si>
    <t>TÊ EM COBRE, DN 22 MM, SEM ANEL DE SOLDA, INSTALADO EM RAMAL E SUB-RAMAL DE GÁS MEDICINAL - FORNECIMENTO E INSTALAÇÃO. AF_04/2022</t>
  </si>
  <si>
    <t>TÊ EM COBRE, DN 28 MM, SEM ANEL DE SOLDA, INSTALADO EM RAMAL E SUB-RAMAL DE GÁS MEDICINAL - FORNECIMENTO E INSTALAÇÃO. AF_04/2022</t>
  </si>
  <si>
    <t>COTOVELO EM COBRE, DN 15 MM, 90 GRAUS, SEM ANEL DE SOLDA, INSTALADO EM RAMAL E SUB-RAMAL DE AQUECIMENTO SOLAR - FORNECIMENTO E INSTALAÇÃO. AF_04/2022</t>
  </si>
  <si>
    <t>CURVA EM COBRE, DN 15 MM, 45 GRAUS, SEM ANEL DE SOLDA, BOLSA X BOLSA, INSTALADO EM RAMAL E SUB-RAMAL DE AQUECIMENTO SOLAR - FORNECIMENTO E INSTALAÇÃO. AF_04/2022</t>
  </si>
  <si>
    <t>COTOVELO EM BRONZE/LATÃO, DN 15 MM X 1/2", 90 GRAUS, SEM ANEL DE SOLDA, BOLSA X ROSCA F, INSTALADO EM RAMAL E SUB-RAMAL DE AQUECIMENTO SOLAR - FORNECIMENTO E INSTALAÇÃO. AF_04/2022</t>
  </si>
  <si>
    <t>COTOVELO EM COBRE, DN 22 MM, 90 GRAUS, SEM ANEL DE SOLDA, INSTALADO EM RAMAL E SUB-RAMAL DE AQUECIMENTO SOLAR - FORNECIMENTO E INSTALAÇÃO. AF_04/2022</t>
  </si>
  <si>
    <t>CURVA EM COBRE, DN 22 MM, 45 GRAUS, SEM ANEL DE SOLDA, BOLSA X BOLSA, INSTALADO EM RAMAL E SUB-RAMAL DE AQUECIMENTO SOLAR - FORNECIMENTO E INSTALAÇÃO. AF_04/2022</t>
  </si>
  <si>
    <t>COTOVELO EM BRONZE/LATÃO, DN 22 MM X 1/2", 90 GRAUS, SEM ANEL DE SOLDA, BOLSA X ROSCA F, INSTALADO EM RAMAL E SUB-RAMAL DE AQUECIMENTO SOLAR - FORNECIMENTO E INSTALAÇÃO. AF_04/2022</t>
  </si>
  <si>
    <t>COTOVELO EM BRONZE/LATÃO, DN 22 MM X 3/4", 90 GRAUS, SEM ANEL DE SOLDA, BOLSA X ROSCA F, INSTALADO EM RAMAL E SUB-RAMAL DE AQUECIMENTO SOLAR - FORNECIMENTO E INSTALAÇÃO. AF_04/2022</t>
  </si>
  <si>
    <t>COTOVELO EM COBRE, DN 28 MM, 90 GRAUS, SEM ANEL DE SOLDA, INSTALADO EM RAMAL E SUB-RAMAL DE AQUECIMENTO SOLAR - FORNECIMENTO E INSTALAÇÃO. AF_04/2022</t>
  </si>
  <si>
    <t>CURVA EM COBRE, DN 28 MM, 45 GRAUS, SEM ANEL DE SOLDA, BOLSA X BOLSA, INSTALADO EM RAMAL E SUB-RAMAL DE AQUECIMENTO SOLAR - FORNECIMENTO E INSTALAÇÃO. AF_04/2022</t>
  </si>
  <si>
    <t>LUVA EM COBRE, DN 15 MM, SEM ANEL DE SOLDA, INSTALADO EM RAMAL E SUB-RAMAL DE AQUECIMENTO SOLAR - FORNECIMENTO E INSTALAÇÃO. AF_04/2022</t>
  </si>
  <si>
    <t>LUVA PASSANTE EM COBRE, DN 15 MM, SEM ANEL DE SOLDA, INSTALADO EM RAMAL E SUB-RAMAL DE AQUECIMENTO SOLAR - FORNECIMENTO E INSTALAÇÃO. AF_04/2022</t>
  </si>
  <si>
    <t>CURVA DE TRANSPOSIÇÃO EM BRONZE/LATÃO, DN 15 MM, SEM ANEL DE SOLDA, BOLSA X BOLSA, INSTALADO EM RAMAL E SUB-RAMAL DE AQUECIMENTO SOLAR - FORNECIMENTO E INSTALAÇÃO. AF_04/2022</t>
  </si>
  <si>
    <t>JUNTA DE EXPANSÃO EM COBRE, DN 15 MM, PONTA X PONTA, INSTALADO EM RAMAL E SUB-RAMAL DE AQUECIMENTO SOLAR - FORNECIMENTO E INSTALAÇÃO. AF_04/2022</t>
  </si>
  <si>
    <t>CONECTOR EM BRONZE/LATÃO, DN 15 MM X 1/2", SEM ANEL DE SOLDA, BOLSA X ROSCA F, INSTALADO EM RAMAL E SUB-RAMAL DE AQUECIMENTO SOLAR - FORNECIMENTO E INSTALAÇÃO. AF_04/2022</t>
  </si>
  <si>
    <t>LUVA EM COBRE, DN 22 MM, SEM ANEL DE SOLDA, INSTALADO EM RAMAL E SUB-RAMAL DE AQUECIMENTO SOLAR - FORNECIMENTO E INSTALAÇÃO. AF_04/2022</t>
  </si>
  <si>
    <t>LUVA PASSANTE EM COBRE, DN 22 MM, SEM ANEL DE SOLDA, INSTALADO EM RAMAL E SUB-RAMAL DE AQUECIMENTO SOLAR - FORNECIMENTO E INSTALAÇÃO. AF_04/2022</t>
  </si>
  <si>
    <t>JUNTA DE EXPANSÃO EM COBRE, DN 22 MM, PONTA X PONTA, INSTALADO EM RAMAL E SUB-RAMAL DE AQUECIMENTO SOLAR - FORNECIMENTO E INSTALAÇÃO. AF_04/2022</t>
  </si>
  <si>
    <t>CURVA DE TRANSPOSIÇÃO EM BRONZE/LATÃO, DN 22 MM, SEM ANEL DE SOLDA, BOLSA X BOLSA, INSTALADO EM RAMAL E SUB-RAMAL DE AQUECIMENTO SOLAR - FORNECIMENTO E INSTALAÇÃO. AF_04/2022</t>
  </si>
  <si>
    <t>BUCHA DE REDUÇÃO EM COBRE, DN 22 MM X 15 MM, SEM ANEL DE SOLDA, PONTA X BOLSA, INSTALADO EM RAMAL E SUB-RAMAL DE AQUECIMENTO SOLAR - FORNECIMENTO E INSTALAÇÃO. AF_04/2022</t>
  </si>
  <si>
    <t>CONECTOR EM BRONZE/LATÃO, DN 22 MM X 1/2", SEM ANEL DE SOLDA, BOLSA X ROSCA F, INSTALADO EM RAMAL E SUB-RAMAL DE AQUECIMENTO SOLAR - FORNECIMENTO E INSTALAÇÃO. AF_04/2022</t>
  </si>
  <si>
    <t>CONECTOR EM BRONZE/LATÃO, DN 22 MM X 3/4", SEM ANEL DE SOLDA, BOLSA X ROSCA F, INSTALADO EM RAMAL E SUB-RAMAL DE AQUECIMENTO SOLAR - FORNECIMENTO E INSTALAÇÃO. AF_04/2022</t>
  </si>
  <si>
    <t>LUVA EM COBRE, DN 28 MM, SEM ANEL DE SOLDA, INSTALADO EM RAMAL E SUB-RAMAL DE AQUECIMENTO SOLAR - FORNECIMENTO E INSTALAÇÃO. AF_04/2022</t>
  </si>
  <si>
    <t>LUVA PASSANTE EM COBRE, DN 28 MM, SEM ANEL DE SOLDA, INSTALADO EM RAMAL E SUB-RAMAL DE AQUECIMENTO SOLAR - FORNECIMENTO E INSTALAÇÃO. AF_04/2022</t>
  </si>
  <si>
    <t>CURVA DE TRANSPOSIÇÃO EM BRONZE/LATÃO, DN 28 MM, SEM ANEL DE SOLDA, BOLSA X BOLSA, INSTALADO EM RAMAL E SUB-RAMAL DE AQUECIMENTO SOLAR - FORNECIMENTO E INSTALAÇÃO. AF_04/2022</t>
  </si>
  <si>
    <t>JUNTA DE EXPANSÃO EM COBRE, DN 28 MM, PONTA X PONTA, INSTALADO EM RAMAL E SUB-RAMAL DE AQUECIMENTO SOLAR - FORNECIMENTO E INSTALAÇÃO. AF_04/2022</t>
  </si>
  <si>
    <t>CONECTOR EM BRONZE/LATÃO, DN 28 MM X 1/2", SEM ANEL DE SOLDA, BOLSA X ROSCA F, INSTALADO EM RAMAL E SUB-RAMAL DE AQUECIMENTO SOLAR - FORNECIMENTO E INSTALAÇÃO. AF_04/2022</t>
  </si>
  <si>
    <t>BUCHA DE REDUÇÃO EM COBRE, DN 28 MM X 22 MM, SEM ANEL DE SOLDA, INSTALADO EM RAMAL E SUB-RAMAL DE AQUECIMENTO SOLAR - FORNECIMENTO E INSTALAÇÃO. AF_04/2022</t>
  </si>
  <si>
    <t>TÊ EM COBRE, DN 15 MM, SEM ANEL DE SOLDA, INSTALADO EM RAMAL E SUB-RAMAL DE AQUECIMENTO SOLAR - FORNECIMENTO E INSTALAÇÃO. AF_04/2022</t>
  </si>
  <si>
    <t>TÊ EM COBRE, DN 22 MM, SEM ANEL DE SOLDA, INSTALADO EM RAMAL E SUB-RAMAL DE AQUECIMENTO SOLAR - FORNECIMENTO E INSTALAÇÃO. AF_04/2022</t>
  </si>
  <si>
    <t>TÊ EM COBRE, DN 28 MM, SEM ANEL DE SOLDA, INSTALADO EM RAMAL E SUB-RAMAL DE AQUECIMENTO SOLAR - FORNECIMENTO E INSTALAÇÃO. AF_04/2022</t>
  </si>
  <si>
    <t>BUCHA DE REDUÇÃO, CURTA, PVC, SOLDÁVEL, DN 25 X 20 MM, INSTALADO EM RAMAL OU SUB-RAMAL DE ÁGUA - FORNECIMENTO E INSTALAÇÃO. AF_06/2022</t>
  </si>
  <si>
    <t>BUCHA DE REDUÇÃO, CURTA, PVC, SOLDÁVEL, DN 32 X 25 MM, INSTALADO EM RAMAL OU SUB-RAMAL DE ÁGUA - FORNECIMENTO E INSTALAÇÃO. AF_06/2022</t>
  </si>
  <si>
    <t>BUCHA DE REDUÇÃO, LONGA, PVC, SOLDÁVEL, DN 32 X 20 MM, INSTALADO EM RAMAL OU SUB-RAMAL DE ÁGUA - FORNECIMENTO E INSTALAÇÃO. AF_06/2022</t>
  </si>
  <si>
    <t>JOELHO DE REDUÇÃO, 90 GRAUS, PVC, SOLDÁVEL, DN 25 MM X 20 MM, INSTALADO EM RAMAL OU SUB-RAMAL DE ÁGUA - FORNECIMENTO E INSTALAÇÃO. AF_06/2022</t>
  </si>
  <si>
    <t>JOELHO DE REDUÇÃO, 90 GRAUS, PVC, SOLDÁVEL, DN 32 MM X 25 MM, INSTALADO EM RAMAL OU SUB-RAMAL DE ÁGUA - FORNECIMENTO E INSTALAÇÃO. AF_06/2022</t>
  </si>
  <si>
    <t>BUCHA DE REDUÇÃO, CURTA, PVC, SOLDÁVEL, DN 25 X 20 MM, INSTALADO EM RAMAL DE DISTRIBUIÇÃO DE ÁGUA - FORNECIMENTO E INSTALAÇÃO. AF_06/2022</t>
  </si>
  <si>
    <t>BUCHA DE REDUÇÃO, CURTA, PVC, SOLDÁVEL, DN 32 X 25 MM, INSTALADO EM RAMAL DE DISTRIBUIÇÃO DE ÁGUA - FORNECIMENTO E INSTALAÇÃO. AF_06/2022</t>
  </si>
  <si>
    <t>BUCHA DE REDUÇÃO, LONGA, PVC, SOLDÁVEL, DN 32 X 20 MM, INSTALADO EM RAMAL DE DISTRIBUIÇÃO DE ÁGUA - FORNECIMENTO E INSTALAÇÃO. AF_06/2022</t>
  </si>
  <si>
    <t>JOELHO DE REDUÇÃO, 90 GRAUS, PVC, SOLDÁVEL, DN 25 MM X 20 MM, INSTALADO EM RAMAL DE DISTRIBUIÇÃO DE ÁGUA - FORNECIMENTO E INSTALAÇÃO. AF_06/2022</t>
  </si>
  <si>
    <t>JOELHO DE REDUÇÃO, 90 GRAUS, PVC, SOLDÁVEL, DN 32 MM X 25 MM, INSTALADO EM RAMAL DE DISTRIBUIÇÃO DE ÁGUA - FORNECIMENTO E INSTALAÇÃO. AF_06/2022</t>
  </si>
  <si>
    <t>BUCHA DE REDUÇÃO, CURTA, PVC, SOLDÁVEL, DN 32 X 25 MM, INSTALADO EM PRUMADA DE ÁGUA - FORNECIMENTO E INSTALAÇÃO. AF_06/2022</t>
  </si>
  <si>
    <t>BUCHA DE REDUÇÃO, CURTA, PVC, SOLDÁVEL, DN 50 X 40 MM, INSTALADO EM PRUMADA DE ÁGUA - FORNECIMENTO E INSTALAÇÃO. AF_06/2022</t>
  </si>
  <si>
    <t>BUCHA DE REDUÇÃO, CURTA, PVC, SOLDÁVEL, DN 60 X 50 MM, INSTALADO EM PRUMADA DE ÁGUA - FORNECIMENTO E INSTALAÇÃO. AF_06/2022</t>
  </si>
  <si>
    <t>BUCHA DE REDUÇÃO, CURTA, PVC, SOLDÁVEL, DN 75 X 60 MM, INSTALADO EM PRUMADA DE ÁGUA - FORNECIMENTO E INSTALAÇÃO. AF_06/2022</t>
  </si>
  <si>
    <t>BUCHA DE REDUÇÃO, CURTA, PVC, SOLDÁVEL, DN 85 X 75 MM, INSTALADO EM PRUMADA DE ÁGUA - FORNECIMENTO E INSTALAÇÃO. AF_06/2022</t>
  </si>
  <si>
    <t>BUCHA DE REDUÇÃO, LONGA, PVC, SOLDÁVEL, DN 32 X 20 MM, INSTALADO EM PRUMADA DE ÁGUA - FORNECIMENTO E INSTALAÇÃO. AF_06/2022</t>
  </si>
  <si>
    <t>BUCHA DE REDUÇÃO, LONGA, PVC, SOLDÁVEL, DN 40 X 20 MM, INSTALADO EM PRUMADA DE ÁGUA - FORNECIMENTO E INSTALAÇÃO. AF_06/2022</t>
  </si>
  <si>
    <t>BUCHA DE REDUÇÃO, LONGA, PVC, SOLDÁVEL, DN 40 X 25 MM, INSTALADO EM PRUMADA DE ÁGUA - FORNECIMENTO E INSTALAÇÃO. AF_06/2022</t>
  </si>
  <si>
    <t>BUCHA DE REDUÇÃO, LONGA, PVC, SOLDÁVEL, DN 50 X 20 MM, INSTALADO EM PRUMADA DE ÁGUA - FORNECIMENTO E INSTALAÇÃO. AF_06/2022</t>
  </si>
  <si>
    <t>BUCHA DE REDUÇÃO, LONGA, PVC, SOLDÁVEL, DN 50 X 25 MM, INSTALADO EM PRUMADA DE ÁGUA - FORNECIMENTO E INSTALAÇÃO. AF_06/2022</t>
  </si>
  <si>
    <t>BUCHA DE REDUÇÃO , LONGA, PVC, SOLDÁVEL, DN 50 X 32 MM, INSTALADO EM PRUMADA DE ÁGUA - FORNECIMENTO E INSTALAÇÃO. AF_06/2022</t>
  </si>
  <si>
    <t>BUCHA DE REDUÇÃO, LONGA, PVC, SOLDÁVEL, DN 60 X 25 MM, INSTALADO EM PRUMADA DE ÁGUA - FORNECIMENTO E INSTALAÇÃO. AF_06/2022</t>
  </si>
  <si>
    <t>BUCHA DE REDUÇÃO, LONGA, PVC, SOLDÁVEL, DN 60 X 32 MM, INSTALADO EM PRUMADA DE ÁGUA - FORNECIMENTO E INSTALAÇÃO. AF_06/2022</t>
  </si>
  <si>
    <t>BUCHA DE REDUÇÃO, LONGA, PVC, SOLDÁVEL, DN 60 X 40 MM, INSTALADO EM PRUMADA DE ÁGUA - FORNECIMENTO E INSTALAÇÃO. AF_06/2022</t>
  </si>
  <si>
    <t>BUCHA DE REDUÇÃO, LONGA, PVC, SOLDÁVEL, DN 60 X 50 MM, INSTALADO EM PRUMADA DE ÁGUA - FORNECIMENTO E INSTALAÇÃO. AF_06/2022</t>
  </si>
  <si>
    <t>BUCHA DE REDUÇÃO, LONGA, PVC, SOLDÁVEL, DN 75 X 50 MM, INSTALADO EM PRUMADA DE ÁGUA - FORNECIMENTO E INSTALAÇÃO. AF_06/2022</t>
  </si>
  <si>
    <t>BUCHA DE REDUÇÃO, LONGA, PVC, SOLDÁVEL, DN 85 X 60 MM, INSTALADO EM PRUMADA DE ÁGUA - FORNECIMENTO E INSTALAÇÃO. AF_06/2022</t>
  </si>
  <si>
    <t>JOELHO DE REDUÇÃO, 90 GRAUS, PVC, SOLDÁVEL, DN 32 MM X 25 MM, INSTALADO EM PRUMADA DE ÁGUA - FORNECIMENTO E INSTALAÇÃO. AF_06/2022</t>
  </si>
  <si>
    <t>TE DE REDUÇÃO, 90 GRAUS, PVC, SOLDÁVEL, DN 50 MM X 20 MM, INSTALADO EM PRUMADA DE ÁGUA - FORNECIMENTO E INSTALAÇÃO. AF_06/2022</t>
  </si>
  <si>
    <t>TE DE REDUÇÃO, 90 GRAUS, PVC, SOLDÁVEL, DN 50 MM X 32 MM, INSTALADO EM PRUMADA DE ÁGUA - FORNECIMENTO E INSTALAÇÃO. AF_06/2022</t>
  </si>
  <si>
    <t>BUCHA DE REDUÇÃO, PVC, SOLDÁVEL, DN 40MM X 32MM, INSTALADO EM PRUMADA DE ÁGUA - FORNECIMENTO E INSTALAÇÃO. AF_06/2022</t>
  </si>
  <si>
    <t>JOELHO 90 GRAUS, PVC, SOLDÁVEL, DN 40MM, INSTALADO EM RAMAL DE DISTRIBUIÇÃO DE ÁGUA - FORNECIMENTO E INSTALAÇÃO. AF_06/2022</t>
  </si>
  <si>
    <t>JOELHO 45 GRAUS, PVC, SOLDÁVEL, DN 40MM, INSTALADO EM RAMAL DE DISTRIBUIÇÃO DE ÁGUA - FORNECIMENTO E INSTALAÇÃO. AF_06/2022</t>
  </si>
  <si>
    <t>CURVA 90 GRAUS, PVC, SOLDÁVEL, DN 40MM, INSTALADO EM RAMAL DE DISTRIBUIÇÃO DE ÁGUA - FORNECIMENTO E INSTALAÇÃO. AF_06/2022</t>
  </si>
  <si>
    <t>CURVA 45 GRAUS, PVC, SOLDÁVEL, DN 40MM, INSTALADO EM RAMAL DE DISTRIBUIÇÃO DE ÁGUA - FORNECIMENTO E INSTALAÇÃO. AF_06/2022</t>
  </si>
  <si>
    <t>JOELHO 90 GRAUS, PVC, SOLDÁVEL, DN 50MM, INSTALADO EM RAMAL DE DISTRIBUIÇÃO DE ÁGUA - FORNECIMENTO E INSTALAÇÃO. AF_06/2022</t>
  </si>
  <si>
    <t>JOELHO 45 GRAUS, PVC, SOLDÁVEL, DN 50MM, INSTALADO EM RAMAL DE DISTRIBUIÇÃO DE ÁGUA - FORNECIMENTO E INSTALAÇÃO. AF_06/2022</t>
  </si>
  <si>
    <t>CURVA 90 GRAUS, PVC, SOLDÁVEL, DN 50MM, INSTALADO EM RAMAL DE DISTRIBUIÇÃO DE ÁGUA - FORNECIMENTO E INSTALAÇÃO. AF_06/2022</t>
  </si>
  <si>
    <t>CURVA 45 GRAUS, PVC, SOLDÁVEL, DN 50MM, INSTALADO EM RAMAL DE DISTRIBUIÇÃO DE ÁGUA - FORNECIMENTO E INSTALAÇÃO. AF_06/2022</t>
  </si>
  <si>
    <t>LUVA, PVC, SOLDÁVEL, DN 40MM, INSTALADO EM RAMAL DE DISTRIBUIÇÃO DE ÁGUA - FORNECIMENTO E INSTALAÇÃO. AF_06/2022</t>
  </si>
  <si>
    <t>UNIÃO, PVC, SOLDÁVEL, DN 40MM, INSTALADO EM RAMAL DE DISTRIBUIÇÃO DE ÁGUA - FORNECIMENTO E INSTALAÇÃO. AF_06/2022</t>
  </si>
  <si>
    <t>LUVA COM ROSCA, PVC, SOLDÁVEL, DN 40MM X 1.1/4, INSTALADO EM RAMAL DE DISTRIBUIÇÃO DE ÁGUA - FORNECIMENTO E INSTALAÇÃO. AF_06/2022</t>
  </si>
  <si>
    <t>ADAPTADOR CURTO COM BOLSA E ROSCA PARA REGISTRO, PVC, SOLDÁVEL, DN 40MM X 1.1/4, INSTALADO EM RAMAL DE DISTRIBUIÇÃO DE ÁGUA - FORNECIMENTO E INSTALAÇÃO. AF_06/2022</t>
  </si>
  <si>
    <t>BUCHA DE REDUÇÃO, PVC, SOLDÁVEL, DN 40MM X 32MM, INSTALADO EM RAMAL DE DISTRIBUIÇÃO DE ÁGUA - FORNECIMENTO E INSTALAÇÃO. AF_06/2022</t>
  </si>
  <si>
    <t>ADAPTADOR CURTO COM BOLSA E ROSCA PARA REGISTRO, PVC, SOLDÁVEL, DN 40MM X 1.1/2, INSTALADO EM RAMAL DE DISTRIBUIÇÃO DE ÁGUA - FORNECIMENTO E INSTALAÇÃO. AF_06/2022</t>
  </si>
  <si>
    <t>LUVA, PVC, SOLDÁVEL, DN 50MM, INSTALADO EM RAMAL DE DISTRIBUIÇÃO DE ÁGUA - FORNECIMENTO E INSTALAÇÃO. AF_06/2022</t>
  </si>
  <si>
    <t>LUVA DE CORRER, PVC, SOLDÁVEL, DN 50MM, INSTALADO EM RAMAL DE DISTRIBUIÇÃO DE ÁGUA - FORNECIMENTO E INSTALAÇÃO. AF_06/2022</t>
  </si>
  <si>
    <t>UNIÃO, PVC, SOLDÁVEL, DN 50MM, INSTALADO EM RAMAL DE DISTRIBUIÇÃO DE ÁGUA - FORNECIMENTO E INSTALAÇÃO. AF_06/2022</t>
  </si>
  <si>
    <t>LUVA DE REDUÇÃO, PVC, SOLDÁVEL, DN 50MM X 25MM, INSTALADO EM RAMAL DE DISTRIBUIÇÃO DE ÁGUA   FORNECIMENTO E INSTALAÇÃO. AF_06/2022</t>
  </si>
  <si>
    <t>BUCHA DE REDUÇÃO, LONGA, PVC, SOLDÁVEL, DN 50 X 25 MM, INSTALADO EM RAMAL DE DISTRIBUIÇÃO DE ÁGUA - FORNECIMENTO E INSTALAÇÃO. AF_06/2022</t>
  </si>
  <si>
    <t>LUVA COM ROSCA, PVC, SOLDÁVEL, DN 50MM X 1.1/2, INSTALADO EM RAMAL DE DISTRIBUIÇÃO DE ÁGUA - FORNECIMENTO E INSTALAÇÃO. AF_06/2022</t>
  </si>
  <si>
    <t>ADAPTADOR CURTO COM BOLSA E ROSCA PARA REGISTRO, PVC, SOLDÁVEL, DN 50MM X 1.1/2, INSTALADO EM RAMAL DE DISTRIBUIÇÃO DE ÁGUA - FORNECIMENTO E INSTALAÇÃO. AF_06/2022</t>
  </si>
  <si>
    <t>ADAPTADOR CURTO COM BOLSA E ROSCA PARA REGISTRO, PVC, SOLDÁVEL, DN 50MM X 1.1/4, INSTALADO EM RAMAL DE DISTRIBUIÇÃO DE ÁGUA - FORNECIMENTO E INSTALAÇÃO. AF_06/2022</t>
  </si>
  <si>
    <t>BUCHA DE REDUÇÃO , LONGA, PVC, SOLDÁVEL, DN 50 X 32 MM, INSTALADO EM RAMAL DE DISTRIBUIÇÃO DE ÁGUA - FORNECIMENTO E INSTALAÇÃO. AF_06/2022</t>
  </si>
  <si>
    <t>TE, PVC, SOLDÁVEL, DN 50MM, INSTALADO EM RAMAL DE DISTRIBUIÇÃO DE ÁGUA - FORNECIMENTO E INSTALAÇÃO. AF_06/2022</t>
  </si>
  <si>
    <t>TÊ DE REDUÇÃO, PVC, SOLDÁVEL, DN 50MM X 40MM, INSTALADO EM RAMAL DE DISTRIBUIÇÃO DE ÁGUA - FORNECIMENTO E INSTALAÇÃO. AF_06/2022</t>
  </si>
  <si>
    <t>TÊ DE REDUÇÃO, PVC, SOLDÁVEL, DN 50MM X 25MM, INSTALADO EM RAMAL DE DISTRIBUIÇÃO DE ÁGUA - FORNECIMENTO E INSTALAÇÃO. AF_06/2022</t>
  </si>
  <si>
    <t>TE DE REDUÇÃO, 90 GRAUS, PVC, SOLDÁVEL, DN 50 MM X 20 MM, INSTALADO EM RAMAL DE DISTRIBUIÇÃO DE ÁGUA - FORNECIMENTO E INSTALAÇÃO. AF_06/2022</t>
  </si>
  <si>
    <t>TE DE REDUÇÃO, 90 GRAUS, PVC, SOLDÁVEL, DN 50 MM X 32 MM, INSTALADO EM RAMAL DE DISTRIBUIÇÃO DE ÁGUA - FORNECIMENTO E INSTALAÇÃO. AF_06/2022</t>
  </si>
  <si>
    <t>BUCHA DE REDUÇÃO, CURTA, PVC, SOLDÁVEL, DN 50 X 40 MM, INSTALADO EM RAMAL DE DISTRIBUIÇÃO DE ÁGUA - FORNECIMENTO E INSTALAÇÃO. AF_06/2022</t>
  </si>
  <si>
    <t>BUCHA DE REDUÇÃO, LONGA, PVC, SOLDÁVEL, DN 50 X 20 MM, INSTALADO EM RAMAL DE DISTRIBUIÇÃO DE ÁGUA - FORNECIMENTO E INSTALAÇÃO. AF_06/2022</t>
  </si>
  <si>
    <t>TE, PVC, SOLDÁVEL, DN 40MM, INSTALADO EM RAMAL DE DISTRIBUIÇÃO DE ÁGUA - FORNECIMENTO E INSTALAÇÃO. AF_06/2022</t>
  </si>
  <si>
    <t>TÊ DE REDUÇÃO, PVC, SOLDÁVEL, DN 40MM X 32MM, INSTALADO EM RAMAL DE DISTRIBUIÇÃO DE ÁGUA - FORNECIMENTO E INSTALAÇÃO. AF_06/2022</t>
  </si>
  <si>
    <t>BUCHA DE REDUÇÃO, LONGA, PVC, SOLDÁVEL, DN 40 X 20 MM, INSTALADO EM RAMAL DE DISTRIBUIÇÃO DE ÁGUA - FORNECIMENTO E INSTALAÇÃO. AF_06/2022</t>
  </si>
  <si>
    <t>BUCHA DE REDUÇÃO, LONGA, PVC, SOLDÁVEL, DN 40 X 25 MM, INSTALADO EM RAMAL DE DISTRIBUIÇÃO DE ÁGUA - FORNECIMENTO E INSTALAÇÃO. AF_06/2022</t>
  </si>
  <si>
    <t>TE DE REDUÇÃO, CPVC, SOLDÁVEL, DN 22 X 15 MM, INSTALADO EM RAMAL OU SUB-RAMAL DE ÁGUA - FORNECIMENTO E INSTALAÇÃO. AF_06/2022</t>
  </si>
  <si>
    <t>TE DE REDUÇÃO, CPVC, SOLDÁVEL, DN 28 X 22 MM, INSTALADO EM RAMAL OU SUB-RAMAL DE ÁGUA - FORNECIMENTO E INSTALAÇÃO. AF_06/2022</t>
  </si>
  <si>
    <t>TE DE REDUÇÃO, CPVC, SOLDÁVEL, DN 35 X 28 MM, INSTALADO EM RAMAL OU SUB-RAMAL DE ÁGUA - FORNECIMENTO E INSTALAÇÃO. AF_06/2022</t>
  </si>
  <si>
    <t>TE DE REDUÇÃO, CPVC, SOLDÁVEL, DN 35 X 28 MM, INSTALADO EM RAMAL DE DISTRIBUIÇÃO DE ÁGUA - FORNECIMENTO E INSTALAÇÃO. AF_06/2022</t>
  </si>
  <si>
    <t>TE DE REDUÇÃO, CPVC, SOLDÁVEL, DN 42 X 35 MM, INSTALADO EM PRUMADA DE ÁGUA - FORNECIMENTO E INSTALAÇÃO. AF_06/2022</t>
  </si>
  <si>
    <t>TE, CPVC, SOLDÁVEL, DN  42MM, INSTALADO EM RAMAL DE DISTRIBUIÇÃO DE ÁGUA  FORNECIMENTO E INSTALAÇÃO. AF_06/2022</t>
  </si>
  <si>
    <t>JOELHO 90 GRAUS, CPVC, SOLDÁVEL, DN 42MM, INSTALADO EM RAMAL DE DISTRIBUIÇÃO DE ÁGUA  FORNECIMENTO E INSTALAÇÃO. AF_06/2022</t>
  </si>
  <si>
    <t>JOELHO 45 GRAUS, CPVC, SOLDÁVEL, DN 42MM, INSTALADO EM RAMAL DE DISTRIBUIÇÃO DE ÁGUA  FORNECIMENTO E INSTALAÇÃO. AF_06/2022</t>
  </si>
  <si>
    <t>LUVA, CPVC, SOLDÁVEL, DN 42MM, INSTALADO EM RAMAL DE DISTRIBUIÇÃO DE ÁGUA  FORNECIMENTO E INSTALAÇÃO. AF_06/2022</t>
  </si>
  <si>
    <t>LUVA DE CORRER, CPVC, SOLDÁVEL, DN 42MM, INSTALADO EM RAMAL DE DISTRIBUIÇÃO DE ÁGUA  FORNECIMENTO E INSTALAÇÃO. AF_06/2022</t>
  </si>
  <si>
    <t>UNIÃO, CPVC, SOLDÁVEL, DN 42MM, INSTALADO EM RAMAL DE DISTRIBUIÇÃO DE ÁGUA   FORNECIMENTO E INSTALAÇÃO. AF_06/2022</t>
  </si>
  <si>
    <t>LUVA DE TRANSIÇÃO, CPVC, SOLDÁVEL, DN42MM X 1.1/2, INSTALADO EM RAMAL DE DISTRIBUIÇÃO DE ÁGUA  FORNECIMENTO E INSTALAÇÃO. AF_06/2022</t>
  </si>
  <si>
    <t>CONECTOR, CPVC, SOLDÁVEL, DN 42MM X 1.1/2, INSTALADO EM RAMAL DE DISTRIBUIÇÃO DE ÁGUA  FORNECIMENTO E INSTALAÇÃO. AF_06/2022</t>
  </si>
  <si>
    <t>TE DE REDUÇÃO, CPVC, SOLDÁVEL, DN 42 X 35 MM, INSTALADO EM RAMAL DE DISTRIBUIÇÃO DE ÁGUA - FORNECIMENTO E INSTALAÇÃO. AF_06/2022</t>
  </si>
  <si>
    <t>CURVA 90 GRAUS, PVC, SERIE R, ÁGUA PLUVIAL, DN 50 MM, JUNTA ELÁSTICA, FORNECIDO E INSTALADO EM RAMAL DE ENCAMINHAMENTO. AF_06/2022</t>
  </si>
  <si>
    <t>CURVA 90 GRAUS, PVC, SERIE R, ÁGUA PLUVIAL, DN 75 MM, JUNTA ELÁSTICA, FORNECIDO E INSTALADO EM RAMAL DE ENCAMINHAMENTO. AF_06/2022</t>
  </si>
  <si>
    <t>JOELHO COM VISITA 90 GRAUS, PVC SERIE R, ÁGUA PLUVIAL, DN 100 X 75 MM, JUNTA ELÁSTICA, FORNECIDO E INSTALADO EM RAMAL DE ENCAMINHAMENTO. AF_06/2022</t>
  </si>
  <si>
    <t>JOELHO 90 GRAUS, PVC, SERIE R, ÁGUA PLUVIAL, DN 150 MM, JUNTA ELÁSTICA, FORNECIDO E INSTALADO EM RAMAL DE ENCAMINHAMENTO. AF_06/2022</t>
  </si>
  <si>
    <t>JOELHO 45 GRAUS, PVC, SERIE R, ÁGUA PLUVIAL, DN 150 MM, JUNTA ELÁSTICA, FORNECIDO E INSTALADO EM RAMAL DE ENCAMINHAMENTO. AF_06/2022</t>
  </si>
  <si>
    <t>CURVA 87 GRAUS E 30 MINUTOS, PVC, SERIE R, ÁGUA PLUVIAL, DN 150 MM, JUNTA ELÁSTICA, FORNECIDO E INSTALADO EM RAMAL DE ENCAMINHAMENTO. AF_06/2022</t>
  </si>
  <si>
    <t>LUVA SIMPLES, PVC, SERIE R, ÁGUA PLUVIAL, DN 150 MM, JUNTA ELÁSTICA, FORNECIDO E INSTALADO EM RAMAL DE ENCAMINHAMENTO. AF_06/2022</t>
  </si>
  <si>
    <t>LUVA DE CORRER, PVC, SERIE R, ÁGUA PLUVIAL, DN 150 MM, JUNTA ELÁSTICA, FORNECIDO E INSTALADO EM RAMAL DE ENCAMINHAMENTO. AF_06/2022</t>
  </si>
  <si>
    <t>TÊ DE INSPEÇÃO, PVC, SERIE R, ÁGUA PLUVIAL, DN 150 MM, JUNTA ELÁSTICA, FORNECIDO E INSTALADO EM RAMAL DE ENCAMINHAMENTO. AF_06/2022</t>
  </si>
  <si>
    <t>REDUÇÃO EXCÊNTRICA, PVC, SERIE R, ÁGUA PLUVIAL, DN 150 X 100 MM, JUNTA ELÁSTICA, FORNECIDO E INSTALADO EM RAMAL DE ENCAMINHAMENTO. AF_06/2022</t>
  </si>
  <si>
    <t>JUNÇÃO SIMPLES, PVC, SERIE R, ÁGUA PLUVIAL, DN 150 X 100 MM, JUNTA ELÁSTICA, FORNECIDO E INSTALADO EM RAMAL DE ENCAMINHAMENTO. AF_06/2022</t>
  </si>
  <si>
    <t>TÊ, PVC, SERIE R, ÁGUA PLUVIAL, DN 150 X 100 MM, JUNTA ELÁSTICA, FORNECIDO E INSTALADO EM RAMAL DE ENCAMINHAMENTO. AF_06/2022</t>
  </si>
  <si>
    <t>JUNÇÃO SIMPLES, PVC, SERIE R, ÁGUA PLUVIAL, DN 150 X 150 MM, JUNTA ELÁSTICA, FORNECIDO E INSTALADO EM RAMAL DE ENCAMINHAMENTO. AF_06/2022</t>
  </si>
  <si>
    <t>TÊ, PVC, SERIE R, ÁGUA PLUVIAL, DN 150 X 150 MM, JUNTA ELÁSTICA, FORNECIDO E INSTALADO EM RAMAL DE ENCAMINHAMENTO. AF_06/2022</t>
  </si>
  <si>
    <t>CAP, PVC, SERIE R, ÁGUA PLUVIAL, DN 100 MM, JUNTA ELÁSTICA, FORNECIDO E INSTALADO EM RAMAL DE ENCAMINHAMENTO. AF_06/2022</t>
  </si>
  <si>
    <t>CAP, PVC, SERIE R, ÁGUA PLUVIAL, DN 150 MM, JUNTA ELÁSTICA, FORNECIDO E INSTALADO EM RAMAL DE ENCAMINHAMENTO. AF_06/2022</t>
  </si>
  <si>
    <t>CAIXA SIFONADA, PVC, DN 100 X 100 X 50 MM, FORNECIDA E INSTALADA EM RAMAIS DE ENCAMINHAMENTO DE ÁGUA PLUVIAL. AF_06/2022</t>
  </si>
  <si>
    <t>CAIXA SIFONADA, PVC, DN 150 X 185 X 75 MM, FORNECIDA E INSTALADA EM RAMAIS DE ENCAMINHAMENTO DE ÁGUA PLUVIAL. AF_06/2022</t>
  </si>
  <si>
    <t>RALO SIFONADO, PVC, DN 100 X 40 MM, JUNTA SOLDÁVEL, FORNECIDO E INSTALADO EM RAMAIS DE ENCAMINHAMENTO DE ÁGUA PLUVIAL. AF_06/2022</t>
  </si>
  <si>
    <t>TAMPA CIRCULAR PARA ESGOTO E DRENAGEM, EM CONCRETO PRÉ-MOLDADO, DIÂMETRO INTERNO = 0,60 M E ALTURA = 0,10 M. AF_12/2020</t>
  </si>
  <si>
    <t>COLAR DE TOMADA, PVC, COM TRAVAS, DE 60 MM X 1/2" OU 60 MM X 3/4", PARA LIGAÇÃO PREDIAL DE ÁGUA. AF_06/2022</t>
  </si>
  <si>
    <t>COLAR DE TOMADA, PVC, COM TRAVAS, DE 75 MM X 1/2" OU 75 MM X 3/4", PARA LIGAÇÃO PREDIAL DE ÁGUA. AF_06/2022</t>
  </si>
  <si>
    <t>COLAR DE TOMADA, PVC, COM TRAVAS, DE 85 MM X 1/2" OU 85 MM X 3/4", PARA LIGAÇÃO PREDIAL DE ÁGUA. AF_06/2022</t>
  </si>
  <si>
    <t>COLAR DE TOMADA, PVC, COM TRAVAS, DE 110 MM X 1/2" OU 110 MM X 3/4", PARA LIGAÇÃO PREDIAL DE ÁGUA. AF_06/2022</t>
  </si>
  <si>
    <t>COLAR DE TOMADA, POLIPROPILENO, COM PARAFUSOS, 63 MM X 1/2", PARA LIGAÇÃO PREDIAL DE ÁGUA. AF_06/2022</t>
  </si>
  <si>
    <t>COLAR DE TOMADA, POLIPROPILENO, COM PARAFUSOS, 63 MM X 3/4", PARA LIGAÇÃO PREDIAL DE ÁGUA. AF_06/2022</t>
  </si>
  <si>
    <t>TÊ DE SERVIÇO INTEGRADO, POLIPROPILENO, PARA TUBOS EM PEAD, 63 MM X 20 MM, PARA LIGAÇÃO PREDIAL DE ÁGUA. AF_06/2022</t>
  </si>
  <si>
    <t>ADAPTADOR, POLIPROPILENO, PARA TUBOS EM PEAD, 20 MM X 1/2", PARA LIGAÇÃO PREDIAL DE ÁGUA. AF_06/2022</t>
  </si>
  <si>
    <t>ADAPTADOR, POLIPROPILENO, PARA TUBOS EM PEAD, 20 MM X 3/4", PARA LIGAÇÃO PREDIAL DE ÁGUA. AF_06/2022</t>
  </si>
  <si>
    <t>ADAPTADOR, POLIPROPILENO, PARA TUBOS EM PEAD, 32 MM X 1", PARA LIGAÇÃO PREDIAL DE ÁGUA. AF_06/2022</t>
  </si>
  <si>
    <t>COTOVELO/JOELHO COM ADAPTADOR, POLIPROPILENO, PARA TUBOS EM PEAD, 20 MM X 1/2", PARA LIGAÇÃO PREDIAL DE ÁGUA. AF_06/2022</t>
  </si>
  <si>
    <t>COTOVELO/JOELHO COM ADAPTADOR, POLIPROPILENO, PARA TUBOS EM PEAD, 20 MM X 3/4", PARA LIGAÇÃO PREDIAL DE ÁGUA. AF_06/2022</t>
  </si>
  <si>
    <t>COTOVELO/JOELHO COM ADAPTADOR, POLIPROPILENO, PARA TUBOS EM PEAD, 32 MM X 1", PARA LIGAÇÃO PREDIAL DE ÁGUA. AF_06/2022</t>
  </si>
  <si>
    <t>ADAPTADOR, PVC, CURTO COM BOLSA E ROSCA, 20 MM X 1/2", PARA LIGAÇÃO PREDIAL DE ÁGUA. AF_06/2022</t>
  </si>
  <si>
    <t>ADAPTADOR, PVC, CURTO COM BOLSA E ROSCA, 32 MM X 1", PARA LIGAÇÃO PREDIAL DE ÁGUA. AF_06/2022</t>
  </si>
  <si>
    <t>COTOVELO/JOELHO 90°, POLIPROPILENO, PARA TUBOS EM PEAD, 20 X 20 MM, PARA LIGAÇÃO PREDIAL DE ÁGUA. AF_06/2022</t>
  </si>
  <si>
    <t>COTOVELO/JOELHO 90°, POLIPROPILENO, PARA TUBOS EM PEAD, 32 X 32 MM, PARA LIGAÇÃO PREDIAL DE ÁGUA. AF_06/2022</t>
  </si>
  <si>
    <t>UNIÃO, POLIPROPILENO, PARA TUBOS EM PEAD, 20 MM, PARA LIGAÇÃO PREDIAL DE ÁGUA. AF_06/2022</t>
  </si>
  <si>
    <t>UNIÃO, POLIPROPILENO, PARA TUBOS EM PEAD, 32 MM, PARA LIGAÇÃO PREDIAL DE ÁGUA. AF_06/2022</t>
  </si>
  <si>
    <t>REGISTRO ESFERA, PVC, DE PASSEIO, PARA POLIETILENO, 20 MM, PARA LIGAÇÃO PREDIAL DE ÁGUA. AF_06/2022</t>
  </si>
  <si>
    <t>REGISTRO ESFERA, PVC, COM ROSCA, 1/2", PARA LIGAÇÃO PREDIAL DE ÁGUA. AF_06/2022</t>
  </si>
  <si>
    <t>LUVA, PVC, ROSCÁVEL, 1/2", PARA LIGAÇÃO PREDIAL DE ÁGUA. AF_06/2022</t>
  </si>
  <si>
    <t>LUVA, PVC, ROSCÁVEL, 1", PARA LIGAÇÃO PREDIAL DE ÁGUA. AF_06/2022</t>
  </si>
  <si>
    <t>TUBO, PEAD, PE-80, DE = 20 MM X 2,3 MM, PARA LIGAÇÃO PREDIAL DE ÁGUA. AF_06/2022</t>
  </si>
  <si>
    <t>TUBO, PEAD, PE-80, DE = 32 MM X 3,0 MM, PARA LIGAÇÃO PREDIAL DE ÁGUA. AF_06/2022</t>
  </si>
  <si>
    <t>(COMPOSIÇÃO REPRESENTATIVA) LIGAÇÃO PREDIAL DE ÁGUA, REDE DN 50 MM, RAMAL PREDIAL DE 20 MM, L = 2,0 M, LARGURA DA VALA = 0,65 M; COM COLAR DE TOMADA DE PVC; ESCAVAÇÃO MECANIZADA, PREPARO DE FUNDO DE VALA E REATERRO COMPACTADO. AF_06/2022</t>
  </si>
  <si>
    <t>(COMPOSIÇÃO REPRESENTATIVA) LIGAÇÃO PREDIAL DE ÁGUA, REDE DN 50 MM, RAMAL PREDIAL DE 20 MM, L = 4,0 M, LARGURA DA VALA = 0,65 M; COM COLAR DE TOMADA DE PVC; ESCAVAÇÃO MECANIZADA, PREPARO DE FUNDO DE VALA E REATERRO COMPACTADO. AF_06/2022</t>
  </si>
  <si>
    <t>(COMPOSIÇÃO REPRESENTATIVA) LIGAÇÃO PREDIAL DE ÁGUA, REDE DN 50 MM, RAMAL PREDIAL DE 20 MM, L = 6,0 M, LARGURA DA VALA = 0,65 M; COM COLAR DE TOMADA DE PVC; ESCAVAÇÃO MECANIZADA, PREPARO DE FUNDO DE VALA E REATERRO COMPACTADO. AF_06/2022</t>
  </si>
  <si>
    <t>(COMPOSIÇÃO REPRESENTATIVA) LIGAÇÃO PREDIAL DE ÁGUA, REDE DN 50 MM, RAMAL PREDIAL DE 20 MM, L = 2,0 M, LARGURA DA VALA = 0,65 M; COM COLAR DE TOMADA DE PVC; ESCAVAÇÃO MANUAL, PREPARO DE FUNDO DE VALA E REATERRO COMPACTADO. AF_06/2022</t>
  </si>
  <si>
    <t>(COMPOSIÇÃO REPRESENTATIVA) LIGAÇÃO PREDIAL DE ÁGUA, REDE DN 50 MM, RAMAL PREDIAL DE 20 MM, L = 4,0 M, LARGURA DA VALA = 0,65 M; COM COLAR DE TOMADA DE PVC; ESCAVAÇÃO MANUAL, PREPARO DE FUNDO DE VALA E REATERRO COMPACTADO. AF_06/2022</t>
  </si>
  <si>
    <t>(COMPOSIÇÃO REPRESENTATIVA) LIGAÇÃO PREDIAL DE ÁGUA, REDE DN 50 MM, RAMAL PREDIAL DE 20 MM, L = 6,0 M, LARGURA DA VALA = 0,65 M; COM COLAR DE TOMADA DE PVC; ESCAVAÇÃO MANUAL, PREPARO DE FUNDO DE VALA E REATERRO COMPACTADO. AF_06/2022</t>
  </si>
  <si>
    <t>CURVA LONGA, 90 GRAUS, PVC OCRE, JUNTA ELÁSTICA, DN 100 MM, PARA COLETOR PREDIAL DE ESGOTO. AF_06/2022</t>
  </si>
  <si>
    <t>CURVA LONGA, 45 GRAUS, PVC OCRE, JUNTA ELÁSTICA, DN 100 MM, PARA COLETOR PREDIAL DE ESGOTO. AF_06/2022</t>
  </si>
  <si>
    <t>CURVA LONGA, 90 GRAUS, PVC OCRE, JUNTA ELÁSTICA, DN 150 MM, PARA COLETOR PREDIAL DE ESGOTO. AF_06/2022</t>
  </si>
  <si>
    <t>CURVA LONGA, 45 GRAUS, PVC OCRE, JUNTA ELÁSTICA, DN 150 MM, PARA COLETOR PREDIAL DE ESGOTO. AF_06/2022</t>
  </si>
  <si>
    <t>LUVA DE CORRER, PVC OCRE, JUNTA ELÁSTICA, DN 100 MM, PARA COLETOR PREDIAL DE ESGOTO. AF_06/2022</t>
  </si>
  <si>
    <t>LUVA DE CORRER, PVC OCRE, JUNTA ELÁSTICA, DN 150 MM, PARA COLETOR PREDIAL DE ESGOTO. AF_06/2022</t>
  </si>
  <si>
    <t>REDUÇÃO EXCÊNTRICA, PVC OCRE, JUNTA ELÁSTICA, 150 X 100 MM, PARA COLETOR PREDIAL DE ESGOTO. AF_06/2022</t>
  </si>
  <si>
    <t>REDUÇÃO EXCÊNTRICA, PVC OCRE, JUNTA ELÁSTICA, 200 X 150 MM, PARA COLETOR PREDIAL DE ESGOTO. AF_06/2022</t>
  </si>
  <si>
    <t>TÊ, PVC OCRE, JUNTA ELÁSTICA, DN 100 MM, PARA COLETOR PREDIAL DE ESGOTO. AF_06/2022</t>
  </si>
  <si>
    <t>TÊ, PVC OCRE, JUNTA ELÁSTICA, DN 150 MM, PARA COLETOR PREDIAL DE ESGOTO. AF_06/2022</t>
  </si>
  <si>
    <t>TÊ, PVC OCRE, JUNTA ELÁSTICA, DN 200 MM, PARA COLETOR PREDIAL DE ESGOTO. AF_06/2022</t>
  </si>
  <si>
    <t>SELIM, PVC OCRE, COM TRAVA, DN 125 X 100 MM OU 150 X 100 MM, PARA COLETOR PREDIAL DE ESGOTO. AF_06/2022</t>
  </si>
  <si>
    <t>SELIM, PVC OCRE, COMPACTO, DN 150 X 100 MM, PARA COLETOR PREDIAL DE ESGOTO.AF_06/2022</t>
  </si>
  <si>
    <t>SELIM, PVC OCRE, COMPACTO, DN 200 X 100 MM, PARA COLETOR PREDIAL DE ESGOTO. AF_06/2022</t>
  </si>
  <si>
    <t>SELIM, PVC OCRE, COMPACTO, DN 300 X 100 MM, PARA COLETOR PREDIAL DE ESGOTO. AF_06/2022</t>
  </si>
  <si>
    <t>JUNÇÃO 45 GRAUS, PVC OCRE, JUNTA ELÁSTICA, DN 100 MM, PARA COLETOR PREDIAL DE ESGOTO. AF_06/2022</t>
  </si>
  <si>
    <t>JUNÇÃO 45 GRAUS, PVC OCRE, JUNTA ELÁSTICA, DN 150 MM, PARA COLETOR PREDIAL DE ESGOTO. AF_06/2022</t>
  </si>
  <si>
    <t>PLUG, PVC OCRE, JUNTA ELÁSTICA, DN 100 MM, PARA COLETOR PREDIAL DE ESGOTO. AF_06/2022</t>
  </si>
  <si>
    <t>PLUG, PVC OCRE, JUNTA ELÁSTICA, DN 150 MM, PARA COLETOR PREDIAL DE ESGOTO. AF_06/2022</t>
  </si>
  <si>
    <t>CAP, PVC OCRE, JUNTA ELÁSTICA, DN 150 MM, PARA COLETOR PREDIAL DE ESGOTO. AF_06/2022</t>
  </si>
  <si>
    <t>TUBO, PVC OCRE, JUNTA ELÁSTICA, DN 100 MM, PARA COLETOR PREDIAL DE ESGOTO. AF_06/2022</t>
  </si>
  <si>
    <t>TUBO, PVC OCRE, JUNTA ELÁSTICA, DN 150 MM, PARA COLETOR PREDIAL DE ESGOTO. AF_06/2022</t>
  </si>
  <si>
    <t>(COMPOSIÇÃO REPRESENTATIVA) LIGAÇÃO PREDIAL DE ESGOTO, REDE DN 150 MM, COLETOR PREDIAL DN 100 MM, L = 2,0 M, LARGURA DA VALA = 0,65 M; COM SELIM E CURVA 90 GRAUS; ESCAVAÇÃO MECANIZADA, PREPARO DE FUNDO DE VALA E REATERRO COMPACTADO. AF_06/2022</t>
  </si>
  <si>
    <t>(COMPOSIÇÃO REPRESENTATIVA) LIGAÇÃO PREDIAL DE ESGOTO, REDE DN 300 MM, COLETOR PREDIAL DN 100 MM, L = 2,0 M, LARGURA DA VALA = 0,65 M;COM SELIM E CURVA 90 GRAUS; ESCAVAÇÃO MECANIZADA, PREPARO DE FUNDO DE VALA E REATERRO COMPACTADO. AF_06/2022</t>
  </si>
  <si>
    <t>(COMPOSIÇÃO REPRESENTATIVA) LIGAÇÃO PREDIAL DE ESGOTO, REDE DN 150 MM, COLETOR PREDIAL DN 150 MM, L = 2,0 M, LARGURA DA VALA = 0,65 M; COM TÊ E CURVA 90 GRAUS; ESCAVAÇÃO MECANIZADA, PREPARO DE FUNDO DE VALA E REATERRO COMPACTADO. AF_06/2022</t>
  </si>
  <si>
    <t>(COMPOSIÇÃO REPRESENTATIVA) LIGAÇÃO PREDIAL DE ESGOTO, REDE DN 150 MM, COLETOR PREDIAL DN 100 MM, L = 4,0 M, LARGURA DA VALA = 0,65 M; COM SELIM E CURVA 90 GRAUS; ESCAVAÇÃO MECANIZADA, PREPARO DE FUNDO DE VALA E REATERRO COMPACTADO. AF_06/2022</t>
  </si>
  <si>
    <t>(COMPOSIÇÃO REPRESENTATIVA) LIGAÇÃO PREDIAL DE ESGOTO, REDE DN 300 MM, COLETOR PREDIAL DN 100 MM, L = 4,0 M, LARGURA DA VALA = 0,65 M; COM SELIM E CURVA 90 GRAUS; ESCAVAÇÃO MECANIZADA, PREPARO DE FUNDO DE VALA E REATERRO COMPACTADO. AF_06/2022</t>
  </si>
  <si>
    <t>(COMPOSIÇÃO REPRESENTATIVA) LIGAÇÃO PREDIAL DE ESGOTO, REDE DN 150 MM, COLETOR PREDIAL DN 150 MM, L = 4,0 M, LARGURA DA VALA = 0,65 M; COM TÊ E CURVA 90 GRAUS; ESCAVAÇÃO MECANIZADA, PREPARO DE FUNDO DE VALA E REATERRO COMPACTADO. AF_06/2022</t>
  </si>
  <si>
    <t>(COMPOSIÇÃO REPRESENTATIVA) LIGAÇÃO PREDIAL DE ESGOTO, REDE DN 150 MM, COLETOR PREDIAL DN 100 MM, L = 6,0 M, LARGURA DA VALA = 0,65 M; COM SELIM E CURVA 90 GRAUS; ESCAVAÇÃO MECANIZADA, PREPARO DE FUNDO DE VALA E REATERRO COMPACTADO. AF_06/2022</t>
  </si>
  <si>
    <t>(COMPOSIÇÃO REPRESENTATIVA) LIGAÇÃO PREDIAL DE ESGOTO, REDE DN 300 MM, COLETOR PREDIAL DN 100 MM, L = 6,0 M, LARGURA DA VALA = 0,65 M; COM SELIM E CURVA 90 GRAUS; ESCAVAÇÃO MECANIZADA, PREPARO DE FUNDO DE VALA E REATERRO COMPACTADO. AF_06/2022</t>
  </si>
  <si>
    <t>(COMPOSIÇÃO REPRESENTATIVA) LIGAÇÃO PREDIAL DE ESGOTO, REDE DN 150 MM, COLETOR PREDIAL DN 150 MM, L = 6,0 M, LARGURA DA VALA = 0,65 M; COM TÊ E CURVA 90 GRAUS; ESCAVAÇÃO MECANIZADA, PREPARO DE FUNDO DE VALA E REATERRO COMPACTADO. AF_06/2022</t>
  </si>
  <si>
    <t>(COMPOSIÇÃO REPRESENTATIVA) LIGAÇÃO PREDIAL DE ESGOTO, REDE DN 150 MM, COLETOR PREDIAL DN 100 MM, L = 2,0 M, LARGURA DA VALA = 0,65 M; COM SELIM E CURVA 90 GRAUS; ESCAVAÇÃO MANUAL, PREPARO DE FUNDO DE VALA E REATERRO COMPACTADO. AF_06/2022</t>
  </si>
  <si>
    <t>(COMPOSIÇÃO REPRESENTATIVA) LIGAÇÃO PREDIAL DE ESGOTO, REDE DN 300 MM, COLETOR PREDIAL DN 100 MM, L = 2,0 M, LARGURA DA VALA = 0,65 M; COM SELIM E CURVA 90 GRAUS; ESCAVAÇÃO MANUAL, PREPARO DE FUNDO DE VALA E REATERRO COMPACTADO. AF_06/2022</t>
  </si>
  <si>
    <t>(COMPOSIÇÃO REPRESENTATIVA) LIGAÇÃO PREDIAL DE ESGOTO, REDE DN 150 MM, COLETOR PREDIAL DN 150 MM, L = 2,0 M, LARGURA DA VALA = 0,65 M; COM TÊ E CURVA 90 GRAUS; ESCAVAÇÃO MANUAL, PREPARO DE FUNDO DE VALA E REATERRO COMPACTADO. AF_06/2022</t>
  </si>
  <si>
    <t>(COMPOSIÇÃO REPRESENTATIVA) LIGAÇÃO PREDIAL DE ESGOTO, REDE DN 150 MM, COLETOR PREDIAL DN 100 MM, L = 4,0 M, LARGURA DA VALA = 0,65 M; COM SELIM E CURVA 90 GRAUS; ESCAVAÇÃO MANUAL, PREPARO DE FUNDO DE VALA E REATERRO COMPACTADO. AF_06/2022</t>
  </si>
  <si>
    <t>(COMPOSIÇÃO REPRESENTATIVA) LIGAÇÃO PREDIAL DE ESGOTO, REDE DN 300 MM, COLETOR PREDIAL DN 100 MM, L = 4,0 M, LARGURA DA VALA = 0,65 M; COM SELIM E CURVA 90 GRAUS; ESCAVAÇÃO MANUAL, PREPARO DE FUNDO DE VALA E REATERRO COMPACTADO. AF_06/2022</t>
  </si>
  <si>
    <t>(COMPOSIÇÃO REPRESENTATIVA) LIGAÇÃO PREDIAL DE ESGOTO, REDE DN 150 MM, COLETOR PREDIAL DN 150 MM, L = 4,0 M, LARGURA DA VALA = 0,65 M; COM TÊ E CURVA 90 GRAUS; ESCAVAÇÃO MANUAL, PREPARO DE FUNDO DE VALA E REATERRO COMPACTADO. AF_06/2022</t>
  </si>
  <si>
    <t>(COMPOSIÇÃO REPRESENTATIVA) LIGAÇÃO PREDIAL DE ESGOTO, REDE DN 150 MM, COLETOR PREDIAL DN 100 MM, L = 6,0 M, LARGURA DA VALA = 0,65 M; COM SELIM E CURVA 90 GRAUS; ESCAVAÇÃO MANUAL, PREPARO DE FUNDO DE VALA E REATERRO COMPACTADO. AF_06/2022</t>
  </si>
  <si>
    <t>(COMPOSIÇÃO REPRESENTATIVA) LIGAÇÃO PREDIAL DE ESGOTO, REDE DN 300 MM, COLETOR PREDIAL DN 100 MM, L = 6,0 M, LARGURA DA VALA = 0,65 M; COM SELIM E CURVA 90 GRAUS; ESCAVAÇÃO MANUAL, PREPARO DE FUNDO DE VALA E REATERRO COMPACTADO. AF_06/2022</t>
  </si>
  <si>
    <t>(COMPOSIÇÃO REPRESENTATIVA) LIGAÇÃO PREDIAL DE ESGOTO, REDE DN 150 MM, COLETOR PREDIAL DN 150 MM, L = 6,0 M, LARGURA DA VALA = 0,65 M; COM TÊ E CURVA 90 GRAUS; ESCAVAÇÃO MANUAL, PREPARO DE FUNDO DE VALA E REATERRO COMPACTADO. AF_06/2022</t>
  </si>
  <si>
    <t>EXECUÇÃO DE PAVIMENTO DE CONCRETO SIMPLES (PCS), FCK = 40 MPA, ESPESSURA DE 15,0 CM. AF_04/2022</t>
  </si>
  <si>
    <t>EXECUÇÃO DE PAVIMENTO DE CONCRETO SIMPLES (PCS), FCK = 40 MPA, ESPESSURA DE 17,5 CM. AF_04/2022</t>
  </si>
  <si>
    <t>EXECUÇÃO DE PAVIMENTO DE CONCRETO SIMPLES (PCS), FCK = 40 MPA, ESPESSURA DE 20,0 CM. AF_04/2022</t>
  </si>
  <si>
    <t>EXECUÇÃO DE PAVIMENTO DE CONCRETO SIMPLES (PCS), FCK = 40 MPA, ESPESSURA DE 22,5 CM. AF_04/2022</t>
  </si>
  <si>
    <t>EXECUÇÃO DE PAVIMENTO DE CONCRETO SIMPLES (PCS), FCK = 40 MPA, ESPESSURA DE 25,0 CM. AF_04/2022</t>
  </si>
  <si>
    <t>EXECUÇÃO DE PAVIMENTO DE CONCRETO SIMPLES (PCS), FCK = 40 MPA, ESPESSURA DE 27,5 CM. AF_04/2022</t>
  </si>
  <si>
    <t>EXECUÇÃO DE PAVIMENTO DE CONCRETO ARMADO (PCA), FCK = 30 MPA, ESPESSURA DE 15,0 CM. AF_04/2022</t>
  </si>
  <si>
    <t>EXECUÇÃO DE PAVIMENTO DE CONCRETO ARMADO (PCA), FCK = 30 MPA, ESPESSURA DE 17,5 CM. AF_04/2022</t>
  </si>
  <si>
    <t>APLICAÇÃO DE LONA PLÁSTICA PARA EXECUÇÃO DE PAVIMENTOS DE CONCRETO. AF_04/2022</t>
  </si>
  <si>
    <t>EXECUÇÃO DE JUNTAS DE CONTRAÇÃO PARA PAVIMENTOS DE CONCRETO. AF_04/2022</t>
  </si>
  <si>
    <t>APLICAÇÃO DE GRAXA EM BARRAS DE TRANSFERÊNCIA PARA EXECUÇÃO DE PAVIMENTO DE CONCRETO. AF_04/2022</t>
  </si>
  <si>
    <t>BARRAS DE TRANSFERÊNCIA, AÇO CA-25 DE 16,0 MM, PARA EXECUÇÃO DE PAVIMENTO DE CONCRETO  FORNECIMENTO E INSTALAÇÃO. AF_04/2022</t>
  </si>
  <si>
    <t>BARRAS DE TRANSFERÊNCIA, AÇO CA-25 DE 20,0 MM, PARA EXECUÇÃO DE PAVIMENTO DE CONCRETO  FORNECIMENTO E INSTALAÇÃO. AF_04/2022</t>
  </si>
  <si>
    <t>BARRAS DE TRANSFERÊNCIA, AÇO CA-25 DE 25,0 MM, PARA EXECUÇÃO DE PAVIMENTO DE CONCRETO  FORNECIMENTO E INSTALAÇÃO. AF_04/2022</t>
  </si>
  <si>
    <t>BARRAS DE TRANSFERÊNCIA, AÇO CA-25 DE 32,0 MM, PARA EXECUÇÃO DE PAVIMENTO DE CONCRETO  FORNECIMENTO E INSTALAÇÃO. AF_04/2022</t>
  </si>
  <si>
    <t>BARRAS DE LIGAÇÃO, AÇO CA-50 DE 10 MM, PARA EXECUÇÃO DE PAVIMENTO DE CONCRETO  FORNECIMENTO E INSTALAÇÃO. AF_04/2022</t>
  </si>
  <si>
    <t>EXECUÇÃO DE PAVIMENTO DE CONCRETO SIMPLES (PCS), FCK = 35 MPA, ESPESSURA DE 15,0 CM. AF_04/2022</t>
  </si>
  <si>
    <t>EXECUÇÃO DE PAVIMENTO DE CONCRETO SIMPLES (PCS), FCK = 35 MPA, ESPESSURA DE 16,0 CM. AF_04/2022</t>
  </si>
  <si>
    <t>EXECUÇÃO DE PAVIMENTO DE CONCRETO SIMPLES (PCS), FCK = 40 MPA, ESPESSURA DE 16,0 CM. AF_04/2022</t>
  </si>
  <si>
    <t>EXECUÇÃO DE PAVIMENTO DE CONCRETO SIMPLES (PCS), FCK = 35 MPA, ESPESSURA DE 17,5 CM. AF_04/2022</t>
  </si>
  <si>
    <t>EXECUÇÃO PAVIMENTO DE CONCRETO SIMPLES (PCS), FCK = 35 MPA, ESPESSURA DE 20,0 CM. AF_04/2022</t>
  </si>
  <si>
    <t>EXECUÇÃO PAVIMENTO DE CONCRETO SIMPLES (PCS), FCK = 35 MPA, ESPESSURA DE 22,5 CM. AF_04/2022</t>
  </si>
  <si>
    <t>EXECUÇÃO DE PAVIMENTO DE CONCRETO SIMPLES (PCS), FCK = 35 MPA, ESPESSURA DE 25,0 CM. AF_04/2022</t>
  </si>
  <si>
    <t>EXECUÇÃO PAVIMENTO DE CONCRETO SIMPLES (PCS), FCK = 35 MPA, ESPESSURA DE 27,5 CM. AF_04/2022</t>
  </si>
  <si>
    <t>EXECUÇÃO DE PISO INDUSTRIAL DE CONCRETO ARMADO, FCK = 20 MPA, ESPESSURA DE 12,0 CM. AF_04/2022</t>
  </si>
  <si>
    <t>EXECUÇÃO DE PISO INDUSTRIAL DE CONCRETO ARMADO, FCK = 20 MPA, ESPESSURA DE 14,0 CM. AF_04/2022</t>
  </si>
  <si>
    <t>EXECUÇÃO DE PISO INDUSTRIAL DE CONCRETO ARMADO, FCK = 20 MPA, ESPESSURA DE 15,0 CM. AF_04/2022</t>
  </si>
  <si>
    <t>EXECUÇÃO DE PISO INDUSTRIAL DE CONCRETO ARMADO, FCK = 20 MPA, ESPESSURA DE 18,0 CM. AF_04/2022</t>
  </si>
  <si>
    <t>EXECUÇÃO DE PISO INDUSTRIAL DE CONCRETO ARMADO, FCK = 20 MPA, ESPESSURA DE 20,0 CM. AF_04/2022</t>
  </si>
  <si>
    <t>EXECUÇÃO DE PISO INDUSTRIAL DE CONCRETO ARMADO, FCK = 20 MPA, ESPESSURA DE 22,0 CM. AF_04/2022</t>
  </si>
  <si>
    <t>FORNECIMENTO E INSTALAÇÃO DE SUPORTE DE MADEIRA  PARA PLACAS DE SINALIZAÇÃO, EM SOLO, COM H= DE 2,5 M E SEÇÃO DE 7,5 X 7,5 CM. AF_03/2022</t>
  </si>
  <si>
    <t>FORNECIMENTO E INSTALAÇÃO DE SUPORTE DE MADEIRA PARA PLACAS DE SINALIZAÇÃO, EM SOLO, COM H= DE 2,0 M E SEÇÃO DE 7,5 X 7,5 CM. AF_03/2022</t>
  </si>
  <si>
    <t>FORNECIMENTO E INSTALAÇÃO DE SUPORTE DE MADEIRA PARA PLACAS DE SINALIZAÇÃO EM CONCRETO, COM H= DE 2,5 M E SEÇÃO DE 7,5 X 7,5 CM. AF_03/2022</t>
  </si>
  <si>
    <t>FORNECIMENTO E INSTALAÇÃO DE SUPORTE DE MADEIRA PARA PLACAS DE SINALIZAÇÃO, EM BASE DE CONCRETO, COM H= DE 2,0 M E SEÇÃO DE 7,5 X 7,5 CM. AF_03/2022</t>
  </si>
  <si>
    <t>PISO EM GRANILITE, MARMORITE OU GRANITINA EM AMBIENTES INTERNOS, COM ESPESSURA DE 8 MM, INCLUSO MISTURA EM BETONEIRA, COLOCAÇÃO DAS JUNTAS, APLICAÇÃO DO PISO, 4 POLIMENTOS COM POLITRIZ, ESTUCAMENTO, SELADOR E CERA. AF_06/2022</t>
  </si>
  <si>
    <t>PLANTIO DE GRAMA BATATAIS EM PLACAS. AF_05/2018</t>
  </si>
  <si>
    <t>PLANTIO DE GRAMA ESMERALDA OU SÃO CARLOS OU CURITIBANA, EM PLACAS. AF_05/2022</t>
  </si>
  <si>
    <t>PAR DE TABELAS DE BASQUETE DE COMPENSADO NAVAL, COM AROS E REDES - FORNECIMENTO E INSTALAÇÃO. AF_03/2022</t>
  </si>
  <si>
    <t>12,93</t>
  </si>
  <si>
    <t>15,11</t>
  </si>
  <si>
    <t>23,79</t>
  </si>
  <si>
    <t>40,27</t>
  </si>
  <si>
    <t>50,14</t>
  </si>
  <si>
    <t>5,33</t>
  </si>
  <si>
    <t>10,65</t>
  </si>
  <si>
    <t>18,83</t>
  </si>
  <si>
    <t>30,94</t>
  </si>
  <si>
    <t>34,01</t>
  </si>
  <si>
    <t>40,21</t>
  </si>
  <si>
    <t>46,62</t>
  </si>
  <si>
    <t>59,41</t>
  </si>
  <si>
    <t>72,23</t>
  </si>
  <si>
    <t>39,09</t>
  </si>
  <si>
    <t>49,95</t>
  </si>
  <si>
    <t>71,68</t>
  </si>
  <si>
    <t>93,42</t>
  </si>
  <si>
    <t>295,12</t>
  </si>
  <si>
    <t>50,13</t>
  </si>
  <si>
    <t>6,04</t>
  </si>
  <si>
    <t>127,82</t>
  </si>
  <si>
    <t>38,17</t>
  </si>
  <si>
    <t>47,07</t>
  </si>
  <si>
    <t>197,42</t>
  </si>
  <si>
    <t>401,91</t>
  </si>
  <si>
    <t>71,89</t>
  </si>
  <si>
    <t>46,05</t>
  </si>
  <si>
    <t>85,69</t>
  </si>
  <si>
    <t>22,28</t>
  </si>
  <si>
    <t>7,11</t>
  </si>
  <si>
    <t>8,23</t>
  </si>
  <si>
    <t>11,60</t>
  </si>
  <si>
    <t>22,70</t>
  </si>
  <si>
    <t>68,91</t>
  </si>
  <si>
    <t>18,12</t>
  </si>
  <si>
    <t>103,80</t>
  </si>
  <si>
    <t>116,98</t>
  </si>
  <si>
    <t>38,53</t>
  </si>
  <si>
    <t>35,24</t>
  </si>
  <si>
    <t>48,62</t>
  </si>
  <si>
    <t>221,68</t>
  </si>
  <si>
    <t>19,17</t>
  </si>
  <si>
    <t>209,43</t>
  </si>
  <si>
    <t>215,01</t>
  </si>
  <si>
    <t>193,26</t>
  </si>
  <si>
    <t>6,25</t>
  </si>
  <si>
    <t>20,21</t>
  </si>
  <si>
    <t>1,87</t>
  </si>
  <si>
    <t>14,49</t>
  </si>
  <si>
    <t>141,23</t>
  </si>
  <si>
    <t>10,47</t>
  </si>
  <si>
    <t>16,28</t>
  </si>
  <si>
    <t>116,17</t>
  </si>
  <si>
    <t>115,28</t>
  </si>
  <si>
    <t>31,10</t>
  </si>
  <si>
    <t>23,22</t>
  </si>
  <si>
    <t>92,76</t>
  </si>
  <si>
    <t>32,46</t>
  </si>
  <si>
    <t>85,42</t>
  </si>
  <si>
    <t>184,41</t>
  </si>
  <si>
    <t>7,73</t>
  </si>
  <si>
    <t>264,06</t>
  </si>
  <si>
    <t>55,93</t>
  </si>
  <si>
    <t>43,61</t>
  </si>
  <si>
    <t>56,66</t>
  </si>
  <si>
    <t>47,89</t>
  </si>
  <si>
    <t>3,92</t>
  </si>
  <si>
    <t>20,40</t>
  </si>
  <si>
    <t>4,86</t>
  </si>
  <si>
    <t>44,14</t>
  </si>
  <si>
    <t>66,81</t>
  </si>
  <si>
    <t>45,23</t>
  </si>
  <si>
    <t>16,54</t>
  </si>
  <si>
    <t>25,26</t>
  </si>
  <si>
    <t>60,59</t>
  </si>
  <si>
    <t>50,95</t>
  </si>
  <si>
    <t>71,58</t>
  </si>
  <si>
    <t>100,61</t>
  </si>
  <si>
    <t>78,45</t>
  </si>
  <si>
    <t>6,07</t>
  </si>
  <si>
    <t>49,60</t>
  </si>
  <si>
    <t>57,17</t>
  </si>
  <si>
    <t>55,15</t>
  </si>
  <si>
    <t>33,28</t>
  </si>
  <si>
    <t>19,99</t>
  </si>
  <si>
    <t>160,32</t>
  </si>
  <si>
    <t>107,13</t>
  </si>
  <si>
    <t>260,92</t>
  </si>
  <si>
    <t>40,87</t>
  </si>
  <si>
    <t>49,17</t>
  </si>
  <si>
    <t>36,34</t>
  </si>
  <si>
    <t>33,19</t>
  </si>
  <si>
    <t>5,02</t>
  </si>
  <si>
    <t>52,02</t>
  </si>
  <si>
    <t>0,36</t>
  </si>
  <si>
    <t>30,36</t>
  </si>
  <si>
    <t>36,87</t>
  </si>
  <si>
    <t>46,14</t>
  </si>
  <si>
    <t>32,57</t>
  </si>
  <si>
    <t>78,74</t>
  </si>
  <si>
    <t>75,16</t>
  </si>
  <si>
    <t>3,44</t>
  </si>
  <si>
    <t>29,48</t>
  </si>
  <si>
    <t>3,83</t>
  </si>
  <si>
    <t>27,19</t>
  </si>
  <si>
    <t>1,00</t>
  </si>
  <si>
    <t>4,29</t>
  </si>
  <si>
    <t>46,32</t>
  </si>
  <si>
    <t>6,28</t>
  </si>
  <si>
    <t>76,82</t>
  </si>
  <si>
    <t>3,68</t>
  </si>
  <si>
    <t>24,13</t>
  </si>
  <si>
    <t>108,21</t>
  </si>
  <si>
    <t>44,31</t>
  </si>
  <si>
    <t>9,91</t>
  </si>
  <si>
    <t>62,12</t>
  </si>
  <si>
    <t>27,21</t>
  </si>
  <si>
    <t>139,11</t>
  </si>
  <si>
    <t>248,14</t>
  </si>
  <si>
    <t>201,09</t>
  </si>
  <si>
    <t>324,97</t>
  </si>
  <si>
    <t>579,67</t>
  </si>
  <si>
    <t>99,73</t>
  </si>
  <si>
    <t>282,38</t>
  </si>
  <si>
    <t>503,69</t>
  </si>
  <si>
    <t>131,38</t>
  </si>
  <si>
    <t>6,27</t>
  </si>
  <si>
    <t>1,82</t>
  </si>
  <si>
    <t>6,76</t>
  </si>
  <si>
    <t>8,17</t>
  </si>
  <si>
    <t>31,90</t>
  </si>
  <si>
    <t>47,95</t>
  </si>
  <si>
    <t>72,93</t>
  </si>
  <si>
    <t>14,53</t>
  </si>
  <si>
    <t>176,54</t>
  </si>
  <si>
    <t>2,45</t>
  </si>
  <si>
    <t>41,41</t>
  </si>
  <si>
    <t>15,01</t>
  </si>
  <si>
    <t>2,79</t>
  </si>
  <si>
    <t>4,31</t>
  </si>
  <si>
    <t>33,57</t>
  </si>
  <si>
    <t>7,00</t>
  </si>
  <si>
    <t>52,47</t>
  </si>
  <si>
    <t>12,16</t>
  </si>
  <si>
    <t>1,52</t>
  </si>
  <si>
    <t>3,97</t>
  </si>
  <si>
    <t>187,99</t>
  </si>
  <si>
    <t>34,55</t>
  </si>
  <si>
    <t>65,30</t>
  </si>
  <si>
    <t>21,16</t>
  </si>
  <si>
    <t>9,60</t>
  </si>
  <si>
    <t>61,00</t>
  </si>
  <si>
    <t>6,21</t>
  </si>
  <si>
    <t>49,79</t>
  </si>
  <si>
    <t>6,48</t>
  </si>
  <si>
    <t>25,96</t>
  </si>
  <si>
    <t>27,66</t>
  </si>
  <si>
    <t>24,43</t>
  </si>
  <si>
    <t>44,13</t>
  </si>
  <si>
    <t>24,49</t>
  </si>
  <si>
    <t>18,93</t>
  </si>
  <si>
    <t>5,35</t>
  </si>
  <si>
    <t>162,00</t>
  </si>
  <si>
    <t>79,20</t>
  </si>
  <si>
    <t>16,42</t>
  </si>
  <si>
    <t>61,19</t>
  </si>
  <si>
    <t>28,14</t>
  </si>
  <si>
    <t>23,53</t>
  </si>
  <si>
    <t>33,29</t>
  </si>
  <si>
    <t>41,15</t>
  </si>
  <si>
    <t>44,20</t>
  </si>
  <si>
    <t>63,32</t>
  </si>
  <si>
    <t>18,89</t>
  </si>
  <si>
    <t>41,30</t>
  </si>
  <si>
    <t>102,03</t>
  </si>
  <si>
    <t>78,36</t>
  </si>
  <si>
    <t>19,15</t>
  </si>
  <si>
    <t>93,95</t>
  </si>
  <si>
    <t>157,38</t>
  </si>
  <si>
    <t>61,57</t>
  </si>
  <si>
    <t>11,78</t>
  </si>
  <si>
    <t>13,60</t>
  </si>
  <si>
    <t>80,33</t>
  </si>
  <si>
    <t>129,47</t>
  </si>
  <si>
    <t>136,17</t>
  </si>
  <si>
    <t>24,78</t>
  </si>
  <si>
    <t>163,58</t>
  </si>
  <si>
    <t>178,90</t>
  </si>
  <si>
    <t>179,36</t>
  </si>
  <si>
    <t>195,66</t>
  </si>
  <si>
    <t>29,23</t>
  </si>
  <si>
    <t>37,27</t>
  </si>
  <si>
    <t>660,69</t>
  </si>
  <si>
    <t>67,99</t>
  </si>
  <si>
    <t>112,35</t>
  </si>
  <si>
    <t>620,53</t>
  </si>
  <si>
    <t>52,48</t>
  </si>
  <si>
    <t>67,26</t>
  </si>
  <si>
    <t>65,18</t>
  </si>
  <si>
    <t>69,02</t>
  </si>
  <si>
    <t>89,22</t>
  </si>
  <si>
    <t>55,25</t>
  </si>
  <si>
    <t>12,44</t>
  </si>
  <si>
    <t>16,27</t>
  </si>
  <si>
    <t>15,56</t>
  </si>
  <si>
    <t>635,76</t>
  </si>
  <si>
    <t>25,83</t>
  </si>
  <si>
    <t>33,38</t>
  </si>
  <si>
    <t>28,25</t>
  </si>
  <si>
    <t>24,30</t>
  </si>
  <si>
    <t>102,39</t>
  </si>
  <si>
    <t>16,33</t>
  </si>
  <si>
    <t>325,72</t>
  </si>
  <si>
    <t>314,15</t>
  </si>
  <si>
    <t>97,18</t>
  </si>
  <si>
    <t>82,02</t>
  </si>
  <si>
    <t>72,53</t>
  </si>
  <si>
    <t>94,75</t>
  </si>
  <si>
    <t>116,41</t>
  </si>
  <si>
    <t>214,31</t>
  </si>
  <si>
    <t>72,61</t>
  </si>
  <si>
    <t>44,30</t>
  </si>
  <si>
    <t>230,47</t>
  </si>
  <si>
    <t>15,08</t>
  </si>
  <si>
    <t>18,32</t>
  </si>
  <si>
    <t>13,01</t>
  </si>
  <si>
    <t>82,47</t>
  </si>
  <si>
    <t>59,59</t>
  </si>
  <si>
    <t>111,75</t>
  </si>
  <si>
    <t>17,37</t>
  </si>
  <si>
    <t>2,57</t>
  </si>
  <si>
    <t>626,33</t>
  </si>
  <si>
    <t>187,73</t>
  </si>
  <si>
    <t>261,73</t>
  </si>
  <si>
    <t>225,94</t>
  </si>
  <si>
    <t>261,27</t>
  </si>
  <si>
    <t>157,58</t>
  </si>
  <si>
    <t>82,36</t>
  </si>
  <si>
    <t>60,38</t>
  </si>
  <si>
    <t>52,04</t>
  </si>
  <si>
    <t>247,20</t>
  </si>
  <si>
    <t>230,20</t>
  </si>
  <si>
    <t>112,43</t>
  </si>
  <si>
    <t>67,98</t>
  </si>
  <si>
    <t>40,80</t>
  </si>
  <si>
    <t>79,13</t>
  </si>
  <si>
    <t>31,73</t>
  </si>
  <si>
    <t>166,42</t>
  </si>
  <si>
    <t>124,57</t>
  </si>
  <si>
    <t>260,28</t>
  </si>
  <si>
    <t>189,51</t>
  </si>
  <si>
    <t>203,20</t>
  </si>
  <si>
    <t>149,72</t>
  </si>
  <si>
    <t>12,91</t>
  </si>
  <si>
    <t>10,67</t>
  </si>
  <si>
    <t>15,13</t>
  </si>
  <si>
    <t>11,79</t>
  </si>
  <si>
    <t>13,47</t>
  </si>
  <si>
    <t>11,28</t>
  </si>
  <si>
    <t>12,96</t>
  </si>
  <si>
    <t>12,76</t>
  </si>
  <si>
    <t>13,97</t>
  </si>
  <si>
    <t>21,97</t>
  </si>
  <si>
    <t>12,51</t>
  </si>
  <si>
    <t>14,41</t>
  </si>
  <si>
    <t>14,45</t>
  </si>
  <si>
    <t>20,12</t>
  </si>
  <si>
    <t>679,27</t>
  </si>
  <si>
    <t>686,13</t>
  </si>
  <si>
    <t>659,19</t>
  </si>
  <si>
    <t>681,04</t>
  </si>
  <si>
    <t>661,48</t>
  </si>
  <si>
    <t>715,99</t>
  </si>
  <si>
    <t>684,77</t>
  </si>
  <si>
    <t>664,03</t>
  </si>
  <si>
    <t>698,64</t>
  </si>
  <si>
    <t>703,98</t>
  </si>
  <si>
    <t>670,29</t>
  </si>
  <si>
    <t>707,08</t>
  </si>
  <si>
    <t>669,99</t>
  </si>
  <si>
    <t>649,90</t>
  </si>
  <si>
    <t>668,87</t>
  </si>
  <si>
    <t>651,43</t>
  </si>
  <si>
    <t>955,44</t>
  </si>
  <si>
    <t>809,17</t>
  </si>
  <si>
    <t>772,48</t>
  </si>
  <si>
    <t>818,97</t>
  </si>
  <si>
    <t>717,55</t>
  </si>
  <si>
    <t>924,07</t>
  </si>
  <si>
    <t>666,36</t>
  </si>
  <si>
    <t>655,47</t>
  </si>
  <si>
    <t>710,99</t>
  </si>
  <si>
    <t>206,95</t>
  </si>
  <si>
    <t>92,20</t>
  </si>
  <si>
    <t>25,69</t>
  </si>
  <si>
    <t>15,10</t>
  </si>
  <si>
    <t>15,57</t>
  </si>
  <si>
    <t>20,89</t>
  </si>
  <si>
    <t>40,18</t>
  </si>
  <si>
    <t>45,01</t>
  </si>
  <si>
    <t>47,28</t>
  </si>
  <si>
    <t>60,97</t>
  </si>
  <si>
    <t>75,36</t>
  </si>
  <si>
    <t>41,44</t>
  </si>
  <si>
    <t>9,79</t>
  </si>
  <si>
    <t>8,97</t>
  </si>
  <si>
    <t>12,63</t>
  </si>
  <si>
    <t>12,21</t>
  </si>
  <si>
    <t>40,73</t>
  </si>
  <si>
    <t>76,29</t>
  </si>
  <si>
    <t>10,26</t>
  </si>
  <si>
    <t>59,47</t>
  </si>
  <si>
    <t>14,75</t>
  </si>
  <si>
    <t>11,02</t>
  </si>
  <si>
    <t>20,17</t>
  </si>
  <si>
    <t>53,09</t>
  </si>
  <si>
    <t>7,58</t>
  </si>
  <si>
    <t>15,90</t>
  </si>
  <si>
    <t>14,20</t>
  </si>
  <si>
    <t>32,42</t>
  </si>
  <si>
    <t>33,45</t>
  </si>
  <si>
    <t>36,82</t>
  </si>
  <si>
    <t>48,18</t>
  </si>
  <si>
    <t>43,36</t>
  </si>
  <si>
    <t>55,86</t>
  </si>
  <si>
    <t>40,76</t>
  </si>
  <si>
    <t>45,64</t>
  </si>
  <si>
    <t>30,12</t>
  </si>
  <si>
    <t>27,79</t>
  </si>
  <si>
    <t>36,32</t>
  </si>
  <si>
    <t>45,36</t>
  </si>
  <si>
    <t>21,15</t>
  </si>
  <si>
    <t>150,14</t>
  </si>
  <si>
    <t>3.343,27</t>
  </si>
  <si>
    <t>6.443,96</t>
  </si>
  <si>
    <t>8.591,95</t>
  </si>
  <si>
    <t>2.361,86</t>
  </si>
  <si>
    <t>75,09</t>
  </si>
  <si>
    <t>680,19</t>
  </si>
  <si>
    <t>147,78</t>
  </si>
  <si>
    <t>10,76</t>
  </si>
  <si>
    <t>22,76</t>
  </si>
  <si>
    <t>50,17</t>
  </si>
  <si>
    <t>64,38</t>
  </si>
  <si>
    <t>58,56</t>
  </si>
  <si>
    <t>88,34</t>
  </si>
  <si>
    <t>42,52</t>
  </si>
  <si>
    <t>41,32</t>
  </si>
  <si>
    <t>23,78</t>
  </si>
  <si>
    <t>40,54</t>
  </si>
  <si>
    <t>52,21</t>
  </si>
  <si>
    <t>45,53</t>
  </si>
  <si>
    <t>65,78</t>
  </si>
  <si>
    <t>73,21</t>
  </si>
  <si>
    <t>43,25</t>
  </si>
  <si>
    <t>50,03</t>
  </si>
  <si>
    <t>41,64</t>
  </si>
  <si>
    <t>63,28</t>
  </si>
  <si>
    <t>86,22</t>
  </si>
  <si>
    <t>82,95</t>
  </si>
  <si>
    <t>47,75</t>
  </si>
  <si>
    <t>74,09</t>
  </si>
  <si>
    <t>29,83</t>
  </si>
  <si>
    <t>35,31</t>
  </si>
  <si>
    <t>54,07</t>
  </si>
  <si>
    <t>749,32</t>
  </si>
  <si>
    <t>99,23</t>
  </si>
  <si>
    <t>221,76</t>
  </si>
  <si>
    <t>129,94</t>
  </si>
  <si>
    <t>9,58</t>
  </si>
  <si>
    <t>15,03</t>
  </si>
  <si>
    <t>22,85</t>
  </si>
  <si>
    <t>44,84</t>
  </si>
  <si>
    <t>107,34</t>
  </si>
  <si>
    <t>222,42</t>
  </si>
  <si>
    <t>75,08</t>
  </si>
  <si>
    <t>38,97</t>
  </si>
  <si>
    <t>46,00</t>
  </si>
  <si>
    <t>47,33</t>
  </si>
  <si>
    <t>54,98</t>
  </si>
  <si>
    <t>278,88</t>
  </si>
  <si>
    <t>172,67</t>
  </si>
  <si>
    <t>63,74</t>
  </si>
  <si>
    <t>89,31</t>
  </si>
  <si>
    <t>90,02</t>
  </si>
  <si>
    <t>134,17</t>
  </si>
  <si>
    <t>358,64</t>
  </si>
  <si>
    <t>144,31</t>
  </si>
  <si>
    <t>104,93</t>
  </si>
  <si>
    <t>13,46</t>
  </si>
  <si>
    <t>7,03</t>
  </si>
  <si>
    <t>13,78</t>
  </si>
  <si>
    <t>1,36</t>
  </si>
  <si>
    <t>600,32</t>
  </si>
  <si>
    <t>123,40</t>
  </si>
  <si>
    <t>592,82</t>
  </si>
  <si>
    <t>1.111,18</t>
  </si>
  <si>
    <t>3.479,97</t>
  </si>
  <si>
    <t>2.560,73</t>
  </si>
  <si>
    <t>58,55</t>
  </si>
  <si>
    <t>44,06</t>
  </si>
  <si>
    <t>29,06</t>
  </si>
  <si>
    <t>2.423,02</t>
  </si>
  <si>
    <t>1.282,34</t>
  </si>
  <si>
    <t>32,92</t>
  </si>
  <si>
    <t>10,51</t>
  </si>
  <si>
    <t>51,70</t>
  </si>
  <si>
    <t>65,92</t>
  </si>
  <si>
    <t>43,56</t>
  </si>
  <si>
    <t>45,67</t>
  </si>
  <si>
    <t>145,20</t>
  </si>
  <si>
    <t>229,27</t>
  </si>
  <si>
    <t>28,58</t>
  </si>
  <si>
    <t>69,30</t>
  </si>
  <si>
    <t>56,22</t>
  </si>
  <si>
    <t>59,78</t>
  </si>
  <si>
    <t>75,93</t>
  </si>
  <si>
    <t>109,79</t>
  </si>
  <si>
    <t>213,78</t>
  </si>
  <si>
    <t>300,29</t>
  </si>
  <si>
    <t>177,83</t>
  </si>
  <si>
    <t>39,62</t>
  </si>
  <si>
    <t>64,76</t>
  </si>
  <si>
    <t>82,35</t>
  </si>
  <si>
    <t>141,91</t>
  </si>
  <si>
    <t>105,36</t>
  </si>
  <si>
    <t>79,34</t>
  </si>
  <si>
    <t>417,23</t>
  </si>
  <si>
    <t>599,70</t>
  </si>
  <si>
    <t>29,18</t>
  </si>
  <si>
    <t>91,27</t>
  </si>
  <si>
    <t>40,70</t>
  </si>
  <si>
    <t>50,27</t>
  </si>
  <si>
    <t>66,21</t>
  </si>
  <si>
    <t>146,40</t>
  </si>
  <si>
    <t>39,37</t>
  </si>
  <si>
    <t>232,04</t>
  </si>
  <si>
    <t>35,71</t>
  </si>
  <si>
    <t>69,89</t>
  </si>
  <si>
    <t>131,42</t>
  </si>
  <si>
    <t>194,01</t>
  </si>
  <si>
    <t>19,49</t>
  </si>
  <si>
    <t>97,78</t>
  </si>
  <si>
    <t>130,32</t>
  </si>
  <si>
    <t>20,02</t>
  </si>
  <si>
    <t>72,50</t>
  </si>
  <si>
    <t>133,78</t>
  </si>
  <si>
    <t>188,31</t>
  </si>
  <si>
    <t>243,87</t>
  </si>
  <si>
    <t>12,42</t>
  </si>
  <si>
    <t>81,30</t>
  </si>
  <si>
    <t>53,33</t>
  </si>
  <si>
    <t>86,19</t>
  </si>
  <si>
    <t>165,06</t>
  </si>
  <si>
    <t>198,59</t>
  </si>
  <si>
    <t>214,90</t>
  </si>
  <si>
    <t>103,89</t>
  </si>
  <si>
    <t>143,55</t>
  </si>
  <si>
    <t>251,31</t>
  </si>
  <si>
    <t>347,52</t>
  </si>
  <si>
    <t>450,42</t>
  </si>
  <si>
    <t>108,17</t>
  </si>
  <si>
    <t>148,13</t>
  </si>
  <si>
    <t>77,36</t>
  </si>
  <si>
    <t>124,29</t>
  </si>
  <si>
    <t>170,11</t>
  </si>
  <si>
    <t>37,12</t>
  </si>
  <si>
    <t>50,59</t>
  </si>
  <si>
    <t>26,86</t>
  </si>
  <si>
    <t>87,04</t>
  </si>
  <si>
    <t>64,89</t>
  </si>
  <si>
    <t>101,34</t>
  </si>
  <si>
    <t>50,38</t>
  </si>
  <si>
    <t>77,63</t>
  </si>
  <si>
    <t>71,35</t>
  </si>
  <si>
    <t>8,71</t>
  </si>
  <si>
    <t>33,64</t>
  </si>
  <si>
    <t>22,44</t>
  </si>
  <si>
    <t>9,15</t>
  </si>
  <si>
    <t>6,43</t>
  </si>
  <si>
    <t>14,99</t>
  </si>
  <si>
    <t>8,18</t>
  </si>
  <si>
    <t>33,07</t>
  </si>
  <si>
    <t>13,80</t>
  </si>
  <si>
    <t>24,34</t>
  </si>
  <si>
    <t>64,45</t>
  </si>
  <si>
    <t>11,19</t>
  </si>
  <si>
    <t>48,13</t>
  </si>
  <si>
    <t>38,13</t>
  </si>
  <si>
    <t>46,23</t>
  </si>
  <si>
    <t>53,98</t>
  </si>
  <si>
    <t>81,73</t>
  </si>
  <si>
    <t>35,97</t>
  </si>
  <si>
    <t>106,02</t>
  </si>
  <si>
    <t>9,77</t>
  </si>
  <si>
    <t>14,61</t>
  </si>
  <si>
    <t>21,80</t>
  </si>
  <si>
    <t>50,47</t>
  </si>
  <si>
    <t>88,15</t>
  </si>
  <si>
    <t>148,28</t>
  </si>
  <si>
    <t>97,28</t>
  </si>
  <si>
    <t>42,84</t>
  </si>
  <si>
    <t>53,49</t>
  </si>
  <si>
    <t>8,26</t>
  </si>
  <si>
    <t>25,60</t>
  </si>
  <si>
    <t>26,32</t>
  </si>
  <si>
    <t>45,61</t>
  </si>
  <si>
    <t>32,99</t>
  </si>
  <si>
    <t>62,38</t>
  </si>
  <si>
    <t>63,31</t>
  </si>
  <si>
    <t>47,09</t>
  </si>
  <si>
    <t>19,87</t>
  </si>
  <si>
    <t>20,04</t>
  </si>
  <si>
    <t>20,71</t>
  </si>
  <si>
    <t>50,63</t>
  </si>
  <si>
    <t>79,25</t>
  </si>
  <si>
    <t>25,15</t>
  </si>
  <si>
    <t>19,19</t>
  </si>
  <si>
    <t>114,20</t>
  </si>
  <si>
    <t>49,78</t>
  </si>
  <si>
    <t>6,22</t>
  </si>
  <si>
    <t>3,87</t>
  </si>
  <si>
    <t>30,21</t>
  </si>
  <si>
    <t>23,67</t>
  </si>
  <si>
    <t>32,09</t>
  </si>
  <si>
    <t>130,82</t>
  </si>
  <si>
    <t>198,28</t>
  </si>
  <si>
    <t>178,91</t>
  </si>
  <si>
    <t>64,08</t>
  </si>
  <si>
    <t>86,90</t>
  </si>
  <si>
    <t>50,70</t>
  </si>
  <si>
    <t>183,54</t>
  </si>
  <si>
    <t>80,58</t>
  </si>
  <si>
    <t>93,83</t>
  </si>
  <si>
    <t>242,85</t>
  </si>
  <si>
    <t>38,23</t>
  </si>
  <si>
    <t>38,18</t>
  </si>
  <si>
    <t>35,73</t>
  </si>
  <si>
    <t>58,54</t>
  </si>
  <si>
    <t>61,60</t>
  </si>
  <si>
    <t>21,59</t>
  </si>
  <si>
    <t>19,85</t>
  </si>
  <si>
    <t>200,05</t>
  </si>
  <si>
    <t>70,02</t>
  </si>
  <si>
    <t>35,12</t>
  </si>
  <si>
    <t>35,38</t>
  </si>
  <si>
    <t>67,93</t>
  </si>
  <si>
    <t>22,92</t>
  </si>
  <si>
    <t>556,93</t>
  </si>
  <si>
    <t>47,67</t>
  </si>
  <si>
    <t>28,12</t>
  </si>
  <si>
    <t>76,86</t>
  </si>
  <si>
    <t>65,31</t>
  </si>
  <si>
    <t>28,81</t>
  </si>
  <si>
    <t>32,40</t>
  </si>
  <si>
    <t>19,18</t>
  </si>
  <si>
    <t>14,03</t>
  </si>
  <si>
    <t>33,78</t>
  </si>
  <si>
    <t>25,07</t>
  </si>
  <si>
    <t>89,40</t>
  </si>
  <si>
    <t>61,06</t>
  </si>
  <si>
    <t>89,94</t>
  </si>
  <si>
    <t>50,92</t>
  </si>
  <si>
    <t>79,86</t>
  </si>
  <si>
    <t>73,35</t>
  </si>
  <si>
    <t>75,63</t>
  </si>
  <si>
    <t>114,23</t>
  </si>
  <si>
    <t>97,63</t>
  </si>
  <si>
    <t>140,02</t>
  </si>
  <si>
    <t>205,26</t>
  </si>
  <si>
    <t>13,28</t>
  </si>
  <si>
    <t>14,01</t>
  </si>
  <si>
    <t>31,26</t>
  </si>
  <si>
    <t>39,22</t>
  </si>
  <si>
    <t>28,20</t>
  </si>
  <si>
    <t>95,41</t>
  </si>
  <si>
    <t>28,53</t>
  </si>
  <si>
    <t>39,97</t>
  </si>
  <si>
    <t>35,64</t>
  </si>
  <si>
    <t>162,08</t>
  </si>
  <si>
    <t>141,31</t>
  </si>
  <si>
    <t>146,08</t>
  </si>
  <si>
    <t>39,18</t>
  </si>
  <si>
    <t>40,47</t>
  </si>
  <si>
    <t>32,32</t>
  </si>
  <si>
    <t>58,09</t>
  </si>
  <si>
    <t>26,61</t>
  </si>
  <si>
    <t>45,08</t>
  </si>
  <si>
    <t>34,71</t>
  </si>
  <si>
    <t>25,39</t>
  </si>
  <si>
    <t>26,91</t>
  </si>
  <si>
    <t>47,86</t>
  </si>
  <si>
    <t>29,49</t>
  </si>
  <si>
    <t>43,00</t>
  </si>
  <si>
    <t>97,50</t>
  </si>
  <si>
    <t>220,40</t>
  </si>
  <si>
    <t>23,26</t>
  </si>
  <si>
    <t>29,31</t>
  </si>
  <si>
    <t>99,16</t>
  </si>
  <si>
    <t>157,12</t>
  </si>
  <si>
    <t>103,66</t>
  </si>
  <si>
    <t>156,21</t>
  </si>
  <si>
    <t>246,87</t>
  </si>
  <si>
    <t>8,81</t>
  </si>
  <si>
    <t>40,28</t>
  </si>
  <si>
    <t>14,94</t>
  </si>
  <si>
    <t>65,63</t>
  </si>
  <si>
    <t>98,42</t>
  </si>
  <si>
    <t>157,09</t>
  </si>
  <si>
    <t>12,89</t>
  </si>
  <si>
    <t>102,12</t>
  </si>
  <si>
    <t>220,36</t>
  </si>
  <si>
    <t>14,96</t>
  </si>
  <si>
    <t>37,93</t>
  </si>
  <si>
    <t>55,65</t>
  </si>
  <si>
    <t>109,78</t>
  </si>
  <si>
    <t>154,67</t>
  </si>
  <si>
    <t>246,79</t>
  </si>
  <si>
    <t>220,73</t>
  </si>
  <si>
    <t>22,58</t>
  </si>
  <si>
    <t>33,74</t>
  </si>
  <si>
    <t>24,63</t>
  </si>
  <si>
    <t>44,25</t>
  </si>
  <si>
    <t>41,96</t>
  </si>
  <si>
    <t>42,79</t>
  </si>
  <si>
    <t>26,65</t>
  </si>
  <si>
    <t>54,02</t>
  </si>
  <si>
    <t>24,94</t>
  </si>
  <si>
    <t>162,99</t>
  </si>
  <si>
    <t>64,63</t>
  </si>
  <si>
    <t>44,66</t>
  </si>
  <si>
    <t>100,97</t>
  </si>
  <si>
    <t>911,60</t>
  </si>
  <si>
    <t>39,94</t>
  </si>
  <si>
    <t>32,08</t>
  </si>
  <si>
    <t>89,30</t>
  </si>
  <si>
    <t>308,90</t>
  </si>
  <si>
    <t>39,99</t>
  </si>
  <si>
    <t>20,58</t>
  </si>
  <si>
    <t>19,96</t>
  </si>
  <si>
    <t>57,49</t>
  </si>
  <si>
    <t>37,24</t>
  </si>
  <si>
    <t>43,20</t>
  </si>
  <si>
    <t>27,63</t>
  </si>
  <si>
    <t>20,37</t>
  </si>
  <si>
    <t>25,03</t>
  </si>
  <si>
    <t>91,44</t>
  </si>
  <si>
    <t>21,58</t>
  </si>
  <si>
    <t>51,55</t>
  </si>
  <si>
    <t>484,69</t>
  </si>
  <si>
    <t>17,50</t>
  </si>
  <si>
    <t>15,71</t>
  </si>
  <si>
    <t>10,41</t>
  </si>
  <si>
    <t>23,33</t>
  </si>
  <si>
    <t>28,24</t>
  </si>
  <si>
    <t>27,12</t>
  </si>
  <si>
    <t>35,66</t>
  </si>
  <si>
    <t>26,99</t>
  </si>
  <si>
    <t>16,65</t>
  </si>
  <si>
    <t>39,47</t>
  </si>
  <si>
    <t>142,00</t>
  </si>
  <si>
    <t>155,54</t>
  </si>
  <si>
    <t>27,40</t>
  </si>
  <si>
    <t>4,25</t>
  </si>
  <si>
    <t>6,20</t>
  </si>
  <si>
    <t>463,06</t>
  </si>
  <si>
    <t>636,22</t>
  </si>
  <si>
    <t>1.029,97</t>
  </si>
  <si>
    <t>1.327,39</t>
  </si>
  <si>
    <t>89,60</t>
  </si>
  <si>
    <t>15,63</t>
  </si>
  <si>
    <t>74,90</t>
  </si>
  <si>
    <t>96,24</t>
  </si>
  <si>
    <t>74,35</t>
  </si>
  <si>
    <t>37,48</t>
  </si>
  <si>
    <t>45,86</t>
  </si>
  <si>
    <t>33,99</t>
  </si>
  <si>
    <t>37,67</t>
  </si>
  <si>
    <t>631,55</t>
  </si>
  <si>
    <t>40,46</t>
  </si>
  <si>
    <t>55,77</t>
  </si>
  <si>
    <t>96,54</t>
  </si>
  <si>
    <t>38,78</t>
  </si>
  <si>
    <t>77,52</t>
  </si>
  <si>
    <t>104,63</t>
  </si>
  <si>
    <t>155,05</t>
  </si>
  <si>
    <t>73,02</t>
  </si>
  <si>
    <t>99,18</t>
  </si>
  <si>
    <t>147,54</t>
  </si>
  <si>
    <t>48,61</t>
  </si>
  <si>
    <t>54,37</t>
  </si>
  <si>
    <t>288,15</t>
  </si>
  <si>
    <t>45,05</t>
  </si>
  <si>
    <t>79,26</t>
  </si>
  <si>
    <t>128,40</t>
  </si>
  <si>
    <t>226,03</t>
  </si>
  <si>
    <t>19,50</t>
  </si>
  <si>
    <t>164,73</t>
  </si>
  <si>
    <t>175,35</t>
  </si>
  <si>
    <t>47,39</t>
  </si>
  <si>
    <t>26,03</t>
  </si>
  <si>
    <t>25,70</t>
  </si>
  <si>
    <t>28,71</t>
  </si>
  <si>
    <t>28,45</t>
  </si>
  <si>
    <t>19,73</t>
  </si>
  <si>
    <t>64,91</t>
  </si>
  <si>
    <t>81,48</t>
  </si>
  <si>
    <t>23,81</t>
  </si>
  <si>
    <t>58,05</t>
  </si>
  <si>
    <t>48,67</t>
  </si>
  <si>
    <t>944,05</t>
  </si>
  <si>
    <t>84,90</t>
  </si>
  <si>
    <t>271,46</t>
  </si>
  <si>
    <t>111,23</t>
  </si>
  <si>
    <t>19,51</t>
  </si>
  <si>
    <t>18,41</t>
  </si>
  <si>
    <t>22,69</t>
  </si>
  <si>
    <t>18,71</t>
  </si>
  <si>
    <t>24,26</t>
  </si>
  <si>
    <t>19,04</t>
  </si>
  <si>
    <t>25,89</t>
  </si>
  <si>
    <t>32,33</t>
  </si>
  <si>
    <t>22,23</t>
  </si>
  <si>
    <t>30,97</t>
  </si>
  <si>
    <t>6,40</t>
  </si>
  <si>
    <t>71,28</t>
  </si>
  <si>
    <t>5,98</t>
  </si>
  <si>
    <t>7,89</t>
  </si>
  <si>
    <t>7,36</t>
  </si>
  <si>
    <t>10,49</t>
  </si>
  <si>
    <t>79,29</t>
  </si>
  <si>
    <t>71,99</t>
  </si>
  <si>
    <t>9,95</t>
  </si>
  <si>
    <t>242,83</t>
  </si>
  <si>
    <t>192,79</t>
  </si>
  <si>
    <t>196,86</t>
  </si>
  <si>
    <t>56,36</t>
  </si>
  <si>
    <t>69,08</t>
  </si>
  <si>
    <t>79,48</t>
  </si>
  <si>
    <t>71,85</t>
  </si>
  <si>
    <t>59,25</t>
  </si>
  <si>
    <t>62,26</t>
  </si>
  <si>
    <t>92,80</t>
  </si>
  <si>
    <t>102,01</t>
  </si>
  <si>
    <t>84,58</t>
  </si>
  <si>
    <t>85,87</t>
  </si>
  <si>
    <t>94,12</t>
  </si>
  <si>
    <t>62,99</t>
  </si>
  <si>
    <t>82,45</t>
  </si>
  <si>
    <t>63,60</t>
  </si>
  <si>
    <t>137,31</t>
  </si>
  <si>
    <t>170,94</t>
  </si>
  <si>
    <t>283,75</t>
  </si>
  <si>
    <t>59,49</t>
  </si>
  <si>
    <t>125,84</t>
  </si>
  <si>
    <t>45,24</t>
  </si>
  <si>
    <t>27,35</t>
  </si>
  <si>
    <t>29,28</t>
  </si>
  <si>
    <t>104,78</t>
  </si>
  <si>
    <t>70,27</t>
  </si>
  <si>
    <t>76,14</t>
  </si>
  <si>
    <t>65,97</t>
  </si>
  <si>
    <t>23,89</t>
  </si>
  <si>
    <t>24,24</t>
  </si>
  <si>
    <t>24,38</t>
  </si>
  <si>
    <t>165,90</t>
  </si>
  <si>
    <t>243,17</t>
  </si>
  <si>
    <t>26,62</t>
  </si>
  <si>
    <t>29,33</t>
  </si>
  <si>
    <t>16,37</t>
  </si>
  <si>
    <t>37,88</t>
  </si>
  <si>
    <t>53,18</t>
  </si>
  <si>
    <t>29,04</t>
  </si>
  <si>
    <t>23,73</t>
  </si>
  <si>
    <t>27,82</t>
  </si>
  <si>
    <t>22,31</t>
  </si>
  <si>
    <t>14,70</t>
  </si>
  <si>
    <t>38,64</t>
  </si>
  <si>
    <t>26,89</t>
  </si>
  <si>
    <t>45,54</t>
  </si>
  <si>
    <t>59,55</t>
  </si>
  <si>
    <t>24,23</t>
  </si>
  <si>
    <t>70,76</t>
  </si>
  <si>
    <t>50,34</t>
  </si>
  <si>
    <t>47,68</t>
  </si>
  <si>
    <t>68,02</t>
  </si>
  <si>
    <t>56,42</t>
  </si>
  <si>
    <t>111,39</t>
  </si>
  <si>
    <t>88,44</t>
  </si>
  <si>
    <t>147,05</t>
  </si>
  <si>
    <t>133,69</t>
  </si>
  <si>
    <t>169,82</t>
  </si>
  <si>
    <t>154,23</t>
  </si>
  <si>
    <t>50,41</t>
  </si>
  <si>
    <t>47,78</t>
  </si>
  <si>
    <t>402,10</t>
  </si>
  <si>
    <t>40,75</t>
  </si>
  <si>
    <t>37,18</t>
  </si>
  <si>
    <t>76,71</t>
  </si>
  <si>
    <t>68,95</t>
  </si>
  <si>
    <t>412,22</t>
  </si>
  <si>
    <t>74,29</t>
  </si>
  <si>
    <t>32,51</t>
  </si>
  <si>
    <t>143,89</t>
  </si>
  <si>
    <t>130,00</t>
  </si>
  <si>
    <t>36,55</t>
  </si>
  <si>
    <t>119,85</t>
  </si>
  <si>
    <t>51,66</t>
  </si>
  <si>
    <t>117,57</t>
  </si>
  <si>
    <t>26,28</t>
  </si>
  <si>
    <t>32,84</t>
  </si>
  <si>
    <t>38,04</t>
  </si>
  <si>
    <t>86,05</t>
  </si>
  <si>
    <t>38,71</t>
  </si>
  <si>
    <t>35,15</t>
  </si>
  <si>
    <t>17,82</t>
  </si>
  <si>
    <t>34,38</t>
  </si>
  <si>
    <t>36,35</t>
  </si>
  <si>
    <t>40,53</t>
  </si>
  <si>
    <t>29,99</t>
  </si>
  <si>
    <t>36,88</t>
  </si>
  <si>
    <t>65,29</t>
  </si>
  <si>
    <t>25,51</t>
  </si>
  <si>
    <t>42,42</t>
  </si>
  <si>
    <t>66,61</t>
  </si>
  <si>
    <t>90,75</t>
  </si>
  <si>
    <t>103,82</t>
  </si>
  <si>
    <t>159,10</t>
  </si>
  <si>
    <t>174,45</t>
  </si>
  <si>
    <t>128,21</t>
  </si>
  <si>
    <t>34,40</t>
  </si>
  <si>
    <t>64,41</t>
  </si>
  <si>
    <t>68,34</t>
  </si>
  <si>
    <t>299,15</t>
  </si>
  <si>
    <t>62,63</t>
  </si>
  <si>
    <t>61,92</t>
  </si>
  <si>
    <t>98,96</t>
  </si>
  <si>
    <t>245,76</t>
  </si>
  <si>
    <t>71,79</t>
  </si>
  <si>
    <t>77,14</t>
  </si>
  <si>
    <t>503,47</t>
  </si>
  <si>
    <t>516,76</t>
  </si>
  <si>
    <t>1.587,67</t>
  </si>
  <si>
    <t>1.814,61</t>
  </si>
  <si>
    <t>4.593,55</t>
  </si>
  <si>
    <t>2.957,65</t>
  </si>
  <si>
    <t>647,87</t>
  </si>
  <si>
    <t>26,20</t>
  </si>
  <si>
    <t>43,58</t>
  </si>
  <si>
    <t>1.230,88</t>
  </si>
  <si>
    <t>889,71</t>
  </si>
  <si>
    <t>23,39</t>
  </si>
  <si>
    <t>26,51</t>
  </si>
  <si>
    <t>16,53</t>
  </si>
  <si>
    <t>7,46</t>
  </si>
  <si>
    <t>33,02</t>
  </si>
  <si>
    <t>70,18</t>
  </si>
  <si>
    <t>52,63</t>
  </si>
  <si>
    <t>21,24</t>
  </si>
  <si>
    <t>8,41</t>
  </si>
  <si>
    <t>97,54</t>
  </si>
  <si>
    <t>47,54</t>
  </si>
  <si>
    <t>145,64</t>
  </si>
  <si>
    <t>514,35</t>
  </si>
  <si>
    <t>234,96</t>
  </si>
  <si>
    <t>11,67</t>
  </si>
  <si>
    <t>70,45</t>
  </si>
  <si>
    <t>159,72</t>
  </si>
  <si>
    <t>199,97</t>
  </si>
  <si>
    <t>396,38</t>
  </si>
  <si>
    <t>154,44</t>
  </si>
  <si>
    <t>2,32</t>
  </si>
  <si>
    <t>10,94</t>
  </si>
  <si>
    <t>4,14</t>
  </si>
  <si>
    <t>23,54</t>
  </si>
  <si>
    <t>25,55</t>
  </si>
  <si>
    <t>63,70</t>
  </si>
  <si>
    <t>103,13</t>
  </si>
  <si>
    <t>6.086,52</t>
  </si>
  <si>
    <t>6.424,45</t>
  </si>
  <si>
    <t>4.825,31</t>
  </si>
  <si>
    <t>5.190,06</t>
  </si>
  <si>
    <t>2.600,18</t>
  </si>
  <si>
    <t>1.233,22</t>
  </si>
  <si>
    <t>62,14</t>
  </si>
  <si>
    <t>110,69</t>
  </si>
  <si>
    <t>23,04</t>
  </si>
  <si>
    <t>18,87</t>
  </si>
  <si>
    <t>28,01</t>
  </si>
  <si>
    <t>25,80</t>
  </si>
  <si>
    <t>31,00</t>
  </si>
  <si>
    <t>138,38</t>
  </si>
  <si>
    <t>40,48</t>
  </si>
  <si>
    <t>63,62</t>
  </si>
  <si>
    <t>39,98</t>
  </si>
  <si>
    <t>102,59</t>
  </si>
  <si>
    <t>3.843,77</t>
  </si>
  <si>
    <t>3.411,73</t>
  </si>
  <si>
    <t>3.221,78</t>
  </si>
  <si>
    <t>7.045,86</t>
  </si>
  <si>
    <t>11.250,05</t>
  </si>
  <si>
    <t>16,83</t>
  </si>
  <si>
    <t>86,12</t>
  </si>
  <si>
    <t>115,00</t>
  </si>
  <si>
    <t>34,68</t>
  </si>
  <si>
    <t>64,11</t>
  </si>
  <si>
    <t>2.972,56</t>
  </si>
  <si>
    <t>6.144,11</t>
  </si>
  <si>
    <t>32,14</t>
  </si>
  <si>
    <t>25,05</t>
  </si>
  <si>
    <t>23,08</t>
  </si>
  <si>
    <t>16,39</t>
  </si>
  <si>
    <t>15,51</t>
  </si>
  <si>
    <t>53,15</t>
  </si>
  <si>
    <t>37,23</t>
  </si>
  <si>
    <t>81,52</t>
  </si>
  <si>
    <t>83,24</t>
  </si>
  <si>
    <t>105,33</t>
  </si>
  <si>
    <t>42,24</t>
  </si>
  <si>
    <t>35,11</t>
  </si>
  <si>
    <t>34,03</t>
  </si>
  <si>
    <t>65,20</t>
  </si>
  <si>
    <t>19,79</t>
  </si>
  <si>
    <t>18,27</t>
  </si>
  <si>
    <t>14,06</t>
  </si>
  <si>
    <t>31,18</t>
  </si>
  <si>
    <t>34,16</t>
  </si>
  <si>
    <t>3.313,51</t>
  </si>
  <si>
    <t>3.646,05</t>
  </si>
  <si>
    <t>3.598,99</t>
  </si>
  <si>
    <t>3.822,17</t>
  </si>
  <si>
    <t>3.578,22</t>
  </si>
  <si>
    <t>4.473,67</t>
  </si>
  <si>
    <t>3.318,27</t>
  </si>
  <si>
    <t>3.503,61</t>
  </si>
  <si>
    <t>4.853,35</t>
  </si>
  <si>
    <t>3.224,01</t>
  </si>
  <si>
    <t>4.781,11</t>
  </si>
  <si>
    <t>3.457,91</t>
  </si>
  <si>
    <t>3.582,56</t>
  </si>
  <si>
    <t>5.027,34</t>
  </si>
  <si>
    <t>4.451,91</t>
  </si>
  <si>
    <t>4.534,63</t>
  </si>
  <si>
    <t>4.611,08</t>
  </si>
  <si>
    <t>6.544,45</t>
  </si>
  <si>
    <t>4.381,76</t>
  </si>
  <si>
    <t>4.579,55</t>
  </si>
  <si>
    <t>4.494,85</t>
  </si>
  <si>
    <t>3.991,37</t>
  </si>
  <si>
    <t>3.584,29</t>
  </si>
  <si>
    <t>4.463,58</t>
  </si>
  <si>
    <t>4.693,74</t>
  </si>
  <si>
    <t>4.802,37</t>
  </si>
  <si>
    <t>3.760,14</t>
  </si>
  <si>
    <t>5.023,50</t>
  </si>
  <si>
    <t>4.481,23</t>
  </si>
  <si>
    <t>4.698,58</t>
  </si>
  <si>
    <t>4.595,54</t>
  </si>
  <si>
    <t>3.237,87</t>
  </si>
  <si>
    <t>6.132,02</t>
  </si>
  <si>
    <t>4.409,65</t>
  </si>
  <si>
    <t>3.609,90</t>
  </si>
  <si>
    <t>3.223,86</t>
  </si>
  <si>
    <t>UNXMES</t>
  </si>
  <si>
    <t>104,84</t>
  </si>
  <si>
    <t>1,89</t>
  </si>
  <si>
    <t>10,63</t>
  </si>
  <si>
    <t>27,98</t>
  </si>
  <si>
    <t>42,39</t>
  </si>
  <si>
    <t>83,07</t>
  </si>
  <si>
    <t>56,75</t>
  </si>
  <si>
    <t>156,57</t>
  </si>
  <si>
    <t>36,06</t>
  </si>
  <si>
    <t>81,76</t>
  </si>
  <si>
    <t>15,29</t>
  </si>
  <si>
    <t>14,13</t>
  </si>
  <si>
    <t>2.377,06</t>
  </si>
  <si>
    <t>2.660,53</t>
  </si>
  <si>
    <t>2.233,38</t>
  </si>
  <si>
    <t>2.661,21</t>
  </si>
  <si>
    <t>7.770,00</t>
  </si>
  <si>
    <t>3.529,04</t>
  </si>
  <si>
    <t>2.251,00</t>
  </si>
  <si>
    <t>3,00</t>
  </si>
  <si>
    <t>40,06</t>
  </si>
  <si>
    <t>90,95</t>
  </si>
  <si>
    <t>26,34</t>
  </si>
  <si>
    <t>62,58</t>
  </si>
  <si>
    <t>72,60</t>
  </si>
  <si>
    <t>91,21</t>
  </si>
  <si>
    <t>2.951,20</t>
  </si>
  <si>
    <t>104,25</t>
  </si>
  <si>
    <t>2.812,24</t>
  </si>
  <si>
    <t>3.067,76</t>
  </si>
  <si>
    <t>1.870,97</t>
  </si>
  <si>
    <t>1.995,00</t>
  </si>
  <si>
    <t>4.342,61</t>
  </si>
  <si>
    <t>5.452,74</t>
  </si>
  <si>
    <t>7.063,42</t>
  </si>
  <si>
    <t>2.700,78</t>
  </si>
  <si>
    <t>97,09</t>
  </si>
  <si>
    <t>3,11</t>
  </si>
  <si>
    <t>545,57</t>
  </si>
  <si>
    <t>47,73</t>
  </si>
  <si>
    <t>70,95</t>
  </si>
  <si>
    <t>54,90</t>
  </si>
  <si>
    <t>165,20</t>
  </si>
  <si>
    <t>140,23</t>
  </si>
  <si>
    <t>75,20</t>
  </si>
  <si>
    <t>1,35</t>
  </si>
  <si>
    <t>17,02</t>
  </si>
  <si>
    <t>82,99</t>
  </si>
  <si>
    <t>52,50</t>
  </si>
  <si>
    <t>2.908,98</t>
  </si>
  <si>
    <t>25,54</t>
  </si>
  <si>
    <t>4.526,48</t>
  </si>
  <si>
    <t>2.309,50</t>
  </si>
  <si>
    <t>3.826,71</t>
  </si>
  <si>
    <t>368,23</t>
  </si>
  <si>
    <t>509,72</t>
  </si>
  <si>
    <t>619,77</t>
  </si>
  <si>
    <t>555,34</t>
  </si>
  <si>
    <t>197,00</t>
  </si>
  <si>
    <t>216,48</t>
  </si>
  <si>
    <t>436,50</t>
  </si>
  <si>
    <t>354,83</t>
  </si>
  <si>
    <t>1.197,21</t>
  </si>
  <si>
    <t>456,26</t>
  </si>
  <si>
    <t>2,73</t>
  </si>
  <si>
    <t>3,19</t>
  </si>
  <si>
    <t>41,59</t>
  </si>
  <si>
    <t>49,05</t>
  </si>
  <si>
    <t>110,38</t>
  </si>
  <si>
    <t>70,52</t>
  </si>
  <si>
    <t>58,51</t>
  </si>
  <si>
    <t>68,98</t>
  </si>
  <si>
    <t>53,65</t>
  </si>
  <si>
    <t>46,65</t>
  </si>
  <si>
    <t>58,76</t>
  </si>
  <si>
    <t>305,11</t>
  </si>
  <si>
    <t>32,89</t>
  </si>
  <si>
    <t>44,67</t>
  </si>
  <si>
    <t>27,76</t>
  </si>
  <si>
    <t>6,90</t>
  </si>
  <si>
    <t>65,85</t>
  </si>
  <si>
    <t>64,01</t>
  </si>
  <si>
    <t>64,33</t>
  </si>
  <si>
    <t>332,99</t>
  </si>
  <si>
    <t>351,83</t>
  </si>
  <si>
    <t>377,43</t>
  </si>
  <si>
    <t>20,18</t>
  </si>
  <si>
    <t>66,19</t>
  </si>
  <si>
    <t>71,31</t>
  </si>
  <si>
    <t>39,35</t>
  </si>
  <si>
    <t>43,12</t>
  </si>
  <si>
    <t>44,86</t>
  </si>
  <si>
    <t>79,77</t>
  </si>
  <si>
    <t>75,67</t>
  </si>
  <si>
    <t>126,24</t>
  </si>
  <si>
    <t>129,29</t>
  </si>
  <si>
    <t>122,66</t>
  </si>
  <si>
    <t>5,24</t>
  </si>
  <si>
    <t>66,86</t>
  </si>
  <si>
    <t>57,05</t>
  </si>
  <si>
    <t>132,02</t>
  </si>
  <si>
    <t>158,75</t>
  </si>
  <si>
    <t>273,56</t>
  </si>
  <si>
    <t>28,68</t>
  </si>
  <si>
    <t>459,42</t>
  </si>
  <si>
    <t>56,27</t>
  </si>
  <si>
    <t>100,10</t>
  </si>
  <si>
    <t>52,13</t>
  </si>
  <si>
    <t>53,02</t>
  </si>
  <si>
    <t>71,27</t>
  </si>
  <si>
    <t>84,26</t>
  </si>
  <si>
    <t>89,05</t>
  </si>
  <si>
    <t>120,24</t>
  </si>
  <si>
    <t>109,42</t>
  </si>
  <si>
    <t>133,01</t>
  </si>
  <si>
    <t>128,93</t>
  </si>
  <si>
    <t>143,90</t>
  </si>
  <si>
    <t>162,86</t>
  </si>
  <si>
    <t>172,28</t>
  </si>
  <si>
    <t>176,49</t>
  </si>
  <si>
    <t>156,64</t>
  </si>
  <si>
    <t>206,26</t>
  </si>
  <si>
    <t>258,12</t>
  </si>
  <si>
    <t>336,72</t>
  </si>
  <si>
    <t>43,05</t>
  </si>
  <si>
    <t>432,55</t>
  </si>
  <si>
    <t>59,64</t>
  </si>
  <si>
    <t>79,22</t>
  </si>
  <si>
    <t>102,05</t>
  </si>
  <si>
    <t>127,40</t>
  </si>
  <si>
    <t>204,93</t>
  </si>
  <si>
    <t>21,28</t>
  </si>
  <si>
    <t>60,39</t>
  </si>
  <si>
    <t>79,17</t>
  </si>
  <si>
    <t>204,36</t>
  </si>
  <si>
    <t>240,24</t>
  </si>
  <si>
    <t>261,78</t>
  </si>
  <si>
    <t>325,46</t>
  </si>
  <si>
    <t>383,61</t>
  </si>
  <si>
    <t>451,36</t>
  </si>
  <si>
    <t>137,24</t>
  </si>
  <si>
    <t>616,92</t>
  </si>
  <si>
    <t>162,87</t>
  </si>
  <si>
    <t>194,32</t>
  </si>
  <si>
    <t>124,92</t>
  </si>
  <si>
    <t>14,28</t>
  </si>
  <si>
    <t>153,32</t>
  </si>
  <si>
    <t>250,75</t>
  </si>
  <si>
    <t>29,66</t>
  </si>
  <si>
    <t>4,62</t>
  </si>
  <si>
    <t>324,42</t>
  </si>
  <si>
    <t>401,96</t>
  </si>
  <si>
    <t>58,11</t>
  </si>
  <si>
    <t>78,72</t>
  </si>
  <si>
    <t>23,62</t>
  </si>
  <si>
    <t>32,59</t>
  </si>
  <si>
    <t>8,32</t>
  </si>
  <si>
    <t>337,87</t>
  </si>
  <si>
    <t>95,93</t>
  </si>
  <si>
    <t>259,91</t>
  </si>
  <si>
    <t>91,67</t>
  </si>
  <si>
    <t>16,43</t>
  </si>
  <si>
    <t>77.223,77</t>
  </si>
  <si>
    <t>87.692,30</t>
  </si>
  <si>
    <t>57.902,09</t>
  </si>
  <si>
    <t>69.772,02</t>
  </si>
  <si>
    <t>39,27</t>
  </si>
  <si>
    <t>44,94</t>
  </si>
  <si>
    <t>22,98</t>
  </si>
  <si>
    <t>36,57</t>
  </si>
  <si>
    <t>458,00</t>
  </si>
  <si>
    <t>484,50</t>
  </si>
  <si>
    <t>477,03</t>
  </si>
  <si>
    <t>629,46</t>
  </si>
  <si>
    <t>6.079,85</t>
  </si>
  <si>
    <t>1.021,28</t>
  </si>
  <si>
    <t>1.316,50</t>
  </si>
  <si>
    <t>2.932,05</t>
  </si>
  <si>
    <t>167,53</t>
  </si>
  <si>
    <t>250,08</t>
  </si>
  <si>
    <t>265,76</t>
  </si>
  <si>
    <t>67,88</t>
  </si>
  <si>
    <t>224,99</t>
  </si>
  <si>
    <t>136,81</t>
  </si>
  <si>
    <t>201,45</t>
  </si>
  <si>
    <t>45,15</t>
  </si>
  <si>
    <t>534,10</t>
  </si>
  <si>
    <t>42,21</t>
  </si>
  <si>
    <t>82,96</t>
  </si>
  <si>
    <t>133,34</t>
  </si>
  <si>
    <t>199,45</t>
  </si>
  <si>
    <t>266,20</t>
  </si>
  <si>
    <t>321,70</t>
  </si>
  <si>
    <t>407,75</t>
  </si>
  <si>
    <t>1.868,71</t>
  </si>
  <si>
    <t>3.650,25</t>
  </si>
  <si>
    <t>295,30</t>
  </si>
  <si>
    <t>441,47</t>
  </si>
  <si>
    <t>888,08</t>
  </si>
  <si>
    <t>552,98</t>
  </si>
  <si>
    <t>3.473,00</t>
  </si>
  <si>
    <t>1.111,28</t>
  </si>
  <si>
    <t>352,18</t>
  </si>
  <si>
    <t>570,26</t>
  </si>
  <si>
    <t>148,26</t>
  </si>
  <si>
    <t>2.323,02</t>
  </si>
  <si>
    <t>3.897,25</t>
  </si>
  <si>
    <t>4.901,65</t>
  </si>
  <si>
    <t>77,40</t>
  </si>
  <si>
    <t>183,59</t>
  </si>
  <si>
    <t>2.520,44</t>
  </si>
  <si>
    <t>45,12</t>
  </si>
  <si>
    <t>54,45</t>
  </si>
  <si>
    <t>124,47</t>
  </si>
  <si>
    <t>48,84</t>
  </si>
  <si>
    <t>63,63</t>
  </si>
  <si>
    <t>24,42</t>
  </si>
  <si>
    <t>37,89</t>
  </si>
  <si>
    <t>13,49</t>
  </si>
  <si>
    <t>68,00</t>
  </si>
  <si>
    <t>65,73</t>
  </si>
  <si>
    <t>106,89</t>
  </si>
  <si>
    <t>67,54</t>
  </si>
  <si>
    <t>71,21</t>
  </si>
  <si>
    <t>119,12</t>
  </si>
  <si>
    <t>11,48</t>
  </si>
  <si>
    <t>31,22</t>
  </si>
  <si>
    <t>159,88</t>
  </si>
  <si>
    <t>147,26</t>
  </si>
  <si>
    <t>22,02</t>
  </si>
  <si>
    <t>85,68</t>
  </si>
  <si>
    <t>4.092,29</t>
  </si>
  <si>
    <t>246,91</t>
  </si>
  <si>
    <t>18.000,00</t>
  </si>
  <si>
    <t>24.419,58</t>
  </si>
  <si>
    <t>26.433,56</t>
  </si>
  <si>
    <t>28.447,55</t>
  </si>
  <si>
    <t>30.461,53</t>
  </si>
  <si>
    <t>34.741,25</t>
  </si>
  <si>
    <t>6.192,57</t>
  </si>
  <si>
    <t>8.256,76</t>
  </si>
  <si>
    <t>1.438,98</t>
  </si>
  <si>
    <t>3.175,68</t>
  </si>
  <si>
    <t>49,27</t>
  </si>
  <si>
    <t>35,86</t>
  </si>
  <si>
    <t>177,42</t>
  </si>
  <si>
    <t>137,41</t>
  </si>
  <si>
    <t>64,02</t>
  </si>
  <si>
    <t>59,30</t>
  </si>
  <si>
    <t>12,57</t>
  </si>
  <si>
    <t>9.200,00</t>
  </si>
  <si>
    <t>7.723,33</t>
  </si>
  <si>
    <t>6.666,66</t>
  </si>
  <si>
    <t>5.153,58</t>
  </si>
  <si>
    <t>91.122,46</t>
  </si>
  <si>
    <t>11.996,87</t>
  </si>
  <si>
    <t>11.399,99</t>
  </si>
  <si>
    <t>45,58</t>
  </si>
  <si>
    <t>562,62</t>
  </si>
  <si>
    <t>591,20</t>
  </si>
  <si>
    <t>608,34</t>
  </si>
  <si>
    <t>500,00</t>
  </si>
  <si>
    <t>539,79</t>
  </si>
  <si>
    <t>517,90</t>
  </si>
  <si>
    <t>593,52</t>
  </si>
  <si>
    <t>602,13</t>
  </si>
  <si>
    <t>514,09</t>
  </si>
  <si>
    <t>533,87</t>
  </si>
  <si>
    <t>590,95</t>
  </si>
  <si>
    <t>531,23</t>
  </si>
  <si>
    <t>574,07</t>
  </si>
  <si>
    <t>563,73</t>
  </si>
  <si>
    <t>594,97</t>
  </si>
  <si>
    <t>620,39</t>
  </si>
  <si>
    <t>548,36</t>
  </si>
  <si>
    <t>572,04</t>
  </si>
  <si>
    <t>635,64</t>
  </si>
  <si>
    <t>679,14</t>
  </si>
  <si>
    <t>726,26</t>
  </si>
  <si>
    <t>472,10</t>
  </si>
  <si>
    <t>479,82</t>
  </si>
  <si>
    <t>12,92</t>
  </si>
  <si>
    <t>9,87</t>
  </si>
  <si>
    <t>230,43</t>
  </si>
  <si>
    <t>125,54</t>
  </si>
  <si>
    <t>209,15</t>
  </si>
  <si>
    <t>28,31</t>
  </si>
  <si>
    <t>18,29</t>
  </si>
  <si>
    <t>160,55</t>
  </si>
  <si>
    <t>250,49</t>
  </si>
  <si>
    <t>180,65</t>
  </si>
  <si>
    <t>247,89</t>
  </si>
  <si>
    <t>133,00</t>
  </si>
  <si>
    <t>39,61</t>
  </si>
  <si>
    <t>61,16</t>
  </si>
  <si>
    <t>148,76</t>
  </si>
  <si>
    <t>247,64</t>
  </si>
  <si>
    <t>12,99</t>
  </si>
  <si>
    <t>107,61</t>
  </si>
  <si>
    <t>45,30</t>
  </si>
  <si>
    <t>24,67</t>
  </si>
  <si>
    <t>117,44</t>
  </si>
  <si>
    <t>260,64</t>
  </si>
  <si>
    <t>43,28</t>
  </si>
  <si>
    <t>34,10</t>
  </si>
  <si>
    <t>32,28</t>
  </si>
  <si>
    <t>25,61</t>
  </si>
  <si>
    <t>20,08</t>
  </si>
  <si>
    <t>9,45</t>
  </si>
  <si>
    <t>22.500,00</t>
  </si>
  <si>
    <t>123,11</t>
  </si>
  <si>
    <t>25,29</t>
  </si>
  <si>
    <t>846,46</t>
  </si>
  <si>
    <t>357,23</t>
  </si>
  <si>
    <t>342,56</t>
  </si>
  <si>
    <t>42,41</t>
  </si>
  <si>
    <t>107,71</t>
  </si>
  <si>
    <t>100,80</t>
  </si>
  <si>
    <t>52,15</t>
  </si>
  <si>
    <t>147,38</t>
  </si>
  <si>
    <t>258,24</t>
  </si>
  <si>
    <t>40,55</t>
  </si>
  <si>
    <t>118,35</t>
  </si>
  <si>
    <t>58,42</t>
  </si>
  <si>
    <t>180,01</t>
  </si>
  <si>
    <t>32,50</t>
  </si>
  <si>
    <t>49,87</t>
  </si>
  <si>
    <t>128,01</t>
  </si>
  <si>
    <t>243,44</t>
  </si>
  <si>
    <t>355,21</t>
  </si>
  <si>
    <t>907,89</t>
  </si>
  <si>
    <t>163,54</t>
  </si>
  <si>
    <t>76,64</t>
  </si>
  <si>
    <t>60,03</t>
  </si>
  <si>
    <t>191,50</t>
  </si>
  <si>
    <t>105,85</t>
  </si>
  <si>
    <t>274,85</t>
  </si>
  <si>
    <t>179,40</t>
  </si>
  <si>
    <t>42,27</t>
  </si>
  <si>
    <t>77,58</t>
  </si>
  <si>
    <t>34,43</t>
  </si>
  <si>
    <t>43,44</t>
  </si>
  <si>
    <t>78,26</t>
  </si>
  <si>
    <t>46,47</t>
  </si>
  <si>
    <t>171,33</t>
  </si>
  <si>
    <t>67,44</t>
  </si>
  <si>
    <t>246,03</t>
  </si>
  <si>
    <t>56,69</t>
  </si>
  <si>
    <t>46,95</t>
  </si>
  <si>
    <t>6,55</t>
  </si>
  <si>
    <t>68,86</t>
  </si>
  <si>
    <t>202,45</t>
  </si>
  <si>
    <t>45,38</t>
  </si>
  <si>
    <t>107,15</t>
  </si>
  <si>
    <t>38,90</t>
  </si>
  <si>
    <t>29,40</t>
  </si>
  <si>
    <t>545,85</t>
  </si>
  <si>
    <t>897,89</t>
  </si>
  <si>
    <t>682,71</t>
  </si>
  <si>
    <t>1.009,30</t>
  </si>
  <si>
    <t>36,37</t>
  </si>
  <si>
    <t>33,62</t>
  </si>
  <si>
    <t>300,30</t>
  </si>
  <si>
    <t>152,99</t>
  </si>
  <si>
    <t>51,42</t>
  </si>
  <si>
    <t>82,12</t>
  </si>
  <si>
    <t>121,97</t>
  </si>
  <si>
    <t>289,87</t>
  </si>
  <si>
    <t>82,64</t>
  </si>
  <si>
    <t>200,03</t>
  </si>
  <si>
    <t>132,78</t>
  </si>
  <si>
    <t>290,92</t>
  </si>
  <si>
    <t>599,74</t>
  </si>
  <si>
    <t>179,06</t>
  </si>
  <si>
    <t>99,31</t>
  </si>
  <si>
    <t>250,71</t>
  </si>
  <si>
    <t>116,15</t>
  </si>
  <si>
    <t>79,52</t>
  </si>
  <si>
    <t>27,49</t>
  </si>
  <si>
    <t>36,65</t>
  </si>
  <si>
    <t>34,78</t>
  </si>
  <si>
    <t>41,48</t>
  </si>
  <si>
    <t>79,31</t>
  </si>
  <si>
    <t>63,58</t>
  </si>
  <si>
    <t>229,22</t>
  </si>
  <si>
    <t>132,09</t>
  </si>
  <si>
    <t>309,42</t>
  </si>
  <si>
    <t>625,23</t>
  </si>
  <si>
    <t>61,09</t>
  </si>
  <si>
    <t>124,65</t>
  </si>
  <si>
    <t>299,52</t>
  </si>
  <si>
    <t>600,48</t>
  </si>
  <si>
    <t>90,06</t>
  </si>
  <si>
    <t>285,55</t>
  </si>
  <si>
    <t>127,77</t>
  </si>
  <si>
    <t>371,91</t>
  </si>
  <si>
    <t>710,03</t>
  </si>
  <si>
    <t>1.776,08</t>
  </si>
  <si>
    <t>212,17</t>
  </si>
  <si>
    <t>6,00</t>
  </si>
  <si>
    <t>37,63</t>
  </si>
  <si>
    <t>125,10</t>
  </si>
  <si>
    <t>136,14</t>
  </si>
  <si>
    <t>57,32</t>
  </si>
  <si>
    <t>516,42</t>
  </si>
  <si>
    <t>282,22</t>
  </si>
  <si>
    <t>126,04</t>
  </si>
  <si>
    <t>136,58</t>
  </si>
  <si>
    <t>449,66</t>
  </si>
  <si>
    <t>54,62</t>
  </si>
  <si>
    <t>19,48</t>
  </si>
  <si>
    <t>3.603,77</t>
  </si>
  <si>
    <t>52,32</t>
  </si>
  <si>
    <t>81,53</t>
  </si>
  <si>
    <t>72,70</t>
  </si>
  <si>
    <t>5.515,05</t>
  </si>
  <si>
    <t>6.574,07</t>
  </si>
  <si>
    <t>98,21</t>
  </si>
  <si>
    <t>98,34</t>
  </si>
  <si>
    <t>1.842.187,50</t>
  </si>
  <si>
    <t>2.742.187,50</t>
  </si>
  <si>
    <t>459,71</t>
  </si>
  <si>
    <t>1.301,90</t>
  </si>
  <si>
    <t>77,71</t>
  </si>
  <si>
    <t>278,57</t>
  </si>
  <si>
    <t>69,90</t>
  </si>
  <si>
    <t>70,55</t>
  </si>
  <si>
    <t>75,96</t>
  </si>
  <si>
    <t>126,28</t>
  </si>
  <si>
    <t>24,70</t>
  </si>
  <si>
    <t>5.972,04</t>
  </si>
  <si>
    <t>39,36</t>
  </si>
  <si>
    <t>244,00</t>
  </si>
  <si>
    <t>48,78</t>
  </si>
  <si>
    <t>200,60</t>
  </si>
  <si>
    <t>126,76</t>
  </si>
  <si>
    <t>47,18</t>
  </si>
  <si>
    <t>89,24</t>
  </si>
  <si>
    <t>88,86</t>
  </si>
  <si>
    <t>67,18</t>
  </si>
  <si>
    <t>26,30</t>
  </si>
  <si>
    <t>21,52</t>
  </si>
  <si>
    <t>118,30</t>
  </si>
  <si>
    <t>87,34</t>
  </si>
  <si>
    <t>89,08</t>
  </si>
  <si>
    <t>86,17</t>
  </si>
  <si>
    <t>108,80</t>
  </si>
  <si>
    <t>85,02</t>
  </si>
  <si>
    <t>73,78</t>
  </si>
  <si>
    <t>258,26</t>
  </si>
  <si>
    <t>52,84</t>
  </si>
  <si>
    <t>98,60</t>
  </si>
  <si>
    <t>62,73</t>
  </si>
  <si>
    <t>25,10</t>
  </si>
  <si>
    <t>133,31</t>
  </si>
  <si>
    <t>197,08</t>
  </si>
  <si>
    <t>331,11</t>
  </si>
  <si>
    <t>143,49</t>
  </si>
  <si>
    <t>6.958.860,81</t>
  </si>
  <si>
    <t>2.978.984,52</t>
  </si>
  <si>
    <t>38,41</t>
  </si>
  <si>
    <t>85,85</t>
  </si>
  <si>
    <t>571,08</t>
  </si>
  <si>
    <t>1.568,39</t>
  </si>
  <si>
    <t>1.692,03</t>
  </si>
  <si>
    <t>1.861,36</t>
  </si>
  <si>
    <t>150,46</t>
  </si>
  <si>
    <t>178,57</t>
  </si>
  <si>
    <t>539,30</t>
  </si>
  <si>
    <t>717,21</t>
  </si>
  <si>
    <t>1.005,48</t>
  </si>
  <si>
    <t>719,12</t>
  </si>
  <si>
    <t>836,25</t>
  </si>
  <si>
    <t>1.034,30</t>
  </si>
  <si>
    <t>1.330,06</t>
  </si>
  <si>
    <t>1.466,07</t>
  </si>
  <si>
    <t>749,04</t>
  </si>
  <si>
    <t>478,22</t>
  </si>
  <si>
    <t>402,02</t>
  </si>
  <si>
    <t>502,73</t>
  </si>
  <si>
    <t>334,93</t>
  </si>
  <si>
    <t>417,63</t>
  </si>
  <si>
    <t>60,71</t>
  </si>
  <si>
    <t>3.634,17</t>
  </si>
  <si>
    <t>19,29</t>
  </si>
  <si>
    <t>103,55</t>
  </si>
  <si>
    <t>116,07</t>
  </si>
  <si>
    <t>91,08</t>
  </si>
  <si>
    <t>5.608,00</t>
  </si>
  <si>
    <t>5.079,58</t>
  </si>
  <si>
    <t>3.002,25</t>
  </si>
  <si>
    <t>3.161,95</t>
  </si>
  <si>
    <t>27,71</t>
  </si>
  <si>
    <t>16,77</t>
  </si>
  <si>
    <t>1.122,81</t>
  </si>
  <si>
    <t>128,23</t>
  </si>
  <si>
    <t>676,88</t>
  </si>
  <si>
    <t>1.152,46</t>
  </si>
  <si>
    <t>165,57</t>
  </si>
  <si>
    <t>328,65</t>
  </si>
  <si>
    <t>912,93</t>
  </si>
  <si>
    <t>1.354,17</t>
  </si>
  <si>
    <t>773,70</t>
  </si>
  <si>
    <t>1.291,66</t>
  </si>
  <si>
    <t>1.637,02</t>
  </si>
  <si>
    <t>1.006,49</t>
  </si>
  <si>
    <t>1.014,19</t>
  </si>
  <si>
    <t>1.430,25</t>
  </si>
  <si>
    <t>3.062,30</t>
  </si>
  <si>
    <t>191,68</t>
  </si>
  <si>
    <t>83,85</t>
  </si>
  <si>
    <t>35,55</t>
  </si>
  <si>
    <t>80,94</t>
  </si>
  <si>
    <t>197,47</t>
  </si>
  <si>
    <t>284,68</t>
  </si>
  <si>
    <t>796,51</t>
  </si>
  <si>
    <t>1.199,57</t>
  </si>
  <si>
    <t>1.670,96</t>
  </si>
  <si>
    <t>694,82</t>
  </si>
  <si>
    <t>869,91</t>
  </si>
  <si>
    <t>1.206,54</t>
  </si>
  <si>
    <t>1.593,64</t>
  </si>
  <si>
    <t>476,49</t>
  </si>
  <si>
    <t>552,70</t>
  </si>
  <si>
    <t>607,07</t>
  </si>
  <si>
    <t>594,00</t>
  </si>
  <si>
    <t>484,79</t>
  </si>
  <si>
    <t>492,73</t>
  </si>
  <si>
    <t>746,67</t>
  </si>
  <si>
    <t>536,17</t>
  </si>
  <si>
    <t>604,20</t>
  </si>
  <si>
    <t>664,61</t>
  </si>
  <si>
    <t>769,44</t>
  </si>
  <si>
    <t>695,01</t>
  </si>
  <si>
    <t>825,30</t>
  </si>
  <si>
    <t>900,47</t>
  </si>
  <si>
    <t>1.110,58</t>
  </si>
  <si>
    <t>875,37</t>
  </si>
  <si>
    <t>924,86</t>
  </si>
  <si>
    <t>1.126,35</t>
  </si>
  <si>
    <t>930,08</t>
  </si>
  <si>
    <t>46,52</t>
  </si>
  <si>
    <t>58,97</t>
  </si>
  <si>
    <t>45,68</t>
  </si>
  <si>
    <t>92,68</t>
  </si>
  <si>
    <t>102,41</t>
  </si>
  <si>
    <t>163,93</t>
  </si>
  <si>
    <t>458,75</t>
  </si>
  <si>
    <t>472,66</t>
  </si>
  <si>
    <t>157,00</t>
  </si>
  <si>
    <t>175,81</t>
  </si>
  <si>
    <t>89,19</t>
  </si>
  <si>
    <t>305,35</t>
  </si>
  <si>
    <t>150,63</t>
  </si>
  <si>
    <t>18,46</t>
  </si>
  <si>
    <t>3.270,37</t>
  </si>
  <si>
    <t>1.225,03</t>
  </si>
  <si>
    <t>1.149,37</t>
  </si>
  <si>
    <t>1.044,01</t>
  </si>
  <si>
    <t>919,50</t>
  </si>
  <si>
    <t>718,35</t>
  </si>
  <si>
    <t>22,18</t>
  </si>
  <si>
    <t>23,69</t>
  </si>
  <si>
    <t>939,26</t>
  </si>
  <si>
    <t>96,58</t>
  </si>
  <si>
    <t>41,31</t>
  </si>
  <si>
    <t>396,53</t>
  </si>
  <si>
    <t>177,61</t>
  </si>
  <si>
    <t>271,93</t>
  </si>
  <si>
    <t>141,57</t>
  </si>
  <si>
    <t>252,52</t>
  </si>
  <si>
    <t>459,95</t>
  </si>
  <si>
    <t>631,29</t>
  </si>
  <si>
    <t>35,65</t>
  </si>
  <si>
    <t>28,84</t>
  </si>
  <si>
    <t>93,91</t>
  </si>
  <si>
    <t>202,12</t>
  </si>
  <si>
    <t>330,47</t>
  </si>
  <si>
    <t>63,65</t>
  </si>
  <si>
    <t>18,72</t>
  </si>
  <si>
    <t>64,04</t>
  </si>
  <si>
    <t>35,10</t>
  </si>
  <si>
    <t>96,61</t>
  </si>
  <si>
    <t>152,34</t>
  </si>
  <si>
    <t>277,54</t>
  </si>
  <si>
    <t>457,77</t>
  </si>
  <si>
    <t>68,38</t>
  </si>
  <si>
    <t>38,98</t>
  </si>
  <si>
    <t>104,18</t>
  </si>
  <si>
    <t>179,89</t>
  </si>
  <si>
    <t>26,15</t>
  </si>
  <si>
    <t>37,36</t>
  </si>
  <si>
    <t>137,97</t>
  </si>
  <si>
    <t>15,28</t>
  </si>
  <si>
    <t>17,48</t>
  </si>
  <si>
    <t>21,57</t>
  </si>
  <si>
    <t>38,93</t>
  </si>
  <si>
    <t>54,78</t>
  </si>
  <si>
    <t>75,48</t>
  </si>
  <si>
    <t>17,86</t>
  </si>
  <si>
    <t>1,91</t>
  </si>
  <si>
    <t>352,41</t>
  </si>
  <si>
    <t>540,82</t>
  </si>
  <si>
    <t>577,46</t>
  </si>
  <si>
    <t>521,63</t>
  </si>
  <si>
    <t>621,95</t>
  </si>
  <si>
    <t>628,05</t>
  </si>
  <si>
    <t>819,96</t>
  </si>
  <si>
    <t>699,58</t>
  </si>
  <si>
    <t>881,02</t>
  </si>
  <si>
    <t>1.071,18</t>
  </si>
  <si>
    <t>1.221,22</t>
  </si>
  <si>
    <t>512.653,30</t>
  </si>
  <si>
    <t>455.775,00</t>
  </si>
  <si>
    <t>169,94</t>
  </si>
  <si>
    <t>544,94</t>
  </si>
  <si>
    <t>3.533,61</t>
  </si>
  <si>
    <t>3.740,13</t>
  </si>
  <si>
    <t>9.405,88</t>
  </si>
  <si>
    <t>17.536,10</t>
  </si>
  <si>
    <t>20.179,57</t>
  </si>
  <si>
    <t>19.059,30</t>
  </si>
  <si>
    <t>21.444,31</t>
  </si>
  <si>
    <t>39.459,01</t>
  </si>
  <si>
    <t>22.068,42</t>
  </si>
  <si>
    <t>21.652,49</t>
  </si>
  <si>
    <t>77,87</t>
  </si>
  <si>
    <t>23,90</t>
  </si>
  <si>
    <t>3.813,10</t>
  </si>
  <si>
    <t>2.797,99</t>
  </si>
  <si>
    <t>29,82</t>
  </si>
  <si>
    <t>59,93</t>
  </si>
  <si>
    <t>60,53</t>
  </si>
  <si>
    <t>10.723,90</t>
  </si>
  <si>
    <t>342,99</t>
  </si>
  <si>
    <t>846,20</t>
  </si>
  <si>
    <t>27,55</t>
  </si>
  <si>
    <t>37,17</t>
  </si>
  <si>
    <t>2.782,92</t>
  </si>
  <si>
    <t>4.078,63</t>
  </si>
  <si>
    <t>5.188,45</t>
  </si>
  <si>
    <t>2.572,79</t>
  </si>
  <si>
    <t>2.119,48</t>
  </si>
  <si>
    <t>2.073,38</t>
  </si>
  <si>
    <t>110,32</t>
  </si>
  <si>
    <t>92,61</t>
  </si>
  <si>
    <t>113,05</t>
  </si>
  <si>
    <t>6.377,55</t>
  </si>
  <si>
    <t>87,47</t>
  </si>
  <si>
    <t>140,82</t>
  </si>
  <si>
    <t>310,84</t>
  </si>
  <si>
    <t>516,48</t>
  </si>
  <si>
    <t>74,48</t>
  </si>
  <si>
    <t>136,02</t>
  </si>
  <si>
    <t>120,12</t>
  </si>
  <si>
    <t>73,72</t>
  </si>
  <si>
    <t>24,03</t>
  </si>
  <si>
    <t>51,04</t>
  </si>
  <si>
    <t>305,81</t>
  </si>
  <si>
    <t>13,59</t>
  </si>
  <si>
    <t>26,22</t>
  </si>
  <si>
    <t>18,45</t>
  </si>
  <si>
    <t>13,13</t>
  </si>
  <si>
    <t>57,02</t>
  </si>
  <si>
    <t>152,79</t>
  </si>
  <si>
    <t>3.529,54</t>
  </si>
  <si>
    <t>827,26</t>
  </si>
  <si>
    <t>1.858,73</t>
  </si>
  <si>
    <t>2.915,68</t>
  </si>
  <si>
    <t>25,00</t>
  </si>
  <si>
    <t>46,73</t>
  </si>
  <si>
    <t>90,65</t>
  </si>
  <si>
    <t>69,66</t>
  </si>
  <si>
    <t>103,68</t>
  </si>
  <si>
    <t>79,33</t>
  </si>
  <si>
    <t>63.341,39</t>
  </si>
  <si>
    <t>9.128,14</t>
  </si>
  <si>
    <t>28.575,06</t>
  </si>
  <si>
    <t>15.628,11</t>
  </si>
  <si>
    <t>185,64</t>
  </si>
  <si>
    <t>323,01</t>
  </si>
  <si>
    <t>3.426,93</t>
  </si>
  <si>
    <t>325,60</t>
  </si>
  <si>
    <t>197,77</t>
  </si>
  <si>
    <t>66,25</t>
  </si>
  <si>
    <t>97,00</t>
  </si>
  <si>
    <t>159,23</t>
  </si>
  <si>
    <t>12,26</t>
  </si>
  <si>
    <t>104,29</t>
  </si>
  <si>
    <t>287,00</t>
  </si>
  <si>
    <t>295,00</t>
  </si>
  <si>
    <t>26,85</t>
  </si>
  <si>
    <t>25,43</t>
  </si>
  <si>
    <t>56,81</t>
  </si>
  <si>
    <t>44,09</t>
  </si>
  <si>
    <t>41,76</t>
  </si>
  <si>
    <t>9,14</t>
  </si>
  <si>
    <t>2.072,34</t>
  </si>
  <si>
    <t>34,75</t>
  </si>
  <si>
    <t>41,66</t>
  </si>
  <si>
    <t>58,34</t>
  </si>
  <si>
    <t>108,43</t>
  </si>
  <si>
    <t>91,00</t>
  </si>
  <si>
    <t>184,79</t>
  </si>
  <si>
    <t>356,87</t>
  </si>
  <si>
    <t>1.049,33</t>
  </si>
  <si>
    <t>7.146,79</t>
  </si>
  <si>
    <t>119,19</t>
  </si>
  <si>
    <t>228,95</t>
  </si>
  <si>
    <t>313,93</t>
  </si>
  <si>
    <t>294,45</t>
  </si>
  <si>
    <t>232,21</t>
  </si>
  <si>
    <t>206,73</t>
  </si>
  <si>
    <t>262,26</t>
  </si>
  <si>
    <t>256,18</t>
  </si>
  <si>
    <t>293,09</t>
  </si>
  <si>
    <t>794,98</t>
  </si>
  <si>
    <t>644,59</t>
  </si>
  <si>
    <t>445,16</t>
  </si>
  <si>
    <t>815,17</t>
  </si>
  <si>
    <t>412,92</t>
  </si>
  <si>
    <t>453,60</t>
  </si>
  <si>
    <t>737,10</t>
  </si>
  <si>
    <t>621,38</t>
  </si>
  <si>
    <t>925,71</t>
  </si>
  <si>
    <t>177,60</t>
  </si>
  <si>
    <t>184,30</t>
  </si>
  <si>
    <t>195,91</t>
  </si>
  <si>
    <t>230,13</t>
  </si>
  <si>
    <t>213,63</t>
  </si>
  <si>
    <t>193,98</t>
  </si>
  <si>
    <t>204,51</t>
  </si>
  <si>
    <t>195,70</t>
  </si>
  <si>
    <t>213,41</t>
  </si>
  <si>
    <t>398,46</t>
  </si>
  <si>
    <t>440,62</t>
  </si>
  <si>
    <t>463,74</t>
  </si>
  <si>
    <t>499,74</t>
  </si>
  <si>
    <t>598,65</t>
  </si>
  <si>
    <t>1.383,94</t>
  </si>
  <si>
    <t>365,35</t>
  </si>
  <si>
    <t>72,82</t>
  </si>
  <si>
    <t>76,12</t>
  </si>
  <si>
    <t>91,28</t>
  </si>
  <si>
    <t>210,66</t>
  </si>
  <si>
    <t>189,59</t>
  </si>
  <si>
    <t>140,44</t>
  </si>
  <si>
    <t>157,99</t>
  </si>
  <si>
    <t>41,17</t>
  </si>
  <si>
    <t>27,92</t>
  </si>
  <si>
    <t>23,85</t>
  </si>
  <si>
    <t>24,11</t>
  </si>
  <si>
    <t>23,70</t>
  </si>
  <si>
    <t>3.922,99</t>
  </si>
  <si>
    <t>49,64</t>
  </si>
  <si>
    <t>56,59</t>
  </si>
  <si>
    <t>659,57</t>
  </si>
  <si>
    <t>693,14</t>
  </si>
  <si>
    <t>973,46</t>
  </si>
  <si>
    <t>794,89</t>
  </si>
  <si>
    <t>1.678,29</t>
  </si>
  <si>
    <t>798,91</t>
  </si>
  <si>
    <t>1.166,38</t>
  </si>
  <si>
    <t>1.365,10</t>
  </si>
  <si>
    <t>1.360,61</t>
  </si>
  <si>
    <t>488,54</t>
  </si>
  <si>
    <t>610,45</t>
  </si>
  <si>
    <t>564,47</t>
  </si>
  <si>
    <t>822,64</t>
  </si>
  <si>
    <t>1.015,97</t>
  </si>
  <si>
    <t>140,88</t>
  </si>
  <si>
    <t>261,01</t>
  </si>
  <si>
    <t>565,66</t>
  </si>
  <si>
    <t>442,23</t>
  </si>
  <si>
    <t>82,72</t>
  </si>
  <si>
    <t>134,50</t>
  </si>
  <si>
    <t>230,71</t>
  </si>
  <si>
    <t>57,45</t>
  </si>
  <si>
    <t>177,84</t>
  </si>
  <si>
    <t>248,10</t>
  </si>
  <si>
    <t>72,21</t>
  </si>
  <si>
    <t>1.235,37</t>
  </si>
  <si>
    <t>2.513,77</t>
  </si>
  <si>
    <t>79,97</t>
  </si>
  <si>
    <t>53,92</t>
  </si>
  <si>
    <t>129,33</t>
  </si>
  <si>
    <t>6.046.805,68</t>
  </si>
  <si>
    <t>131,47</t>
  </si>
  <si>
    <t>252,89</t>
  </si>
  <si>
    <t>476,99</t>
  </si>
  <si>
    <t>139,28</t>
  </si>
  <si>
    <t>78,77</t>
  </si>
  <si>
    <t>35,91</t>
  </si>
  <si>
    <t>44,29</t>
  </si>
  <si>
    <t>20,61</t>
  </si>
  <si>
    <t>82,79</t>
  </si>
  <si>
    <t>346,83</t>
  </si>
  <si>
    <t>195,00</t>
  </si>
  <si>
    <t>66,41</t>
  </si>
  <si>
    <t>6.517,88</t>
  </si>
  <si>
    <t>14.116,35</t>
  </si>
  <si>
    <t>81,62</t>
  </si>
  <si>
    <t>827.982,79</t>
  </si>
  <si>
    <t>780.000,00</t>
  </si>
  <si>
    <t>691.845,49</t>
  </si>
  <si>
    <t>518.900,53</t>
  </si>
  <si>
    <t>669.527,82</t>
  </si>
  <si>
    <t>499.088,38</t>
  </si>
  <si>
    <t>681.942,84</t>
  </si>
  <si>
    <t>150.651,46</t>
  </si>
  <si>
    <t>746.571,46</t>
  </si>
  <si>
    <t>612.857,15</t>
  </si>
  <si>
    <t>24.439,91</t>
  </si>
  <si>
    <t>2.403,28</t>
  </si>
  <si>
    <t>1.827,13</t>
  </si>
  <si>
    <t>27,04</t>
  </si>
  <si>
    <t>25,77</t>
  </si>
  <si>
    <t>86,91</t>
  </si>
  <si>
    <t>61,14</t>
  </si>
  <si>
    <t>140,79</t>
  </si>
  <si>
    <t>37,35</t>
  </si>
  <si>
    <t>106,47</t>
  </si>
  <si>
    <t>224.811,18</t>
  </si>
  <si>
    <t>264.335,66</t>
  </si>
  <si>
    <t>204.419,58</t>
  </si>
  <si>
    <t>51,41</t>
  </si>
  <si>
    <t>4.747,00</t>
  </si>
  <si>
    <t>5.129,83</t>
  </si>
  <si>
    <t>2.558,05</t>
  </si>
  <si>
    <t>269,58</t>
  </si>
  <si>
    <t>311,06</t>
  </si>
  <si>
    <t>329,79</t>
  </si>
  <si>
    <t>258,58</t>
  </si>
  <si>
    <t>9,31</t>
  </si>
  <si>
    <t>21,89</t>
  </si>
  <si>
    <t>2.677,55</t>
  </si>
  <si>
    <t>209,90</t>
  </si>
  <si>
    <t>26,68</t>
  </si>
  <si>
    <t>221,14</t>
  </si>
  <si>
    <t>102,14</t>
  </si>
  <si>
    <t>119,64</t>
  </si>
  <si>
    <t>183,66</t>
  </si>
  <si>
    <t>234,33</t>
  </si>
  <si>
    <t>290,21</t>
  </si>
  <si>
    <t>513,89</t>
  </si>
  <si>
    <t>377,32</t>
  </si>
  <si>
    <t>1.493,61</t>
  </si>
  <si>
    <t>60,24</t>
  </si>
  <si>
    <t>77,60</t>
  </si>
  <si>
    <t>436,62</t>
  </si>
  <si>
    <t>683,12</t>
  </si>
  <si>
    <t>125,89</t>
  </si>
  <si>
    <t>168,61</t>
  </si>
  <si>
    <t>310,86</t>
  </si>
  <si>
    <t>444,04</t>
  </si>
  <si>
    <t>1.040,78</t>
  </si>
  <si>
    <t>136,07</t>
  </si>
  <si>
    <t>195,72</t>
  </si>
  <si>
    <t>370,59</t>
  </si>
  <si>
    <t>112,33</t>
  </si>
  <si>
    <t>790,46</t>
  </si>
  <si>
    <t>59,68</t>
  </si>
  <si>
    <t>208,55</t>
  </si>
  <si>
    <t>85,43</t>
  </si>
  <si>
    <t>36,31</t>
  </si>
  <si>
    <t>24,74</t>
  </si>
  <si>
    <t>4,33</t>
  </si>
  <si>
    <t>20,27</t>
  </si>
  <si>
    <t>90,84</t>
  </si>
  <si>
    <t>43,45</t>
  </si>
  <si>
    <t>257,93</t>
  </si>
  <si>
    <t>138,44</t>
  </si>
  <si>
    <t>28,33</t>
  </si>
  <si>
    <t>407,71</t>
  </si>
  <si>
    <t>653,58</t>
  </si>
  <si>
    <t>54,46</t>
  </si>
  <si>
    <t>54,34</t>
  </si>
  <si>
    <t>49,43</t>
  </si>
  <si>
    <t>58,81</t>
  </si>
  <si>
    <t>76,70</t>
  </si>
  <si>
    <t>170,22</t>
  </si>
  <si>
    <t>243,75</t>
  </si>
  <si>
    <t>817,61</t>
  </si>
  <si>
    <t>2.350,23</t>
  </si>
  <si>
    <t>2.925,26</t>
  </si>
  <si>
    <t>56,25</t>
  </si>
  <si>
    <t>5.798,66</t>
  </si>
  <si>
    <t>32,60</t>
  </si>
  <si>
    <t>5.776,21</t>
  </si>
  <si>
    <t>82,17</t>
  </si>
  <si>
    <t>38,88</t>
  </si>
  <si>
    <t>55,64</t>
  </si>
  <si>
    <t>1.335,53</t>
  </si>
  <si>
    <t>3,75</t>
  </si>
  <si>
    <t>1.665,00</t>
  </si>
  <si>
    <t>644,54</t>
  </si>
  <si>
    <t>814,27</t>
  </si>
  <si>
    <t>43,29</t>
  </si>
  <si>
    <t>3.487,08</t>
  </si>
  <si>
    <t>5,31</t>
  </si>
  <si>
    <t>22,33</t>
  </si>
  <si>
    <t>22,60</t>
  </si>
  <si>
    <t>67,69</t>
  </si>
  <si>
    <t>556,78</t>
  </si>
  <si>
    <t>25,37</t>
  </si>
  <si>
    <t>21,01</t>
  </si>
  <si>
    <t>36,75</t>
  </si>
  <si>
    <t>36,45</t>
  </si>
  <si>
    <t>36,95</t>
  </si>
  <si>
    <t>31,87</t>
  </si>
  <si>
    <t>5,16</t>
  </si>
  <si>
    <t>43,82</t>
  </si>
  <si>
    <t>64,86</t>
  </si>
  <si>
    <t>116,20</t>
  </si>
  <si>
    <t>30,33</t>
  </si>
  <si>
    <t>109,87</t>
  </si>
  <si>
    <t>92,65</t>
  </si>
  <si>
    <t>43,94</t>
  </si>
  <si>
    <t>43,13</t>
  </si>
  <si>
    <t>33,46</t>
  </si>
  <si>
    <t>8,86</t>
  </si>
  <si>
    <t>21,12</t>
  </si>
  <si>
    <t>122,17</t>
  </si>
  <si>
    <t>112,11</t>
  </si>
  <si>
    <t>54,49</t>
  </si>
  <si>
    <t>2.590,65</t>
  </si>
  <si>
    <t>242,90</t>
  </si>
  <si>
    <t>149,92</t>
  </si>
  <si>
    <t>4.970,96</t>
  </si>
  <si>
    <t>2.754,65</t>
  </si>
  <si>
    <t>74,34</t>
  </si>
  <si>
    <t>444,96</t>
  </si>
  <si>
    <t>636,11</t>
  </si>
  <si>
    <t>697,98</t>
  </si>
  <si>
    <t>1.199,34</t>
  </si>
  <si>
    <t>785,70</t>
  </si>
  <si>
    <t>1.576,16</t>
  </si>
  <si>
    <t>994,47</t>
  </si>
  <si>
    <t>1.183,00</t>
  </si>
  <si>
    <t>116,75</t>
  </si>
  <si>
    <t>228,58</t>
  </si>
  <si>
    <t>369,21</t>
  </si>
  <si>
    <t>457,26</t>
  </si>
  <si>
    <t>592,26</t>
  </si>
  <si>
    <t>104,85</t>
  </si>
  <si>
    <t>190,52</t>
  </si>
  <si>
    <t>158,36</t>
  </si>
  <si>
    <t>350,71</t>
  </si>
  <si>
    <t>516,69</t>
  </si>
  <si>
    <t>82,42</t>
  </si>
  <si>
    <t>783,42</t>
  </si>
  <si>
    <t>620,33</t>
  </si>
  <si>
    <t>32,90</t>
  </si>
  <si>
    <t>104,31</t>
  </si>
  <si>
    <t>204,27</t>
  </si>
  <si>
    <t>287,78</t>
  </si>
  <si>
    <t>420,69</t>
  </si>
  <si>
    <t>138,18</t>
  </si>
  <si>
    <t>199,85</t>
  </si>
  <si>
    <t>336,30</t>
  </si>
  <si>
    <t>436,34</t>
  </si>
  <si>
    <t>646,25</t>
  </si>
  <si>
    <t>951,25</t>
  </si>
  <si>
    <t>65,21</t>
  </si>
  <si>
    <t>271,10</t>
  </si>
  <si>
    <t>172,06</t>
  </si>
  <si>
    <t>175,74</t>
  </si>
  <si>
    <t>15,14</t>
  </si>
  <si>
    <t>4.688,71</t>
  </si>
  <si>
    <t>5.750,24</t>
  </si>
  <si>
    <t>6.665,00</t>
  </si>
  <si>
    <t>8.803,52</t>
  </si>
  <si>
    <t>1.560,39</t>
  </si>
  <si>
    <t>2.173,21</t>
  </si>
  <si>
    <t>3.094,55</t>
  </si>
  <si>
    <t>40,37</t>
  </si>
  <si>
    <t>37,28</t>
  </si>
  <si>
    <t>203,33</t>
  </si>
  <si>
    <t>49,22</t>
  </si>
  <si>
    <t>115,03</t>
  </si>
  <si>
    <t>231,48</t>
  </si>
  <si>
    <t>30,93</t>
  </si>
  <si>
    <t>115,10</t>
  </si>
  <si>
    <t>170,40</t>
  </si>
  <si>
    <t>69,24</t>
  </si>
  <si>
    <t>113,30</t>
  </si>
  <si>
    <t>187,42</t>
  </si>
  <si>
    <t>261,17</t>
  </si>
  <si>
    <t>368,53</t>
  </si>
  <si>
    <t>427,31</t>
  </si>
  <si>
    <t>57,29</t>
  </si>
  <si>
    <t>397,74</t>
  </si>
  <si>
    <t>564,79</t>
  </si>
  <si>
    <t>68,66</t>
  </si>
  <si>
    <t>36,72</t>
  </si>
  <si>
    <t>20,30</t>
  </si>
  <si>
    <t>4.425,25</t>
  </si>
  <si>
    <t>5.641,13</t>
  </si>
  <si>
    <t>5.705,60</t>
  </si>
  <si>
    <t>45,39</t>
  </si>
  <si>
    <t>62,36</t>
  </si>
  <si>
    <t>258,83</t>
  </si>
  <si>
    <t>166,13</t>
  </si>
  <si>
    <t>418,53</t>
  </si>
  <si>
    <t>712,27</t>
  </si>
  <si>
    <t>146,49</t>
  </si>
  <si>
    <t>288,61</t>
  </si>
  <si>
    <t>233,09</t>
  </si>
  <si>
    <t>74,81</t>
  </si>
  <si>
    <t>421,82</t>
  </si>
  <si>
    <t>532,84</t>
  </si>
  <si>
    <t>92,81</t>
  </si>
  <si>
    <t>55,62</t>
  </si>
  <si>
    <t>33,24</t>
  </si>
  <si>
    <t>168,42</t>
  </si>
  <si>
    <t>101,79</t>
  </si>
  <si>
    <t>366,29</t>
  </si>
  <si>
    <t>41,54</t>
  </si>
  <si>
    <t>30,35</t>
  </si>
  <si>
    <t>44,99</t>
  </si>
  <si>
    <t>170,85</t>
  </si>
  <si>
    <t>74,70</t>
  </si>
  <si>
    <t>215,80</t>
  </si>
  <si>
    <t>120,76</t>
  </si>
  <si>
    <t>295,84</t>
  </si>
  <si>
    <t>520,65</t>
  </si>
  <si>
    <t>154,68</t>
  </si>
  <si>
    <t>138,41</t>
  </si>
  <si>
    <t>92,45</t>
  </si>
  <si>
    <t>309,90</t>
  </si>
  <si>
    <t>216,71</t>
  </si>
  <si>
    <t>428,04</t>
  </si>
  <si>
    <t>663,89</t>
  </si>
  <si>
    <t>40,86</t>
  </si>
  <si>
    <t>47,64</t>
  </si>
  <si>
    <t>192,26</t>
  </si>
  <si>
    <t>119,98</t>
  </si>
  <si>
    <t>262,55</t>
  </si>
  <si>
    <t>455,67</t>
  </si>
  <si>
    <t>31,31</t>
  </si>
  <si>
    <t>1.690,69</t>
  </si>
  <si>
    <t>1.837,70</t>
  </si>
  <si>
    <t>2.061,46</t>
  </si>
  <si>
    <t>4.435,00</t>
  </si>
  <si>
    <t>3.978,58</t>
  </si>
  <si>
    <t>4.846,39</t>
  </si>
  <si>
    <t>4.853.435,17</t>
  </si>
  <si>
    <t>2.043.239,87</t>
  </si>
  <si>
    <t>2.058.046,10</t>
  </si>
  <si>
    <t>2.493.345,00</t>
  </si>
  <si>
    <t>2.209.068,01</t>
  </si>
  <si>
    <t>2.666,06</t>
  </si>
  <si>
    <t>211,09</t>
  </si>
  <si>
    <t>356,32</t>
  </si>
  <si>
    <t>210,25</t>
  </si>
  <si>
    <t>274,47</t>
  </si>
  <si>
    <t>385,40</t>
  </si>
  <si>
    <t>449,08</t>
  </si>
  <si>
    <t>253,71</t>
  </si>
  <si>
    <t>342,77</t>
  </si>
  <si>
    <t>60,72</t>
  </si>
  <si>
    <t>87,77</t>
  </si>
  <si>
    <t>2.318,56</t>
  </si>
  <si>
    <t>REFORMA E AMPLIAÇÃO DE FARMÁCIA</t>
  </si>
  <si>
    <t>A</t>
  </si>
  <si>
    <t>A.1</t>
  </si>
  <si>
    <t>A.1.1</t>
  </si>
  <si>
    <t>A.1.1.1</t>
  </si>
  <si>
    <t>A.1.1.2</t>
  </si>
  <si>
    <t>Total(m2)</t>
  </si>
  <si>
    <t>A.1.2</t>
  </si>
  <si>
    <t>A.1.2.1</t>
  </si>
  <si>
    <t>A.1.2.2</t>
  </si>
  <si>
    <t>Total(m3)</t>
  </si>
  <si>
    <t>REFORMA COM AMPLIAÇÃO DE FARMÁCIA MUNICIPAL</t>
  </si>
  <si>
    <t>A.2</t>
  </si>
  <si>
    <t>A.2.1</t>
  </si>
  <si>
    <t>MOVIMENTAÇÃO DE TERRA E PREPARO DE VALAS</t>
  </si>
  <si>
    <t>A.2.2</t>
  </si>
  <si>
    <t>A.2.3</t>
  </si>
  <si>
    <t>A.2.4</t>
  </si>
  <si>
    <t>A.3</t>
  </si>
  <si>
    <t>Demolição piso externo</t>
  </si>
  <si>
    <t xml:space="preserve">Demolição Calçada </t>
  </si>
  <si>
    <t>A.3.1</t>
  </si>
  <si>
    <t>A.3.2</t>
  </si>
  <si>
    <t>A.4</t>
  </si>
  <si>
    <t>ESTRUTURA</t>
  </si>
  <si>
    <t>A.4.1</t>
  </si>
  <si>
    <t>PILARES</t>
  </si>
  <si>
    <t>A.4.2</t>
  </si>
  <si>
    <t>VIGAS</t>
  </si>
  <si>
    <t>A.4.3</t>
  </si>
  <si>
    <t>LAJES</t>
  </si>
  <si>
    <t>A.4.3.1</t>
  </si>
  <si>
    <t>A.4.3.2</t>
  </si>
  <si>
    <t>A.4.3.3</t>
  </si>
  <si>
    <t>A.4.3.4</t>
  </si>
  <si>
    <t>A.4.3.5</t>
  </si>
  <si>
    <t>A.5</t>
  </si>
  <si>
    <t>A.5.1</t>
  </si>
  <si>
    <t>Comp. Proj.</t>
  </si>
  <si>
    <t>L (M)</t>
  </si>
  <si>
    <t>H (M)</t>
  </si>
  <si>
    <t>VOLUME</t>
  </si>
  <si>
    <t>Comp. Proj. (M)</t>
  </si>
  <si>
    <t>VOLUME (M³)</t>
  </si>
  <si>
    <t>EMPOLAMENTO (%)</t>
  </si>
  <si>
    <t>ESTACAS ESCAVADAS COM BLOCOS DE COROAMENTO</t>
  </si>
  <si>
    <t>VIGAS BALDRAMES</t>
  </si>
  <si>
    <t>A.3.1.1</t>
  </si>
  <si>
    <t>A.3.1.2</t>
  </si>
  <si>
    <t>A.3.1.3</t>
  </si>
  <si>
    <t>A.3.1.4</t>
  </si>
  <si>
    <t>A.3.1.5</t>
  </si>
  <si>
    <t>A.3.1.6</t>
  </si>
  <si>
    <t>A.3.2.1</t>
  </si>
  <si>
    <t>A.3.2.2</t>
  </si>
  <si>
    <t>A.3.2.3</t>
  </si>
  <si>
    <t>A.3.2.4</t>
  </si>
  <si>
    <t>Quant em Proj</t>
  </si>
  <si>
    <t>H(M)</t>
  </si>
  <si>
    <t>C(M)</t>
  </si>
  <si>
    <t>VOLUME (M3)</t>
  </si>
  <si>
    <t>Quant. Proj.</t>
  </si>
  <si>
    <t>Profundidade (m)</t>
  </si>
  <si>
    <t>Total (M)</t>
  </si>
  <si>
    <t>ÁREA TOTAL (M²)</t>
  </si>
  <si>
    <t>Características AÇO CA - 50</t>
  </si>
  <si>
    <t>Armadura bloco de coroamento</t>
  </si>
  <si>
    <t>Bitola (mm)</t>
  </si>
  <si>
    <t>Massa Nominal (kg/m)</t>
  </si>
  <si>
    <t>Quant de barras em Proj por bloco</t>
  </si>
  <si>
    <t>Quant Blocos</t>
  </si>
  <si>
    <t>Massa nominal (kg/m)</t>
  </si>
  <si>
    <t>PESO TOTAL (kg)</t>
  </si>
  <si>
    <t>Armadura de arranque</t>
  </si>
  <si>
    <t>Características AÇO CA - 60</t>
  </si>
  <si>
    <t>4.2</t>
  </si>
  <si>
    <t>Armadura das estacas</t>
  </si>
  <si>
    <t>Quant de barras em Proj por estaca</t>
  </si>
  <si>
    <t>REFORMA COM AMPLIAÇÃO FARMÁCIA</t>
  </si>
  <si>
    <t>ÁREA (M²)</t>
  </si>
  <si>
    <t>Armadura Longitudinal</t>
  </si>
  <si>
    <t>Quant de barras em Proj por viga</t>
  </si>
  <si>
    <t>Armadura Transversal</t>
  </si>
  <si>
    <t>Espaçamento (cm)</t>
  </si>
  <si>
    <t>Vigas Baldrames 04 e 05</t>
  </si>
  <si>
    <t>VOLUME  (M³)</t>
  </si>
  <si>
    <t>A.4.1.1</t>
  </si>
  <si>
    <t>A.4.1.2</t>
  </si>
  <si>
    <t>A.4.1.3</t>
  </si>
  <si>
    <t>Quant de barras em Proj por pilar</t>
  </si>
  <si>
    <t>Arranque do pilar</t>
  </si>
  <si>
    <t>Pilar Padrão (x6)</t>
  </si>
  <si>
    <t>kG</t>
  </si>
  <si>
    <t>DIMENSÕES</t>
  </si>
  <si>
    <t>Quant. Pilares</t>
  </si>
  <si>
    <t>A.4.2.1</t>
  </si>
  <si>
    <t>A.4.2.2</t>
  </si>
  <si>
    <t>A.4.2.3</t>
  </si>
  <si>
    <t>Pano</t>
  </si>
  <si>
    <t>Comp. Proj. (m)</t>
  </si>
  <si>
    <t>Largura proj (m)</t>
  </si>
  <si>
    <t>Laje 01</t>
  </si>
  <si>
    <t>Laje 02</t>
  </si>
  <si>
    <t>Área em Proj. (m²)</t>
  </si>
  <si>
    <t>Tempo (mês)</t>
  </si>
  <si>
    <t>ÁREA x Tempo(m²xmes)</t>
  </si>
  <si>
    <t>M2xMES</t>
  </si>
  <si>
    <t>Comp. Proj (m)</t>
  </si>
  <si>
    <t>Largura em Proj (m)</t>
  </si>
  <si>
    <t>H (m)</t>
  </si>
  <si>
    <t>ALVENARIAS</t>
  </si>
  <si>
    <t>ALVENARIAS VEDAÇÃO</t>
  </si>
  <si>
    <t>A.6</t>
  </si>
  <si>
    <t>A.6.1</t>
  </si>
  <si>
    <t>Comp. em Proj (m)</t>
  </si>
  <si>
    <t>ÁREA (m²)</t>
  </si>
  <si>
    <t>A.5.1.1</t>
  </si>
  <si>
    <t>A.5.1.2</t>
  </si>
  <si>
    <t>TOTAIS</t>
  </si>
  <si>
    <t>A.5.2</t>
  </si>
  <si>
    <t>VERGAS E CONTRA-VERGAS</t>
  </si>
  <si>
    <t>Quant. Em proj</t>
  </si>
  <si>
    <t>Largura  (m)</t>
  </si>
  <si>
    <t>J3</t>
  </si>
  <si>
    <t>A.5.2.1</t>
  </si>
  <si>
    <t>Janelas</t>
  </si>
  <si>
    <t>COBERTURA</t>
  </si>
  <si>
    <t>A.6.2</t>
  </si>
  <si>
    <t>A.6.3</t>
  </si>
  <si>
    <t>A.7</t>
  </si>
  <si>
    <t>PLUVIAL</t>
  </si>
  <si>
    <t>A.7.1</t>
  </si>
  <si>
    <t>A.7.2</t>
  </si>
  <si>
    <t>A.7.3</t>
  </si>
  <si>
    <t>A.7.4</t>
  </si>
  <si>
    <t>A.7.5</t>
  </si>
  <si>
    <t>A.7.6</t>
  </si>
  <si>
    <t>A.8</t>
  </si>
  <si>
    <t>A.9</t>
  </si>
  <si>
    <t>A.10</t>
  </si>
  <si>
    <t>ACESSÓRIOS E EQUIPAMENTOS</t>
  </si>
  <si>
    <t>A.2.5</t>
  </si>
  <si>
    <t>Área Proj.</t>
  </si>
  <si>
    <t>Empolamento (%)</t>
  </si>
  <si>
    <t>A.2.6</t>
  </si>
  <si>
    <t>Distancia (km)</t>
  </si>
  <si>
    <t>M3xKM</t>
  </si>
  <si>
    <t>Vigas Baldrames 01 e 02</t>
  </si>
  <si>
    <t>Vigas Baldrames 03</t>
  </si>
  <si>
    <t>Viga 03</t>
  </si>
  <si>
    <t>Vigas  01 e 02</t>
  </si>
  <si>
    <t>Viga 04</t>
  </si>
  <si>
    <t>Viga 05</t>
  </si>
  <si>
    <t>Viga 06</t>
  </si>
  <si>
    <t>ÁREA TOTAL  (M³)</t>
  </si>
  <si>
    <t>Área Proj (m²)</t>
  </si>
  <si>
    <t>C (M)</t>
  </si>
  <si>
    <t>ÁREA (M2)</t>
  </si>
  <si>
    <t>A.8.1</t>
  </si>
  <si>
    <t>A.8.2</t>
  </si>
  <si>
    <t>A.8.3</t>
  </si>
  <si>
    <t>A.8.4</t>
  </si>
  <si>
    <t>A.8.5</t>
  </si>
  <si>
    <t>A.8.6</t>
  </si>
  <si>
    <t>A.8.7</t>
  </si>
  <si>
    <t>A.8.8</t>
  </si>
  <si>
    <t>A.8.9</t>
  </si>
  <si>
    <t>Quant. em Proj (m)</t>
  </si>
  <si>
    <t>A.9.1</t>
  </si>
  <si>
    <t>A.10.1</t>
  </si>
  <si>
    <t>Quant. Em Proj.</t>
  </si>
  <si>
    <t>PISOS INTERNOS</t>
  </si>
  <si>
    <t>PISOS EXTERNOS</t>
  </si>
  <si>
    <t>A.11</t>
  </si>
  <si>
    <t>REVESTIMENTO DAS PAREDES</t>
  </si>
  <si>
    <t>A.11.1</t>
  </si>
  <si>
    <t>A.11.2</t>
  </si>
  <si>
    <t>A.12</t>
  </si>
  <si>
    <t>ACABAMENTOS</t>
  </si>
  <si>
    <t>A.12.1</t>
  </si>
  <si>
    <t>A.12.2</t>
  </si>
  <si>
    <t>Quant</t>
  </si>
  <si>
    <t>Área em Proj</t>
  </si>
  <si>
    <t>ÁREA em Proj (m²)</t>
  </si>
  <si>
    <t>Contrução de Edifícios</t>
  </si>
  <si>
    <t>R.1</t>
  </si>
  <si>
    <t>REFORMAS</t>
  </si>
  <si>
    <t>R</t>
  </si>
  <si>
    <t>A.1.1.3</t>
  </si>
  <si>
    <t>ÁREA EM PROJETO (M2)</t>
  </si>
  <si>
    <t>R.2</t>
  </si>
  <si>
    <t>R.3</t>
  </si>
  <si>
    <t>PONTO DÁGUA PARA PURIFICADOR</t>
  </si>
  <si>
    <t>A.13</t>
  </si>
  <si>
    <t>SERVIÇOS FINAIS</t>
  </si>
  <si>
    <t>A.13.1</t>
  </si>
  <si>
    <t>Área em Proj (m)</t>
  </si>
  <si>
    <t>R.1.1</t>
  </si>
  <si>
    <t>R.1.2</t>
  </si>
  <si>
    <t>R.1.3</t>
  </si>
  <si>
    <t>UNID</t>
  </si>
  <si>
    <t>Quant em Proj (m)</t>
  </si>
  <si>
    <t>Área em Proj (M2)</t>
  </si>
  <si>
    <t>R.2.1</t>
  </si>
  <si>
    <t>SERRALHERIA</t>
  </si>
  <si>
    <t>R.4</t>
  </si>
  <si>
    <t>R.4.1</t>
  </si>
  <si>
    <t>R.2.2</t>
  </si>
  <si>
    <t>R.2.1.1</t>
  </si>
  <si>
    <t>R.2.1.2</t>
  </si>
  <si>
    <t>R.2.1.3</t>
  </si>
  <si>
    <t>R.2.1.4</t>
  </si>
  <si>
    <t>R.2.1.5</t>
  </si>
  <si>
    <t>MURO E PAREDES</t>
  </si>
  <si>
    <t>Área paredes com revestimento ceramico (M2)</t>
  </si>
  <si>
    <t>Comp em Proj (M)</t>
  </si>
  <si>
    <t>MURO (M2)</t>
  </si>
  <si>
    <t>Comp (m)</t>
  </si>
  <si>
    <t>Total revestimento ceramico (M2)</t>
  </si>
  <si>
    <t>DML</t>
  </si>
  <si>
    <t>COPA</t>
  </si>
  <si>
    <t>ALMOXARIFADO</t>
  </si>
  <si>
    <t>FRACION</t>
  </si>
  <si>
    <t>ASSIST FARM</t>
  </si>
  <si>
    <t>IS PUBLICO</t>
  </si>
  <si>
    <t>EXTERNO</t>
  </si>
  <si>
    <t>IS FUNCIONARIO</t>
  </si>
  <si>
    <t>ESPERA/RECEPÇÃO</t>
  </si>
  <si>
    <t>Dimensões em Proj (M)</t>
  </si>
  <si>
    <t>Paredes</t>
  </si>
  <si>
    <t>Pé direito</t>
  </si>
  <si>
    <t>ÁREAS TOTAIS</t>
  </si>
  <si>
    <t>Área Total (m2)</t>
  </si>
  <si>
    <t>Dimensões Fachada</t>
  </si>
  <si>
    <t>A.7.7</t>
  </si>
  <si>
    <t>GRADIL (M2)</t>
  </si>
  <si>
    <t>R.2.1.6</t>
  </si>
  <si>
    <t>R.2.3</t>
  </si>
  <si>
    <t>R.2.2.1</t>
  </si>
  <si>
    <t>R.2.2.2</t>
  </si>
  <si>
    <t>R.2.2.3</t>
  </si>
  <si>
    <t>R.2.2.4</t>
  </si>
  <si>
    <t>R.2.2.5</t>
  </si>
  <si>
    <t>Comodo</t>
  </si>
  <si>
    <t>RECEPÇÃO</t>
  </si>
  <si>
    <t>REVESTIMENTOS E ACABAMENTOS</t>
  </si>
  <si>
    <t>R.2.2.6</t>
  </si>
  <si>
    <t>R.2.2.7</t>
  </si>
  <si>
    <t>Quantidade</t>
  </si>
  <si>
    <t>DIMENSÕES (M)</t>
  </si>
  <si>
    <t>R.2.1.7</t>
  </si>
  <si>
    <t>R.2.1.8</t>
  </si>
  <si>
    <t>R.2.3.1</t>
  </si>
  <si>
    <t>R.3.1</t>
  </si>
  <si>
    <t>R.3.2</t>
  </si>
  <si>
    <t>R.3.3</t>
  </si>
  <si>
    <t>R.3.4</t>
  </si>
  <si>
    <t>R.3.5</t>
  </si>
  <si>
    <t>R.3.6</t>
  </si>
  <si>
    <t>GRADIL</t>
  </si>
  <si>
    <t>Altura (h)</t>
  </si>
  <si>
    <t>Áreas</t>
  </si>
  <si>
    <t>Gradil</t>
  </si>
  <si>
    <t>Portão</t>
  </si>
  <si>
    <t>Faces</t>
  </si>
  <si>
    <t>Peças</t>
  </si>
  <si>
    <t>Peça</t>
  </si>
  <si>
    <t>Área (M2)</t>
  </si>
  <si>
    <t>TOTAL AMPLIAÇÃO</t>
  </si>
  <si>
    <t>TOTAL REFORMA</t>
  </si>
  <si>
    <t>Data Base SINAPI: JUL/2022</t>
  </si>
  <si>
    <t>CAIXA ENTERRADA DISTRIBUIDORA DE VAZÃO (SUMIDOUROS MÚLTIPLOS), RETANGULAR, EM ALVENARIA COM TIJOLOS MACIÇOS, DIMENSÕES INTERNAS: 0,60 X 0,60 X H=0,50 M. AF_12/2020</t>
  </si>
  <si>
    <t>CAIXA ENTERRADA DISTRIBUIDORA DE VAZÃO (SUMIDOUROS MÚLTIPLOS), RETANGULAR, EM ALVENARIA COM BLOCOS DE CONCRETO, DIMENSÕES INTERNAS: 0,60 X 0,60 X H=0,50 M. AF_12/2020</t>
  </si>
  <si>
    <t>CAIXA ENTERRADA DISTRIBUIDORA DE VAZÃO (SUMIDOUROS MÚLTIPLOS), RETANGULAR, EM CONCRETO PRÉ-MOLDADO, DIMENSÕES INTERNAS: 0,60 X 0,60 X H=0,50 M. AF_12/2020</t>
  </si>
  <si>
    <t>TUBO, CPVC, SOLDÁVEL, DN 42MM, INSTALADO EM RAMAL DE DISTRIBUIÇÃO DE ÁGUA - FORNECIMENTO E INSTALAÇÃO. AF_06/2022</t>
  </si>
  <si>
    <t>TANQUE SÉPTICO RETANGULAR, EM ALVENARIA COM TIJOLOS CERÂMICOS MACIÇOS, DIMENSÕES INTERNAS: 1,0 X 2,0 X H=1,4 M, VOLUME ÚTIL: 2000 L (PARA 5 CONTRIBUINTES). AF_12/2020</t>
  </si>
  <si>
    <t>TANQUE SÉPTICO RETANGULAR, EM ALVENARIA COM TIJOLOS CERÂMICOS MACIÇOS, DIMENSÕES INTERNAS: 1,2 X 2,4 X H=1,6 M, VOLUME ÚTIL: 3456 L (PARA 13 CONTRIBUINTES). AF_12/2020</t>
  </si>
  <si>
    <t>TANQUE SÉPTICO RETANGULAR, EM ALVENARIA COM TIJOLOS CERÂMICOS MACIÇOS, DIMENSÕES INTERNAS: 1,4 X 3,2 X H=1,8 M, VOLUME ÚTIL: 6272 L (PARA 32 CONTRIBUINTES). AF_12/2020</t>
  </si>
  <si>
    <t>TANQUE SÉPTICO RETANGULAR, EM ALVENARIA COM TIJOLOS CERÂMICOS MACIÇOS, DIMENSÕES INTERNAS: 1,6 X 4,4 X H=1,8 M, VOLUME ÚTIL: 9856 L (PARA 68 CONTRIBUINTES). AF_12/2020</t>
  </si>
  <si>
    <t>TANQUE SÉPTICO RETANGULAR, EM ALVENARIA COM TIJOLOS CERÂMICOS MACIÇOS, DIMENSÕES INTERNAS: 1,6 X 4,8 X H=2,0 M, VOLUME ÚTIL: 12288 L (PARA 86 CONTRIBUINTES). AF_12/2020</t>
  </si>
  <si>
    <t>TANQUE SÉPTICO RETANGULAR, EM ALVENARIA COM TIJOLOS CERÂMICOS MACIÇOS, DIMENSÕES INTERNAS: 1,6 X 4,6 X H=2,4 M, VOLUME ÚTIL: 14720 L (PARA 105 CONTRIBUINTES). AF_12/2020</t>
  </si>
  <si>
    <t>FILTRO ANAERÓBIO RETANGULAR, EM ALVENARIA COM TIJOLOS CERÂMICOS MACIÇOS, DIMENSÕES INTERNAS: 0,8 X 1,2 X H=1,67 M, VOLUME ÚTIL: 1152 L (PARA 5 CONTRIBUINTES). AF_12/2020</t>
  </si>
  <si>
    <t>FILTRO ANAERÓBIO RETANGULAR, EM ALVENARIA COM TIJOLOS CERÂMICOS MACIÇOS, DIMENSÕES INTERNAS: 1,2 X 1,8 X H=1,67 M, VOLUME ÚTIL: 2592 L (PARA 13 CONTRIBUINTES). AF_12/2020</t>
  </si>
  <si>
    <t>FILTRO ANAERÓBIO RETANGULAR, EM ALVENARIA COM TIJOLOS CERÂMICOS MACIÇOS, DIMENSÕES INTERNAS: 1,4 X 3,0 X H=1,67 M, VOLUME ÚTIL: 5040 L (PARA 32 CONTRIBUINTES). AF_12/2020</t>
  </si>
  <si>
    <t>FILTRO ANAERÓBIO RETANGULAR, EM ALVENARIA COM TIJOLOS CERÂMICOS MACIÇOS, DIMENSÕES INTERNAS: 1,4 X 4,2 X H=1,67 M, VOLUME ÚTIL: 7056 L (PARA 67 CONTRIBUINTES). AF_12/2020</t>
  </si>
  <si>
    <t>FILTRO ANAERÓBIO RETANGULAR, EM ALVENARIA COM TIJOLOS CERÂMICOS MACIÇOS, DIMENSÕES INTERNAS: 1,6 X 4,6 X H=1,67 M, VOLUME ÚTIL: 8832 L (PARA 84 CONTRIBUINTES). AF_12/2020</t>
  </si>
  <si>
    <t>FILTRO ANAERÓBIO RETANGULAR, EM ALVENARIA COM TIJOLOS CERÂMICOS MACIÇOS, DIMENSÕES INTERNAS: 1,6 X 5,6 X H=1,67 M, VOLUME ÚTIL: 10752 L (PARA 103 CONTRIBUINTES). AF_12/2020</t>
  </si>
  <si>
    <t>SUMIDOURO RETANGULAR, EM ALVENARIA COM TIJOLOS CERÂMICOS MACIÇOS, DIMENSÕES INTERNAS: 0,8 X 1,4 X H=3,0 M, ÁREA DE INFILTRAÇÃO: 13,2 M² (PARA 5 CONTRIBUINTES). AF_12/2020</t>
  </si>
  <si>
    <t>SUMIDOURO RETANGULAR, EM ALVENARIA COM TIJOLOS CERÂMICOS MACIÇOS, DIMENSÕES INTERNAS: 1,0 X 3,0 X H=3,0 M, ÁREA DE INFILTRAÇÃO: 25 M² (PARA 10 CONTRIBUINTES). AF_12/2020</t>
  </si>
  <si>
    <t>SUMIDOURO RETANGULAR, EM ALVENARIA COM TIJOLOS CERÂMICOS MACIÇOS, DIMENSÕES INTERNAS: 1,6 X 3,4 X H=3,0 M, ÁREA DE INFILTRAÇÃO: 32,9 M² (PARA 13 CONTRIBUINTES). AF_12/2020</t>
  </si>
  <si>
    <t>SUMIDOURO RETANGULAR, EM ALVENARIA COM TIJOLOS CERÂMICOS MACIÇOS, DIMENSÕES INTERNAS: 1,6 X 5,8 X H=3,0 M, ÁREA DE INFILTRAÇÃO: 50 M² (PARA 20 CONTRIBUINTES). AF_12/2020</t>
  </si>
  <si>
    <t>TANQUE SÉPTICO RETANGULAR, EM ALVENARIA COM BLOCOS DE CONCRETO, DIMENSÕES INTERNAS: 1,0 X 2,0 X H=1,4 M, VOLUME ÚTIL: 2000 L (PARA 5 CONTRIBUINTES). AF_12/2020</t>
  </si>
  <si>
    <t>TANQUE SÉPTICO RETANGULAR, EM ALVENARIA COM BLOCOS DE CONCRETO, DIMENSÕES INTERNAS: 1,2 X 2,4 X H=1,6 M, VOLUME ÚTIL: 3456 L (PARA 13 CONTRIBUINTES). AF_12/2020</t>
  </si>
  <si>
    <t>TANQUE SÉPTICO RETANGULAR, EM ALVENARIA COM BLOCOS DE CONCRETO, DIMENSÕES INTERNAS: 1,4 X 3,2 X H=1,8 M, VOLUME ÚTIL: 6272 L (PARA 32 CONTRIBUINTES). AF_12/2020</t>
  </si>
  <si>
    <t>TANQUE SÉPTICO RETANGULAR, EM ALVENARIA COM BLOCOS DE CONCRETO, DIMENSÕES INTERNAS: 1,6 X 4,4 X H=1,8 M, VOLUME ÚTIL: 9856 L (PARA 68 CONTRIBUINTES). AF_12/2020</t>
  </si>
  <si>
    <t>TANQUE SÉPTICO RETANGULAR, EM ALVENARIA COM BLOCOS DE CONCRETO, DIMENSÕES INTERNAS: 1,6 X 4,8 X H=2,0 M, VOLUME ÚTIL: 12288 L (PARA 86 CONTRIBUINTES). AF_12/2020</t>
  </si>
  <si>
    <t>TANQUE SÉPTICO RETANGULAR, EM ALVENARIA COM BLOCOS DE CONCRETO, DIMENSÕES INTERNAS: 1,6 X 4,6 X H=2,4 M, VOLUME ÚTIL: 14720 L (PARA 105 CONTRIBUINTES). AF_12/2020</t>
  </si>
  <si>
    <t>FILTRO ANAERÓBIO RETANGULAR, EM ALVENARIA COM BLOCOS DE CONCRETO, DIMENSÕES INTERNAS: 0,8 X 1,2 X H=1,67 M, VOLUME ÚTIL: 1152 L (PARA 5 CONTRIBUINTES). AF_12/2020</t>
  </si>
  <si>
    <t>FILTRO ANAERÓBIO RETANGULAR, EM ALVENARIA COM BLOCOS DE CONCRETO, DIMENSÕES INTERNAS: 1,2 X 1,8 X H=1,67 M, VOLUME ÚTIL: 2592 L (PARA 13 CONTRIBUINTES). AF_12/2020</t>
  </si>
  <si>
    <t>FILTRO ANAERÓBIO RETANGULAR, EM ALVENARIA COM BLOCOS DE CONCRETO, DIMENSÕES INTERNAS: 1,4 X 3,0 X H=1,67 M, VOLUME ÚTIL: 5040 L (PARA 32 CONTRIBUINTES). AF_12/2020</t>
  </si>
  <si>
    <t>FILTRO ANAERÓBIO RETANGULAR, EM ALVENARIA COM BLOCOS DE CONCRETO, DIMENSÕES INTERNAS: 1,4 X 4,2 X H=1,67 M, VOLUME ÚTIL: 7056 L (PARA 67 CONTRIBUINTES). AF_12/2020</t>
  </si>
  <si>
    <t>FILTRO ANAERÓBIO RETANGULAR, EM ALVENARIA COM BLOCOS DE CONCRETO, DIMENSÕES INTERNAS: 1,6 X 4,6 X H=1,67 M, VOLUME ÚTIL: 8832 L (PARA 84 CONTRIBUINTES). AF_12/2020</t>
  </si>
  <si>
    <t>FILTRO ANAERÓBIO RETANGULAR, EM ALVENARIA COM BLOCOS DE CONCRETO, DIMENSÕES INTERNAS: 1,6 X 5,6 X H=1,67 M, VOLUME ÚTIL: 10752 L (PARA 103 CONTRIBUINTES). AF_12/2020</t>
  </si>
  <si>
    <t>SUMIDOURO RETANGULAR, EM ALVENARIA COM BLOCOS DE CONCRETO, DIMENSÕES INTERNAS: 0,8 X 1,4 X H=3,0 M, ÁREA DE INFILTRAÇÃO: 13,2 M² (PARA 5 CONTRIBUINTES). AF_12/2020</t>
  </si>
  <si>
    <t>SUMIDOURO RETANGULAR, EM ALVENARIA COM BLOCOS DE CONCRETO, DIMENSÕES INTERNAS: 1,0 X 3,0 X H=3,0 M, ÁREA DE INFILTRAÇÃO: 25 M² (PARA 10 CONTRIBUINTES). AF_12/2020</t>
  </si>
  <si>
    <t>SUMIDOURO RETANGULAR, EM ALVENARIA COM BLOCOS DE CONCRETO, DIMENSÕES INTERNAS: 1,6 X 3,4 X H=3,0 M, ÁREA DE INFILTRAÇÃO: 32,9 M² (PARA 13 CONTRIBUINTES). . AF_12/2020</t>
  </si>
  <si>
    <t>SUMIDOURO RETANGULAR, EM ALVENARIA COM BLOCOS DE CONCRETO, DIMENSÕES INTERNAS: 1,6 X 5,8 X H=3,0 M, ÁREA DE INFILTRAÇÃO: 50 M² (PARA 20 CONTRIBUINTES). . AF_12/2020</t>
  </si>
  <si>
    <t>31,39</t>
  </si>
  <si>
    <t>36,56</t>
  </si>
  <si>
    <t>41,49</t>
  </si>
  <si>
    <t>46,57</t>
  </si>
  <si>
    <t>56,77</t>
  </si>
  <si>
    <t>67,34</t>
  </si>
  <si>
    <t>9,55</t>
  </si>
  <si>
    <t>25,58</t>
  </si>
  <si>
    <t>31,85</t>
  </si>
  <si>
    <t>35,02</t>
  </si>
  <si>
    <t>41,69</t>
  </si>
  <si>
    <t>47,00</t>
  </si>
  <si>
    <t>53,44</t>
  </si>
  <si>
    <t>59,89</t>
  </si>
  <si>
    <t>72,79</t>
  </si>
  <si>
    <t>98,61</t>
  </si>
  <si>
    <t>111,53</t>
  </si>
  <si>
    <t>142,89</t>
  </si>
  <si>
    <t>33,77</t>
  </si>
  <si>
    <t>50,11</t>
  </si>
  <si>
    <t>82,78</t>
  </si>
  <si>
    <t>93,69</t>
  </si>
  <si>
    <t>108,40</t>
  </si>
  <si>
    <t>119,68</t>
  </si>
  <si>
    <t>97,67</t>
  </si>
  <si>
    <t>145,26</t>
  </si>
  <si>
    <t>245,17</t>
  </si>
  <si>
    <t>393,49</t>
  </si>
  <si>
    <t>486,60</t>
  </si>
  <si>
    <t>78,75</t>
  </si>
  <si>
    <t>126,52</t>
  </si>
  <si>
    <t>209,00</t>
  </si>
  <si>
    <t>295,26</t>
  </si>
  <si>
    <t>404,63</t>
  </si>
  <si>
    <t>474,34</t>
  </si>
  <si>
    <t>713,69</t>
  </si>
  <si>
    <t>26,50</t>
  </si>
  <si>
    <t>36,50</t>
  </si>
  <si>
    <t>41,47</t>
  </si>
  <si>
    <t>46,45</t>
  </si>
  <si>
    <t>51,43</t>
  </si>
  <si>
    <t>56,41</t>
  </si>
  <si>
    <t>71,32</t>
  </si>
  <si>
    <t>4,68</t>
  </si>
  <si>
    <t>196,42</t>
  </si>
  <si>
    <t>1.158,73</t>
  </si>
  <si>
    <t>28,05</t>
  </si>
  <si>
    <t>1.783,49</t>
  </si>
  <si>
    <t>41,70</t>
  </si>
  <si>
    <t>2.455,83</t>
  </si>
  <si>
    <t>62,47</t>
  </si>
  <si>
    <t>1,43</t>
  </si>
  <si>
    <t>91,22</t>
  </si>
  <si>
    <t>101,16</t>
  </si>
  <si>
    <t>131,07</t>
  </si>
  <si>
    <t>160,92</t>
  </si>
  <si>
    <t>214,56</t>
  </si>
  <si>
    <t>224,16</t>
  </si>
  <si>
    <t>398,70</t>
  </si>
  <si>
    <t>488,03</t>
  </si>
  <si>
    <t>635,86</t>
  </si>
  <si>
    <t>657,34</t>
  </si>
  <si>
    <t>977,09</t>
  </si>
  <si>
    <t>1.001,88</t>
  </si>
  <si>
    <t>222,44</t>
  </si>
  <si>
    <t>233,93</t>
  </si>
  <si>
    <t>410,82</t>
  </si>
  <si>
    <t>25,62</t>
  </si>
  <si>
    <t>502,22</t>
  </si>
  <si>
    <t>652,15</t>
  </si>
  <si>
    <t>675,81</t>
  </si>
  <si>
    <t>997,89</t>
  </si>
  <si>
    <t>1.024,74</t>
  </si>
  <si>
    <t>48,40</t>
  </si>
  <si>
    <t>173,76</t>
  </si>
  <si>
    <t>208,77</t>
  </si>
  <si>
    <t>311,52</t>
  </si>
  <si>
    <t>409,46</t>
  </si>
  <si>
    <t>494,69</t>
  </si>
  <si>
    <t>567,98</t>
  </si>
  <si>
    <t>593,48</t>
  </si>
  <si>
    <t>220,90</t>
  </si>
  <si>
    <t>426,00</t>
  </si>
  <si>
    <t>513,15</t>
  </si>
  <si>
    <t>588,46</t>
  </si>
  <si>
    <t>616,44</t>
  </si>
  <si>
    <t>61,98</t>
  </si>
  <si>
    <t>85,50</t>
  </si>
  <si>
    <t>113,60</t>
  </si>
  <si>
    <t>130,11</t>
  </si>
  <si>
    <t>854,88</t>
  </si>
  <si>
    <t>162,82</t>
  </si>
  <si>
    <t>1.221,80</t>
  </si>
  <si>
    <t>219,15</t>
  </si>
  <si>
    <t>47,34</t>
  </si>
  <si>
    <t>74,11</t>
  </si>
  <si>
    <t>88,04</t>
  </si>
  <si>
    <t>102,04</t>
  </si>
  <si>
    <t>117,69</t>
  </si>
  <si>
    <t>134,08</t>
  </si>
  <si>
    <t>153,07</t>
  </si>
  <si>
    <t>881,94</t>
  </si>
  <si>
    <t>189,88</t>
  </si>
  <si>
    <t>1.255,07</t>
  </si>
  <si>
    <t>252,42</t>
  </si>
  <si>
    <t>148,55</t>
  </si>
  <si>
    <t>156,19</t>
  </si>
  <si>
    <t>120,55</t>
  </si>
  <si>
    <t>146,48</t>
  </si>
  <si>
    <t>204,18</t>
  </si>
  <si>
    <t>128,19</t>
  </si>
  <si>
    <t>156,26</t>
  </si>
  <si>
    <t>216,31</t>
  </si>
  <si>
    <t>11,81</t>
  </si>
  <si>
    <t>7,27</t>
  </si>
  <si>
    <t>23,16</t>
  </si>
  <si>
    <t>35,40</t>
  </si>
  <si>
    <t>40,62</t>
  </si>
  <si>
    <t>58,06</t>
  </si>
  <si>
    <t>70,28</t>
  </si>
  <si>
    <t>91,62</t>
  </si>
  <si>
    <t>100,90</t>
  </si>
  <si>
    <t>125,49</t>
  </si>
  <si>
    <t>150,07</t>
  </si>
  <si>
    <t>45,27</t>
  </si>
  <si>
    <t>53,99</t>
  </si>
  <si>
    <t>75,75</t>
  </si>
  <si>
    <t>97,53</t>
  </si>
  <si>
    <t>160,19</t>
  </si>
  <si>
    <t>181,95</t>
  </si>
  <si>
    <t>244,61</t>
  </si>
  <si>
    <t>266,39</t>
  </si>
  <si>
    <t>329,04</t>
  </si>
  <si>
    <t>350,81</t>
  </si>
  <si>
    <t>394,34</t>
  </si>
  <si>
    <t>478,77</t>
  </si>
  <si>
    <t>522,30</t>
  </si>
  <si>
    <t>606,73</t>
  </si>
  <si>
    <t>650,26</t>
  </si>
  <si>
    <t>778,22</t>
  </si>
  <si>
    <t>59,39</t>
  </si>
  <si>
    <t>72,44</t>
  </si>
  <si>
    <t>105,10</t>
  </si>
  <si>
    <t>137,73</t>
  </si>
  <si>
    <t>231,75</t>
  </si>
  <si>
    <t>264,38</t>
  </si>
  <si>
    <t>358,38</t>
  </si>
  <si>
    <t>391,02</t>
  </si>
  <si>
    <t>485,04</t>
  </si>
  <si>
    <t>517,66</t>
  </si>
  <si>
    <t>582,96</t>
  </si>
  <si>
    <t>709,60</t>
  </si>
  <si>
    <t>774,89</t>
  </si>
  <si>
    <t>901,53</t>
  </si>
  <si>
    <t>966,84</t>
  </si>
  <si>
    <t>1.158,78</t>
  </si>
  <si>
    <t>88,67</t>
  </si>
  <si>
    <t>99,54</t>
  </si>
  <si>
    <t>130,87</t>
  </si>
  <si>
    <t>141,75</t>
  </si>
  <si>
    <t>173,10</t>
  </si>
  <si>
    <t>183,96</t>
  </si>
  <si>
    <t>205,73</t>
  </si>
  <si>
    <t>247,93</t>
  </si>
  <si>
    <t>269,70</t>
  </si>
  <si>
    <t>311,85</t>
  </si>
  <si>
    <t>333,69</t>
  </si>
  <si>
    <t>397,67</t>
  </si>
  <si>
    <t>138,59</t>
  </si>
  <si>
    <t>296,74</t>
  </si>
  <si>
    <t>462,10</t>
  </si>
  <si>
    <t>1.133,06</t>
  </si>
  <si>
    <t>1.826,66</t>
  </si>
  <si>
    <t>3.204,86</t>
  </si>
  <si>
    <t>4.766,21</t>
  </si>
  <si>
    <t>3.136,98</t>
  </si>
  <si>
    <t>5.129,78</t>
  </si>
  <si>
    <t>5.657,64</t>
  </si>
  <si>
    <t>4.189,51</t>
  </si>
  <si>
    <t>2.078,88</t>
  </si>
  <si>
    <t>1.400,92</t>
  </si>
  <si>
    <t>37,76</t>
  </si>
  <si>
    <t>41,97</t>
  </si>
  <si>
    <t>52,88</t>
  </si>
  <si>
    <t>67,15</t>
  </si>
  <si>
    <t>53,72</t>
  </si>
  <si>
    <t>60,43</t>
  </si>
  <si>
    <t>75,54</t>
  </si>
  <si>
    <t>83,94</t>
  </si>
  <si>
    <t>94,01</t>
  </si>
  <si>
    <t>105,76</t>
  </si>
  <si>
    <t>134,31</t>
  </si>
  <si>
    <t>38,73</t>
  </si>
  <si>
    <t>265,07</t>
  </si>
  <si>
    <t>2.994,58</t>
  </si>
  <si>
    <t>35,34</t>
  </si>
  <si>
    <t>61,72</t>
  </si>
  <si>
    <t>1.700,81</t>
  </si>
  <si>
    <t>48,72</t>
  </si>
  <si>
    <t>90,53</t>
  </si>
  <si>
    <t>2.411,28</t>
  </si>
  <si>
    <t>187,97</t>
  </si>
  <si>
    <t>222,07</t>
  </si>
  <si>
    <t>420,34</t>
  </si>
  <si>
    <t>425,87</t>
  </si>
  <si>
    <t>559,19</t>
  </si>
  <si>
    <t>1.157,97</t>
  </si>
  <si>
    <t>1.332,00</t>
  </si>
  <si>
    <t>1.124,65</t>
  </si>
  <si>
    <t>995,41</t>
  </si>
  <si>
    <t>668,18</t>
  </si>
  <si>
    <t>619,75</t>
  </si>
  <si>
    <t>1.147,04</t>
  </si>
  <si>
    <t>1.019,68</t>
  </si>
  <si>
    <t>8.831,37</t>
  </si>
  <si>
    <t>13.505,71</t>
  </si>
  <si>
    <t>326,93</t>
  </si>
  <si>
    <t>503,32</t>
  </si>
  <si>
    <t>1.103,54</t>
  </si>
  <si>
    <t>1.532,01</t>
  </si>
  <si>
    <t>211,41</t>
  </si>
  <si>
    <t>214,47</t>
  </si>
  <si>
    <t>189,04</t>
  </si>
  <si>
    <t>191,21</t>
  </si>
  <si>
    <t>254,76</t>
  </si>
  <si>
    <t>323,40</t>
  </si>
  <si>
    <t>223,24</t>
  </si>
  <si>
    <t>278,01</t>
  </si>
  <si>
    <t>256,37</t>
  </si>
  <si>
    <t>260,83</t>
  </si>
  <si>
    <t>231,36</t>
  </si>
  <si>
    <t>234,06</t>
  </si>
  <si>
    <t>305,03</t>
  </si>
  <si>
    <t>386,51</t>
  </si>
  <si>
    <t>270,87</t>
  </si>
  <si>
    <t>337,60</t>
  </si>
  <si>
    <t>206,13</t>
  </si>
  <si>
    <t>160,21</t>
  </si>
  <si>
    <t>251,02</t>
  </si>
  <si>
    <t>7.968,06</t>
  </si>
  <si>
    <t>12.016,01</t>
  </si>
  <si>
    <t>155,43</t>
  </si>
  <si>
    <t>141,72</t>
  </si>
  <si>
    <t>155,56</t>
  </si>
  <si>
    <t>7,56</t>
  </si>
  <si>
    <t>204,54</t>
  </si>
  <si>
    <t>185,78</t>
  </si>
  <si>
    <t>221,61</t>
  </si>
  <si>
    <t>414,90</t>
  </si>
  <si>
    <t>11,36</t>
  </si>
  <si>
    <t>187,29</t>
  </si>
  <si>
    <t>290,76</t>
  </si>
  <si>
    <t>275,92</t>
  </si>
  <si>
    <t>735,97</t>
  </si>
  <si>
    <t>149,68</t>
  </si>
  <si>
    <t>141,54</t>
  </si>
  <si>
    <t>122,31</t>
  </si>
  <si>
    <t>127,16</t>
  </si>
  <si>
    <t>209,96</t>
  </si>
  <si>
    <t>217,45</t>
  </si>
  <si>
    <t>336,87</t>
  </si>
  <si>
    <t>289,08</t>
  </si>
  <si>
    <t>251,82</t>
  </si>
  <si>
    <t>213,18</t>
  </si>
  <si>
    <t>261,20</t>
  </si>
  <si>
    <t>273,35</t>
  </si>
  <si>
    <t>200,49</t>
  </si>
  <si>
    <t>331,37</t>
  </si>
  <si>
    <t>220,34</t>
  </si>
  <si>
    <t>181,66</t>
  </si>
  <si>
    <t>229,88</t>
  </si>
  <si>
    <t>199,02</t>
  </si>
  <si>
    <t>282,31</t>
  </si>
  <si>
    <t>100,00</t>
  </si>
  <si>
    <t>271,30</t>
  </si>
  <si>
    <t>307,55</t>
  </si>
  <si>
    <t>206,01</t>
  </si>
  <si>
    <t>139,33</t>
  </si>
  <si>
    <t>643,93</t>
  </si>
  <si>
    <t>1.534,79</t>
  </si>
  <si>
    <t>1.327,83</t>
  </si>
  <si>
    <t>359,39</t>
  </si>
  <si>
    <t>201,60</t>
  </si>
  <si>
    <t>229,24</t>
  </si>
  <si>
    <t>343,94</t>
  </si>
  <si>
    <t>384,93</t>
  </si>
  <si>
    <t>145,47</t>
  </si>
  <si>
    <t>31,23</t>
  </si>
  <si>
    <t>729,31</t>
  </si>
  <si>
    <t>418,22</t>
  </si>
  <si>
    <t>162,05</t>
  </si>
  <si>
    <t>122,27</t>
  </si>
  <si>
    <t>228,53</t>
  </si>
  <si>
    <t>219,82</t>
  </si>
  <si>
    <t>117,86</t>
  </si>
  <si>
    <t>268,77</t>
  </si>
  <si>
    <t>273,02</t>
  </si>
  <si>
    <t>30,69</t>
  </si>
  <si>
    <t>244,63</t>
  </si>
  <si>
    <t>511,16</t>
  </si>
  <si>
    <t>358,89</t>
  </si>
  <si>
    <t>451,05</t>
  </si>
  <si>
    <t>1.083,98</t>
  </si>
  <si>
    <t>128,24</t>
  </si>
  <si>
    <t>309,07</t>
  </si>
  <si>
    <t>283,66</t>
  </si>
  <si>
    <t>96,07</t>
  </si>
  <si>
    <t>88,72</t>
  </si>
  <si>
    <t>207,38</t>
  </si>
  <si>
    <t>3.985,20</t>
  </si>
  <si>
    <t>143,63</t>
  </si>
  <si>
    <t>286,79</t>
  </si>
  <si>
    <t>250,11</t>
  </si>
  <si>
    <t>141,49</t>
  </si>
  <si>
    <t>227,32</t>
  </si>
  <si>
    <t>142,55</t>
  </si>
  <si>
    <t>278,44</t>
  </si>
  <si>
    <t>352,61</t>
  </si>
  <si>
    <t>196,84</t>
  </si>
  <si>
    <t>148,88</t>
  </si>
  <si>
    <t>283,37</t>
  </si>
  <si>
    <t>149,46</t>
  </si>
  <si>
    <t>138,27</t>
  </si>
  <si>
    <t>97,93</t>
  </si>
  <si>
    <t>205,85</t>
  </si>
  <si>
    <t>578,18</t>
  </si>
  <si>
    <t>50,76</t>
  </si>
  <si>
    <t>45,25</t>
  </si>
  <si>
    <t>131,51</t>
  </si>
  <si>
    <t>143,13</t>
  </si>
  <si>
    <t>57,66</t>
  </si>
  <si>
    <t>61,85</t>
  </si>
  <si>
    <t>43,19</t>
  </si>
  <si>
    <t>54,36</t>
  </si>
  <si>
    <t>79,27</t>
  </si>
  <si>
    <t>96,20</t>
  </si>
  <si>
    <t>45,50</t>
  </si>
  <si>
    <t>67,81</t>
  </si>
  <si>
    <t>62,45</t>
  </si>
  <si>
    <t>46,36</t>
  </si>
  <si>
    <t>32,82</t>
  </si>
  <si>
    <t>80,47</t>
  </si>
  <si>
    <t>1,01</t>
  </si>
  <si>
    <t>68,25</t>
  </si>
  <si>
    <t>89,43</t>
  </si>
  <si>
    <t>66,28</t>
  </si>
  <si>
    <t>39,87</t>
  </si>
  <si>
    <t>86,43</t>
  </si>
  <si>
    <t>186,60</t>
  </si>
  <si>
    <t>352,57</t>
  </si>
  <si>
    <t>121,88</t>
  </si>
  <si>
    <t>86,08</t>
  </si>
  <si>
    <t>65,88</t>
  </si>
  <si>
    <t>69,11</t>
  </si>
  <si>
    <t>80,79</t>
  </si>
  <si>
    <t>5,32</t>
  </si>
  <si>
    <t>288,25</t>
  </si>
  <si>
    <t>158,57</t>
  </si>
  <si>
    <t>58,93</t>
  </si>
  <si>
    <t>5,94</t>
  </si>
  <si>
    <t>49,18</t>
  </si>
  <si>
    <t>53,19</t>
  </si>
  <si>
    <t>43,24</t>
  </si>
  <si>
    <t>52,26</t>
  </si>
  <si>
    <t>46,93</t>
  </si>
  <si>
    <t>7,59</t>
  </si>
  <si>
    <t>36,12</t>
  </si>
  <si>
    <t>26,25</t>
  </si>
  <si>
    <t>435,39</t>
  </si>
  <si>
    <t>51,95</t>
  </si>
  <si>
    <t>71,36</t>
  </si>
  <si>
    <t>146,23</t>
  </si>
  <si>
    <t>50,58</t>
  </si>
  <si>
    <t>219,58</t>
  </si>
  <si>
    <t>101,42</t>
  </si>
  <si>
    <t>166,80</t>
  </si>
  <si>
    <t>78,06</t>
  </si>
  <si>
    <t>78,39</t>
  </si>
  <si>
    <t>92,83</t>
  </si>
  <si>
    <t>90,35</t>
  </si>
  <si>
    <t>50,48</t>
  </si>
  <si>
    <t>45,04</t>
  </si>
  <si>
    <t>55,38</t>
  </si>
  <si>
    <t>84,63</t>
  </si>
  <si>
    <t>70,72</t>
  </si>
  <si>
    <t>176,06</t>
  </si>
  <si>
    <t>426,99</t>
  </si>
  <si>
    <t>49,84</t>
  </si>
  <si>
    <t>62,30</t>
  </si>
  <si>
    <t>80,66</t>
  </si>
  <si>
    <t>57,37</t>
  </si>
  <si>
    <t>32,21</t>
  </si>
  <si>
    <t>19,27</t>
  </si>
  <si>
    <t>30,53</t>
  </si>
  <si>
    <t>68,36</t>
  </si>
  <si>
    <t>111,45</t>
  </si>
  <si>
    <t>84,33</t>
  </si>
  <si>
    <t>133,02</t>
  </si>
  <si>
    <t>117,36</t>
  </si>
  <si>
    <t>271,43</t>
  </si>
  <si>
    <t>61,54</t>
  </si>
  <si>
    <t>52,28</t>
  </si>
  <si>
    <t>34,52</t>
  </si>
  <si>
    <t>197,96</t>
  </si>
  <si>
    <t>28,43</t>
  </si>
  <si>
    <t>4,92</t>
  </si>
  <si>
    <t>67,77</t>
  </si>
  <si>
    <t>88,08</t>
  </si>
  <si>
    <t>321,02</t>
  </si>
  <si>
    <t>24,19</t>
  </si>
  <si>
    <t>18,61</t>
  </si>
  <si>
    <t>121,03</t>
  </si>
  <si>
    <t>63,88</t>
  </si>
  <si>
    <t>71,52</t>
  </si>
  <si>
    <t>126,80</t>
  </si>
  <si>
    <t>145,83</t>
  </si>
  <si>
    <t>79,78</t>
  </si>
  <si>
    <t>261,34</t>
  </si>
  <si>
    <t>78,19</t>
  </si>
  <si>
    <t>142,75</t>
  </si>
  <si>
    <t>240,87</t>
  </si>
  <si>
    <t>2,24</t>
  </si>
  <si>
    <t>57,22</t>
  </si>
  <si>
    <t>76,92</t>
  </si>
  <si>
    <t>59,02</t>
  </si>
  <si>
    <t>222,97</t>
  </si>
  <si>
    <t>27,85</t>
  </si>
  <si>
    <t>62,84</t>
  </si>
  <si>
    <t>0,87</t>
  </si>
  <si>
    <t>3,79</t>
  </si>
  <si>
    <t>7,88</t>
  </si>
  <si>
    <t>4,20</t>
  </si>
  <si>
    <t>59,44</t>
  </si>
  <si>
    <t>79,91</t>
  </si>
  <si>
    <t>36,03</t>
  </si>
  <si>
    <t>97,81</t>
  </si>
  <si>
    <t>4,13</t>
  </si>
  <si>
    <t>27,28</t>
  </si>
  <si>
    <t>3,70</t>
  </si>
  <si>
    <t>55,44</t>
  </si>
  <si>
    <t>112,57</t>
  </si>
  <si>
    <t>44,62</t>
  </si>
  <si>
    <t>146,18</t>
  </si>
  <si>
    <t>4,22</t>
  </si>
  <si>
    <t>44,38</t>
  </si>
  <si>
    <t>8,35</t>
  </si>
  <si>
    <t>28,30</t>
  </si>
  <si>
    <t>26,57</t>
  </si>
  <si>
    <t>116,24</t>
  </si>
  <si>
    <t>1,62</t>
  </si>
  <si>
    <t>42,16</t>
  </si>
  <si>
    <t>209,19</t>
  </si>
  <si>
    <t>553,21</t>
  </si>
  <si>
    <t>471,57</t>
  </si>
  <si>
    <t>106,13</t>
  </si>
  <si>
    <t>4,17</t>
  </si>
  <si>
    <t>37,84</t>
  </si>
  <si>
    <t>3,40</t>
  </si>
  <si>
    <t>7,02</t>
  </si>
  <si>
    <t>57,33</t>
  </si>
  <si>
    <t>254,66</t>
  </si>
  <si>
    <t>50,73</t>
  </si>
  <si>
    <t>63,48</t>
  </si>
  <si>
    <t>4,57</t>
  </si>
  <si>
    <t>232,81</t>
  </si>
  <si>
    <t>291,34</t>
  </si>
  <si>
    <t>106,70</t>
  </si>
  <si>
    <t>16,10</t>
  </si>
  <si>
    <t>144,83</t>
  </si>
  <si>
    <t>114,82</t>
  </si>
  <si>
    <t>71,22</t>
  </si>
  <si>
    <t>19,60</t>
  </si>
  <si>
    <t>24,50</t>
  </si>
  <si>
    <t>49,88</t>
  </si>
  <si>
    <t>5,22</t>
  </si>
  <si>
    <t>75,87</t>
  </si>
  <si>
    <t>196,83</t>
  </si>
  <si>
    <t>6,19</t>
  </si>
  <si>
    <t>103,06</t>
  </si>
  <si>
    <t>35,94</t>
  </si>
  <si>
    <t>183,65</t>
  </si>
  <si>
    <t>13,81</t>
  </si>
  <si>
    <t>2,76</t>
  </si>
  <si>
    <t>4,58</t>
  </si>
  <si>
    <t>177,51</t>
  </si>
  <si>
    <t>22,12</t>
  </si>
  <si>
    <t>193,76</t>
  </si>
  <si>
    <t>2,64</t>
  </si>
  <si>
    <t>167,55</t>
  </si>
  <si>
    <t>377,04</t>
  </si>
  <si>
    <t>44,11</t>
  </si>
  <si>
    <t>43,47</t>
  </si>
  <si>
    <t>345,66</t>
  </si>
  <si>
    <t>362,01</t>
  </si>
  <si>
    <t>50,26</t>
  </si>
  <si>
    <t>453,03</t>
  </si>
  <si>
    <t>195,56</t>
  </si>
  <si>
    <t>49,31</t>
  </si>
  <si>
    <t>152,31</t>
  </si>
  <si>
    <t>20,51</t>
  </si>
  <si>
    <t>83,96</t>
  </si>
  <si>
    <t>200,65</t>
  </si>
  <si>
    <t>19,08</t>
  </si>
  <si>
    <t>170,42</t>
  </si>
  <si>
    <t>3.595,20</t>
  </si>
  <si>
    <t>31,45</t>
  </si>
  <si>
    <t>62,48</t>
  </si>
  <si>
    <t>51,63</t>
  </si>
  <si>
    <t>18,95</t>
  </si>
  <si>
    <t>20,74</t>
  </si>
  <si>
    <t>184,32</t>
  </si>
  <si>
    <t>59,79</t>
  </si>
  <si>
    <t>6,06</t>
  </si>
  <si>
    <t>4,64</t>
  </si>
  <si>
    <t>60,84</t>
  </si>
  <si>
    <t>58,43</t>
  </si>
  <si>
    <t>73,04</t>
  </si>
  <si>
    <t>7,63</t>
  </si>
  <si>
    <t>70,32</t>
  </si>
  <si>
    <t>341,84</t>
  </si>
  <si>
    <t>19,81</t>
  </si>
  <si>
    <t>28,06</t>
  </si>
  <si>
    <t>5,26</t>
  </si>
  <si>
    <t>26,41</t>
  </si>
  <si>
    <t>20,09</t>
  </si>
  <si>
    <t>33,01</t>
  </si>
  <si>
    <t>20,82</t>
  </si>
  <si>
    <t>61,49</t>
  </si>
  <si>
    <t>130,22</t>
  </si>
  <si>
    <t>209,34</t>
  </si>
  <si>
    <t>192,78</t>
  </si>
  <si>
    <t>342,88</t>
  </si>
  <si>
    <t>61,71</t>
  </si>
  <si>
    <t>551,18</t>
  </si>
  <si>
    <t>275,40</t>
  </si>
  <si>
    <t>168,52</t>
  </si>
  <si>
    <t>82,39</t>
  </si>
  <si>
    <t>224,70</t>
  </si>
  <si>
    <t>2,41</t>
  </si>
  <si>
    <t>108,97</t>
  </si>
  <si>
    <t>639,12</t>
  </si>
  <si>
    <t>698,01</t>
  </si>
  <si>
    <t>755,12</t>
  </si>
  <si>
    <t>847,05</t>
  </si>
  <si>
    <t>114,58</t>
  </si>
  <si>
    <t>123,73</t>
  </si>
  <si>
    <t>124,51</t>
  </si>
  <si>
    <t>147,68</t>
  </si>
  <si>
    <t>1.380,55</t>
  </si>
  <si>
    <t>1.686,02</t>
  </si>
  <si>
    <t>1.807,96</t>
  </si>
  <si>
    <t>2.013,09</t>
  </si>
  <si>
    <t>2.459,35</t>
  </si>
  <si>
    <t>3.039,37</t>
  </si>
  <si>
    <t>3.196,62</t>
  </si>
  <si>
    <t>3.470,11</t>
  </si>
  <si>
    <t>3.930,24</t>
  </si>
  <si>
    <t>4.110,70</t>
  </si>
  <si>
    <t>1.356,25</t>
  </si>
  <si>
    <t>1.643,44</t>
  </si>
  <si>
    <t>1.765,37</t>
  </si>
  <si>
    <t>1.988,78</t>
  </si>
  <si>
    <t>2.414,10</t>
  </si>
  <si>
    <t>2.977,74</t>
  </si>
  <si>
    <t>3.136,66</t>
  </si>
  <si>
    <t>3.367,57</t>
  </si>
  <si>
    <t>3.810,34</t>
  </si>
  <si>
    <t>3.963,84</t>
  </si>
  <si>
    <t>52,81</t>
  </si>
  <si>
    <t>35,52</t>
  </si>
  <si>
    <t>48,75</t>
  </si>
  <si>
    <t>67,47</t>
  </si>
  <si>
    <t>73,92</t>
  </si>
  <si>
    <t>61,18</t>
  </si>
  <si>
    <t>74,88</t>
  </si>
  <si>
    <t>24,68</t>
  </si>
  <si>
    <t>20,38</t>
  </si>
  <si>
    <t>22,21</t>
  </si>
  <si>
    <t>32,06</t>
  </si>
  <si>
    <t>34,37</t>
  </si>
  <si>
    <t>41,21</t>
  </si>
  <si>
    <t>44,26</t>
  </si>
  <si>
    <t>23,21</t>
  </si>
  <si>
    <t>19,35</t>
  </si>
  <si>
    <t>77,12</t>
  </si>
  <si>
    <t>220,52</t>
  </si>
  <si>
    <t>45,91</t>
  </si>
  <si>
    <t>73,86</t>
  </si>
  <si>
    <t>81,61</t>
  </si>
  <si>
    <t>79,40</t>
  </si>
  <si>
    <t>70,36</t>
  </si>
  <si>
    <t>79,05</t>
  </si>
  <si>
    <t>107,52</t>
  </si>
  <si>
    <t>209,06</t>
  </si>
  <si>
    <t>69,69</t>
  </si>
  <si>
    <t>180,47</t>
  </si>
  <si>
    <t>219,79</t>
  </si>
  <si>
    <t>258,63</t>
  </si>
  <si>
    <t>321,09</t>
  </si>
  <si>
    <t>133,42</t>
  </si>
  <si>
    <t>74,25</t>
  </si>
  <si>
    <t>46,96</t>
  </si>
  <si>
    <t>141,16</t>
  </si>
  <si>
    <t>84,51</t>
  </si>
  <si>
    <t>50,24</t>
  </si>
  <si>
    <t>135,48</t>
  </si>
  <si>
    <t>143,66</t>
  </si>
  <si>
    <t>72,58</t>
  </si>
  <si>
    <t>49,30</t>
  </si>
  <si>
    <t>717,02</t>
  </si>
  <si>
    <t>842,29</t>
  </si>
  <si>
    <t>967,55</t>
  </si>
  <si>
    <t>1.221,92</t>
  </si>
  <si>
    <t>1.347,19</t>
  </si>
  <si>
    <t>1.511,30</t>
  </si>
  <si>
    <t>1.758,05</t>
  </si>
  <si>
    <t>1.951,15</t>
  </si>
  <si>
    <t>2.076,41</t>
  </si>
  <si>
    <t>810,59</t>
  </si>
  <si>
    <t>935,86</t>
  </si>
  <si>
    <t>1.158,53</t>
  </si>
  <si>
    <t>1.283,79</t>
  </si>
  <si>
    <t>1.447,91</t>
  </si>
  <si>
    <t>1.631,27</t>
  </si>
  <si>
    <t>1.856,06</t>
  </si>
  <si>
    <t>1.981,33</t>
  </si>
  <si>
    <t>2.106,59</t>
  </si>
  <si>
    <t>1.450,18</t>
  </si>
  <si>
    <t>1.905,66</t>
  </si>
  <si>
    <t>2.030,76</t>
  </si>
  <si>
    <t>2.261,67</t>
  </si>
  <si>
    <t>2.771,06</t>
  </si>
  <si>
    <t>3.708,89</t>
  </si>
  <si>
    <t>3.860,10</t>
  </si>
  <si>
    <t>4.197,79</t>
  </si>
  <si>
    <t>4.798,47</t>
  </si>
  <si>
    <t>5.210,36</t>
  </si>
  <si>
    <t>1.401,57</t>
  </si>
  <si>
    <t>1.845,70</t>
  </si>
  <si>
    <t>1.970,81</t>
  </si>
  <si>
    <t>2.387,49</t>
  </si>
  <si>
    <t>2.611,18</t>
  </si>
  <si>
    <t>3.434,95</t>
  </si>
  <si>
    <t>3.586,69</t>
  </si>
  <si>
    <t>3.839,04</t>
  </si>
  <si>
    <t>4.262,37</t>
  </si>
  <si>
    <t>4.142,38</t>
  </si>
  <si>
    <t>11,97</t>
  </si>
  <si>
    <t>640,06</t>
  </si>
  <si>
    <t>34,95</t>
  </si>
  <si>
    <t>74,52</t>
  </si>
  <si>
    <t>44,32</t>
  </si>
  <si>
    <t>55,28</t>
  </si>
  <si>
    <t>94,77</t>
  </si>
  <si>
    <t>106,91</t>
  </si>
  <si>
    <t>171,62</t>
  </si>
  <si>
    <t>115,70</t>
  </si>
  <si>
    <t>160,75</t>
  </si>
  <si>
    <t>134,38</t>
  </si>
  <si>
    <t>145,70</t>
  </si>
  <si>
    <t>146,44</t>
  </si>
  <si>
    <t>195,90</t>
  </si>
  <si>
    <t>157,77</t>
  </si>
  <si>
    <t>202,76</t>
  </si>
  <si>
    <t>40,81</t>
  </si>
  <si>
    <t>61,13</t>
  </si>
  <si>
    <t>77,45</t>
  </si>
  <si>
    <t>105,89</t>
  </si>
  <si>
    <t>55,02</t>
  </si>
  <si>
    <t>79,87</t>
  </si>
  <si>
    <t>136,43</t>
  </si>
  <si>
    <t>145,51</t>
  </si>
  <si>
    <t>49,16</t>
  </si>
  <si>
    <t>49,69</t>
  </si>
  <si>
    <t>27,31</t>
  </si>
  <si>
    <t>658,92</t>
  </si>
  <si>
    <t>845,47</t>
  </si>
  <si>
    <t>778,92</t>
  </si>
  <si>
    <t>937,58</t>
  </si>
  <si>
    <t>847,29</t>
  </si>
  <si>
    <t>982,27</t>
  </si>
  <si>
    <t>1.686,16</t>
  </si>
  <si>
    <t>2.094,69</t>
  </si>
  <si>
    <t>2.501,67</t>
  </si>
  <si>
    <t>637,71</t>
  </si>
  <si>
    <t>579,43</t>
  </si>
  <si>
    <t>247,27</t>
  </si>
  <si>
    <t>280,99</t>
  </si>
  <si>
    <t>321,99</t>
  </si>
  <si>
    <t>766,79</t>
  </si>
  <si>
    <t>137,65</t>
  </si>
  <si>
    <t>164,72</t>
  </si>
  <si>
    <t>137,99</t>
  </si>
  <si>
    <t>152,54</t>
  </si>
  <si>
    <t>180,59</t>
  </si>
  <si>
    <t>195,19</t>
  </si>
  <si>
    <t>125,50</t>
  </si>
  <si>
    <t>146,97</t>
  </si>
  <si>
    <t>131,57</t>
  </si>
  <si>
    <t>140,70</t>
  </si>
  <si>
    <t>163,40</t>
  </si>
  <si>
    <t>151,14</t>
  </si>
  <si>
    <t>173,59</t>
  </si>
  <si>
    <t>134,75</t>
  </si>
  <si>
    <t>176,45</t>
  </si>
  <si>
    <t>190,09</t>
  </si>
  <si>
    <t>146,31</t>
  </si>
  <si>
    <t>161,41</t>
  </si>
  <si>
    <t>189,83</t>
  </si>
  <si>
    <t>131,39</t>
  </si>
  <si>
    <t>153,31</t>
  </si>
  <si>
    <t>134,59</t>
  </si>
  <si>
    <t>156,34</t>
  </si>
  <si>
    <t>146,39</t>
  </si>
  <si>
    <t>169,65</t>
  </si>
  <si>
    <t>154,75</t>
  </si>
  <si>
    <t>177,90</t>
  </si>
  <si>
    <t>226,94</t>
  </si>
  <si>
    <t>211,28</t>
  </si>
  <si>
    <t>201,80</t>
  </si>
  <si>
    <t>195,09</t>
  </si>
  <si>
    <t>189,73</t>
  </si>
  <si>
    <t>242,81</t>
  </si>
  <si>
    <t>226,18</t>
  </si>
  <si>
    <t>216,26</t>
  </si>
  <si>
    <t>209,27</t>
  </si>
  <si>
    <t>203,72</t>
  </si>
  <si>
    <t>213,42</t>
  </si>
  <si>
    <t>188,36</t>
  </si>
  <si>
    <t>176,39</t>
  </si>
  <si>
    <t>229,28</t>
  </si>
  <si>
    <t>202,81</t>
  </si>
  <si>
    <t>195,86</t>
  </si>
  <si>
    <t>184,35</t>
  </si>
  <si>
    <t>29,30</t>
  </si>
  <si>
    <t>873,48</t>
  </si>
  <si>
    <t>535,47</t>
  </si>
  <si>
    <t>690,42</t>
  </si>
  <si>
    <t>436,92</t>
  </si>
  <si>
    <t>14,31</t>
  </si>
  <si>
    <t>53,40</t>
  </si>
  <si>
    <t>69,33</t>
  </si>
  <si>
    <t>104,33</t>
  </si>
  <si>
    <t>135,65</t>
  </si>
  <si>
    <t>236,64</t>
  </si>
  <si>
    <t>69,88</t>
  </si>
  <si>
    <t>93,54</t>
  </si>
  <si>
    <t>89,33</t>
  </si>
  <si>
    <t>113,04</t>
  </si>
  <si>
    <t>113,51</t>
  </si>
  <si>
    <t>173,58</t>
  </si>
  <si>
    <t>215,36</t>
  </si>
  <si>
    <t>298,95</t>
  </si>
  <si>
    <t>534,17</t>
  </si>
  <si>
    <t>737,67</t>
  </si>
  <si>
    <t>963,87</t>
  </si>
  <si>
    <t>1.084,09</t>
  </si>
  <si>
    <t>2.343,56</t>
  </si>
  <si>
    <t>887,87</t>
  </si>
  <si>
    <t>1.980,05</t>
  </si>
  <si>
    <t>1.764,05</t>
  </si>
  <si>
    <t>3.247,36</t>
  </si>
  <si>
    <t>1.760,62</t>
  </si>
  <si>
    <t>3.094,42</t>
  </si>
  <si>
    <t>2.829,32</t>
  </si>
  <si>
    <t>4.893,61</t>
  </si>
  <si>
    <t>1.278,43</t>
  </si>
  <si>
    <t>2.798,41</t>
  </si>
  <si>
    <t>1.349,59</t>
  </si>
  <si>
    <t>2.430,16</t>
  </si>
  <si>
    <t>2.233,14</t>
  </si>
  <si>
    <t>4.225,77</t>
  </si>
  <si>
    <t>500,66</t>
  </si>
  <si>
    <t>1.121,39</t>
  </si>
  <si>
    <t>1.575,71</t>
  </si>
  <si>
    <t>970,31</t>
  </si>
  <si>
    <t>2.041,71</t>
  </si>
  <si>
    <t>1.128,65</t>
  </si>
  <si>
    <t>518,76</t>
  </si>
  <si>
    <t>1.360,96</t>
  </si>
  <si>
    <t>690,91</t>
  </si>
  <si>
    <t>2.999,84</t>
  </si>
  <si>
    <t>1.593,16</t>
  </si>
  <si>
    <t>947,45</t>
  </si>
  <si>
    <t>3.850,96</t>
  </si>
  <si>
    <t>1.941,67</t>
  </si>
  <si>
    <t>2.464,15</t>
  </si>
  <si>
    <t>1.161,48</t>
  </si>
  <si>
    <t>3.113,03</t>
  </si>
  <si>
    <t>1.386,24</t>
  </si>
  <si>
    <t>1.611,04</t>
  </si>
  <si>
    <t>1.835,80</t>
  </si>
  <si>
    <t>5.096,24</t>
  </si>
  <si>
    <t>2.060,63</t>
  </si>
  <si>
    <t>2.285,45</t>
  </si>
  <si>
    <t>6.403,24</t>
  </si>
  <si>
    <t>2.510,20</t>
  </si>
  <si>
    <t>3.854,89</t>
  </si>
  <si>
    <t>4.704,35</t>
  </si>
  <si>
    <t>5.524,80</t>
  </si>
  <si>
    <t>6.345,19</t>
  </si>
  <si>
    <t>7.165,70</t>
  </si>
  <si>
    <t>7.986,10</t>
  </si>
  <si>
    <t>2.756,71</t>
  </si>
  <si>
    <t>5.672,35</t>
  </si>
  <si>
    <t>2.082,39</t>
  </si>
  <si>
    <t>6.647,01</t>
  </si>
  <si>
    <t>2.307,14</t>
  </si>
  <si>
    <t>7.685,87</t>
  </si>
  <si>
    <t>2.531,96</t>
  </si>
  <si>
    <t>8.668,64</t>
  </si>
  <si>
    <t>9.651,47</t>
  </si>
  <si>
    <t>2.985,99</t>
  </si>
  <si>
    <t>7.860,23</t>
  </si>
  <si>
    <t>2.536,49</t>
  </si>
  <si>
    <t>9.041,02</t>
  </si>
  <si>
    <t>2.761,26</t>
  </si>
  <si>
    <t>10.221,80</t>
  </si>
  <si>
    <t>11.402,62</t>
  </si>
  <si>
    <t>3.215,28</t>
  </si>
  <si>
    <t>10.432,76</t>
  </si>
  <si>
    <t>2.990,53</t>
  </si>
  <si>
    <t>11.789,28</t>
  </si>
  <si>
    <t>13.145,86</t>
  </si>
  <si>
    <t>3.444,62</t>
  </si>
  <si>
    <t>13.356,83</t>
  </si>
  <si>
    <t>14.888,93</t>
  </si>
  <si>
    <t>3.673,91</t>
  </si>
  <si>
    <t>16.632,19</t>
  </si>
  <si>
    <t>3.858,91</t>
  </si>
  <si>
    <t>287,31</t>
  </si>
  <si>
    <t>907,64</t>
  </si>
  <si>
    <t>2.519,18</t>
  </si>
  <si>
    <t>5.749,70</t>
  </si>
  <si>
    <t>3.761,86</t>
  </si>
  <si>
    <t>4.410,77</t>
  </si>
  <si>
    <t>392,67</t>
  </si>
  <si>
    <t>1.252,28</t>
  </si>
  <si>
    <t>687,98</t>
  </si>
  <si>
    <t>1.549,54</t>
  </si>
  <si>
    <t>2.916,20</t>
  </si>
  <si>
    <t>1.513,96</t>
  </si>
  <si>
    <t>4.603,88</t>
  </si>
  <si>
    <t>943,45</t>
  </si>
  <si>
    <t>1.765,26</t>
  </si>
  <si>
    <t>3.750,03</t>
  </si>
  <si>
    <t>1.850,14</t>
  </si>
  <si>
    <t>2.411,77</t>
  </si>
  <si>
    <t>1.118,06</t>
  </si>
  <si>
    <t>5.406,20</t>
  </si>
  <si>
    <t>3.046,20</t>
  </si>
  <si>
    <t>1.333,78</t>
  </si>
  <si>
    <t>1.981,04</t>
  </si>
  <si>
    <t>3.680,58</t>
  </si>
  <si>
    <t>4.315,03</t>
  </si>
  <si>
    <t>496,91</t>
  </si>
  <si>
    <t>643,50</t>
  </si>
  <si>
    <t>6.208,48</t>
  </si>
  <si>
    <t>1.083,74</t>
  </si>
  <si>
    <t>1.508,98</t>
  </si>
  <si>
    <t>4.986,05</t>
  </si>
  <si>
    <t>962,97</t>
  </si>
  <si>
    <t>2.196,81</t>
  </si>
  <si>
    <t>390,89</t>
  </si>
  <si>
    <t>5.625,05</t>
  </si>
  <si>
    <t>1.975,75</t>
  </si>
  <si>
    <t>2.435,52</t>
  </si>
  <si>
    <t>1.065,87</t>
  </si>
  <si>
    <t>7.010,86</t>
  </si>
  <si>
    <t>1.305,54</t>
  </si>
  <si>
    <t>6.264,15</t>
  </si>
  <si>
    <t>8.843,95</t>
  </si>
  <si>
    <t>2.412,52</t>
  </si>
  <si>
    <t>3.772,53</t>
  </si>
  <si>
    <t>2.443,98</t>
  </si>
  <si>
    <t>1.289,97</t>
  </si>
  <si>
    <t>7.813,15</t>
  </si>
  <si>
    <t>2.651,25</t>
  </si>
  <si>
    <t>2.647,28</t>
  </si>
  <si>
    <t>9.998,26</t>
  </si>
  <si>
    <t>2.866,93</t>
  </si>
  <si>
    <t>11.152,59</t>
  </si>
  <si>
    <t>5.549,95</t>
  </si>
  <si>
    <t>3.086,62</t>
  </si>
  <si>
    <t>10.204,15</t>
  </si>
  <si>
    <t>2.870,90</t>
  </si>
  <si>
    <t>11.530,33</t>
  </si>
  <si>
    <t>2.000,07</t>
  </si>
  <si>
    <t>12.856,57</t>
  </si>
  <si>
    <t>3.306,34</t>
  </si>
  <si>
    <t>13.062,47</t>
  </si>
  <si>
    <t>6.503,27</t>
  </si>
  <si>
    <t>14.560,39</t>
  </si>
  <si>
    <t>3.526,03</t>
  </si>
  <si>
    <t>16.264,39</t>
  </si>
  <si>
    <t>2.215,79</t>
  </si>
  <si>
    <t>286,51</t>
  </si>
  <si>
    <t>855,12</t>
  </si>
  <si>
    <t>7.520,77</t>
  </si>
  <si>
    <t>2.431,56</t>
  </si>
  <si>
    <t>8.482,21</t>
  </si>
  <si>
    <t>9.443,68</t>
  </si>
  <si>
    <t>7.689,64</t>
  </si>
  <si>
    <t>3.706,96</t>
  </si>
  <si>
    <t>1.366,49</t>
  </si>
  <si>
    <t>893,44</t>
  </si>
  <si>
    <t>515,37</t>
  </si>
  <si>
    <t>454,06</t>
  </si>
  <si>
    <t>535,57</t>
  </si>
  <si>
    <t>3.048,72</t>
  </si>
  <si>
    <t>1.718,57</t>
  </si>
  <si>
    <t>2.648,93</t>
  </si>
  <si>
    <t>2.615,75</t>
  </si>
  <si>
    <t>1.660,08</t>
  </si>
  <si>
    <t>32,71</t>
  </si>
  <si>
    <t>36,01</t>
  </si>
  <si>
    <t>43,84</t>
  </si>
  <si>
    <t>47,60</t>
  </si>
  <si>
    <t>52,58</t>
  </si>
  <si>
    <t>56,74</t>
  </si>
  <si>
    <t>75,94</t>
  </si>
  <si>
    <t>81,74</t>
  </si>
  <si>
    <t>100,35</t>
  </si>
  <si>
    <t>67,31</t>
  </si>
  <si>
    <t>69,07</t>
  </si>
  <si>
    <t>53,10</t>
  </si>
  <si>
    <t>56,94</t>
  </si>
  <si>
    <t>63,59</t>
  </si>
  <si>
    <t>56,99</t>
  </si>
  <si>
    <t>73,45</t>
  </si>
  <si>
    <t>85,14</t>
  </si>
  <si>
    <t>89,34</t>
  </si>
  <si>
    <t>101,03</t>
  </si>
  <si>
    <t>53,84</t>
  </si>
  <si>
    <t>55,34</t>
  </si>
  <si>
    <t>65,57</t>
  </si>
  <si>
    <t>66,56</t>
  </si>
  <si>
    <t>76,79</t>
  </si>
  <si>
    <t>182,18</t>
  </si>
  <si>
    <t>1.131,19</t>
  </si>
  <si>
    <t>2.328,84</t>
  </si>
  <si>
    <t>3.914,02</t>
  </si>
  <si>
    <t>5.884,42</t>
  </si>
  <si>
    <t>8.281,29</t>
  </si>
  <si>
    <t>14.376,64</t>
  </si>
  <si>
    <t>4.734,98</t>
  </si>
  <si>
    <t>7.116,43</t>
  </si>
  <si>
    <t>10.031,00</t>
  </si>
  <si>
    <t>17.437,71</t>
  </si>
  <si>
    <t>8.838,69</t>
  </si>
  <si>
    <t>12.403,39</t>
  </si>
  <si>
    <t>21.352,33</t>
  </si>
  <si>
    <t>2.845,56</t>
  </si>
  <si>
    <t>4.974,03</t>
  </si>
  <si>
    <t>7.959,18</t>
  </si>
  <si>
    <t>11.826,99</t>
  </si>
  <si>
    <t>22.546,93</t>
  </si>
  <si>
    <t>11.136,48</t>
  </si>
  <si>
    <t>16.602,33</t>
  </si>
  <si>
    <t>30.970,82</t>
  </si>
  <si>
    <t>14.329,25</t>
  </si>
  <si>
    <t>21.401,18</t>
  </si>
  <si>
    <t>39.553,73</t>
  </si>
  <si>
    <t>13.495,94</t>
  </si>
  <si>
    <t>20.978,17</t>
  </si>
  <si>
    <t>29.269,95</t>
  </si>
  <si>
    <t>41.560,80</t>
  </si>
  <si>
    <t>16.756,64</t>
  </si>
  <si>
    <t>25.409,81</t>
  </si>
  <si>
    <t>35.731,12</t>
  </si>
  <si>
    <t>50.296,41</t>
  </si>
  <si>
    <t>19.378,61</t>
  </si>
  <si>
    <t>29.906,45</t>
  </si>
  <si>
    <t>42.029,51</t>
  </si>
  <si>
    <t>59.675,56</t>
  </si>
  <si>
    <t>8.274,86</t>
  </si>
  <si>
    <t>12.373,58</t>
  </si>
  <si>
    <t>18.742,08</t>
  </si>
  <si>
    <t>28.340,16</t>
  </si>
  <si>
    <t>9.519,96</t>
  </si>
  <si>
    <t>14.131,02</t>
  </si>
  <si>
    <t>15.791,66</t>
  </si>
  <si>
    <t>20.915,06</t>
  </si>
  <si>
    <t>33.139,20</t>
  </si>
  <si>
    <t>10.668,26</t>
  </si>
  <si>
    <t>17.434,15</t>
  </si>
  <si>
    <t>22.979,14</t>
  </si>
  <si>
    <t>38.240,74</t>
  </si>
  <si>
    <t>30.410,96</t>
  </si>
  <si>
    <t>49.643,94</t>
  </si>
  <si>
    <t>67.086,90</t>
  </si>
  <si>
    <t>96.298,14</t>
  </si>
  <si>
    <t>32.426,36</t>
  </si>
  <si>
    <t>52.514,48</t>
  </si>
  <si>
    <t>74.546,50</t>
  </si>
  <si>
    <t>91.372,88</t>
  </si>
  <si>
    <t>33.109,48</t>
  </si>
  <si>
    <t>57.617,26</t>
  </si>
  <si>
    <t>80.821,78</t>
  </si>
  <si>
    <t>96.991,58</t>
  </si>
  <si>
    <t>33,41</t>
  </si>
  <si>
    <t>16,64</t>
  </si>
  <si>
    <t>52,43</t>
  </si>
  <si>
    <t>44,55</t>
  </si>
  <si>
    <t>41,89</t>
  </si>
  <si>
    <t>51,74</t>
  </si>
  <si>
    <t>87,29</t>
  </si>
  <si>
    <t>102,42</t>
  </si>
  <si>
    <t>73,59</t>
  </si>
  <si>
    <t>88,73</t>
  </si>
  <si>
    <t>92,16</t>
  </si>
  <si>
    <t>132,88</t>
  </si>
  <si>
    <t>70,50</t>
  </si>
  <si>
    <t>111,21</t>
  </si>
  <si>
    <t>51,39</t>
  </si>
  <si>
    <t>20,42</t>
  </si>
  <si>
    <t>16,14</t>
  </si>
  <si>
    <t>776,76</t>
  </si>
  <si>
    <t>778,53</t>
  </si>
  <si>
    <t>803,06</t>
  </si>
  <si>
    <t>941,35</t>
  </si>
  <si>
    <t>998,55</t>
  </si>
  <si>
    <t>675,72</t>
  </si>
  <si>
    <t>682,60</t>
  </si>
  <si>
    <t>689,47</t>
  </si>
  <si>
    <t>999,31</t>
  </si>
  <si>
    <t>1.031,45</t>
  </si>
  <si>
    <t>434,36</t>
  </si>
  <si>
    <t>296,83</t>
  </si>
  <si>
    <t>303,45</t>
  </si>
  <si>
    <t>326,05</t>
  </si>
  <si>
    <t>401,29</t>
  </si>
  <si>
    <t>575,51</t>
  </si>
  <si>
    <t>641,42</t>
  </si>
  <si>
    <t>161,62</t>
  </si>
  <si>
    <t>997,22</t>
  </si>
  <si>
    <t>1.006,44</t>
  </si>
  <si>
    <t>1.052,03</t>
  </si>
  <si>
    <t>1.129,87</t>
  </si>
  <si>
    <t>1.301,49</t>
  </si>
  <si>
    <t>1.370,00</t>
  </si>
  <si>
    <t>855,99</t>
  </si>
  <si>
    <t>865,21</t>
  </si>
  <si>
    <t>890,41</t>
  </si>
  <si>
    <t>968,25</t>
  </si>
  <si>
    <t>1.139,87</t>
  </si>
  <si>
    <t>1.208,38</t>
  </si>
  <si>
    <t>307,36</t>
  </si>
  <si>
    <t>314,48</t>
  </si>
  <si>
    <t>368,82</t>
  </si>
  <si>
    <t>410,63</t>
  </si>
  <si>
    <t>866,52</t>
  </si>
  <si>
    <t>876,24</t>
  </si>
  <si>
    <t>933,18</t>
  </si>
  <si>
    <t>977,59</t>
  </si>
  <si>
    <t>254,10</t>
  </si>
  <si>
    <t>341,63</t>
  </si>
  <si>
    <t>316,48</t>
  </si>
  <si>
    <t>339,96</t>
  </si>
  <si>
    <t>374,90</t>
  </si>
  <si>
    <t>1.238,40</t>
  </si>
  <si>
    <t>1.752,46</t>
  </si>
  <si>
    <t>100,08</t>
  </si>
  <si>
    <t>98,89</t>
  </si>
  <si>
    <t>822,11</t>
  </si>
  <si>
    <t>816,22</t>
  </si>
  <si>
    <t>856,06</t>
  </si>
  <si>
    <t>933,06</t>
  </si>
  <si>
    <t>1.105,52</t>
  </si>
  <si>
    <t>1.173,19</t>
  </si>
  <si>
    <t>723,22</t>
  </si>
  <si>
    <t>731,61</t>
  </si>
  <si>
    <t>755,98</t>
  </si>
  <si>
    <t>832,98</t>
  </si>
  <si>
    <t>1.005,44</t>
  </si>
  <si>
    <t>1.073,11</t>
  </si>
  <si>
    <t>733,75</t>
  </si>
  <si>
    <t>742,64</t>
  </si>
  <si>
    <t>798,75</t>
  </si>
  <si>
    <t>842,32</t>
  </si>
  <si>
    <t>875,64</t>
  </si>
  <si>
    <t>742,87</t>
  </si>
  <si>
    <t>901,72</t>
  </si>
  <si>
    <t>768,12</t>
  </si>
  <si>
    <t>804,83</t>
  </si>
  <si>
    <t>1.802,76</t>
  </si>
  <si>
    <t>1.668,33</t>
  </si>
  <si>
    <t>2.316,82</t>
  </si>
  <si>
    <t>2.182,39</t>
  </si>
  <si>
    <t>889,83</t>
  </si>
  <si>
    <t>209,87</t>
  </si>
  <si>
    <t>1.007,75</t>
  </si>
  <si>
    <t>832,64</t>
  </si>
  <si>
    <t>1.017,47</t>
  </si>
  <si>
    <t>1.042,95</t>
  </si>
  <si>
    <t>852,73</t>
  </si>
  <si>
    <t>1.094,80</t>
  </si>
  <si>
    <t>898,83</t>
  </si>
  <si>
    <t>1.139,21</t>
  </si>
  <si>
    <t>942,40</t>
  </si>
  <si>
    <t>1.016,87</t>
  </si>
  <si>
    <t>841,76</t>
  </si>
  <si>
    <t>1.100,88</t>
  </si>
  <si>
    <t>904,91</t>
  </si>
  <si>
    <t>1.964,38</t>
  </si>
  <si>
    <t>1.768,41</t>
  </si>
  <si>
    <t>2.478,44</t>
  </si>
  <si>
    <t>2.282,47</t>
  </si>
  <si>
    <t>831,93</t>
  </si>
  <si>
    <t>827,25</t>
  </si>
  <si>
    <t>1.143,84</t>
  </si>
  <si>
    <t>903,35</t>
  </si>
  <si>
    <t>1.483,82</t>
  </si>
  <si>
    <t>1.767,42</t>
  </si>
  <si>
    <t>1.060,75</t>
  </si>
  <si>
    <t>1.429,04</t>
  </si>
  <si>
    <t>1.774,72</t>
  </si>
  <si>
    <t>1.144,19</t>
  </si>
  <si>
    <t>587,00</t>
  </si>
  <si>
    <t>805,63</t>
  </si>
  <si>
    <t>779,55</t>
  </si>
  <si>
    <t>55,74</t>
  </si>
  <si>
    <t>658,49</t>
  </si>
  <si>
    <t>514,00</t>
  </si>
  <si>
    <t>1.225,16</t>
  </si>
  <si>
    <t>119,81</t>
  </si>
  <si>
    <t>595,40</t>
  </si>
  <si>
    <t>718,01</t>
  </si>
  <si>
    <t>1.476,61</t>
  </si>
  <si>
    <t>826,24</t>
  </si>
  <si>
    <t>628,69</t>
  </si>
  <si>
    <t>869,06</t>
  </si>
  <si>
    <t>683,19</t>
  </si>
  <si>
    <t>622,30</t>
  </si>
  <si>
    <t>472,08</t>
  </si>
  <si>
    <t>849,66</t>
  </si>
  <si>
    <t>220,99</t>
  </si>
  <si>
    <t>71,38</t>
  </si>
  <si>
    <t>82,00</t>
  </si>
  <si>
    <t>72,89</t>
  </si>
  <si>
    <t>151,00</t>
  </si>
  <si>
    <t>189,18</t>
  </si>
  <si>
    <t>100,31</t>
  </si>
  <si>
    <t>151,16</t>
  </si>
  <si>
    <t>189,49</t>
  </si>
  <si>
    <t>240,60</t>
  </si>
  <si>
    <t>207,98</t>
  </si>
  <si>
    <t>249,78</t>
  </si>
  <si>
    <t>239,53</t>
  </si>
  <si>
    <t>328,97</t>
  </si>
  <si>
    <t>333,44</t>
  </si>
  <si>
    <t>397,83</t>
  </si>
  <si>
    <t>242,13</t>
  </si>
  <si>
    <t>280,46</t>
  </si>
  <si>
    <t>331,57</t>
  </si>
  <si>
    <t>324,02</t>
  </si>
  <si>
    <t>297,01</t>
  </si>
  <si>
    <t>386,45</t>
  </si>
  <si>
    <t>376,05</t>
  </si>
  <si>
    <t>434,94</t>
  </si>
  <si>
    <t>254,90</t>
  </si>
  <si>
    <t>486,67</t>
  </si>
  <si>
    <t>475,90</t>
  </si>
  <si>
    <t>919,20</t>
  </si>
  <si>
    <t>1.824,83</t>
  </si>
  <si>
    <t>2.089,56</t>
  </si>
  <si>
    <t>362,67</t>
  </si>
  <si>
    <t>412,06</t>
  </si>
  <si>
    <t>481,65</t>
  </si>
  <si>
    <t>945,60</t>
  </si>
  <si>
    <t>1.901,02</t>
  </si>
  <si>
    <t>1.777,00</t>
  </si>
  <si>
    <t>3.563,57</t>
  </si>
  <si>
    <t>520,00</t>
  </si>
  <si>
    <t>266,38</t>
  </si>
  <si>
    <t>378,14</t>
  </si>
  <si>
    <t>310,25</t>
  </si>
  <si>
    <t>422,29</t>
  </si>
  <si>
    <t>549,84</t>
  </si>
  <si>
    <t>1.248,66</t>
  </si>
  <si>
    <t>1.185,30</t>
  </si>
  <si>
    <t>1.107,73</t>
  </si>
  <si>
    <t>1.014,13</t>
  </si>
  <si>
    <t>942,16</t>
  </si>
  <si>
    <t>921,98</t>
  </si>
  <si>
    <t>904,01</t>
  </si>
  <si>
    <t>849,13</t>
  </si>
  <si>
    <t>1.297,30</t>
  </si>
  <si>
    <t>1.233,28</t>
  </si>
  <si>
    <t>1.155,12</t>
  </si>
  <si>
    <t>1.060,27</t>
  </si>
  <si>
    <t>984,88</t>
  </si>
  <si>
    <t>964,36</t>
  </si>
  <si>
    <t>946,46</t>
  </si>
  <si>
    <t>891,00</t>
  </si>
  <si>
    <t>867,26</t>
  </si>
  <si>
    <t>920,66</t>
  </si>
  <si>
    <t>39,06</t>
  </si>
  <si>
    <t>60,62</t>
  </si>
  <si>
    <t>111,31</t>
  </si>
  <si>
    <t>26,66</t>
  </si>
  <si>
    <t>143,82</t>
  </si>
  <si>
    <t>274,01</t>
  </si>
  <si>
    <t>620,99</t>
  </si>
  <si>
    <t>718,24</t>
  </si>
  <si>
    <t>106,56</t>
  </si>
  <si>
    <t>137,29</t>
  </si>
  <si>
    <t>313,42</t>
  </si>
  <si>
    <t>13,02</t>
  </si>
  <si>
    <t>62,62</t>
  </si>
  <si>
    <t>122,68</t>
  </si>
  <si>
    <t>237,71</t>
  </si>
  <si>
    <t>271,97</t>
  </si>
  <si>
    <t>111,67</t>
  </si>
  <si>
    <t>144,62</t>
  </si>
  <si>
    <t>91,83</t>
  </si>
  <si>
    <t>134,72</t>
  </si>
  <si>
    <t>608,09</t>
  </si>
  <si>
    <t>18,23</t>
  </si>
  <si>
    <t>30,39</t>
  </si>
  <si>
    <t>584,81</t>
  </si>
  <si>
    <t>225,69</t>
  </si>
  <si>
    <t>157,29</t>
  </si>
  <si>
    <t>209,75</t>
  </si>
  <si>
    <t>151,68</t>
  </si>
  <si>
    <t>2,91</t>
  </si>
  <si>
    <t>138,88</t>
  </si>
  <si>
    <t>17,97</t>
  </si>
  <si>
    <t>32,55</t>
  </si>
  <si>
    <t>193,20</t>
  </si>
  <si>
    <t>242,46</t>
  </si>
  <si>
    <t>286,44</t>
  </si>
  <si>
    <t>151,36</t>
  </si>
  <si>
    <t>340,03</t>
  </si>
  <si>
    <t>416,22</t>
  </si>
  <si>
    <t>220,54</t>
  </si>
  <si>
    <t>168,82</t>
  </si>
  <si>
    <t>218,07</t>
  </si>
  <si>
    <t>262,06</t>
  </si>
  <si>
    <t>315,65</t>
  </si>
  <si>
    <t>391,83</t>
  </si>
  <si>
    <t>227,10</t>
  </si>
  <si>
    <t>126,78</t>
  </si>
  <si>
    <t>173,99</t>
  </si>
  <si>
    <t>63,22</t>
  </si>
  <si>
    <t>106,48</t>
  </si>
  <si>
    <t>348,16</t>
  </si>
  <si>
    <t>255,88</t>
  </si>
  <si>
    <t>183,11</t>
  </si>
  <si>
    <t>38,70</t>
  </si>
  <si>
    <t>442,19</t>
  </si>
  <si>
    <t>261,47</t>
  </si>
  <si>
    <t>155,12</t>
  </si>
  <si>
    <t>158,06</t>
  </si>
  <si>
    <t>84,85</t>
  </si>
  <si>
    <t>100,76</t>
  </si>
  <si>
    <t>82,53</t>
  </si>
  <si>
    <t>60,51</t>
  </si>
  <si>
    <t>73,33</t>
  </si>
  <si>
    <t>57,56</t>
  </si>
  <si>
    <t>69,73</t>
  </si>
  <si>
    <t>54,41</t>
  </si>
  <si>
    <t>66,17</t>
  </si>
  <si>
    <t>52,14</t>
  </si>
  <si>
    <t>63,61</t>
  </si>
  <si>
    <t>47,19</t>
  </si>
  <si>
    <t>58,26</t>
  </si>
  <si>
    <t>388,52</t>
  </si>
  <si>
    <t>196,02</t>
  </si>
  <si>
    <t>290,68</t>
  </si>
  <si>
    <t>322,23</t>
  </si>
  <si>
    <t>197,78</t>
  </si>
  <si>
    <t>162,48</t>
  </si>
  <si>
    <t>247,16</t>
  </si>
  <si>
    <t>290,91</t>
  </si>
  <si>
    <t>161,02</t>
  </si>
  <si>
    <t>130,69</t>
  </si>
  <si>
    <t>215,22</t>
  </si>
  <si>
    <t>271,36</t>
  </si>
  <si>
    <t>137,06</t>
  </si>
  <si>
    <t>105,79</t>
  </si>
  <si>
    <t>199,12</t>
  </si>
  <si>
    <t>259,27</t>
  </si>
  <si>
    <t>124,58</t>
  </si>
  <si>
    <t>99,48</t>
  </si>
  <si>
    <t>160,65</t>
  </si>
  <si>
    <t>254,01</t>
  </si>
  <si>
    <t>94,50</t>
  </si>
  <si>
    <t>146,79</t>
  </si>
  <si>
    <t>247,35</t>
  </si>
  <si>
    <t>88,56</t>
  </si>
  <si>
    <t>135,62</t>
  </si>
  <si>
    <t>241,66</t>
  </si>
  <si>
    <t>88,23</t>
  </si>
  <si>
    <t>83,58</t>
  </si>
  <si>
    <t>111,58</t>
  </si>
  <si>
    <t>230,30</t>
  </si>
  <si>
    <t>73,46</t>
  </si>
  <si>
    <t>447,06</t>
  </si>
  <si>
    <t>291,96</t>
  </si>
  <si>
    <t>108,96</t>
  </si>
  <si>
    <t>66,12</t>
  </si>
  <si>
    <t>104,35</t>
  </si>
  <si>
    <t>62,35</t>
  </si>
  <si>
    <t>100,78</t>
  </si>
  <si>
    <t>59,60</t>
  </si>
  <si>
    <t>54,48</t>
  </si>
  <si>
    <t>115,82</t>
  </si>
  <si>
    <t>98,35</t>
  </si>
  <si>
    <t>53,86</t>
  </si>
  <si>
    <t>89,91</t>
  </si>
  <si>
    <t>46,44</t>
  </si>
  <si>
    <t>84,56</t>
  </si>
  <si>
    <t>84,66</t>
  </si>
  <si>
    <t>42,97</t>
  </si>
  <si>
    <t>81,29</t>
  </si>
  <si>
    <t>40,40</t>
  </si>
  <si>
    <t>78,40</t>
  </si>
  <si>
    <t>72,77</t>
  </si>
  <si>
    <t>33,87</t>
  </si>
  <si>
    <t>283,05</t>
  </si>
  <si>
    <t>215,69</t>
  </si>
  <si>
    <t>204,02</t>
  </si>
  <si>
    <t>237,42</t>
  </si>
  <si>
    <t>427,75</t>
  </si>
  <si>
    <t>258,08</t>
  </si>
  <si>
    <t>166,54</t>
  </si>
  <si>
    <t>257,74</t>
  </si>
  <si>
    <t>150,62</t>
  </si>
  <si>
    <t>107,33</t>
  </si>
  <si>
    <t>169,21</t>
  </si>
  <si>
    <t>94,72</t>
  </si>
  <si>
    <t>267,52</t>
  </si>
  <si>
    <t>124,89</t>
  </si>
  <si>
    <t>185,46</t>
  </si>
  <si>
    <t>90,78</t>
  </si>
  <si>
    <t>222,84</t>
  </si>
  <si>
    <t>18,03</t>
  </si>
  <si>
    <t>207,65</t>
  </si>
  <si>
    <t>158,29</t>
  </si>
  <si>
    <t>316,73</t>
  </si>
  <si>
    <t>583,31</t>
  </si>
  <si>
    <t>503,29</t>
  </si>
  <si>
    <t>286,07</t>
  </si>
  <si>
    <t>259,90</t>
  </si>
  <si>
    <t>223,78</t>
  </si>
  <si>
    <t>196,00</t>
  </si>
  <si>
    <t>178,48</t>
  </si>
  <si>
    <t>220,38</t>
  </si>
  <si>
    <t>157,64</t>
  </si>
  <si>
    <t>381,92</t>
  </si>
  <si>
    <t>214,39</t>
  </si>
  <si>
    <t>165,65</t>
  </si>
  <si>
    <t>340,95</t>
  </si>
  <si>
    <t>219,21</t>
  </si>
  <si>
    <t>452,30</t>
  </si>
  <si>
    <t>174,23</t>
  </si>
  <si>
    <t>369,13</t>
  </si>
  <si>
    <t>219,46</t>
  </si>
  <si>
    <t>158,12</t>
  </si>
  <si>
    <t>486,64</t>
  </si>
  <si>
    <t>623,66</t>
  </si>
  <si>
    <t>547,18</t>
  </si>
  <si>
    <t>284,91</t>
  </si>
  <si>
    <t>260,16</t>
  </si>
  <si>
    <t>229,86</t>
  </si>
  <si>
    <t>200,67</t>
  </si>
  <si>
    <t>182,27</t>
  </si>
  <si>
    <t>582,24</t>
  </si>
  <si>
    <t>491,97</t>
  </si>
  <si>
    <t>288,50</t>
  </si>
  <si>
    <t>260,07</t>
  </si>
  <si>
    <t>221,79</t>
  </si>
  <si>
    <t>694,77</t>
  </si>
  <si>
    <t>587,92</t>
  </si>
  <si>
    <t>282,81</t>
  </si>
  <si>
    <t>224,10</t>
  </si>
  <si>
    <t>195,05</t>
  </si>
  <si>
    <t>178,92</t>
  </si>
  <si>
    <t>618,04</t>
  </si>
  <si>
    <t>520,02</t>
  </si>
  <si>
    <t>291,75</t>
  </si>
  <si>
    <t>260,89</t>
  </si>
  <si>
    <t>223,65</t>
  </si>
  <si>
    <t>195,81</t>
  </si>
  <si>
    <t>179,10</t>
  </si>
  <si>
    <t>717,71</t>
  </si>
  <si>
    <t>620,65</t>
  </si>
  <si>
    <t>278,20</t>
  </si>
  <si>
    <t>249,01</t>
  </si>
  <si>
    <t>219,05</t>
  </si>
  <si>
    <t>189,97</t>
  </si>
  <si>
    <t>173,82</t>
  </si>
  <si>
    <t>576,21</t>
  </si>
  <si>
    <t>489,38</t>
  </si>
  <si>
    <t>269,63</t>
  </si>
  <si>
    <t>245,98</t>
  </si>
  <si>
    <t>209,93</t>
  </si>
  <si>
    <t>181,69</t>
  </si>
  <si>
    <t>166,07</t>
  </si>
  <si>
    <t>627,43</t>
  </si>
  <si>
    <t>545,76</t>
  </si>
  <si>
    <t>232,22</t>
  </si>
  <si>
    <t>203,76</t>
  </si>
  <si>
    <t>176,68</t>
  </si>
  <si>
    <t>165,55</t>
  </si>
  <si>
    <t>3.661,79</t>
  </si>
  <si>
    <t>4.458,58</t>
  </si>
  <si>
    <t>4.691,93</t>
  </si>
  <si>
    <t>4.814,04</t>
  </si>
  <si>
    <t>5.272,42</t>
  </si>
  <si>
    <t>5.329,50</t>
  </si>
  <si>
    <t>5.156,08</t>
  </si>
  <si>
    <t>4.572,60</t>
  </si>
  <si>
    <t>218,95</t>
  </si>
  <si>
    <t>167,78</t>
  </si>
  <si>
    <t>341,29</t>
  </si>
  <si>
    <t>208,47</t>
  </si>
  <si>
    <t>150,42</t>
  </si>
  <si>
    <t>406,81</t>
  </si>
  <si>
    <t>146,54</t>
  </si>
  <si>
    <t>10,52</t>
  </si>
  <si>
    <t>14,51</t>
  </si>
  <si>
    <t>10,19</t>
  </si>
  <si>
    <t>16,13</t>
  </si>
  <si>
    <t>11,35</t>
  </si>
  <si>
    <t>17,41</t>
  </si>
  <si>
    <t>11,11</t>
  </si>
  <si>
    <t>11,93</t>
  </si>
  <si>
    <t>12,56</t>
  </si>
  <si>
    <t>12,83</t>
  </si>
  <si>
    <t>14,54</t>
  </si>
  <si>
    <t>14,47</t>
  </si>
  <si>
    <t>12,20</t>
  </si>
  <si>
    <t>10,97</t>
  </si>
  <si>
    <t>23,30</t>
  </si>
  <si>
    <t>21,78</t>
  </si>
  <si>
    <t>10,99</t>
  </si>
  <si>
    <t>18,26</t>
  </si>
  <si>
    <t>15,36</t>
  </si>
  <si>
    <t>12,34</t>
  </si>
  <si>
    <t>14,46</t>
  </si>
  <si>
    <t>11,39</t>
  </si>
  <si>
    <t>960,09</t>
  </si>
  <si>
    <t>831,90</t>
  </si>
  <si>
    <t>927,30</t>
  </si>
  <si>
    <t>490,95</t>
  </si>
  <si>
    <t>541,84</t>
  </si>
  <si>
    <t>601,94</t>
  </si>
  <si>
    <t>701,39</t>
  </si>
  <si>
    <t>481,35</t>
  </si>
  <si>
    <t>532,29</t>
  </si>
  <si>
    <t>596,04</t>
  </si>
  <si>
    <t>700,54</t>
  </si>
  <si>
    <t>375,12</t>
  </si>
  <si>
    <t>417,60</t>
  </si>
  <si>
    <t>456,98</t>
  </si>
  <si>
    <t>476,67</t>
  </si>
  <si>
    <t>493,52</t>
  </si>
  <si>
    <t>564,18</t>
  </si>
  <si>
    <t>372,93</t>
  </si>
  <si>
    <t>412,57</t>
  </si>
  <si>
    <t>446,55</t>
  </si>
  <si>
    <t>471,74</t>
  </si>
  <si>
    <t>488,56</t>
  </si>
  <si>
    <t>557,80</t>
  </si>
  <si>
    <t>424,77</t>
  </si>
  <si>
    <t>462,56</t>
  </si>
  <si>
    <t>666,90</t>
  </si>
  <si>
    <t>745,81</t>
  </si>
  <si>
    <t>735,46</t>
  </si>
  <si>
    <t>526,87</t>
  </si>
  <si>
    <t>565,89</t>
  </si>
  <si>
    <t>610,38</t>
  </si>
  <si>
    <t>630,26</t>
  </si>
  <si>
    <t>664,85</t>
  </si>
  <si>
    <t>717,56</t>
  </si>
  <si>
    <t>525,37</t>
  </si>
  <si>
    <t>561,40</t>
  </si>
  <si>
    <t>600,59</t>
  </si>
  <si>
    <t>629,04</t>
  </si>
  <si>
    <t>660,21</t>
  </si>
  <si>
    <t>717,85</t>
  </si>
  <si>
    <t>579,97</t>
  </si>
  <si>
    <t>612,20</t>
  </si>
  <si>
    <t>540,19</t>
  </si>
  <si>
    <t>909,89</t>
  </si>
  <si>
    <t>693,65</t>
  </si>
  <si>
    <t>872,94</t>
  </si>
  <si>
    <t>1.173,39</t>
  </si>
  <si>
    <t>1.015,40</t>
  </si>
  <si>
    <t>804,10</t>
  </si>
  <si>
    <t>222,95</t>
  </si>
  <si>
    <t>209,81</t>
  </si>
  <si>
    <t>801,18</t>
  </si>
  <si>
    <t>623,14</t>
  </si>
  <si>
    <t>63,95</t>
  </si>
  <si>
    <t>46,88</t>
  </si>
  <si>
    <t>120,88</t>
  </si>
  <si>
    <t>138,62</t>
  </si>
  <si>
    <t>110,54</t>
  </si>
  <si>
    <t>139,59</t>
  </si>
  <si>
    <t>46,19</t>
  </si>
  <si>
    <t>51,17</t>
  </si>
  <si>
    <t>49,86</t>
  </si>
  <si>
    <t>62,42</t>
  </si>
  <si>
    <t>77,10</t>
  </si>
  <si>
    <t>132,91</t>
  </si>
  <si>
    <t>37,02</t>
  </si>
  <si>
    <t>81,75</t>
  </si>
  <si>
    <t>36,94</t>
  </si>
  <si>
    <t>2.430,92</t>
  </si>
  <si>
    <t>3.951,51</t>
  </si>
  <si>
    <t>2.805,25</t>
  </si>
  <si>
    <t>3.589,28</t>
  </si>
  <si>
    <t>2.822,76</t>
  </si>
  <si>
    <t>3.554,71</t>
  </si>
  <si>
    <t>3.380,11</t>
  </si>
  <si>
    <t>3.245,69</t>
  </si>
  <si>
    <t>2.795,54</t>
  </si>
  <si>
    <t>2.325,23</t>
  </si>
  <si>
    <t>1.474,11</t>
  </si>
  <si>
    <t>3.180,87</t>
  </si>
  <si>
    <t>5.224,59</t>
  </si>
  <si>
    <t>2.840,69</t>
  </si>
  <si>
    <t>2.084,37</t>
  </si>
  <si>
    <t>148,00</t>
  </si>
  <si>
    <t>115,65</t>
  </si>
  <si>
    <t>107,22</t>
  </si>
  <si>
    <t>146,99</t>
  </si>
  <si>
    <t>134,22</t>
  </si>
  <si>
    <t>127,76</t>
  </si>
  <si>
    <t>167,34</t>
  </si>
  <si>
    <t>157,06</t>
  </si>
  <si>
    <t>151,82</t>
  </si>
  <si>
    <t>189,25</t>
  </si>
  <si>
    <t>180,56</t>
  </si>
  <si>
    <t>176,07</t>
  </si>
  <si>
    <t>668,75</t>
  </si>
  <si>
    <t>679,24</t>
  </si>
  <si>
    <t>689,75</t>
  </si>
  <si>
    <t>700,25</t>
  </si>
  <si>
    <t>721,25</t>
  </si>
  <si>
    <t>75,47</t>
  </si>
  <si>
    <t>93,99</t>
  </si>
  <si>
    <t>176,33</t>
  </si>
  <si>
    <t>248,60</t>
  </si>
  <si>
    <t>338,89</t>
  </si>
  <si>
    <t>14,65</t>
  </si>
  <si>
    <t>20,85</t>
  </si>
  <si>
    <t>11,32</t>
  </si>
  <si>
    <t>13,53</t>
  </si>
  <si>
    <t>9,68</t>
  </si>
  <si>
    <t>45,89</t>
  </si>
  <si>
    <t>40,67</t>
  </si>
  <si>
    <t>40,56</t>
  </si>
  <si>
    <t>46,04</t>
  </si>
  <si>
    <t>96,09</t>
  </si>
  <si>
    <t>177,37</t>
  </si>
  <si>
    <t>40,63</t>
  </si>
  <si>
    <t>41,04</t>
  </si>
  <si>
    <t>44,61</t>
  </si>
  <si>
    <t>47,27</t>
  </si>
  <si>
    <t>59,03</t>
  </si>
  <si>
    <t>72,72</t>
  </si>
  <si>
    <t>75,38</t>
  </si>
  <si>
    <t>87,17</t>
  </si>
  <si>
    <t>41,37</t>
  </si>
  <si>
    <t>51,00</t>
  </si>
  <si>
    <t>62,39</t>
  </si>
  <si>
    <t>12,48</t>
  </si>
  <si>
    <t>9,11</t>
  </si>
  <si>
    <t>11,38</t>
  </si>
  <si>
    <t>21,65</t>
  </si>
  <si>
    <t>7,45</t>
  </si>
  <si>
    <t>10,36</t>
  </si>
  <si>
    <t>19,33</t>
  </si>
  <si>
    <t>14,25</t>
  </si>
  <si>
    <t>17,58</t>
  </si>
  <si>
    <t>49,81</t>
  </si>
  <si>
    <t>28,10</t>
  </si>
  <si>
    <t>47,69</t>
  </si>
  <si>
    <t>82,60</t>
  </si>
  <si>
    <t>10,15</t>
  </si>
  <si>
    <t>12,08</t>
  </si>
  <si>
    <t>4,95</t>
  </si>
  <si>
    <t>47,51</t>
  </si>
  <si>
    <t>65,16</t>
  </si>
  <si>
    <t>137,56</t>
  </si>
  <si>
    <t>168,27</t>
  </si>
  <si>
    <t>220,87</t>
  </si>
  <si>
    <t>275,95</t>
  </si>
  <si>
    <t>33,33</t>
  </si>
  <si>
    <t>13,63</t>
  </si>
  <si>
    <t>25,56</t>
  </si>
  <si>
    <t>16,06</t>
  </si>
  <si>
    <t>43,14</t>
  </si>
  <si>
    <t>132,90</t>
  </si>
  <si>
    <t>407,06</t>
  </si>
  <si>
    <t>801,17</t>
  </si>
  <si>
    <t>1.236,70</t>
  </si>
  <si>
    <t>154,61</t>
  </si>
  <si>
    <t>243,39</t>
  </si>
  <si>
    <t>470,53</t>
  </si>
  <si>
    <t>638,54</t>
  </si>
  <si>
    <t>730,44</t>
  </si>
  <si>
    <t>181,09</t>
  </si>
  <si>
    <t>338,83</t>
  </si>
  <si>
    <t>470,58</t>
  </si>
  <si>
    <t>526,90</t>
  </si>
  <si>
    <t>18,19</t>
  </si>
  <si>
    <t>18,75</t>
  </si>
  <si>
    <t>95,88</t>
  </si>
  <si>
    <t>98,17</t>
  </si>
  <si>
    <t>100,94</t>
  </si>
  <si>
    <t>103,85</t>
  </si>
  <si>
    <t>109,38</t>
  </si>
  <si>
    <t>117,51</t>
  </si>
  <si>
    <t>119,21</t>
  </si>
  <si>
    <t>133,21</t>
  </si>
  <si>
    <t>141,53</t>
  </si>
  <si>
    <t>499,99</t>
  </si>
  <si>
    <t>75,11</t>
  </si>
  <si>
    <t>726,61</t>
  </si>
  <si>
    <t>835,90</t>
  </si>
  <si>
    <t>1.207,42</t>
  </si>
  <si>
    <t>1.719,46</t>
  </si>
  <si>
    <t>692,37</t>
  </si>
  <si>
    <t>117,53</t>
  </si>
  <si>
    <t>235,31</t>
  </si>
  <si>
    <t>675,07</t>
  </si>
  <si>
    <t>1.038,05</t>
  </si>
  <si>
    <t>1.691,06</t>
  </si>
  <si>
    <t>2.287,72</t>
  </si>
  <si>
    <t>3.706,95</t>
  </si>
  <si>
    <t>7.817,66</t>
  </si>
  <si>
    <t>139,14</t>
  </si>
  <si>
    <t>171,92</t>
  </si>
  <si>
    <t>358,52</t>
  </si>
  <si>
    <t>1.318,52</t>
  </si>
  <si>
    <t>100,85</t>
  </si>
  <si>
    <t>6,92</t>
  </si>
  <si>
    <t>23,59</t>
  </si>
  <si>
    <t>31,43</t>
  </si>
  <si>
    <t>32,43</t>
  </si>
  <si>
    <t>52,24</t>
  </si>
  <si>
    <t>53,24</t>
  </si>
  <si>
    <t>68,40</t>
  </si>
  <si>
    <t>81,00</t>
  </si>
  <si>
    <t>74,42</t>
  </si>
  <si>
    <t>87,02</t>
  </si>
  <si>
    <t>74,99</t>
  </si>
  <si>
    <t>92,18</t>
  </si>
  <si>
    <t>36,74</t>
  </si>
  <si>
    <t>44,58</t>
  </si>
  <si>
    <t>99,28</t>
  </si>
  <si>
    <t>16,40</t>
  </si>
  <si>
    <t>35,60</t>
  </si>
  <si>
    <t>33,31</t>
  </si>
  <si>
    <t>38,84</t>
  </si>
  <si>
    <t>32,54</t>
  </si>
  <si>
    <t>21,36</t>
  </si>
  <si>
    <t>43,16</t>
  </si>
  <si>
    <t>61,61</t>
  </si>
  <si>
    <t>68,54</t>
  </si>
  <si>
    <t>69,45</t>
  </si>
  <si>
    <t>76,38</t>
  </si>
  <si>
    <t>51,58</t>
  </si>
  <si>
    <t>66,35</t>
  </si>
  <si>
    <t>68,31</t>
  </si>
  <si>
    <t>80,91</t>
  </si>
  <si>
    <t>101,08</t>
  </si>
  <si>
    <t>113,68</t>
  </si>
  <si>
    <t>37,19</t>
  </si>
  <si>
    <t>45,03</t>
  </si>
  <si>
    <t>64,69</t>
  </si>
  <si>
    <t>62,81</t>
  </si>
  <si>
    <t>70,65</t>
  </si>
  <si>
    <t>65,89</t>
  </si>
  <si>
    <t>140,60</t>
  </si>
  <si>
    <t>341,25</t>
  </si>
  <si>
    <t>106,71</t>
  </si>
  <si>
    <t>135,63</t>
  </si>
  <si>
    <t>160,60</t>
  </si>
  <si>
    <t>137,63</t>
  </si>
  <si>
    <t>116,76</t>
  </si>
  <si>
    <t>79,51</t>
  </si>
  <si>
    <t>80,69</t>
  </si>
  <si>
    <t>75,92</t>
  </si>
  <si>
    <t>29,69</t>
  </si>
  <si>
    <t>47,32</t>
  </si>
  <si>
    <t>58,95</t>
  </si>
  <si>
    <t>68,27</t>
  </si>
  <si>
    <t>61,21</t>
  </si>
  <si>
    <t>28,93</t>
  </si>
  <si>
    <t>34,39</t>
  </si>
  <si>
    <t>269,01</t>
  </si>
  <si>
    <t>368,83</t>
  </si>
  <si>
    <t>53,64</t>
  </si>
  <si>
    <t>71,88</t>
  </si>
  <si>
    <t>51,83</t>
  </si>
  <si>
    <t>60,74</t>
  </si>
  <si>
    <t>1.322,77</t>
  </si>
  <si>
    <t>1.407,58</t>
  </si>
  <si>
    <t>1.436,40</t>
  </si>
  <si>
    <t>1.566,15</t>
  </si>
  <si>
    <t>1.308,83</t>
  </si>
  <si>
    <t>1.393,64</t>
  </si>
  <si>
    <t>1.422,46</t>
  </si>
  <si>
    <t>1.552,21</t>
  </si>
  <si>
    <t>1.587,65</t>
  </si>
  <si>
    <t>1.716,02</t>
  </si>
  <si>
    <t>1.759,64</t>
  </si>
  <si>
    <t>1.939,34</t>
  </si>
  <si>
    <t>1.580,85</t>
  </si>
  <si>
    <t>1.709,22</t>
  </si>
  <si>
    <t>1.752,84</t>
  </si>
  <si>
    <t>1.932,54</t>
  </si>
  <si>
    <t>1.701,39</t>
  </si>
  <si>
    <t>1.872,55</t>
  </si>
  <si>
    <t>1.930,71</t>
  </si>
  <si>
    <t>2.159,47</t>
  </si>
  <si>
    <t>1.864,94</t>
  </si>
  <si>
    <t>2.036,10</t>
  </si>
  <si>
    <t>2.094,26</t>
  </si>
  <si>
    <t>751,22</t>
  </si>
  <si>
    <t>852,99</t>
  </si>
  <si>
    <t>887,57</t>
  </si>
  <si>
    <t>1.004,26</t>
  </si>
  <si>
    <t>737,27</t>
  </si>
  <si>
    <t>839,04</t>
  </si>
  <si>
    <t>873,62</t>
  </si>
  <si>
    <t>990,31</t>
  </si>
  <si>
    <t>1.030,07</t>
  </si>
  <si>
    <t>1.182,72</t>
  </si>
  <si>
    <t>1.234,60</t>
  </si>
  <si>
    <t>1.409,63</t>
  </si>
  <si>
    <t>1.023,26</t>
  </si>
  <si>
    <t>1.175,91</t>
  </si>
  <si>
    <t>1.227,79</t>
  </si>
  <si>
    <t>1.402,82</t>
  </si>
  <si>
    <t>1.159,24</t>
  </si>
  <si>
    <t>1.362,78</t>
  </si>
  <si>
    <t>1.431,95</t>
  </si>
  <si>
    <t>1.665,32</t>
  </si>
  <si>
    <t>1.322,78</t>
  </si>
  <si>
    <t>1.526,32</t>
  </si>
  <si>
    <t>1.595,49</t>
  </si>
  <si>
    <t>1.828,86</t>
  </si>
  <si>
    <t>140,78</t>
  </si>
  <si>
    <t>61,75</t>
  </si>
  <si>
    <t>99,01</t>
  </si>
  <si>
    <t>170,30</t>
  </si>
  <si>
    <t>221,33</t>
  </si>
  <si>
    <t>128,74</t>
  </si>
  <si>
    <t>314,08</t>
  </si>
  <si>
    <t>148,82</t>
  </si>
  <si>
    <t>114,83</t>
  </si>
  <si>
    <t>163,38</t>
  </si>
  <si>
    <t>157,40</t>
  </si>
  <si>
    <t>71,69</t>
  </si>
  <si>
    <t>592,25</t>
  </si>
  <si>
    <t>304,71</t>
  </si>
  <si>
    <t>322,20</t>
  </si>
  <si>
    <t>526,96</t>
  </si>
  <si>
    <t>574,77</t>
  </si>
  <si>
    <t>676,61</t>
  </si>
  <si>
    <t>886,01</t>
  </si>
  <si>
    <t>1.016,24</t>
  </si>
  <si>
    <t>1.631,05</t>
  </si>
  <si>
    <t>117,04</t>
  </si>
  <si>
    <t>802,06</t>
  </si>
  <si>
    <t>36,11</t>
  </si>
  <si>
    <t>427,64</t>
  </si>
  <si>
    <t>407,36</t>
  </si>
  <si>
    <t>445,98</t>
  </si>
  <si>
    <t>490,67</t>
  </si>
  <si>
    <t>465,06</t>
  </si>
  <si>
    <t>545,49</t>
  </si>
  <si>
    <t>485,65</t>
  </si>
  <si>
    <t>525,55</t>
  </si>
  <si>
    <t>602,84</t>
  </si>
  <si>
    <t>566,95</t>
  </si>
  <si>
    <t>627,05</t>
  </si>
  <si>
    <t>629,01</t>
  </si>
  <si>
    <t>688,16</t>
  </si>
  <si>
    <t>624,23</t>
  </si>
  <si>
    <t>673,31</t>
  </si>
  <si>
    <t>668,35</t>
  </si>
  <si>
    <t>751,75</t>
  </si>
  <si>
    <t>800,57</t>
  </si>
  <si>
    <t>913,27</t>
  </si>
  <si>
    <t>926,99</t>
  </si>
  <si>
    <t>1.019,92</t>
  </si>
  <si>
    <t>429,13</t>
  </si>
  <si>
    <t>517,10</t>
  </si>
  <si>
    <t>667,56</t>
  </si>
  <si>
    <t>855,23</t>
  </si>
  <si>
    <t>1.337,38</t>
  </si>
  <si>
    <t>546,71</t>
  </si>
  <si>
    <t>892,83</t>
  </si>
  <si>
    <t>1.385,21</t>
  </si>
  <si>
    <t>560,60</t>
  </si>
  <si>
    <t>911,29</t>
  </si>
  <si>
    <t>1.410,97</t>
  </si>
  <si>
    <t>574,50</t>
  </si>
  <si>
    <t>732,02</t>
  </si>
  <si>
    <t>929,41</t>
  </si>
  <si>
    <t>1.436,00</t>
  </si>
  <si>
    <t>763,61</t>
  </si>
  <si>
    <t>965,28</t>
  </si>
  <si>
    <t>1.488,89</t>
  </si>
  <si>
    <t>1.000,95</t>
  </si>
  <si>
    <t>1.547,27</t>
  </si>
  <si>
    <t>612,46</t>
  </si>
  <si>
    <t>4.009,74</t>
  </si>
  <si>
    <t>4.509,38</t>
  </si>
  <si>
    <t>2.573,03</t>
  </si>
  <si>
    <t>2.778,19</t>
  </si>
  <si>
    <t>399,81</t>
  </si>
  <si>
    <t>414,21</t>
  </si>
  <si>
    <t>105,55</t>
  </si>
  <si>
    <t>108,81</t>
  </si>
  <si>
    <t>127,56</t>
  </si>
  <si>
    <t>9.838,54</t>
  </si>
  <si>
    <t>10.950,19</t>
  </si>
  <si>
    <t>14.048,85</t>
  </si>
  <si>
    <t>17.268,42</t>
  </si>
  <si>
    <t>21.661,68</t>
  </si>
  <si>
    <t>30.229,00</t>
  </si>
  <si>
    <t>35.203,00</t>
  </si>
  <si>
    <t>57.030,25</t>
  </si>
  <si>
    <t>78.119,55</t>
  </si>
  <si>
    <t>109.215,09</t>
  </si>
  <si>
    <t>142,84</t>
  </si>
  <si>
    <t>168,65</t>
  </si>
  <si>
    <t>159,81</t>
  </si>
  <si>
    <t>202,55</t>
  </si>
  <si>
    <t>191,05</t>
  </si>
  <si>
    <t>173,48</t>
  </si>
  <si>
    <t>193,09</t>
  </si>
  <si>
    <t>175,79</t>
  </si>
  <si>
    <t>227,79</t>
  </si>
  <si>
    <t>210,20</t>
  </si>
  <si>
    <t>227,17</t>
  </si>
  <si>
    <t>258,46</t>
  </si>
  <si>
    <t>53,59</t>
  </si>
  <si>
    <t>68,71</t>
  </si>
  <si>
    <t>88,96</t>
  </si>
  <si>
    <t>115,90</t>
  </si>
  <si>
    <t>60,65</t>
  </si>
  <si>
    <t>111,30</t>
  </si>
  <si>
    <t>182,86</t>
  </si>
  <si>
    <t>153,08</t>
  </si>
  <si>
    <t>2.935,43</t>
  </si>
  <si>
    <t>743,07</t>
  </si>
  <si>
    <t>1.466,59</t>
  </si>
  <si>
    <t>546,68</t>
  </si>
  <si>
    <t>590,42</t>
  </si>
  <si>
    <t>182,26</t>
  </si>
  <si>
    <t>211,42</t>
  </si>
  <si>
    <t>247,86</t>
  </si>
  <si>
    <t>284,30</t>
  </si>
  <si>
    <t>1.846,21</t>
  </si>
  <si>
    <t>526,94</t>
  </si>
  <si>
    <t>459,69</t>
  </si>
  <si>
    <t>3.361,44</t>
  </si>
  <si>
    <t>123,42</t>
  </si>
  <si>
    <t>231,14</t>
  </si>
  <si>
    <t>361,26</t>
  </si>
  <si>
    <t>523,53</t>
  </si>
  <si>
    <t>528,27</t>
  </si>
  <si>
    <t>269,93</t>
  </si>
  <si>
    <t>647,58</t>
  </si>
  <si>
    <t>2.149,29</t>
  </si>
  <si>
    <t>1.695,96</t>
  </si>
  <si>
    <t>1.849,27</t>
  </si>
  <si>
    <t>2.385,08</t>
  </si>
  <si>
    <t>1.949,65</t>
  </si>
  <si>
    <t>2.094,34</t>
  </si>
  <si>
    <t>3.462,54</t>
  </si>
  <si>
    <t>2.735,31</t>
  </si>
  <si>
    <t>3.028,58</t>
  </si>
  <si>
    <t>4.718,69</t>
  </si>
  <si>
    <t>3.529,75</t>
  </si>
  <si>
    <t>3.949,24</t>
  </si>
  <si>
    <t>8.762,53</t>
  </si>
  <si>
    <t>5.005,88</t>
  </si>
  <si>
    <t>9.795,42</t>
  </si>
  <si>
    <t>5.281,23</t>
  </si>
  <si>
    <t>5.424,89</t>
  </si>
  <si>
    <t>11.049,07</t>
  </si>
  <si>
    <t>6.936,04</t>
  </si>
  <si>
    <t>15.314,70</t>
  </si>
  <si>
    <t>8.580,49</t>
  </si>
  <si>
    <t>18.466,85</t>
  </si>
  <si>
    <t>9.585,00</t>
  </si>
  <si>
    <t>5.476,64</t>
  </si>
  <si>
    <t>6.499,82</t>
  </si>
  <si>
    <t>6.729,76</t>
  </si>
  <si>
    <t>6.985,37</t>
  </si>
  <si>
    <t>9.893,71</t>
  </si>
  <si>
    <t>10.218,75</t>
  </si>
  <si>
    <t>10.485,90</t>
  </si>
  <si>
    <t>12.014,64</t>
  </si>
  <si>
    <t>11.952,23</t>
  </si>
  <si>
    <t>12.543,49</t>
  </si>
  <si>
    <t>23.156,83</t>
  </si>
  <si>
    <t>29.652,47</t>
  </si>
  <si>
    <t>58,50</t>
  </si>
  <si>
    <t>87,48</t>
  </si>
  <si>
    <t>8.547,10</t>
  </si>
  <si>
    <t>15.127,65</t>
  </si>
  <si>
    <t>32,62</t>
  </si>
  <si>
    <t>20,86</t>
  </si>
  <si>
    <t>22,24</t>
  </si>
  <si>
    <t>36,78</t>
  </si>
  <si>
    <t>75,71</t>
  </si>
  <si>
    <t>44,43</t>
  </si>
  <si>
    <t>29,56</t>
  </si>
  <si>
    <t>51,26</t>
  </si>
  <si>
    <t>102,52</t>
  </si>
  <si>
    <t>46,12</t>
  </si>
  <si>
    <t>58,39</t>
  </si>
  <si>
    <t>28,38</t>
  </si>
  <si>
    <t>33,65</t>
  </si>
  <si>
    <t>68,81</t>
  </si>
  <si>
    <t>44,19</t>
  </si>
  <si>
    <t>40,01</t>
  </si>
  <si>
    <t>55,81</t>
  </si>
  <si>
    <t>81,27</t>
  </si>
  <si>
    <t>58,65</t>
  </si>
  <si>
    <t>73,27</t>
  </si>
  <si>
    <t>83,61</t>
  </si>
  <si>
    <t>166,94</t>
  </si>
  <si>
    <t>187,48</t>
  </si>
  <si>
    <t>250,90</t>
  </si>
  <si>
    <t>308,72</t>
  </si>
  <si>
    <t>406,17</t>
  </si>
  <si>
    <t>495,38</t>
  </si>
  <si>
    <t>64,52</t>
  </si>
  <si>
    <t>174,39</t>
  </si>
  <si>
    <t>195,15</t>
  </si>
  <si>
    <t>189,52</t>
  </si>
  <si>
    <t>216,62</t>
  </si>
  <si>
    <t>112,56</t>
  </si>
  <si>
    <t>138,64</t>
  </si>
  <si>
    <t>183,69</t>
  </si>
  <si>
    <t>182,63</t>
  </si>
  <si>
    <t>282,16</t>
  </si>
  <si>
    <t>121,93</t>
  </si>
  <si>
    <t>148,08</t>
  </si>
  <si>
    <t>193,21</t>
  </si>
  <si>
    <t>90,46</t>
  </si>
  <si>
    <t>121,02</t>
  </si>
  <si>
    <t>261,61</t>
  </si>
  <si>
    <t>68,04</t>
  </si>
  <si>
    <t>78,49</t>
  </si>
  <si>
    <t>110,34</t>
  </si>
  <si>
    <t>135,95</t>
  </si>
  <si>
    <t>180,60</t>
  </si>
  <si>
    <t>94,02</t>
  </si>
  <si>
    <t>265,16</t>
  </si>
  <si>
    <t>72,32</t>
  </si>
  <si>
    <t>82,80</t>
  </si>
  <si>
    <t>140,36</t>
  </si>
  <si>
    <t>185,00</t>
  </si>
  <si>
    <t>33,06</t>
  </si>
  <si>
    <t>64,70</t>
  </si>
  <si>
    <t>91,15</t>
  </si>
  <si>
    <t>114,08</t>
  </si>
  <si>
    <t>118,56</t>
  </si>
  <si>
    <t>200,38</t>
  </si>
  <si>
    <t>26,06</t>
  </si>
  <si>
    <t>28,64</t>
  </si>
  <si>
    <t>46,59</t>
  </si>
  <si>
    <t>89,53</t>
  </si>
  <si>
    <t>129,28</t>
  </si>
  <si>
    <t>132,61</t>
  </si>
  <si>
    <t>9,18</t>
  </si>
  <si>
    <t>54,68</t>
  </si>
  <si>
    <t>68,43</t>
  </si>
  <si>
    <t>83,54</t>
  </si>
  <si>
    <t>31,56</t>
  </si>
  <si>
    <t>55,04</t>
  </si>
  <si>
    <t>68,87</t>
  </si>
  <si>
    <t>84,02</t>
  </si>
  <si>
    <t>54,92</t>
  </si>
  <si>
    <t>59,20</t>
  </si>
  <si>
    <t>784,73</t>
  </si>
  <si>
    <t>27,64</t>
  </si>
  <si>
    <t>37,16</t>
  </si>
  <si>
    <t>48,03</t>
  </si>
  <si>
    <t>44,44</t>
  </si>
  <si>
    <t>58,98</t>
  </si>
  <si>
    <t>259,39</t>
  </si>
  <si>
    <t>404,29</t>
  </si>
  <si>
    <t>190,34</t>
  </si>
  <si>
    <t>217,89</t>
  </si>
  <si>
    <t>178,82</t>
  </si>
  <si>
    <t>299,92</t>
  </si>
  <si>
    <t>386,35</t>
  </si>
  <si>
    <t>246,05</t>
  </si>
  <si>
    <t>409,40</t>
  </si>
  <si>
    <t>195,45</t>
  </si>
  <si>
    <t>223,00</t>
  </si>
  <si>
    <t>183,93</t>
  </si>
  <si>
    <t>307,57</t>
  </si>
  <si>
    <t>396,56</t>
  </si>
  <si>
    <t>72,74</t>
  </si>
  <si>
    <t>184,71</t>
  </si>
  <si>
    <t>207,29</t>
  </si>
  <si>
    <t>28,02</t>
  </si>
  <si>
    <t>106,78</t>
  </si>
  <si>
    <t>7,22</t>
  </si>
  <si>
    <t>41,38</t>
  </si>
  <si>
    <t>27,43</t>
  </si>
  <si>
    <t>8,63</t>
  </si>
  <si>
    <t>32,93</t>
  </si>
  <si>
    <t>22,05</t>
  </si>
  <si>
    <t>18,51</t>
  </si>
  <si>
    <t>6,60</t>
  </si>
  <si>
    <t>7,99</t>
  </si>
  <si>
    <t>6,37</t>
  </si>
  <si>
    <t>9,99</t>
  </si>
  <si>
    <t>33,82</t>
  </si>
  <si>
    <t>6,16</t>
  </si>
  <si>
    <t>7,40</t>
  </si>
  <si>
    <t>15,97</t>
  </si>
  <si>
    <t>29,50</t>
  </si>
  <si>
    <t>44,46</t>
  </si>
  <si>
    <t>106,27</t>
  </si>
  <si>
    <t>9,44</t>
  </si>
  <si>
    <t>88,47</t>
  </si>
  <si>
    <t>57,73</t>
  </si>
  <si>
    <t>168,96</t>
  </si>
  <si>
    <t>125,85</t>
  </si>
  <si>
    <t>123,66</t>
  </si>
  <si>
    <t>70,49</t>
  </si>
  <si>
    <t>15,66</t>
  </si>
  <si>
    <t>12,82</t>
  </si>
  <si>
    <t>38,52</t>
  </si>
  <si>
    <t>9,75</t>
  </si>
  <si>
    <t>18,17</t>
  </si>
  <si>
    <t>24,57</t>
  </si>
  <si>
    <t>33,98</t>
  </si>
  <si>
    <t>48,98</t>
  </si>
  <si>
    <t>37,87</t>
  </si>
  <si>
    <t>13,94</t>
  </si>
  <si>
    <t>63,45</t>
  </si>
  <si>
    <t>96,01</t>
  </si>
  <si>
    <t>45,13</t>
  </si>
  <si>
    <t>164,96</t>
  </si>
  <si>
    <t>50,84</t>
  </si>
  <si>
    <t>60,95</t>
  </si>
  <si>
    <t>50,81</t>
  </si>
  <si>
    <t>53,63</t>
  </si>
  <si>
    <t>150,28</t>
  </si>
  <si>
    <t>234,95</t>
  </si>
  <si>
    <t>39,92</t>
  </si>
  <si>
    <t>11,33</t>
  </si>
  <si>
    <t>69,17</t>
  </si>
  <si>
    <t>26,44</t>
  </si>
  <si>
    <t>117,92</t>
  </si>
  <si>
    <t>232,77</t>
  </si>
  <si>
    <t>79,81</t>
  </si>
  <si>
    <t>354,29</t>
  </si>
  <si>
    <t>51,80</t>
  </si>
  <si>
    <t>56,40</t>
  </si>
  <si>
    <t>103,61</t>
  </si>
  <si>
    <t>161,56</t>
  </si>
  <si>
    <t>127,00</t>
  </si>
  <si>
    <t>14,56</t>
  </si>
  <si>
    <t>20,93</t>
  </si>
  <si>
    <t>26,45</t>
  </si>
  <si>
    <t>50,08</t>
  </si>
  <si>
    <t>53,22</t>
  </si>
  <si>
    <t>18,74</t>
  </si>
  <si>
    <t>26,76</t>
  </si>
  <si>
    <t>84,03</t>
  </si>
  <si>
    <t>39,26</t>
  </si>
  <si>
    <t>87,51</t>
  </si>
  <si>
    <t>147,22</t>
  </si>
  <si>
    <t>93,28</t>
  </si>
  <si>
    <t>353,71</t>
  </si>
  <si>
    <t>38,32</t>
  </si>
  <si>
    <t>68,12</t>
  </si>
  <si>
    <t>137,85</t>
  </si>
  <si>
    <t>59,13</t>
  </si>
  <si>
    <t>104,47</t>
  </si>
  <si>
    <t>96,35</t>
  </si>
  <si>
    <t>16,66</t>
  </si>
  <si>
    <t>85,67</t>
  </si>
  <si>
    <t>291,04</t>
  </si>
  <si>
    <t>252,81</t>
  </si>
  <si>
    <t>21,64</t>
  </si>
  <si>
    <t>42,77</t>
  </si>
  <si>
    <t>164,23</t>
  </si>
  <si>
    <t>22,95</t>
  </si>
  <si>
    <t>46,69</t>
  </si>
  <si>
    <t>7,29</t>
  </si>
  <si>
    <t>26,11</t>
  </si>
  <si>
    <t>20,19</t>
  </si>
  <si>
    <t>8,21</t>
  </si>
  <si>
    <t>42,80</t>
  </si>
  <si>
    <t>73,39</t>
  </si>
  <si>
    <t>39,16</t>
  </si>
  <si>
    <t>18,24</t>
  </si>
  <si>
    <t>37,72</t>
  </si>
  <si>
    <t>137,27</t>
  </si>
  <si>
    <t>15,49</t>
  </si>
  <si>
    <t>12,69</t>
  </si>
  <si>
    <t>22,94</t>
  </si>
  <si>
    <t>35,23</t>
  </si>
  <si>
    <t>63,19</t>
  </si>
  <si>
    <t>148,66</t>
  </si>
  <si>
    <t>152,07</t>
  </si>
  <si>
    <t>176,62</t>
  </si>
  <si>
    <t>181,21</t>
  </si>
  <si>
    <t>38,27</t>
  </si>
  <si>
    <t>46,70</t>
  </si>
  <si>
    <t>19,82</t>
  </si>
  <si>
    <t>19,76</t>
  </si>
  <si>
    <t>37,07</t>
  </si>
  <si>
    <t>67,66</t>
  </si>
  <si>
    <t>134,99</t>
  </si>
  <si>
    <t>137,67</t>
  </si>
  <si>
    <t>18,10</t>
  </si>
  <si>
    <t>29,05</t>
  </si>
  <si>
    <t>164,25</t>
  </si>
  <si>
    <t>35,92</t>
  </si>
  <si>
    <t>42,44</t>
  </si>
  <si>
    <t>123,19</t>
  </si>
  <si>
    <t>161,08</t>
  </si>
  <si>
    <t>142,69</t>
  </si>
  <si>
    <t>237,43</t>
  </si>
  <si>
    <t>79,07</t>
  </si>
  <si>
    <t>171,42</t>
  </si>
  <si>
    <t>213,16</t>
  </si>
  <si>
    <t>25,04</t>
  </si>
  <si>
    <t>42,35</t>
  </si>
  <si>
    <t>19,10</t>
  </si>
  <si>
    <t>49,49</t>
  </si>
  <si>
    <t>92,55</t>
  </si>
  <si>
    <t>211,64</t>
  </si>
  <si>
    <t>8,08</t>
  </si>
  <si>
    <t>15,31</t>
  </si>
  <si>
    <t>25,21</t>
  </si>
  <si>
    <t>28,66</t>
  </si>
  <si>
    <t>51,34</t>
  </si>
  <si>
    <t>78,21</t>
  </si>
  <si>
    <t>121,60</t>
  </si>
  <si>
    <t>380,79</t>
  </si>
  <si>
    <t>44,18</t>
  </si>
  <si>
    <t>195,76</t>
  </si>
  <si>
    <t>36,36</t>
  </si>
  <si>
    <t>73,03</t>
  </si>
  <si>
    <t>178,72</t>
  </si>
  <si>
    <t>467,94</t>
  </si>
  <si>
    <t>21,73</t>
  </si>
  <si>
    <t>12,64</t>
  </si>
  <si>
    <t>17,80</t>
  </si>
  <si>
    <t>37,01</t>
  </si>
  <si>
    <t>47,52</t>
  </si>
  <si>
    <t>85,39</t>
  </si>
  <si>
    <t>95,66</t>
  </si>
  <si>
    <t>121,67</t>
  </si>
  <si>
    <t>130,81</t>
  </si>
  <si>
    <t>95,32</t>
  </si>
  <si>
    <t>147,84</t>
  </si>
  <si>
    <t>137,79</t>
  </si>
  <si>
    <t>198,27</t>
  </si>
  <si>
    <t>124,00</t>
  </si>
  <si>
    <t>188,78</t>
  </si>
  <si>
    <t>236,67</t>
  </si>
  <si>
    <t>35,27</t>
  </si>
  <si>
    <t>42,58</t>
  </si>
  <si>
    <t>48,69</t>
  </si>
  <si>
    <t>49,02</t>
  </si>
  <si>
    <t>64,07</t>
  </si>
  <si>
    <t>86,89</t>
  </si>
  <si>
    <t>124,75</t>
  </si>
  <si>
    <t>133,89</t>
  </si>
  <si>
    <t>48,24</t>
  </si>
  <si>
    <t>64,87</t>
  </si>
  <si>
    <t>59,99</t>
  </si>
  <si>
    <t>71,34</t>
  </si>
  <si>
    <t>95,23</t>
  </si>
  <si>
    <t>92,95</t>
  </si>
  <si>
    <t>140,09</t>
  </si>
  <si>
    <t>202,90</t>
  </si>
  <si>
    <t>183,53</t>
  </si>
  <si>
    <t>65,22</t>
  </si>
  <si>
    <t>123,86</t>
  </si>
  <si>
    <t>191,77</t>
  </si>
  <si>
    <t>33,11</t>
  </si>
  <si>
    <t>38,22</t>
  </si>
  <si>
    <t>51,64</t>
  </si>
  <si>
    <t>51,61</t>
  </si>
  <si>
    <t>82,26</t>
  </si>
  <si>
    <t>107,43</t>
  </si>
  <si>
    <t>116,57</t>
  </si>
  <si>
    <t>35,72</t>
  </si>
  <si>
    <t>50,68</t>
  </si>
  <si>
    <t>45,80</t>
  </si>
  <si>
    <t>55,17</t>
  </si>
  <si>
    <t>127,84</t>
  </si>
  <si>
    <t>117,79</t>
  </si>
  <si>
    <t>176,95</t>
  </si>
  <si>
    <t>48,53</t>
  </si>
  <si>
    <t>99,06</t>
  </si>
  <si>
    <t>208,20</t>
  </si>
  <si>
    <t>34,91</t>
  </si>
  <si>
    <t>32,22</t>
  </si>
  <si>
    <t>50,20</t>
  </si>
  <si>
    <t>24,95</t>
  </si>
  <si>
    <t>64,57</t>
  </si>
  <si>
    <t>130,77</t>
  </si>
  <si>
    <t>200,04</t>
  </si>
  <si>
    <t>130,73</t>
  </si>
  <si>
    <t>201,54</t>
  </si>
  <si>
    <t>298,20</t>
  </si>
  <si>
    <t>46,79</t>
  </si>
  <si>
    <t>70,01</t>
  </si>
  <si>
    <t>84,52</t>
  </si>
  <si>
    <t>186,64</t>
  </si>
  <si>
    <t>280,88</t>
  </si>
  <si>
    <t>67,96</t>
  </si>
  <si>
    <t>135,80</t>
  </si>
  <si>
    <t>43,96</t>
  </si>
  <si>
    <t>50,45</t>
  </si>
  <si>
    <t>67,92</t>
  </si>
  <si>
    <t>101,50</t>
  </si>
  <si>
    <t>141,46</t>
  </si>
  <si>
    <t>26,79</t>
  </si>
  <si>
    <t>27,05</t>
  </si>
  <si>
    <t>34,47</t>
  </si>
  <si>
    <t>39,65</t>
  </si>
  <si>
    <t>124,14</t>
  </si>
  <si>
    <t>612,62</t>
  </si>
  <si>
    <t>83,81</t>
  </si>
  <si>
    <t>33,40</t>
  </si>
  <si>
    <t>701,92</t>
  </si>
  <si>
    <t>46,29</t>
  </si>
  <si>
    <t>880,92</t>
  </si>
  <si>
    <t>76,88</t>
  </si>
  <si>
    <t>65,33</t>
  </si>
  <si>
    <t>1.221,21</t>
  </si>
  <si>
    <t>179,98</t>
  </si>
  <si>
    <t>1.611,79</t>
  </si>
  <si>
    <t>28,82</t>
  </si>
  <si>
    <t>32,41</t>
  </si>
  <si>
    <t>30,20</t>
  </si>
  <si>
    <t>481,88</t>
  </si>
  <si>
    <t>14,05</t>
  </si>
  <si>
    <t>559,43</t>
  </si>
  <si>
    <t>20,06</t>
  </si>
  <si>
    <t>24,88</t>
  </si>
  <si>
    <t>614,93</t>
  </si>
  <si>
    <t>482,03</t>
  </si>
  <si>
    <t>561,28</t>
  </si>
  <si>
    <t>33,55</t>
  </si>
  <si>
    <t>89,42</t>
  </si>
  <si>
    <t>618,23</t>
  </si>
  <si>
    <t>95,70</t>
  </si>
  <si>
    <t>140,98</t>
  </si>
  <si>
    <t>313,43</t>
  </si>
  <si>
    <t>107,27</t>
  </si>
  <si>
    <t>176,75</t>
  </si>
  <si>
    <t>97,62</t>
  </si>
  <si>
    <t>157,21</t>
  </si>
  <si>
    <t>207,80</t>
  </si>
  <si>
    <t>82,56</t>
  </si>
  <si>
    <t>205,98</t>
  </si>
  <si>
    <t>306,81</t>
  </si>
  <si>
    <t>431,41</t>
  </si>
  <si>
    <t>140,03</t>
  </si>
  <si>
    <t>394,67</t>
  </si>
  <si>
    <t>327,31</t>
  </si>
  <si>
    <t>387,27</t>
  </si>
  <si>
    <t>891,17</t>
  </si>
  <si>
    <t>205,28</t>
  </si>
  <si>
    <t>488,52</t>
  </si>
  <si>
    <t>745,23</t>
  </si>
  <si>
    <t>1.555,72</t>
  </si>
  <si>
    <t>38,46</t>
  </si>
  <si>
    <t>92,40</t>
  </si>
  <si>
    <t>27,68</t>
  </si>
  <si>
    <t>31,55</t>
  </si>
  <si>
    <t>70,89</t>
  </si>
  <si>
    <t>147,73</t>
  </si>
  <si>
    <t>93,31</t>
  </si>
  <si>
    <t>185,67</t>
  </si>
  <si>
    <t>140,37</t>
  </si>
  <si>
    <t>356,43</t>
  </si>
  <si>
    <t>14,93</t>
  </si>
  <si>
    <t>17,77</t>
  </si>
  <si>
    <t>39,21</t>
  </si>
  <si>
    <t>67,46</t>
  </si>
  <si>
    <t>110,29</t>
  </si>
  <si>
    <t>184,57</t>
  </si>
  <si>
    <t>153,75</t>
  </si>
  <si>
    <t>266,55</t>
  </si>
  <si>
    <t>29,61</t>
  </si>
  <si>
    <t>39,04</t>
  </si>
  <si>
    <t>268,86</t>
  </si>
  <si>
    <t>367,20</t>
  </si>
  <si>
    <t>509,78</t>
  </si>
  <si>
    <t>35,63</t>
  </si>
  <si>
    <t>8,25</t>
  </si>
  <si>
    <t>133,54</t>
  </si>
  <si>
    <t>162,07</t>
  </si>
  <si>
    <t>141,28</t>
  </si>
  <si>
    <t>30,61</t>
  </si>
  <si>
    <t>62,75</t>
  </si>
  <si>
    <t>146,06</t>
  </si>
  <si>
    <t>179,67</t>
  </si>
  <si>
    <t>78,92</t>
  </si>
  <si>
    <t>166,98</t>
  </si>
  <si>
    <t>215,56</t>
  </si>
  <si>
    <t>21,35</t>
  </si>
  <si>
    <t>39,71</t>
  </si>
  <si>
    <t>53,08</t>
  </si>
  <si>
    <t>101,54</t>
  </si>
  <si>
    <t>334,77</t>
  </si>
  <si>
    <t>388,41</t>
  </si>
  <si>
    <t>547,13</t>
  </si>
  <si>
    <t>119,49</t>
  </si>
  <si>
    <t>36,81</t>
  </si>
  <si>
    <t>31,62</t>
  </si>
  <si>
    <t>58,91</t>
  </si>
  <si>
    <t>87,68</t>
  </si>
  <si>
    <t>94,04</t>
  </si>
  <si>
    <t>225,76</t>
  </si>
  <si>
    <t>116,44</t>
  </si>
  <si>
    <t>209,85</t>
  </si>
  <si>
    <t>234,12</t>
  </si>
  <si>
    <t>114,72</t>
  </si>
  <si>
    <t>192,20</t>
  </si>
  <si>
    <t>31,37</t>
  </si>
  <si>
    <t>12,98</t>
  </si>
  <si>
    <t>18,50</t>
  </si>
  <si>
    <t>23,03</t>
  </si>
  <si>
    <t>25,72</t>
  </si>
  <si>
    <t>22,81</t>
  </si>
  <si>
    <t>32,38</t>
  </si>
  <si>
    <t>22,62</t>
  </si>
  <si>
    <t>30,37</t>
  </si>
  <si>
    <t>45,02</t>
  </si>
  <si>
    <t>19,14</t>
  </si>
  <si>
    <t>43,59</t>
  </si>
  <si>
    <t>53,58</t>
  </si>
  <si>
    <t>27,03</t>
  </si>
  <si>
    <t>54,94</t>
  </si>
  <si>
    <t>30,29</t>
  </si>
  <si>
    <t>47,22</t>
  </si>
  <si>
    <t>74,47</t>
  </si>
  <si>
    <t>79,53</t>
  </si>
  <si>
    <t>94,41</t>
  </si>
  <si>
    <t>165,92</t>
  </si>
  <si>
    <t>176,72</t>
  </si>
  <si>
    <t>178,74</t>
  </si>
  <si>
    <t>180,36</t>
  </si>
  <si>
    <t>215,49</t>
  </si>
  <si>
    <t>53,76</t>
  </si>
  <si>
    <t>64,62</t>
  </si>
  <si>
    <t>42,81</t>
  </si>
  <si>
    <t>47,58</t>
  </si>
  <si>
    <t>101,28</t>
  </si>
  <si>
    <t>103,31</t>
  </si>
  <si>
    <t>118,58</t>
  </si>
  <si>
    <t>122,48</t>
  </si>
  <si>
    <t>135,76</t>
  </si>
  <si>
    <t>139,94</t>
  </si>
  <si>
    <t>154,52</t>
  </si>
  <si>
    <t>185,62</t>
  </si>
  <si>
    <t>204,86</t>
  </si>
  <si>
    <t>127,39</t>
  </si>
  <si>
    <t>152,58</t>
  </si>
  <si>
    <t>273,48</t>
  </si>
  <si>
    <t>290,88</t>
  </si>
  <si>
    <t>359,48</t>
  </si>
  <si>
    <t>211,55</t>
  </si>
  <si>
    <t>225,93</t>
  </si>
  <si>
    <t>373,54</t>
  </si>
  <si>
    <t>396,54</t>
  </si>
  <si>
    <t>874,78</t>
  </si>
  <si>
    <t>771,61</t>
  </si>
  <si>
    <t>339,87</t>
  </si>
  <si>
    <t>601,46</t>
  </si>
  <si>
    <t>938,91</t>
  </si>
  <si>
    <t>59,06</t>
  </si>
  <si>
    <t>71,51</t>
  </si>
  <si>
    <t>75,04</t>
  </si>
  <si>
    <t>90,97</t>
  </si>
  <si>
    <t>112,39</t>
  </si>
  <si>
    <t>137,58</t>
  </si>
  <si>
    <t>210,10</t>
  </si>
  <si>
    <t>261,03</t>
  </si>
  <si>
    <t>349,59</t>
  </si>
  <si>
    <t>65,76</t>
  </si>
  <si>
    <t>96,37</t>
  </si>
  <si>
    <t>189,07</t>
  </si>
  <si>
    <t>203,45</t>
  </si>
  <si>
    <t>354,90</t>
  </si>
  <si>
    <t>377,90</t>
  </si>
  <si>
    <t>859,90</t>
  </si>
  <si>
    <t>756,73</t>
  </si>
  <si>
    <t>152,59</t>
  </si>
  <si>
    <t>197,17</t>
  </si>
  <si>
    <t>309,86</t>
  </si>
  <si>
    <t>576,57</t>
  </si>
  <si>
    <t>919,14</t>
  </si>
  <si>
    <t>67,24</t>
  </si>
  <si>
    <t>84,65</t>
  </si>
  <si>
    <t>103,42</t>
  </si>
  <si>
    <t>128,61</t>
  </si>
  <si>
    <t>197,21</t>
  </si>
  <si>
    <t>332,66</t>
  </si>
  <si>
    <t>89,97</t>
  </si>
  <si>
    <t>126,62</t>
  </si>
  <si>
    <t>175,61</t>
  </si>
  <si>
    <t>189,99</t>
  </si>
  <si>
    <t>335,48</t>
  </si>
  <si>
    <t>358,48</t>
  </si>
  <si>
    <t>834,58</t>
  </si>
  <si>
    <t>731,41</t>
  </si>
  <si>
    <t>144,05</t>
  </si>
  <si>
    <t>184,46</t>
  </si>
  <si>
    <t>291,93</t>
  </si>
  <si>
    <t>554,51</t>
  </si>
  <si>
    <t>885,35</t>
  </si>
  <si>
    <t>56,98</t>
  </si>
  <si>
    <t>90,44</t>
  </si>
  <si>
    <t>56,70</t>
  </si>
  <si>
    <t>79,93</t>
  </si>
  <si>
    <t>135,98</t>
  </si>
  <si>
    <t>17,26</t>
  </si>
  <si>
    <t>22,26</t>
  </si>
  <si>
    <t>32,35</t>
  </si>
  <si>
    <t>34,28</t>
  </si>
  <si>
    <t>48,80</t>
  </si>
  <si>
    <t>20,59</t>
  </si>
  <si>
    <t>566,78</t>
  </si>
  <si>
    <t>57,52</t>
  </si>
  <si>
    <t>28,21</t>
  </si>
  <si>
    <t>30,40</t>
  </si>
  <si>
    <t>96,81</t>
  </si>
  <si>
    <t>625,62</t>
  </si>
  <si>
    <t>63,27</t>
  </si>
  <si>
    <t>40,05</t>
  </si>
  <si>
    <t>38,15</t>
  </si>
  <si>
    <t>484,26</t>
  </si>
  <si>
    <t>563,42</t>
  </si>
  <si>
    <t>54,16</t>
  </si>
  <si>
    <t>91,46</t>
  </si>
  <si>
    <t>620,27</t>
  </si>
  <si>
    <t>34,58</t>
  </si>
  <si>
    <t>22,54</t>
  </si>
  <si>
    <t>31,42</t>
  </si>
  <si>
    <t>38,09</t>
  </si>
  <si>
    <t>36,19</t>
  </si>
  <si>
    <t>27,75</t>
  </si>
  <si>
    <t>484,70</t>
  </si>
  <si>
    <t>562,89</t>
  </si>
  <si>
    <t>90,11</t>
  </si>
  <si>
    <t>618,92</t>
  </si>
  <si>
    <t>33,91</t>
  </si>
  <si>
    <t>20,55</t>
  </si>
  <si>
    <t>48,94</t>
  </si>
  <si>
    <t>9,65</t>
  </si>
  <si>
    <t>14,55</t>
  </si>
  <si>
    <t>27,22</t>
  </si>
  <si>
    <t>31,95</t>
  </si>
  <si>
    <t>29,75</t>
  </si>
  <si>
    <t>30,09</t>
  </si>
  <si>
    <t>23,47</t>
  </si>
  <si>
    <t>53,03</t>
  </si>
  <si>
    <t>31,54</t>
  </si>
  <si>
    <t>40,91</t>
  </si>
  <si>
    <t>25,48</t>
  </si>
  <si>
    <t>26,69</t>
  </si>
  <si>
    <t>35,06</t>
  </si>
  <si>
    <t>11,54</t>
  </si>
  <si>
    <t>16,59</t>
  </si>
  <si>
    <t>36,66</t>
  </si>
  <si>
    <t>140,15</t>
  </si>
  <si>
    <t>166,73</t>
  </si>
  <si>
    <t>88,97</t>
  </si>
  <si>
    <t>170,10</t>
  </si>
  <si>
    <t>225,65</t>
  </si>
  <si>
    <t>81,12</t>
  </si>
  <si>
    <t>122,29</t>
  </si>
  <si>
    <t>347,51</t>
  </si>
  <si>
    <t>89,04</t>
  </si>
  <si>
    <t>243,02</t>
  </si>
  <si>
    <t>278,64</t>
  </si>
  <si>
    <t>216,86</t>
  </si>
  <si>
    <t>341,89</t>
  </si>
  <si>
    <t>443,03</t>
  </si>
  <si>
    <t>847,78</t>
  </si>
  <si>
    <t>275,47</t>
  </si>
  <si>
    <t>532,53</t>
  </si>
  <si>
    <t>740,14</t>
  </si>
  <si>
    <t>219,23</t>
  </si>
  <si>
    <t>403,66</t>
  </si>
  <si>
    <t>575,71</t>
  </si>
  <si>
    <t>680,80</t>
  </si>
  <si>
    <t>174,88</t>
  </si>
  <si>
    <t>343,02</t>
  </si>
  <si>
    <t>595,68</t>
  </si>
  <si>
    <t>980,76</t>
  </si>
  <si>
    <t>243,27</t>
  </si>
  <si>
    <t>434,63</t>
  </si>
  <si>
    <t>268,83</t>
  </si>
  <si>
    <t>517,61</t>
  </si>
  <si>
    <t>719,68</t>
  </si>
  <si>
    <t>848,91</t>
  </si>
  <si>
    <t>394,26</t>
  </si>
  <si>
    <t>562,30</t>
  </si>
  <si>
    <t>662,68</t>
  </si>
  <si>
    <t>280,21</t>
  </si>
  <si>
    <t>478,31</t>
  </si>
  <si>
    <t>486,65</t>
  </si>
  <si>
    <t>983,71</t>
  </si>
  <si>
    <t>1.106,86</t>
  </si>
  <si>
    <t>3.424,01</t>
  </si>
  <si>
    <t>6.571,81</t>
  </si>
  <si>
    <t>612,96</t>
  </si>
  <si>
    <t>874,40</t>
  </si>
  <si>
    <t>96,87</t>
  </si>
  <si>
    <t>716,31</t>
  </si>
  <si>
    <t>500,55</t>
  </si>
  <si>
    <t>504,16</t>
  </si>
  <si>
    <t>293,57</t>
  </si>
  <si>
    <t>67,86</t>
  </si>
  <si>
    <t>206,88</t>
  </si>
  <si>
    <t>50,19</t>
  </si>
  <si>
    <t>477,00</t>
  </si>
  <si>
    <t>482,11</t>
  </si>
  <si>
    <t>264,53</t>
  </si>
  <si>
    <t>258,11</t>
  </si>
  <si>
    <t>259,01</t>
  </si>
  <si>
    <t>198,90</t>
  </si>
  <si>
    <t>142,38</t>
  </si>
  <si>
    <t>333,30</t>
  </si>
  <si>
    <t>371,09</t>
  </si>
  <si>
    <t>151,38</t>
  </si>
  <si>
    <t>318,44</t>
  </si>
  <si>
    <t>379,70</t>
  </si>
  <si>
    <t>100,57</t>
  </si>
  <si>
    <t>69,03</t>
  </si>
  <si>
    <t>43,62</t>
  </si>
  <si>
    <t>873,64</t>
  </si>
  <si>
    <t>778,95</t>
  </si>
  <si>
    <t>772,81</t>
  </si>
  <si>
    <t>852,89</t>
  </si>
  <si>
    <t>572,09</t>
  </si>
  <si>
    <t>565,95</t>
  </si>
  <si>
    <t>566,80</t>
  </si>
  <si>
    <t>560,66</t>
  </si>
  <si>
    <t>365,11</t>
  </si>
  <si>
    <t>358,97</t>
  </si>
  <si>
    <t>356,21</t>
  </si>
  <si>
    <t>350,07</t>
  </si>
  <si>
    <t>489,06</t>
  </si>
  <si>
    <t>531,49</t>
  </si>
  <si>
    <t>374,60</t>
  </si>
  <si>
    <t>365,70</t>
  </si>
  <si>
    <t>283,98</t>
  </si>
  <si>
    <t>478,99</t>
  </si>
  <si>
    <t>222,11</t>
  </si>
  <si>
    <t>417,12</t>
  </si>
  <si>
    <t>420,11</t>
  </si>
  <si>
    <t>1.073,25</t>
  </si>
  <si>
    <t>812,75</t>
  </si>
  <si>
    <t>247,09</t>
  </si>
  <si>
    <t>238,19</t>
  </si>
  <si>
    <t>1.103,55</t>
  </si>
  <si>
    <t>548,01</t>
  </si>
  <si>
    <t>843,94</t>
  </si>
  <si>
    <t>1.074,70</t>
  </si>
  <si>
    <t>297,25</t>
  </si>
  <si>
    <t>306,71</t>
  </si>
  <si>
    <t>739,86</t>
  </si>
  <si>
    <t>536,75</t>
  </si>
  <si>
    <t>86,56</t>
  </si>
  <si>
    <t>217,99</t>
  </si>
  <si>
    <t>270,96</t>
  </si>
  <si>
    <t>1.403,59</t>
  </si>
  <si>
    <t>412,09</t>
  </si>
  <si>
    <t>635,21</t>
  </si>
  <si>
    <t>966,36</t>
  </si>
  <si>
    <t>88,06</t>
  </si>
  <si>
    <t>644,92</t>
  </si>
  <si>
    <t>702,68</t>
  </si>
  <si>
    <t>598,51</t>
  </si>
  <si>
    <t>341,38</t>
  </si>
  <si>
    <t>360,43</t>
  </si>
  <si>
    <t>373,10</t>
  </si>
  <si>
    <t>382,82</t>
  </si>
  <si>
    <t>305,41</t>
  </si>
  <si>
    <t>325,39</t>
  </si>
  <si>
    <t>338,15</t>
  </si>
  <si>
    <t>346,12</t>
  </si>
  <si>
    <t>1.108,74</t>
  </si>
  <si>
    <t>634,59</t>
  </si>
  <si>
    <t>2.030,63</t>
  </si>
  <si>
    <t>2.790,56</t>
  </si>
  <si>
    <t>4.545,63</t>
  </si>
  <si>
    <t>6.176,84</t>
  </si>
  <si>
    <t>7.212,27</t>
  </si>
  <si>
    <t>8.584,68</t>
  </si>
  <si>
    <t>1.742,66</t>
  </si>
  <si>
    <t>3.761,77</t>
  </si>
  <si>
    <t>5.251,38</t>
  </si>
  <si>
    <t>7.324,40</t>
  </si>
  <si>
    <t>3.020,67</t>
  </si>
  <si>
    <t>4.607,51</t>
  </si>
  <si>
    <t>5.330,15</t>
  </si>
  <si>
    <t>7.405,54</t>
  </si>
  <si>
    <t>4.475,18</t>
  </si>
  <si>
    <t>5.949,82</t>
  </si>
  <si>
    <t>8.387,81</t>
  </si>
  <si>
    <t>11.282,56</t>
  </si>
  <si>
    <t>12.867,39</t>
  </si>
  <si>
    <t>13.995,39</t>
  </si>
  <si>
    <t>3.790,46</t>
  </si>
  <si>
    <t>5.948,57</t>
  </si>
  <si>
    <t>9.265,01</t>
  </si>
  <si>
    <t>12.062,53</t>
  </si>
  <si>
    <t>13.919,81</t>
  </si>
  <si>
    <t>16.398,35</t>
  </si>
  <si>
    <t>4.082,27</t>
  </si>
  <si>
    <t>7.159,56</t>
  </si>
  <si>
    <t>9.215,36</t>
  </si>
  <si>
    <t>13.659,26</t>
  </si>
  <si>
    <t>3.352,42</t>
  </si>
  <si>
    <t>4.406,35</t>
  </si>
  <si>
    <t>6.165,34</t>
  </si>
  <si>
    <t>8.385,30</t>
  </si>
  <si>
    <t>9.428,33</t>
  </si>
  <si>
    <t>9.987,20</t>
  </si>
  <si>
    <t>2.911,50</t>
  </si>
  <si>
    <t>4.630,89</t>
  </si>
  <si>
    <t>7.317,37</t>
  </si>
  <si>
    <t>9.580,36</t>
  </si>
  <si>
    <t>11.157,93</t>
  </si>
  <si>
    <t>13.186,85</t>
  </si>
  <si>
    <t>2.308,80</t>
  </si>
  <si>
    <t>3.943,66</t>
  </si>
  <si>
    <t>5.198,05</t>
  </si>
  <si>
    <t>7.696,68</t>
  </si>
  <si>
    <t>701,78</t>
  </si>
  <si>
    <t>389,52</t>
  </si>
  <si>
    <t>51,76</t>
  </si>
  <si>
    <t>89,46</t>
  </si>
  <si>
    <t>93,50</t>
  </si>
  <si>
    <t>139,78</t>
  </si>
  <si>
    <t>231,13</t>
  </si>
  <si>
    <t>429,25</t>
  </si>
  <si>
    <t>49,34</t>
  </si>
  <si>
    <t>53,53</t>
  </si>
  <si>
    <t>628,66</t>
  </si>
  <si>
    <t>296,29</t>
  </si>
  <si>
    <t>105,21</t>
  </si>
  <si>
    <t>110,19</t>
  </si>
  <si>
    <t>102,44</t>
  </si>
  <si>
    <t>54,52</t>
  </si>
  <si>
    <t>99,79</t>
  </si>
  <si>
    <t>102,91</t>
  </si>
  <si>
    <t>130,25</t>
  </si>
  <si>
    <t>180,21</t>
  </si>
  <si>
    <t>362,46</t>
  </si>
  <si>
    <t>439,65</t>
  </si>
  <si>
    <t>895,22</t>
  </si>
  <si>
    <t>141,81</t>
  </si>
  <si>
    <t>195,02</t>
  </si>
  <si>
    <t>206,07</t>
  </si>
  <si>
    <t>37,54</t>
  </si>
  <si>
    <t>126,93</t>
  </si>
  <si>
    <t>156,00</t>
  </si>
  <si>
    <t>200,31</t>
  </si>
  <si>
    <t>103,27</t>
  </si>
  <si>
    <t>153,02</t>
  </si>
  <si>
    <t>185,25</t>
  </si>
  <si>
    <t>282,67</t>
  </si>
  <si>
    <t>232,01</t>
  </si>
  <si>
    <t>330,35</t>
  </si>
  <si>
    <t>453,63</t>
  </si>
  <si>
    <t>696,36</t>
  </si>
  <si>
    <t>94,21</t>
  </si>
  <si>
    <t>135,28</t>
  </si>
  <si>
    <t>288,14</t>
  </si>
  <si>
    <t>488,14</t>
  </si>
  <si>
    <t>279,53</t>
  </si>
  <si>
    <t>212,71</t>
  </si>
  <si>
    <t>85,64</t>
  </si>
  <si>
    <t>226,02</t>
  </si>
  <si>
    <t>308,63</t>
  </si>
  <si>
    <t>536,87</t>
  </si>
  <si>
    <t>228,81</t>
  </si>
  <si>
    <t>215,45</t>
  </si>
  <si>
    <t>55,79</t>
  </si>
  <si>
    <t>41,24</t>
  </si>
  <si>
    <t>55,21</t>
  </si>
  <si>
    <t>60,25</t>
  </si>
  <si>
    <t>89,35</t>
  </si>
  <si>
    <t>21,70</t>
  </si>
  <si>
    <t>20,15</t>
  </si>
  <si>
    <t>27,24</t>
  </si>
  <si>
    <t>21,44</t>
  </si>
  <si>
    <t>184,18</t>
  </si>
  <si>
    <t>196,49</t>
  </si>
  <si>
    <t>375,69</t>
  </si>
  <si>
    <t>575,72</t>
  </si>
  <si>
    <t>701,82</t>
  </si>
  <si>
    <t>910,78</t>
  </si>
  <si>
    <t>331,94</t>
  </si>
  <si>
    <t>490,78</t>
  </si>
  <si>
    <t>642,78</t>
  </si>
  <si>
    <t>248,28</t>
  </si>
  <si>
    <t>456,75</t>
  </si>
  <si>
    <t>681,14</t>
  </si>
  <si>
    <t>894,06</t>
  </si>
  <si>
    <t>214,66</t>
  </si>
  <si>
    <t>57,92</t>
  </si>
  <si>
    <t>92,77</t>
  </si>
  <si>
    <t>118,50</t>
  </si>
  <si>
    <t>2,92</t>
  </si>
  <si>
    <t>7,28</t>
  </si>
  <si>
    <t>5,58</t>
  </si>
  <si>
    <t>5,13</t>
  </si>
  <si>
    <t>2.636,80</t>
  </si>
  <si>
    <t>1.839,74</t>
  </si>
  <si>
    <t>1.447,69</t>
  </si>
  <si>
    <t>1.212,80</t>
  </si>
  <si>
    <t>19,57</t>
  </si>
  <si>
    <t>24,15</t>
  </si>
  <si>
    <t>1.522,39</t>
  </si>
  <si>
    <t>970,55</t>
  </si>
  <si>
    <t>1.223,56</t>
  </si>
  <si>
    <t>1.561,61</t>
  </si>
  <si>
    <t>1.069,90</t>
  </si>
  <si>
    <t>1.720,36</t>
  </si>
  <si>
    <t>129,01</t>
  </si>
  <si>
    <t>3.011,69</t>
  </si>
  <si>
    <t>1.838,80</t>
  </si>
  <si>
    <t>132,87</t>
  </si>
  <si>
    <t>2.516,50</t>
  </si>
  <si>
    <t>136,20</t>
  </si>
  <si>
    <t>170,88</t>
  </si>
  <si>
    <t>8.575,75</t>
  </si>
  <si>
    <t>180,76</t>
  </si>
  <si>
    <t>196,85</t>
  </si>
  <si>
    <t>2.942,96</t>
  </si>
  <si>
    <t>4.847,46</t>
  </si>
  <si>
    <t>6.436,53</t>
  </si>
  <si>
    <t>6.509,90</t>
  </si>
  <si>
    <t>9.784,87</t>
  </si>
  <si>
    <t>80,02</t>
  </si>
  <si>
    <t>20,87</t>
  </si>
  <si>
    <t>149,47</t>
  </si>
  <si>
    <t>222,65</t>
  </si>
  <si>
    <t>295,83</t>
  </si>
  <si>
    <t>231,76</t>
  </si>
  <si>
    <t>362,08</t>
  </si>
  <si>
    <t>492,41</t>
  </si>
  <si>
    <t>58,29</t>
  </si>
  <si>
    <t>265,86</t>
  </si>
  <si>
    <t>191,16</t>
  </si>
  <si>
    <t>43,98</t>
  </si>
  <si>
    <t>124,19</t>
  </si>
  <si>
    <t>154,32</t>
  </si>
  <si>
    <t>288,94</t>
  </si>
  <si>
    <t>99,42</t>
  </si>
  <si>
    <t>215,66</t>
  </si>
  <si>
    <t>306,15</t>
  </si>
  <si>
    <t>49,08</t>
  </si>
  <si>
    <t>71,26</t>
  </si>
  <si>
    <t>119,27</t>
  </si>
  <si>
    <t>152,90</t>
  </si>
  <si>
    <t>160,16</t>
  </si>
  <si>
    <t>330,12</t>
  </si>
  <si>
    <t>106,14</t>
  </si>
  <si>
    <t>117,83</t>
  </si>
  <si>
    <t>53,68</t>
  </si>
  <si>
    <t>351,15</t>
  </si>
  <si>
    <t>474,63</t>
  </si>
  <si>
    <t>821,26</t>
  </si>
  <si>
    <t>531,41</t>
  </si>
  <si>
    <t>655,09</t>
  </si>
  <si>
    <t>1.107,18</t>
  </si>
  <si>
    <t>712,82</t>
  </si>
  <si>
    <t>836,69</t>
  </si>
  <si>
    <t>1.394,26</t>
  </si>
  <si>
    <t>471,55</t>
  </si>
  <si>
    <t>619,94</t>
  </si>
  <si>
    <t>731,90</t>
  </si>
  <si>
    <t>880,73</t>
  </si>
  <si>
    <t>1.316,09</t>
  </si>
  <si>
    <t>994,85</t>
  </si>
  <si>
    <t>1.144,10</t>
  </si>
  <si>
    <t>1.688,33</t>
  </si>
  <si>
    <t>99,59</t>
  </si>
  <si>
    <t>45,75</t>
  </si>
  <si>
    <t>169,41</t>
  </si>
  <si>
    <t>280,14</t>
  </si>
  <si>
    <t>14,52</t>
  </si>
  <si>
    <t>15,43</t>
  </si>
  <si>
    <t>16,58</t>
  </si>
  <si>
    <t>22,63</t>
  </si>
  <si>
    <t>21,22</t>
  </si>
  <si>
    <t>22,61</t>
  </si>
  <si>
    <t>27,51</t>
  </si>
  <si>
    <t>23,34</t>
  </si>
  <si>
    <t>29,27</t>
  </si>
  <si>
    <t>26,02</t>
  </si>
  <si>
    <t>16,67</t>
  </si>
  <si>
    <t>16,32</t>
  </si>
  <si>
    <t>12,77</t>
  </si>
  <si>
    <t>26,81</t>
  </si>
  <si>
    <t>33,48</t>
  </si>
  <si>
    <t>31,79</t>
  </si>
  <si>
    <t>25,65</t>
  </si>
  <si>
    <t>19,07</t>
  </si>
  <si>
    <t>22,13</t>
  </si>
  <si>
    <t>152,78</t>
  </si>
  <si>
    <t>23,43</t>
  </si>
  <si>
    <t>6,14</t>
  </si>
  <si>
    <t>6,97</t>
  </si>
  <si>
    <t>6,74</t>
  </si>
  <si>
    <t>13,17</t>
  </si>
  <si>
    <t>12,58</t>
  </si>
  <si>
    <t>86,31</t>
  </si>
  <si>
    <t>82,51</t>
  </si>
  <si>
    <t>77,73</t>
  </si>
  <si>
    <t>78,84</t>
  </si>
  <si>
    <t>75,82</t>
  </si>
  <si>
    <t>92,28</t>
  </si>
  <si>
    <t>83,91</t>
  </si>
  <si>
    <t>80,20</t>
  </si>
  <si>
    <t>75,45</t>
  </si>
  <si>
    <t>93,75</t>
  </si>
  <si>
    <t>80,78</t>
  </si>
  <si>
    <t>76,00</t>
  </si>
  <si>
    <t>75,49</t>
  </si>
  <si>
    <t>73,13</t>
  </si>
  <si>
    <t>90,55</t>
  </si>
  <si>
    <t>82,18</t>
  </si>
  <si>
    <t>78,47</t>
  </si>
  <si>
    <t>92,02</t>
  </si>
  <si>
    <t>7,49</t>
  </si>
  <si>
    <t>21,03</t>
  </si>
  <si>
    <t>9,61</t>
  </si>
  <si>
    <t>221,09</t>
  </si>
  <si>
    <t>267,24</t>
  </si>
  <si>
    <t>198,94</t>
  </si>
  <si>
    <t>245,09</t>
  </si>
  <si>
    <t>200,46</t>
  </si>
  <si>
    <t>241,85</t>
  </si>
  <si>
    <t>163,99</t>
  </si>
  <si>
    <t>130,08</t>
  </si>
  <si>
    <t>74,89</t>
  </si>
  <si>
    <t>89,36</t>
  </si>
  <si>
    <t>90,74</t>
  </si>
  <si>
    <t>83,87</t>
  </si>
  <si>
    <t>84,77</t>
  </si>
  <si>
    <t>109,88</t>
  </si>
  <si>
    <t>110,92</t>
  </si>
  <si>
    <t>134,70</t>
  </si>
  <si>
    <t>136,52</t>
  </si>
  <si>
    <t>165,43</t>
  </si>
  <si>
    <t>166,77</t>
  </si>
  <si>
    <t>52,64</t>
  </si>
  <si>
    <t>67,14</t>
  </si>
  <si>
    <t>77,53</t>
  </si>
  <si>
    <t>78,70</t>
  </si>
  <si>
    <t>68,70</t>
  </si>
  <si>
    <t>82,94</t>
  </si>
  <si>
    <t>84,24</t>
  </si>
  <si>
    <t>76,28</t>
  </si>
  <si>
    <t>90,07</t>
  </si>
  <si>
    <t>91,37</t>
  </si>
  <si>
    <t>80,10</t>
  </si>
  <si>
    <t>81,40</t>
  </si>
  <si>
    <t>85,25</t>
  </si>
  <si>
    <t>78,61</t>
  </si>
  <si>
    <t>80,27</t>
  </si>
  <si>
    <t>93,78</t>
  </si>
  <si>
    <t>95,44</t>
  </si>
  <si>
    <t>83,57</t>
  </si>
  <si>
    <t>85,23</t>
  </si>
  <si>
    <t>95,90</t>
  </si>
  <si>
    <t>97,75</t>
  </si>
  <si>
    <t>91,09</t>
  </si>
  <si>
    <t>109,64</t>
  </si>
  <si>
    <t>111,49</t>
  </si>
  <si>
    <t>97,14</t>
  </si>
  <si>
    <t>145,86</t>
  </si>
  <si>
    <t>62,66</t>
  </si>
  <si>
    <t>63,52</t>
  </si>
  <si>
    <t>82,77</t>
  </si>
  <si>
    <t>98,39</t>
  </si>
  <si>
    <t>99,67</t>
  </si>
  <si>
    <t>93,49</t>
  </si>
  <si>
    <t>94,51</t>
  </si>
  <si>
    <t>113,13</t>
  </si>
  <si>
    <t>114,41</t>
  </si>
  <si>
    <t>94,98</t>
  </si>
  <si>
    <t>96,10</t>
  </si>
  <si>
    <t>73,17</t>
  </si>
  <si>
    <t>69,13</t>
  </si>
  <si>
    <t>90,37</t>
  </si>
  <si>
    <t>85,79</t>
  </si>
  <si>
    <t>71,65</t>
  </si>
  <si>
    <t>95,14</t>
  </si>
  <si>
    <t>88,68</t>
  </si>
  <si>
    <t>83,37</t>
  </si>
  <si>
    <t>104,70</t>
  </si>
  <si>
    <t>100,24</t>
  </si>
  <si>
    <t>93,48</t>
  </si>
  <si>
    <t>111,02</t>
  </si>
  <si>
    <t>104,07</t>
  </si>
  <si>
    <t>87,66</t>
  </si>
  <si>
    <t>104,75</t>
  </si>
  <si>
    <t>100,43</t>
  </si>
  <si>
    <t>95,96</t>
  </si>
  <si>
    <t>88,29</t>
  </si>
  <si>
    <t>113,72</t>
  </si>
  <si>
    <t>105,72</t>
  </si>
  <si>
    <t>102,24</t>
  </si>
  <si>
    <t>98,15</t>
  </si>
  <si>
    <t>119,39</t>
  </si>
  <si>
    <t>115,17</t>
  </si>
  <si>
    <t>112,20</t>
  </si>
  <si>
    <t>104,08</t>
  </si>
  <si>
    <t>129,91</t>
  </si>
  <si>
    <t>121,41</t>
  </si>
  <si>
    <t>87,61</t>
  </si>
  <si>
    <t>182,57</t>
  </si>
  <si>
    <t>657,15</t>
  </si>
  <si>
    <t>92,46</t>
  </si>
  <si>
    <t>104,91</t>
  </si>
  <si>
    <t>125,12</t>
  </si>
  <si>
    <t>149,49</t>
  </si>
  <si>
    <t>119,10</t>
  </si>
  <si>
    <t>131,95</t>
  </si>
  <si>
    <t>151,78</t>
  </si>
  <si>
    <t>176,50</t>
  </si>
  <si>
    <t>145,75</t>
  </si>
  <si>
    <t>158,94</t>
  </si>
  <si>
    <t>178,43</t>
  </si>
  <si>
    <t>203,52</t>
  </si>
  <si>
    <t>63,16</t>
  </si>
  <si>
    <t>75,42</t>
  </si>
  <si>
    <t>12,67</t>
  </si>
  <si>
    <t>440,08</t>
  </si>
  <si>
    <t>515,24</t>
  </si>
  <si>
    <t>577,22</t>
  </si>
  <si>
    <t>551,63</t>
  </si>
  <si>
    <t>728,51</t>
  </si>
  <si>
    <t>284,67</t>
  </si>
  <si>
    <t>325,24</t>
  </si>
  <si>
    <t>114,27</t>
  </si>
  <si>
    <t>160,54</t>
  </si>
  <si>
    <t>236,09</t>
  </si>
  <si>
    <t>1.512,72</t>
  </si>
  <si>
    <t>1.382,19</t>
  </si>
  <si>
    <t>1.682,10</t>
  </si>
  <si>
    <t>1.551,57</t>
  </si>
  <si>
    <t>81,82</t>
  </si>
  <si>
    <t>57,27</t>
  </si>
  <si>
    <t>102,08</t>
  </si>
  <si>
    <t>137,72</t>
  </si>
  <si>
    <t>170,91</t>
  </si>
  <si>
    <t>203,21</t>
  </si>
  <si>
    <t>235,08</t>
  </si>
  <si>
    <t>188,74</t>
  </si>
  <si>
    <t>174,30</t>
  </si>
  <si>
    <t>314,81</t>
  </si>
  <si>
    <t>271,09</t>
  </si>
  <si>
    <t>301,52</t>
  </si>
  <si>
    <t>268,66</t>
  </si>
  <si>
    <t>124,97</t>
  </si>
  <si>
    <t>200,95</t>
  </si>
  <si>
    <t>110,51</t>
  </si>
  <si>
    <t>175,87</t>
  </si>
  <si>
    <t>206,44</t>
  </si>
  <si>
    <t>236,58</t>
  </si>
  <si>
    <t>162,01</t>
  </si>
  <si>
    <t>192,86</t>
  </si>
  <si>
    <t>223,29</t>
  </si>
  <si>
    <t>190,43</t>
  </si>
  <si>
    <t>50,57</t>
  </si>
  <si>
    <t>149,88</t>
  </si>
  <si>
    <t>63,36</t>
  </si>
  <si>
    <t>46,18</t>
  </si>
  <si>
    <t>152,16</t>
  </si>
  <si>
    <t>69,21</t>
  </si>
  <si>
    <t>24,16</t>
  </si>
  <si>
    <t>25,92</t>
  </si>
  <si>
    <t>26,09</t>
  </si>
  <si>
    <t>23,64</t>
  </si>
  <si>
    <t>27,16</t>
  </si>
  <si>
    <t>1.943,40</t>
  </si>
  <si>
    <t>2.112,78</t>
  </si>
  <si>
    <t>46,15</t>
  </si>
  <si>
    <t>51,01</t>
  </si>
  <si>
    <t>115,22</t>
  </si>
  <si>
    <t>147,09</t>
  </si>
  <si>
    <t>178,17</t>
  </si>
  <si>
    <t>241,34</t>
  </si>
  <si>
    <t>122,00</t>
  </si>
  <si>
    <t>158,68</t>
  </si>
  <si>
    <t>106,65</t>
  </si>
  <si>
    <t>92,26</t>
  </si>
  <si>
    <t>172,01</t>
  </si>
  <si>
    <t>202,63</t>
  </si>
  <si>
    <t>232,72</t>
  </si>
  <si>
    <t>158,15</t>
  </si>
  <si>
    <t>191,25</t>
  </si>
  <si>
    <t>219,48</t>
  </si>
  <si>
    <t>111,24</t>
  </si>
  <si>
    <t>96,85</t>
  </si>
  <si>
    <t>59,08</t>
  </si>
  <si>
    <t>121,23</t>
  </si>
  <si>
    <t>58,75</t>
  </si>
  <si>
    <t>58,94</t>
  </si>
  <si>
    <t>74,96</t>
  </si>
  <si>
    <t>90,66</t>
  </si>
  <si>
    <t>60,45</t>
  </si>
  <si>
    <t>76,47</t>
  </si>
  <si>
    <t>77,77</t>
  </si>
  <si>
    <t>92,15</t>
  </si>
  <si>
    <t>78,18</t>
  </si>
  <si>
    <t>66,29</t>
  </si>
  <si>
    <t>80,84</t>
  </si>
  <si>
    <t>82,23</t>
  </si>
  <si>
    <t>154,54</t>
  </si>
  <si>
    <t>171,24</t>
  </si>
  <si>
    <t>196,89</t>
  </si>
  <si>
    <t>226,08</t>
  </si>
  <si>
    <t>250,14</t>
  </si>
  <si>
    <t>303,46</t>
  </si>
  <si>
    <t>256,74</t>
  </si>
  <si>
    <t>49,15</t>
  </si>
  <si>
    <t>161,31</t>
  </si>
  <si>
    <t>222,63</t>
  </si>
  <si>
    <t>174,13</t>
  </si>
  <si>
    <t>118,10</t>
  </si>
  <si>
    <t>67,25</t>
  </si>
  <si>
    <t>132,81</t>
  </si>
  <si>
    <t>140,47</t>
  </si>
  <si>
    <t>165,54</t>
  </si>
  <si>
    <t>166,22</t>
  </si>
  <si>
    <t>191,24</t>
  </si>
  <si>
    <t>219,81</t>
  </si>
  <si>
    <t>158,69</t>
  </si>
  <si>
    <t>198,66</t>
  </si>
  <si>
    <t>231,16</t>
  </si>
  <si>
    <t>243,51</t>
  </si>
  <si>
    <t>103,05</t>
  </si>
  <si>
    <t>92,07</t>
  </si>
  <si>
    <t>126,83</t>
  </si>
  <si>
    <t>115,85</t>
  </si>
  <si>
    <t>1.743,67</t>
  </si>
  <si>
    <t>1.511,37</t>
  </si>
  <si>
    <t>166,58</t>
  </si>
  <si>
    <t>228,28</t>
  </si>
  <si>
    <t>314,46</t>
  </si>
  <si>
    <t>1.138,49</t>
  </si>
  <si>
    <t>1.094,25</t>
  </si>
  <si>
    <t>506,52</t>
  </si>
  <si>
    <t>544,68</t>
  </si>
  <si>
    <t>431,10</t>
  </si>
  <si>
    <t>469,27</t>
  </si>
  <si>
    <t>436,85</t>
  </si>
  <si>
    <t>475,01</t>
  </si>
  <si>
    <t>426,14</t>
  </si>
  <si>
    <t>436,37</t>
  </si>
  <si>
    <t>4,85</t>
  </si>
  <si>
    <t>28,61</t>
  </si>
  <si>
    <t>1,94</t>
  </si>
  <si>
    <t>20,78</t>
  </si>
  <si>
    <t>7,78</t>
  </si>
  <si>
    <t>18,76</t>
  </si>
  <si>
    <t>29,03</t>
  </si>
  <si>
    <t>23,77</t>
  </si>
  <si>
    <t>22,30</t>
  </si>
  <si>
    <t>23,58</t>
  </si>
  <si>
    <t>22,73</t>
  </si>
  <si>
    <t>38,87</t>
  </si>
  <si>
    <t>44,79</t>
  </si>
  <si>
    <t>45,98</t>
  </si>
  <si>
    <t>45,66</t>
  </si>
  <si>
    <t>45,69</t>
  </si>
  <si>
    <t>59,73</t>
  </si>
  <si>
    <t>8,73</t>
  </si>
  <si>
    <t>40,79</t>
  </si>
  <si>
    <t>70,91</t>
  </si>
  <si>
    <t>50,64</t>
  </si>
  <si>
    <t>48,37</t>
  </si>
  <si>
    <t>211,47</t>
  </si>
  <si>
    <t>325,69</t>
  </si>
  <si>
    <t>217,27</t>
  </si>
  <si>
    <t>264,31</t>
  </si>
  <si>
    <t>470,38</t>
  </si>
  <si>
    <t>34,26</t>
  </si>
  <si>
    <t>48,88</t>
  </si>
  <si>
    <t>71,06</t>
  </si>
  <si>
    <t>151,10</t>
  </si>
  <si>
    <t>113,96</t>
  </si>
  <si>
    <t>237,66</t>
  </si>
  <si>
    <t>215,73</t>
  </si>
  <si>
    <t>75,53</t>
  </si>
  <si>
    <t>165,25</t>
  </si>
  <si>
    <t>196,21</t>
  </si>
  <si>
    <t>266,14</t>
  </si>
  <si>
    <t>404,86</t>
  </si>
  <si>
    <t>414,91</t>
  </si>
  <si>
    <t>103,50</t>
  </si>
  <si>
    <t>91,53</t>
  </si>
  <si>
    <t>274,43</t>
  </si>
  <si>
    <t>32,44</t>
  </si>
  <si>
    <t>782,99</t>
  </si>
  <si>
    <t>760,81</t>
  </si>
  <si>
    <t>95,31</t>
  </si>
  <si>
    <t>114,00</t>
  </si>
  <si>
    <t>112,23</t>
  </si>
  <si>
    <t>129,42</t>
  </si>
  <si>
    <t>127,20</t>
  </si>
  <si>
    <t>146,65</t>
  </si>
  <si>
    <t>143,99</t>
  </si>
  <si>
    <t>154,30</t>
  </si>
  <si>
    <t>123,00</t>
  </si>
  <si>
    <t>151,11</t>
  </si>
  <si>
    <t>31,75</t>
  </si>
  <si>
    <t>82,48</t>
  </si>
  <si>
    <t>90,19</t>
  </si>
  <si>
    <t>43,57</t>
  </si>
  <si>
    <t>48,51</t>
  </si>
  <si>
    <t>99,57</t>
  </si>
  <si>
    <t>109,06</t>
  </si>
  <si>
    <t>39,14</t>
  </si>
  <si>
    <t>44,08</t>
  </si>
  <si>
    <t>50,51</t>
  </si>
  <si>
    <t>108,99</t>
  </si>
  <si>
    <t>48,45</t>
  </si>
  <si>
    <t>39,63</t>
  </si>
  <si>
    <t>72,39</t>
  </si>
  <si>
    <t>77,94</t>
  </si>
  <si>
    <t>47,72</t>
  </si>
  <si>
    <t>52,08</t>
  </si>
  <si>
    <t>108,08</t>
  </si>
  <si>
    <t>72,09</t>
  </si>
  <si>
    <t>77,76</t>
  </si>
  <si>
    <t>136,24</t>
  </si>
  <si>
    <t>147,10</t>
  </si>
  <si>
    <t>83,03</t>
  </si>
  <si>
    <t>146,71</t>
  </si>
  <si>
    <t>158,54</t>
  </si>
  <si>
    <t>85,56</t>
  </si>
  <si>
    <t>165,87</t>
  </si>
  <si>
    <t>179,48</t>
  </si>
  <si>
    <t>45,77</t>
  </si>
  <si>
    <t>56,76</t>
  </si>
  <si>
    <t>6,11</t>
  </si>
  <si>
    <t>8,34</t>
  </si>
  <si>
    <t>18,79</t>
  </si>
  <si>
    <t>17,74</t>
  </si>
  <si>
    <t>18,25</t>
  </si>
  <si>
    <t>25,18</t>
  </si>
  <si>
    <t>30,06</t>
  </si>
  <si>
    <t>31,27</t>
  </si>
  <si>
    <t>34,80</t>
  </si>
  <si>
    <t>37,97</t>
  </si>
  <si>
    <t>41,79</t>
  </si>
  <si>
    <t>38,30</t>
  </si>
  <si>
    <t>69,49</t>
  </si>
  <si>
    <t>66,48</t>
  </si>
  <si>
    <t>65,40</t>
  </si>
  <si>
    <t>19,61</t>
  </si>
  <si>
    <t>42,48</t>
  </si>
  <si>
    <t>38,66</t>
  </si>
  <si>
    <t>53,56</t>
  </si>
  <si>
    <t>77,24</t>
  </si>
  <si>
    <t>96,26</t>
  </si>
  <si>
    <t>97,05</t>
  </si>
  <si>
    <t>76,26</t>
  </si>
  <si>
    <t>94,28</t>
  </si>
  <si>
    <t>67,13</t>
  </si>
  <si>
    <t>102,85</t>
  </si>
  <si>
    <t>82,21</t>
  </si>
  <si>
    <t>85,13</t>
  </si>
  <si>
    <t>103,48</t>
  </si>
  <si>
    <t>90,89</t>
  </si>
  <si>
    <t>94,81</t>
  </si>
  <si>
    <t>121,48</t>
  </si>
  <si>
    <t>99,14</t>
  </si>
  <si>
    <t>104,05</t>
  </si>
  <si>
    <t>139,50</t>
  </si>
  <si>
    <t>141,90</t>
  </si>
  <si>
    <t>147,31</t>
  </si>
  <si>
    <t>182,60</t>
  </si>
  <si>
    <t>65,82</t>
  </si>
  <si>
    <t>93,67</t>
  </si>
  <si>
    <t>80,43</t>
  </si>
  <si>
    <t>114,88</t>
  </si>
  <si>
    <t>112,76</t>
  </si>
  <si>
    <t>156,47</t>
  </si>
  <si>
    <t>106,72</t>
  </si>
  <si>
    <t>170,35</t>
  </si>
  <si>
    <t>118,06</t>
  </si>
  <si>
    <t>171,99</t>
  </si>
  <si>
    <t>127,62</t>
  </si>
  <si>
    <t>159,25</t>
  </si>
  <si>
    <t>115,57</t>
  </si>
  <si>
    <t>177,13</t>
  </si>
  <si>
    <t>126,72</t>
  </si>
  <si>
    <t>169,25</t>
  </si>
  <si>
    <t>119,50</t>
  </si>
  <si>
    <t>184,33</t>
  </si>
  <si>
    <t>132,06</t>
  </si>
  <si>
    <t>174,75</t>
  </si>
  <si>
    <t>185,94</t>
  </si>
  <si>
    <t>141,60</t>
  </si>
  <si>
    <t>172,03</t>
  </si>
  <si>
    <t>128,32</t>
  </si>
  <si>
    <t>122,45</t>
  </si>
  <si>
    <t>142,10</t>
  </si>
  <si>
    <t>35,30</t>
  </si>
  <si>
    <t>34,73</t>
  </si>
  <si>
    <t>44,72</t>
  </si>
  <si>
    <t>48,47</t>
  </si>
  <si>
    <t>192,75</t>
  </si>
  <si>
    <t>205,34</t>
  </si>
  <si>
    <t>67,72</t>
  </si>
  <si>
    <t>64,15</t>
  </si>
  <si>
    <t>69,82</t>
  </si>
  <si>
    <t>61,02</t>
  </si>
  <si>
    <t>68,07</t>
  </si>
  <si>
    <t>74,38</t>
  </si>
  <si>
    <t>76,09</t>
  </si>
  <si>
    <t>72,42</t>
  </si>
  <si>
    <t>297,36</t>
  </si>
  <si>
    <t>274,11</t>
  </si>
  <si>
    <t>286,70</t>
  </si>
  <si>
    <t>345,39</t>
  </si>
  <si>
    <t>64,66</t>
  </si>
  <si>
    <t>58,63</t>
  </si>
  <si>
    <t>55,06</t>
  </si>
  <si>
    <t>62,43</t>
  </si>
  <si>
    <t>54,43</t>
  </si>
  <si>
    <t>99,50</t>
  </si>
  <si>
    <t>121,40</t>
  </si>
  <si>
    <t>41,90</t>
  </si>
  <si>
    <t>68,89</t>
  </si>
  <si>
    <t>71,98</t>
  </si>
  <si>
    <t>73,15</t>
  </si>
  <si>
    <t>78,12</t>
  </si>
  <si>
    <t>85,37</t>
  </si>
  <si>
    <t>414,89</t>
  </si>
  <si>
    <t>408,25</t>
  </si>
  <si>
    <t>430,73</t>
  </si>
  <si>
    <t>422,96</t>
  </si>
  <si>
    <t>533,42</t>
  </si>
  <si>
    <t>516,51</t>
  </si>
  <si>
    <t>512,75</t>
  </si>
  <si>
    <t>503,41</t>
  </si>
  <si>
    <t>523,12</t>
  </si>
  <si>
    <t>498,40</t>
  </si>
  <si>
    <t>508,66</t>
  </si>
  <si>
    <t>482,41</t>
  </si>
  <si>
    <t>645,05</t>
  </si>
  <si>
    <t>419,83</t>
  </si>
  <si>
    <t>578,91</t>
  </si>
  <si>
    <t>569,69</t>
  </si>
  <si>
    <t>522,95</t>
  </si>
  <si>
    <t>524,21</t>
  </si>
  <si>
    <t>496,79</t>
  </si>
  <si>
    <t>486,79</t>
  </si>
  <si>
    <t>403,38</t>
  </si>
  <si>
    <t>502,84</t>
  </si>
  <si>
    <t>494,71</t>
  </si>
  <si>
    <t>455,26</t>
  </si>
  <si>
    <t>440,70</t>
  </si>
  <si>
    <t>3.287,60</t>
  </si>
  <si>
    <t>3.292,16</t>
  </si>
  <si>
    <t>3.392,38</t>
  </si>
  <si>
    <t>3.390,84</t>
  </si>
  <si>
    <t>3.314,43</t>
  </si>
  <si>
    <t>3.322,44</t>
  </si>
  <si>
    <t>435,92</t>
  </si>
  <si>
    <t>381,42</t>
  </si>
  <si>
    <t>468,13</t>
  </si>
  <si>
    <t>406,45</t>
  </si>
  <si>
    <t>553,58</t>
  </si>
  <si>
    <t>496,95</t>
  </si>
  <si>
    <t>481,95</t>
  </si>
  <si>
    <t>510,27</t>
  </si>
  <si>
    <t>496,55</t>
  </si>
  <si>
    <t>501,54</t>
  </si>
  <si>
    <t>480,34</t>
  </si>
  <si>
    <t>755,02</t>
  </si>
  <si>
    <t>642,58</t>
  </si>
  <si>
    <t>613,43</t>
  </si>
  <si>
    <t>643,20</t>
  </si>
  <si>
    <t>579,54</t>
  </si>
  <si>
    <t>543,60</t>
  </si>
  <si>
    <t>576,83</t>
  </si>
  <si>
    <t>524,38</t>
  </si>
  <si>
    <t>495,51</t>
  </si>
  <si>
    <t>527,44</t>
  </si>
  <si>
    <t>457,88</t>
  </si>
  <si>
    <t>454,74</t>
  </si>
  <si>
    <t>388,55</t>
  </si>
  <si>
    <t>576,28</t>
  </si>
  <si>
    <t>506,48</t>
  </si>
  <si>
    <t>489,85</t>
  </si>
  <si>
    <t>442,93</t>
  </si>
  <si>
    <t>419,33</t>
  </si>
  <si>
    <t>3.251,00</t>
  </si>
  <si>
    <t>3.224,80</t>
  </si>
  <si>
    <t>3.351,74</t>
  </si>
  <si>
    <t>3.312,62</t>
  </si>
  <si>
    <t>3.311,63</t>
  </si>
  <si>
    <t>3.286,56</t>
  </si>
  <si>
    <t>3.261,56</t>
  </si>
  <si>
    <t>507,52</t>
  </si>
  <si>
    <t>536,09</t>
  </si>
  <si>
    <t>625,82</t>
  </si>
  <si>
    <t>608,95</t>
  </si>
  <si>
    <t>622,66</t>
  </si>
  <si>
    <t>599,60</t>
  </si>
  <si>
    <t>586,57</t>
  </si>
  <si>
    <t>754,06</t>
  </si>
  <si>
    <t>672,21</t>
  </si>
  <si>
    <t>594,78</t>
  </si>
  <si>
    <t>514,64</t>
  </si>
  <si>
    <t>608,13</t>
  </si>
  <si>
    <t>548,00</t>
  </si>
  <si>
    <t>3.369,45</t>
  </si>
  <si>
    <t>3.459,75</t>
  </si>
  <si>
    <t>3.401,30</t>
  </si>
  <si>
    <t>1.420,71</t>
  </si>
  <si>
    <t>1.414,53</t>
  </si>
  <si>
    <t>1.404,67</t>
  </si>
  <si>
    <t>1.646,89</t>
  </si>
  <si>
    <t>1.635,61</t>
  </si>
  <si>
    <t>1.627,03</t>
  </si>
  <si>
    <t>3.919,18</t>
  </si>
  <si>
    <t>3.930,55</t>
  </si>
  <si>
    <t>3.946,62</t>
  </si>
  <si>
    <t>4.348,23</t>
  </si>
  <si>
    <t>4.382,68</t>
  </si>
  <si>
    <t>4.416,17</t>
  </si>
  <si>
    <t>2.745,15</t>
  </si>
  <si>
    <t>2.758,07</t>
  </si>
  <si>
    <t>2.771,00</t>
  </si>
  <si>
    <t>4.088,56</t>
  </si>
  <si>
    <t>4.092,70</t>
  </si>
  <si>
    <t>1.455,44</t>
  </si>
  <si>
    <t>1.442,33</t>
  </si>
  <si>
    <t>830,47</t>
  </si>
  <si>
    <t>518,92</t>
  </si>
  <si>
    <t>596,85</t>
  </si>
  <si>
    <t>537,48</t>
  </si>
  <si>
    <t>620,60</t>
  </si>
  <si>
    <t>457,29</t>
  </si>
  <si>
    <t>554,55</t>
  </si>
  <si>
    <t>494,04</t>
  </si>
  <si>
    <t>779,24</t>
  </si>
  <si>
    <t>541,93</t>
  </si>
  <si>
    <t>507,24</t>
  </si>
  <si>
    <t>489,20</t>
  </si>
  <si>
    <t>646,84</t>
  </si>
  <si>
    <t>528,23</t>
  </si>
  <si>
    <t>472,05</t>
  </si>
  <si>
    <t>518,07</t>
  </si>
  <si>
    <t>473,86</t>
  </si>
  <si>
    <t>453,91</t>
  </si>
  <si>
    <t>666,58</t>
  </si>
  <si>
    <t>722,49</t>
  </si>
  <si>
    <t>654,23</t>
  </si>
  <si>
    <t>638,73</t>
  </si>
  <si>
    <t>748,06</t>
  </si>
  <si>
    <t>575,59</t>
  </si>
  <si>
    <t>617,45</t>
  </si>
  <si>
    <t>574,18</t>
  </si>
  <si>
    <t>555,86</t>
  </si>
  <si>
    <t>662,23</t>
  </si>
  <si>
    <t>470,04</t>
  </si>
  <si>
    <t>510,45</t>
  </si>
  <si>
    <t>535,05</t>
  </si>
  <si>
    <t>471,11</t>
  </si>
  <si>
    <t>665,01</t>
  </si>
  <si>
    <t>574,63</t>
  </si>
  <si>
    <t>9,64</t>
  </si>
  <si>
    <t>2,12</t>
  </si>
  <si>
    <t>72,68</t>
  </si>
  <si>
    <t>92,19</t>
  </si>
  <si>
    <t>74,12</t>
  </si>
  <si>
    <t>66,10</t>
  </si>
  <si>
    <t>53,12</t>
  </si>
  <si>
    <t>132,82</t>
  </si>
  <si>
    <t>77,29</t>
  </si>
  <si>
    <t>138,19</t>
  </si>
  <si>
    <t>78,82</t>
  </si>
  <si>
    <t>50,49</t>
  </si>
  <si>
    <t>422,82</t>
  </si>
  <si>
    <t>28,46</t>
  </si>
  <si>
    <t>114,59</t>
  </si>
  <si>
    <t>1.008,47</t>
  </si>
  <si>
    <t>253,08</t>
  </si>
  <si>
    <t>109,73</t>
  </si>
  <si>
    <t>18,53</t>
  </si>
  <si>
    <t>6,80</t>
  </si>
  <si>
    <t>1,47</t>
  </si>
  <si>
    <t>116,01</t>
  </si>
  <si>
    <t>140,45</t>
  </si>
  <si>
    <t>164,67</t>
  </si>
  <si>
    <t>186,08</t>
  </si>
  <si>
    <t>118,44</t>
  </si>
  <si>
    <t>0,97</t>
  </si>
  <si>
    <t>0,88</t>
  </si>
  <si>
    <t>1,79</t>
  </si>
  <si>
    <t>1,12</t>
  </si>
  <si>
    <t>5,60</t>
  </si>
  <si>
    <t>3,84</t>
  </si>
  <si>
    <t>2,42</t>
  </si>
  <si>
    <t>6,69</t>
  </si>
  <si>
    <t>1,63</t>
  </si>
  <si>
    <t>546,11</t>
  </si>
  <si>
    <t>271,05</t>
  </si>
  <si>
    <t>43,88</t>
  </si>
  <si>
    <t>44,65</t>
  </si>
  <si>
    <t>38,91</t>
  </si>
  <si>
    <t>26,29</t>
  </si>
  <si>
    <t>65,55</t>
  </si>
  <si>
    <t>146,10</t>
  </si>
  <si>
    <t>131,60</t>
  </si>
  <si>
    <t>96,36</t>
  </si>
  <si>
    <t>83,38</t>
  </si>
  <si>
    <t>78,28</t>
  </si>
  <si>
    <t>77,47</t>
  </si>
  <si>
    <t>70,10</t>
  </si>
  <si>
    <t>134,80</t>
  </si>
  <si>
    <t>103,17</t>
  </si>
  <si>
    <t>37,60</t>
  </si>
  <si>
    <t>179,91</t>
  </si>
  <si>
    <t>190,78</t>
  </si>
  <si>
    <t>210,63</t>
  </si>
  <si>
    <t>55,83</t>
  </si>
  <si>
    <t>80,92</t>
  </si>
  <si>
    <t>362,99</t>
  </si>
  <si>
    <t>4.038,76</t>
  </si>
  <si>
    <t>2.352,48</t>
  </si>
  <si>
    <t>2.504,76</t>
  </si>
  <si>
    <t>1.928,61</t>
  </si>
  <si>
    <t>2.779,03</t>
  </si>
  <si>
    <t>2.167,93</t>
  </si>
  <si>
    <t>4.048,78</t>
  </si>
  <si>
    <t>2.362,50</t>
  </si>
  <si>
    <t>2.514,78</t>
  </si>
  <si>
    <t>1.938,63</t>
  </si>
  <si>
    <t>2.789,05</t>
  </si>
  <si>
    <t>2.258,78</t>
  </si>
  <si>
    <t>1.315,62</t>
  </si>
  <si>
    <t>1.270,98</t>
  </si>
  <si>
    <t>419,82</t>
  </si>
  <si>
    <t>412,30</t>
  </si>
  <si>
    <t>4.031,87</t>
  </si>
  <si>
    <t>170,65</t>
  </si>
  <si>
    <t>249,57</t>
  </si>
  <si>
    <t>254,68</t>
  </si>
  <si>
    <t>113,00</t>
  </si>
  <si>
    <t>298,55</t>
  </si>
  <si>
    <t>777,81</t>
  </si>
  <si>
    <t>1.208,96</t>
  </si>
  <si>
    <t>32,70</t>
  </si>
  <si>
    <t>28,55</t>
  </si>
  <si>
    <t>20,56</t>
  </si>
  <si>
    <t>26,47</t>
  </si>
  <si>
    <t>22,15</t>
  </si>
  <si>
    <t>25,45</t>
  </si>
  <si>
    <t>26,84</t>
  </si>
  <si>
    <t>34,87</t>
  </si>
  <si>
    <t>24,12</t>
  </si>
  <si>
    <t>26,55</t>
  </si>
  <si>
    <t>107,72</t>
  </si>
  <si>
    <t>41,33</t>
  </si>
  <si>
    <t>103,49</t>
  </si>
  <si>
    <t>117,58</t>
  </si>
  <si>
    <t>105,20</t>
  </si>
  <si>
    <t>80,77</t>
  </si>
  <si>
    <t>3.998,75</t>
  </si>
  <si>
    <t>4.718,10</t>
  </si>
  <si>
    <t>5.859,84</t>
  </si>
  <si>
    <t>7.334,27</t>
  </si>
  <si>
    <t>5.252,81</t>
  </si>
  <si>
    <t>18.295,34</t>
  </si>
  <si>
    <t>20.783,85</t>
  </si>
  <si>
    <t>28.304,66</t>
  </si>
  <si>
    <t>13.509,02</t>
  </si>
  <si>
    <t>19.066,69</t>
  </si>
  <si>
    <t>25.114,59</t>
  </si>
  <si>
    <t>7.235,33</t>
  </si>
  <si>
    <t>15,32</t>
  </si>
  <si>
    <t>162,37</t>
  </si>
  <si>
    <t>184,81</t>
  </si>
  <si>
    <t>252,63</t>
  </si>
  <si>
    <t>67,07</t>
  </si>
  <si>
    <t>95,27</t>
  </si>
  <si>
    <t>125,96</t>
  </si>
  <si>
    <t>35,21</t>
  </si>
  <si>
    <t>149,82</t>
  </si>
  <si>
    <t>78,99</t>
  </si>
  <si>
    <t>104,71</t>
  </si>
  <si>
    <t>117,94</t>
  </si>
  <si>
    <t>81,08</t>
  </si>
  <si>
    <t>128,53</t>
  </si>
  <si>
    <t>145,01</t>
  </si>
  <si>
    <t>26.527,44</t>
  </si>
  <si>
    <t>14.066,20</t>
  </si>
  <si>
    <t>18.521,79</t>
  </si>
  <si>
    <t>20.859,12</t>
  </si>
  <si>
    <t>5.820,67</t>
  </si>
  <si>
    <t>60,56</t>
  </si>
  <si>
    <t>15,84</t>
  </si>
  <si>
    <t>29,11</t>
  </si>
  <si>
    <t>198,72</t>
  </si>
  <si>
    <t>375,21</t>
  </si>
  <si>
    <t>43,33</t>
  </si>
  <si>
    <t>11,95</t>
  </si>
  <si>
    <t>34,06</t>
  </si>
  <si>
    <t>161,05</t>
  </si>
  <si>
    <t>3.110,17</t>
  </si>
  <si>
    <t>3.954,10</t>
  </si>
  <si>
    <t>3.314,18</t>
  </si>
  <si>
    <t>3.418,06</t>
  </si>
  <si>
    <t>5.804,16</t>
  </si>
  <si>
    <t>3.370,46</t>
  </si>
  <si>
    <t>3.187,74</t>
  </si>
  <si>
    <t>28.478,18</t>
  </si>
  <si>
    <t>18.532,03</t>
  </si>
  <si>
    <t>14.311,81</t>
  </si>
  <si>
    <t>4.331,31</t>
  </si>
  <si>
    <t>4.476,74</t>
  </si>
  <si>
    <t>5.246,53</t>
  </si>
  <si>
    <t>3.949,83</t>
  </si>
  <si>
    <t>3.812,62</t>
  </si>
  <si>
    <t>5.098,96</t>
  </si>
  <si>
    <t>3.685,28</t>
  </si>
  <si>
    <t>4.587,80</t>
  </si>
  <si>
    <t>4.125,91</t>
  </si>
  <si>
    <t>4.279,90</t>
  </si>
  <si>
    <t>4.794,38</t>
  </si>
  <si>
    <t>3.682,02</t>
  </si>
  <si>
    <t>3.578,42</t>
  </si>
  <si>
    <t>3.885,21</t>
  </si>
  <si>
    <t>4.365,85</t>
  </si>
  <si>
    <t>4.721,94</t>
  </si>
  <si>
    <t>3.959,46</t>
  </si>
  <si>
    <t>3.743,43</t>
  </si>
  <si>
    <t>4.302,52</t>
  </si>
  <si>
    <t>4.133,83</t>
  </si>
  <si>
    <t>3.549,29</t>
  </si>
  <si>
    <t>4.428,01</t>
  </si>
  <si>
    <t>5.269,32</t>
  </si>
  <si>
    <t>4.698,68</t>
  </si>
  <si>
    <t>4.548,20</t>
  </si>
  <si>
    <t>3.664,93</t>
  </si>
  <si>
    <t>4.308,85</t>
  </si>
  <si>
    <t>4.007,36</t>
  </si>
  <si>
    <t>3.752,41</t>
  </si>
  <si>
    <t>3.303,87</t>
  </si>
  <si>
    <t>4.854,99</t>
  </si>
  <si>
    <t>6.229,21</t>
  </si>
  <si>
    <t>6.238,52</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</si>
  <si>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</si>
  <si>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</si>
  <si>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</si>
  <si>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</si>
  <si>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</si>
  <si>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</si>
  <si>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</si>
  <si>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</si>
  <si>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</si>
  <si>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</si>
  <si>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</si>
  <si>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</si>
  <si>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</si>
  <si>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</si>
  <si>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</si>
  <si>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</si>
  <si>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</si>
  <si>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</si>
  <si>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</si>
  <si>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</si>
  <si>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</si>
  <si>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</si>
  <si>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</si>
  <si>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</si>
  <si>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</si>
  <si>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</si>
  <si>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</si>
  <si>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</si>
  <si>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</si>
  <si>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</si>
  <si>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</si>
  <si>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</si>
  <si>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</si>
  <si>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</si>
  <si>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</si>
  <si>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</si>
  <si>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</si>
  <si>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</si>
  <si>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</si>
  <si>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</si>
  <si>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</si>
  <si>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</si>
  <si>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DE METAL CROMADO PARA REGISTRO PEQUENO, DE PAREDE,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</si>
  <si>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</si>
  <si>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</si>
  <si>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</si>
  <si>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DE GAS ACETILENO PARA CILINDRO DE CONJUNTO OXICORTE GRANDE) NAO INCLUI TROCA/MANUTENCAO DO CILINDRO                                                                                                                                                                                                                                                                                                                                                                                    </t>
  </si>
  <si>
    <t xml:space="preserve">ACIDO CLORIDRICO / 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</si>
  <si>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</si>
  <si>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</si>
  <si>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</si>
  <si>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</si>
  <si>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</si>
  <si>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</si>
  <si>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</si>
  <si>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</si>
  <si>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</si>
  <si>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</si>
  <si>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</si>
  <si>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</si>
  <si>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</si>
  <si>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</si>
  <si>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</si>
  <si>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</si>
  <si>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</si>
  <si>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</si>
  <si>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</si>
  <si>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</si>
  <si>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</si>
  <si>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</si>
  <si>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</si>
  <si>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</si>
  <si>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</si>
  <si>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</si>
  <si>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</si>
  <si>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</si>
  <si>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</si>
  <si>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</si>
  <si>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</si>
  <si>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</si>
  <si>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</si>
  <si>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</si>
  <si>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</si>
  <si>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</si>
  <si>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</si>
  <si>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</si>
  <si>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</si>
  <si>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</si>
  <si>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</si>
  <si>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</si>
  <si>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</si>
  <si>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</si>
  <si>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</si>
  <si>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</si>
  <si>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</si>
  <si>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</si>
  <si>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</si>
  <si>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</si>
  <si>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</si>
  <si>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</si>
  <si>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</si>
  <si>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</si>
  <si>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</si>
  <si>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</si>
  <si>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</si>
  <si>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</si>
  <si>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</si>
  <si>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</si>
  <si>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</si>
  <si>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</si>
  <si>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</si>
  <si>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</si>
  <si>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</si>
  <si>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</si>
  <si>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</si>
  <si>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</si>
  <si>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</si>
  <si>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</si>
  <si>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</si>
  <si>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</si>
  <si>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</si>
  <si>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</si>
  <si>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</si>
  <si>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</si>
  <si>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</si>
  <si>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</si>
  <si>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</si>
  <si>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</si>
  <si>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</si>
  <si>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</si>
  <si>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</si>
  <si>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 COLA DE CONTATO LIQUIDO, A BASE DE RESINAS, PARA COLAGEM DE ESPUMA PARA ISOLAMENTO TERMICO FLEXIVEL                                                                                                                                                                                                                                                                                                                                                                                             </t>
  </si>
  <si>
    <t xml:space="preserve">ADESIVO / COLA PARA EPS (ISOPOR) E OUTROS MATERIAIS                                                                                                                                                                                                                                                                                                                                                                                                                                                       </t>
  </si>
  <si>
    <t xml:space="preserve">ADESIVO ACRILICO DE BASE AQUOSA / 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</si>
  <si>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</si>
  <si>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</si>
  <si>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</si>
  <si>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PARA TUBOS CPVC, *75* G                                                                                                                                                                                                                                                                                                                                                                                                                                                                           </t>
  </si>
  <si>
    <t xml:space="preserve">ADESIVO PLASTICO PARA PVC, BISNAGA COM 75 GR                                                                                                                                                                                                                                                                                                                                                                                                                                                              </t>
  </si>
  <si>
    <t xml:space="preserve">ADESIVO PLASTICO PARA PVC, FRASCO COM *850* GR                                                                                                                                                                                                                                                                                                                                                                                                                                                            </t>
  </si>
  <si>
    <t xml:space="preserve">ADESIVO PLASTICO PARA PVC, FRASCO COM 175 GR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</si>
  <si>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</si>
  <si>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</si>
  <si>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</si>
  <si>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</si>
  <si>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</si>
  <si>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</si>
  <si>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</si>
  <si>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</si>
  <si>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</si>
  <si>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</si>
  <si>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</si>
  <si>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</si>
  <si>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</si>
  <si>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</si>
  <si>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</si>
  <si>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</si>
  <si>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(HORISTA)                                                                                                                                                                                                                                                                                                                                                                                                                                                                             </t>
  </si>
  <si>
    <t xml:space="preserve">AJUDANTE DE ARMADOR (MENSALISTA)                                                                                                                                                                                                                                                                                                                                                                                                                                                                          </t>
  </si>
  <si>
    <t xml:space="preserve">AJUDANTE DE ELETRICISTA (HORISTA)                                                                                                                                                                                                                                                                                                                                                                                                                                                                         </t>
  </si>
  <si>
    <t xml:space="preserve">AJUDANTE DE ELETRICISTA (MENSALISTA)                                                                                                                                                                                                                                                                                                                                                                                                                                                                      </t>
  </si>
  <si>
    <t xml:space="preserve">AJUDANTE DE ESTRUTURAS METALICAS (MENSALISTA)                                                                                                                                                                                                                                                                                                                                                                                                                                                             </t>
  </si>
  <si>
    <t xml:space="preserve">AJUDANTE DE ESTRUTURAS METALICAS HORISTA                                                                                                                                                                                                                                                                                                                                                                                                                                                                  </t>
  </si>
  <si>
    <t xml:space="preserve">AJUDANTE DE OPERACAO EM GERAL (HORISTA)                                                                                                                                                                                                                                                                                                                                                                                                                                                                   </t>
  </si>
  <si>
    <t xml:space="preserve">AJUDANTE DE OPERACAO EM GERAL (MENSALISTA)                                                                                                                                                                                                                                                                                                                                                                                                                                                                </t>
  </si>
  <si>
    <t xml:space="preserve">AJUDANTE DE PINTOR (HORISTA)                                                                                                                                                                                                                                                                                                                                                                                                                                                                              </t>
  </si>
  <si>
    <t xml:space="preserve">AJUDANTE DE PINTOR (MENSALISTA)                                                                                                                                                                                                                                                                                                                                                                                                                                                                           </t>
  </si>
  <si>
    <t xml:space="preserve">AJUDANTE DE SERRALHEIRO (HORISTA)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</si>
  <si>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</si>
  <si>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</si>
  <si>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</si>
  <si>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</si>
  <si>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</si>
  <si>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</si>
  <si>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</si>
  <si>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</si>
  <si>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</si>
  <si>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</si>
  <si>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</si>
  <si>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</si>
  <si>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</si>
  <si>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</si>
  <si>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</si>
  <si>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</si>
  <si>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</si>
  <si>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</si>
  <si>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(HORISTA)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</si>
  <si>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</si>
  <si>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</si>
  <si>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</si>
  <si>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PARA TUBO ESGOTO PREDIAL, DN 100 MM (NBR 5688)                                                                                                                                                                                                                                                                                                                                                                                                                                              </t>
  </si>
  <si>
    <t xml:space="preserve">ANEL BORRACHA PARA TUBO ESGOTO PREDIAL, DN 50 MM (NBR 5688)                                                                                                                                                                                                                                                                                                                                                                                                                                               </t>
  </si>
  <si>
    <t xml:space="preserve">ANEL BORRACHA PARA TUBO ESGOTO PREDIAL, DN 75 MM (NBR 5688)                                                                                                                                                                                                                                                                                                                                                                                                                                               </t>
  </si>
  <si>
    <t xml:space="preserve">ANEL BORRACHA, DN 100 MM, PARA TUBO SERIE REFORCADA ESGOTO PREDIAL                                                                                                                                                                                                                                                                                                                                                                                                                                        </t>
  </si>
  <si>
    <t xml:space="preserve">ANEL BORRACHA, DN 150 MM, PARA TUBO SERIE REFORCADA ESGOTO PREDIAL                                                                                                                                                                                                                                                                                                                                                                                                                                        </t>
  </si>
  <si>
    <t xml:space="preserve">ANEL BORRACHA, DN 50 MM, PARA TUBO SERIE REFORCADA ESGOTO PREDIAL                                                                                                                                                                                                                                                                                                                                                                                                                                         </t>
  </si>
  <si>
    <t xml:space="preserve">ANEL BORRACHA, DN 75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</si>
  <si>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</si>
  <si>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</si>
  <si>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</si>
  <si>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</si>
  <si>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</si>
  <si>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</si>
  <si>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</si>
  <si>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</si>
  <si>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</si>
  <si>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</si>
  <si>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</si>
  <si>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</si>
  <si>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</si>
  <si>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</si>
  <si>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(NBR 15715)                                                                                                                                                                                                                                                                                                                                                                                                                 </t>
  </si>
  <si>
    <t xml:space="preserve">ANEL DE BORRACHA PARA VEDACAO DE DUTO PEAD CORRUGADO PARA ELETRICA, DN 1 1/4" (NBR 15715)                                                                                                                                                                                                                                                                                                                                                                                                                 </t>
  </si>
  <si>
    <t xml:space="preserve">ANEL DE BORRACHA PARA VEDACAO DE DUTO PEAD CORRUGADO PARA ELETRICA, DN 2" (NBR 15715)                                                                                                                                                                                                                                                                                                                                                                                                                     </t>
  </si>
  <si>
    <t xml:space="preserve">ANEL DE BORRACHA PARA VEDACAO DE DUTO PEAD CORRUGADO PARA ELETRICA, DN 3" (NBR 15715)                                                                                                                                                                                                                                                                                                                                                                                                                     </t>
  </si>
  <si>
    <t xml:space="preserve">ANEL DE BORRACHA PARA VEDACAO DE DUTO PEAD CORRUGADO PARA ELETRICA, DN 4" (NBR 15715)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</si>
  <si>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</si>
  <si>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</si>
  <si>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</si>
  <si>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</si>
  <si>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</si>
  <si>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</si>
  <si>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</si>
  <si>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</si>
  <si>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</si>
  <si>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</si>
  <si>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</si>
  <si>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</si>
  <si>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</si>
  <si>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</si>
  <si>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</si>
  <si>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</si>
  <si>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</si>
  <si>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 VEDACAO, PVC FLEXIVEL, 100 MM, PARA SAIDA DE BACIA / VASO SANITARIO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</si>
  <si>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</si>
  <si>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</si>
  <si>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</si>
  <si>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</si>
  <si>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</si>
  <si>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</si>
  <si>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</si>
  <si>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</si>
  <si>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</si>
  <si>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</si>
  <si>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</si>
  <si>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</si>
  <si>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</si>
  <si>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</si>
  <si>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</si>
  <si>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</si>
  <si>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</si>
  <si>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</si>
  <si>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</si>
  <si>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</si>
  <si>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</si>
  <si>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</si>
  <si>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</si>
  <si>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</si>
  <si>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</si>
  <si>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</si>
  <si>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</si>
  <si>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(HORISTA)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</si>
  <si>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</si>
  <si>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</si>
  <si>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</si>
  <si>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</si>
  <si>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</si>
  <si>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</si>
  <si>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</si>
  <si>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</si>
  <si>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COM RESERVATORIO TERMICO DE 1000 L E *5* PLACAS COLETORAS DE *2,0* M2 (NAO INCLUI ACESSORIOS) (SEM INSTALACAO)                                                                                                                                                                                                                                                                                                                                                                            </t>
  </si>
  <si>
    <t xml:space="preserve">AQUECEDOR SOLAR COM RESERVATORIO TERMICO DE 400 L E *2* PLACAS COLETORAS DE *2,0* M2 (NAO INCLUI ACESSORIOS) (SEM INSTALACAO)                                                                                                                                                                                                                                                                                                                                                                             </t>
  </si>
  <si>
    <t xml:space="preserve">AQUECEDOR SOLAR COM RESERVATORIO TERMICO DE 600 L E *3* PLACAS COLETORAS DE *2,0* M2 (NAO INCLUI ACESSORIOS) (SEM INSTALACAO)                                                                                                                                                                                                                                                                                                                                                                             </t>
  </si>
  <si>
    <t xml:space="preserve">AQUECEDOR SOLAR COM RESERVATORIO TERMICO DE 800 L E *4* PLACAS COLETORAS DE *2,0* M2 (NAO INCLUI ACESSORIOS) (SEM INSTALACAO)                                                                                                                                                                                                                                                                                                                                                                             </t>
  </si>
  <si>
    <t xml:space="preserve">AQUECEDOR SOLAR DE INSTALACAO EXTERNA, KIT COMPACTO, CONJUNTO COM RESERVATORIO TERMICO DE 200 L, PLACA COLETORA DE *2,0* M2 E INCLUSO ACESSORIOS (RESIDENCIAS ATE 120,00 M2 E DE 4 A 5 BANHOS POR DIA) (SEM INSTALACAO)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</si>
  <si>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</si>
  <si>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</si>
  <si>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</si>
  <si>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</si>
  <si>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</si>
  <si>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</si>
  <si>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</si>
  <si>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</si>
  <si>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</si>
  <si>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</si>
  <si>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</si>
  <si>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</si>
  <si>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</si>
  <si>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</si>
  <si>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</si>
  <si>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</si>
  <si>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</si>
  <si>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</si>
  <si>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</si>
  <si>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</si>
  <si>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</si>
  <si>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</si>
  <si>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</si>
  <si>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</si>
  <si>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</si>
  <si>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</si>
  <si>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</si>
  <si>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</si>
  <si>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</si>
  <si>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</si>
  <si>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</si>
  <si>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</si>
  <si>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</si>
  <si>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</si>
  <si>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</si>
  <si>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</si>
  <si>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</si>
  <si>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</si>
  <si>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</si>
  <si>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</si>
  <si>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</si>
  <si>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</si>
  <si>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</si>
  <si>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</si>
  <si>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</si>
  <si>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</si>
  <si>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</si>
  <si>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</si>
  <si>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</si>
  <si>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</si>
  <si>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</si>
  <si>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</si>
  <si>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</si>
  <si>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</si>
  <si>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</si>
  <si>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</si>
  <si>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</si>
  <si>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</si>
  <si>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</si>
  <si>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</si>
  <si>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</si>
  <si>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</si>
  <si>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</si>
  <si>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</si>
  <si>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</si>
  <si>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</si>
  <si>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</si>
  <si>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</si>
  <si>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</si>
  <si>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</si>
  <si>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</si>
  <si>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</si>
  <si>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</si>
  <si>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</si>
  <si>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</si>
  <si>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</si>
  <si>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</si>
  <si>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</si>
  <si>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(HORISTA)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</si>
  <si>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</si>
  <si>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</si>
  <si>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</si>
  <si>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</si>
  <si>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</si>
  <si>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</si>
  <si>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</si>
  <si>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</si>
  <si>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</si>
  <si>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</si>
  <si>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</si>
  <si>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</si>
  <si>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</si>
  <si>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</si>
  <si>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</si>
  <si>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</si>
  <si>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</si>
  <si>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</si>
  <si>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</si>
  <si>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</si>
  <si>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</si>
  <si>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</si>
  <si>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</si>
  <si>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</si>
  <si>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</si>
  <si>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</si>
  <si>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</si>
  <si>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</si>
  <si>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</si>
  <si>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</si>
  <si>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(HORISTA)                                                                                                                                                                                                                                                                                                                                                                                                                                                                          </t>
  </si>
  <si>
    <t xml:space="preserve">AUXILIAR DE ALMOXARIFE (MENSALISTA)                                                                                                                                                                                                                                                                                                                                                                                                                                                                       </t>
  </si>
  <si>
    <t xml:space="preserve">AUXILIAR DE AZULEJISTA (HORISTA)                                                                                                                                                                                                                                                                                                                                                                                                                                                                          </t>
  </si>
  <si>
    <t xml:space="preserve">AUXILIAR DE AZULEJISTA (MENSALISTA)                                                                                                                                                                                                                                                                                                                                                                                                                                                                       </t>
  </si>
  <si>
    <t xml:space="preserve">AUXILIAR DE ENCANADOR OU BOMBEIRO HIDRAULICO (HORISTA)                                                                                                                                                                                                                                                                                                                                                                                                                                                    </t>
  </si>
  <si>
    <t xml:space="preserve">AUXILIAR DE ENCANADOR OU BOMBEIRO HIDRAULICO (MENSALISTA)                                                                                                                                                                                                                                                                                                                                                                                                                                                 </t>
  </si>
  <si>
    <t xml:space="preserve">AUXILIAR DE ESCRITORIO (HORISTA)                                                                                                                                                                                                                                                                                                                                                                                                                                                                          </t>
  </si>
  <si>
    <t xml:space="preserve">AUXILIAR DE ESCRITORIO (MENSALISTA)                                                                                                                                                                                                                                                                                                                                                                                                                                                                       </t>
  </si>
  <si>
    <t xml:space="preserve">AUXILIAR DE LABORATORISTA DE SOLOS E DE CONCRETO (HORISTA)                                                                                                                                                                                                                                                                                                                                                                                                                                                </t>
  </si>
  <si>
    <t xml:space="preserve">AUXILIAR DE LABORATORISTA DE SOLOS E DE CONCRETO (MENSALISTA)                                                                                                                                                                                                                                                                                                                                                                                                                                             </t>
  </si>
  <si>
    <t xml:space="preserve">AUXILIAR DE MECANICO                                                                                                                                                                                                                                                                                                                                                                                                                                                                                      </t>
  </si>
  <si>
    <t xml:space="preserve">AUXILIAR DE MECANICO (MENSALISTA)                                                                                                                                                                                                                                                                                                                                                                                                                                                                         </t>
  </si>
  <si>
    <t xml:space="preserve">AUXILIAR DE PEDREIRO (HORISTA)                                                                                                                                                                                                                                                                                                                                                                                                                                                                            </t>
  </si>
  <si>
    <t xml:space="preserve">AUXILIAR DE PEDREIRO (MENSALISTA)                                                                                                                                                                                                                                                                                                                                                                                                                                                                         </t>
  </si>
  <si>
    <t xml:space="preserve">AUXILIAR DE SERVICOS GERAIS                                                                                                                                                                                                                                                                                                                                                                                                                                                                               </t>
  </si>
  <si>
    <t xml:space="preserve">AUXILIAR DE SERVICOS GERAIS (MENSALISTA)                                                                                                                                                                                                                                                                                                                                                                                                                                                                  </t>
  </si>
  <si>
    <t xml:space="preserve">AUXILIAR DE TOPOGRAFO (HORISTA)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</si>
  <si>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</si>
  <si>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</si>
  <si>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</si>
  <si>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</si>
  <si>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(HORISTA)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</si>
  <si>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</si>
  <si>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</si>
  <si>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</si>
  <si>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</si>
  <si>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</si>
  <si>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</si>
  <si>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</si>
  <si>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</si>
  <si>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</si>
  <si>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</si>
  <si>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</si>
  <si>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</si>
  <si>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</si>
  <si>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</si>
  <si>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</si>
  <si>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</si>
  <si>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</si>
  <si>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</si>
  <si>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</si>
  <si>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</si>
  <si>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</si>
  <si>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</si>
  <si>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</si>
  <si>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</si>
  <si>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</si>
  <si>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</si>
  <si>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</si>
  <si>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</si>
  <si>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</si>
  <si>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</si>
  <si>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</si>
  <si>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</si>
  <si>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</si>
  <si>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</si>
  <si>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</si>
  <si>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</si>
  <si>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</si>
  <si>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</si>
  <si>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</si>
  <si>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</si>
  <si>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</si>
  <si>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</si>
  <si>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</si>
  <si>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</si>
  <si>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</si>
  <si>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</si>
  <si>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</si>
  <si>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</si>
  <si>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</si>
  <si>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</si>
  <si>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</si>
  <si>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</si>
  <si>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</si>
  <si>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</si>
  <si>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</si>
  <si>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DE PAREDE (NAO INCLUI ACABAMENTOS)                                                                                                                                                                                                                                                                                                                                                                                                                          </t>
  </si>
  <si>
    <t xml:space="preserve">BASE PARA MASTRO DE PARA-RAIOS DIAMETRO NOMINAL 1 1/2"                                                                                                                                                                                                                                                                                                                                                                                                                                                    </t>
  </si>
  <si>
    <t xml:space="preserve">BASE PARA MASTRO DE PARA-RAIOS DIAMETRO NOMINAL 2"                                                                                                                                                                                                                                                                                                                                                                                                                                                        </t>
  </si>
  <si>
    <t xml:space="preserve">BASE PARA RELE COM SUPORTE METALICO                                                                                                                                                                                                                                                                                                                                                                                                                                                                       </t>
  </si>
  <si>
    <t xml:space="preserve">BASTIDOR PARA BLOCO M10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</si>
  <si>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</si>
  <si>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</si>
  <si>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</si>
  <si>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</si>
  <si>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</si>
  <si>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</si>
  <si>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BENTONITA, ARGILA CONSTITUIDA POR  MONTMORILONITA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</si>
  <si>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</si>
  <si>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</si>
  <si>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</si>
  <si>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</si>
  <si>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</si>
  <si>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</si>
  <si>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</si>
  <si>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</si>
  <si>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</si>
  <si>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 TIJOLO DE VIDRO INCOLOR, CANELADO / ONDULADO, *19 X 19 X 8* CM (A X L X E)                                                                                                                                                                                                                                                                                                                                                                                                                        </t>
  </si>
  <si>
    <t xml:space="preserve">BLOCO / TIJOLO DE VIDRO INCOLOR, XADREZ, *20 X 20 X 10* CM (A X L X E)                                                                                                                                                                                                                                                                                                                                                                                                                                    </t>
  </si>
  <si>
    <t xml:space="preserve">BLOCO CERAMICO / TIJOLO VAZADO PARA ALVENARIA DE VEDACAO, FUROS NA HORIZONTAL, 11,5 X 19 X 19 CM (NBR 15270)                                                                                                                                                                                                                                                                                                                                                                                              </t>
  </si>
  <si>
    <t xml:space="preserve">BLOCO CERAMICO / TIJOLO VAZADO PARA ALVENARIA DE VEDACAO, FUROS NA VERTICAL, 14 X 19 X 39 CM (NBR 15270)                                                                                                                                                                                                                                                                                                                                                                                                  </t>
  </si>
  <si>
    <t xml:space="preserve">BLOCO CERAMICO / TIJOLO VAZADO PARA ALVENARIA DE VEDACAO, FUROS NA VERTICAL, 19 X 19 X 39 CM (NBR 15270)                                                                                                                                                                                                                                                                                                                                                                                                  </t>
  </si>
  <si>
    <t xml:space="preserve">BLOCO CERAMICO / TIJOLO VAZADO PARA ALVENARIA DE VEDACAO, FUROS NA VERTICAL,, 9 X 19 X 39 CM (NBR 15270)                                                                                                                                                                                                                                                                                                                                                                                                  </t>
  </si>
  <si>
    <t xml:space="preserve">BLOCO CERAMICO / TIJOLO VAZADO PARA ALVENARIA DE VEDACAO, 4 FUROS NA HORIZONTAL, DE 9 X 9 X 19 CM (L X A X C)                                                                                                                                                                                                                                                                                                                                                                                             </t>
  </si>
  <si>
    <t xml:space="preserve">BLOCO CERAMICO / TIJOLO VAZADO PARA ALVENARIA DE VEDACAO, 6 FUROS NA HORIZONTAL, 9 X 14 X 19 CM (L X A X C)                                                                                                                                                                                                                                                                                                                                                                                               </t>
  </si>
  <si>
    <t xml:space="preserve">BLOCO CERAMICO / TIJOLO VAZADO PARA ALVENARIA DE VEDACAO, 8 FUROS NA HORIZONTAL, DE 9 X 19 X 19 CM (L XA X C)                                                                                                                                                                                                                                                                                                                                                                                             </t>
  </si>
  <si>
    <t xml:space="preserve">BLOCO CERAMICO / TIJOLO VAZADO PARA ALVENARIA DE VEDACAO, 8 FUROS NA HORIZONTAL,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</si>
  <si>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</si>
  <si>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</si>
  <si>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</si>
  <si>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</si>
  <si>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</si>
  <si>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</si>
  <si>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</si>
  <si>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</si>
  <si>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</si>
  <si>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</si>
  <si>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</si>
  <si>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</si>
  <si>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</si>
  <si>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</si>
  <si>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</si>
  <si>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</si>
  <si>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</si>
  <si>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</si>
  <si>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</si>
  <si>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</si>
  <si>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</si>
  <si>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</si>
  <si>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ENGATE RAPIDO PARA BASTIDOR TIPO M10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</si>
  <si>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</si>
  <si>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</si>
  <si>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</si>
  <si>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</si>
  <si>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</si>
  <si>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</si>
  <si>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</si>
  <si>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</si>
  <si>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</si>
  <si>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</si>
  <si>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</si>
  <si>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</si>
  <si>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</si>
  <si>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</si>
  <si>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 ELEMENTO VAZADO, INCOLOR, VENEZIANA, *20 X 20 X 6* CM (A X L X E)                                                                                                                                                                                                                                                                                                                                                                                                                        </t>
  </si>
  <si>
    <t xml:space="preserve">BLOCO DE VIDRO / ELEMENTO VAZADO, INCOLOR, VENEZIANA, DE *20 X 10 X 8* CM (A X L X E)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</si>
  <si>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</si>
  <si>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</si>
  <si>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</si>
  <si>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</si>
  <si>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</si>
  <si>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</si>
  <si>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</si>
  <si>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</si>
  <si>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</si>
  <si>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</si>
  <si>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</si>
  <si>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</si>
  <si>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</si>
  <si>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</si>
  <si>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</si>
  <si>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</si>
  <si>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</si>
  <si>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</si>
  <si>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</si>
  <si>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</si>
  <si>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</si>
  <si>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</si>
  <si>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</si>
  <si>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</si>
  <si>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</si>
  <si>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</si>
  <si>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</si>
  <si>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</si>
  <si>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</si>
  <si>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</si>
  <si>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</si>
  <si>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</si>
  <si>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</si>
  <si>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</si>
  <si>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</si>
  <si>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</si>
  <si>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</si>
  <si>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</si>
  <si>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</si>
  <si>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</si>
  <si>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</si>
  <si>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</si>
  <si>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</si>
  <si>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</si>
  <si>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</si>
  <si>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</si>
  <si>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</si>
  <si>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</si>
  <si>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</si>
  <si>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</si>
  <si>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</si>
  <si>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</si>
  <si>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</si>
  <si>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</si>
  <si>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</si>
  <si>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</si>
  <si>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SIMPLES                                                                                                                                                                                                                                                                                                                                                                                                                                         </t>
  </si>
  <si>
    <t xml:space="preserve">BRACO OU HASTE RETA COM CANOPLA PLASTICA, 1/2 ", PARA CHUVEIRO ELETRICO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</si>
  <si>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</si>
  <si>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</si>
  <si>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</si>
  <si>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</si>
  <si>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</si>
  <si>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</si>
  <si>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</si>
  <si>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</si>
  <si>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</si>
  <si>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</si>
  <si>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</si>
  <si>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</si>
  <si>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</si>
  <si>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</si>
  <si>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</si>
  <si>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</si>
  <si>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</si>
  <si>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</si>
  <si>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</si>
  <si>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</si>
  <si>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</si>
  <si>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</si>
  <si>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</si>
  <si>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</si>
  <si>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</si>
  <si>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</si>
  <si>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</si>
  <si>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</si>
  <si>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</si>
  <si>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</si>
  <si>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</si>
  <si>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</si>
  <si>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</si>
  <si>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</si>
  <si>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</si>
  <si>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</si>
  <si>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</si>
  <si>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</si>
  <si>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</si>
  <si>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</si>
  <si>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</si>
  <si>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</si>
  <si>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</si>
  <si>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</si>
  <si>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</si>
  <si>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</si>
  <si>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</si>
  <si>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</si>
  <si>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</si>
  <si>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</si>
  <si>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</si>
  <si>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</si>
  <si>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</si>
  <si>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</si>
  <si>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</si>
  <si>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</si>
  <si>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</si>
  <si>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</si>
  <si>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</si>
  <si>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</si>
  <si>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</si>
  <si>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</si>
  <si>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</si>
  <si>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</si>
  <si>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</si>
  <si>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</si>
  <si>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</si>
  <si>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</si>
  <si>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</si>
  <si>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</si>
  <si>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</si>
  <si>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</si>
  <si>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</si>
  <si>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</si>
  <si>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</si>
  <si>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</si>
  <si>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</si>
  <si>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</si>
  <si>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</si>
  <si>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</si>
  <si>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</si>
  <si>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</si>
  <si>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</si>
  <si>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</si>
  <si>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</si>
  <si>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</si>
  <si>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</si>
  <si>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</si>
  <si>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</si>
  <si>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</si>
  <si>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</si>
  <si>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</si>
  <si>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</si>
  <si>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</si>
  <si>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</si>
  <si>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</si>
  <si>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</si>
  <si>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</si>
  <si>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</si>
  <si>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</si>
  <si>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</si>
  <si>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</si>
  <si>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</si>
  <si>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</si>
  <si>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</si>
  <si>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</si>
  <si>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</si>
  <si>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</si>
  <si>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</si>
  <si>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</si>
  <si>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</si>
  <si>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</si>
  <si>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</si>
  <si>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</si>
  <si>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</si>
  <si>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</si>
  <si>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</si>
  <si>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</si>
  <si>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</si>
  <si>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</si>
  <si>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</si>
  <si>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</si>
  <si>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</si>
  <si>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</si>
  <si>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</si>
  <si>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</si>
  <si>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</si>
  <si>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</si>
  <si>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</si>
  <si>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</si>
  <si>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</si>
  <si>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</si>
  <si>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</si>
  <si>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</si>
  <si>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</si>
  <si>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</si>
  <si>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</si>
  <si>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</si>
  <si>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</si>
  <si>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</si>
  <si>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</si>
  <si>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</si>
  <si>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</si>
  <si>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</si>
  <si>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</si>
  <si>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</si>
  <si>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</si>
  <si>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</si>
  <si>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</si>
  <si>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</si>
  <si>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</si>
  <si>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</si>
  <si>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</si>
  <si>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</si>
  <si>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</si>
  <si>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</si>
  <si>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</si>
  <si>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</si>
  <si>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</si>
  <si>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</si>
  <si>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</si>
  <si>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</si>
  <si>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</si>
  <si>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</si>
  <si>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</si>
  <si>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</si>
  <si>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</si>
  <si>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</si>
  <si>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</si>
  <si>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</si>
  <si>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</si>
  <si>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</si>
  <si>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</si>
  <si>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</si>
  <si>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</si>
  <si>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</si>
  <si>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</si>
  <si>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</si>
  <si>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</si>
  <si>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</si>
  <si>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</si>
  <si>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</si>
  <si>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</si>
  <si>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</si>
  <si>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</si>
  <si>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</si>
  <si>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</si>
  <si>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</si>
  <si>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</si>
  <si>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</si>
  <si>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</si>
  <si>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</si>
  <si>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</si>
  <si>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</si>
  <si>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</si>
  <si>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</si>
  <si>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</si>
  <si>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</si>
  <si>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</si>
  <si>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</si>
  <si>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</si>
  <si>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</si>
  <si>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</si>
  <si>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</si>
  <si>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</si>
  <si>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</si>
  <si>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</si>
  <si>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</si>
  <si>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</si>
  <si>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</si>
  <si>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</si>
  <si>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</si>
  <si>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</si>
  <si>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</si>
  <si>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</si>
  <si>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</si>
  <si>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</si>
  <si>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</si>
  <si>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</si>
  <si>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</si>
  <si>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</si>
  <si>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</si>
  <si>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</si>
  <si>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</si>
  <si>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</si>
  <si>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</si>
  <si>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</si>
  <si>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</si>
  <si>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</si>
  <si>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</si>
  <si>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</si>
  <si>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</si>
  <si>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</si>
  <si>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</si>
  <si>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</si>
  <si>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</si>
  <si>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</si>
  <si>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</si>
  <si>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REDE, PAR TRANCADO U/UTP, 4 PARES, CATEGORIA 5E (CAT 5E), ISOLAMENTO PVC (CM)                                                                                                                                                                                                                                                                                                                                                                                                                     </t>
  </si>
  <si>
    <t xml:space="preserve">CABO DE REDE, PAR TRANCADO U/UTP, 4 PARES, CATEGORIA 5E (CAT 5E), ISOLAMENTO PVC (CMX)                                                                                                                                                                                                                                                                                                                                                                                                                    </t>
  </si>
  <si>
    <t xml:space="preserve">CABO DE REDE, PAR TRANCADO U/UTP, 4 PARES, CATEGORIA 5E (CAT 5E), ISOLAMENTO PVC (LSZH)                                                                                                                                                                                                                                                                                                                                                                                                                   </t>
  </si>
  <si>
    <t xml:space="preserve">CABO DE REDE, PAR TRANCADO UTP, 4 PARES, CATEGORIA 6 (CAT 6), ISOLAMENTO PVC (LSZH)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</si>
  <si>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</si>
  <si>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</si>
  <si>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</si>
  <si>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</si>
  <si>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</si>
  <si>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</si>
  <si>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</si>
  <si>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</si>
  <si>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</si>
  <si>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</si>
  <si>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</si>
  <si>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</si>
  <si>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</si>
  <si>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</si>
  <si>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</si>
  <si>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</si>
  <si>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</si>
  <si>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</si>
  <si>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</si>
  <si>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</si>
  <si>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</si>
  <si>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</si>
  <si>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</si>
  <si>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</si>
  <si>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</si>
  <si>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</si>
  <si>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</si>
  <si>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</si>
  <si>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</si>
  <si>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</si>
  <si>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</si>
  <si>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</si>
  <si>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</si>
  <si>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</si>
  <si>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</si>
  <si>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</si>
  <si>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</si>
  <si>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</si>
  <si>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</si>
  <si>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</si>
  <si>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</si>
  <si>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</si>
  <si>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</si>
  <si>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</si>
  <si>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</si>
  <si>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</si>
  <si>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</si>
  <si>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</si>
  <si>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</si>
  <si>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</si>
  <si>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</si>
  <si>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</si>
  <si>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</si>
  <si>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</si>
  <si>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</si>
  <si>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</si>
  <si>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</si>
  <si>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</si>
  <si>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</si>
  <si>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</si>
  <si>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</si>
  <si>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</si>
  <si>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</si>
  <si>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</si>
  <si>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</si>
  <si>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</si>
  <si>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</si>
  <si>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</si>
  <si>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</si>
  <si>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</si>
  <si>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</si>
  <si>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</si>
  <si>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</si>
  <si>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</si>
  <si>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</si>
  <si>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</si>
  <si>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</si>
  <si>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</si>
  <si>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</si>
  <si>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</si>
  <si>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</si>
  <si>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</si>
  <si>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</si>
  <si>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</si>
  <si>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</si>
  <si>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</si>
  <si>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</si>
  <si>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</si>
  <si>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</si>
  <si>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</si>
  <si>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INSPECAO PARA ATERRAMENTO E PARA RAIOS, EM POLIPROPILENO,  DIAMETRO = 300 MM X ALTURA = 400 MM                                                                                                                                                                                                                                                                                                                                                                                                   </t>
  </si>
  <si>
    <t xml:space="preserve">CAIXA DE INSPECAO PARA ATERRAMENTO OU OUTRO USO, EM PVC, DN = 250 X 250 MM                                                                                                                                                                                                                                                                                                                                                                                                                                </t>
  </si>
  <si>
    <t xml:space="preserve">CAIXA DE INSPECAO PARA ATERRAMENTO OU OUTRO USO, EM PVC, DN = 300 X *300* MM                                                                                                                                                                                                                                                                                                                                                                                                                              </t>
  </si>
  <si>
    <t xml:space="preserve">CAIXA DE INSPECAO PARA ATERRAMENTO OU OUTRO USO, EM PVC, DN = 300 X 250 MM                                                                                                                                                                                                                                                                                                                                                                                                                                </t>
  </si>
  <si>
    <t xml:space="preserve">CAIXA DE INSPECAO PARA ATERRAMENTO OU OUTRO USO, EM PVC, DN = 300 X 600 MM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</si>
  <si>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</si>
  <si>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</si>
  <si>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</si>
  <si>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</si>
  <si>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</si>
  <si>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</si>
  <si>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</si>
  <si>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</si>
  <si>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</si>
  <si>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</si>
  <si>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</si>
  <si>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</si>
  <si>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</si>
  <si>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</si>
  <si>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</si>
  <si>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</si>
  <si>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</si>
  <si>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</si>
  <si>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</si>
  <si>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</si>
  <si>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</si>
  <si>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</si>
  <si>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</si>
  <si>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</si>
  <si>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</si>
  <si>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</si>
  <si>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</si>
  <si>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</si>
  <si>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</si>
  <si>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</si>
  <si>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</si>
  <si>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</si>
  <si>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</si>
  <si>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</si>
  <si>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</si>
  <si>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</si>
  <si>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</si>
  <si>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</si>
  <si>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</si>
  <si>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</si>
  <si>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</si>
  <si>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</si>
  <si>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</si>
  <si>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</si>
  <si>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</si>
  <si>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</si>
  <si>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</si>
  <si>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250 X 230 X 75 MM, COM TAMPA CEGA QUADRADA, BRANCA                                                                                                                                                                                                                                                                                                                                                                                                                                    </t>
  </si>
  <si>
    <t xml:space="preserve">CAIXA SIFONADA, PVC, 150 X *185* X 75 MM, COM GRELHA QUADRADA, BRANCA                                                                                                                                                                                                                                                                                                                                                                                                                                     </t>
  </si>
  <si>
    <t xml:space="preserve">CAIXA SIFONADA, PVC, 150 X 150 X 50 MM, COM GRELHA QUADRADA, BRANCA (NBR 5688)                                                                                                                                                                                                                                                                                                                                                                                                                            </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</si>
  <si>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</si>
  <si>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</si>
  <si>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</si>
  <si>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</si>
  <si>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</si>
  <si>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(MENSALISTA)                                                                                                                                                                                                                                                                                                                                                                                                                                                                                  </t>
  </si>
  <si>
    <t xml:space="preserve">CALCETEIRO (HORISTA)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</si>
  <si>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</si>
  <si>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</si>
  <si>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</si>
  <si>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</si>
  <si>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</si>
  <si>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</si>
  <si>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</si>
  <si>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</si>
  <si>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</si>
  <si>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</si>
  <si>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</si>
  <si>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</si>
  <si>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</si>
  <si>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</si>
  <si>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</si>
  <si>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</si>
  <si>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</si>
  <si>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10700 KG, CARGA UTIL MAXIMA 7400 KG, DISTANCIA ENTRE EIXOS 4,00 M, POTENCIA 175 CV (INCLUI CABINE E CHASSI, NAO INCLUI CARROCERIA)                                                                                                                                                                                                                                                                                                                                        </t>
  </si>
  <si>
    <t xml:space="preserve">CAMINHAO TOCO, PESO BRUTO TOTAL 13200 KG, CARGA UTIL MAXIMA 9200 KG, DISTANCIA ENTRE EIXOS 3,31 M, POTENCIA 175 CV (INCLUI CABINE E CHASSI, NAO INCLUI CARROCERIA)                                                                                                                                                                                                                                                                                                                                        </t>
  </si>
  <si>
    <t xml:space="preserve">CAMINHAO TOCO, PESO BRUTO TOTAL 14300 KG, CARGA UTIL MAXIMA 9480 KG, DISTANCIA ENTRE EIXOS 4,80 M, POTENCIA 185 CV (INCLUI CABINE E CHASSI, NAO INCLUI CARROCERIA)                                                                                                                                                                                                                                                                                                                                        </t>
  </si>
  <si>
    <t xml:space="preserve">CAMINHAO TOCO, PESO BRUTO TOTAL 16000 KG, CARGA UTIL MAXIMA 10600 KG, DISTANCIA ENTRE EIXOS 4,80 M, POTENCIA 277 CV (INCLUI CABINE E CHASSI, NAO INCLUI CARROCERIA)                                                                                                                                                                                                                                                                                                                                       </t>
  </si>
  <si>
    <t xml:space="preserve">CAMINHAO TOCO, PESO BRUTO TOTAL 16000 KG, CARGA UTIL MAXIMA 10830 KG, DISTANCIA ENTRE EIXOS 3,56 M, POTENCIA 226 CV (INCLUI CABINE E CHASSI, NAO INCLUI CARROCERIA)                                                                                                                                                                                                                                                                                                                                       </t>
  </si>
  <si>
    <t xml:space="preserve">CAMINHAO TOCO, PESO BRUTO TOTAL 16000 KG, CARGA UTIL MAXIMA 11030 KG, DISTANCIA ENTRE EIXOS 5,41 M, POTENCIA 185 CV (INCLUI CABINE E CHASSI, NAO INCLUI CARROCERIA)                                                                                                                                                                                                                                                                                                                                       </t>
  </si>
  <si>
    <t xml:space="preserve">CAMINHAO TOCO, PESO BRUTO TOTAL 8500 KG, CARGA UTIL MAXIMA 5600 KG, DISTANCIA ENTRE EIXOS 3,40 M, POTENCIA 167 CV (INCLUI CABINE E CHASSI, NAO INCLUI CARROCERIA)                                                                                                                                                                                                                                                                                                                                         </t>
  </si>
  <si>
    <t xml:space="preserve">CAMINHAO TOCO, PESO BRUTO TOTAL 9600 KG, CARGA UTIL MAXIMA 6190 KG, DISTANCIA ENTRE EIXOS 3,70 M, POTENCIA 156 CV (INCLUI CABINE E CHASSI, NAO INCLUI CARROCERIA)                                                                                                                                                                                                                                                                                                                                         </t>
  </si>
  <si>
    <t xml:space="preserve">CAMINHAO TRUCADO, PESO BRUTO TOTAL 23000 KG, CARGA UTIL MAXIMA 15285 KG, DISTANCIA ENTRE EIXOS 4,80 M, POTENCIA 326 CV (INCLUI CABINE E CHASSI, NAO INCLUI CARROCERIA)                                                                                                                                                                                                                                                                                                                                    </t>
  </si>
  <si>
    <t xml:space="preserve">CAMINHAO TRUCADO, PESO BRUTO TOTAL 23000 KG, CARGA UTIL MAXIMA 15460 KG, DISTANCIA ENTRE EIXOS 4,80 M, POTENCIA 286 CV (INCLUI CABINE E CHASSI, NAO INCLUI CARROCERIA)                                                                                                                                                                                                                                                                                                                                    </t>
  </si>
  <si>
    <t xml:space="preserve">CAMINHAO TRUCADO, PESO BRUTO TOTAL 23000 KG, CARGA UTIL MAXIMA 16360 KG, CABINE ESTENDIDA, DISTANCIA ENTRE EIXOS 3,56 M, POTENCIA 277 CV (INCLUI CABINE E CHASSI, NAO INCLUI CARROCERIA)                                                                                                                                                                                                                                                                                                                  </t>
  </si>
  <si>
    <t xml:space="preserve">CAMINHAO TRUCADO, PESO BRUTO TOTAL 23000 KG, CARGA UTIL MAXIMA 16540 KG, DISTANCIA ENTRE EIXOS 4,80 M, POTENCIA 256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</si>
  <si>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</si>
  <si>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</si>
  <si>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</si>
  <si>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</si>
  <si>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</si>
  <si>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</si>
  <si>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</si>
  <si>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</si>
  <si>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</si>
  <si>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</si>
  <si>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</si>
  <si>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</si>
  <si>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</si>
  <si>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</si>
  <si>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</si>
  <si>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</si>
  <si>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</si>
  <si>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</si>
  <si>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</si>
  <si>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</si>
  <si>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</si>
  <si>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</si>
  <si>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</si>
  <si>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</si>
  <si>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</si>
  <si>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</si>
  <si>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</si>
  <si>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</si>
  <si>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</si>
  <si>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</si>
  <si>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</si>
  <si>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</si>
  <si>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</si>
  <si>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</si>
  <si>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</si>
  <si>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</si>
  <si>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</si>
  <si>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</si>
  <si>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</si>
  <si>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</si>
  <si>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</si>
  <si>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</si>
  <si>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</si>
  <si>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</si>
  <si>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</si>
  <si>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</si>
  <si>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</si>
  <si>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</si>
  <si>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</si>
  <si>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</si>
  <si>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</si>
  <si>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</si>
  <si>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</si>
  <si>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</si>
  <si>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</si>
  <si>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</si>
  <si>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</si>
  <si>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</si>
  <si>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</si>
  <si>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</si>
  <si>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</si>
  <si>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</si>
  <si>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</si>
  <si>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</si>
  <si>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</si>
  <si>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</si>
  <si>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</si>
  <si>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</si>
  <si>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</si>
  <si>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</si>
  <si>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</si>
  <si>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</si>
  <si>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</si>
  <si>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</si>
  <si>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CAPTOR FRANKLIN (4 PONTAS), EM LATAO CROMADO, H = 300 MM, DUAS DESCIDAS                                                                                                                                                                                                                                                                                                                                                                                                                                   </t>
  </si>
  <si>
    <t xml:space="preserve">CAPTOR FRANKLIN (4 PONTAS), EM LATAO CROMADO, H = 300 MM, UMA DESCIDA                                                                                                                                                                                                                                                                                                                                                                                                                                     </t>
  </si>
  <si>
    <t xml:space="preserve">CAPTOR FRANKLIN (4 PONTAS), EM LATAO CROMADO, H = 350 MM, DUAS DESCIDAS                                                                                                                                                                                                                                                                                                                                                                                                                                   </t>
  </si>
  <si>
    <t xml:space="preserve">CAPTOR FRANKLIN (4 PONTAS), EM LATAO CROMADO, H=350 MM, UMA DESCIDA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</si>
  <si>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</si>
  <si>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</si>
  <si>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</si>
  <si>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</si>
  <si>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</si>
  <si>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</si>
  <si>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</si>
  <si>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(HORISTA)                                                                                                                                                                                                                                                                                                                                                                                                                                                                            </t>
  </si>
  <si>
    <t xml:space="preserve">CARPINTEIRO AUXILIAR (MENSALISTA)                                                                                                                                                                                                                                                                                                                                                                                                                                                                         </t>
  </si>
  <si>
    <t xml:space="preserve">CARPINTEIRO DE ESQUADRIAS (HORISTA)                                                                                                                                                                                                                                                                                                                                                                                                                                                                       </t>
  </si>
  <si>
    <t xml:space="preserve">CARPINTEIRO DE ESQUADRIAS (MENSALISTA)                                                                                                                                                                                                                                                                                                                                                                                                                                                                    </t>
  </si>
  <si>
    <t xml:space="preserve">CARPINTEIRO DE FORMAS (HORISTA)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</si>
  <si>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</si>
  <si>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</si>
  <si>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</si>
  <si>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</si>
  <si>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</si>
  <si>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</si>
  <si>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</si>
  <si>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</si>
  <si>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</si>
  <si>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</si>
  <si>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(DISTRIBUIDOR)                                                                                                                                                                                                                                                                                                                                                                                </t>
  </si>
  <si>
    <t xml:space="preserve">CARVAO ANTRACITO PARA FILTRO, GRAO VARIANDO DE 0,8 ATE 1,1 MM, COEFICIENTE DE UNIFORMIDADE MENOR QUE 1,7 MM (POSTO JAZIDA/PRODUTOR)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</si>
  <si>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</si>
  <si>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</si>
  <si>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</si>
  <si>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</si>
  <si>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</si>
  <si>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</si>
  <si>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</si>
  <si>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</si>
  <si>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</si>
  <si>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</si>
  <si>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</si>
  <si>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</si>
  <si>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</si>
  <si>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</si>
  <si>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</si>
  <si>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</si>
  <si>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INCOLOR MULTIPISO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</si>
  <si>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</si>
  <si>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</si>
  <si>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</si>
  <si>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</si>
  <si>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</si>
  <si>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</si>
  <si>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</si>
  <si>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</si>
  <si>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</si>
  <si>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</si>
  <si>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</si>
  <si>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</si>
  <si>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</si>
  <si>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</si>
  <si>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</si>
  <si>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</si>
  <si>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</si>
  <si>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</si>
  <si>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</si>
  <si>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</si>
  <si>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</si>
  <si>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</si>
  <si>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</si>
  <si>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</si>
  <si>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</si>
  <si>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</si>
  <si>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</si>
  <si>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</si>
  <si>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</si>
  <si>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</si>
  <si>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</si>
  <si>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</si>
  <si>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</si>
  <si>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</si>
  <si>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</si>
  <si>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</si>
  <si>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</si>
  <si>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</si>
  <si>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</si>
  <si>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</si>
  <si>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</si>
  <si>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</si>
  <si>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</si>
  <si>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</si>
  <si>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</si>
  <si>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</si>
  <si>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</si>
  <si>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</si>
  <si>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</si>
  <si>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</si>
  <si>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</si>
  <si>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</si>
  <si>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</si>
  <si>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</si>
  <si>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</si>
  <si>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</si>
  <si>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</si>
  <si>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CHAPA/PAINEL DE MADEIRA COMPENSADA PLASTIFICADA (MADEIRITE PLASTIFICADO) PARA FORMA DE CONCRETO, DE 2200 x 1100 MM, E = *17* MM                                                                                                                                                                                                                                                                                                                                                                           </t>
  </si>
  <si>
    <t xml:space="preserve">CHAPA/PAINEL DE MADEIRA COMPENSADA PLASTIFICADA (MADEIRITE PLASTIFICADO) PARA FORMA DE CONCRETO, DE 2200 x 1100 MM, E = 10 MM                                                                                                                                                                                                                                                                                                                                                                             </t>
  </si>
  <si>
    <t xml:space="preserve">CHAPA/PAINEL DE MADEIRA COMPENSADA PLASTIFICADA (MADEIRITE PLASTIFICADO) PARA FORMA DE CONCRETO, DE 2200 x 1100 MM, E = 12 MM                                                                                                                                                                                                                                                                                                                                                                             </t>
  </si>
  <si>
    <t xml:space="preserve">CHAPA/PAINEL DE MADEIRA COMPENSADA PLASTIFICADA (MADEIRITE PLASTIFICADO) PARA FORMA DE CONCRETO, DE 2200 X 1100 MM, E = 14 MM                                                                                                                                                                                                                                                                                                                                                                             </t>
  </si>
  <si>
    <t xml:space="preserve">CHAPA/PAINEL DE MADEIRA COMPENSADA PLASTIFICADA (MADEIRITE PLASTIFICADO) PARA FORMA DE CONCRETO, DE 2200 X 1100 MM, E = 20 MM                                                                                                                                                                                                                                                                                                                                                                             </t>
  </si>
  <si>
    <t xml:space="preserve">CHAPA/PAINEL DE MADEIRA COMPENSADA PLASTIFICADA (MADEIRITE PLASTIFICADO) PARA FORMA DE CONCRETO, DE 2200 X 1100 MM, E = 6 MM                                                                                                                                                                                                                                                                                                                                                                              </t>
  </si>
  <si>
    <t xml:space="preserve">CHAPA/PAINEL DE MADEIRA COMPENSADA RESINADA (MADEIRITE RESINADO ROSA) PARA FORMA DE CONCRETO, DE 2200 x 1100 MM, E = 14 MM                                                                                                                                                                                                                                                                                                                                                                                </t>
  </si>
  <si>
    <t xml:space="preserve">CHAPA/PAINEL DE MADEIRA COMPENSADA RESINADA (MADEIRITE RESINADO ROSA) PARA FORMA DE CONCRETO, DE 2200 x 1100 MM, E = 17 MM                                                                                                                                                                                                                                                                                                                                                                                </t>
  </si>
  <si>
    <t xml:space="preserve">CHAPA/PAINEL DE MADEIRA COMPENSADA RESINADA (MADEIRITE RESINADO ROSA) PARA FORMA DE CONCRETO, DE 2200 x 1100 MM, E = 8 A 12 MM                                                                                                                                                                                                                                                                                                                                                                            </t>
  </si>
  <si>
    <t xml:space="preserve">CHAPA/PAINEL DE MADEIRA COMPENSADA RESINADA (MADEIRITE RESINADO ROSA) PARA FORMA DE CONCRETO, DE 2200 X 1100 MM, E = 20 MM                                                                                                                                                                                                                                                                                                                                                                                </t>
  </si>
  <si>
    <t xml:space="preserve">CHAPA/PAINEL DE MADEIRA COMPENSADA RESINADA (MADEIRITE RESINADO ROSA) PARA FORMA DE CONCRETO, DE 2200 X 1100 MM, E = 6 MM                                                                                                                                                                                                                                                                                                                                                                                 </t>
  </si>
  <si>
    <t xml:space="preserve">CHAVE DUPLA PARA CONEXOES TIPO STORZ, ENGATE RAPIDO 1 1/2" X 2 1/2", EM LATAO, PARA INSTALACAO PREDIAL COMBATE A INCENDIO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</si>
  <si>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</si>
  <si>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</si>
  <si>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</si>
  <si>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</si>
  <si>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</si>
  <si>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</si>
  <si>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</si>
  <si>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</si>
  <si>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</si>
  <si>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</si>
  <si>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</si>
  <si>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</si>
  <si>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</si>
  <si>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</si>
  <si>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</si>
  <si>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</si>
  <si>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</si>
  <si>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</si>
  <si>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</si>
  <si>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</si>
  <si>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 PARA TUBOS E MANTAS ELASTOMERICAS, A BASE DE SOLVENTE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</si>
  <si>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</si>
  <si>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</si>
  <si>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</si>
  <si>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</si>
  <si>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</si>
  <si>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</si>
  <si>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</si>
  <si>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</si>
  <si>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</si>
  <si>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</si>
  <si>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</si>
  <si>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</si>
  <si>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</si>
  <si>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</si>
  <si>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</si>
  <si>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</si>
  <si>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</si>
  <si>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</si>
  <si>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</si>
  <si>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</si>
  <si>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COMPENSADO NAVAL - CHAPA/PAINEL EM MADEIRA COMPENSADA PRENSADA, DE 2200 X 1600 MM, E = 10 MM                                                                                                                                                                                                                                                                                                                                                                                                              </t>
  </si>
  <si>
    <t xml:space="preserve">COMPENSADO NAVAL - CHAPA/PAINEL EM MADEIRA COMPENSADA PRENSADA, DE 2200 X 1600 MM, E = 12 MM                                                                                                                                                                                                                                                                                                                                                                                                              </t>
  </si>
  <si>
    <t xml:space="preserve">COMPENSADO NAVAL - CHAPA/PAINEL EM MADEIRA COMPENSADA PRENSADA, DE 2200 X 1600 MM, E = 15 MM                                                                                                                                                                                                                                                                                                                                                                                                              </t>
  </si>
  <si>
    <t xml:space="preserve">COMPENSADO NAVAL - CHAPA/PAINEL EM MADEIRA COMPENSADA PRENSADA, DE 2200 X 1600 MM, E = 18 MM                                                                                                                                                                                                                                                                                                                                                                                                              </t>
  </si>
  <si>
    <t xml:space="preserve">COMPENSADO NAVAL - CHAPA/PAINEL EM MADEIRA COMPENSADA PRENSADA, DE 2200 X 1600 MM, E = 20 MM                                                                                                                                                                                                                                                                                                                                                                                                              </t>
  </si>
  <si>
    <t xml:space="preserve">COMPENSADO NAVAL - CHAPA/PAINEL EM MADEIRA COMPENSADA PRENSADA, DE 2200 X 1600 MM, E = 25 MM                                                                                                                                                                                                                                                                                                                                                                                                              </t>
  </si>
  <si>
    <t xml:space="preserve">COMPENSADO NAVAL - CHAPA/PAINEL EM MADEIRA COMPENSADA PRENSADA, DE 2200 X 1600 MM, E = 4 MM                                                                                                                                                                                                                                                                                                                                                                                                               </t>
  </si>
  <si>
    <t xml:space="preserve">COMPENSADO NAVAL - CHAPA/PAINEL EM MADEIRA COMPENSADA PRENSADA, DE 2200 X 1600 MM, E = 6 MM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</si>
  <si>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</si>
  <si>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</si>
  <si>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</si>
  <si>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</si>
  <si>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</si>
  <si>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</si>
  <si>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</si>
  <si>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</si>
  <si>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</si>
  <si>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</si>
  <si>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</si>
  <si>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</si>
  <si>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</si>
  <si>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</si>
  <si>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</si>
  <si>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</si>
  <si>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</si>
  <si>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</si>
  <si>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</si>
  <si>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</si>
  <si>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</si>
  <si>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</si>
  <si>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</si>
  <si>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</si>
  <si>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</si>
  <si>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</si>
  <si>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</si>
  <si>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</si>
  <si>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</si>
  <si>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</si>
  <si>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</si>
  <si>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</si>
  <si>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</si>
  <si>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</si>
  <si>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</si>
  <si>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</si>
  <si>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</si>
  <si>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</si>
  <si>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</si>
  <si>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</si>
  <si>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</si>
  <si>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</si>
  <si>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</si>
  <si>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</si>
  <si>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</si>
  <si>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</si>
  <si>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</si>
  <si>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</si>
  <si>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</si>
  <si>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</si>
  <si>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</si>
  <si>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</si>
  <si>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</si>
  <si>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</si>
  <si>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</si>
  <si>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</si>
  <si>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</si>
  <si>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</si>
  <si>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</si>
  <si>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</si>
  <si>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</si>
  <si>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</si>
  <si>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</si>
  <si>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</si>
  <si>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</si>
  <si>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</si>
  <si>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</si>
  <si>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</si>
  <si>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</si>
  <si>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</si>
  <si>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</si>
  <si>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</si>
  <si>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</si>
  <si>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</si>
  <si>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</si>
  <si>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</si>
  <si>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</si>
  <si>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</si>
  <si>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</si>
  <si>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</si>
  <si>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</si>
  <si>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</si>
  <si>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</si>
  <si>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</si>
  <si>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</si>
  <si>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</si>
  <si>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</si>
  <si>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</si>
  <si>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</si>
  <si>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</si>
  <si>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</si>
  <si>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</si>
  <si>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</si>
  <si>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</si>
  <si>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</si>
  <si>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</si>
  <si>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</si>
  <si>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</si>
  <si>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</si>
  <si>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</si>
  <si>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</si>
  <si>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</si>
  <si>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</si>
  <si>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</si>
  <si>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</si>
  <si>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</si>
  <si>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</si>
  <si>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</si>
  <si>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</si>
  <si>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 TOMADA FEMEA RJ 45, CATEGORIA 5 E (CAT 5E) PARA CABOS                                                                                                                                                                                                                                                                                                                                                                                                                                          </t>
  </si>
  <si>
    <t xml:space="preserve">CONECTOR / TOMADA FEMEA RJ 45, CATEGORIA 6 (CAT 6) PARA CABOS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</si>
  <si>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</si>
  <si>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</si>
  <si>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</si>
  <si>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</si>
  <si>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</si>
  <si>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</si>
  <si>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</si>
  <si>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</si>
  <si>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</si>
  <si>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</si>
  <si>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</si>
  <si>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</si>
  <si>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</si>
  <si>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</si>
  <si>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</si>
  <si>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</si>
  <si>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</si>
  <si>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</si>
  <si>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</si>
  <si>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</si>
  <si>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MACHO RJ 45, CATEGORIA 5 E (CAT 5E) PARA CABOS                                                                                                                                                                                                                                                                                                                                                                                                                                                   </t>
  </si>
  <si>
    <t xml:space="preserve">CONECTOR MACHO RJ 45, CATEGORIA 6 (CAT 6) PARA CABOS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</si>
  <si>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</si>
  <si>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</si>
  <si>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</si>
  <si>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</si>
  <si>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</si>
  <si>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</si>
  <si>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</si>
  <si>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</si>
  <si>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</si>
  <si>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</si>
  <si>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</si>
  <si>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</si>
  <si>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</si>
  <si>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</si>
  <si>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</si>
  <si>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</si>
  <si>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</si>
  <si>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</si>
  <si>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</si>
  <si>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</si>
  <si>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</si>
  <si>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</si>
  <si>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</si>
  <si>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</si>
  <si>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</si>
  <si>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</si>
  <si>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</si>
  <si>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</si>
  <si>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</si>
  <si>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</si>
  <si>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</si>
  <si>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</si>
  <si>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</si>
  <si>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</si>
  <si>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</si>
  <si>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</si>
  <si>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</si>
  <si>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</si>
  <si>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</si>
  <si>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</si>
  <si>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</si>
  <si>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</si>
  <si>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</si>
  <si>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</si>
  <si>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</si>
  <si>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</si>
  <si>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</si>
  <si>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</si>
  <si>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</si>
  <si>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</si>
  <si>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</si>
  <si>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</si>
  <si>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</si>
  <si>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</si>
  <si>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</si>
  <si>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</si>
  <si>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</si>
  <si>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</si>
  <si>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</si>
  <si>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</si>
  <si>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</si>
  <si>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</si>
  <si>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</si>
  <si>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</si>
  <si>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</si>
  <si>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</si>
  <si>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</si>
  <si>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</si>
  <si>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</si>
  <si>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</si>
  <si>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</si>
  <si>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</si>
  <si>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</si>
  <si>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</si>
  <si>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</si>
  <si>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</si>
  <si>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</si>
  <si>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</si>
  <si>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</si>
  <si>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</si>
  <si>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</si>
  <si>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</si>
  <si>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</si>
  <si>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</si>
  <si>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</si>
  <si>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</si>
  <si>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CONTRAMARCO DE ALUMINIO (PERFIL 25) PARA ESQUADRIAS, TIPO CONVENCIONAL / CADEIRINHA, 60 MM (CM-060), INCLUSO CONEXOES, GRAPAS E TRAVAMENTOS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</si>
  <si>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</si>
  <si>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</si>
  <si>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</si>
  <si>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</si>
  <si>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</si>
  <si>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</si>
  <si>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</si>
  <si>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</si>
  <si>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</si>
  <si>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</si>
  <si>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</si>
  <si>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</si>
  <si>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</si>
  <si>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</si>
  <si>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</si>
  <si>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</si>
  <si>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</si>
  <si>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</si>
  <si>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</si>
  <si>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</si>
  <si>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</si>
  <si>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</si>
  <si>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</si>
  <si>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</si>
  <si>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</si>
  <si>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</si>
  <si>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</si>
  <si>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</si>
  <si>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</si>
  <si>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</si>
  <si>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</si>
  <si>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</si>
  <si>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</si>
  <si>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</si>
  <si>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</si>
  <si>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</si>
  <si>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</si>
  <si>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</si>
  <si>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</si>
  <si>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</si>
  <si>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</si>
  <si>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</si>
  <si>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</si>
  <si>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</si>
  <si>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</si>
  <si>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</si>
  <si>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</si>
  <si>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</si>
  <si>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</si>
  <si>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</si>
  <si>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</si>
  <si>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</si>
  <si>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</si>
  <si>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</si>
  <si>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</si>
  <si>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</si>
  <si>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</si>
  <si>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</si>
  <si>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</si>
  <si>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</si>
  <si>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</si>
  <si>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</si>
  <si>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</si>
  <si>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</si>
  <si>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</si>
  <si>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</si>
  <si>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</si>
  <si>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</si>
  <si>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</si>
  <si>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</si>
  <si>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</si>
  <si>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</si>
  <si>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</si>
  <si>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</si>
  <si>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</si>
  <si>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</si>
  <si>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</si>
  <si>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</si>
  <si>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</si>
  <si>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</si>
  <si>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</si>
  <si>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</si>
  <si>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</si>
  <si>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</si>
  <si>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</si>
  <si>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</si>
  <si>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</si>
  <si>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</si>
  <si>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</si>
  <si>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</si>
  <si>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</si>
  <si>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</si>
  <si>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</si>
  <si>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</si>
  <si>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</si>
  <si>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</si>
  <si>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</si>
  <si>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</si>
  <si>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</si>
  <si>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</si>
  <si>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</si>
  <si>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</si>
  <si>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</si>
  <si>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</si>
  <si>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</si>
  <si>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</si>
  <si>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</si>
  <si>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</si>
  <si>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</si>
  <si>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</si>
  <si>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</si>
  <si>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</si>
  <si>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</si>
  <si>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</si>
  <si>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</si>
  <si>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</si>
  <si>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</si>
  <si>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</si>
  <si>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</si>
  <si>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</si>
  <si>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</si>
  <si>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</si>
  <si>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</si>
  <si>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</si>
  <si>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</si>
  <si>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</si>
  <si>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</si>
  <si>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</si>
  <si>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</si>
  <si>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</si>
  <si>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</si>
  <si>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</si>
  <si>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</si>
  <si>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</si>
  <si>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</si>
  <si>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</si>
  <si>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</si>
  <si>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</si>
  <si>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</si>
  <si>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</si>
  <si>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</si>
  <si>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</si>
  <si>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</si>
  <si>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</si>
  <si>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</si>
  <si>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</si>
  <si>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</si>
  <si>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</si>
  <si>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</si>
  <si>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</si>
  <si>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</si>
  <si>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</si>
  <si>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</si>
  <si>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</si>
  <si>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</si>
  <si>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</si>
  <si>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</si>
  <si>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</si>
  <si>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</si>
  <si>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</si>
  <si>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</si>
  <si>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</si>
  <si>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</si>
  <si>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</si>
  <si>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</si>
  <si>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</si>
  <si>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</si>
  <si>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</si>
  <si>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</si>
  <si>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</si>
  <si>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</si>
  <si>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</si>
  <si>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</si>
  <si>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</si>
  <si>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</si>
  <si>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</si>
  <si>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</si>
  <si>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</si>
  <si>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</si>
  <si>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</si>
  <si>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</si>
  <si>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</si>
  <si>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</si>
  <si>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</si>
  <si>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</si>
  <si>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</si>
  <si>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</si>
  <si>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</si>
  <si>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</si>
  <si>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</si>
  <si>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</si>
  <si>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</si>
  <si>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</si>
  <si>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</si>
  <si>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</si>
  <si>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</si>
  <si>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</si>
  <si>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</si>
  <si>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</si>
  <si>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</si>
  <si>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</si>
  <si>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</si>
  <si>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</si>
  <si>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</si>
  <si>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</si>
  <si>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</si>
  <si>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</si>
  <si>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</si>
  <si>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</si>
  <si>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</si>
  <si>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</si>
  <si>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</si>
  <si>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</si>
  <si>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</si>
  <si>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</si>
  <si>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</si>
  <si>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</si>
  <si>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</si>
  <si>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</si>
  <si>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</si>
  <si>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</si>
  <si>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</si>
  <si>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</si>
  <si>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</si>
  <si>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</si>
  <si>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</si>
  <si>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</si>
  <si>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</si>
  <si>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</si>
  <si>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</si>
  <si>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</si>
  <si>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</si>
  <si>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</si>
  <si>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</si>
  <si>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</si>
  <si>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</si>
  <si>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</si>
  <si>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</si>
  <si>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</si>
  <si>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</si>
  <si>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</si>
  <si>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</si>
  <si>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</si>
  <si>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</si>
  <si>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</si>
  <si>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</si>
  <si>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</si>
  <si>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</si>
  <si>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</si>
  <si>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</si>
  <si>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</si>
  <si>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</si>
  <si>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</si>
  <si>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</si>
  <si>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</si>
  <si>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</si>
  <si>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</si>
  <si>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</si>
  <si>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</si>
  <si>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</si>
  <si>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</si>
  <si>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</si>
  <si>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</si>
  <si>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</si>
  <si>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</si>
  <si>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</si>
  <si>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</si>
  <si>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</si>
  <si>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</si>
  <si>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</si>
  <si>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</si>
  <si>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</si>
  <si>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</si>
  <si>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</si>
  <si>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</si>
  <si>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</si>
  <si>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</si>
  <si>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</si>
  <si>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</si>
  <si>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</si>
  <si>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</si>
  <si>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</si>
  <si>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</si>
  <si>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</si>
  <si>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</si>
  <si>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</si>
  <si>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</si>
  <si>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</si>
  <si>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</si>
  <si>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</si>
  <si>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</si>
  <si>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</si>
  <si>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</si>
  <si>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</si>
  <si>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</si>
  <si>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</si>
  <si>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</si>
  <si>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(HORISTA)                                                                                                                                                                                                                                                                                                                                                                                                                                                                              </t>
  </si>
  <si>
    <t xml:space="preserve">DESENHISTA COPISTA (MENSALISTA)                                                                                                                                                                                                                                                                                                                                                                                                                                                                           </t>
  </si>
  <si>
    <t xml:space="preserve">DESENHISTA DETALHISTA (HORISTA)                                                                                                                                                                                                                                                                                                                                                                                                                                                                           </t>
  </si>
  <si>
    <t xml:space="preserve">DESENHISTA DETALHISTA (MENSALISTA)                                                                                                                                                                                                                                                                                                                                                                                                                                                                        </t>
  </si>
  <si>
    <t xml:space="preserve">DESENHISTA PROJETISTA (HORISTA)                                                                                                                                                                                                                                                                                                                                                                                                                                                                           </t>
  </si>
  <si>
    <t xml:space="preserve">DESENHISTA PROJETISTA (MENSALISTA)                                                                                                                                                                                                                                                                                                                                                                                                                                                                        </t>
  </si>
  <si>
    <t xml:space="preserve">DESENHISTA TECNICO AUXILIAR (HORISTA)                                                                                                                                                                                                                                                                                                                                                                                                                                                                     </t>
  </si>
  <si>
    <t xml:space="preserve">DESENHISTA TECNICO AUXILIAR (MENSALISTA)                                                                                                                                                                                                                                                                                                                                                                                                                                                                  </t>
  </si>
  <si>
    <t xml:space="preserve">DESINFETANTE PRONTO USO                                                                                                                                                                                                                                                                                                                                                                                                                                                                                   </t>
  </si>
  <si>
    <t xml:space="preserve">DESMOLDANTE PARA CONCRETO ESTAMPADO                                                                                                                                                                                                                                                                                                                                                                                                                                                                       </t>
  </si>
  <si>
    <t xml:space="preserve">DESMOLDANTE PARA FORMAS METALICAS A BASE DE OLEO VEGETAL                                                                                                                                                                                                                                                                                                                                                                                                                                                  </t>
  </si>
  <si>
    <t xml:space="preserve">DESMOLDANTE PROTETOR PARA FORMAS DE MADEIRA, DE BASE OLEOSA EMULSIONADA EM AGUA                                                                                                                                                                                                                                                                                                                                                                                                                           </t>
  </si>
  <si>
    <t xml:space="preserve">DETERGENTE NEUTRO USO GERAL, CONCENTRADO                                                                                                                                                                                                                                                                                                                                                                                                                                                                  </t>
  </si>
  <si>
    <t xml:space="preserve">DILUENTE AGUARRAS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</si>
  <si>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</si>
  <si>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</si>
  <si>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</si>
  <si>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</si>
  <si>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</si>
  <si>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</si>
  <si>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</si>
  <si>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</si>
  <si>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</si>
  <si>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</si>
  <si>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</si>
  <si>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</si>
  <si>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</si>
  <si>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</si>
  <si>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</si>
  <si>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</si>
  <si>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</si>
  <si>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</si>
  <si>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</si>
  <si>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</si>
  <si>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</si>
  <si>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</si>
  <si>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</si>
  <si>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</si>
  <si>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</si>
  <si>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</si>
  <si>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</si>
  <si>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</si>
  <si>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</si>
  <si>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</si>
  <si>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</si>
  <si>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</si>
  <si>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</si>
  <si>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</si>
  <si>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</si>
  <si>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</si>
  <si>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</si>
  <si>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</si>
  <si>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</si>
  <si>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</si>
  <si>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</si>
  <si>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</si>
  <si>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</si>
  <si>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</si>
  <si>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</si>
  <si>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</si>
  <si>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</si>
  <si>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</si>
  <si>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</si>
  <si>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</si>
  <si>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</si>
  <si>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</si>
  <si>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</si>
  <si>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</si>
  <si>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</si>
  <si>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</si>
  <si>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</si>
  <si>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</si>
  <si>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</si>
  <si>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</si>
  <si>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</si>
  <si>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</si>
  <si>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</si>
  <si>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</si>
  <si>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</si>
  <si>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</si>
  <si>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</si>
  <si>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</si>
  <si>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</si>
  <si>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</si>
  <si>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</si>
  <si>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</si>
  <si>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</si>
  <si>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</si>
  <si>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</si>
  <si>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</si>
  <si>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</si>
  <si>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</si>
  <si>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</si>
  <si>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</si>
  <si>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</si>
  <si>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</si>
  <si>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</si>
  <si>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</si>
  <si>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</si>
  <si>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</si>
  <si>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</si>
  <si>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</si>
  <si>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</si>
  <si>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</si>
  <si>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1,2 A 1,8 MM, SEM ANEL, CROMADO OU ZINCADO, TAMPA BOLA,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</si>
  <si>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</si>
  <si>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</si>
  <si>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</si>
  <si>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</si>
  <si>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</si>
  <si>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 CHUVEIRO METALICO, DE PAREDE, ARTICULAVEL, COM BRACO/CANO, SEM DESVIADOR                                                                                                                                                                                                                                                                                                                                                                                                                          </t>
  </si>
  <si>
    <t xml:space="preserve">DUCHA / CHUVEIRO METALICO, DE PAREDE, ARTICULAVEL, COM DESVIADOR E DUCHA MANUAL                                                                                                                                                                                                                                                                                                                                                                                                                           </t>
  </si>
  <si>
    <t xml:space="preserve">DUCHA / CHUVEIRO PLASTICO SIMPLES, 5 '', BRANCO, PARA ACOPLAR EM HASTE 1/2 ", AGUA FRIA                                                                                                                                                                                                                                                                                                                                                                                                                   </t>
  </si>
  <si>
    <t xml:space="preserve">DUCHA HIGIENICA PLASTICA COM REGISTRO METALICO 1/2 "                                                                                                                                                                                                                                                                                                                                                                                                                                                      </t>
  </si>
  <si>
    <t xml:space="preserve">DUMPER COM CAPACIDADE DE CARGA DE 1700 KG, PARTIDA ELETRICA, MOTOR DIESEL COM POTENCIA DE 16 CV                                                                                                                                                                                                                                                                                                                                                                                                           </t>
  </si>
  <si>
    <t xml:space="preserve">ELEMENTO VAZADO CERAMICO DIAGONAL (TIPO FLOR/QUADRADO/XIS) 25 X 18 X 7 CM                                                                                                                                                                                                                                                                                                                                                                                                                                 </t>
  </si>
  <si>
    <t xml:space="preserve">ELEMENTO VAZADO CERAMICO QUADRADO (TIPO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</si>
  <si>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</si>
  <si>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</si>
  <si>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</si>
  <si>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</si>
  <si>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</si>
  <si>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</si>
  <si>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</si>
  <si>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</si>
  <si>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</si>
  <si>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</si>
  <si>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</si>
  <si>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(HORISTA)                                                                                                                                                                                                                                                                                                                                                                                                                                                                                     </t>
  </si>
  <si>
    <t xml:space="preserve">ELETRICISTA (MENSALISTA)                                                                                                                                                                                                                                                                                                                                                                                                                                                                                  </t>
  </si>
  <si>
    <t xml:space="preserve">ELETRICISTA DE MANUTENCAO INDUSTRIAL (HORISTA)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</si>
  <si>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</si>
  <si>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</si>
  <si>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</si>
  <si>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</si>
  <si>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</si>
  <si>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</si>
  <si>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</si>
  <si>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</si>
  <si>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</si>
  <si>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</si>
  <si>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</si>
  <si>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</si>
  <si>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</si>
  <si>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</si>
  <si>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</si>
  <si>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</si>
  <si>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</si>
  <si>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</si>
  <si>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</si>
  <si>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</si>
  <si>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EM ACO GALVANIZADO ELETROLITICO, LEVE, DIAMETRO 1", PAREDE DE 0,90 MM                                                                                                                                                                                                                                                                                                                                                                                                                          </t>
  </si>
  <si>
    <t xml:space="preserve">ELETRODUTO EM ACO GALVANIZADO ELETROLITICO, LEVE, DIAMETRO 3/4", PAREDE DE 0,90 MM                                                                                                                                                                                                                                                                                                                                                                                                                        </t>
  </si>
  <si>
    <t xml:space="preserve">ELETRODUTO EM ACO GALVANIZADO ELETROLITICO, SEMI-PESADO, DIAMETRO 1 1/2", PAREDE DE 1,20 MM                                                                                                                                                                                                                                                                                                                                                                                                               </t>
  </si>
  <si>
    <t xml:space="preserve">ELETRODUTO EM ACO GALVANIZADO ELETROLITICO, SEMI-PESADO, DIAMETRO 1 1/4", PAREDE DE 1,20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</si>
  <si>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</si>
  <si>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</si>
  <si>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</si>
  <si>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</si>
  <si>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</si>
  <si>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</si>
  <si>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</si>
  <si>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</si>
  <si>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</si>
  <si>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</si>
  <si>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</si>
  <si>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</si>
  <si>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</si>
  <si>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</si>
  <si>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</si>
  <si>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</si>
  <si>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</si>
  <si>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</si>
  <si>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</si>
  <si>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</si>
  <si>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</si>
  <si>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</si>
  <si>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</si>
  <si>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</si>
  <si>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</si>
  <si>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</si>
  <si>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</si>
  <si>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</si>
  <si>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</si>
  <si>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</si>
  <si>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</si>
  <si>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4", PARA CABEAMENTO SUBTERRANEO (NBR 15715)                                                                                                                                                                                                                                                                                                                                                                 </t>
  </si>
  <si>
    <t xml:space="preserve">ELETROTECNICO (HORISTA)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</si>
  <si>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</si>
  <si>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</si>
  <si>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</si>
  <si>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</si>
  <si>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</si>
  <si>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</si>
  <si>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</si>
  <si>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</si>
  <si>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</si>
  <si>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</si>
  <si>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</si>
  <si>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</si>
  <si>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</si>
  <si>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(HORISTA)                                                                                                                                                                                                                                                                                                                                                                                                                                                                </t>
  </si>
  <si>
    <t xml:space="preserve">ENCANADOR OU BOMBEIRO HIDRAULICO (MENSALISTA)                                                                                                                                                                                                                                                                                                                                                                                                                                                             </t>
  </si>
  <si>
    <t xml:space="preserve">ENCARREGADO GERAL DE OBRAS (HORISTA)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</si>
  <si>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</si>
  <si>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</si>
  <si>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</si>
  <si>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</si>
  <si>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</si>
  <si>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</si>
  <si>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</si>
  <si>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</si>
  <si>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</si>
  <si>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</si>
  <si>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</si>
  <si>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</si>
  <si>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</si>
  <si>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</si>
  <si>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</si>
  <si>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</si>
  <si>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</si>
  <si>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</si>
  <si>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</si>
  <si>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</si>
  <si>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</si>
  <si>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</si>
  <si>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</si>
  <si>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</si>
  <si>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</si>
  <si>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</si>
  <si>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</si>
  <si>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</si>
  <si>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</si>
  <si>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</si>
  <si>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</si>
  <si>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</si>
  <si>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</si>
  <si>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</si>
  <si>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</si>
  <si>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</si>
  <si>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</si>
  <si>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</si>
  <si>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</si>
  <si>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</si>
  <si>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</si>
  <si>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</si>
  <si>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</si>
  <si>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</si>
  <si>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</si>
  <si>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</si>
  <si>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</si>
  <si>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</si>
  <si>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</si>
  <si>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</si>
  <si>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</si>
  <si>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</si>
  <si>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</si>
  <si>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</si>
  <si>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</si>
  <si>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</si>
  <si>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</si>
  <si>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</si>
  <si>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</si>
  <si>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</si>
  <si>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</si>
  <si>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</si>
  <si>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</si>
  <si>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</si>
  <si>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</si>
  <si>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</si>
  <si>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</si>
  <si>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</si>
  <si>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</si>
  <si>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</si>
  <si>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</si>
  <si>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</si>
  <si>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</si>
  <si>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</si>
  <si>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</si>
  <si>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</si>
  <si>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</si>
  <si>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</si>
  <si>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</si>
  <si>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</si>
  <si>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/CENTRALIZADOR DE BARRA DE ACO, PLASTICO, DIAMETRO INTERNO ENTRE 25 A 32 MM, TIPO CARAMBOLA - CB, PARA TIRANTES E OUTROS SERVICOS(CHUMBADOR TIPO CARAMBOLA)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</si>
  <si>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</si>
  <si>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</si>
  <si>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</si>
  <si>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</si>
  <si>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</si>
  <si>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</si>
  <si>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</si>
  <si>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</si>
  <si>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</si>
  <si>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</si>
  <si>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</si>
  <si>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</si>
  <si>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</si>
  <si>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</si>
  <si>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</si>
  <si>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</si>
  <si>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</si>
  <si>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</si>
  <si>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</si>
  <si>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</si>
  <si>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</si>
  <si>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</si>
  <si>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</si>
  <si>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</si>
  <si>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</si>
  <si>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</si>
  <si>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</si>
  <si>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</si>
  <si>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</si>
  <si>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</si>
  <si>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</si>
  <si>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</si>
  <si>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</si>
  <si>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</si>
  <si>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</si>
  <si>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</si>
  <si>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</si>
  <si>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</si>
  <si>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</si>
  <si>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</si>
  <si>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</si>
  <si>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</si>
  <si>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</si>
  <si>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</si>
  <si>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</si>
  <si>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</si>
  <si>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</si>
  <si>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</si>
  <si>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</si>
  <si>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</si>
  <si>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</si>
  <si>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</si>
  <si>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</si>
  <si>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</si>
  <si>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</si>
  <si>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</si>
  <si>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</si>
  <si>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</si>
  <si>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</si>
  <si>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</si>
  <si>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</si>
  <si>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</si>
  <si>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</si>
  <si>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</si>
  <si>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</si>
  <si>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</si>
  <si>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</si>
  <si>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</si>
  <si>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</si>
  <si>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</si>
  <si>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</si>
  <si>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</si>
  <si>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</si>
  <si>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</si>
  <si>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</si>
  <si>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</si>
  <si>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</si>
  <si>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</si>
  <si>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</si>
  <si>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</si>
  <si>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</si>
  <si>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</si>
  <si>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</si>
  <si>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</si>
  <si>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</si>
  <si>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</si>
  <si>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</si>
  <si>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</si>
  <si>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</si>
  <si>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</si>
  <si>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</si>
  <si>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</si>
  <si>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</si>
  <si>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</si>
  <si>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</si>
  <si>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</si>
  <si>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</si>
  <si>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</si>
  <si>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</si>
  <si>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</si>
  <si>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</si>
  <si>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</si>
  <si>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</si>
  <si>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</si>
  <si>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</si>
  <si>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</si>
  <si>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</si>
  <si>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</si>
  <si>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</si>
  <si>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</si>
  <si>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</si>
  <si>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</si>
  <si>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</si>
  <si>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</si>
  <si>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</si>
  <si>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</si>
  <si>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</si>
  <si>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</si>
  <si>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</si>
  <si>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</si>
  <si>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</si>
  <si>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</si>
  <si>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</si>
  <si>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</si>
  <si>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</si>
  <si>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</si>
  <si>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</si>
  <si>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</si>
  <si>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</si>
  <si>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CARGA MEDIA POTENCIA 5 (PARA FERRAMENTA DE ACAO DIRETA) COR VERMELHA                                                                                                                                                                                                                                                                                                                                                                                                          </t>
  </si>
  <si>
    <t xml:space="preserve">FINCAPINO LONGO CALIBRE 22, CARGA FORTE POTENCIA 7 (PARA FERRAMENTA DE ACAO DIRETA), COR AMARELA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</si>
  <si>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</si>
  <si>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</si>
  <si>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</si>
  <si>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</si>
  <si>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</si>
  <si>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</si>
  <si>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</si>
  <si>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</si>
  <si>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FITA / CINTA AUTOADESIVA ELASTOMERICA PARA VEDACAO, L= 50 MM, E = 3 MM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</si>
  <si>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</si>
  <si>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</si>
  <si>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</si>
  <si>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</si>
  <si>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</si>
  <si>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</si>
  <si>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</si>
  <si>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</si>
  <si>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</si>
  <si>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</si>
  <si>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</si>
  <si>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</si>
  <si>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</si>
  <si>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</si>
  <si>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</si>
  <si>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</si>
  <si>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</si>
  <si>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</si>
  <si>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</si>
  <si>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</si>
  <si>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</si>
  <si>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</si>
  <si>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</si>
  <si>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</si>
  <si>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</si>
  <si>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</si>
  <si>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</si>
  <si>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</si>
  <si>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</si>
  <si>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</si>
  <si>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</si>
  <si>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</si>
  <si>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</si>
  <si>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</si>
  <si>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</si>
  <si>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</si>
  <si>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</si>
  <si>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</si>
  <si>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</si>
  <si>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</si>
  <si>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</si>
  <si>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</si>
  <si>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</si>
  <si>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</si>
  <si>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</si>
  <si>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</si>
  <si>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</si>
  <si>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</si>
  <si>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</si>
  <si>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</si>
  <si>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</si>
  <si>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</si>
  <si>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</si>
  <si>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</si>
  <si>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</si>
  <si>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</si>
  <si>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</si>
  <si>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</si>
  <si>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</si>
  <si>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</si>
  <si>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</si>
  <si>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</si>
  <si>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</si>
  <si>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</si>
  <si>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</si>
  <si>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</si>
  <si>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</si>
  <si>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</si>
  <si>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</si>
  <si>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</si>
  <si>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</si>
  <si>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</si>
  <si>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</si>
  <si>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</si>
  <si>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</si>
  <si>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</si>
  <si>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</si>
  <si>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</si>
  <si>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</si>
  <si>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</si>
  <si>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</si>
  <si>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</si>
  <si>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</si>
  <si>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</si>
  <si>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</si>
  <si>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</si>
  <si>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</si>
  <si>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</si>
  <si>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</si>
  <si>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</si>
  <si>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</si>
  <si>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</si>
  <si>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</si>
  <si>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</si>
  <si>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</si>
  <si>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</si>
  <si>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</si>
  <si>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</si>
  <si>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</si>
  <si>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</si>
  <si>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</si>
  <si>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</si>
  <si>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</si>
  <si>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</si>
  <si>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</si>
  <si>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</si>
  <si>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(HORISTA)                                                                                                                                                                                                                                                                                                                                                                                                                                                                                        </t>
  </si>
  <si>
    <t xml:space="preserve">GESSEIRO (MENSALISTA)                                                                                                                                                                                                                                                                                                                                                                                                                                                                                     </t>
  </si>
  <si>
    <t xml:space="preserve">GESSO COLA, EM PO, PARA FIXACAO DE MOLDURAS, SANCAS E BLOCOS DE GESSO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</si>
  <si>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</si>
  <si>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</si>
  <si>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</si>
  <si>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</si>
  <si>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</si>
  <si>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</si>
  <si>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</si>
  <si>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</si>
  <si>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</si>
  <si>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</si>
  <si>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</si>
  <si>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</si>
  <si>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</si>
  <si>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</si>
  <si>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</si>
  <si>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</si>
  <si>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</si>
  <si>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</si>
  <si>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</si>
  <si>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</si>
  <si>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</si>
  <si>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</si>
  <si>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</si>
  <si>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</si>
  <si>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</si>
  <si>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</si>
  <si>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</si>
  <si>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FIXA, EM PVC BRANCA, QUADRADA, 150 X 150 MM, PARA RALOS E CAIXAS                                                                                                                                                                                                                                                                                                                                                                                                                                   </t>
  </si>
  <si>
    <t xml:space="preserve">GRELHA FIXA, PVC CROMADA, REDONDA, 150 MM, PARA RALOS E CAIXAS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</si>
  <si>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</si>
  <si>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</si>
  <si>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</si>
  <si>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</si>
  <si>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</si>
  <si>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</si>
  <si>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</si>
  <si>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</si>
  <si>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</si>
  <si>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</si>
  <si>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</si>
  <si>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</si>
  <si>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</si>
  <si>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</si>
  <si>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</si>
  <si>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</si>
  <si>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</si>
  <si>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</si>
  <si>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</si>
  <si>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</si>
  <si>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</si>
  <si>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</si>
  <si>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</si>
  <si>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</si>
  <si>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</si>
  <si>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</si>
  <si>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</si>
  <si>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 / MOLDURA / ARREMATE DE ACABAMENTO PARA ESQUADRIA, EM ALUMINIO PERFIL 25, ACABAMENTO ANODIZADO BRANCO OU BRILHANTE,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</si>
  <si>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</si>
  <si>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</si>
  <si>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</si>
  <si>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</si>
  <si>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</si>
  <si>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</si>
  <si>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</si>
  <si>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</si>
  <si>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</si>
  <si>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</si>
  <si>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</si>
  <si>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</si>
  <si>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</si>
  <si>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</si>
  <si>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</si>
  <si>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</si>
  <si>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COM 3,00 M DE COMPRIMENTO E DN = 3/4", REVESTIDA COM BAIXA CAMADA DE COBRE, SEM CONECTOR                                                                                                                                                                                                                                                                                                                                                                                      </t>
  </si>
  <si>
    <t xml:space="preserve">HASTE DE ATERRAMENTO EM ACO COM 3,00 M DE COMPRIMENTO E DN = 5/8", REVESTIDA COM BAIXA CAMADA DE COBRE, COM CONECTOR TIPO GRAMPO                                                                                                                                                                                                                                                                                                                                                                          </t>
  </si>
  <si>
    <t xml:space="preserve">HASTE DE ATERRAMENTO EM ACO COM 3,00 M DE COMPRIMENTO E DN = 5/8", REVESTIDA COM BAIXA CAMADA DE COBRE, SEM CONECTOR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</si>
  <si>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</si>
  <si>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</si>
  <si>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</si>
  <si>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</si>
  <si>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</si>
  <si>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</si>
  <si>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</si>
  <si>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</si>
  <si>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</si>
  <si>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</si>
  <si>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</si>
  <si>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</si>
  <si>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</si>
  <si>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</si>
  <si>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</si>
  <si>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</si>
  <si>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</si>
  <si>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</si>
  <si>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</si>
  <si>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</si>
  <si>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</si>
  <si>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</si>
  <si>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</si>
  <si>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</si>
  <si>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</si>
  <si>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(HORISTA)                                                                                                                                                                                                                                                                                                                                                                                                                                                                               </t>
  </si>
  <si>
    <t xml:space="preserve">IMPERMEABILIZADOR (MENSALISTA)                                                                                                                                                                                                                                                                                                                                                                                                                                                                            </t>
  </si>
  <si>
    <t xml:space="preserve">IMPERMEABILIZANTE FLEXIVEL BRANCO DE BASE ACRILICA PARA COBERTURAS                                                                                                                                                                                                                                                                                                                                                                                                                                        </t>
  </si>
  <si>
    <t xml:space="preserve">IMPERMEABILIZANTE INCOLOR,  BASE SILICONE, PARA TRATAMENTO DE FACHADAS, TELHAS, PEDRAS E OUTRAS SUPERFICIES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</si>
  <si>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</si>
  <si>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</si>
  <si>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</si>
  <si>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</si>
  <si>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</si>
  <si>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</si>
  <si>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</si>
  <si>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</si>
  <si>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</si>
  <si>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</si>
  <si>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</si>
  <si>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</si>
  <si>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</si>
  <si>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</si>
  <si>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</si>
  <si>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</si>
  <si>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</si>
  <si>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</si>
  <si>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</si>
  <si>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</si>
  <si>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</si>
  <si>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</si>
  <si>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</si>
  <si>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</si>
  <si>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</si>
  <si>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</si>
  <si>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</si>
  <si>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</si>
  <si>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</si>
  <si>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</si>
  <si>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</si>
  <si>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</si>
  <si>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</si>
  <si>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</si>
  <si>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</si>
  <si>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BASCULANTE, EM ALUMINIO PERFIL 20, 80 X 60 CM (A X L), 4 FLS (1 FIXA E 3 MOVEIS), ACABAMENTO BRANCO OU BRILHANTE, BATENTE DE 3 A 4 CM, COM VIDRO, SEM GUARNICAO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</si>
  <si>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</si>
  <si>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</si>
  <si>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PERFIL 25, 120 X 150 CM (A X L), 4 FLS, BANDEIRA COM BASCULA,  ACABAMENTO BRANCO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</si>
  <si>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</si>
  <si>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EM ALUMINIO PEFIL 25, 100 X 200 CM (A X L), 4 FLS, SEM BANDEIRA, ACABAMENTO BRANCO OU BRILHANTE, BATENTE DE 6 A 7 CM, COM VIDRO, SEM GUARNICAO/ALIZAR                                                                                                                                                                                                                                                                                                                                   </t>
  </si>
  <si>
    <t xml:space="preserve">JANELA DE CORRER, EM ALUMINIO PERFIL 25, 100 X 120 CM (A X L), 2 FLS MOVEIS,  SEM BANDEIRA, ACABAMENTO BRANCO OU BRILHANTE, BATENTE DE 6 A 7 CM, COM VIDRO, SEM GUARNICAO                                                                                                                                                                                                                                                                                                                                 </t>
  </si>
  <si>
    <t xml:space="preserve">JANELA DE CORRER, EM ALUMINIO PERFIL 25, 100 X 150 CM (A X L), 2 FLS MOVEIS,  SEM BANDEIRA, ACABAMENTO BRANCO OU BRILHANTE, BATENTE DE 6 A 7 CM, COM VIDRO, SEM GUARNICAO                                                                                                                                                                                                                                                                                                                                 </t>
  </si>
  <si>
    <t xml:space="preserve">JANELA DE CORRER, EM ALUMINIO PERFIL 25, 100 X 150 CM (A X L), 4 FLS MOVEIS, SEM BANDEIRA, ACABAMENTO BRANCO OU BRILHANTE, BATENTE DE 6 A 7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</si>
  <si>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</si>
  <si>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</si>
  <si>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</si>
  <si>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</si>
  <si>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PERFIL 20, 60  X 80 CM (A X L), BATENTE/REQUADRO DE 3 A 14 CM, COM VIDRO 4 MM, SEM GUARNICAO/ALIZAR, ACABAMENTO ALUM BRANCO OU BRILHANTE                                                                                                                                                                                                                                                                                                                                         </t>
  </si>
  <si>
    <t xml:space="preserve">JANELA INTEGRADA VENEZIANA EM ALUMINIO  PERFIL 25, 120 X 120 CM (A X L), 2 FLS ( 2 VIDROS) E VENEZIANA COM ACIONAMENTO MANUAL, SEM BANDEIRA, ACABAMENTO BRILHANTE, BATENTE DE 11,50 A 12,50 CM, COM VIDRO, INCLUSO GUARNICAO                                                                                                                                                                                                                                                                              </t>
  </si>
  <si>
    <t xml:space="preserve">JANELA MAXIM AR EM MADEIRA CEDRINHO/ ANGELIM COMERCIAL/ CURUPIXA/ CUMARU OU EQUIVALENTE DA REGIAO, CAIXA DO BATENTE/MARCO *10* CM, 1 FOLHA  PARA VIDRO, COM GUARNICAO/ALIZAR, COM FERRAGENS, (SEM VIDRO E SEM ACABAMENTO)                                                                                                                                                                                                                                                                                 </t>
  </si>
  <si>
    <t xml:space="preserve">JANELA MAXIM AR, EM ALUMINIO PERFIL 25, 60 X 80 CM (A X L), ACABAMENTO BRANCO OU BRILHANTE, BATENTE DE 4 A 5 CM, COM VIDRO, SEM GUARNICAO/ALIZAR                                                                                                                                                                                                                                                                                                                                                          </t>
  </si>
  <si>
    <t xml:space="preserve">JANELA MAXIMO AR, ACO, BATENTE / REQUADRO DE 6 A 14 CM, PINT ANTICORROSIVA, SEM VIDRO, COM GRADE, 1 FL, 60  X 80 CM (A X L)                                                                                                                                                                                                                                                                                                                                                                               </t>
  </si>
  <si>
    <t xml:space="preserve">JANELA VENEZIANA DE CORRER, EM ALUMINIO PERFIL 25, 100 X 120 CM (A X L), 3 FLS (2 VENEZIANAS E 1 VIDRO), SEM BANDEIRA, ACABAMENTO BRANCO OU BRILHANTE, BATENTE DE 8 A 9 CM, COM VIDRO, SEM GUARNICAO/ALIZAR                                                                                                                                                                                                                                                                                               </t>
  </si>
  <si>
    <t xml:space="preserve">JANELA VENEZIANA DE CORRER, EM ALUMINIO PERFIL 25, 100 X 150 CM (A X L), 6 FLS (4 VENEZIANAS E 2 VIDROS), SEM BANDEIRA, ACABAMENTO BRANCO OU BRILHANTE, BATENTE DE 8 A 9 CM, COM VIDRO, SEM GUARNICAO / ALIZAR                                                                                                                                                                                                                                                                                            </t>
  </si>
  <si>
    <t xml:space="preserve">JARDINEIRO (HORISTA)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</si>
  <si>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</si>
  <si>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</si>
  <si>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</si>
  <si>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</si>
  <si>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</si>
  <si>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</si>
  <si>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</si>
  <si>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</si>
  <si>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</si>
  <si>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</si>
  <si>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</si>
  <si>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</si>
  <si>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</si>
  <si>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</si>
  <si>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</si>
  <si>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</si>
  <si>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</si>
  <si>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</si>
  <si>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</si>
  <si>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</si>
  <si>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</si>
  <si>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</si>
  <si>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</si>
  <si>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</si>
  <si>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</si>
  <si>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</si>
  <si>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</si>
  <si>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</si>
  <si>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</si>
  <si>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</si>
  <si>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</si>
  <si>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</si>
  <si>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</si>
  <si>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</si>
  <si>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</si>
  <si>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</si>
  <si>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</si>
  <si>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</si>
  <si>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</si>
  <si>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</si>
  <si>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</si>
  <si>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</si>
  <si>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</si>
  <si>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</si>
  <si>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</si>
  <si>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</si>
  <si>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</si>
  <si>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</si>
  <si>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</si>
  <si>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</si>
  <si>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</si>
  <si>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</si>
  <si>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</si>
  <si>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</si>
  <si>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</si>
  <si>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</si>
  <si>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</si>
  <si>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</si>
  <si>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</si>
  <si>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</si>
  <si>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</si>
  <si>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</si>
  <si>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</si>
  <si>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</si>
  <si>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</si>
  <si>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</si>
  <si>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</si>
  <si>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</si>
  <si>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</si>
  <si>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</si>
  <si>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</si>
  <si>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</si>
  <si>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</si>
  <si>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</si>
  <si>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</si>
  <si>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</si>
  <si>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</si>
  <si>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</si>
  <si>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</si>
  <si>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</si>
  <si>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</si>
  <si>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</si>
  <si>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</si>
  <si>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</si>
  <si>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</si>
  <si>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</si>
  <si>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</si>
  <si>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</si>
  <si>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</si>
  <si>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</si>
  <si>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</si>
  <si>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</si>
  <si>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</si>
  <si>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</si>
  <si>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</si>
  <si>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</si>
  <si>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</si>
  <si>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</si>
  <si>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</si>
  <si>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</si>
  <si>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</si>
  <si>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</si>
  <si>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</si>
  <si>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</si>
  <si>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</si>
  <si>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</si>
  <si>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</si>
  <si>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</si>
  <si>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</si>
  <si>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</si>
  <si>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</si>
  <si>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</si>
  <si>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</si>
  <si>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</si>
  <si>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</si>
  <si>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</si>
  <si>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</si>
  <si>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</si>
  <si>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</si>
  <si>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</si>
  <si>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</si>
  <si>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</si>
  <si>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</si>
  <si>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</si>
  <si>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</si>
  <si>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</si>
  <si>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</si>
  <si>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</si>
  <si>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</si>
  <si>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</si>
  <si>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</si>
  <si>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</si>
  <si>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</si>
  <si>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</si>
  <si>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</si>
  <si>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</si>
  <si>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</si>
  <si>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</si>
  <si>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</si>
  <si>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</si>
  <si>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</si>
  <si>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</si>
  <si>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</si>
  <si>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</si>
  <si>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</si>
  <si>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</si>
  <si>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</si>
  <si>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</si>
  <si>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</si>
  <si>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</si>
  <si>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</si>
  <si>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</si>
  <si>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</si>
  <si>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</si>
  <si>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</si>
  <si>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</si>
  <si>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</si>
  <si>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</si>
  <si>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</si>
  <si>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</si>
  <si>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</si>
  <si>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</si>
  <si>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</si>
  <si>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</si>
  <si>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</si>
  <si>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</si>
  <si>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</si>
  <si>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</si>
  <si>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</si>
  <si>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</si>
  <si>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</si>
  <si>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</si>
  <si>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</si>
  <si>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</si>
  <si>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</si>
  <si>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</si>
  <si>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</si>
  <si>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</si>
  <si>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</si>
  <si>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</si>
  <si>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</si>
  <si>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</si>
  <si>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</si>
  <si>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</si>
  <si>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</si>
  <si>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</si>
  <si>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</si>
  <si>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</si>
  <si>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</si>
  <si>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</si>
  <si>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</si>
  <si>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</si>
  <si>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</si>
  <si>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</si>
  <si>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</si>
  <si>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</si>
  <si>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</si>
  <si>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</si>
  <si>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</si>
  <si>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</si>
  <si>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</si>
  <si>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</si>
  <si>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</si>
  <si>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</si>
  <si>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</si>
  <si>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</si>
  <si>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</si>
  <si>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</si>
  <si>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</si>
  <si>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</si>
  <si>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</si>
  <si>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</si>
  <si>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</si>
  <si>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</si>
  <si>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</si>
  <si>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</si>
  <si>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</si>
  <si>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</si>
  <si>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</si>
  <si>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</si>
  <si>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</si>
  <si>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</si>
  <si>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</si>
  <si>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</si>
  <si>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</si>
  <si>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</si>
  <si>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</si>
  <si>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</si>
  <si>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</si>
  <si>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</si>
  <si>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</si>
  <si>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</si>
  <si>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</si>
  <si>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</si>
  <si>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</si>
  <si>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</si>
  <si>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</si>
  <si>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</si>
  <si>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</si>
  <si>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</si>
  <si>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</si>
  <si>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</si>
  <si>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</si>
  <si>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</si>
  <si>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</si>
  <si>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</si>
  <si>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</si>
  <si>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</si>
  <si>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</si>
  <si>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</si>
  <si>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</si>
  <si>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</si>
  <si>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</si>
  <si>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</si>
  <si>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</si>
  <si>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</si>
  <si>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</si>
  <si>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</si>
  <si>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</si>
  <si>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</si>
  <si>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</si>
  <si>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</si>
  <si>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</si>
  <si>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</si>
  <si>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</si>
  <si>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</si>
  <si>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</si>
  <si>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</si>
  <si>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</si>
  <si>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</si>
  <si>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</si>
  <si>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</si>
  <si>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</si>
  <si>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</si>
  <si>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</si>
  <si>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</si>
  <si>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</si>
  <si>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</si>
  <si>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</si>
  <si>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</si>
  <si>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</si>
  <si>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</si>
  <si>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</si>
  <si>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(HORISTA)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</si>
  <si>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</si>
  <si>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</si>
  <si>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</si>
  <si>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 VIDROS COM PULVERIZADOR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</si>
  <si>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</si>
  <si>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</si>
  <si>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</si>
  <si>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</si>
  <si>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</si>
  <si>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</si>
  <si>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</si>
  <si>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</si>
  <si>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</si>
  <si>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</si>
  <si>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</si>
  <si>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</si>
  <si>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</si>
  <si>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</si>
  <si>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</si>
  <si>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</si>
  <si>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</si>
  <si>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</si>
  <si>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</si>
  <si>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</si>
  <si>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</si>
  <si>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4,30 M, ALT. 2,50 M, P/ SANITARIO, C/ 5 BACIAS, 1 LAVATORIO E 4 MICTORIOS (NAO INCLUI MOBILIZACAO/DESMOBILIZACAO)                                                                                                                                                                                                                                                                                                                                                             </t>
  </si>
  <si>
    <t xml:space="preserve">LOCACAO DE CONTAINER 2,30 X 4,30 M, ALT. 2,50 M, PARA SANITARIO, COM 3 BACIAS, 4 CHUVEIROS, 1 LAVATORIO E 1 MICTORIO (NAO INCLUI MOBILIZACAO/DESMOBILIZACAO)                                                                                                                                                                                                                                                                                                                                              </t>
  </si>
  <si>
    <t xml:space="preserve">LOCACAO DE CONTAINER 2,30 X 6,00 M, ALT. 2,50 M, COM 1 SANITARIO, PARA ESCRITORIO, COMPLETO, SEM DIVISORIAS INTERNAS (NAO INCLUI MOBILIZACAO/DESMOBILIZACAO)                                                                                                                                                                                                                                                                                                                                              </t>
  </si>
  <si>
    <t xml:space="preserve">LOCACAO DE CONTAINER 2,30 X 6,00 M, ALT. 2,50 M, PARA ESCRITORIO, SEM DIVISORIAS INTERNAS E SEM SANITARIO (NAO INCLUI MOBILIZACAO/DESMOBILIZACAO)                                                                                                                                                                                                                                                                                                                                                         </t>
  </si>
  <si>
    <t xml:space="preserve">LOCACAO DE CONTAINER 2,30 X 6,00 M, ALT. 2,50 M, PARA SANITARIO, COM 4 BACIAS, 8 CHUVEIROS,1 LAVATORIO E 1 MICTORIO (NAO INCLUI MOBILIZACAO/DESMOBILIZACAO)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</si>
  <si>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</si>
  <si>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</si>
  <si>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</si>
  <si>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</si>
  <si>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</si>
  <si>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</si>
  <si>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</si>
  <si>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</si>
  <si>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</si>
  <si>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</si>
  <si>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</si>
  <si>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</si>
  <si>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</si>
  <si>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</si>
  <si>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</si>
  <si>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</si>
  <si>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</si>
  <si>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</si>
  <si>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</si>
  <si>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</si>
  <si>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</si>
  <si>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</si>
  <si>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</si>
  <si>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</si>
  <si>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</si>
  <si>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</si>
  <si>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</si>
  <si>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</si>
  <si>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</si>
  <si>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</si>
  <si>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</si>
  <si>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</si>
  <si>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</si>
  <si>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</si>
  <si>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</si>
  <si>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</si>
  <si>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FECHADA P/ ILUMINACAO PUBLICA, TIPO ABL 50/F OU EQUIV, P/ LAMPADA A VAPOR DE MERCURIO 400W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</si>
  <si>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</si>
  <si>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</si>
  <si>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</si>
  <si>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</si>
  <si>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</si>
  <si>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</si>
  <si>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</si>
  <si>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</si>
  <si>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</si>
  <si>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</si>
  <si>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</si>
  <si>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</si>
  <si>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</si>
  <si>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</si>
  <si>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</si>
  <si>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</si>
  <si>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</si>
  <si>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</si>
  <si>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</si>
  <si>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</si>
  <si>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</si>
  <si>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</si>
  <si>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</si>
  <si>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</si>
  <si>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</si>
  <si>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</si>
  <si>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</si>
  <si>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</si>
  <si>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</si>
  <si>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</si>
  <si>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</si>
  <si>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</si>
  <si>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</si>
  <si>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</si>
  <si>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</si>
  <si>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</si>
  <si>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</si>
  <si>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</si>
  <si>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</si>
  <si>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</si>
  <si>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</si>
  <si>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</si>
  <si>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</si>
  <si>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</si>
  <si>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</si>
  <si>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</si>
  <si>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</si>
  <si>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</si>
  <si>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</si>
  <si>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</si>
  <si>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</si>
  <si>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</si>
  <si>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</si>
  <si>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</si>
  <si>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</si>
  <si>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</si>
  <si>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</si>
  <si>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</si>
  <si>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</si>
  <si>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</si>
  <si>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</si>
  <si>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</si>
  <si>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</si>
  <si>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</si>
  <si>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</si>
  <si>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</si>
  <si>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</si>
  <si>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</si>
  <si>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</si>
  <si>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</si>
  <si>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</si>
  <si>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</si>
  <si>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</si>
  <si>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</si>
  <si>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</si>
  <si>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</si>
  <si>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</si>
  <si>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</si>
  <si>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</si>
  <si>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</si>
  <si>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</si>
  <si>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</si>
  <si>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</si>
  <si>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</si>
  <si>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</si>
  <si>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</si>
  <si>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</si>
  <si>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</si>
  <si>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</si>
  <si>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</si>
  <si>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</si>
  <si>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</si>
  <si>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</si>
  <si>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</si>
  <si>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</si>
  <si>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</si>
  <si>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</si>
  <si>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</si>
  <si>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</si>
  <si>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</si>
  <si>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</si>
  <si>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</si>
  <si>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</si>
  <si>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</si>
  <si>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</si>
  <si>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</si>
  <si>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</si>
  <si>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</si>
  <si>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</si>
  <si>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</si>
  <si>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</si>
  <si>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</si>
  <si>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</si>
  <si>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</si>
  <si>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</si>
  <si>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</si>
  <si>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</si>
  <si>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</si>
  <si>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</si>
  <si>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</si>
  <si>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</si>
  <si>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</si>
  <si>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</si>
  <si>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</si>
  <si>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</si>
  <si>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</si>
  <si>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</si>
  <si>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</si>
  <si>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</si>
  <si>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</si>
  <si>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</si>
  <si>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</si>
  <si>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</si>
  <si>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</si>
  <si>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</si>
  <si>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</si>
  <si>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</si>
  <si>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</si>
  <si>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</si>
  <si>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</si>
  <si>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</si>
  <si>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</si>
  <si>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</si>
  <si>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</si>
  <si>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</si>
  <si>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</si>
  <si>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</si>
  <si>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</si>
  <si>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</si>
  <si>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</si>
  <si>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</si>
  <si>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</si>
  <si>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</si>
  <si>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</si>
  <si>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</si>
  <si>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</si>
  <si>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</si>
  <si>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</si>
  <si>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</si>
  <si>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</si>
  <si>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</si>
  <si>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</si>
  <si>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</si>
  <si>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</si>
  <si>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</si>
  <si>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</si>
  <si>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</si>
  <si>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</si>
  <si>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</si>
  <si>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</si>
  <si>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</si>
  <si>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</si>
  <si>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</si>
  <si>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</si>
  <si>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</si>
  <si>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</si>
  <si>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</si>
  <si>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</si>
  <si>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</si>
  <si>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</si>
  <si>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</si>
  <si>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</si>
  <si>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</si>
  <si>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</si>
  <si>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</si>
  <si>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</si>
  <si>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</si>
  <si>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</si>
  <si>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</si>
  <si>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</si>
  <si>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</si>
  <si>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</si>
  <si>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</si>
  <si>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</si>
  <si>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</si>
  <si>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</si>
  <si>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</si>
  <si>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</si>
  <si>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</si>
  <si>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</si>
  <si>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</si>
  <si>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</si>
  <si>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</si>
  <si>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</si>
  <si>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</si>
  <si>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</si>
  <si>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</si>
  <si>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</si>
  <si>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</si>
  <si>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</si>
  <si>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</si>
  <si>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</si>
  <si>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</si>
  <si>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</si>
  <si>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</si>
  <si>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</si>
  <si>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</si>
  <si>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</si>
  <si>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</si>
  <si>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</si>
  <si>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</si>
  <si>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</si>
  <si>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</si>
  <si>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</si>
  <si>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</si>
  <si>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</si>
  <si>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</si>
  <si>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</si>
  <si>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</si>
  <si>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</si>
  <si>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</si>
  <si>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</si>
  <si>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</si>
  <si>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(HORISTA)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</si>
  <si>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</si>
  <si>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</si>
  <si>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</si>
  <si>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</si>
  <si>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</si>
  <si>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</si>
  <si>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</si>
  <si>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</si>
  <si>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</si>
  <si>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</si>
  <si>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</si>
  <si>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</si>
  <si>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</si>
  <si>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</si>
  <si>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</si>
  <si>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</si>
  <si>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</si>
  <si>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</si>
  <si>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</si>
  <si>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</si>
  <si>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</si>
  <si>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</si>
  <si>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</si>
  <si>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</si>
  <si>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</si>
  <si>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</si>
  <si>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</si>
  <si>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</si>
  <si>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</si>
  <si>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</si>
  <si>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</si>
  <si>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</si>
  <si>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</si>
  <si>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</si>
  <si>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</si>
  <si>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</si>
  <si>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</si>
  <si>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</si>
  <si>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</si>
  <si>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</si>
  <si>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</si>
  <si>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</si>
  <si>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</si>
  <si>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</si>
  <si>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</si>
  <si>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</si>
  <si>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</si>
  <si>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</si>
  <si>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(NBR 15352)                                                                                                                                                                                                                                                                                                                                                                                                                                      </t>
  </si>
  <si>
    <t xml:space="preserve">MANTA TERMOPLASTICA, PEAD, GEOMEMBRANA LISA, E = 0,80 MM (NBR 15352)                                                                                                                                                                                                                                                                                                                                                                                                                                      </t>
  </si>
  <si>
    <t xml:space="preserve">MANTA TERMOPLASTICA, PEAD, GEOMEMBRANA LISA, E = 1,00 MM (NBR 15352)                                                                                                                                                                                                                                                                                                                                                                                                                                      </t>
  </si>
  <si>
    <t xml:space="preserve">MANTA TERMOPLASTICA, PEAD, GEOMEMBRANA LISA, E = 1,50 MM (NBR 15352)                                                                                                                                                                                                                                                                                                                                                                                                                                      </t>
  </si>
  <si>
    <t xml:space="preserve">MANTA TERMOPLASTICA, PEAD, GEOMEMBRANA LISA, E = 2,00 MM (NBR 15352)                                                                                                                                                                                                                                                                                                                                                                                                                                      </t>
  </si>
  <si>
    <t xml:space="preserve">MANTA TERMOPLASTICA, PEAD, GEOMEMBRANA LISA, E = 2,50 MM (NBR 15352)                                                                                                                                                                                                                                                                                                                                                                                                                                      </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</si>
  <si>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</si>
  <si>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</si>
  <si>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</si>
  <si>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 xml:space="preserve">MANTA TERMOPLASTICA, PEAD, GEOMEMBRANA TEXTURIZADA EM AMBAS AS FACES, E = 1,00 MM ( NBR 15352)                                                                                                                                                                                                                                                                                                                                                                                                            </t>
  </si>
  <si>
    <t xml:space="preserve">MANTA TERMOPLASTICA, PEAD, GEOMEMBRANA TEXTURIZADA EM AMBAS AS FACES, E = 1,50 MM ( NBR 15352)                                                                                                                                                                                                                                                                                                                                                                                                            </t>
  </si>
  <si>
    <t xml:space="preserve">MANTA TERMOPLASTICA, PEAD, GEOMEMBRANA TEXTURIZADA EM AMBAS AS FACES, E = 2,00 MM ( NBR 15352)                                                                                                                                                                                                                                                                                                                                                                                                            </t>
  </si>
  <si>
    <t xml:space="preserve">MANTA TERMOPLASTICA, PEAD, GEOMEMBRANA TEXTURIZADA EM AMBAS AS FACES, E = 2,50 MM (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</si>
  <si>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</si>
  <si>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</si>
  <si>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</si>
  <si>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</si>
  <si>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</si>
  <si>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</si>
  <si>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</si>
  <si>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</si>
  <si>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</si>
  <si>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</si>
  <si>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</si>
  <si>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</si>
  <si>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</si>
  <si>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(HORISTA)                                                                                                                                                                                                                                                                                                                                                                                                                                                                                      </t>
  </si>
  <si>
    <t xml:space="preserve">MARCENEIRO (MENSALISTA)                                                                                                                                                                                                                                                                                                                                                                                                                                                                                   </t>
  </si>
  <si>
    <t xml:space="preserve">MARMORISTA / GRANITEIRO (HORISTA)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</si>
  <si>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</si>
  <si>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</si>
  <si>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</si>
  <si>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</si>
  <si>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</si>
  <si>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</si>
  <si>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</si>
  <si>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</si>
  <si>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</si>
  <si>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</si>
  <si>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</si>
  <si>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</si>
  <si>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</si>
  <si>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</si>
  <si>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</si>
  <si>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</si>
  <si>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</si>
  <si>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MADEIRA - INTERIOR E EXTERIOR                                                                                                                                                                                                                                                                                                                                                                                                                                                                  </t>
  </si>
  <si>
    <t xml:space="preserve">MASSA PARA VIDRO                                                                                                                                                                                                                                                                                                                                                                                                                                                                                          </t>
  </si>
  <si>
    <t xml:space="preserve">MASSA PLASTICA PARA MARMORE/GRANITO                                                                                                                                                                                                                                                                                                                                                                                                                                                                       </t>
  </si>
  <si>
    <t xml:space="preserve">MASSA PREMIUM PARA TEXTURA LISA DE BASE ACRILICA, USO INTERNO E EXTERNO                                                                                                                                                                                                                                                                                                                                                                                                                                   </t>
  </si>
  <si>
    <t xml:space="preserve">MASSA PREMIUM PARA TEXTURA RUSTICA DE BASE ACRILICA, COR BRANCA, USO INTERNO E EXTERNO                                                                                                                                                                                                                                                                                                                                                                                                                    </t>
  </si>
  <si>
    <t xml:space="preserve">MASTRO SIMPLES GALVANIZADO DIAMETRO NOMINAL 1 1/2"                                                                                                                                                                                                                                                                                                                                                                                                                                                        </t>
  </si>
  <si>
    <t xml:space="preserve">MASTRO SIMPLES GALVANIZADO DIAMETRO NOMINAL 2"                                                                                                                                                                                                                                                                                                                                                                                                                                                            </t>
  </si>
  <si>
    <t xml:space="preserve">MASTRO TELESCOPICO DE 4 METROS (3 M X DN= 2" + 1 M X DN= 1 1/2")                                                                                                                                                                                                                                                                                                                                                                                                                                          </t>
  </si>
  <si>
    <t xml:space="preserve">MASTRO TELESCOPICO GALVANIZADO 5 METROS (3 M X DN= 2" + 2 M X DN= 1 1/2")                                                                                                                                                                                                                                                                                                                                                                                                                                 </t>
  </si>
  <si>
    <t xml:space="preserve">MASTRO TELESCOPICO GALVANIZADO 6 METROS (3 M X DN= 2" + 3 M X DN= 1Â½")                                                                                                                                                                                                                                                                                                                                                                                                                                   </t>
  </si>
  <si>
    <t xml:space="preserve">MASTRO TELESCOPICO GALVANIZADO 7 METROS (6 M X DN= 2" + 1 M X DN= 1 1/2")                                                                                                                                                                                                                                                                                                                                                                                                                                 </t>
  </si>
  <si>
    <t xml:space="preserve">MASTRO TELESCOPICO GALVANIZADO 9 METROS (6 M X DN= 2" + 3 M X DN= 1 1/2")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</si>
  <si>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</si>
  <si>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</si>
  <si>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</si>
  <si>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</si>
  <si>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(HORISTA)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</si>
  <si>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</si>
  <si>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</si>
  <si>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</si>
  <si>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</si>
  <si>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</si>
  <si>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</si>
  <si>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</si>
  <si>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</si>
  <si>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</si>
  <si>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</si>
  <si>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</si>
  <si>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</si>
  <si>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</si>
  <si>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</si>
  <si>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</si>
  <si>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</si>
  <si>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</si>
  <si>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</si>
  <si>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</si>
  <si>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</si>
  <si>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</si>
  <si>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</si>
  <si>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</si>
  <si>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</si>
  <si>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</si>
  <si>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</si>
  <si>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</si>
  <si>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</si>
  <si>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</si>
  <si>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</si>
  <si>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</si>
  <si>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</si>
  <si>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(HORISTA)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</si>
  <si>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</si>
  <si>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</si>
  <si>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</si>
  <si>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</si>
  <si>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</si>
  <si>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</si>
  <si>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</si>
  <si>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</si>
  <si>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</si>
  <si>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</si>
  <si>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</si>
  <si>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</si>
  <si>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</si>
  <si>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</si>
  <si>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</si>
  <si>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</si>
  <si>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</si>
  <si>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 xml:space="preserve">MINICAPTORES DE INSERCAO, EM ACO GALVANIZADO A FOGO, H=600,MM X DN=10,MM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</si>
  <si>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</si>
  <si>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</si>
  <si>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</si>
  <si>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</si>
  <si>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</si>
  <si>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</si>
  <si>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</si>
  <si>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</si>
  <si>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</si>
  <si>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METAL CROMADO DE PAREDE PARA LAVATORIO (REF 1878)                                                                                                                                                                                                                                                                                                                                                                                                                                           </t>
  </si>
  <si>
    <t xml:space="preserve">MISTURADOR DE METAL CROMADO, DE MESA/BANCADA, COM BICA BAIXA, PARA LAVATORIO (REF 1875)                                                                                                                                                                                                                                                                                                                                                                                                                   </t>
  </si>
  <si>
    <t xml:space="preserve">MISTURADOR DE PAREDE, DE METAL CROMADO, PARA COZINHA, BICA ALTA MOVEL, COM AREJADOR ARTICULADO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</si>
  <si>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</si>
  <si>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</si>
  <si>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METALICO, BASE PARA CHUVEIRO/BANHEIRA, 1/2 " OU 3/4 ", SOLDAVEL OU ROSCAVEL (NAO INCLUI ACABAMENTOS)                                                                                                                                                                                                                                                                                                                                                                                           </t>
  </si>
  <si>
    <t xml:space="preserve">MISTURADOR MONOCOMANDO PARA CHUVEIRO, BASE BRUTA, METALICO COM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</si>
  <si>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</si>
  <si>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</si>
  <si>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</si>
  <si>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</si>
  <si>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(HORISTA)                                                                                                                                                                                                                                                                                                                                                                                                                                                                   </t>
  </si>
  <si>
    <t xml:space="preserve">MONTADOR DE ELETROELETRONICOS (MENSALISTA)                                                                                                                                                                                                                                                                                                                                                                                                                                                                </t>
  </si>
  <si>
    <t xml:space="preserve">MONTADOR DE ESTRUTURAS METALICAS (MENSALISTA)                                                                                                                                                                                                                                                                                                                                                                                                                                                             </t>
  </si>
  <si>
    <t xml:space="preserve">MONTADOR DE ESTRUTURAS METALICAS HORISTA                                                                                                                                                                                                                                                                                                                                                                                                                                                                  </t>
  </si>
  <si>
    <t xml:space="preserve">MONTADOR DE MAQUINAS (HORISTA)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</si>
  <si>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</si>
  <si>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</si>
  <si>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</si>
  <si>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</si>
  <si>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</si>
  <si>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</si>
  <si>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</si>
  <si>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</si>
  <si>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</si>
  <si>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</si>
  <si>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</si>
  <si>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</si>
  <si>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</si>
  <si>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</si>
  <si>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</si>
  <si>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</si>
  <si>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</si>
  <si>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</si>
  <si>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</si>
  <si>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</si>
  <si>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</si>
  <si>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</si>
  <si>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</si>
  <si>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</si>
  <si>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</si>
  <si>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</si>
  <si>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</si>
  <si>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</si>
  <si>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</si>
  <si>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</si>
  <si>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</si>
  <si>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</si>
  <si>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</si>
  <si>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</si>
  <si>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</si>
  <si>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</si>
  <si>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</si>
  <si>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</si>
  <si>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</si>
  <si>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</si>
  <si>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</si>
  <si>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</si>
  <si>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</si>
  <si>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</si>
  <si>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</si>
  <si>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</si>
  <si>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</si>
  <si>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</si>
  <si>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</si>
  <si>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</si>
  <si>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</si>
  <si>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</si>
  <si>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</si>
  <si>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</si>
  <si>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</si>
  <si>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</si>
  <si>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</si>
  <si>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</si>
  <si>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</si>
  <si>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</si>
  <si>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</si>
  <si>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</si>
  <si>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</si>
  <si>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</si>
  <si>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</si>
  <si>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</si>
  <si>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</si>
  <si>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</si>
  <si>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</si>
  <si>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</si>
  <si>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</si>
  <si>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</si>
  <si>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</si>
  <si>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</si>
  <si>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</si>
  <si>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</si>
  <si>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</si>
  <si>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</si>
  <si>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</si>
  <si>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</si>
  <si>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</si>
  <si>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(HORISTA)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</si>
  <si>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</si>
  <si>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</si>
  <si>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</si>
  <si>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</si>
  <si>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</si>
  <si>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</si>
  <si>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</si>
  <si>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</si>
  <si>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</si>
  <si>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</si>
  <si>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</si>
  <si>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</si>
  <si>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</si>
  <si>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</si>
  <si>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</si>
  <si>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</si>
  <si>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</si>
  <si>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</si>
  <si>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</si>
  <si>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</si>
  <si>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</si>
  <si>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(MENSALISTA)                                                                                                                                                                                                                                                                                                                                                                                                                                                 </t>
  </si>
  <si>
    <t xml:space="preserve">OPERADOR DE DEMARCADORA DE FAIXAS DE TRAFEGO HORISTA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</si>
  <si>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</si>
  <si>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</si>
  <si>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</si>
  <si>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</si>
  <si>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</si>
  <si>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</si>
  <si>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</si>
  <si>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</si>
  <si>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</si>
  <si>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</si>
  <si>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</si>
  <si>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</si>
  <si>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</si>
  <si>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</si>
  <si>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</si>
  <si>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</si>
  <si>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</si>
  <si>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</si>
  <si>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(MENSALISTA)                                                                                                                                                                                                                                                                                                                                                                                                                                              </t>
  </si>
  <si>
    <t xml:space="preserve">OPERADOR DE PAVIMENTADORA / MESA VIBROACABADORA HORISTA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</si>
  <si>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</si>
  <si>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</si>
  <si>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</si>
  <si>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</si>
  <si>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</si>
  <si>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</si>
  <si>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</si>
  <si>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</si>
  <si>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</si>
  <si>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</si>
  <si>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</si>
  <si>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</si>
  <si>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</si>
  <si>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</si>
  <si>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</si>
  <si>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</si>
  <si>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</si>
  <si>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</si>
  <si>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</si>
  <si>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</si>
  <si>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</si>
  <si>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</si>
  <si>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</si>
  <si>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</si>
  <si>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</si>
  <si>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OFICIAL, 1800 X 1200 MM, INCLUINDO ARO DE METAL E REDE EM POLIPROPILENO 100%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</si>
  <si>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</si>
  <si>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</si>
  <si>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</si>
  <si>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</si>
  <si>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</si>
  <si>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</si>
  <si>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</si>
  <si>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</si>
  <si>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</si>
  <si>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</si>
  <si>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</si>
  <si>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</si>
  <si>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</si>
  <si>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</si>
  <si>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</si>
  <si>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</si>
  <si>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</si>
  <si>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</si>
  <si>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</si>
  <si>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</si>
  <si>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</si>
  <si>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</si>
  <si>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</si>
  <si>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</si>
  <si>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</si>
  <si>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</si>
  <si>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</si>
  <si>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</si>
  <si>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</si>
  <si>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</si>
  <si>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</si>
  <si>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</si>
  <si>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</si>
  <si>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</si>
  <si>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</si>
  <si>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</si>
  <si>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</si>
  <si>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</si>
  <si>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</si>
  <si>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</si>
  <si>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</si>
  <si>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</si>
  <si>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</si>
  <si>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</si>
  <si>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</si>
  <si>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</si>
  <si>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</si>
  <si>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</si>
  <si>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</si>
  <si>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</si>
  <si>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</si>
  <si>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</si>
  <si>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</si>
  <si>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</si>
  <si>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</si>
  <si>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</si>
  <si>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</si>
  <si>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</si>
  <si>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</si>
  <si>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</si>
  <si>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</si>
  <si>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</si>
  <si>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</si>
  <si>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</si>
  <si>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</si>
  <si>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</si>
  <si>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</si>
  <si>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</si>
  <si>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</si>
  <si>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</si>
  <si>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</si>
  <si>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</si>
  <si>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</si>
  <si>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</si>
  <si>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EMBALAGEM DE *400* GR (USO EM PVC, ACO, POLIETILENO E OUTROS)                                                                                                                                                                                                                                                                                                                                                                                </t>
  </si>
  <si>
    <t xml:space="preserve">PASTA PARA SOLDA DE TUBOS E CONEXOES DE COBRE (EMBALAGEM COM 250 G)                                                                                                                                                                                                                                                                                                                                                                                                                                       </t>
  </si>
  <si>
    <t xml:space="preserve">PASTA VEDA JUNTAS/ROSCA, EMBALAGEM DE *500* G, PARA INSTALACOES DE AGUA,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</si>
  <si>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</si>
  <si>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</si>
  <si>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</si>
  <si>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</si>
  <si>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(HORISTA)                                                                                                                                                                                                                                                                                                                                                                                                                                                                                     </t>
  </si>
  <si>
    <t xml:space="preserve">PASTILHEIRO (MENSALISTA)                                                                                                                                                                                                                                                                                                                                                                                                                                                                                  </t>
  </si>
  <si>
    <t xml:space="preserve">PATCH CORD (CABO DE REDE), CATEGORIA 5 E (CAT 5E) UTP, 24 AWG, 4 PARES, EXTENSAO DE 1,50 M                                                                                                                                                                                                                                                                                                                                                                                                                </t>
  </si>
  <si>
    <t xml:space="preserve">PATCH CORD (CABO DE REDE), CATEGORIA 5 E (CAT 5E) UTP, 24 AWG, 4 PARES, EXTENSAO DE 2,50 M                                                                                                                                                                                                                                                                                                                                                                                                                </t>
  </si>
  <si>
    <t xml:space="preserve">PATCH CORD (CABO DE REDE), CATEGORIA 6 (CAT 6) UTP, 23 AWG, 4 PARES, EXTENSAO DE 1,50 M                                                                                                                                                                                                                                                                                                                                                                                                                   </t>
  </si>
  <si>
    <t xml:space="preserve">PATCH CORD (CABO DE REDE), CATEGORIA 6 (CAT 6) UTP, 23 AWG, 4 PARES, EXTENSAO DE 2,50 M                                                                                                                                                                                                                                                                                                                                                                                                                   </t>
  </si>
  <si>
    <t xml:space="preserve">PATCH PANEL, 24 PORTAS, CATEGORIA 5E, COM RACKS DE 19" DE LARGURA E 1 U DE ALTURA                                                                                                                                                                                                                                                                                                                                                                                                                         </t>
  </si>
  <si>
    <t xml:space="preserve">PATCH PANEL, 24 PORTAS, CATEGORIA 6, COM RACKS DE 19" DE LARGURA E 1 U DE ALTURA                                                                                                                                                                                                                                                                                                                                                                                                                          </t>
  </si>
  <si>
    <t xml:space="preserve">PATCH PANEL, 48 PORTAS, CATEGORIA 5E, COM RACKS DE 19" DE LARGURA E 2 U DE ALTURA                                                                                                                                                                                                                                                                                                                                                                                                                         </t>
  </si>
  <si>
    <t xml:space="preserve">PATCH PANEL, 48 PORTAS, CATEGORIA 6, COM RACKS DE 19" DE LARGURA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</si>
  <si>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</si>
  <si>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</si>
  <si>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</si>
  <si>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</si>
  <si>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</si>
  <si>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</si>
  <si>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</si>
  <si>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</si>
  <si>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</si>
  <si>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</si>
  <si>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</si>
  <si>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</si>
  <si>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</si>
  <si>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</si>
  <si>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</si>
  <si>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</si>
  <si>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</si>
  <si>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</si>
  <si>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</si>
  <si>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(HORISTA)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</si>
  <si>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</si>
  <si>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</si>
  <si>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</si>
  <si>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</si>
  <si>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</si>
  <si>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</si>
  <si>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</si>
  <si>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</si>
  <si>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</si>
  <si>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</si>
  <si>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</si>
  <si>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</si>
  <si>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</si>
  <si>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</si>
  <si>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</si>
  <si>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</si>
  <si>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</si>
  <si>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</si>
  <si>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</si>
  <si>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</si>
  <si>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</si>
  <si>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</si>
  <si>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</si>
  <si>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</si>
  <si>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</si>
  <si>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</si>
  <si>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</si>
  <si>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</si>
  <si>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</si>
  <si>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</si>
  <si>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</si>
  <si>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</si>
  <si>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</si>
  <si>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</si>
  <si>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</si>
  <si>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</si>
  <si>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</si>
  <si>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</si>
  <si>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</si>
  <si>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</si>
  <si>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</si>
  <si>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</si>
  <si>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</si>
  <si>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</si>
  <si>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</si>
  <si>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</si>
  <si>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</si>
  <si>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</si>
  <si>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</si>
  <si>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</si>
  <si>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</si>
  <si>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</si>
  <si>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</si>
  <si>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</si>
  <si>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</si>
  <si>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</si>
  <si>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</si>
  <si>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</si>
  <si>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</si>
  <si>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</si>
  <si>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</si>
  <si>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</si>
  <si>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</si>
  <si>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</si>
  <si>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</si>
  <si>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</si>
  <si>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</si>
  <si>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</si>
  <si>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</si>
  <si>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</si>
  <si>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(HORISTA)                                                                                                                                                                                                                                                                                                                                                                                                                                                                                          </t>
  </si>
  <si>
    <t xml:space="preserve">PINTOR (MENSALISTA)                                                                                                                                                                                                                                                                                                                                                                                                                                                                                       </t>
  </si>
  <si>
    <t xml:space="preserve">PINTOR DE LETREIROS (HORISTA)                                                                                                                                                                                                                                                                                                                                                                                                                                                                             </t>
  </si>
  <si>
    <t xml:space="preserve">PINTOR DE LETREIROS (MENSALISTA)                                                                                                                                                                                                                                                                                                                                                                                                                                                                          </t>
  </si>
  <si>
    <t xml:space="preserve">PINTOR PARA TINTA EPOXI (HORISTA)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</si>
  <si>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</si>
  <si>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</si>
  <si>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</si>
  <si>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</si>
  <si>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</si>
  <si>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</si>
  <si>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</si>
  <si>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</si>
  <si>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</si>
  <si>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</si>
  <si>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</si>
  <si>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</si>
  <si>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</si>
  <si>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</si>
  <si>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</si>
  <si>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</si>
  <si>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</si>
  <si>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</si>
  <si>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</si>
  <si>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</si>
  <si>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</si>
  <si>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</si>
  <si>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</si>
  <si>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</si>
  <si>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</si>
  <si>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</si>
  <si>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</si>
  <si>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</si>
  <si>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</si>
  <si>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</si>
  <si>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</si>
  <si>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</si>
  <si>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</si>
  <si>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</si>
  <si>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</si>
  <si>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</si>
  <si>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</si>
  <si>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</si>
  <si>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 UMIDADE (RU), COR VERDE, E = 15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</si>
  <si>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</si>
  <si>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</si>
  <si>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RESISTENTE AO FOGO (RF), COR ROSA, E = 15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</si>
  <si>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</si>
  <si>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</si>
  <si>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 CHAPA DE GESSO ACARTONADO, STANDARD (ST), COR BRANCA, E = 15 MM, 1200 X 2400 MM (L X C)                                                                                                                                                                                                                                                                                                                                                                                                           </t>
  </si>
  <si>
    <t xml:space="preserve">PLACA CIMENTICIA LISA E = 10 MM, DE 1,20 X *2,50* M (SEM AMIANTO)                                                                                                                                                                                                                                                                                                                                                                                                                                         </t>
  </si>
  <si>
    <t xml:space="preserve">PLACA CIMENTICIA LISA E = 6 MM, DE 1,20 X *2,50*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</si>
  <si>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</si>
  <si>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</si>
  <si>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</si>
  <si>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</si>
  <si>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</si>
  <si>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</si>
  <si>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</si>
  <si>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</si>
  <si>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*2,4 X 1,2* M (SEM POSTES PARA FIXACAO)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</si>
  <si>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</si>
  <si>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</si>
  <si>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</si>
  <si>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</si>
  <si>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</si>
  <si>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</si>
  <si>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</si>
  <si>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</si>
  <si>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</si>
  <si>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</si>
  <si>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</si>
  <si>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</si>
  <si>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</si>
  <si>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</si>
  <si>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</si>
  <si>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</si>
  <si>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</si>
  <si>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</si>
  <si>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</si>
  <si>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</si>
  <si>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</si>
  <si>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</si>
  <si>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</si>
  <si>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</si>
  <si>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</si>
  <si>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</si>
  <si>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</si>
  <si>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</si>
  <si>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</si>
  <si>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</si>
  <si>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</si>
  <si>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</si>
  <si>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</si>
  <si>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</si>
  <si>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</si>
  <si>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</si>
  <si>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</si>
  <si>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</si>
  <si>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</si>
  <si>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</si>
  <si>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</si>
  <si>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</si>
  <si>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</si>
  <si>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</si>
  <si>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</si>
  <si>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</si>
  <si>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</si>
  <si>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</si>
  <si>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</si>
  <si>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</si>
  <si>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</si>
  <si>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</si>
  <si>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</si>
  <si>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</si>
  <si>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</si>
  <si>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</si>
  <si>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</si>
  <si>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</si>
  <si>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</si>
  <si>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</si>
  <si>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</si>
  <si>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</si>
  <si>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</si>
  <si>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</si>
  <si>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</si>
  <si>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</si>
  <si>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</si>
  <si>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</si>
  <si>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</si>
  <si>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</si>
  <si>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</si>
  <si>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</si>
  <si>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</si>
  <si>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</si>
  <si>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 GIRO, EM GRADIL FERRO, COM BARRA CHATA 3 CM X 1/4", COM REQUADRO E GUARNICAO - COMPLETO - ACABAMENTO NATURAL                                                                                                                                                                                                                                                                                                                                                                             </t>
  </si>
  <si>
    <t xml:space="preserve">PORTA DE ABRIR EM ACO COM DIVISAO HORIZONTAL PARA VIDROS, COM FUNDO ANTICORROSIVO/PRIMER DE PROTECAO, SEM GUARNICAO/ALIZAR/VISTA, VIDROS NAO INCLUSOS, 90 X 210 CM                                                                                                                                                                                                                                                                                                                                        </t>
  </si>
  <si>
    <t xml:space="preserve">PORTA DE ABRIR EM ACO TIPO VENEZIANA, COM FUNDO ANTICORROSIVO / PRIMER DE PROTECAO, SEM GUARNICAO/ALIZAR/VISTA, 90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</si>
  <si>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</si>
  <si>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</si>
  <si>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</si>
  <si>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</si>
  <si>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</si>
  <si>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</si>
  <si>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</si>
  <si>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</si>
  <si>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</si>
  <si>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</si>
  <si>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</si>
  <si>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</si>
  <si>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</si>
  <si>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</si>
  <si>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</si>
  <si>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</si>
  <si>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</si>
  <si>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</si>
  <si>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</si>
  <si>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</si>
  <si>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</si>
  <si>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</si>
  <si>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</si>
  <si>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</si>
  <si>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</si>
  <si>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</si>
  <si>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</si>
  <si>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</si>
  <si>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</si>
  <si>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</si>
  <si>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</si>
  <si>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</si>
  <si>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</si>
  <si>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CHAPA 26, TIPO LAMBRIL, COM REQUADRO, ACABAMENTO NATURAL                                                                                                                                                                                                                                                                                                                                                                                                   </t>
  </si>
  <si>
    <t xml:space="preserve">PORTAO DE ABRIR / GIRO,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</si>
  <si>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</si>
  <si>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</si>
  <si>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</si>
  <si>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</si>
  <si>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</si>
  <si>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</si>
  <si>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</si>
  <si>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</si>
  <si>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</si>
  <si>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</si>
  <si>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ARMADO DE SECAO CIRCULAR, EXTENSAO DE 10,00 M, RESISTENCIA DE 150 A 200 DAN, TIPO C-14                                                                                                                                                                                                                                                                                                                                                                                                  </t>
  </si>
  <si>
    <t xml:space="preserve">POSTE DE CONCRETO ARMADO DE SECAO CIRCULAR, EXTENSAO DE 11,00 M, RESISTENCIA DE 200 A 300 DAN, TIPO C-14                                                                                                                                                                                                                                                                                                                                                                                                  </t>
  </si>
  <si>
    <t xml:space="preserve">POSTE DE CONCRETO ARMADO DE SECAO CIRCULAR, EXTENSAO DE 11,00 M, RESISTENCIA DE 300 A 400 DAN, TIPO C-17                                                                                                                                                                                                                                                                                                                                                                                                  </t>
  </si>
  <si>
    <t xml:space="preserve">POSTE DE CONCRETO ARMADO DE SECAO CIRCULAR, EXTENSAO DE 13,00 M, RESISTENCIA DE 1000 DAN, TIPO C-23                                                                                                                                                                                                                                                                                                                                                                                                       </t>
  </si>
  <si>
    <t xml:space="preserve">POSTE DE CONCRETO ARMADO DE SECAO CIRCULAR, EXTENSAO DE 13,00 M, RESISTENCIA DE 1500 DAN, TIPO C-29                                                                                                                                                                                                                                                                                                                                                                                                       </t>
  </si>
  <si>
    <t xml:space="preserve">POSTE DE CONCRETO ARMADO DE SECAO CIRCULAR, EXTENSAO DE 13,00 M, RESISTENCIA DE 2000 DAN, TIPO C-29                                                                                                                                                                                                                                                                                                                                                                                                       </t>
  </si>
  <si>
    <t xml:space="preserve">POSTE DE CONCRETO ARMADO DE SECAO CIRCULAR, EXTENSAO DE 13,00 M, RESISTENCIA DE 2500 DAN, TIPO C-29                                                                                                                                                                                                                                                                                                                                                                                                       </t>
  </si>
  <si>
    <t xml:space="preserve">POSTE DE CONCRETO ARMADO DE SECAO CIRCULAR, EXTENSAO DE 13,00 M, RESISTENCIA DE 3000 DAN, TIPO C-29                                                                                                                                                                                                                                                                                                                                                                                                       </t>
  </si>
  <si>
    <t xml:space="preserve">POSTE DE CONCRETO ARMADO DE SECAO CIRCULAR, EXTENSAO DE 14,00 M, RESISTENCIA DE 1000 DAN, TIPO C-23                                                                                                                                                                                                                                                                                                                                                                                                       </t>
  </si>
  <si>
    <t xml:space="preserve">POSTE DE CONCRETO ARMADO DE SECAO CIRCULAR, EXTENSAO DE 14,00 M, RESISTENCIA DE 1500 DAN, TIPO C-29                                                                                                                                                                                                                                                                                                                                                                                                       </t>
  </si>
  <si>
    <t xml:space="preserve">POSTE DE CONCRETO ARMADO DE SECAO CIRCULAR, EXTENSAO DE 14,00 M, RESISTENCIA DE 2000 DAN, TIPO C-29                                                                                                                                                                                                                                                                                                                                                                                                       </t>
  </si>
  <si>
    <t xml:space="preserve">POSTE DE CONCRETO ARMADO DE SECAO CIRCULAR, EXTENSAO DE 14,00 M, RESISTENCIA DE 2500 DAN, TIPO C-29                                                                                                                                                                                                                                                                                                                                                                                                       </t>
  </si>
  <si>
    <t xml:space="preserve">POSTE DE CONCRETO ARMADO DE SECAO CIRCULAR, EXTENSAO DE 14,00 M, RESISTENCIA DE 300 A 400 DAN, TIPO C-17                                                                                                                                                                                                                                                                                                                                                                                                  </t>
  </si>
  <si>
    <t xml:space="preserve">POSTE DE CONCRETO ARMADO DE SECAO CIRCULAR, EXTENSAO DE 14,00 M, RESISTENCIA DE 3000 DAN, TIPO C-29                                                                                                                                                                                                                                                                                                                                                                                                       </t>
  </si>
  <si>
    <t xml:space="preserve">POSTE DE CONCRETO ARMADO DE SECAO CIRCULAR, EXTENSAO DE 15,00 M, RESISTENCIA DE 1000 DAN, TIPO C-23                                                                                                                                                                                                                                                                                                                                                                                                       </t>
  </si>
  <si>
    <t xml:space="preserve">POSTE DE CONCRETO ARMADO DE SECAO CIRCULAR, EXTENSAO DE 15,00 M, RESISTENCIA DE 1500 DAN, TIPO C-29                                                                                                                                                                                                                                                                                                                                                                                                       </t>
  </si>
  <si>
    <t xml:space="preserve">POSTE DE CONCRETO ARMADO DE SECAO CIRCULAR, EXTENSAO DE 15,00 M, RESISTENCIA DE 2000 DAN, TIPO C-29                                                                                                                                                                                                                                                                                                                                                                                                       </t>
  </si>
  <si>
    <t xml:space="preserve">POSTE DE CONCRETO ARMADO DE SECAO CIRCULAR, EXTENSAO DE 15,00 M, RESISTENCIA DE 2500 DAN, TIPO C-29                                                                                                                                                                                                                                                                                                                                                                                                       </t>
  </si>
  <si>
    <t xml:space="preserve">POSTE DE CONCRETO ARMADO DE SECAO CIRCULAR, EXTENSAO DE 15,00 M, RESISTENCIA DE 3000 DAN, TIPO C-29                                                                                                                                                                                                                                                                                                                                                                                                       </t>
  </si>
  <si>
    <t xml:space="preserve">POSTE DE CONCRETO ARMADO DE SECAO CIRCULAR, EXTENSAO DE 9,00 M, RESISTENCIA DE 200 A 300 DAN, TIPO C-14                                                                                                                                                                                                                                                                                                                                                                                                   </t>
  </si>
  <si>
    <t xml:space="preserve">POSTE DE CONCRETO ARMADO DE SECAO CIRCULAR, EXTENSAO DE 9,00 M, RESISTENCIA DE 300 A 400 DAN, TIPO C-17                                                                                                                                                                                                                                                                                                                                                                                                   </t>
  </si>
  <si>
    <t xml:space="preserve">POSTE DE CONCRETO ARMADO DE SECAO DUPLO T, EXTENSAO DE 10,00 M, RESISTENCIA DE 1000 DAN, TIPO B-1,5                                                                                                                                                                                                                                                                                                                                                                                                       </t>
  </si>
  <si>
    <t xml:space="preserve">POSTE DE CONCRETO ARMADO DE SECAO DUPLO T, EXTENSAO DE 10,00 M, RESISTENCIA DE 150 DAN, TIPO D                                                                                                                                                                                                                                                                                                                                                                                                            </t>
  </si>
  <si>
    <t xml:space="preserve">POSTE DE CONCRETO ARMADO DE SECAO DUPLO T, EXTENSAO DE 10,00 M, RESISTENCIA DE 300 A 400 DAN, TIPO B OU D                                                                                                                                                                                                                                                                                                                                                                                                 </t>
  </si>
  <si>
    <t xml:space="preserve">POSTE DE CONCRETO ARMADO DE SECAO DUPLO T, EXTENSAO DE 10,00 M, RESISTENCIA DE 600 DAN, TIPO B                                                                                                                                                                                                                                                                                                                                                                                                            </t>
  </si>
  <si>
    <t xml:space="preserve">POSTE DE CONCRETO ARMADO DE SECAO DUPLO T, EXTENSAO DE 11,00 M, RESISTENCIA DE 1000 DAN, TIPO B-1,5                                                                                                                                                                                                                                                                                                                                                                                                       </t>
  </si>
  <si>
    <t xml:space="preserve">POSTE DE CONCRETO ARMADO DE SECAO DUPLO T, EXTENSAO DE 11,00 M, RESISTENCIA DE 150 DAN, TIPO D                                                                                                                                                                                                                                                                                                                                                                                                            </t>
  </si>
  <si>
    <t xml:space="preserve">POSTE DE CONCRETO ARMADO DE SECAO DUPLO T, EXTENSAO DE 11,00 M, RESISTENCIA DE 1500 DAN, TIPO B-3,0                                                                                                                                                                                                                                                                                                                                                                                                       </t>
  </si>
  <si>
    <t xml:space="preserve">POSTE DE CONCRETO ARMADO DE SECAO DUPLO T, EXTENSAO DE 11,00 M, RESISTENCIA DE 200 DAN, TIPO D                                                                                                                                                                                                                                                                                                                                                                                                            </t>
  </si>
  <si>
    <t xml:space="preserve">POSTE DE CONCRETO ARMADO DE SECAO DUPLO T, EXTENSAO DE 11,00 M, RESISTENCIA DE 2000 DAN, TIPO B-4,5                                                                                                                                                                                                                                                                                                                                                                                                       </t>
  </si>
  <si>
    <t xml:space="preserve">POSTE DE CONCRETO ARMADO DE SECAO DUPLO T, EXTENSAO DE 11,00 M, RESISTENCIA DE 300 DAN, TIPO B                                                                                                                                                                                                                                                                                                                                                                                                            </t>
  </si>
  <si>
    <t xml:space="preserve">POSTE DE CONCRETO ARMADO DE SECAO DUPLO T, EXTENSAO DE 11,00 M, RESISTENCIA DE 600 DAN, TIPO B                                                                                                                                                                                                                                                                                                                                                                                                            </t>
  </si>
  <si>
    <t xml:space="preserve">POSTE DE CONCRETO ARMADO DE SECAO DUPLO T, EXTENSAO DE 12,00 M, RESISTENCIA DE 1000 DAN, TIPO B-1,5                                                                                                                                                                                                                                                                                                                                                                                                       </t>
  </si>
  <si>
    <t xml:space="preserve">POSTE DE CONCRETO ARMADO DE SECAO DUPLO T, EXTENSAO DE 12,00 M, RESISTENCIA DE 150 DAN, TIPO D                                                                                                                                                                                                                                                                                                                                                                                                            </t>
  </si>
  <si>
    <t xml:space="preserve">POSTE DE CONCRETO ARMADO DE SECAO DUPLO T, EXTENSAO DE 12,00 M, RESISTENCIA DE 1500 DAN, TIPO B-3,0                                                                                                                                                                                                                                                                                                                                                                                                       </t>
  </si>
  <si>
    <t xml:space="preserve">POSTE DE CONCRETO ARMADO DE SECAO DUPLO T, EXTENSAO DE 12,00 M, RESISTENCIA DE 300 A 400 DAN, TIPO B OU D                                                                                                                                                                                                                                                                                                                                                                                                 </t>
  </si>
  <si>
    <t xml:space="preserve">POSTE DE CONCRETO ARMADO DE SECAO DUPLO T, EXTENSAO DE 12,00 M, RESISTENCIA DE 3000 DAN, TIPO B-6,0                                                                                                                                                                                                                                                                                                                                                                                                       </t>
  </si>
  <si>
    <t xml:space="preserve">POSTE DE CONCRETO ARMADO DE SECAO DUPLO T, EXTENSAO DE 12,00 M, RESISTENCIA DE 600 DAN, TIPO B                                                                                                                                                                                                                                                                                                                                                                                                            </t>
  </si>
  <si>
    <t xml:space="preserve">POSTE DE CONCRETO ARMADO DE SECAO DUPLO T, EXTENSAO DE 13,00 M, RESISTENCIA DE 1000 DAN, TIPO B-1,5                                                                                                                                                                                                                                                                                                                                                                                                       </t>
  </si>
  <si>
    <t xml:space="preserve">POSTE DE CONCRETO ARMADO DE SECAO DUPLO T, EXTENSAO DE 13,00 M, RESISTENCIA DE 1500 DAN, TIPO B-3,0                                                                                                                                                                                                                                                                                                                                                                                                       </t>
  </si>
  <si>
    <t xml:space="preserve">POSTE DE CONCRETO ARMADO DE SECAO DUPLO T, EXTENSAO DE 13,00 M, RESISTENCIA DE 2000 DAN, TIPO B-4,5                                                                                                                                                                                                                                                                                                                                                                                                       </t>
  </si>
  <si>
    <t xml:space="preserve">POSTE DE CONCRETO ARMADO DE SECAO DUPLO T, EXTENSAO DE 13,00 M, RESISTENCIA DE 300 DAN, TIPO B                                                                                                                                                                                                                                                                                                                                                                                                            </t>
  </si>
  <si>
    <t xml:space="preserve">POSTE DE CONCRETO ARMADO DE SECAO DUPLO T, EXTENSAO DE 13,00 M, RESISTENCIA DE 600 DAN, TIPO B                                                                                                                                                                                                                                                                                                                                                                                                            </t>
  </si>
  <si>
    <t xml:space="preserve">POSTE DE CONCRETO ARMADO DE SECAO DUPLO T, EXTENSAO DE 15,00 M, RESISTENCIA DE 1500 DAN, TIPO B-3,0                                                                                                                                                                                                                                                                                                                                                                                                       </t>
  </si>
  <si>
    <t xml:space="preserve">POSTE DE CONCRETO ARMADO DE SECAO DUPLO T, EXTENSAO DE 15,00 M, RESISTENCIA DE 2000 DAN, TIPO B-4,5                                                                                                                                                                                                                                                                                                                                                                                                       </t>
  </si>
  <si>
    <t xml:space="preserve">POSTE DE CONCRETO ARMADO DE SECAO DUPLO T, EXTENSAO DE 8,00 M, RESISTENCIA DE 150 DAN, TIPO D                                                                                                                                                                                                                                                                                                                                                                                                             </t>
  </si>
  <si>
    <t xml:space="preserve">POSTE DE CONCRETO ARMADO DE SECAO DUPLO T, EXTENSAO DE 9,00 M, RESISTENCIA DE 1000 DAN, TIPO B-1,5                                                                                                                                                                                                                                                                                                                                                                                                        </t>
  </si>
  <si>
    <t xml:space="preserve">POSTE DE CONCRETO ARMADO DE SECAO DUPLO T, EXTENSAO DE 9,00 M, RESISTENCIA DE 150 DAN, TIPO D                                                                                                                                                                                                                                                                                                                                                                                                             </t>
  </si>
  <si>
    <t xml:space="preserve">POSTE DE CONCRETO ARMADO DE SECAO DUPLO T, EXTENSAO DE 9,00 M, RESISTENCIA DE 300 A 400 DAN, TIPO B OU D                                                                                                                                                                                                                                                                                                                                                                                                  </t>
  </si>
  <si>
    <t xml:space="preserve">POSTE DE CONCRETO ARMADO DE SECAO DUPLO T, EXTENSAO DE 9,00 M, RESISTENCIA DE 600 DAN, TIPO B                                                                                                                                                                                                                                                                                                                                                                                                             </t>
  </si>
  <si>
    <t xml:space="preserve">POSTE DECORATIVO PARA JARDIM EM ACO TUBULAR, SEM LUMINARIA, H = *2,5* M                                                                                                                                                                                                                                                                                                                                                                                                                                   </t>
  </si>
  <si>
    <t xml:space="preserve">POSTE ROLICO DE MADEIRA TRATADA, D = 20 A 25 CM, H = 12,00 M, EM EUCALIPTO OU EQUIVALENTE DA REGIAO                                                                                                                                                                                                                                                                                                                                                                                                       </t>
  </si>
  <si>
    <t xml:space="preserve">POSTES METALICOS AUTOPORTANTES, CONICO OU TELESCOPICO, PARA SPDA, ALTURA 10 METROS LIVRES                                                                                                                                                                                                                                                                                                                                                                                                                 </t>
  </si>
  <si>
    <t xml:space="preserve">POSTES METALICOS AUTOPORTANTES, CONICO OU TELESCOPICO, PARA SPDA, ALTURA 12 METROS LIVRES                                                                                                                                                                                                                                                                                                                                                                                                                 </t>
  </si>
  <si>
    <t xml:space="preserve">POSTES METALICOS AUTOPORTANTES, CONICO OU TELESCOPICO, PARA SPDA, ALTURA 15 METROS LIVRES                                                                                                                                                                                                                                                                                                                                                                                                                 </t>
  </si>
  <si>
    <t xml:space="preserve">POSTES METALICOS AUTOPORTANTES, CONICO OU TELESCOPICO, PARA SPDA, ALTURA 20 METROS LIVRES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</si>
  <si>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</si>
  <si>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</si>
  <si>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</si>
  <si>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</si>
  <si>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</si>
  <si>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</si>
  <si>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</si>
  <si>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</si>
  <si>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</si>
  <si>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</si>
  <si>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</si>
  <si>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</si>
  <si>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</si>
  <si>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</si>
  <si>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</si>
  <si>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</si>
  <si>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</si>
  <si>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</si>
  <si>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</si>
  <si>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</si>
  <si>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</si>
  <si>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</si>
  <si>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</si>
  <si>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</si>
  <si>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</si>
  <si>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</si>
  <si>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</si>
  <si>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</si>
  <si>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</si>
  <si>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</si>
  <si>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DE POLIURETANO                                                                                                                                                                                                                                                                                                                                                                                                                                                                                     </t>
  </si>
  <si>
    <t xml:space="preserve">PRIMER EPOXI / EPOXIDICO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</si>
  <si>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</si>
  <si>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</si>
  <si>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</si>
  <si>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</si>
  <si>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</si>
  <si>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</si>
  <si>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</si>
  <si>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</si>
  <si>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</si>
  <si>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</si>
  <si>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</si>
  <si>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</si>
  <si>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</si>
  <si>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</si>
  <si>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</si>
  <si>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</si>
  <si>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</si>
  <si>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</si>
  <si>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</si>
  <si>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</si>
  <si>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</si>
  <si>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</si>
  <si>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</si>
  <si>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</si>
  <si>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</si>
  <si>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</si>
  <si>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</si>
  <si>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</si>
  <si>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</si>
  <si>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</si>
  <si>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</si>
  <si>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</si>
  <si>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</si>
  <si>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</si>
  <si>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</si>
  <si>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</si>
  <si>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</si>
  <si>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</si>
  <si>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</si>
  <si>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</si>
  <si>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</si>
  <si>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</si>
  <si>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</si>
  <si>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</si>
  <si>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</si>
  <si>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</si>
  <si>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</si>
  <si>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</si>
  <si>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</si>
  <si>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</si>
  <si>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</si>
  <si>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</si>
  <si>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</si>
  <si>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</si>
  <si>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</si>
  <si>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RACK DE PISO PARA SERVIDOR, ABERTO, EM COLUNA, 44U X *570* MM                                                                                                                                                                                                                                                                                                                                                                                                                                             </t>
  </si>
  <si>
    <t xml:space="preserve">RACK DE PISO PARA SERVIDOR, FECHADO, 44U, COM PORTA, 44U X *570* MM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</si>
  <si>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</si>
  <si>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</si>
  <si>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</si>
  <si>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</si>
  <si>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</si>
  <si>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</si>
  <si>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</si>
  <si>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</si>
  <si>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</si>
  <si>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</si>
  <si>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</si>
  <si>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</si>
  <si>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</si>
  <si>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</si>
  <si>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</si>
  <si>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RASTELEIRO (MENSALISTA)                                                                                                                                                                                                                                                                                                                                                                                                                                                                                   </t>
  </si>
  <si>
    <t xml:space="preserve">RASTELEIRO HORISTA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</si>
  <si>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</si>
  <si>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</si>
  <si>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</si>
  <si>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</si>
  <si>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</si>
  <si>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</si>
  <si>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</si>
  <si>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</si>
  <si>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</si>
  <si>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</si>
  <si>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</si>
  <si>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</si>
  <si>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</si>
  <si>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</si>
  <si>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</si>
  <si>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</si>
  <si>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</si>
  <si>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</si>
  <si>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</si>
  <si>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</si>
  <si>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</si>
  <si>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</si>
  <si>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</si>
  <si>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</si>
  <si>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</si>
  <si>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</si>
  <si>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</si>
  <si>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</si>
  <si>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</si>
  <si>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</si>
  <si>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</si>
  <si>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</si>
  <si>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</si>
  <si>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</si>
  <si>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</si>
  <si>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</si>
  <si>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</si>
  <si>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</si>
  <si>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</si>
  <si>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</si>
  <si>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</si>
  <si>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</si>
  <si>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</si>
  <si>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</si>
  <si>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</si>
  <si>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</si>
  <si>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</si>
  <si>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</si>
  <si>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</si>
  <si>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</si>
  <si>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</si>
  <si>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</si>
  <si>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</si>
  <si>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</si>
  <si>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</si>
  <si>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</si>
  <si>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</si>
  <si>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</si>
  <si>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</si>
  <si>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</si>
  <si>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</si>
  <si>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</si>
  <si>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</si>
  <si>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</si>
  <si>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</si>
  <si>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</si>
  <si>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</si>
  <si>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</si>
  <si>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</si>
  <si>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</si>
  <si>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</si>
  <si>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</si>
  <si>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</si>
  <si>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</si>
  <si>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</si>
  <si>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</si>
  <si>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</si>
  <si>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PREMIUM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</si>
  <si>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</si>
  <si>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</si>
  <si>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</si>
  <si>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</si>
  <si>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</si>
  <si>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</si>
  <si>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</si>
  <si>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</si>
  <si>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</si>
  <si>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</si>
  <si>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</si>
  <si>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</si>
  <si>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</si>
  <si>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</si>
  <si>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</si>
  <si>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</si>
  <si>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</si>
  <si>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</si>
  <si>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</si>
  <si>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</si>
  <si>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</si>
  <si>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</si>
  <si>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</si>
  <si>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</si>
  <si>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</si>
  <si>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</si>
  <si>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</si>
  <si>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</si>
  <si>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</si>
  <si>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</si>
  <si>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</si>
  <si>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</si>
  <si>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</si>
  <si>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</si>
  <si>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</si>
  <si>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</si>
  <si>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</si>
  <si>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</si>
  <si>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</si>
  <si>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</si>
  <si>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</si>
  <si>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</si>
  <si>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</si>
  <si>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</si>
  <si>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</si>
  <si>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</si>
  <si>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</si>
  <si>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</si>
  <si>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</si>
  <si>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</si>
  <si>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</si>
  <si>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</si>
  <si>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</si>
  <si>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</si>
  <si>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</si>
  <si>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</si>
  <si>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</si>
  <si>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</si>
  <si>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</si>
  <si>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</si>
  <si>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</si>
  <si>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</si>
  <si>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</si>
  <si>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</si>
  <si>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</si>
  <si>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</si>
  <si>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</si>
  <si>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</si>
  <si>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</si>
  <si>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</si>
  <si>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OPACO PREMIUM INTERIOR/EXTERIOR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</si>
  <si>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</si>
  <si>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</si>
  <si>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</si>
  <si>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</si>
  <si>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</si>
  <si>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</si>
  <si>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</si>
  <si>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</si>
  <si>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</si>
  <si>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</si>
  <si>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</si>
  <si>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</si>
  <si>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</si>
  <si>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</si>
  <si>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</si>
  <si>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</si>
  <si>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</si>
  <si>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</si>
  <si>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</si>
  <si>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</si>
  <si>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</si>
  <si>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</si>
  <si>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(HORISTA)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</si>
  <si>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</si>
  <si>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</si>
  <si>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</si>
  <si>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</si>
  <si>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</si>
  <si>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</si>
  <si>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</si>
  <si>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</si>
  <si>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</si>
  <si>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</si>
  <si>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</si>
  <si>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</si>
  <si>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</si>
  <si>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</si>
  <si>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</si>
  <si>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</si>
  <si>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</si>
  <si>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</si>
  <si>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</si>
  <si>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 ESTOPA SISAL PARA GESSO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</si>
  <si>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</si>
  <si>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</si>
  <si>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</si>
  <si>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(HORISTA)                                                                                                                                                                                                                                                                                                                                                                                                                                                                                        </t>
  </si>
  <si>
    <t xml:space="preserve">SOLDADOR (MENSALISTA)                                                                                                                                                                                                                                                                                                                                                                                                                                                                                     </t>
  </si>
  <si>
    <t xml:space="preserve">SOLDADOR ELETRICO (PARA SOLDA A SER TESTADA COM RAIOS "X") (HORISTA)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</si>
  <si>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</si>
  <si>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</si>
  <si>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</si>
  <si>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</si>
  <si>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</si>
  <si>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</si>
  <si>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PREPARADORA / LIMPADORA PARA PVC, FRASCO COM 1000 CM3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</si>
  <si>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</si>
  <si>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</si>
  <si>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</si>
  <si>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</si>
  <si>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</si>
  <si>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</si>
  <si>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</si>
  <si>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</si>
  <si>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</si>
  <si>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</si>
  <si>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</si>
  <si>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</si>
  <si>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</si>
  <si>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</si>
  <si>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</si>
  <si>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</si>
  <si>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</si>
  <si>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</si>
  <si>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</si>
  <si>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</si>
  <si>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</si>
  <si>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</si>
  <si>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</si>
  <si>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</si>
  <si>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</si>
  <si>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</si>
  <si>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</si>
  <si>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</si>
  <si>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</si>
  <si>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</si>
  <si>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</si>
  <si>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</si>
  <si>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</si>
  <si>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</si>
  <si>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</si>
  <si>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</si>
  <si>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</si>
  <si>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</si>
  <si>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</si>
  <si>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</si>
  <si>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</si>
  <si>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</si>
  <si>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</si>
  <si>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</si>
  <si>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</si>
  <si>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</si>
  <si>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</si>
  <si>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</si>
  <si>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</si>
  <si>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</si>
  <si>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</si>
  <si>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</si>
  <si>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</si>
  <si>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</si>
  <si>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</si>
  <si>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</si>
  <si>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</si>
  <si>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</si>
  <si>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</si>
  <si>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</si>
  <si>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</si>
  <si>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</si>
  <si>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</si>
  <si>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</si>
  <si>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</si>
  <si>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</si>
  <si>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</si>
  <si>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</si>
  <si>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</si>
  <si>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</si>
  <si>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</si>
  <si>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</si>
  <si>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</si>
  <si>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</si>
  <si>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</si>
  <si>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</si>
  <si>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</si>
  <si>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</si>
  <si>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</si>
  <si>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</si>
  <si>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</si>
  <si>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(COM INSCRICAO EM RELEVO DO TIPO DE REDE)                                                                                                                                                                                                                                                                                                                                                                                     </t>
  </si>
  <si>
    <t xml:space="preserve">TAMPAO FOFO ARTICULADO, CLASSE D400 CARGA MAX 40 T, REDONDO, TAMPA 600 MM (COM INSCRICAO EM RELEVO DO TIPO DE REDE)                                                                                                                                                                                                                                                                                                                                                                                       </t>
  </si>
  <si>
    <t xml:space="preserve">TAMPAO FOFO SIMPLES COM BASE, CLASSE A15 CARGA MAX 1,5 T, 300 X 300 MM (COM INSCRICAO EM RELEVO DO TIPO DE REDE)                                                                                                                                                                                                                                                                                                                                                                                          </t>
  </si>
  <si>
    <t xml:space="preserve">TAMPAO FOFO SIMPLES COM BASE, CLASSE A15 CARGA MAX 1,5 T, 400 X 400 MM (COM INSCRICAO EM RELEVO DO TIPO DE REDE)                                                                                                                                                                                                                                                                                                                                                                                          </t>
  </si>
  <si>
    <t xml:space="preserve">TAMPAO FOFO SIMPLES COM BASE, CLASSE A15 CARGA MAX 1,5 T, 400 X 600 MM (COM INSCRICAO EM RELEVO DO TIPO DE REDE)                                                                                                                                                                                                                                                                                                                                                                                          </t>
  </si>
  <si>
    <t xml:space="preserve">TAMPAO FOFO SIMPLES COM BASE, CLASSE B125 CARGA MAX 12,5 T, REDONDO, TAMPA 500 MM (COM INSCRICAO EM RELEVO DO TIPO DE REDE)                                                                                                                                                                                                                                                                                                                                                                               </t>
  </si>
  <si>
    <t xml:space="preserve">TAMPAO FOFO SIMPLES COM BASE, CLASSE B125 CARGA MAX 12,5 T, REDONDO, TAMPA 600 MM (COM INSCRICAO EM RELEVO DO TIPO DE REDE)                                                                                                                                                                                                                                                                                                                                                                               </t>
  </si>
  <si>
    <t xml:space="preserve">TAMPAO FOFO SIMPLES COM BASE, CLASSE D400 CARGA MAX 40 T, REDONDO, TAMPA 600 MM, REDE PLUVIAL/ESGOTO (COM INSCRICAO EM RELEVO DO TIPO DE REDE)                                                                                                                                                                                                                                                                                                                                                            </t>
  </si>
  <si>
    <t xml:space="preserve">TAMPAO FOFO SIMPLES COM BASE, CLASSE D400 CARGA MAX 40 T, REDONDO, TAMPA 900 MM (COM INSCRICAO EM RELEVO DO TIPO DE REDE)                                                                                                                                                                                                                                                                                                                                                                                 </t>
  </si>
  <si>
    <t xml:space="preserve">TAMPAO FOFO SIMPLES, CLASSE A15 CARGA MAX 1,5 T, 550 X 1100 MM (COM INSCRICAO EM RELEVO DO TIPO DE REDE)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</si>
  <si>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</si>
  <si>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</si>
  <si>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</si>
  <si>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</si>
  <si>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</si>
  <si>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</si>
  <si>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</si>
  <si>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</si>
  <si>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</si>
  <si>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</si>
  <si>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</si>
  <si>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</si>
  <si>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</si>
  <si>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</si>
  <si>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</si>
  <si>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(HORISTA)                                                                                                                                                                                                                                                                                                                                                                                                                                                                           </t>
  </si>
  <si>
    <t xml:space="preserve">TAQUEADOR OU TAQUEIRO (MENSALISTA)                                                                                                                                                                                                                                                                                                                                                                                                                                                                        </t>
  </si>
  <si>
    <t xml:space="preserve">TARIFA "A" ENTRE  0 E 20M3 FORNECIMENTO  D'AGUA                                                                                                                                                                                                                                                                                                                                                                                                                                                           </t>
  </si>
  <si>
    <t xml:space="preserve">TARJETA LIVRE / OCUPADO PARA PORTA DE BANHEIRO, CORPO EM ZAMAC E ESPELHO EM LATAO                                                                                                                                                                                                                                                                                                                                                                                                                         </t>
  </si>
  <si>
    <t xml:space="preserve">TARUGO DELIMITADOR DE PROFUNDIDADE EM ESPUMA DE POLIETILENO DE BAIXA DENSIDADE 10 MM, CINZA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</si>
  <si>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</si>
  <si>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</si>
  <si>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</si>
  <si>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</si>
  <si>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</si>
  <si>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</si>
  <si>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</si>
  <si>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</si>
  <si>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</si>
  <si>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</si>
  <si>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</si>
  <si>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</si>
  <si>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</si>
  <si>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</si>
  <si>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</si>
  <si>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</si>
  <si>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</si>
  <si>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</si>
  <si>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</si>
  <si>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</si>
  <si>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</si>
  <si>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</si>
  <si>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</si>
  <si>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</si>
  <si>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</si>
  <si>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</si>
  <si>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</si>
  <si>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</si>
  <si>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</si>
  <si>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</si>
  <si>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</si>
  <si>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</si>
  <si>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</si>
  <si>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</si>
  <si>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</si>
  <si>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</si>
  <si>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</si>
  <si>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</si>
  <si>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</si>
  <si>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</si>
  <si>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</si>
  <si>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</si>
  <si>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</si>
  <si>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</si>
  <si>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</si>
  <si>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</si>
  <si>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</si>
  <si>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</si>
  <si>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</si>
  <si>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</si>
  <si>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</si>
  <si>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</si>
  <si>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</si>
  <si>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</si>
  <si>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</si>
  <si>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</si>
  <si>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</si>
  <si>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</si>
  <si>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</si>
  <si>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</si>
  <si>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</si>
  <si>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</si>
  <si>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</si>
  <si>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</si>
  <si>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</si>
  <si>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</si>
  <si>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</si>
  <si>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</si>
  <si>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</si>
  <si>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</si>
  <si>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</si>
  <si>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</si>
  <si>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</si>
  <si>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</si>
  <si>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</si>
  <si>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</si>
  <si>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</si>
  <si>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</si>
  <si>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</si>
  <si>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</si>
  <si>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</si>
  <si>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</si>
  <si>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</si>
  <si>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</si>
  <si>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</si>
  <si>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</si>
  <si>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</si>
  <si>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</si>
  <si>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</si>
  <si>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</si>
  <si>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</si>
  <si>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</si>
  <si>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</si>
  <si>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</si>
  <si>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</si>
  <si>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</si>
  <si>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</si>
  <si>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</si>
  <si>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</si>
  <si>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</si>
  <si>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</si>
  <si>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</si>
  <si>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</si>
  <si>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</si>
  <si>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</si>
  <si>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</si>
  <si>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</si>
  <si>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</si>
  <si>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</si>
  <si>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</si>
  <si>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</si>
  <si>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</si>
  <si>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</si>
  <si>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</si>
  <si>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</si>
  <si>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</si>
  <si>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</si>
  <si>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</si>
  <si>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</si>
  <si>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</si>
  <si>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</si>
  <si>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</si>
  <si>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</si>
  <si>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</si>
  <si>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</si>
  <si>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</si>
  <si>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</si>
  <si>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</si>
  <si>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</si>
  <si>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</si>
  <si>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</si>
  <si>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</si>
  <si>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</si>
  <si>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</si>
  <si>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</si>
  <si>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</si>
  <si>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</si>
  <si>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</si>
  <si>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</si>
  <si>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</si>
  <si>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</si>
  <si>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</si>
  <si>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</si>
  <si>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</si>
  <si>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</si>
  <si>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</si>
  <si>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</si>
  <si>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</si>
  <si>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</si>
  <si>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</si>
  <si>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</si>
  <si>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</si>
  <si>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</si>
  <si>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</si>
  <si>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</si>
  <si>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</si>
  <si>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</si>
  <si>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</si>
  <si>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</si>
  <si>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</si>
  <si>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</si>
  <si>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</si>
  <si>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</si>
  <si>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</si>
  <si>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</si>
  <si>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</si>
  <si>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</si>
  <si>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</si>
  <si>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</si>
  <si>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</si>
  <si>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</si>
  <si>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</si>
  <si>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</si>
  <si>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</si>
  <si>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</si>
  <si>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</si>
  <si>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</si>
  <si>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</si>
  <si>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</si>
  <si>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</si>
  <si>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</si>
  <si>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</si>
  <si>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</si>
  <si>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</si>
  <si>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</si>
  <si>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</si>
  <si>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</si>
  <si>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</si>
  <si>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</si>
  <si>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</si>
  <si>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</si>
  <si>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</si>
  <si>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</si>
  <si>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</si>
  <si>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</si>
  <si>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</si>
  <si>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</si>
  <si>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</si>
  <si>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</si>
  <si>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</si>
  <si>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</si>
  <si>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</si>
  <si>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</si>
  <si>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</si>
  <si>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</si>
  <si>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</si>
  <si>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</si>
  <si>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</si>
  <si>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</si>
  <si>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</si>
  <si>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</si>
  <si>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(HORISTA)                                                                                                                                                                                                                                                                                                                                                                                                                                                                          </t>
  </si>
  <si>
    <t xml:space="preserve">TECNICO DE EDIFICACOES (MENSALISTA)                                                                                                                                                                                                                                                                                                                                                                                                                                                                       </t>
  </si>
  <si>
    <t xml:space="preserve">TECNICO EM LABORATORIO E CAMPO DE CONSTRUCAO CIVIL (HORISTA)                                                                                                                                                                                                                                                                                                                                                                                                                                              </t>
  </si>
  <si>
    <t xml:space="preserve">TECNICO EM LABORATORIO E CAMPO DE CONSTRUCAO CIVIL (MENSALISTA)                                                                                                                                                                                                                                                                                                                                                                                                                                           </t>
  </si>
  <si>
    <t xml:space="preserve">TECNICO EM SEGURANCA DO TRABALHO (HORISTA)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</si>
  <si>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</si>
  <si>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</si>
  <si>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</si>
  <si>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</si>
  <si>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</si>
  <si>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</si>
  <si>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</si>
  <si>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</si>
  <si>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</si>
  <si>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</si>
  <si>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</si>
  <si>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</si>
  <si>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</si>
  <si>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</si>
  <si>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</si>
  <si>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</si>
  <si>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</si>
  <si>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</si>
  <si>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</si>
  <si>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</si>
  <si>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</si>
  <si>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</si>
  <si>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</si>
  <si>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</si>
  <si>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</si>
  <si>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</si>
  <si>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</si>
  <si>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</si>
  <si>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</si>
  <si>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</si>
  <si>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</si>
  <si>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</si>
  <si>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</si>
  <si>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</si>
  <si>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</si>
  <si>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</si>
  <si>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</si>
  <si>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</si>
  <si>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</si>
  <si>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</si>
  <si>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</si>
  <si>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</si>
  <si>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</si>
  <si>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</si>
  <si>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</si>
  <si>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</si>
  <si>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</si>
  <si>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</si>
  <si>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</si>
  <si>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</si>
  <si>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</si>
  <si>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</si>
  <si>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</si>
  <si>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</si>
  <si>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</si>
  <si>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</si>
  <si>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</si>
  <si>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</si>
  <si>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</si>
  <si>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</si>
  <si>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</si>
  <si>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</si>
  <si>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</si>
  <si>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</si>
  <si>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5,00 M (SEM AMIANTO)                                                                                                                                                                                                                                                                                                                                                                                                                                    </t>
  </si>
  <si>
    <t xml:space="preserve">TELHA ESTRUTURAL DE FIBROCIMENTO 1 ABA, DE 0,52 X 5,50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</si>
  <si>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</si>
  <si>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</si>
  <si>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</si>
  <si>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</si>
  <si>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</si>
  <si>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</si>
  <si>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</si>
  <si>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</si>
  <si>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</si>
  <si>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</si>
  <si>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</si>
  <si>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</si>
  <si>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</si>
  <si>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</si>
  <si>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</si>
  <si>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</si>
  <si>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</si>
  <si>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</si>
  <si>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(MENSALISTA)                                                                                                                                                                                                                                                                                                                                                                                                                                                                                    </t>
  </si>
  <si>
    <t xml:space="preserve">TELHADOR (HORISTA)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</si>
  <si>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</si>
  <si>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</si>
  <si>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</si>
  <si>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</si>
  <si>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</si>
  <si>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</si>
  <si>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</si>
  <si>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</si>
  <si>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</si>
  <si>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</si>
  <si>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</si>
  <si>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</si>
  <si>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</si>
  <si>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</si>
  <si>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</si>
  <si>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</si>
  <si>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</si>
  <si>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</si>
  <si>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</si>
  <si>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</si>
  <si>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</si>
  <si>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</si>
  <si>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</si>
  <si>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</si>
  <si>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</si>
  <si>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</si>
  <si>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</si>
  <si>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</si>
  <si>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</si>
  <si>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</si>
  <si>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</si>
  <si>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</si>
  <si>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</si>
  <si>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</si>
  <si>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</si>
  <si>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</si>
  <si>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</si>
  <si>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</si>
  <si>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</si>
  <si>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</si>
  <si>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</si>
  <si>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</si>
  <si>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</si>
  <si>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</si>
  <si>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</si>
  <si>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</si>
  <si>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</si>
  <si>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</si>
  <si>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</si>
  <si>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PREMIUM PARA PISO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</si>
  <si>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</si>
  <si>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</si>
  <si>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QUALQUER COR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</si>
  <si>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</si>
  <si>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</si>
  <si>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</si>
  <si>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</si>
  <si>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</si>
  <si>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</si>
  <si>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</si>
  <si>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</si>
  <si>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</si>
  <si>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</si>
  <si>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</si>
  <si>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</si>
  <si>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PREMIUM, COR BRANCO FOSCO                                                                                                                                                                                                                                                                                                                                                                                                                                                            </t>
  </si>
  <si>
    <t xml:space="preserve">TINTA LATEX ACRILICA STANDARD, COR BRANCA                                                                                                                                                                                                                                                                                                                                                                                                                                                                 </t>
  </si>
  <si>
    <t xml:space="preserve">TINTA LATEX ACRILICA SUPER PREMIUM, COR BRANCO FOSCO                                                                                                                                                                                                                                                                                                                                                                                                                                                      </t>
  </si>
  <si>
    <t xml:space="preserve">TINTA MINERAL IMPERMEAVEL EM PO, BRANCA                                                                                                                                                                                                                                                                                                                                                                                                                                                                   </t>
  </si>
  <si>
    <t xml:space="preserve">TINTA/RESINA ACRILICA PREMIUM PARA CERAMICA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</si>
  <si>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</si>
  <si>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</si>
  <si>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</si>
  <si>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</si>
  <si>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</si>
  <si>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</si>
  <si>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</si>
  <si>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</si>
  <si>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</si>
  <si>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</si>
  <si>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</si>
  <si>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</si>
  <si>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</si>
  <si>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</si>
  <si>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</si>
  <si>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</si>
  <si>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</si>
  <si>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(HORISTA)                                                                                                                                                                                                                                                                                                                                                                                                                                                                                       </t>
  </si>
  <si>
    <t xml:space="preserve">TOPOGRAFO (MENSALISTA)                                                                                                                                                                                                                                                                                                                                                                                                                                                                                    </t>
  </si>
  <si>
    <t xml:space="preserve">TORNEIRA DE BOIA BALAO METALICO, VAZAO TOTAL, PARA CAIXA D'AGUA, AGUA QUENTE, ROSCA 1/2 ", COM HASTE, TORNEIRA E BALAO METALICOS                                                                                                                                                                                                                                                                                                                                                                          </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</si>
  <si>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</si>
  <si>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</si>
  <si>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 xml:space="preserve">TORNEIRA DE BOIA CONVENCIONAL PARA CAIXA D'AGUA, AGUA FRIA, 1.1/4", COM HASTE E TORNEIRA METALICOS E BALAO PLASTICO                                                                                                                                                                                                                                                                                                                                                                                       </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</si>
  <si>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</si>
  <si>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</si>
  <si>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</si>
  <si>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 xml:space="preserve">TORNEIRA DE BOIA CONVENCIONAL PARA CAIXA D'AGUA, 2", AGUA FRIA, COM HASTE E TORNEIRA METALICOS E BALAO PLASTICO                                                                                                                                                                                                                                                                                                                                                                                           </t>
  </si>
  <si>
    <t xml:space="preserve">TORNEIRA DE BOIA VAZAO TOTAL PARA CAIXA D'AGUA, AGUA FRIA, BITOLA 1/2", COM HASTE E TORNEIRA METALICOS E BALAO PLASTICO                                                                                                                                                                                                                                                                                                                                                                                   </t>
  </si>
  <si>
    <t xml:space="preserve">TORNEIRA DE BOIA VAZAO TOTAL PARA CAIXA D'AGUA, AGUA FRIA, BITOLA 1", COM HASTE E TORNEIRA METALICOS E BALAO PLASTICO                                                                                                                                                                                                                                                                                                                                                                                     </t>
  </si>
  <si>
    <t xml:space="preserve">TORNEIRA DE BOIA VAZAO TOTAL PARA CAIXA D'AGUA, AGUA FRIA, BITOLA 3/4", COM HASTE E TORNEIRA METALICOS E BALAO PLASTICO                                                                                                                                                                                                                                                                                                                                                                                   </t>
  </si>
  <si>
    <t xml:space="preserve">TORNEIRA DE MESA PARA LAVATORIO, METALICA CROMADA, COM MISTURADOR MONOCOMANDO, BICA BAIXA (REF 2875)                                                                                                                                                                                                                                                                                                                                                                                                      </t>
  </si>
  <si>
    <t xml:space="preserve">TORNEIRA DE MESA PARA LAVATORIO, METALICA CROMADA, COM SENSOR DE APROXIMACAO ELETRICO, BIVOLT                                                                                                                                                                                                                                                                                                                                                                                                             </t>
  </si>
  <si>
    <t xml:space="preserve">TORNEIRA DE MESA/BANCADA, PARA LAVATORIO, FIXA, METALICA CROMADA, PADRAO POPULAR, 1/2 " OU 3/4 " (REF 1193)                                                                                                                                                                                                                                                                                                                                                                                               </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</si>
  <si>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</si>
  <si>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</si>
  <si>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 xml:space="preserve">TORNEIRA ELETRICA DE PAREDE, BICA ALTA, PARA COZINHA, 5500 W (110/220 V)                                                                                                                                                                                                                                                                                                                                                                                                                                  </t>
  </si>
  <si>
    <t xml:space="preserve">TORNEIRA METALICA CROMADA CANO CURTO, SEM BICO, SEM AREJADOR, DE PAREDE, PARA TANQUE E USO GERAL, 1/2 " OU 3/4 " (REF 1143)                                                                                                                                                                                                                                                                                                                                                                               </t>
  </si>
  <si>
    <t xml:space="preserve">TORNEIRA METALICA CROMADA DE MESA PARA LAVATORIO, BICA ALTA, COM AREJADOR (REF 1195)                                                                                                                                                                                                                                                                                                                                                                                                                      </t>
  </si>
  <si>
    <t xml:space="preserve">TORNEIRA METALICA CROMADA DE MESA PARA LAVATORIO, COM SENSOR DE PRESENCA A PILHA, COM AREJADOR EMBUTIDO                                                                                                                                                                                                                                                                                                                                                                                                   </t>
  </si>
  <si>
    <t xml:space="preserve">TORNEIRA METALICA CROMADA DE MESA, PARA LAVATORIO, TEMPORIZADA PRESSAO FECHAMENTO AUTOMATICO, BICA BAIXA                                                                                                                                                                                                                                                                                                                                                                                                  </t>
  </si>
  <si>
    <t xml:space="preserve">TORNEIRA METALICA CROMADA DE PAREDE LONGA PARA LAVATORIO, COM AREJADOR, ACIONAMENTO ALAVANCA, 1/4 DE VOLTA (REF 1178)                                                                                                                                                                                                                                                                                                                                                                                     </t>
  </si>
  <si>
    <t xml:space="preserve">TORNEIRA METALICA CROMADA DE PAREDE, PARA COZINHA, BICA MOVEL, COM AREJADOR, 1/2 " OU 3/4 " (REF 1167 / 1168)                                                                                                                                                                                                                                                                                                                                                                                             </t>
  </si>
  <si>
    <t xml:space="preserve">TORNEIRA METALICA CROMADA PARA JARDIM / TANQUE, COM BICO PLASTICO, CANO LONGO, DE PAREDE, PADRAO POPULAR / USO GERAL , 1/2 " OU 3/4 " (REF 1153 / 1130)                                                                                                                                                                                                                                                                                                                                                   </t>
  </si>
  <si>
    <t xml:space="preserve">TORNEIRA METALICA CROMADA PARA TANQUE / JARDIM, SEM BICO , CANO LONGO, DE PAREDE, PADRAO POPULAR / USO GERAL, 1/2 " OU 3/4 " (REF 1126)                                                                                                                                                                                                                                                                                                                                                                   </t>
  </si>
  <si>
    <t xml:space="preserve">TORNEIRA METALICA CROMADA, CANO CURTO, COM AREJADOR, SEM BICO PLASTICO, DE PAREDE, PARA USO GERAL, 1/2 " OU 3/4 " (REF 1152 / 1154)                                                                                                                                                                                                                                                                                                                                                                       </t>
  </si>
  <si>
    <t xml:space="preserve">TORNEIRA METALICA CROMADA, DE MESA/BANCADA, PARA COZINHA, BICA MOVEL, COM AREJADOR, 1/2 " OU 3/4 " (REF 1167 / 1168)                                                                                                                                                                                                                                                                                                                                                                                      </t>
  </si>
  <si>
    <t xml:space="preserve">TORNEIRA METALICA CROMADA, RETA, DE PAREDE, PARA COZINHA, COM AREJADOR, PADRAO POPULAR, 1/2 " OU 3/4 " (REF 1159 / 1160)                                                                                                                                                                                                                                                                                                                                                                                  </t>
  </si>
  <si>
    <t xml:space="preserve">TORNEIRA METALICA CROMADA, RETA, DE PAREDE, PARA COZINHA, SEM BICO, SEM AREJADOR, PADRAO POPULAR, 1/2 " OU 3/4 " (REF 1158)                                                                                                                                                                                                                                                                                                                                                                               </t>
  </si>
  <si>
    <t xml:space="preserve">TORNEIRA PLASTICA DE BOIA CONVENCIONAL PARA CAIXA DE AGUA, AGUA FRIA,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</si>
  <si>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</si>
  <si>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</si>
  <si>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</si>
  <si>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</si>
  <si>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</si>
  <si>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</si>
  <si>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</si>
  <si>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</si>
  <si>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</si>
  <si>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</si>
  <si>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</si>
  <si>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</si>
  <si>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</si>
  <si>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</si>
  <si>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</si>
  <si>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</si>
  <si>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</si>
  <si>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</si>
  <si>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</si>
  <si>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</si>
  <si>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</si>
  <si>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</si>
  <si>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</si>
  <si>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</si>
  <si>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</si>
  <si>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</si>
  <si>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</si>
  <si>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</si>
  <si>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</si>
  <si>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</si>
  <si>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</si>
  <si>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</si>
  <si>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</si>
  <si>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</si>
  <si>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</si>
  <si>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</si>
  <si>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</si>
  <si>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</si>
  <si>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</si>
  <si>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</si>
  <si>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</si>
  <si>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</si>
  <si>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</si>
  <si>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</si>
  <si>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</si>
  <si>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</si>
  <si>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</si>
  <si>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</si>
  <si>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</si>
  <si>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</si>
  <si>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</si>
  <si>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</si>
  <si>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</si>
  <si>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</si>
  <si>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</si>
  <si>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</si>
  <si>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</si>
  <si>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</si>
  <si>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</si>
  <si>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</si>
  <si>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</si>
  <si>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</si>
  <si>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</si>
  <si>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</si>
  <si>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</si>
  <si>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</si>
  <si>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</si>
  <si>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</si>
  <si>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</si>
  <si>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</si>
  <si>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</si>
  <si>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</si>
  <si>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</si>
  <si>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</si>
  <si>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</si>
  <si>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</si>
  <si>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</si>
  <si>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</si>
  <si>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</si>
  <si>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</si>
  <si>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</si>
  <si>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</si>
  <si>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</si>
  <si>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</si>
  <si>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</si>
  <si>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</si>
  <si>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</si>
  <si>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</si>
  <si>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</si>
  <si>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</si>
  <si>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</si>
  <si>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</si>
  <si>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</si>
  <si>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</si>
  <si>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</si>
  <si>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</si>
  <si>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</si>
  <si>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500 MM (DRENAGEM/ESGOTO)                                                                                                                                                                                                                                                                                                                                                                                                                       </t>
  </si>
  <si>
    <t xml:space="preserve">TUBO CORRUGADO PEAD, PAREDE DUPLA, INTERNA LISA, JEI, DN/DI *1000* MM, PARA SANEAMENTO (DRENAGEM/ESGOTO)                                                                                                                                                                                                                                                                                                                                                                                                  </t>
  </si>
  <si>
    <t xml:space="preserve">TUBO CORRUGADO PEAD, PAREDE DUPLA, INTERNA LISA, JEI, DN/DI *400* MM, PARA SANEAMENTO (DRENAGEM/ESGOTO)                                                                                                                                                                                                                                                                                                                                                                                                   </t>
  </si>
  <si>
    <t xml:space="preserve">TUBO CORRUGADO PEAD, PAREDE DUPLA, INTERNA LISA, JEI, DN/DI *800* MM, PARA SANEAMENTO (DRENAGEM/ESGOTO)                                                                                                                                                                                                                                                                                                                                                                                                   </t>
  </si>
  <si>
    <t xml:space="preserve">TUBO CORRUGADO PEAD, PAREDE DUPLA, INTERNA LISA, JEI, DN/DI 1200 MM, PARA SANEAMENTO (DRENAGEM/ESGOTO)                                                                                                                                                                                                                                                                                                                                                                                                    </t>
  </si>
  <si>
    <t xml:space="preserve">TUBO CORRUGADO PEAD, PAREDE DUPLA, INTERNA LISA, JEI, DN/DI 250 MM, PARA SANEAMENTO (DRENAGEM/ESGOTO)                                                                                                                                                                                                                                                                                                                                                                                                     </t>
  </si>
  <si>
    <t xml:space="preserve">TUBO CORRUGADO PEAD, PAREDE DUPLA, INTERNA LISA, JEI, DN/DI 300 MM, PARA SANEAMENTO (DRENAGEM/ESGOTO)                                                                                                                                                                                                                                                                                                                                                                                                     </t>
  </si>
  <si>
    <t xml:space="preserve">TUBO CORRUGADO PEAD, PAREDE DUPLA, INTERNA LISA, JEI, DN/DI 600 MM, PARA SANEAMENTO (DRENAGEM/ESGOTO)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</si>
  <si>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</si>
  <si>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</si>
  <si>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</si>
  <si>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</si>
  <si>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</si>
  <si>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</si>
  <si>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</si>
  <si>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</si>
  <si>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</si>
  <si>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</si>
  <si>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</si>
  <si>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</si>
  <si>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</si>
  <si>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</si>
  <si>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</si>
  <si>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</si>
  <si>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</si>
  <si>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</si>
  <si>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</si>
  <si>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</si>
  <si>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</si>
  <si>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</si>
  <si>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</si>
  <si>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</si>
  <si>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</si>
  <si>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</si>
  <si>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</si>
  <si>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</si>
  <si>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</si>
  <si>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</si>
  <si>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</si>
  <si>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</si>
  <si>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</si>
  <si>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</si>
  <si>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</si>
  <si>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</si>
  <si>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</si>
  <si>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</si>
  <si>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</si>
  <si>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</si>
  <si>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</si>
  <si>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</si>
  <si>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</si>
  <si>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</si>
  <si>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</si>
  <si>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</si>
  <si>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</si>
  <si>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</si>
  <si>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</si>
  <si>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</si>
  <si>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</si>
  <si>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</si>
  <si>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</si>
  <si>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</si>
  <si>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</si>
  <si>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</si>
  <si>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</si>
  <si>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</si>
  <si>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</si>
  <si>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</si>
  <si>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</si>
  <si>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</si>
  <si>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</si>
  <si>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</si>
  <si>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</si>
  <si>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</si>
  <si>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</si>
  <si>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</si>
  <si>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</si>
  <si>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</si>
  <si>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</si>
  <si>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</si>
  <si>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</si>
  <si>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</si>
  <si>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</si>
  <si>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</si>
  <si>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</si>
  <si>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</si>
  <si>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</si>
  <si>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</si>
  <si>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</si>
  <si>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</si>
  <si>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</si>
  <si>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</si>
  <si>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</si>
  <si>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</si>
  <si>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</si>
  <si>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</si>
  <si>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</si>
  <si>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</si>
  <si>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</si>
  <si>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</si>
  <si>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</si>
  <si>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</si>
  <si>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</si>
  <si>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</si>
  <si>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</si>
  <si>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</si>
  <si>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</si>
  <si>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</si>
  <si>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</si>
  <si>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</si>
  <si>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</si>
  <si>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</si>
  <si>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</si>
  <si>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</si>
  <si>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</si>
  <si>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</si>
  <si>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</si>
  <si>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</si>
  <si>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</si>
  <si>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</si>
  <si>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</si>
  <si>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</si>
  <si>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</si>
  <si>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</si>
  <si>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</si>
  <si>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</si>
  <si>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</si>
  <si>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</si>
  <si>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</si>
  <si>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</si>
  <si>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</si>
  <si>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TIPO BENGALA, PARA LIGACAO CAIXA DE DESCARGA - EMBUTIR, PVC,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</si>
  <si>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</si>
  <si>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</si>
  <si>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</si>
  <si>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</si>
  <si>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</si>
  <si>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</si>
  <si>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</si>
  <si>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</si>
  <si>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</si>
  <si>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</si>
  <si>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</si>
  <si>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</si>
  <si>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</si>
  <si>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</si>
  <si>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 NBR 15561)                                                                                                                                                                                                                                                                                                                                                            </t>
  </si>
  <si>
    <t xml:space="preserve">TUBO DE POLIETILENO DE ALTA DENSIDADE, PEAD, PE-80, DE = 110 MM X 10,0 MM PAREDE, ( SDR 11 - PN 12,5 ) PARA REDE DE AGUA OU ESGOTO ( NBR 15561)                                                                                                                                                                                                                                                                                                                                                           </t>
  </si>
  <si>
    <t xml:space="preserve">TUBO DE POLIETILENO DE ALTA DENSIDADE, PEAD, PE-80, DE = 1200 MM X 37,2 MM PAREDE ( SDR 32,25 - PN 04 ) PARA REDE DE AGUA OU ESGOTO ( NBR 15561)                                                                                                                                                                                                                                                                                                                                                          </t>
  </si>
  <si>
    <t xml:space="preserve">TUBO DE POLIETILENO DE ALTA DENSIDADE, PEAD, PE-80, DE = 1400 MM X 42,9 MM PAREDE, (SDR 32,25 - PN 04 ) PARA REDE DE AGUA OU ESGOTO ( NBR 15561)                                                                                                                                                                                                                                                                                                                                                          </t>
  </si>
  <si>
    <t xml:space="preserve">TUBO DE POLIETILENO DE ALTA DENSIDADE, PEAD, PE-80, DE = 160 MM X 14,6 MM PAREDE, (SDR 11 - PN 12,5 ) PARA REDE DE AGUA OU ESGOTO ( NBR 15561)                                                                                                                                                                                                                                                                                                                                                            </t>
  </si>
  <si>
    <t xml:space="preserve">TUBO DE POLIETILENO DE ALTA DENSIDADE, PEAD, PE-80, DE = 1600 MM X 49,0 MM PAREDE, ( SDR 32,25 - PN 04 ) PARA REDE DE AGUA OU ESGOTO ( NBR 15561)                                                                                                                                                                                                                                                                                                                                                         </t>
  </si>
  <si>
    <t xml:space="preserve">TUBO DE POLIETILENO DE ALTA DENSIDADE, PEAD, PE-80, DE = 900 MM X 34,7 MM PAREDE, ( SDR 26 - PN 05 ) PARA REDE DE AGUA OU ESGOTO ( NBR 15561)                                                                                                                                                                                                                                                                                                                                                             </t>
  </si>
  <si>
    <t xml:space="preserve">TUBO DE POLIETILENO DE ALTA DENSIDADE, PEAD, PE-80, DE= 200 MM X 18,2 MM PAREDE, ( SDR 11 - PN 12,5 ) PARA REDE DE AGUA OU ESGOTO ( NBR 15561)                                                                                                                                                                                                                                                                                                                                                            </t>
  </si>
  <si>
    <t xml:space="preserve">TUBO DE POLIETILENO DE ALTA DENSIDADE, PEAD, PE-80, DE= 315 MM X 28,7 MM PAREDE, ( SDR 11 - PN 12,5 ) PARA REDE DE AGUA OU ESGOTO ( NBR 15561)                                                                                                                                                                                                                                                                                                                                                            </t>
  </si>
  <si>
    <t xml:space="preserve">TUBO DE POLIETILENO DE ALTA DENSIDADE, PEAD, PE-80, DE= 400 MM X 36,4 MM PAREDE, ( SDR 11 - PN 12,5 ) PARA REDE DE AGUA OU ESGOTO ( NBR 15561)                                                                                                                                                                                                                                                                                                                                                            </t>
  </si>
  <si>
    <t xml:space="preserve">TUBO DE POLIETILENO DE ALTA DENSIDADE, PEAD, PE-80, DE= 50 MM X 4,6 MM PAREDE, (SDR 11 - PN 12,5) PARA REDE DE AGUA OU ESGOTO ( NBR 15561)                                                                                                                                                                                                                                                                                                                                                                </t>
  </si>
  <si>
    <t xml:space="preserve">TUBO DE POLIETILENO DE ALTA DENSIDADE, PEAD, PE-80, DE= 500 MM X 45,5 MM PAREDE, ( SDR 11 - PN 12,5 ) PARA REDE DE AGUA OU ESGOTO ( NBR 15561)                                                                                                                                                                                                                                                                                                                                                            </t>
  </si>
  <si>
    <t xml:space="preserve">TUBO DE POLIETILENO DE ALTA DENSIDADE, PEAD, PE-80, DE= 630 MM X 57,3 MM PAREDE (SDR 11 - PN 12,5 ) PARA REDE DE AGUA OU ESGOTO ( NBR 15561)                                                                                                                                                                                                                                                                                                                                                              </t>
  </si>
  <si>
    <t xml:space="preserve">TUBO DE POLIETILENO DE ALTA DENSIDADE, PEAD, PE-80, DE= 730 MM X 34,1 MM PAREDE, ( SDR 21 - PN 06 ) PARA REDE DE AGUA OU ESGOTO ( NBR 15561)                                                                                                                                                                                                                                                                                                                                                              </t>
  </si>
  <si>
    <t xml:space="preserve">TUBO DE POLIETILENO DE ALTA DENSIDADE, PEAD, PE-80, DE= 75 MM X 6,9 MM PAREDE, ( SRD 11 - PN 12,5 ) PARA REDE DE AGUA OU ESGOTO ( NBR 15561)                                                                                                                                                                                                                                                                                                                                                              </t>
  </si>
  <si>
    <t xml:space="preserve">TUBO DE POLIETILENO DE ALTA DENSIDADE, PEAD, PE-80, DE= 800 MM X 30,8 MM PAREDE, ( SDR 26 - PN 05 ) PARA REDE DE AGUA OU ESGOTO (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</si>
  <si>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</si>
  <si>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</si>
  <si>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</si>
  <si>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</si>
  <si>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</si>
  <si>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</si>
  <si>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</si>
  <si>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</si>
  <si>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</si>
  <si>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</si>
  <si>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(200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</si>
  <si>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</si>
  <si>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</si>
  <si>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</si>
  <si>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</si>
  <si>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</si>
  <si>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</si>
  <si>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</si>
  <si>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</si>
  <si>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</si>
  <si>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</si>
  <si>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</si>
  <si>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</si>
  <si>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</si>
  <si>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</si>
  <si>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</si>
  <si>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</si>
  <si>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</si>
  <si>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</si>
  <si>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</si>
  <si>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</si>
  <si>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</si>
  <si>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</si>
  <si>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</si>
  <si>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</si>
  <si>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</si>
  <si>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</si>
  <si>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</si>
  <si>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</si>
  <si>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</si>
  <si>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</si>
  <si>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</si>
  <si>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</si>
  <si>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</si>
  <si>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</si>
  <si>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</si>
  <si>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</si>
  <si>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</si>
  <si>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</si>
  <si>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</si>
  <si>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</si>
  <si>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</si>
  <si>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</si>
  <si>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</si>
  <si>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</si>
  <si>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</si>
  <si>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</si>
  <si>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</si>
  <si>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</si>
  <si>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</si>
  <si>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</si>
  <si>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</si>
  <si>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</si>
  <si>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</si>
  <si>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</si>
  <si>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</si>
  <si>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</si>
  <si>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</si>
  <si>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</si>
  <si>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</si>
  <si>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</si>
  <si>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</si>
  <si>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</si>
  <si>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</si>
  <si>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</si>
  <si>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</si>
  <si>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</si>
  <si>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</si>
  <si>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</si>
  <si>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</si>
  <si>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</si>
  <si>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</si>
  <si>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</si>
  <si>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</si>
  <si>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</si>
  <si>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</si>
  <si>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</si>
  <si>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</si>
  <si>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</si>
  <si>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</si>
  <si>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100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</si>
  <si>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</si>
  <si>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</si>
  <si>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</si>
  <si>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</si>
  <si>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</si>
  <si>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</si>
  <si>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</si>
  <si>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</si>
  <si>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</si>
  <si>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</si>
  <si>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</si>
  <si>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</si>
  <si>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</si>
  <si>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</si>
  <si>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</si>
  <si>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</si>
  <si>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</si>
  <si>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</si>
  <si>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</si>
  <si>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</si>
  <si>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</si>
  <si>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</si>
  <si>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</si>
  <si>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</si>
  <si>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</si>
  <si>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</si>
  <si>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</si>
  <si>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</si>
  <si>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</si>
  <si>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</si>
  <si>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</si>
  <si>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</si>
  <si>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</si>
  <si>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</si>
  <si>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</si>
  <si>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</si>
  <si>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</si>
  <si>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</si>
  <si>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</si>
  <si>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</si>
  <si>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</si>
  <si>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</si>
  <si>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</si>
  <si>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</si>
  <si>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</si>
  <si>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</si>
  <si>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</si>
  <si>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</si>
  <si>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</si>
  <si>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</si>
  <si>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</si>
  <si>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</si>
  <si>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</si>
  <si>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</si>
  <si>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</si>
  <si>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</si>
  <si>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</si>
  <si>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</si>
  <si>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</si>
  <si>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</si>
  <si>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</si>
  <si>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</si>
  <si>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</si>
  <si>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</si>
  <si>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</si>
  <si>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</si>
  <si>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</si>
  <si>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</si>
  <si>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</si>
  <si>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</si>
  <si>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</si>
  <si>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</si>
  <si>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</si>
  <si>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</si>
  <si>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</si>
  <si>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</si>
  <si>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</si>
  <si>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</si>
  <si>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</si>
  <si>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</si>
  <si>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</si>
  <si>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</si>
  <si>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</si>
  <si>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</si>
  <si>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</si>
  <si>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</si>
  <si>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</si>
  <si>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</si>
  <si>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</si>
  <si>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</si>
  <si>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</si>
  <si>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ESCOAMENTO PARA TANQUE, EM METAL CROMADO, 1.1/2 ", SEM LADRAO, COM TAMPAO PLASTICO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</si>
  <si>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</si>
  <si>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</si>
  <si>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</si>
  <si>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</si>
  <si>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</si>
  <si>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</si>
  <si>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</si>
  <si>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</si>
  <si>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</si>
  <si>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</si>
  <si>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</si>
  <si>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</si>
  <si>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</si>
  <si>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</si>
  <si>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</si>
  <si>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</si>
  <si>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</si>
  <si>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</si>
  <si>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</si>
  <si>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</si>
  <si>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</si>
  <si>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</si>
  <si>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</si>
  <si>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</si>
  <si>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</si>
  <si>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</si>
  <si>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</si>
  <si>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</si>
  <si>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</si>
  <si>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</si>
  <si>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</si>
  <si>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</si>
  <si>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</si>
  <si>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</si>
  <si>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</si>
  <si>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</si>
  <si>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</si>
  <si>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</si>
  <si>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</si>
  <si>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</si>
  <si>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</si>
  <si>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</si>
  <si>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</si>
  <si>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</si>
  <si>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</si>
  <si>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</si>
  <si>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</si>
  <si>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</si>
  <si>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</si>
  <si>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</si>
  <si>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</si>
  <si>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</si>
  <si>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</si>
  <si>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VERGALHAO ZINCADO ROSCA TOTAL, 1/4 " (6,3 MM)                                                                                                                                                                                                                                                                                                                                                                                                                                                             </t>
  </si>
  <si>
    <t xml:space="preserve">VERNIZ A BASE RESINA ALQUIDICA COM POLIURETANO PARA MADEIRA, COM FILTRO SOLAR, BRILHANTE, USO INTERNO E EXTERNO                                                                                                                                                                                                                                                                                                                                                                                           </t>
  </si>
  <si>
    <t xml:space="preserve">VERNIZ MARITIMO PREMIUM PARA MADEIRA, COM FILTRO SOLAR, BRILHANTE, USO INTERNO E EXTERNO                                                                                                                                                                                                                                                                                                                                                                                                                  </t>
  </si>
  <si>
    <t xml:space="preserve">VERNIZ TIPO COPAL PARA MADEIRA, BRILHANTE, USO INTERNO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</si>
  <si>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</si>
  <si>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</si>
  <si>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</si>
  <si>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</si>
  <si>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</si>
  <si>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</si>
  <si>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</si>
  <si>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</si>
  <si>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</si>
  <si>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</si>
  <si>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</si>
  <si>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</si>
  <si>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</si>
  <si>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(HORISTA)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</si>
  <si>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</si>
  <si>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</si>
  <si>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</si>
  <si>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</si>
  <si>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</si>
  <si>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</si>
  <si>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</si>
  <si>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</si>
  <si>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</si>
  <si>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</si>
  <si>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</si>
  <si>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</si>
  <si>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</si>
  <si>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</si>
  <si>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</si>
  <si>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</si>
  <si>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</si>
  <si>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</si>
  <si>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</si>
  <si>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</si>
  <si>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</si>
  <si>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</si>
  <si>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</si>
  <si>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</si>
  <si>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</si>
  <si>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</si>
  <si>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</si>
  <si>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</si>
  <si>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</si>
  <si>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</si>
  <si>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</si>
  <si>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</si>
  <si>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</si>
  <si>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</si>
  <si>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</si>
  <si>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</si>
  <si>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</si>
  <si>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</si>
  <si>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</si>
  <si>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</si>
  <si>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3,61</t>
  </si>
  <si>
    <t>4,69</t>
  </si>
  <si>
    <t>112,99</t>
  </si>
  <si>
    <t>105,16</t>
  </si>
  <si>
    <t>12,27</t>
  </si>
  <si>
    <t>15,88</t>
  </si>
  <si>
    <t>29,19</t>
  </si>
  <si>
    <t>64,83</t>
  </si>
  <si>
    <t>40,72</t>
  </si>
  <si>
    <t>46,94</t>
  </si>
  <si>
    <t>489,17</t>
  </si>
  <si>
    <t>50,67</t>
  </si>
  <si>
    <t>248,25</t>
  </si>
  <si>
    <t>346,59</t>
  </si>
  <si>
    <t>526,52</t>
  </si>
  <si>
    <t>80,93</t>
  </si>
  <si>
    <t>314,16</t>
  </si>
  <si>
    <t>367,80</t>
  </si>
  <si>
    <t>60,04</t>
  </si>
  <si>
    <t>148,71</t>
  </si>
  <si>
    <t>43,34</t>
  </si>
  <si>
    <t>3.839,53</t>
  </si>
  <si>
    <t>4.809,11</t>
  </si>
  <si>
    <t>6.515,57</t>
  </si>
  <si>
    <t>7.727,55</t>
  </si>
  <si>
    <t>39,08</t>
  </si>
  <si>
    <t>2.374,53</t>
  </si>
  <si>
    <t>86,94</t>
  </si>
  <si>
    <t>57,88</t>
  </si>
  <si>
    <t>712,33</t>
  </si>
  <si>
    <t>1.122,77</t>
  </si>
  <si>
    <t>1.576,53</t>
  </si>
  <si>
    <t>147,37</t>
  </si>
  <si>
    <t>191,97</t>
  </si>
  <si>
    <t>464,42</t>
  </si>
  <si>
    <t>2,19</t>
  </si>
  <si>
    <t>2,43</t>
  </si>
  <si>
    <t>596,81</t>
  </si>
  <si>
    <t>2.058,41</t>
  </si>
  <si>
    <t>721,86</t>
  </si>
  <si>
    <t>969,57</t>
  </si>
  <si>
    <t>1.357,41</t>
  </si>
  <si>
    <t>174,52</t>
  </si>
  <si>
    <t>81,44</t>
  </si>
  <si>
    <t>125,60</t>
  </si>
  <si>
    <t>421,76</t>
  </si>
  <si>
    <t>300,91</t>
  </si>
  <si>
    <t>232,69</t>
  </si>
  <si>
    <t>164,82</t>
  </si>
  <si>
    <t>581,74</t>
  </si>
  <si>
    <t>552,66</t>
  </si>
  <si>
    <t>678,70</t>
  </si>
  <si>
    <t>950,18</t>
  </si>
  <si>
    <t>103,91</t>
  </si>
  <si>
    <t>337.406,47</t>
  </si>
  <si>
    <t>9.242,08</t>
  </si>
  <si>
    <t>4.820,13</t>
  </si>
  <si>
    <t>6.397,25</t>
  </si>
  <si>
    <t>5.974,68</t>
  </si>
  <si>
    <t>2.843,50</t>
  </si>
  <si>
    <t>2.205,41</t>
  </si>
  <si>
    <t>3.274,00</t>
  </si>
  <si>
    <t>4.524,98</t>
  </si>
  <si>
    <t>1.969,62</t>
  </si>
  <si>
    <t>17.933,17</t>
  </si>
  <si>
    <t>8.490,80</t>
  </si>
  <si>
    <t>9.518,89</t>
  </si>
  <si>
    <t>10.754,32</t>
  </si>
  <si>
    <t>14.781,02</t>
  </si>
  <si>
    <t>5.204,61</t>
  </si>
  <si>
    <t>6.450,36</t>
  </si>
  <si>
    <t>9.585,09</t>
  </si>
  <si>
    <t>9.936,32</t>
  </si>
  <si>
    <t>11.402,65</t>
  </si>
  <si>
    <t>6.227,79</t>
  </si>
  <si>
    <t>6.705,97</t>
  </si>
  <si>
    <t>9.910,13</t>
  </si>
  <si>
    <t>11.465,06</t>
  </si>
  <si>
    <t>11.993,91</t>
  </si>
  <si>
    <t>1.769,98</t>
  </si>
  <si>
    <t>1.914,67</t>
  </si>
  <si>
    <t>2.546,77</t>
  </si>
  <si>
    <t>2.840,04</t>
  </si>
  <si>
    <t>3.336,04</t>
  </si>
  <si>
    <t>3.755,53</t>
  </si>
  <si>
    <t>1.669,60</t>
  </si>
  <si>
    <t>4.744,70</t>
  </si>
  <si>
    <t>5.004,70</t>
  </si>
  <si>
    <t>6.641,29</t>
  </si>
  <si>
    <t>8.046,81</t>
  </si>
  <si>
    <t>9.051,32</t>
  </si>
  <si>
    <t>71.328,08</t>
  </si>
  <si>
    <t>22.325,54</t>
  </si>
  <si>
    <t>28.811,55</t>
  </si>
  <si>
    <t>41.918,55</t>
  </si>
  <si>
    <t>5.148,36</t>
  </si>
  <si>
    <t>29.166,42</t>
  </si>
  <si>
    <t>101,67</t>
  </si>
  <si>
    <t>102,99</t>
  </si>
  <si>
    <t>50,83</t>
  </si>
  <si>
    <t>1.166,85</t>
  </si>
  <si>
    <t>1.044,38</t>
  </si>
  <si>
    <t>73,10</t>
  </si>
  <si>
    <t>74,26</t>
  </si>
  <si>
    <t>13.152,36</t>
  </si>
  <si>
    <t>13.665,92</t>
  </si>
  <si>
    <t>105,48</t>
  </si>
  <si>
    <t>18.681,83</t>
  </si>
  <si>
    <t>24.699,04</t>
  </si>
  <si>
    <t>3.206,14</t>
  </si>
  <si>
    <t>81,93</t>
  </si>
  <si>
    <t>38,50</t>
  </si>
  <si>
    <t>2.577,10</t>
  </si>
  <si>
    <t>3.107,74</t>
  </si>
  <si>
    <t>30,96</t>
  </si>
  <si>
    <t>5.486,59</t>
  </si>
  <si>
    <t>221,24</t>
  </si>
  <si>
    <t>498,57</t>
  </si>
  <si>
    <t>489,51</t>
  </si>
  <si>
    <t>235,50</t>
  </si>
  <si>
    <t>313,16</t>
  </si>
  <si>
    <t>453,71</t>
  </si>
  <si>
    <t>273,74</t>
  </si>
  <si>
    <t>639,69</t>
  </si>
  <si>
    <t>1.019,22</t>
  </si>
  <si>
    <t>1.277,02</t>
  </si>
  <si>
    <t>883,19</t>
  </si>
  <si>
    <t>1.092,67</t>
  </si>
  <si>
    <t>1.205,33</t>
  </si>
  <si>
    <t>487,06</t>
  </si>
  <si>
    <t>743,88</t>
  </si>
  <si>
    <t>796,76</t>
  </si>
  <si>
    <t>391,19</t>
  </si>
  <si>
    <t>448,95</t>
  </si>
  <si>
    <t>485,75</t>
  </si>
  <si>
    <t>172,23</t>
  </si>
  <si>
    <t>191,28</t>
  </si>
  <si>
    <t>203,95</t>
  </si>
  <si>
    <t>213,67</t>
  </si>
  <si>
    <t>40,71</t>
  </si>
  <si>
    <t>108,16</t>
  </si>
  <si>
    <t>40,50</t>
  </si>
  <si>
    <t>346,91</t>
  </si>
  <si>
    <t>619.421,87</t>
  </si>
  <si>
    <t>244,45</t>
  </si>
  <si>
    <t>151,40</t>
  </si>
  <si>
    <t>326,45</t>
  </si>
  <si>
    <t>444,31</t>
  </si>
  <si>
    <t>5.700,00</t>
  </si>
  <si>
    <t>7.773,25</t>
  </si>
  <si>
    <t>7.129,83</t>
  </si>
  <si>
    <t>31.011,86</t>
  </si>
  <si>
    <t>6.521,18</t>
  </si>
  <si>
    <t>23.186,44</t>
  </si>
  <si>
    <t>28.181,18</t>
  </si>
  <si>
    <t>2.622,56</t>
  </si>
  <si>
    <t>3,81</t>
  </si>
  <si>
    <t>168,50</t>
  </si>
  <si>
    <t>2.830,93</t>
  </si>
  <si>
    <t>2.380,30</t>
  </si>
  <si>
    <t>970,00</t>
  </si>
  <si>
    <t>14.016,41</t>
  </si>
  <si>
    <t>1.473,26</t>
  </si>
  <si>
    <t>1.613,04</t>
  </si>
  <si>
    <t>1.591,35</t>
  </si>
  <si>
    <t>8.923,84</t>
  </si>
  <si>
    <t>4.137,92</t>
  </si>
  <si>
    <t>8.394,99</t>
  </si>
  <si>
    <t>1.705,93</t>
  </si>
  <si>
    <t>69.484,74</t>
  </si>
  <si>
    <t>74.444,29</t>
  </si>
  <si>
    <t>5.147,86</t>
  </si>
  <si>
    <t>7.401,60</t>
  </si>
  <si>
    <t>12.546,34</t>
  </si>
  <si>
    <t>11.911,75</t>
  </si>
  <si>
    <t>48.880,04</t>
  </si>
  <si>
    <t>17.977,17</t>
  </si>
  <si>
    <t>53.310,23</t>
  </si>
  <si>
    <t>24.206,25</t>
  </si>
  <si>
    <t>5.344,13</t>
  </si>
  <si>
    <t>6.455,00</t>
  </si>
  <si>
    <t>8.671,88</t>
  </si>
  <si>
    <t>48.412,50</t>
  </si>
  <si>
    <t>7.624,96</t>
  </si>
  <si>
    <t>12.103,12</t>
  </si>
  <si>
    <t>241.141,56</t>
  </si>
  <si>
    <t>106.733,57</t>
  </si>
  <si>
    <t>60,96</t>
  </si>
  <si>
    <t>106,10</t>
  </si>
  <si>
    <t>59,50</t>
  </si>
  <si>
    <t>11,07</t>
  </si>
  <si>
    <t>916,87</t>
  </si>
  <si>
    <t>974,87</t>
  </si>
  <si>
    <t>1.095,04</t>
  </si>
  <si>
    <t>275,59</t>
  </si>
  <si>
    <t>472,60</t>
  </si>
  <si>
    <t>116,34</t>
  </si>
  <si>
    <t>213,30</t>
  </si>
  <si>
    <t>373,28</t>
  </si>
  <si>
    <t>676,76</t>
  </si>
  <si>
    <t>1.211,97</t>
  </si>
  <si>
    <t>179,37</t>
  </si>
  <si>
    <t>329,65</t>
  </si>
  <si>
    <t>418,85</t>
  </si>
  <si>
    <t>298,63</t>
  </si>
  <si>
    <t>978,30</t>
  </si>
  <si>
    <t>1.105,26</t>
  </si>
  <si>
    <t>375,26</t>
  </si>
  <si>
    <t>301,15</t>
  </si>
  <si>
    <t>380,93</t>
  </si>
  <si>
    <t>315,50</t>
  </si>
  <si>
    <t>385,41</t>
  </si>
  <si>
    <t>80,04</t>
  </si>
  <si>
    <t>68,30</t>
  </si>
  <si>
    <t>149,54</t>
  </si>
  <si>
    <t>5,30</t>
  </si>
  <si>
    <t>118,28</t>
  </si>
  <si>
    <t>542,96</t>
  </si>
  <si>
    <t>99,92</t>
  </si>
  <si>
    <t>31,82</t>
  </si>
  <si>
    <t>82,50</t>
  </si>
  <si>
    <t>199,43</t>
  </si>
  <si>
    <t>364.951,76</t>
  </si>
  <si>
    <t>389.515,84</t>
  </si>
  <si>
    <t>402.710,26</t>
  </si>
  <si>
    <t>449.171,43</t>
  </si>
  <si>
    <t>424.607,36</t>
  </si>
  <si>
    <t>442.153,10</t>
  </si>
  <si>
    <t>349.511,51</t>
  </si>
  <si>
    <t>350.213,34</t>
  </si>
  <si>
    <t>557.253,27</t>
  </si>
  <si>
    <t>539.005,70</t>
  </si>
  <si>
    <t>575.500,88</t>
  </si>
  <si>
    <t>528.478,26</t>
  </si>
  <si>
    <t>253.072,83</t>
  </si>
  <si>
    <t>143,78</t>
  </si>
  <si>
    <t>3,94</t>
  </si>
  <si>
    <t>74,33</t>
  </si>
  <si>
    <t>17,14</t>
  </si>
  <si>
    <t>92,74</t>
  </si>
  <si>
    <t>108,44</t>
  </si>
  <si>
    <t>1,54</t>
  </si>
  <si>
    <t>30,42</t>
  </si>
  <si>
    <t>72,15</t>
  </si>
  <si>
    <t>151,73</t>
  </si>
  <si>
    <t>257,80</t>
  </si>
  <si>
    <t>84,00</t>
  </si>
  <si>
    <t>76,16</t>
  </si>
  <si>
    <t>147,30</t>
  </si>
  <si>
    <t>132,55</t>
  </si>
  <si>
    <t>24,81</t>
  </si>
  <si>
    <t>22,55</t>
  </si>
  <si>
    <t>47,61</t>
  </si>
  <si>
    <t>81,06</t>
  </si>
  <si>
    <t>3.010,31</t>
  </si>
  <si>
    <t>3.575,80</t>
  </si>
  <si>
    <t>61,24</t>
  </si>
  <si>
    <t>97,98</t>
  </si>
  <si>
    <t>117,52</t>
  </si>
  <si>
    <t>7.643,12</t>
  </si>
  <si>
    <t>694.837,38</t>
  </si>
  <si>
    <t>595.919,68</t>
  </si>
  <si>
    <t>603.157,47</t>
  </si>
  <si>
    <t>685.669,50</t>
  </si>
  <si>
    <t>840.801,53</t>
  </si>
  <si>
    <t>2.451,55</t>
  </si>
  <si>
    <t>1.369,43</t>
  </si>
  <si>
    <t>912,94</t>
  </si>
  <si>
    <t>57,40</t>
  </si>
  <si>
    <t>66,36</t>
  </si>
  <si>
    <t>63,92</t>
  </si>
  <si>
    <t>64,34</t>
  </si>
  <si>
    <t>92,41</t>
  </si>
  <si>
    <t>43,73</t>
  </si>
  <si>
    <t>48,12</t>
  </si>
  <si>
    <t>52,51</t>
  </si>
  <si>
    <t>98,46</t>
  </si>
  <si>
    <t>36,10</t>
  </si>
  <si>
    <t>44,15</t>
  </si>
  <si>
    <t>36,85</t>
  </si>
  <si>
    <t>38,86</t>
  </si>
  <si>
    <t>47,42</t>
  </si>
  <si>
    <t>63,05</t>
  </si>
  <si>
    <t>76,87</t>
  </si>
  <si>
    <t>114,86</t>
  </si>
  <si>
    <t>134,12</t>
  </si>
  <si>
    <t>173,94</t>
  </si>
  <si>
    <t>58,52</t>
  </si>
  <si>
    <t>72,51</t>
  </si>
  <si>
    <t>84,11</t>
  </si>
  <si>
    <t>121,17</t>
  </si>
  <si>
    <t>48,39</t>
  </si>
  <si>
    <t>37,43</t>
  </si>
  <si>
    <t>73,71</t>
  </si>
  <si>
    <t>367,37</t>
  </si>
  <si>
    <t>74,50</t>
  </si>
  <si>
    <t>240,98</t>
  </si>
  <si>
    <t>5.223,66</t>
  </si>
  <si>
    <t>57,55</t>
  </si>
  <si>
    <t>133,23</t>
  </si>
  <si>
    <t>90,01</t>
  </si>
  <si>
    <t>103,07</t>
  </si>
  <si>
    <t>124,36</t>
  </si>
  <si>
    <t>141,24</t>
  </si>
  <si>
    <t>167,96</t>
  </si>
  <si>
    <t>144.260,80</t>
  </si>
  <si>
    <t>116.251,23</t>
  </si>
  <si>
    <t>248.878,19</t>
  </si>
  <si>
    <t>270.332,98</t>
  </si>
  <si>
    <t>97.750,05</t>
  </si>
  <si>
    <t>62.940,45</t>
  </si>
  <si>
    <t>73.199,00</t>
  </si>
  <si>
    <t>98.030,55</t>
  </si>
  <si>
    <t>625,66</t>
  </si>
  <si>
    <t>637,85</t>
  </si>
  <si>
    <t>559,29</t>
  </si>
  <si>
    <t>12,37</t>
  </si>
  <si>
    <t>9,83</t>
  </si>
  <si>
    <t>20,52</t>
  </si>
  <si>
    <t>12,49</t>
  </si>
  <si>
    <t>21,20</t>
  </si>
  <si>
    <t>7,42</t>
  </si>
  <si>
    <t>56,16</t>
  </si>
  <si>
    <t>13,73</t>
  </si>
  <si>
    <t>5,54</t>
  </si>
  <si>
    <t>26,23</t>
  </si>
  <si>
    <t>7,35</t>
  </si>
  <si>
    <t>144,97</t>
  </si>
  <si>
    <t>9,46</t>
  </si>
  <si>
    <t>41,06</t>
  </si>
  <si>
    <t>4.727,99</t>
  </si>
  <si>
    <t>2.870,30</t>
  </si>
  <si>
    <t>468,30</t>
  </si>
  <si>
    <t>1.522,88</t>
  </si>
  <si>
    <t>2.277,66</t>
  </si>
  <si>
    <t>159,08</t>
  </si>
  <si>
    <t>5.139,74</t>
  </si>
  <si>
    <t>335,12</t>
  </si>
  <si>
    <t>12.508,90</t>
  </si>
  <si>
    <t>640,57</t>
  </si>
  <si>
    <t>129,74</t>
  </si>
  <si>
    <t>178,47</t>
  </si>
  <si>
    <t>3.929,43</t>
  </si>
  <si>
    <t>6.043,54</t>
  </si>
  <si>
    <t>276,21</t>
  </si>
  <si>
    <t>7.214,68</t>
  </si>
  <si>
    <t>493,99</t>
  </si>
  <si>
    <t>17.734,04</t>
  </si>
  <si>
    <t>927,65</t>
  </si>
  <si>
    <t>122,18</t>
  </si>
  <si>
    <t>1.274,73</t>
  </si>
  <si>
    <t>62,91</t>
  </si>
  <si>
    <t>26.156,77</t>
  </si>
  <si>
    <t>542,07</t>
  </si>
  <si>
    <t>34,36</t>
  </si>
  <si>
    <t>10.085,36</t>
  </si>
  <si>
    <t>83.140,25</t>
  </si>
  <si>
    <t>4,26</t>
  </si>
  <si>
    <t>159,74</t>
  </si>
  <si>
    <t>28,90</t>
  </si>
  <si>
    <t>106,77</t>
  </si>
  <si>
    <t>187,85</t>
  </si>
  <si>
    <t>130,12</t>
  </si>
  <si>
    <t>170,86</t>
  </si>
  <si>
    <t>193,41</t>
  </si>
  <si>
    <t>256,38</t>
  </si>
  <si>
    <t>4,37</t>
  </si>
  <si>
    <t>53,16</t>
  </si>
  <si>
    <t>75,58</t>
  </si>
  <si>
    <t>108,60</t>
  </si>
  <si>
    <t>72,27</t>
  </si>
  <si>
    <t>24,09</t>
  </si>
  <si>
    <t>104,06</t>
  </si>
  <si>
    <t>768,88</t>
  </si>
  <si>
    <t>1.197,61</t>
  </si>
  <si>
    <t>56,18</t>
  </si>
  <si>
    <t>58,30</t>
  </si>
  <si>
    <t>7,53</t>
  </si>
  <si>
    <t>55,08</t>
  </si>
  <si>
    <t>185,72</t>
  </si>
  <si>
    <t>36,04</t>
  </si>
  <si>
    <t>11,70</t>
  </si>
  <si>
    <t>74,67</t>
  </si>
  <si>
    <t>48,85</t>
  </si>
  <si>
    <t>309,78</t>
  </si>
  <si>
    <t>155,06</t>
  </si>
  <si>
    <t>804,04</t>
  </si>
  <si>
    <t>38,81</t>
  </si>
  <si>
    <t>332,78</t>
  </si>
  <si>
    <t>169,44</t>
  </si>
  <si>
    <t>700,87</t>
  </si>
  <si>
    <t>36,44</t>
  </si>
  <si>
    <t>42,99</t>
  </si>
  <si>
    <t>26,52</t>
  </si>
  <si>
    <t>53,35</t>
  </si>
  <si>
    <t>5.548,17</t>
  </si>
  <si>
    <t>24,89</t>
  </si>
  <si>
    <t>4.409,95</t>
  </si>
  <si>
    <t>7.018,04</t>
  </si>
  <si>
    <t>27,91</t>
  </si>
  <si>
    <t>4.943,01</t>
  </si>
  <si>
    <t>45,34</t>
  </si>
  <si>
    <t>144,12</t>
  </si>
  <si>
    <t>827,46</t>
  </si>
  <si>
    <t>2.587,90</t>
  </si>
  <si>
    <t>2.035,78</t>
  </si>
  <si>
    <t>3.152,04</t>
  </si>
  <si>
    <t>7.364,15</t>
  </si>
  <si>
    <t>598,95</t>
  </si>
  <si>
    <t>679,49</t>
  </si>
  <si>
    <t>953,59</t>
  </si>
  <si>
    <t>1.596,91</t>
  </si>
  <si>
    <t>1.396,73</t>
  </si>
  <si>
    <t>2.588,17</t>
  </si>
  <si>
    <t>2.193,57</t>
  </si>
  <si>
    <t>3.612,80</t>
  </si>
  <si>
    <t>7.723,51</t>
  </si>
  <si>
    <t>89,62</t>
  </si>
  <si>
    <t>88,25</t>
  </si>
  <si>
    <t>126,40</t>
  </si>
  <si>
    <t>109,81</t>
  </si>
  <si>
    <t>131,15</t>
  </si>
  <si>
    <t>108,98</t>
  </si>
  <si>
    <t>167,17</t>
  </si>
  <si>
    <t>33,97</t>
  </si>
  <si>
    <t>191,52</t>
  </si>
  <si>
    <t>117,00</t>
  </si>
  <si>
    <t>131,62</t>
  </si>
  <si>
    <t>299,26</t>
  </si>
  <si>
    <t>121,90</t>
  </si>
  <si>
    <t>149,78</t>
  </si>
  <si>
    <t>180,00</t>
  </si>
  <si>
    <t>312,74</t>
  </si>
  <si>
    <t>202,03</t>
  </si>
  <si>
    <t>215,38</t>
  </si>
  <si>
    <t>244,37</t>
  </si>
  <si>
    <t>460,01</t>
  </si>
  <si>
    <t>225,39</t>
  </si>
  <si>
    <t>232,36</t>
  </si>
  <si>
    <t>273,78</t>
  </si>
  <si>
    <t>564,93</t>
  </si>
  <si>
    <t>479,48</t>
  </si>
  <si>
    <t>240,75</t>
  </si>
  <si>
    <t>245,03</t>
  </si>
  <si>
    <t>262,03</t>
  </si>
  <si>
    <t>446,81</t>
  </si>
  <si>
    <t>272,60</t>
  </si>
  <si>
    <t>297,33</t>
  </si>
  <si>
    <t>299,11</t>
  </si>
  <si>
    <t>554,33</t>
  </si>
  <si>
    <t>274,29</t>
  </si>
  <si>
    <t>274,50</t>
  </si>
  <si>
    <t>299,25</t>
  </si>
  <si>
    <t>558,41</t>
  </si>
  <si>
    <t>897,97</t>
  </si>
  <si>
    <t>340,58</t>
  </si>
  <si>
    <t>399,08</t>
  </si>
  <si>
    <t>384,61</t>
  </si>
  <si>
    <t>414.856,60</t>
  </si>
  <si>
    <t>95.421,61</t>
  </si>
  <si>
    <t>33,27</t>
  </si>
  <si>
    <t>51,52</t>
  </si>
  <si>
    <t>129,08</t>
  </si>
  <si>
    <t>139,88</t>
  </si>
  <si>
    <t>138,81</t>
  </si>
  <si>
    <t>390,63</t>
  </si>
  <si>
    <t>178,86</t>
  </si>
  <si>
    <t>88.115,29</t>
  </si>
  <si>
    <t>54,95</t>
  </si>
  <si>
    <t>719,13</t>
  </si>
  <si>
    <t>1.888,46</t>
  </si>
  <si>
    <t>135,23</t>
  </si>
  <si>
    <t>284,89</t>
  </si>
  <si>
    <t>101,45</t>
  </si>
  <si>
    <t>137.078,48</t>
  </si>
  <si>
    <t>2,48</t>
  </si>
  <si>
    <t>24,04</t>
  </si>
  <si>
    <t>56,33</t>
  </si>
  <si>
    <t>49,58</t>
  </si>
  <si>
    <t>3,30</t>
  </si>
  <si>
    <t>68.658,10</t>
  </si>
  <si>
    <t>323.241,03</t>
  </si>
  <si>
    <t>3.955,78</t>
  </si>
  <si>
    <t>45,52</t>
  </si>
  <si>
    <t>100,75</t>
  </si>
  <si>
    <t>17.843,38</t>
  </si>
  <si>
    <t>114,67</t>
  </si>
  <si>
    <t>20.309,45</t>
  </si>
  <si>
    <t>156,74</t>
  </si>
  <si>
    <t>27.762,44</t>
  </si>
  <si>
    <t>102,21</t>
  </si>
  <si>
    <t>18.103,67</t>
  </si>
  <si>
    <t>115,32</t>
  </si>
  <si>
    <t>20.424,52</t>
  </si>
  <si>
    <t>158,03</t>
  </si>
  <si>
    <t>27.989,87</t>
  </si>
  <si>
    <t>100,88</t>
  </si>
  <si>
    <t>17.867,23</t>
  </si>
  <si>
    <t>78,91</t>
  </si>
  <si>
    <t>13.978,89</t>
  </si>
  <si>
    <t>469.340,86</t>
  </si>
  <si>
    <t>1.043.551,70</t>
  </si>
  <si>
    <t>945.625,00</t>
  </si>
  <si>
    <t>990.125,00</t>
  </si>
  <si>
    <t>849.170,09</t>
  </si>
  <si>
    <t>1.014.600,00</t>
  </si>
  <si>
    <t>778.750,00</t>
  </si>
  <si>
    <t>928.937,50</t>
  </si>
  <si>
    <t>890.000,00</t>
  </si>
  <si>
    <t>1.004.614,20</t>
  </si>
  <si>
    <t>83,74</t>
  </si>
  <si>
    <t>730,00</t>
  </si>
  <si>
    <t>123.000,00</t>
  </si>
  <si>
    <t>261.106,60</t>
  </si>
  <si>
    <t>439,55</t>
  </si>
  <si>
    <t>38,11</t>
  </si>
  <si>
    <t>531,50</t>
  </si>
  <si>
    <t>964,05</t>
  </si>
  <si>
    <t>1.320,36</t>
  </si>
  <si>
    <t>211,12</t>
  </si>
  <si>
    <t>308,01</t>
  </si>
  <si>
    <t>71,80</t>
  </si>
  <si>
    <t>250,22</t>
  </si>
  <si>
    <t>24,02</t>
  </si>
  <si>
    <t>165,81</t>
  </si>
  <si>
    <t>524,76</t>
  </si>
  <si>
    <t>568,50</t>
  </si>
  <si>
    <t>262,38</t>
  </si>
  <si>
    <t>160,34</t>
  </si>
  <si>
    <t>189,50</t>
  </si>
  <si>
    <t>91,57</t>
  </si>
  <si>
    <t>75,81</t>
  </si>
  <si>
    <t>54,58</t>
  </si>
  <si>
    <t>84,74</t>
  </si>
  <si>
    <t>49,46</t>
  </si>
  <si>
    <t>93,55</t>
  </si>
  <si>
    <t>62,90</t>
  </si>
  <si>
    <t>124,44</t>
  </si>
  <si>
    <t>56,14</t>
  </si>
  <si>
    <t>93,16</t>
  </si>
  <si>
    <t>46,55</t>
  </si>
  <si>
    <t>70,42</t>
  </si>
  <si>
    <t>131,87</t>
  </si>
  <si>
    <t>109,21</t>
  </si>
  <si>
    <t>6,41</t>
  </si>
  <si>
    <t>1.290,42</t>
  </si>
  <si>
    <t>3.304,02</t>
  </si>
  <si>
    <t>4.516,00</t>
  </si>
  <si>
    <t>3,45</t>
  </si>
  <si>
    <t>81,17</t>
  </si>
  <si>
    <t>86,37</t>
  </si>
  <si>
    <t>10,81</t>
  </si>
  <si>
    <t>175,57</t>
  </si>
  <si>
    <t>21,10</t>
  </si>
  <si>
    <t>155,27</t>
  </si>
  <si>
    <t>26,67</t>
  </si>
  <si>
    <t>97,37</t>
  </si>
  <si>
    <t>39,55</t>
  </si>
  <si>
    <t>5.256,40</t>
  </si>
  <si>
    <t>1.351,64</t>
  </si>
  <si>
    <t>4.159,36</t>
  </si>
  <si>
    <t>8,48</t>
  </si>
  <si>
    <t>4.399,06</t>
  </si>
  <si>
    <t>80.357,14</t>
  </si>
  <si>
    <t>63.000,00</t>
  </si>
  <si>
    <t>9,07</t>
  </si>
  <si>
    <t>167,91</t>
  </si>
  <si>
    <t>145,90</t>
  </si>
  <si>
    <t>174,16</t>
  </si>
  <si>
    <t>196,18</t>
  </si>
  <si>
    <t>352,45</t>
  </si>
  <si>
    <t>37,51</t>
  </si>
  <si>
    <t>273,13</t>
  </si>
  <si>
    <t>150,69</t>
  </si>
  <si>
    <t>191,51</t>
  </si>
  <si>
    <t>704.432,18</t>
  </si>
  <si>
    <t>798.093,05</t>
  </si>
  <si>
    <t>1.482.554,21</t>
  </si>
  <si>
    <t>121.820,30</t>
  </si>
  <si>
    <t>108.893,81</t>
  </si>
  <si>
    <t>2.375,49</t>
  </si>
  <si>
    <t>78.659,36</t>
  </si>
  <si>
    <t>92.262,10</t>
  </si>
  <si>
    <t>112.370,52</t>
  </si>
  <si>
    <t>130.113,23</t>
  </si>
  <si>
    <t>70.048,23</t>
  </si>
  <si>
    <t>68.368,59</t>
  </si>
  <si>
    <t>98.247,31</t>
  </si>
  <si>
    <t>63.873,77</t>
  </si>
  <si>
    <t>53.339,69</t>
  </si>
  <si>
    <t>91.430,19</t>
  </si>
  <si>
    <t>81.404,38</t>
  </si>
  <si>
    <t>97.863,66</t>
  </si>
  <si>
    <t>57.526,25</t>
  </si>
  <si>
    <t>347,74</t>
  </si>
  <si>
    <t>305,55</t>
  </si>
  <si>
    <t>348,48</t>
  </si>
  <si>
    <t>1.964,86</t>
  </si>
  <si>
    <t>2.243,10</t>
  </si>
  <si>
    <t>3.905,58</t>
  </si>
  <si>
    <t>1.231.807,97</t>
  </si>
  <si>
    <t>2.368.861,49</t>
  </si>
  <si>
    <t>4.027.064,52</t>
  </si>
  <si>
    <t>246.807,58</t>
  </si>
  <si>
    <t>388.740,62</t>
  </si>
  <si>
    <t>1.439.621,87</t>
  </si>
  <si>
    <t>97.185,15</t>
  </si>
  <si>
    <t>136.700,00</t>
  </si>
  <si>
    <t>319.536,25</t>
  </si>
  <si>
    <t>284.863,41</t>
  </si>
  <si>
    <t>303.049,29</t>
  </si>
  <si>
    <t>27,95</t>
  </si>
  <si>
    <t>3.579,95</t>
  </si>
  <si>
    <t>24,72</t>
  </si>
  <si>
    <t>145,08</t>
  </si>
  <si>
    <t>476,05</t>
  </si>
  <si>
    <t>504,62</t>
  </si>
  <si>
    <t>281,00</t>
  </si>
  <si>
    <t>362,16</t>
  </si>
  <si>
    <t>438,49</t>
  </si>
  <si>
    <t>512,48</t>
  </si>
  <si>
    <t>1.137,47</t>
  </si>
  <si>
    <t>206,93</t>
  </si>
  <si>
    <t>408,05</t>
  </si>
  <si>
    <t>557,53</t>
  </si>
  <si>
    <t>20,88</t>
  </si>
  <si>
    <t>6,63</t>
  </si>
  <si>
    <t>64,48</t>
  </si>
  <si>
    <t>4,74</t>
  </si>
  <si>
    <t>8,79</t>
  </si>
  <si>
    <t>74,07</t>
  </si>
  <si>
    <t>324,66</t>
  </si>
  <si>
    <t>34,63</t>
  </si>
  <si>
    <t>153,90</t>
  </si>
  <si>
    <t>29,63</t>
  </si>
  <si>
    <t>20,39</t>
  </si>
  <si>
    <t>34,31</t>
  </si>
  <si>
    <t>16,78</t>
  </si>
  <si>
    <t>35,26</t>
  </si>
  <si>
    <t>101,05</t>
  </si>
  <si>
    <t>130,17</t>
  </si>
  <si>
    <t>296,90</t>
  </si>
  <si>
    <t>40,64</t>
  </si>
  <si>
    <t>93,38</t>
  </si>
  <si>
    <t>110,79</t>
  </si>
  <si>
    <t>25,36</t>
  </si>
  <si>
    <t>24,10</t>
  </si>
  <si>
    <t>57,34</t>
  </si>
  <si>
    <t>53,88</t>
  </si>
  <si>
    <t>34,98</t>
  </si>
  <si>
    <t>49,61</t>
  </si>
  <si>
    <t>24,59</t>
  </si>
  <si>
    <t>168,07</t>
  </si>
  <si>
    <t>73,83</t>
  </si>
  <si>
    <t>220,64</t>
  </si>
  <si>
    <t>27,23</t>
  </si>
  <si>
    <t>4,61</t>
  </si>
  <si>
    <t>333,71</t>
  </si>
  <si>
    <t>110,24</t>
  </si>
  <si>
    <t>96,95</t>
  </si>
  <si>
    <t>106,31</t>
  </si>
  <si>
    <t>181,38</t>
  </si>
  <si>
    <t>156,08</t>
  </si>
  <si>
    <t>214,04</t>
  </si>
  <si>
    <t>213,32</t>
  </si>
  <si>
    <t>62,65</t>
  </si>
  <si>
    <t>46,42</t>
  </si>
  <si>
    <t>70,83</t>
  </si>
  <si>
    <t>76,37</t>
  </si>
  <si>
    <t>70,58</t>
  </si>
  <si>
    <t>77,69</t>
  </si>
  <si>
    <t>81,64</t>
  </si>
  <si>
    <t>85,59</t>
  </si>
  <si>
    <t>98,76</t>
  </si>
  <si>
    <t>563,61</t>
  </si>
  <si>
    <t>960,64</t>
  </si>
  <si>
    <t>102,45</t>
  </si>
  <si>
    <t>119,62</t>
  </si>
  <si>
    <t>9,40</t>
  </si>
  <si>
    <t>2.635,00</t>
  </si>
  <si>
    <t>95,92</t>
  </si>
  <si>
    <t>56,71</t>
  </si>
  <si>
    <t>245.000,00</t>
  </si>
  <si>
    <t>208.046,30</t>
  </si>
  <si>
    <t>348.295,72</t>
  </si>
  <si>
    <t>591.113,41</t>
  </si>
  <si>
    <t>4.550,73</t>
  </si>
  <si>
    <t>752,62</t>
  </si>
  <si>
    <t>575,00</t>
  </si>
  <si>
    <t>104,16</t>
  </si>
  <si>
    <t>81,35</t>
  </si>
  <si>
    <t>329,22</t>
  </si>
  <si>
    <t>349,40</t>
  </si>
  <si>
    <t>806,04</t>
  </si>
  <si>
    <t>936,27</t>
  </si>
  <si>
    <t>1.551,08</t>
  </si>
  <si>
    <t>242,23</t>
  </si>
  <si>
    <t>446,99</t>
  </si>
  <si>
    <t>494,80</t>
  </si>
  <si>
    <t>596,64</t>
  </si>
  <si>
    <t>83,41</t>
  </si>
  <si>
    <t>86,93</t>
  </si>
  <si>
    <t>128,25</t>
  </si>
  <si>
    <t>120,46</t>
  </si>
  <si>
    <t>170,37</t>
  </si>
  <si>
    <t>456,16</t>
  </si>
  <si>
    <t>486,07</t>
  </si>
  <si>
    <t>215,97</t>
  </si>
  <si>
    <t>266,02</t>
  </si>
  <si>
    <t>49,12</t>
  </si>
  <si>
    <t>77,13</t>
  </si>
  <si>
    <t>133,96</t>
  </si>
  <si>
    <t>197,87</t>
  </si>
  <si>
    <t>100,69</t>
  </si>
  <si>
    <t>328,63</t>
  </si>
  <si>
    <t>19,74</t>
  </si>
  <si>
    <t>39,42</t>
  </si>
  <si>
    <t>72,43</t>
  </si>
  <si>
    <t>56,64</t>
  </si>
  <si>
    <t>229,84</t>
  </si>
  <si>
    <t>114,24</t>
  </si>
  <si>
    <t>310,80</t>
  </si>
  <si>
    <t>5,23</t>
  </si>
  <si>
    <t>56,50</t>
  </si>
  <si>
    <t>242,20</t>
  </si>
  <si>
    <t>30,32</t>
  </si>
  <si>
    <t>20,70</t>
  </si>
  <si>
    <t>31,12</t>
  </si>
  <si>
    <t>109,99</t>
  </si>
  <si>
    <t>67,80</t>
  </si>
  <si>
    <t>32,97</t>
  </si>
  <si>
    <t>54,28</t>
  </si>
  <si>
    <t>38,62</t>
  </si>
  <si>
    <t>1,68</t>
  </si>
  <si>
    <t>21,76</t>
  </si>
  <si>
    <t>99,94</t>
  </si>
  <si>
    <t>3.364,94</t>
  </si>
  <si>
    <t>108,11</t>
  </si>
  <si>
    <t>157,49</t>
  </si>
  <si>
    <t>1.873,24</t>
  </si>
  <si>
    <t>25,40</t>
  </si>
  <si>
    <t>46,56</t>
  </si>
  <si>
    <t>48,17</t>
  </si>
  <si>
    <t>59,16</t>
  </si>
  <si>
    <t>34,00</t>
  </si>
  <si>
    <t>43,27</t>
  </si>
  <si>
    <t>840.929,80</t>
  </si>
  <si>
    <t>12.863,66</t>
  </si>
  <si>
    <t>28.911,98</t>
  </si>
  <si>
    <t>24,28</t>
  </si>
  <si>
    <t>34,29</t>
  </si>
  <si>
    <t>78,88</t>
  </si>
  <si>
    <t>136,42</t>
  </si>
  <si>
    <t>70,24</t>
  </si>
  <si>
    <t>467,32</t>
  </si>
  <si>
    <t>489,58</t>
  </si>
  <si>
    <t>473,88</t>
  </si>
  <si>
    <t>800,38</t>
  </si>
  <si>
    <t>2.187,53</t>
  </si>
  <si>
    <t>4.504,77</t>
  </si>
  <si>
    <t>3,91</t>
  </si>
  <si>
    <t>1,85</t>
  </si>
  <si>
    <t>20.258,48</t>
  </si>
  <si>
    <t>656,31</t>
  </si>
  <si>
    <t>782,95</t>
  </si>
  <si>
    <t>865,33</t>
  </si>
  <si>
    <t>378.106,88</t>
  </si>
  <si>
    <t>371.908,40</t>
  </si>
  <si>
    <t>453.728,26</t>
  </si>
  <si>
    <t>467.379,02</t>
  </si>
  <si>
    <t>14.284,03</t>
  </si>
  <si>
    <t>15.107,76</t>
  </si>
  <si>
    <t>17.976,21</t>
  </si>
  <si>
    <t>688,56</t>
  </si>
  <si>
    <t>304,29</t>
  </si>
  <si>
    <t>372,71</t>
  </si>
  <si>
    <t>71.499,47</t>
  </si>
  <si>
    <t>49,77</t>
  </si>
  <si>
    <t>182,84</t>
  </si>
  <si>
    <t>401,70</t>
  </si>
  <si>
    <t>129,64</t>
  </si>
  <si>
    <t>187,69</t>
  </si>
  <si>
    <t>781,28</t>
  </si>
  <si>
    <t>3.208,27</t>
  </si>
  <si>
    <t>3.209,69</t>
  </si>
  <si>
    <t>8.575,68</t>
  </si>
  <si>
    <t>4.262,41</t>
  </si>
  <si>
    <t>4.006,16</t>
  </si>
  <si>
    <t>4.940,07</t>
  </si>
  <si>
    <t>1.054.000,00</t>
  </si>
  <si>
    <t>1.309.726,43</t>
  </si>
  <si>
    <t>1.378.656,03</t>
  </si>
  <si>
    <t>3.269,83</t>
  </si>
  <si>
    <t>3.084,27</t>
  </si>
  <si>
    <t>4.366,64</t>
  </si>
  <si>
    <t>2.957,33</t>
  </si>
  <si>
    <t>3.857,06</t>
  </si>
  <si>
    <t>3.373,06</t>
  </si>
  <si>
    <t>22,87</t>
  </si>
  <si>
    <t>86,20</t>
  </si>
  <si>
    <t>206,89</t>
  </si>
  <si>
    <t>63,79</t>
  </si>
  <si>
    <t>131,03</t>
  </si>
  <si>
    <t>129,31</t>
  </si>
  <si>
    <t>180,92</t>
  </si>
  <si>
    <t>113,88</t>
  </si>
  <si>
    <t>3.965,20</t>
  </si>
  <si>
    <t>73.618,80</t>
  </si>
  <si>
    <t>107.460,49</t>
  </si>
  <si>
    <t>130.044,78</t>
  </si>
  <si>
    <t>203.718,08</t>
  </si>
  <si>
    <t>58.864,82</t>
  </si>
  <si>
    <t>14,34</t>
  </si>
  <si>
    <t>21,31</t>
  </si>
  <si>
    <t>4.054,91</t>
  </si>
  <si>
    <t>2.948,20</t>
  </si>
  <si>
    <t>2.845,12</t>
  </si>
  <si>
    <t>3.150,36</t>
  </si>
  <si>
    <t>3.628,56</t>
  </si>
  <si>
    <t>20,48</t>
  </si>
  <si>
    <t>3.974,93</t>
  </si>
  <si>
    <t>2.994,40</t>
  </si>
  <si>
    <t>3.558,47</t>
  </si>
  <si>
    <t>3.390,97</t>
  </si>
  <si>
    <t>2.816,14</t>
  </si>
  <si>
    <t>3.690,40</t>
  </si>
  <si>
    <t>4.527,45</t>
  </si>
  <si>
    <t>3.959,70</t>
  </si>
  <si>
    <t>3.809,98</t>
  </si>
  <si>
    <t>21,49</t>
  </si>
  <si>
    <t>2.931,20</t>
  </si>
  <si>
    <t>3.564,76</t>
  </si>
  <si>
    <t>3.271,89</t>
  </si>
  <si>
    <t>703.740,00</t>
  </si>
  <si>
    <t>792.500,00</t>
  </si>
  <si>
    <t>1.098.933,28</t>
  </si>
  <si>
    <t>1.251.093,28</t>
  </si>
  <si>
    <t>730.156,64</t>
  </si>
  <si>
    <t>299,81</t>
  </si>
  <si>
    <t>3.654,96</t>
  </si>
  <si>
    <t>402,63</t>
  </si>
  <si>
    <t>11,23</t>
  </si>
  <si>
    <t>31,58</t>
  </si>
  <si>
    <t>38,38</t>
  </si>
  <si>
    <t>66,08</t>
  </si>
  <si>
    <t>159,01</t>
  </si>
  <si>
    <t>65,80</t>
  </si>
  <si>
    <t>260,46</t>
  </si>
  <si>
    <t>3.919,44</t>
  </si>
  <si>
    <t>214,14</t>
  </si>
  <si>
    <t>151,60</t>
  </si>
  <si>
    <t>105,82</t>
  </si>
  <si>
    <t>121,25</t>
  </si>
  <si>
    <t>105,58</t>
  </si>
  <si>
    <t>99,21</t>
  </si>
  <si>
    <t>98,72</t>
  </si>
  <si>
    <t>113,90</t>
  </si>
  <si>
    <t>73,73</t>
  </si>
  <si>
    <t>16.726,40</t>
  </si>
  <si>
    <t>4.368.026,28</t>
  </si>
  <si>
    <t>6.792.105,22</t>
  </si>
  <si>
    <t>1.662.894,77</t>
  </si>
  <si>
    <t>912.250,00</t>
  </si>
  <si>
    <t>951.806,76</t>
  </si>
  <si>
    <t>92.729,68</t>
  </si>
  <si>
    <t>357,49</t>
  </si>
  <si>
    <t>217,14</t>
  </si>
  <si>
    <t>59,71</t>
  </si>
  <si>
    <t>348,00</t>
  </si>
  <si>
    <t>456,43</t>
  </si>
  <si>
    <t>233,50</t>
  </si>
  <si>
    <t>176,22</t>
  </si>
  <si>
    <t>225,17</t>
  </si>
  <si>
    <t>254,54</t>
  </si>
  <si>
    <t>174,82</t>
  </si>
  <si>
    <t>179,52</t>
  </si>
  <si>
    <t>104,57</t>
  </si>
  <si>
    <t>134,64</t>
  </si>
  <si>
    <t>248,33</t>
  </si>
  <si>
    <t>133,14</t>
  </si>
  <si>
    <t>146,60</t>
  </si>
  <si>
    <t>238,65</t>
  </si>
  <si>
    <t>227,33</t>
  </si>
  <si>
    <t>590,91</t>
  </si>
  <si>
    <t>526,12</t>
  </si>
  <si>
    <t>174,28</t>
  </si>
  <si>
    <t>186,01</t>
  </si>
  <si>
    <t>167,82</t>
  </si>
  <si>
    <t>6,86</t>
  </si>
  <si>
    <t>38,48</t>
  </si>
  <si>
    <t>296,09</t>
  </si>
  <si>
    <t>110,86</t>
  </si>
  <si>
    <t>232,54</t>
  </si>
  <si>
    <t>1.332,14</t>
  </si>
  <si>
    <t>564,24</t>
  </si>
  <si>
    <t>599,94</t>
  </si>
  <si>
    <t>537,38</t>
  </si>
  <si>
    <t>701,89</t>
  </si>
  <si>
    <t>473,80</t>
  </si>
  <si>
    <t>1.159,32</t>
  </si>
  <si>
    <t>962,84</t>
  </si>
  <si>
    <t>670,10</t>
  </si>
  <si>
    <t>620,88</t>
  </si>
  <si>
    <t>540,17</t>
  </si>
  <si>
    <t>503,79</t>
  </si>
  <si>
    <t>660,52</t>
  </si>
  <si>
    <t>2.134,14</t>
  </si>
  <si>
    <t>2.425,58</t>
  </si>
  <si>
    <t>2.062,93</t>
  </si>
  <si>
    <t>2.059,93</t>
  </si>
  <si>
    <t>1.537,00</t>
  </si>
  <si>
    <t>1.556,51</t>
  </si>
  <si>
    <t>2.156,34</t>
  </si>
  <si>
    <t>530,72</t>
  </si>
  <si>
    <t>1.492,68</t>
  </si>
  <si>
    <t>2.370,87</t>
  </si>
  <si>
    <t>3.637,35</t>
  </si>
  <si>
    <t>5.329,68</t>
  </si>
  <si>
    <t>7.056,34</t>
  </si>
  <si>
    <t>10.122,90</t>
  </si>
  <si>
    <t>12.638,64</t>
  </si>
  <si>
    <t>19.243,11</t>
  </si>
  <si>
    <t>7.136,21</t>
  </si>
  <si>
    <t>10.000,57</t>
  </si>
  <si>
    <t>13.411,60</t>
  </si>
  <si>
    <t>17.150,44</t>
  </si>
  <si>
    <t>1.286,01</t>
  </si>
  <si>
    <t>22.048,69</t>
  </si>
  <si>
    <t>7.667,76</t>
  </si>
  <si>
    <t>11.758,22</t>
  </si>
  <si>
    <t>12.257,86</t>
  </si>
  <si>
    <t>20.028,94</t>
  </si>
  <si>
    <t>23.899,06</t>
  </si>
  <si>
    <t>2.062,06</t>
  </si>
  <si>
    <t>1.537,92</t>
  </si>
  <si>
    <t>3.121,07</t>
  </si>
  <si>
    <t>1.002,92</t>
  </si>
  <si>
    <t>1.357,76</t>
  </si>
  <si>
    <t>1.952,03</t>
  </si>
  <si>
    <t>3.617,07</t>
  </si>
  <si>
    <t>1.055,48</t>
  </si>
  <si>
    <t>4.768,95</t>
  </si>
  <si>
    <t>1.108,26</t>
  </si>
  <si>
    <t>6.419,95</t>
  </si>
  <si>
    <t>1.690,77</t>
  </si>
  <si>
    <t>2.390,32</t>
  </si>
  <si>
    <t>3.992,97</t>
  </si>
  <si>
    <t>1.397,77</t>
  </si>
  <si>
    <t>5.626,04</t>
  </si>
  <si>
    <t>1.894,32</t>
  </si>
  <si>
    <t>11.661,40</t>
  </si>
  <si>
    <t>2.606,35</t>
  </si>
  <si>
    <t>4.882,03</t>
  </si>
  <si>
    <t>7.827,64</t>
  </si>
  <si>
    <t>10.497,10</t>
  </si>
  <si>
    <t>2.213,29</t>
  </si>
  <si>
    <t>3.332,42</t>
  </si>
  <si>
    <t>9.649,06</t>
  </si>
  <si>
    <t>13.807,91</t>
  </si>
  <si>
    <t>709,68</t>
  </si>
  <si>
    <t>2.773,29</t>
  </si>
  <si>
    <t>879,70</t>
  </si>
  <si>
    <t>1.155,00</t>
  </si>
  <si>
    <t>1.715,60</t>
  </si>
  <si>
    <t>76,18</t>
  </si>
  <si>
    <t>1.736,83</t>
  </si>
  <si>
    <t>2.424,70</t>
  </si>
  <si>
    <t>3.382,27</t>
  </si>
  <si>
    <t>4.611,56</t>
  </si>
  <si>
    <t>299,51</t>
  </si>
  <si>
    <t>478,41</t>
  </si>
  <si>
    <t>92.940,43</t>
  </si>
  <si>
    <t>123.192,07</t>
  </si>
  <si>
    <t>739,03</t>
  </si>
  <si>
    <t>134,60</t>
  </si>
  <si>
    <t>215,90</t>
  </si>
  <si>
    <t>148,70</t>
  </si>
  <si>
    <t>43,32</t>
  </si>
  <si>
    <t>100,46</t>
  </si>
  <si>
    <t>158,23</t>
  </si>
  <si>
    <t>93,24</t>
  </si>
  <si>
    <t>35,76</t>
  </si>
  <si>
    <t>305,10</t>
  </si>
  <si>
    <t>139,84</t>
  </si>
  <si>
    <t>166,76</t>
  </si>
  <si>
    <t>192,11</t>
  </si>
  <si>
    <t>82,61</t>
  </si>
  <si>
    <t>23,14</t>
  </si>
  <si>
    <t>176,48</t>
  </si>
  <si>
    <t>16,70</t>
  </si>
  <si>
    <t>46,08</t>
  </si>
  <si>
    <t>34,51</t>
  </si>
  <si>
    <t>74,05</t>
  </si>
  <si>
    <t>34,05</t>
  </si>
  <si>
    <t>47,03</t>
  </si>
  <si>
    <t>86,14</t>
  </si>
  <si>
    <t>118,39</t>
  </si>
  <si>
    <t>164,91</t>
  </si>
  <si>
    <t>342,01</t>
  </si>
  <si>
    <t>414,06</t>
  </si>
  <si>
    <t>862,75</t>
  </si>
  <si>
    <t>130,19</t>
  </si>
  <si>
    <t>189,32</t>
  </si>
  <si>
    <t>181,00</t>
  </si>
  <si>
    <t>94,27</t>
  </si>
  <si>
    <t>106,35</t>
  </si>
  <si>
    <t>34,97</t>
  </si>
  <si>
    <t>100,30</t>
  </si>
  <si>
    <t>132,07</t>
  </si>
  <si>
    <t>126,02</t>
  </si>
  <si>
    <t>433.317,06</t>
  </si>
  <si>
    <t>470.000,00</t>
  </si>
  <si>
    <t>487.195,09</t>
  </si>
  <si>
    <t>138,21</t>
  </si>
  <si>
    <t>105,69</t>
  </si>
  <si>
    <t>42,75</t>
  </si>
  <si>
    <t>32,52</t>
  </si>
  <si>
    <t>58,82</t>
  </si>
  <si>
    <t>48,63</t>
  </si>
  <si>
    <t>357,58</t>
  </si>
  <si>
    <t>470,59</t>
  </si>
  <si>
    <t>345,25</t>
  </si>
  <si>
    <t>409,95</t>
  </si>
  <si>
    <t>62,50</t>
  </si>
  <si>
    <t>133,97</t>
  </si>
  <si>
    <t>86,55</t>
  </si>
  <si>
    <t>1.098,45</t>
  </si>
  <si>
    <t>4.425,57</t>
  </si>
  <si>
    <t>249,48</t>
  </si>
  <si>
    <t>252,53</t>
  </si>
  <si>
    <t>198,50</t>
  </si>
  <si>
    <t>210,22</t>
  </si>
  <si>
    <t>261,52</t>
  </si>
  <si>
    <t>3.753,89</t>
  </si>
  <si>
    <t>5.118,42</t>
  </si>
  <si>
    <t>49,19</t>
  </si>
  <si>
    <t>35,35</t>
  </si>
  <si>
    <t>267,77</t>
  </si>
  <si>
    <t>289,00</t>
  </si>
  <si>
    <t>167,74</t>
  </si>
  <si>
    <t>169,86</t>
  </si>
  <si>
    <t>8.708,51</t>
  </si>
  <si>
    <t>630,09</t>
  </si>
  <si>
    <t>919,00</t>
  </si>
  <si>
    <t>1.870,31</t>
  </si>
  <si>
    <t>120,22</t>
  </si>
  <si>
    <t>153,19</t>
  </si>
  <si>
    <t>236,77</t>
  </si>
  <si>
    <t>353,77</t>
  </si>
  <si>
    <t>703,43</t>
  </si>
  <si>
    <t>1.294,97</t>
  </si>
  <si>
    <t>2.274,63</t>
  </si>
  <si>
    <t>186,15</t>
  </si>
  <si>
    <t>322,87</t>
  </si>
  <si>
    <t>496,42</t>
  </si>
  <si>
    <t>930,79</t>
  </si>
  <si>
    <t>1.432,06</t>
  </si>
  <si>
    <t>10,75</t>
  </si>
  <si>
    <t>445,81</t>
  </si>
  <si>
    <t>546,27</t>
  </si>
  <si>
    <t>106,74</t>
  </si>
  <si>
    <t>163,25</t>
  </si>
  <si>
    <t>227,93</t>
  </si>
  <si>
    <t>351,62</t>
  </si>
  <si>
    <t>405,00</t>
  </si>
  <si>
    <t>536,23</t>
  </si>
  <si>
    <t>1.708,53</t>
  </si>
  <si>
    <t>578,30</t>
  </si>
  <si>
    <t>469,92</t>
  </si>
  <si>
    <t>84.450,00</t>
  </si>
  <si>
    <t>103.938,45</t>
  </si>
  <si>
    <t>59.312,70</t>
  </si>
  <si>
    <t>70.469,15</t>
  </si>
  <si>
    <t>56.064,63</t>
  </si>
  <si>
    <t>117.425,03</t>
  </si>
  <si>
    <t>123.073,87</t>
  </si>
  <si>
    <t>144.468,80</t>
  </si>
  <si>
    <t>265,74</t>
  </si>
  <si>
    <t>172,97</t>
  </si>
  <si>
    <t>218,89</t>
  </si>
  <si>
    <t>48,08</t>
  </si>
  <si>
    <t>66,27</t>
  </si>
  <si>
    <t>311,40</t>
  </si>
  <si>
    <t>37,83</t>
  </si>
  <si>
    <t>28,34</t>
  </si>
  <si>
    <t>42,82</t>
  </si>
  <si>
    <t>44,60</t>
  </si>
  <si>
    <t>57,11</t>
  </si>
  <si>
    <t>222,43</t>
  </si>
  <si>
    <t>14,29</t>
  </si>
  <si>
    <t>109,63</t>
  </si>
  <si>
    <t>48,01</t>
  </si>
  <si>
    <t>61,42</t>
  </si>
  <si>
    <t>48,09</t>
  </si>
  <si>
    <t>61,12</t>
  </si>
  <si>
    <t>65,06</t>
  </si>
  <si>
    <t>16,03</t>
  </si>
  <si>
    <t>25,94</t>
  </si>
  <si>
    <t>46,87</t>
  </si>
  <si>
    <t>4,07</t>
  </si>
  <si>
    <t>160,78</t>
  </si>
  <si>
    <t>123,39</t>
  </si>
  <si>
    <t>515,81</t>
  </si>
  <si>
    <t>264,15</t>
  </si>
  <si>
    <t>51,14</t>
  </si>
  <si>
    <t>843,86</t>
  </si>
  <si>
    <t>65,94</t>
  </si>
  <si>
    <t>58,27</t>
  </si>
  <si>
    <t>107,08</t>
  </si>
  <si>
    <t>158,86</t>
  </si>
  <si>
    <t>5.456,32</t>
  </si>
  <si>
    <t>5.480,82</t>
  </si>
  <si>
    <t>14,16</t>
  </si>
  <si>
    <t>55,68</t>
  </si>
  <si>
    <t>11,75</t>
  </si>
  <si>
    <t>53,89</t>
  </si>
  <si>
    <t>93,74</t>
  </si>
  <si>
    <t>181,72</t>
  </si>
  <si>
    <t>52,00</t>
  </si>
  <si>
    <t>204,62</t>
  </si>
  <si>
    <t>172,39</t>
  </si>
  <si>
    <t>178,01</t>
  </si>
  <si>
    <t>6,46</t>
  </si>
  <si>
    <t>27,52</t>
  </si>
  <si>
    <t>36,71</t>
  </si>
  <si>
    <t>52,83</t>
  </si>
  <si>
    <t>6,68</t>
  </si>
  <si>
    <t>63,40</t>
  </si>
  <si>
    <t>106,99</t>
  </si>
  <si>
    <t>814,55</t>
  </si>
  <si>
    <t>1.143,23</t>
  </si>
  <si>
    <t>227,14</t>
  </si>
  <si>
    <t>17,45</t>
  </si>
  <si>
    <t>37,92</t>
  </si>
  <si>
    <t>6.905,64</t>
  </si>
  <si>
    <t>51,72</t>
  </si>
  <si>
    <t>135,84</t>
  </si>
  <si>
    <t>26,94</t>
  </si>
  <si>
    <t>65,44</t>
  </si>
  <si>
    <t>174,29</t>
  </si>
  <si>
    <t>74,28</t>
  </si>
  <si>
    <t>256,83</t>
  </si>
  <si>
    <t>1.705,71</t>
  </si>
  <si>
    <t>56,00</t>
  </si>
  <si>
    <t>30,31</t>
  </si>
  <si>
    <t>161,54</t>
  </si>
  <si>
    <t>109,46</t>
  </si>
  <si>
    <t>1.384,03</t>
  </si>
  <si>
    <t>115,01</t>
  </si>
  <si>
    <t>145,69</t>
  </si>
  <si>
    <t>96,98</t>
  </si>
  <si>
    <t>56,60</t>
  </si>
  <si>
    <t>97,29</t>
  </si>
  <si>
    <t>73,68</t>
  </si>
  <si>
    <t>16,88</t>
  </si>
  <si>
    <t>108.474,49</t>
  </si>
  <si>
    <t>16.767,83</t>
  </si>
  <si>
    <t>7.691,66</t>
  </si>
  <si>
    <t>21.148,24</t>
  </si>
  <si>
    <t>137.162,21</t>
  </si>
  <si>
    <t>29.667,86</t>
  </si>
  <si>
    <t>9.394,82</t>
  </si>
  <si>
    <t>34.612,50</t>
  </si>
  <si>
    <t>10.493,63</t>
  </si>
  <si>
    <t>56.482,11</t>
  </si>
  <si>
    <t>13.570,30</t>
  </si>
  <si>
    <t>77.474,87</t>
  </si>
  <si>
    <t>1.140.978,54</t>
  </si>
  <si>
    <t>4.700.430,17</t>
  </si>
  <si>
    <t>1.106.915,95</t>
  </si>
  <si>
    <t>1.435.000,00</t>
  </si>
  <si>
    <t>1.426.223,10</t>
  </si>
  <si>
    <t>2.113.969,96</t>
  </si>
  <si>
    <t>1.158.532,03</t>
  </si>
  <si>
    <t>305.697,17</t>
  </si>
  <si>
    <t>354.220,53</t>
  </si>
  <si>
    <t>104.325,21</t>
  </si>
  <si>
    <t>169.179,11</t>
  </si>
  <si>
    <t>259.600,00</t>
  </si>
  <si>
    <t>250.077,27</t>
  </si>
  <si>
    <t>279.009,33</t>
  </si>
  <si>
    <t>32,68</t>
  </si>
  <si>
    <t>8,88</t>
  </si>
  <si>
    <t>508,76</t>
  </si>
  <si>
    <t>132,59</t>
  </si>
  <si>
    <t>72,86</t>
  </si>
  <si>
    <t>156,11</t>
  </si>
  <si>
    <t>204,48</t>
  </si>
  <si>
    <t>60,86</t>
  </si>
  <si>
    <t>122,81</t>
  </si>
  <si>
    <t>141,09</t>
  </si>
  <si>
    <t>67,33</t>
  </si>
  <si>
    <t>57,95</t>
  </si>
  <si>
    <t>45,96</t>
  </si>
  <si>
    <t>120,48</t>
  </si>
  <si>
    <t>162,13</t>
  </si>
  <si>
    <t>334,31</t>
  </si>
  <si>
    <t>362,57</t>
  </si>
  <si>
    <t>447,62</t>
  </si>
  <si>
    <t>1.658,85</t>
  </si>
  <si>
    <t>299,53</t>
  </si>
  <si>
    <t>1.076,84</t>
  </si>
  <si>
    <t>2.292,63</t>
  </si>
  <si>
    <t>662,05</t>
  </si>
  <si>
    <t>115,59</t>
  </si>
  <si>
    <t>137,11</t>
  </si>
  <si>
    <t>156,48</t>
  </si>
  <si>
    <t>187,26</t>
  </si>
  <si>
    <t>189,91</t>
  </si>
  <si>
    <t>230,76</t>
  </si>
  <si>
    <t>449,88</t>
  </si>
  <si>
    <t>630,22</t>
  </si>
  <si>
    <t>671,91</t>
  </si>
  <si>
    <t>973,45</t>
  </si>
  <si>
    <t>2.697,44</t>
  </si>
  <si>
    <t>105,68</t>
  </si>
  <si>
    <t>119,25</t>
  </si>
  <si>
    <t>142,52</t>
  </si>
  <si>
    <t>314,53</t>
  </si>
  <si>
    <t>383,95</t>
  </si>
  <si>
    <t>441,15</t>
  </si>
  <si>
    <t>494,48</t>
  </si>
  <si>
    <t>682,58</t>
  </si>
  <si>
    <t>725,24</t>
  </si>
  <si>
    <t>1.041,32</t>
  </si>
  <si>
    <t>3.025,08</t>
  </si>
  <si>
    <t>200,21</t>
  </si>
  <si>
    <t>306,38</t>
  </si>
  <si>
    <t>446,00</t>
  </si>
  <si>
    <t>828,99</t>
  </si>
  <si>
    <t>1.002,35</t>
  </si>
  <si>
    <t>1.522,24</t>
  </si>
  <si>
    <t>184,22</t>
  </si>
  <si>
    <t>248,21</t>
  </si>
  <si>
    <t>300,56</t>
  </si>
  <si>
    <t>517,75</t>
  </si>
  <si>
    <t>539,47</t>
  </si>
  <si>
    <t>577,86</t>
  </si>
  <si>
    <t>903,64</t>
  </si>
  <si>
    <t>189,06</t>
  </si>
  <si>
    <t>193,91</t>
  </si>
  <si>
    <t>358,74</t>
  </si>
  <si>
    <t>440,18</t>
  </si>
  <si>
    <t>574,96</t>
  </si>
  <si>
    <t>587,66</t>
  </si>
  <si>
    <t>891,04</t>
  </si>
  <si>
    <t>1.153,80</t>
  </si>
  <si>
    <t>228,82</t>
  </si>
  <si>
    <t>505,15</t>
  </si>
  <si>
    <t>659,31</t>
  </si>
  <si>
    <t>722,33</t>
  </si>
  <si>
    <t>1.022,90</t>
  </si>
  <si>
    <t>46,67</t>
  </si>
  <si>
    <t>65,34</t>
  </si>
  <si>
    <t>132,60</t>
  </si>
  <si>
    <t>152,70</t>
  </si>
  <si>
    <t>57,28</t>
  </si>
  <si>
    <t>78,50</t>
  </si>
  <si>
    <t>138,06</t>
  </si>
  <si>
    <t>165,27</t>
  </si>
  <si>
    <t>92,29</t>
  </si>
  <si>
    <t>101,83</t>
  </si>
  <si>
    <t>144,42</t>
  </si>
  <si>
    <t>170,57</t>
  </si>
  <si>
    <t>148,51</t>
  </si>
  <si>
    <t>180,33</t>
  </si>
  <si>
    <t>243,98</t>
  </si>
  <si>
    <t>48,79</t>
  </si>
  <si>
    <t>63,64</t>
  </si>
  <si>
    <t>28,23</t>
  </si>
  <si>
    <t>128,81</t>
  </si>
  <si>
    <t>307,45</t>
  </si>
  <si>
    <t>11,71</t>
  </si>
  <si>
    <t>11,61</t>
  </si>
  <si>
    <t>36,73</t>
  </si>
  <si>
    <t>47,10</t>
  </si>
  <si>
    <t>346,77</t>
  </si>
  <si>
    <t>151,94</t>
  </si>
  <si>
    <t>263,46</t>
  </si>
  <si>
    <t>440,67</t>
  </si>
  <si>
    <t>11,30</t>
  </si>
  <si>
    <t>102,72</t>
  </si>
  <si>
    <t>65,95</t>
  </si>
  <si>
    <t>46,54</t>
  </si>
  <si>
    <t>27,62</t>
  </si>
  <si>
    <t>132,86</t>
  </si>
  <si>
    <t>160,39</t>
  </si>
  <si>
    <t>230,66</t>
  </si>
  <si>
    <t>241,83</t>
  </si>
  <si>
    <t>92,35</t>
  </si>
  <si>
    <t>112,02</t>
  </si>
  <si>
    <t>33,36</t>
  </si>
  <si>
    <t>55,88</t>
  </si>
  <si>
    <t>16,48</t>
  </si>
  <si>
    <t>121,84</t>
  </si>
  <si>
    <t>48,73</t>
  </si>
  <si>
    <t>250,54</t>
  </si>
  <si>
    <t>317,26</t>
  </si>
  <si>
    <t>632,58</t>
  </si>
  <si>
    <t>43,83</t>
  </si>
  <si>
    <t>222,61</t>
  </si>
  <si>
    <t>342,28</t>
  </si>
  <si>
    <t>134.381,67</t>
  </si>
  <si>
    <t>167.370,59</t>
  </si>
  <si>
    <t>3.255.691,84</t>
  </si>
  <si>
    <t>8.572.121,73</t>
  </si>
  <si>
    <t>705.486,27</t>
  </si>
  <si>
    <t>2.650.500,00</t>
  </si>
  <si>
    <t>1.367.253,26</t>
  </si>
  <si>
    <t>205,32</t>
  </si>
  <si>
    <t>238,52</t>
  </si>
  <si>
    <t>193,23</t>
  </si>
  <si>
    <t>173,39</t>
  </si>
  <si>
    <t>61,95</t>
  </si>
  <si>
    <t>267,37</t>
  </si>
  <si>
    <t>67,79</t>
  </si>
  <si>
    <t>19,55</t>
  </si>
  <si>
    <t>81,15</t>
  </si>
  <si>
    <t>85,33</t>
  </si>
  <si>
    <t>85.178,57</t>
  </si>
  <si>
    <t>32,12</t>
  </si>
  <si>
    <t>31,08</t>
  </si>
  <si>
    <t>29,68</t>
  </si>
  <si>
    <t>733,94</t>
  </si>
  <si>
    <t>638,88</t>
  </si>
  <si>
    <t>1.661,11</t>
  </si>
  <si>
    <t>1.942,22</t>
  </si>
  <si>
    <t>572,44</t>
  </si>
  <si>
    <t>178,88</t>
  </si>
  <si>
    <t>254,23</t>
  </si>
  <si>
    <t>412,72</t>
  </si>
  <si>
    <t>204,44</t>
  </si>
  <si>
    <t>306,66</t>
  </si>
  <si>
    <t>220,68</t>
  </si>
  <si>
    <t>383,33</t>
  </si>
  <si>
    <t>153,33</t>
  </si>
  <si>
    <t>217,22</t>
  </si>
  <si>
    <t>316,88</t>
  </si>
  <si>
    <t>396,11</t>
  </si>
  <si>
    <t>111,03</t>
  </si>
  <si>
    <t>Data Base SETOP: JUN/2022</t>
  </si>
  <si>
    <t>MOBILIZAÇÃO E DESMOBILIZAÇÃO DE OBRA EM CENTRO URBANO OU REGIÃO LIMÍTROFE COM VALOR ACIMA DE 3.000.000,01</t>
  </si>
  <si>
    <t>MOBILIZAÇÃO E DESMOBILIZAÇÃO DE OBRA EM CENTRO URBANO OU REGIÃO LIMÍTROFE COM VALOR ATÉ O VALOR DE 1.000.000,00</t>
  </si>
  <si>
    <t>MOBILIZAÇÃO E DESMOBILIZAÇÃO DE OBRA EM CENTRO URBANO OU REGIÃO LIMÍTROFE COM VALOR ENTRE 1.000.000,01 E 3.000.000,00</t>
  </si>
  <si>
    <t>OBRA DISTANTE DE CENTRO URBANO</t>
  </si>
  <si>
    <t>MOBILIZAÇÃO E DESMOBILIZAÇÃO OBRA DISTANTE DE CENTRO URBANO COM ACIMA DE 3.000.000,01</t>
  </si>
  <si>
    <t>MOBILIZAÇÃO E DESMOBILIZAÇÃO OBRA DISTANTE DE CENTRO URBANO COM ENTRE 1.000.000,01 E 3.000.000,00</t>
  </si>
  <si>
    <t>MOBILIZAÇÃO E DESMOBILIZAÇÃO OBRA DISTANTE DE CENTRO URBANO COM VALOR ATÉ O VALOR DE 1.000.000,00</t>
  </si>
  <si>
    <t>m2</t>
  </si>
  <si>
    <t>vb</t>
  </si>
  <si>
    <t>cj</t>
  </si>
  <si>
    <t>m3</t>
  </si>
  <si>
    <t>m2xmês</t>
  </si>
  <si>
    <t>mxmês</t>
  </si>
  <si>
    <t>Kg</t>
  </si>
  <si>
    <t>FORNECIMENTO E APLICAÇÃO DE GRAUTE PARA ANCORAGENS, RECUPERAÇÕES ESTRUTURAIS E USO EM GERAL</t>
  </si>
  <si>
    <t>PREPARO DE GRAUTE COM ARGAMASSA DE CIMENTO, AREIA SEM PENEIRAR E PEDRISCO TRAÇO 1:3:2</t>
  </si>
  <si>
    <t>PREPARO E LANÇAMENTO DE GRAUTE COM ARGAMASSA DE CIMENTO, CAL HIDRATADA, AREIA SEM PENEIRAR E PEDRISCO TRAÇO 1:0,1:3:2</t>
  </si>
  <si>
    <t>dm3</t>
  </si>
  <si>
    <t>ED-27548</t>
  </si>
  <si>
    <t>DOBRADIÇA DE FERRO, MEDIDAS (3/4"X 1"), TIPO PINO GONZO NÚMERO 2, INCLUSIVE INSTALAÇÃO, EXCLUSIVE PINTURA DE ACABAMENTO</t>
  </si>
  <si>
    <t>ED-27547</t>
  </si>
  <si>
    <t>DOBRADIÇA DE FERRO, MEDIDAS (5/8"X3/4"), TIPO PINO GONZO NÚMERO 1, INCLUSIVE INSTALAÇÃO, EXCLUSIVE PINTURA DE ACABAMENTO</t>
  </si>
  <si>
    <t>ED-27549</t>
  </si>
  <si>
    <t>FECHADURA TIPO TUBULAR, EM DIVISÓRIA, COM MAÇANETA E ACABAMENTO EM ZAMAC, INCLUSIVE ACESSÓRIOS PARA FIXAÇÃO E DUAS (2) CHAVES</t>
  </si>
  <si>
    <t xml:space="preserve">TARJETA CROMADA, TIPO FECHO, INSTALADA EM PORTA DE SANITÁRIO, INCLUSIVE ACESSÓRIOS PARA FIXAÇÃO
</t>
  </si>
  <si>
    <t>TARJETA CROMADA, TIPO LIVRE/OCUPADO, INSTALADA EM PORTA DE SANITÁRIO, INCLUSIVE ACESSÓRIOS PARA FIXAÇÃO</t>
  </si>
  <si>
    <t>ED-27189</t>
  </si>
  <si>
    <t>CAIXA PRÉ-MOLDADA DE ENTRADA TELEFÔNICA TIPO R1, MEDIDAS INTERNAS 60X35X50CM, INCLUSIVE ESCAVAÇÃO, APILOAMENTO, LASTRO DE BRITA, REATERRO E TRANSPORTE E RETIRADA DO MATERIAL ESCAVADO (EM CAÇAMBA)</t>
  </si>
  <si>
    <t>CAIXA PRÉ-MOLDADA DE ENTRADA TELEFÔNICA TIPO R2, MEDIDAS INTERNAS 107X52X50CM, INCLUSIVE ESCAVAÇÃO, APILOAMENTO, LASTRO DE BRITA, REATERRO E TRANSPORTE E RETIRADA DO MATERIAL ESCAVADO (EM CAÇAMBA)</t>
  </si>
  <si>
    <t>CONJUNTO DE UMA (1) PLACA CEGA 3"X3", TIPO REDONDA, INCLUSIVE FORNECIMENTO, INSTALAÇÃO, SUPORTE E PLACA</t>
  </si>
  <si>
    <t>ED-27082</t>
  </si>
  <si>
    <t>LUMINÁRIA COMERCIAL COM ALETAS DE EMBUTIR COMPLETA, PARA DUAS (2) LÂMPADAS TUBULARES LED 2X18W-ØT8, TEMPERATURA DA COR 6500K, FORNECIMENTO E INSTALAÇÃO, INCLUSIVE BASE E LÂMPADA</t>
  </si>
  <si>
    <t>ED-27080</t>
  </si>
  <si>
    <t>LUMINÁRIA COMERCIAL COM ALETAS DE EMBUTIR COMPLETA, PARA DUAS (2) LÂMPADAS TUBULARES LED 2X9W-ØT8, TEMPERATURA DA COR 6500K, FORNECIMENTO E INSTALAÇÃO, INCLUSIVE BASE E LÂMPADA</t>
  </si>
  <si>
    <t>ED-27084</t>
  </si>
  <si>
    <t>LUMINÁRIA COMERCIAL COM ALETAS DE EMBUTIR COMPLETA, PARA QUATRO (4) LÂMPADAS TUBULARES LED 4X18W-ØT8, TEMPERATURA DA COR 6500K, FORNECIMENTO E INSTALAÇÃO, INCLUSIVE BASE E LÂMPADA</t>
  </si>
  <si>
    <t>ED-27078</t>
  </si>
  <si>
    <t>LUMINÁRIA COMERCIAL COM ALETAS DE EMBUTIR COMPLETA, PARA QUATRO (4) LÂMPADAS TUBULARES LED 4X9W-ØT8, TEMPERATURA DA COR 6500K, FORNECIMENTO E INSTALAÇÃO, INCLUSIVE BASE E LÂMPADA</t>
  </si>
  <si>
    <t>ED-27081</t>
  </si>
  <si>
    <t>LUMINÁRIA COMERCIAL COM ALETAS DE EMBUTIR, PARA DUAS (2) LÂMPADAS TUBULARES LED 2X18W-ØT8, FORNECIMENTO E INSTALAÇÃO, EXCLUSIVE BASE E LÂMPADA</t>
  </si>
  <si>
    <t>ED-27079</t>
  </si>
  <si>
    <t>LUMINÁRIA COMERCIAL COM ALETAS DE EMBUTIR, PARA DUAS (2) LÂMPADAS TUBULARES LED 2X9W-ØT8, FORNECIMENTO E INSTALAÇÃO, EXCLUSIVE BASE E LÂMPADA</t>
  </si>
  <si>
    <t>ED-27083</t>
  </si>
  <si>
    <t>LUMINÁRIA COMERCIAL COM ALETAS DE EMBUTIR, PARA QUATRO (4) LÂMPADAS TUBULARES LED 4X18W-ØT8, FORNECIMENTO E INSTALAÇÃO, EXCLUSIVE BASE E LÂMPADA</t>
  </si>
  <si>
    <t>ED-27077</t>
  </si>
  <si>
    <t>LUMINÁRIA COMERCIAL COM ALETAS DE EMBUTIR, PARA QUATRO (4) LÂMPADAS TUBULARES LED 4X9W-ØT8, FORNECIMENTO E INSTALAÇÃO, EXCLUSIVE BASE E LÂMPADA</t>
  </si>
  <si>
    <t>ED-27090</t>
  </si>
  <si>
    <t>LUMINÁRIA COMERCIAL COM ALETAS DE SOBREPOR COMPLETA, PARA DUAS (2) LÂMPADAS TUBULARES LED 2X18W-ØT8, TEMPERATURA DA COR 6500K, FORNECIMENTO E INSTALAÇÃO, INCLUSIVE BASE E LÂMPADA</t>
  </si>
  <si>
    <t>ED-27086</t>
  </si>
  <si>
    <t>LUMINÁRIA COMERCIAL COM ALETAS DE SOBREPOR COMPLETA, PARA DUAS (2) LÂMPADAS TUBULARES LED 2X9W-ØT8, TEMPERATURA DA COR 6500K, FORNECIMENTO E INSTALAÇÃO, INCLUSIVE BASE E LÂMPADA</t>
  </si>
  <si>
    <t>ED-27092</t>
  </si>
  <si>
    <t>LUMINÁRIA COMERCIAL COM ALETAS DE SOBREPOR COMPLETA, PARA QUATRO (4) LÂMPADAS TUBULARES LED 4X18W-ØT8, TEMPERATURA DA COR 6500K, FORNECIMENTO E INSTALAÇÃO, INCLUSIVE BASE E LÂMPADA</t>
  </si>
  <si>
    <t>ED-27088</t>
  </si>
  <si>
    <t>LUMINÁRIA COMERCIAL COM ALETAS DE SOBREPOR COMPLETA, PARA QUATRO (4) LÂMPADAS TUBULARES LED 4X9W-ØT8, TEMPERATURA DA COR 6500K, FORNECIMENTO E INSTALAÇÃO, INCLUSIVE BASE E LÂMPADA</t>
  </si>
  <si>
    <t>ED-27089</t>
  </si>
  <si>
    <t>LUMINÁRIA COMERCIAL COM ALETAS DE SOBREPOR, PARA DUAS (2) LÂMPADAS TUBULARES LED 2X18W-ØT8, FORNECIMENTO E INSTALAÇÃO, EXCLUSIVE BASE E LÂMPADA</t>
  </si>
  <si>
    <t>ED-27085</t>
  </si>
  <si>
    <t>LUMINÁRIA COMERCIAL COM ALETAS DE SOBREPOR, PARA DUAS (2) LÂMPADAS TUBULARES LED 2X9W-ØT8, FORNECIMENTO E INSTALAÇÃO, EXCLUSIVE BASE E LÂMPADA</t>
  </si>
  <si>
    <t>ED-27091</t>
  </si>
  <si>
    <t>LUMINÁRIA COMERCIAL COM ALETAS DE SOBREPOR, PARA QUATRO (4) LÂMPADAS TUBULARES LED 4X18W-ØT8, FORNECIMENTO E INSTALAÇÃO, EXCLUSIVE BASE E LÂMPADA</t>
  </si>
  <si>
    <t>ED-27087</t>
  </si>
  <si>
    <t>LUMINÁRIA COMERCIAL COM ALETAS DE SOBREPOR, PARA QUATRO (4) LÂMPADAS TUBULARES LED 4X9W-ØT8, FORNECIMENTO E INSTALAÇÃO, EXCLUSIVE BASE E LÂMPADA</t>
  </si>
  <si>
    <t>ED-27074</t>
  </si>
  <si>
    <t>LUMINÁRIA COMERCIAL COM DIFUSOR DE EMBUTIR COMPLETA, PARA DUAS (2) LÂMPADAS TUBULARES LED 2X18W-ØT8, TEMPERATURA DA COR 6500K, FORNECIMENTO E INSTALAÇÃO, INCLUSIVE BASE E LÂMPADA</t>
  </si>
  <si>
    <t>ED-27072</t>
  </si>
  <si>
    <t>LUMINÁRIA COMERCIAL COM DIFUSOR DE EMBUTIR COMPLETA, PARA DUAS (2) LÂMPADAS TUBULARES LED 2X9W-ØT8, TEMPERATURA DA COR 6500K, FORNECIMENTO E INSTALAÇÃO, INCLUSIVE BASE E LÂMPADA</t>
  </si>
  <si>
    <t>ED-27076</t>
  </si>
  <si>
    <t>LUMINÁRIA COMERCIAL COM DIFUSOR DE EMBUTIR COMPLETA, PARA QUATRO (4) LÂMPADAS TUBULARES LED 4X9W-ØT8, TEMPERATURA DA COR 6500K, FORNECIMENTO E INSTALAÇÃO, INCLUSIVE BASE E LÂMPADA</t>
  </si>
  <si>
    <t>ED-27073</t>
  </si>
  <si>
    <t>LUMINÁRIA COMERCIAL COM DIFUSOR DE EMBUTIR, PARA DUAS (2) LÂMPADAS TUBULARES LED 2X18W-ØT8, FORNECIMENTO E INSTALAÇÃO, EXCLUSIVE BASE E LÂMPADA</t>
  </si>
  <si>
    <t>ED-27071</t>
  </si>
  <si>
    <t>LUMINÁRIA COMERCIAL COM DIFUSOR DE EMBUTIR, PARA DUAS (2) LÂMPADAS TUBULARES LED 2X9W-ØT8, FORNECIMENTO E INSTALAÇÃO, EXCLUSIVE BASE E LÂMPADA</t>
  </si>
  <si>
    <t>ED-27075</t>
  </si>
  <si>
    <t>LUMINÁRIA COMERCIAL COM DIFUSOR DE EMBUTIR, PARA QUATRO (4) LÂMPADAS TUBULARES LED 4X9W-ØT8, FORNECIMENTO E INSTALAÇÃO, EXCLUSIVE BASE E LÂMPADA</t>
  </si>
  <si>
    <t>ED-27068</t>
  </si>
  <si>
    <t>LUMINÁRIA COMERCIAL COM DIFUSOR DE SOBREPOR COMPLETA, PARA DUAS (2) LÂMPADAS TUBULARES LED 2X18W-ØT8, TEMPERATURA DA COR 6500K, FORNECIMENTO E INSTALAÇÃO, INCLUSIVE BASE E LÂMPADA</t>
  </si>
  <si>
    <t>ED-27066</t>
  </si>
  <si>
    <t>LUMINÁRIA COMERCIAL COM DIFUSOR DE SOBREPOR COMPLETA, PARA DUAS (2) LÂMPADAS TUBULARES LED 2X9W-ØT8, TEMPERATURA DA COR 6500K, FORNECIMENTO E INSTALAÇÃO, INCLUSIVE BASE E LÂMPADA</t>
  </si>
  <si>
    <t>ED-27070</t>
  </si>
  <si>
    <t>LUMINÁRIA COMERCIAL COM DIFUSOR DE SOBREPOR COMPLETA, PARA QUATRO (4) LÂMPADAS TUBULARES LED 4X9W-ØT8, TEMPERATURA DA COR 6500K, FORNECIMENTO E INSTALAÇÃO, INCLUSIVE BASE E LÂMPADA</t>
  </si>
  <si>
    <t>ED-27064</t>
  </si>
  <si>
    <t>LUMINÁRIA COMERCIAL COM DIFUSOR DE SOBREPOR COMPLETA, PARA UMA (1) LÂMPADA TUBULAR LED 1X18W-ØT8, TEMPERATURA DA COR 6500K, FORNECIMENTO E INSTALAÇÃO, INCLUSIVE BASE E LÂMPADA</t>
  </si>
  <si>
    <t>ED-27062</t>
  </si>
  <si>
    <t>LUMINÁRIA COMERCIAL COM DIFUSOR DE SOBREPOR COMPLETA, PARA UMA (1) LÂMPADA TUBULAR LED 1X9W-ØT8, TEMPERATURA DA COR 6500K, FORNECIMENTO E INSTALAÇÃO, INCLUSIVE BASE E LÂMPADA</t>
  </si>
  <si>
    <t>ED-27067</t>
  </si>
  <si>
    <t>LUMINÁRIA COMERCIAL COM DIFUSOR DE SOBREPOR, PARA DUAS (2) LÂMPADAS TUBULARES LED 2X18W-ØT8, FORNECIMENTO E INSTALAÇÃO, EXCLUSIVE BASE E LÂMPADA</t>
  </si>
  <si>
    <t>ED-27065</t>
  </si>
  <si>
    <t>LUMINÁRIA COMERCIAL COM DIFUSOR DE SOBREPOR, PARA DUAS (2) LÂMPADAS TUBULARES LED 2X9W-ØT8, FORNECIMENTO E INSTALAÇÃO, EXCLUSIVE BASE E LÂMPADA</t>
  </si>
  <si>
    <t>ED-27069</t>
  </si>
  <si>
    <t>LUMINÁRIA COMERCIAL COM DIFUSOR DE SOBREPOR, PARA QUATRO (4) LÂMPADAS TUBULARES LED 4X9W-ØT8, FORNECIMENTO E INSTALAÇÃO, EXCLUSIVE BASE E LÂMPADA</t>
  </si>
  <si>
    <t>ED-27063</t>
  </si>
  <si>
    <t>LUMINÁRIA COMERCIAL COM DIFUSOR DE SOBREPOR, PARA UMA (1) LÂMPADA TUBULAR LED 1X18W-ØT8, FORNECIMENTO E INSTALAÇÃO, EXCLUSIVE BASE E LÂMPADA</t>
  </si>
  <si>
    <t>ED-27061</t>
  </si>
  <si>
    <t>LUMINÁRIA COMERCIAL COM DIFUSOR DE SOBREPOR, PARA UMA (1) LÂMPADA TUBULAR LED 1X9W-ØT8, FORNECIMENTO E INSTALAÇÃO, EXCLUSIVE BASE, REATOR E LÂMPADA</t>
  </si>
  <si>
    <t>INSTALAÇÕES HIDROSSANITÁRIAS</t>
  </si>
  <si>
    <t>TxKM</t>
  </si>
  <si>
    <t>SERVIÇOS DE PROJETO E CONSULTORIA</t>
  </si>
  <si>
    <t>INATIVO  - ALVENARIAS E DIVISÕES</t>
  </si>
  <si>
    <t>INATIVO - BANCADA</t>
  </si>
  <si>
    <t>INATIVO - DIVISÓRIA EM PEDRA</t>
  </si>
  <si>
    <t>INATIVO - ESQUADRIA DE MADEIRA</t>
  </si>
  <si>
    <t>INATIVO - ESTRUTURA DE CONCRETO</t>
  </si>
  <si>
    <t>INATIVO - ESTRUTURA METÁLICA</t>
  </si>
  <si>
    <t>INATIVO - FORROS</t>
  </si>
  <si>
    <t>INATIVO - FUNDAÇÕES PROFUNDAS - EXCETO ARMAÇÃO</t>
  </si>
  <si>
    <t>INATIVO - FUNDAÇÃO SUPERFICIAL</t>
  </si>
  <si>
    <t>INATIVO - INSTALAÇÃO DE GÁS</t>
  </si>
  <si>
    <t>hora</t>
  </si>
  <si>
    <t xml:space="preserve">
TABELA REFERENCIAL DE PREÇOS UNITÁRIOS PARA OBRAS RODOVIÁRIAS
</t>
  </si>
  <si>
    <t>TABELA REFERENCIAL DE PREÇOS UNITÁRIOS PARA OBRAS RODOVIÁRIAS</t>
  </si>
  <si>
    <t>Região Sul - S/ Desoneração</t>
  </si>
  <si>
    <t>JUNHO/2022</t>
  </si>
  <si>
    <t>Consultoria</t>
  </si>
  <si>
    <t>Terraplenagem</t>
  </si>
  <si>
    <t>Apiloamento de fundo de valas</t>
  </si>
  <si>
    <t>Carga, transporte e descarga de material de 1ª categoria, com caminhão. Distância média de transporte  de 201 a 400 m</t>
  </si>
  <si>
    <t>Carga, transporte e descarga de material de 1ª categoria, com caminhão. Distância média de transporte  de 601 a 800 m</t>
  </si>
  <si>
    <t>Carga, transporte e descarga de material de 1ª categoria, com caminhão. Distância média de transporte &lt;= 200 m</t>
  </si>
  <si>
    <t>Carga, transporte e descarga de material de 1ª categoria, com caminhão. Distância média de transporte de 2.001 a 2.500 m</t>
  </si>
  <si>
    <t>Carga, transporte e descarga de material de 1ª categoria, com caminhão. Distância média de transporte de 801 a 1.000 m</t>
  </si>
  <si>
    <t>Carga ,transporte e descarga de material de 1ª categoria, com caminhão. Distância média de transporte 401 a 600 m</t>
  </si>
  <si>
    <t>Carga, transporte e descarga de material de 1ª categoria, com caminhão.Distância média de transporte de 1.201 a 1.400 m</t>
  </si>
  <si>
    <t>Carga, transporte e descarga de material de 1ª categoria, com Caminhão.Distância média de transporte de 1.401 a 1.600 m</t>
  </si>
  <si>
    <t>Carga, transporte e descarga de material de 1ª categoria, com caminhão.Distância média de transporte de 1.601 a 1.800 m</t>
  </si>
  <si>
    <t>Carga, transporte e descarga de material de 1ª categoria, com caminhão.Distância média de transporte de 1.801 a 2.000 m</t>
  </si>
  <si>
    <t>Carga, transporte e descarga de material de 1ª categoria, com caminhão.Distância média de transporte de 2.501 a 3.000  m</t>
  </si>
  <si>
    <t>Carga, transporte e descarga de material de 1ª categoria, com caminhão.Distância média de transporte 1.001 a 1.200 m</t>
  </si>
  <si>
    <t>Compactação de aterro a 100% do proctor intermediário</t>
  </si>
  <si>
    <t>Compactação de aterro a 100% proctor internormal (150%proctor normal)</t>
  </si>
  <si>
    <t>Compactação de aterro a 100% proctor normal</t>
  </si>
  <si>
    <t>Compactação de aterro a 100% proctor normal com interferência de filtro vertical</t>
  </si>
  <si>
    <t>Compactação de aterro a 100% proctor normal, com interferência de solo envelopado</t>
  </si>
  <si>
    <t>Compactação de aterro a 95% proctor normal</t>
  </si>
  <si>
    <t>Compactação de bota-fora a 80% proctor normal</t>
  </si>
  <si>
    <t>Compactação manual de aterros</t>
  </si>
  <si>
    <t>Corte de árvore nativa com moto-serra   Ø &gt;= 0,30m - acima de 1.000 unidades (incluindo, desgalhamento, corte em toras e empilhamento)</t>
  </si>
  <si>
    <t>Corte de árvore nativa com moto-serra  0,15m =&lt; Ø &lt; 0,30m - acima de 1.000 unidades (incluindo, desgalhamento, corte em toras e empilhamento)</t>
  </si>
  <si>
    <t>Corte de árvore nativa com moto-serra  0,15m =&lt; Ø &lt; 0,30m - até 1.000 unidades (incluindo, desgalhamento, corte em toras e empilhamento)</t>
  </si>
  <si>
    <t>Corte de árvore nativa com moto-serra Ø &gt;= 0,30m - até 1.000 unidades (incluindo, desgalhamento, corte em toras e empilhamento)</t>
  </si>
  <si>
    <t>Demolição de muro de arrimo em gabião</t>
  </si>
  <si>
    <t>Desmatamento, destocamento e limpeza de árvores, arbustos e vegetação rasteira. (execução na espessura de até 30cm, incluindo remanejamento para fora da linha de offsets e acerto do material)</t>
  </si>
  <si>
    <t>Enrocamento de pedra de mão jogada (Execução incluindo o fornecimento de todos os materiais)</t>
  </si>
  <si>
    <t>Escalonamento de taludes de aterro</t>
  </si>
  <si>
    <t>Escavação, carga, descarga, espalhamento e transporte de material de  2ª categoria com motoscraper. Distância média de transporte  de 0 a 200 m</t>
  </si>
  <si>
    <t>Escavação, carga, descarga, espalhamento e transporte de material de  2ª categoria com motoscraper. Distância média de transporte  de 201 a 400 m</t>
  </si>
  <si>
    <t>Escavação, carga, descarga, espalhamento e transporte de material de  2ª categoria com motoscraper. Distância média de transporte  de 401 a 600 m</t>
  </si>
  <si>
    <t>Escavação, carga, descarga, espalhamento e transporte de material de  2ª categoria com motoscraper. Distância média de transporte  de 601 a 800 m</t>
  </si>
  <si>
    <t>Escavação, carga, descarga, espalhamento e transporte de material de  2ª categoria com motoscraper. Distância média de transporte  de 801 a 1.000 m</t>
  </si>
  <si>
    <t>Escavação, carga, descarga, espalhamento e transporte de material de 1ª categoria, com caminhão. Distância média de transporte  &lt;= 200 m</t>
  </si>
  <si>
    <t>Escavação, carga, descarga, espalhamento e transporte de material de 1ª categoria, com caminhão. Distância média de transporte  de 1.001 a 1.200 m</t>
  </si>
  <si>
    <t>Escavação, carga, descarga, espalhamento e transporte de material de 1ª categoria, com caminhão. Distância média de transporte  de 1.201 a 1.400 m</t>
  </si>
  <si>
    <t>Escavação, carga, descarga, espalhamento e transporte de material de 1ª categoria, com caminhão. Distância média de transporte  de 1.401 a 1.600 m</t>
  </si>
  <si>
    <t>Escavação, carga, descarga, espalhamento e transporte de material de 1ª categoria, com caminhão. Distância média de transporte  de 1.601 a 1.800 m</t>
  </si>
  <si>
    <t>Escavação, carga, descarga, espalhamento e transporte de material de 1ª categoria, com caminhão. Distância média de transporte  de 1.801 a 2.000 m</t>
  </si>
  <si>
    <t>Escavação, carga, descarga, espalhamento e transporte de material de 1ª categoria, com caminhão. Distância média de transporte  de 2.001 a 2.500 m</t>
  </si>
  <si>
    <t>Escavação, carga, descarga, espalhamento e transporte de material de 1ª categoria, com caminhão. Distância média de transporte  de 201 a 400 m</t>
  </si>
  <si>
    <t>Escavação, carga, descarga, espalhamento e transporte de material de 1ª categoria, com caminhão. Distância média de transporte  de 2.501 a 3.000 m</t>
  </si>
  <si>
    <t>Escavação, carga, descarga, espalhamento e transporte de material de 1ª categoria, com caminhão. Distância média de transporte  de 3.001 a 4.000 m</t>
  </si>
  <si>
    <t>Escavação, carga, descarga, espalhamento e transporte de material de 1ª categoria, com caminhão. Distância média de transporte  de 401 a 600 m</t>
  </si>
  <si>
    <t>Escavação, carga, descarga, espalhamento e transporte de material de 1ª categoria, com caminhão. Distância média de transporte  de 601 a 800 m</t>
  </si>
  <si>
    <t>Escavação, carga, descarga, espalhamento e transporte de material de 1ª categoria, com caminhão. Distância média de transporte  de 801 a 1.000 m</t>
  </si>
  <si>
    <t>Escavação, carga, descarga, espalhamento e transporte de material de 1ª categoria, com motoscraper. Distância média de transporte  &lt;= 200 m</t>
  </si>
  <si>
    <t>Escavação, carga, descarga, espalhamento e transporte de material de 1ª categoria, com motoscraper. Distância média de transporte  de 201 a 400 m</t>
  </si>
  <si>
    <t>Escavação, carga, descarga, espalhamento e transporte de material de 1ª categoria, com motoscraper. Distância média de transporte  de 401 a 600 m</t>
  </si>
  <si>
    <t>Escavação, carga, descarga, espalhamento e transporte de material de 1ª categoria, com motoscraper. Distância média de transporte  de 601 a 800 m</t>
  </si>
  <si>
    <t>Escavação, carga, descarga, espalhamento e transporte de material de 1ª categoria, com motoscraper. Distância média de transporte  de 801 a 1.000 m</t>
  </si>
  <si>
    <t>Escavação, carga, descarga, espalhamento e transporte de material de 2ª. categoria com caminhão. Distância média de transporte  &lt;= 200 m</t>
  </si>
  <si>
    <t>Escavação, carga, descarga, espalhamento e transporte de material de 2ª. categoria com caminhão. Distância média de transporte  de 1.001 a 1.200 m</t>
  </si>
  <si>
    <t>Escavação, carga, descarga, espalhamento e transporte de material de 2ª. categoria com caminhão. Distância média de transporte  de 1.201 a 1.400 m</t>
  </si>
  <si>
    <t>Escavação, carga, descarga, espalhamento e transporte de material de 2ª. categoria com caminhão. Distância média de transporte  de 1.401 a 1.600 m</t>
  </si>
  <si>
    <t>Escavação, carga, descarga, espalhamento e transporte de material de 2ª. categoria com caminhão. Distância média de transporte  de 1.601 a 1.800 m</t>
  </si>
  <si>
    <t>Escavação, carga, descarga, espalhamento e transporte de material de 2ª. categoria com caminhão. Distância média de transporte  de 1.801 a 2.000 m</t>
  </si>
  <si>
    <t>Escavação, carga, descarga, espalhamento e transporte de material de 2ª. categoria com caminhão. Distância média de transporte  de 2.001 a 2.500 m</t>
  </si>
  <si>
    <t>Escavação, carga, descarga, espalhamento e transporte de material de 2ª. categoria com caminhão. Distância média de transporte  de 201 a 400 m</t>
  </si>
  <si>
    <t>Escavação, carga, descarga, espalhamento e transporte de material de 2ª. categoria com caminhão. Distância média de transporte  de 2.501 a 3.000 m</t>
  </si>
  <si>
    <t>Escavação, carga, descarga, espalhamento e transporte de material de 2ª. categoria com caminhão. Distância média de transporte  de 3.001 a 4.000 m</t>
  </si>
  <si>
    <t>Escavação, carga, descarga, espalhamento e transporte de material de 2ª. categoria com caminhão. Distância média de transporte  de 401 a 600 m</t>
  </si>
  <si>
    <t>Escavação, carga, descarga, espalhamento e transporte de material de 2ª. categoria com caminhão. Distância média de transporte  de 601 a 800 m</t>
  </si>
  <si>
    <t>Escavação, carga, descarga, espalhamento e transporte de material de 2ª. categoria com caminhão. Distância média de transporte  de 801 a 1.000 m</t>
  </si>
  <si>
    <t>Escavação, carga, descarga, espalhamento e transporte de material de 3ª. categoria . Distância média de transporte  de 2.501 a 3.000 m</t>
  </si>
  <si>
    <t>Escavação, carga, descarga, espalhamento e transporte de material de 3ª categoria. Distância média de transporte  &lt;= 200 m</t>
  </si>
  <si>
    <t>Escavação, carga, descarga, espalhamento e transporte de material de 3ª categoria. Distância média de transporte  de 1.001 a 1.200 m</t>
  </si>
  <si>
    <t>Escavação, carga, descarga, espalhamento e transporte de material de 3ª categoria. Distância média de transporte  de 201 a 400 m</t>
  </si>
  <si>
    <t>Escavação, carga, descarga, espalhamento e transporte de material de 3ª. categoria. Distância média de transporte  de 3.001 a 4.000 m</t>
  </si>
  <si>
    <t>Escavação, carga, descarga, espalhamento e transporte de material de 3ª categoria. Distância média de transporte  de 401 a 600 m</t>
  </si>
  <si>
    <t>Escavação, carga, descarga, espalhamento e transporte de material de 3ª categoria. Distância média de transporte  de 601 a 800 m</t>
  </si>
  <si>
    <t>Escavação, carga, descarga, espalhamento e transporte de material de 3ª categoria. Distância média de transporte de 1.201 a 1.400 m</t>
  </si>
  <si>
    <t>Escavação, carga, descarga, espalhamento e transporte de material de 3ª categoria. Distância média de transporte de 1.401 a 1.600 m</t>
  </si>
  <si>
    <t>Escavação, carga, descarga, espalhamento e transporte de material de 3ª categoria. Distância média de transporte de 1.601 a 1.800 m</t>
  </si>
  <si>
    <t>Escavação, carga, descarga, espalhamento e transporte de material de 3ª categoria. Distância média de transporte de 1.801 a 2.000 m</t>
  </si>
  <si>
    <t>Escavação, carga, descarga, espalhamento e transporte de material de 3ª categoria. Distância média de transporte de 2.001 a 2.500 m</t>
  </si>
  <si>
    <t>Escavação, carga, descarga, espalhamento e transporte de material de 3ª categoria. Distância média de transporte de 801 a 1.000 m</t>
  </si>
  <si>
    <t>Escavação e carga com trator e carregadeira (material de 1ª categoria)</t>
  </si>
  <si>
    <t>Escavação e transporte com trator  de material de 2ª categoria.Distância média de transporte &lt;=50 m</t>
  </si>
  <si>
    <t>Escavação e transporte com trator de material de 1ª categoria.Distância média de transporte &lt;= 50 m</t>
  </si>
  <si>
    <t>Escavação em material de 3ª categoria com esgotamento de àgua</t>
  </si>
  <si>
    <t>Escavação manual de valas em solo, com altura de 0 a 1,50 m</t>
  </si>
  <si>
    <t>Escavação manual de valas em solo, com altura de 1,50 m a 3,00 m</t>
  </si>
  <si>
    <t>Escavação manual em material de 1ª categoria com esgotamento de àgua</t>
  </si>
  <si>
    <t>Escavação mecânica de valas em material de 1ª categoria (Execução, incluindo remoção para fora do leito estradal)</t>
  </si>
  <si>
    <t>Escavação mecânica de valas em material de 1ª e 2ª categoria (Execução, incluindo remoção para fora do leito estradal)</t>
  </si>
  <si>
    <t>Escavação mecânica de valas em material de 2ª categoria (Execução, incluindo remoção para fora do leito estradal)</t>
  </si>
  <si>
    <t>Escavação mecânica de valas em rocha (Execução, incluindo remoção para fora do leito estradal)</t>
  </si>
  <si>
    <t>Gabião tipo colchão reno espessura = 0,30 m, tela  revestida com  PVC (Execução, incluindo fornecimento de todos os materiais)</t>
  </si>
  <si>
    <t>Muro de arrimo em gabião caixa, tela galvanizada (Execução, incluindo fornecimento de todos os materiais)</t>
  </si>
  <si>
    <t>Muro de arrimo em gabião caixa, tela revestida com PVC (Execução, incluindo fornecimento de todos os materiais)</t>
  </si>
  <si>
    <t>Muro de arrimo em rip-rap, com enchimento de areia e cimento. Traço - 1:10 (execução, incluindo fornecimento e transporte de todos os materiais)</t>
  </si>
  <si>
    <t>Muro de arrimo em rip-rap (vegetativo)</t>
  </si>
  <si>
    <t>Patrolamento (Reconformação mecânica da plataforma)</t>
  </si>
  <si>
    <t>Raspagem e limpeza de vegetação com regularização do terreno</t>
  </si>
  <si>
    <t>Reaterro e compactação manual de vala</t>
  </si>
  <si>
    <t>Remoção, transporte e espalhamento de solo mole. Distância média de transporte  &lt;= 200 m</t>
  </si>
  <si>
    <t>Remoção, transporte e espalhamento de solo mole. Distância média de transporte  de 1.001 a 1.500 m</t>
  </si>
  <si>
    <t>Remoção, transporte e espalhamento de solo mole. Distância média de transporte  de 1.501 a 2.000 m</t>
  </si>
  <si>
    <t>Remoção, transporte e espalhamento de solo mole. Distância média de transporte  de 2.001 a 3.000 m</t>
  </si>
  <si>
    <t>Remoção, transporte e espalhamento de solo mole. Distância média de transporte  de 201 a 400 m</t>
  </si>
  <si>
    <t>Remoção, transporte e espalhamento de solo mole. Distância média de transporte  de 401 a 600 m</t>
  </si>
  <si>
    <t>Remoção, transporte e espalhamento de solo mole. Distância média de transporte  de 601 a 800 m</t>
  </si>
  <si>
    <t>Remoção, transporte e espalhamento de solo mole. Distância média de transporte  de 801 a 1.000 m</t>
  </si>
  <si>
    <t>Remoção, transporte e espalhamento de solo mole. Distância média de transporte de 3.001 a 4.000 m</t>
  </si>
  <si>
    <t>Revestimento primário (Execução, incluindo escavação, carga, descarga, espalhamento e compactação do material)</t>
  </si>
  <si>
    <t>Drenagem</t>
  </si>
  <si>
    <t>Bacia de acumulação tipo I - A (Jusante de saídas d'água e valetas de proteção)</t>
  </si>
  <si>
    <t>Bacia de acumulação tipo I (Jusante de saídas d'água e valetas de proteção)</t>
  </si>
  <si>
    <t>Bacia de acumulação tipo II - A (Jusante de bueiros de greide)</t>
  </si>
  <si>
    <t>Bacia de acumulação tipo II (Jusante de bueiros de greide)</t>
  </si>
  <si>
    <t>Bueiro duplo celular de concreto Padrão DER/MG.  Para altura de aterro de 5,10 a 10,00 m. BDCC (2,50 x 2,00)m - boca (Execução, incluindo fornecimento e transporte de todos os materiais, exclusive escavação e compactação)</t>
  </si>
  <si>
    <t>Bueiro duplo celular de concreto Padrão DER/MG.  Para altura de aterro de 5,10 a 10,00 m. BDCC (2,50 x 2,00)m - corpo (Execução, incluindo fornecimento e transporte de todos os materiais, exclusive escavação e compactação)</t>
  </si>
  <si>
    <t>Bueiro duplo celular de concreto Padrão DER/MG.  Para altura de aterro de 5,10 a 10,00 m. BDCC (3,00 x 2,00)m - boca (Execução, incluindo fornecimento e transporte de todos os materiais, exclusive escavação e compactação)</t>
  </si>
  <si>
    <t>Bueiro duplo celular de concreto Padrão DER/MG.  Para altura de aterro de 5,10 a 10,00 m. BDCC (3,00 x 2,00)m - corpo (Execução, incluindo fornecimento e transporte de todos os materiais, exclusive escavação e compactação)</t>
  </si>
  <si>
    <t>Bueiro duplo celular de concreto Padrão DER/MG.  Para altura de aterro de 5,10 a 10,00 m. BDCC (3,00 x 3,00)m - boca (Execução, incluindo fornecimento e transporte de todos os materiais, exclusive escavação e compactação)</t>
  </si>
  <si>
    <t>Bueiro duplo celular de concreto Padrão DER/MG.  Para altura de aterro de 5,10 a 10,00 m. BDCC (3,00 x 3,00)m - corpo (Execução, incluindo fornecimento e transporte de todos os materiais, exclusive escavação e compactação)</t>
  </si>
  <si>
    <t>Bueiro duplo celular de concreto Padrão DER/MG.  Para altura de aterro de 5,10 a 10,00 m. BDCC (3,50 x 3,50)m - boca (Execução, incluindo fornecimento e transporte de todos os materiais, exclusive escavação e compactação)</t>
  </si>
  <si>
    <t>Bueiro duplo celular de concreto Padrão DER/MG.  Para altura de aterro de 5,10 a 10,00 m. BDCC (3,50 x 3,50)m - corpo (Execução, incluindo fornecimento e transporte de todos os materiais, exclusive escavação e compactação)</t>
  </si>
  <si>
    <t>Bueiro duplo celular de concreto Padrão DER/MG. Para altura de aterro de 0 a 5,00 m. BDCC (1,00 x 1,00)m - boca (Execução, incluindo fornecimento e transporte de todos os materiais, exclusive escavação e compactação)</t>
  </si>
  <si>
    <t>Bueiro duplo celular de concreto Padrão DER/MG. Para altura de aterro de 0 a 5,00 m. BDCC (1,00 x 1,00)m - corpo (Execução, incluindo fornecimento e transporte de todos os materiais, exclusive escavação e compactação)</t>
  </si>
  <si>
    <t>Bueiro duplo celular de concreto Padrão DER/MG. Para altura de aterro de 0 a 5,00 m. BDCC (1,50 x 2,00)m - boca (Execução, incluindo fornecimento e transporte de todos os materiais, exclusive escavação e compactação)</t>
  </si>
  <si>
    <t>Bueiro duplo celular de concreto Padrão DER/MG. Para altura de aterro de 0 a 5,00 m. BDCC (1,50 x 2,00)m - corpo (Execução, incluindo fornecimento e transporte de todos os materiais, exclusive escavação e compactação)</t>
  </si>
  <si>
    <t>Bueiro duplo celular de concreto Padrão DER/MG. Para altura de aterro de 0 a 5,00 m. BDCC (2,00 x 1,50)m - boca (Execução, incluindo fornecimento e transporte de todos os materiais, exclusive escavação e compactação)</t>
  </si>
  <si>
    <t>Bueiro duplo celular de concreto Padrão DER/MG. Para altura de aterro de 0 a 5,00 m. BDCC (2,00 x 1,50)m - corpo (Execução, incluindo fornecimento e transporte de todos os materiais, exclusive escavação e compactação)</t>
  </si>
  <si>
    <t>Bueiro duplo celular de concreto Padrão DER/MG. Para altura de aterro de 0 a 5,00 m. BDCC (2,00 x 2,00)m - boca (Execução, incluindo fornecimento e transporte de todos os materiais, exclusive escavação e compactação)</t>
  </si>
  <si>
    <t>Bueiro duplo celular de concreto Padrão DER/MG. Para altura de aterro de 0 a 5,00 m. BDCC (2,00 x 2,00)m - corpo (Execução, incluindo fornecimento e transporte de todos os materiais, exclusive escavação e compactação)</t>
  </si>
  <si>
    <t>Bueiro duplo celular de concreto Padrão DER/MG. Para altura de aterro de 0 a 5,00 m. BDCC (2,00 x 2,50)m - boca (Execução, incluindo fornecimento e transporte de todos os materiais, exclusive escavação e compactação)</t>
  </si>
  <si>
    <t>Bueiro duplo celular de concreto Padrão DER/MG. Para altura de aterro de 0 a 5,00 m. BDCC (2,00 x 2,50)m - corpo (Execução, incluindo fornecimento e transporte de todos os materiais, exclusive escavação e compactação)</t>
  </si>
  <si>
    <t>Bueiro duplo celular de concreto Padrão DER/MG. Para altura de aterro de 0 a 5,00 m. BDCC (2,00 x 3,00)m - boca (Execução, incluindo fornecimento e transporte de todos os materiais, exclusive escavação e compactação)</t>
  </si>
  <si>
    <t>Bueiro duplo celular de concreto Padrão DER/MG. Para altura de aterro de 0 a 5,00 m. BDCC (2,00 x 3,00)m - corpo (Execução, incluindo fornecimento e transporte de todos os materiais, exclusive escavação e compactação)</t>
  </si>
  <si>
    <t>Bueiro duplo celular de concreto Padrão DER/MG. Para altura de aterro de 0 a 5,00 m. BDCC (2,50 x 1,50)m - boca (Execução, incluindo fornecimento e transporte de todos os materiais, exclusive escavação e compactação)</t>
  </si>
  <si>
    <t>Bueiro duplo celular de concreto Padrão DER/MG. Para altura de aterro de 0 a 5,00 m. BDCC (2,50 x 1,50)m - corpo (Execução, incluindo fornecimento e transporte de todos os materiais, exclusive escavação e compactação)</t>
  </si>
  <si>
    <t>Bueiro duplo celular de concreto Padrão DER/MG. Para altura de aterro de 0 a 5,00 m. BDCC (2,50 x 2,00)m - boca (Execução, incluindo fornecimento e transporte de todos os materiais, exclusive escavação e compactação)</t>
  </si>
  <si>
    <t>Bueiro duplo celular de concreto Padrão DER/MG. Para altura de aterro de 0 a 5,00 m. BDCC (2,50 x 2,00)m - corpo (Execução, incluindo fornecimento e transporte de todos os materiais, exclusive escavação e compactação)</t>
  </si>
  <si>
    <t>Bueiro duplo celular de concreto Padrão DER/MG. Para altura de aterro de 0 a 5,00 m. BDCC (2,50 x 2,50)m - boca (Execução, incluindo fornecimento e transporte de todos os materiais, exclusive escavação e compactação)</t>
  </si>
  <si>
    <t>Bueiro duplo celular de concreto Padrão DER/MG. Para altura de aterro de 0 a 5,00 m. BDCC (2,50 x 2,50)m - corpo (Execução, incluindo fornecimento e transporte de todos os materiais, exclusive escavação e compactação)</t>
  </si>
  <si>
    <t>Bueiro duplo celular de concreto Padrão DER/MG. Para altura de aterro de 0 a 5,00 m. BDCC (2,50 x 3,00)m - boca (Execução, incluindo fornecimento e transporte de todos os materiais, exclusive escavação e compactação)</t>
  </si>
  <si>
    <t>Bueiro duplo celular de concreto Padrão DER/MG. Para altura de aterro de 0 a 5,00 m. BDCC (2,50 x 3,00)m - corpo (Execução, incluindo fornecimento e transporte de todos os materiais, exclusive escavação e compactação)</t>
  </si>
  <si>
    <t>Bueiro duplo celular de concreto Padrão DER/MG. Para altura de aterro de 0 a 5,00 m. BDCC (3,00 x 2,00)m - boca (Execução, incluindo fornecimento e transporte de todos os materiais, exclusive escavação e compactação)</t>
  </si>
  <si>
    <t>Bueiro duplo celular de concreto Padrão DER/MG. Para altura de aterro de 0 a 5,00 m. BDCC (3,00 x 2,00)m - corpo (Execução, incluindo fornecimento e transporte de todos os materiais, exclusive escavação e compactação)</t>
  </si>
  <si>
    <t>Bueiro duplo celular de concreto Padrão DER/MG. Para altura de aterro de 0 a 5,00 m. BDCC (3,00 x 2,50)m - boca (Execução, incluindo fornecimento e transporte de todos os materiais, exclusive escavação e compactação)</t>
  </si>
  <si>
    <t>Bueiro duplo celular de concreto Padrão DER/MG. Para altura de aterro de 0 a 5,00 m. BDCC (3,00 x 2,50)m - corpo (Execução, incluindo fornecimento e transporte de todos os materiais, exclusive escavação e compactação)</t>
  </si>
  <si>
    <t>Bueiro duplo celular de concreto Padrão DER/MG. Para altura de aterro de 0 a 5,00 m. BDCC (3,00 x 3,00)m - boca (Execução, incluindo fornecimento e transporte de todos os materiais, exclusive escavação e compactação)</t>
  </si>
  <si>
    <t>Bueiro duplo celular de concreto Padrão DER/MG. Para altura de aterro de 0 a 5,00 m. BDCC (3,00 x 3,00)m - corpo (Execução, incluindo fornecimento e transporte de todos os materiais, exclusive escavação e compactação)</t>
  </si>
  <si>
    <t>Bueiro duplo celular de concreto Padrão DER/MG. Para altura de aterro de 0 a 5,00 m. BDCC (3,00 x 3,50)m - boca (Execução, incluindo fornecimento e transporte de todos os materiais, exclusive escavação e compactação)</t>
  </si>
  <si>
    <t>Bueiro duplo celular de concreto Padrão DER/MG. Para altura de aterro de 0 a 5,00 m. BDCC (3,00 x 3,50)m - corpo (Execução, incluindo fornecimento e transporte de todos os materiais, exclusive escavação e compactação)</t>
  </si>
  <si>
    <t>Bueiro duplo celular de concreto Padrão DER/MG. Para altura de aterro de 0 a 5,00 m. BDCC (3,50 x 3,00)m - boca (Execução, incluindo fornecimento e transporte de todos os materiais, exclusive escavação e compactação)</t>
  </si>
  <si>
    <t>Bueiro duplo celular de concreto Padrão DER/MG. Para altura de aterro de 0 a 5,00 m. BDCC (3,50 x 3,00)m - corpo (Execução, incluindo fornecimento e transporte de todos os materiais, exclusive escavação e compactação)</t>
  </si>
  <si>
    <t>Bueiro duplo celular de concreto Padrão DER/MG. Para altura de aterro de 0 a 5,00 m. BDCC (3,50 x 3,50)m - boca (Execução, incluindo fornecimento e transporte de todos os materiais, exclusive escavação e compactação)</t>
  </si>
  <si>
    <t>Bueiro duplo celular de concreto Padrão DER/MG. Para altura de aterro de 0 a 5,00 m. BDCC (3,50 x 3,50)m - corpo (Execução, incluindo fornecimento e transporte de todos os materiais, exclusive escavação e compactação)</t>
  </si>
  <si>
    <t>Bueiro duplo celular de concreto Padrão DER/MG. Para altura de aterro de 0 a 5,00 m. BDCC (4,00 x 4,00)m - boca (Execução, incluindo fornecimento e transporte de todos os materiais, exclusive escavação e compactação)</t>
  </si>
  <si>
    <t>Bueiro duplo celular de concreto Padrão DER/MG. Para altura de aterro de 0 a 5,00 m. BDCC (4,00 x 4,00)m - corpo (Execução, incluindo fornecimento e transporte de todos os materiais, exclusive escavação e compactação)</t>
  </si>
  <si>
    <t>Bueiro duplo tubular  de concreto, classe CA-2.  BDTC Ø 0,60 m - corpo (Execução, incluindo fornecimento e transporte de todos os materiais e berço, exclusive escavação e compactação)</t>
  </si>
  <si>
    <t>Bueiro duplo tubular  de concreto, classe CA-2.  BDTC Ø 0,80 m - corpo (Execução, incluindo fornecimento e transporte de todos os materiais e berço, exclusive escavação e compactação)</t>
  </si>
  <si>
    <t>Bueiro duplo tubular  de concreto, classe CA-2.  BDTC Ø 1,00  m - corpo (Execução, incluindo fornecimento e transporte de todos os materiais e berço, exclusive escavação e compactação)</t>
  </si>
  <si>
    <t>Bueiro duplo tubular  de concreto, classe CA-2.  BDTC Ø 1,20 m - corpo (Execução, incluindo fornecimento e transporte de todos os materiais e berço, exclusive escavação e compactação)</t>
  </si>
  <si>
    <t>Bueiro duplo tubular  de concreto, classe CA-2.  BDTC Ø 1,50  m - corpo (Execução, incluindo fornecimento e transporte de todos os materiais e berço, exclusive escavação e compactação)</t>
  </si>
  <si>
    <t>Bueiro duplo tubular de concreto, BDTC Ø 0,60 m - boca (Execução, incluindo fornecimento e transporte de todos os materiais, exclusive escavação e compactação)</t>
  </si>
  <si>
    <t>Bueiro duplo tubular de concreto, BDTC Ø 0,80 m - boca (Execução, incluindo fornecimento e transporte de todos os materiais, exclusive escavação e compactação)</t>
  </si>
  <si>
    <t>Bueiro duplo tubular de concreto, BDTC Ø 1,00 m - boca (Execução, incluindo fornecimento e transporte de todos os materiais, exclusive escavação e compactação)</t>
  </si>
  <si>
    <t>Bueiro duplo tubular de concreto, BDTC Ø 1,20 m - boca (Execução, incluindo fornecimento e transporte de todos os materiais, exclusive escavação e compactação)</t>
  </si>
  <si>
    <t>Bueiro duplo tubular de concreto, BDTC Ø 1,50 m - boca (Execução, incluindo fornecimento e transporte de todos os materiais, exclusive escavação e compactação)</t>
  </si>
  <si>
    <t>Bueiro duplo tubular de concreto, classe CA-1. BDTC Ø 0,60 m - corpo (Execução, incluindo fornecimento e transporte de todos os materiais e berço, exclusive escavação e compactação)</t>
  </si>
  <si>
    <t>Bueiro duplo tubular de concreto, classe CA-1. BDTC Ø 0,80 m - corpo (Execução, incluindo fornecimento e transporte de todos os materiais e berço, exclusive escavação e compactação)</t>
  </si>
  <si>
    <t>Bueiro duplo tubular de concreto, classe CA-1. BDTC Ø 1,00 m - corpo (Execução, incluindo fornecimento e transporte de todos os materiais e berço, exclusive escavação e compactação)</t>
  </si>
  <si>
    <t>Bueiro duplo tubular de concreto, classe CA-1. BDTC Ø 1,20 m - corpo (Execução, incluindo fornecimento e transporte de todos os materiais e berço, exclusive escavação e compactação)</t>
  </si>
  <si>
    <t>Bueiro duplo tubular de concreto, classe CA-1. BDTC Ø 1,50 m - corpo (Execução, incluindo fornecimento e transporte de todos os materiais e berço, exclusive escavação e compactação)</t>
  </si>
  <si>
    <t>Bueiro duplo tubular de concreto, classe CA-3. BDTC Ø 0,60 m - corpo (Execução, incluindo fornecimento e transporte de todos os materiais e berço, exclusive escavação e compactação)</t>
  </si>
  <si>
    <t>Bueiro duplo tubular de concreto, classe CA-3. BDTC Ø 0,80 m - corpo (Execução, incluindo fornecimento e transporte de todos os materiais e berço, exclusive escavação e compactação)</t>
  </si>
  <si>
    <t>Bueiro duplo tubular de concreto, classe CA-3. BDTC Ø 1,00 m - corpo (Execução, incluindo fornecimento e transporte de todos os materiais e berço, exclusive escavação e compactação)</t>
  </si>
  <si>
    <t>Bueiro duplo tubular de concreto, classe CA-3. BDTC Ø 1,20 m - corpo (Execução, incluindo fornecimento e transporte de todos os materiais e berço, exclusive escavação e compactação)</t>
  </si>
  <si>
    <t>Bueiro duplo tubular de concreto, classe CA-3. BDTC Ø 1,50 m - corpo (Execução, incluindo fornecimento e transporte de todos os materiais e berço, exclusive escavação e compactação)</t>
  </si>
  <si>
    <t>Bueiro simples celular de concreto Padrão DER/MG.  Para altura de aterro de 5,10 a 10,00 m. BSCC (1,50 x 1,50)m - boca (Execução, incluindo fornecimento e transporte de todos os materiais, exclusive escavação e compactação)</t>
  </si>
  <si>
    <t>Bueiro simples celular de concreto Padrão DER/MG.  Para altura de aterro de 5,10 a 10,00 m. BSCC (1,50 x 1,50)m - corpo (Execução, incluindo fornecimento e transporte de todos os materiais, exclusive escavação e compactação)</t>
  </si>
  <si>
    <t>Bueiro simples celular de concreto Padrão DER/MG.  Para altura de aterro de 5,10 a 10,00 m. BSCC (2,00 x 1,50)m - boca (Execução, incluindo fornecimento e transporte de todos os materiais, exclusive escavação e compactação)</t>
  </si>
  <si>
    <t>Bueiro simples celular de concreto Padrão DER/MG.  Para altura de aterro de 5,10 a 10,00 m. BSCC (2,00 x 1,50)m - corpo (Execução, incluindo fornecimento e transporte de todos os materiais, exclusive escavação e compactação)</t>
  </si>
  <si>
    <t>Bueiro simples celular de concreto Padrão DER/MG.  Para altura de aterro de 5,10 a 10,00 m. BSCC (2,00 x 2,00)m - boca (Execução, incluindo fornecimento e transporte de todos os materiais, exclusive escavação e compactação)</t>
  </si>
  <si>
    <t>Bueiro simples celular de concreto Padrão DER/MG.  Para altura de aterro de 5,10 a 10,00 m. BSCC (2,00 x 2,00)m - corpo (Execução, incluindo fornecimento e transporte de todos os materiais, exclusive escavação e compactação)</t>
  </si>
  <si>
    <t>Bueiro simples celular de concreto Padrão DER/MG.  Para altura de aterro de 5,10 a 10,00 m. BSCC (2,00 x 2,50)m - boca (Execução, incluindo fornecimento e transporte de todos os materiais, exclusive escavação e compactação)</t>
  </si>
  <si>
    <t>Bueiro simples celular de concreto Padrão DER/MG.  Para altura de aterro de 5,10 a 10,00 m. BSCC (2,00 x 2,50)m - corpo (Execução, incluindo fornecimento e transporte de todos os materiais, exclusive escavação e compactação)</t>
  </si>
  <si>
    <t>Bueiro simples celular de concreto Padrão DER/MG.  Para altura de aterro de 5,10 a 10,00 m. BSCC (2,00 x 3,00)m - boca (Execução, incluindo fornecimento e transporte de todos os materiais, exclusive escavação e compactação)</t>
  </si>
  <si>
    <t>Bueiro simples celular de concreto Padrão DER/MG.  Para altura de aterro de 5,10 a 10,00 m. BSCC (2,00 x 3,00)m - corpo (Execução, incluindo fornecimento e transporte de todos os materiais, exclusive escavação e compactação)</t>
  </si>
  <si>
    <t>Bueiro simples celular de concreto Padrão DER/MG.  Para altura de aterro de 5,10 a 10,00 m. BSCC (2,50 x 2,00)m - boca (Execução, incluindo fornecimento e transporte de todos os materiais, exclusive escavação e compactação)</t>
  </si>
  <si>
    <t>Bueiro simples celular de concreto Padrão DER/MG.  Para altura de aterro de 5,10 a 10,00 m. BSCC (2,50 x 2,00)m - corpo (Execução, incluindo fornecimento e transporte de todos os materiais, exclusive escavação e compactação)</t>
  </si>
  <si>
    <t>Bueiro simples celular de concreto Padrão DER/MG.  Para altura de aterro de 5,10 a 10,00 m. BSCC (2,50 x 2,50)m - corpo (Execução, incluindo fornecimento e transporte de todos os materiais, exclusive escavação e compactação)</t>
  </si>
  <si>
    <t>Bueiro simples celular de concreto Padrão DER/MG.  Para altura de aterro de 5,10 a 10,00 m. BSCC (3,00 x 2,50)m - boca (Execução, incluindo fornecimento e transporte de todos os materiais, exclusive escavação e compactação)</t>
  </si>
  <si>
    <t>Bueiro simples celular de concreto Padrão DER/MG.  Para altura de aterro de 5,10 a 10,00 m. BSCC (3,00 x 2,50)m - corpo (Execução, incluindo fornecimento e transporte de todos os materiais, exclusive escavação e compactação)</t>
  </si>
  <si>
    <t>Bueiro simples celular de concreto Padrão DER/MG.  Para altura de aterro de 5,10 a 10,00 m. BSCC (3,00 x 3,00)m - boca (Execução, incluindo fornecimento e transporte de todos os materiais, exclusive escavação e compactação)</t>
  </si>
  <si>
    <t>Bueiro simples celular de concreto Padrão DER/MG.  Para altura de aterro de 5,10 a 10,00 m. BSCC (3,00 x 3,00)m - corpo (Execução, incluindo fornecimento e transporte de todos os materiais, exclusive escavação e compactação)</t>
  </si>
  <si>
    <t>Bueiro simples celular de concreto Padrão DER/MG. Para altura de aterro de 0 a 5,00 m. BSCC (1,00 x 1,00)m - boca (Execução, incluindo fornecimento e transporte de todos os materiais, exclusive escavação e compactação)</t>
  </si>
  <si>
    <t>Bueiro simples celular de concreto Padrão DER/MG. Para altura de aterro de 0 a 5,00 m. BSCC (1,00 x 1,00)m - corpo (Execução, incluindo fornecimento e transporte de todos os materiais, exclusive escavação e compactação)</t>
  </si>
  <si>
    <t>Bueiro simples celular de concreto Padrão DER/MG. Para altura de aterro de 0 a 5,00 m. BSCC (1,00 x 1,50)m - boca (Execução, incluindo fornecimento e transporte de todos os materiais, exclusive escavação e compactação)</t>
  </si>
  <si>
    <t>Bueiro simples celular de concreto Padrão DER/MG. Para altura de aterro de 0 a 5,00 m. BSCC (1,00 x 1,50)m - corpo (Execução, incluindo fornecimento e transporte de todos os materiais, exclusive escavação e compactação)</t>
  </si>
  <si>
    <t>Bueiro simples celular de concreto Padrão DER/MG. Para altura de aterro de 0 a 5,00 m. BSCC (1,00 x 2,00 m - boca (Execução, incluindo fornecimento e transporte de todos os materiais, exclusive escavação e compactação)</t>
  </si>
  <si>
    <t>Bueiro simples celular de concreto Padrão DER/MG. Para altura de aterro de 0 a 5,00 m. BSCC (1,00 x 2,00)m - corpo (Execução, incluindo fornecimento e transporte de todos os materiais, exclusive escavação e compactação)</t>
  </si>
  <si>
    <t>Bueiro simples celular de concreto Padrão DER/MG. Para altura de aterro de 0 a 5,00 m. BSCC (1,50 x 1,00)m - boca (Execução, incluindo fornecimento e transporte de todos os materiais, exclusive escavação e compactação)</t>
  </si>
  <si>
    <t>Bueiro simples celular de concreto Padrão DER/MG. Para altura de aterro de 0 a 5,00 m. BSCC (1,50 x 1,00)m - corpo (Execução, incluindo fornecimento e transporte de todos os materiais, exclusive escavação e compactação)</t>
  </si>
  <si>
    <t>Bueiro simples celular de concreto Padrão DER/MG. Para altura de aterro de 0 a 5,00 m. BSCC (1,50 x 1,50)m - boca (Execução, incluindo fornecimento e transporte de todos os materiais, exclusive escavação e compactação)</t>
  </si>
  <si>
    <t>Bueiro simples celular de concreto Padrão DER/MG. Para altura de aterro de 0 a 5,00 m. BSCC (1,50 x 1,50)m - corpo (Execução, incluindo fornecimento e transporte de todos os materiais, exclusive escavação e compactação)</t>
  </si>
  <si>
    <t>Bueiro simples celular de concreto Padrão DER/MG. Para altura de aterro de 0 a 5,00 m. BSCC (1,50 x 2,00)m - boca (Execução, incluindo fornecimento e transporte de todos os materiais, exclusive escavação e compactação)</t>
  </si>
  <si>
    <t>Bueiro simples celular de concreto Padrão DER/MG. Para altura de aterro de 0 a 5,00 m. BSCC (1,50 x 2,00)m - corpo (Execução, incluindo fornecimento e transporte de todos os materiais, exclusive escavação e compactação)</t>
  </si>
  <si>
    <t>Bueiro simples celular de concreto Padrão DER/MG. Para altura de aterro de 0 a 5,00 m. BSCC (2,00 x 1,00)m - boca (Execução, incluindo fornecimento e transporte de todos os materiais, exclusive escavação e compactação)</t>
  </si>
  <si>
    <t>Bueiro simples celular de concreto Padrão DER/MG. Para altura de aterro de 0 a 5,00 m. BSCC (2,00 x 1,00)m - corpo (Execução, incluindo fornecimento e transporte de todos os materiais, exclusive escavação e compactação)</t>
  </si>
  <si>
    <t>Bueiro simples celular de concreto Padrão DER/MG. Para altura de aterro de 0 a 5,00 m. BSCC (2,00 x 1,50)m - boca (Execução, incluindo fornecimento e transporte de todos os materiais, exclusive escavação e compactação)</t>
  </si>
  <si>
    <t>Bueiro simples celular de concreto Padrão DER/MG. Para altura de aterro de 0 a 5,00 m. BSCC (2,00 x 1,50)m - corpo (Execução, incluindo fornecimento e transporte de todos os materiais, exclusive escavação e compactação)</t>
  </si>
  <si>
    <t>Bueiro simples celular de concreto Padrão DER/MG. Para altura de aterro de 0 a 5,00 m. BSCC (2,00 x 2,00)m - boca (Execução, incluindo fornecimento e transporte de todos os materiais, exclusive escavação e compactação)</t>
  </si>
  <si>
    <t>Bueiro simples celular de concreto Padrão DER/MG. Para altura de aterro de 0 a 5,00 m. BSCC (2,00 x 2,00)m - corpo (Execução, incluindo fornecimento e transporte de todos os materiais, exclusive escavação e compactação)</t>
  </si>
  <si>
    <t>Bueiro simples celular de concreto Padrão DER/MG. Para altura de aterro de 0 a 5,00 m. BSCC (2,00 x 2,50)m - boca (Execução, incluindo fornecimento e transporte de todos os materiais, exclusive escavação e compactação)</t>
  </si>
  <si>
    <t>Bueiro simples celular de concreto Padrão DER/MG. Para altura de aterro de 0 a 5,00 m. BSCC (2,00 x 2,50)m - corpo (Execução, incluindo fornecimento e transporte de todos os materiais, exclusive escavação e compactação)</t>
  </si>
  <si>
    <t>Bueiro simples celular de concreto Padrão DER/MG. Para altura de aterro de 0 a 5,00 m. BSCC (2,00 x 3,00)m - boca (Execução, incluindo fornecimento e transporte de todos os materiais, exclusive escavação e compactação)</t>
  </si>
  <si>
    <t>Bueiro simples celular de concreto Padrão DER/MG. Para altura de aterro de 0 a 5,00 m. BSCC (2,00 x 3,00)m - corpo (Execução, incluindo fornecimento e transporte de todos os materiais, exclusive escavação e compactação)</t>
  </si>
  <si>
    <t>Bueiro simples celular de concreto Padrão DER/MG. Para altura de aterro de 0 a 5,00 m. BSCC (2,50 x 2,00)m - boca (Execução, incluindo fornecimento e transporte de todos os materiais, exclusive escavação e compactação)</t>
  </si>
  <si>
    <t>Bueiro simples celular de concreto Padrão DER/MG. Para altura de aterro de 0 a 5,00 m. BSCC (2,50 x 2,00)m - corpo (Execução, incluindo fornecimento e transporte de todos os materiais, exclusive escavação e compactação)</t>
  </si>
  <si>
    <t>Bueiro simples celular de concreto Padrão DER/MG. Para altura de aterro de 0 a 5,00 m. BSCC (2,50 x 2,50)m - boca (Execução, incluindo fornecimento e transporte de todos os materiais, exclusive escavação e compactação)</t>
  </si>
  <si>
    <t>Bueiro simples celular de concreto Padrão DER/MG. Para altura de aterro de 0 a 5,00 m. BSCC (2,50 x 2,50)m - corpo (Execução, incluindo fornecimento e transporte de todos os materiais, exclusive escavação e compactação)</t>
  </si>
  <si>
    <t>Bueiro simples celular de concreto Padrão DER/MG. Para altura de aterro de 0 a 5,00 m. BSCC (2,50 x 3,00)m - boca (Execução, incluindo fornecimento e transporte de todos os materiais, exclusive escavação e compactação)</t>
  </si>
  <si>
    <t>Bueiro simples celular de concreto Padrão DER/MG. Para altura de aterro de 0 a 5,00 m. BSCC (2,50 x 3,00)m - corpo (Execução, incluindo fornecimento e transporte de todos os materiais, exclusive escavação e compactação)</t>
  </si>
  <si>
    <t>Bueiro simples celular de concreto Padrão DER/MG. Para altura de aterro de 0 a 5,00 m. BSCC (3,00 x 1,50)m - boca (Execução, incluindo fornecimento e transporte de todos os materiais, exclusive escavação e compactação)</t>
  </si>
  <si>
    <t>Bueiro simples celular de concreto Padrão DER/MG. Para altura de aterro de 0 a 5,00 m. BSCC (3,00 x 1,50)m - corpo (Execução, incluindo fornecimento e transporte de todos os materiais, exclusive escavação e compactação)</t>
  </si>
  <si>
    <t>Bueiro simples celular de concreto Padrão DER/MG. Para altura de aterro de 0 a 5,00 m. BSCC (3,00 x 2,00)m - boca (Execução, incluindo fornecimento e transporte de todos os materiais, exclusive escavação e compactação)</t>
  </si>
  <si>
    <t>Bueiro simples celular de concreto Padrão DER/MG. Para altura de aterro de 0 a 5,00 m. BSCC (3,00 x 2,00)m - corpo (Execução, incluindo fornecimento e transporte de todos os materiais, exclusive escavação e compactação)</t>
  </si>
  <si>
    <t>Bueiro simples celular de concreto Padrão DER/MG. Para altura de aterro de 0 a 5,00 m. BSCC (3,00 x 2,50)m - boca (Execução, incluindo fornecimento e transporte de todos os materiais, exclusive escavação e compactação)</t>
  </si>
  <si>
    <t>Bueiro simples celular de concreto Padrão DER/MG. Para altura de aterro de 0 a 5,00 m. BSCC (3,00 x 2,50)m - corpo (Execução, incluindo fornecimento e transporte de todos os materiais, exclusive escavação e compactação)</t>
  </si>
  <si>
    <t>Bueiro simples celular de concreto Padrão DER/MG. Para altura de aterro de 0 a 5,00 m. BSCC (3,00 x 3,00)m - boca (Execução, incluindo fornecimento e transporte de todos os materiais, exclusive escavação e compactação)</t>
  </si>
  <si>
    <t>Bueiro simples celular de concreto Padrão DER/MG. Para altura de aterro de 0 a 5,00 m. BSCC (3,00 x 3,00)m - corpo (Execução, incluindo fornecimento e transporte de todos os materiais, exclusive escavação e compactação)</t>
  </si>
  <si>
    <t>Bueiro simples celular de concreto Padrão DER/MG. Para altura de aterro de 0 a 5,00 m. BSCC (3,00 x 3,50)m - boca (Execução, incluindo fornecimento e transporte de todos os materiais, exclusive escavação e compactação)</t>
  </si>
  <si>
    <t>Bueiro simples celular de concreto Padrão DER/MG. Para altura de aterro de 0 a 5,00 m. BSCC (3,00 x 3,50)m - corpo (Execução, incluindo fornecimento e transporte de todos os materiais, exclusive escavação e compactação)</t>
  </si>
  <si>
    <t>Bueiro simples celular de concreto Padrão DER/MG. Para altura de aterro de 0 a 5,00 m. BSCC (3,50 x 2,50)m - boca (Execução, incluindo fornecimento e transporte de todos os materiais, exclusive escavação e compactação)</t>
  </si>
  <si>
    <t>Bueiro simples celular de concreto Padrão DER/MG. Para altura de aterro de 0 a 5,00 m. BSCC (3,50 x 2,50)m - corpo (Execução, incluindo fornecimento e transporte de todos os materiais, exclusive escavação e compactação)</t>
  </si>
  <si>
    <t>Bueiro simples celular de concreto Padrão DER/MG. Para altura de aterro de 0 a 5,00 m. BSCC (3,50 x 3,00)m - boca (Execução, incluindo fornecimento e transporte de todos os materiais, exclusive escavação e compactação)</t>
  </si>
  <si>
    <t>Bueiro simples celular de concreto Padrão DER/MG. Para altura de aterro de 0 a 5,00 m. BSCC (3,50 x 3,00)m - corpo (Execução, incluindo fornecimento e transporte de todos os materiais, exclusive escavação e compactação)</t>
  </si>
  <si>
    <t>Bueiro simples celular de concreto Padrão DER/MG. Para altura de aterro de 0 a 5,00 m. BSCC (3,50 x 3,50)m - boca (Execução, incluindo fornecimento e transporte de todos os materiais, exclusive escavação e compactação)</t>
  </si>
  <si>
    <t>Bueiro simples celular de concreto Padrão DER/MG. Para altura de aterro de 0 a 5,00 m. BSCC (3,50 x 3,50)m - corpo (Execução, incluindo fornecimento e transporte de todos os materiais, exclusive escavação e compactação)</t>
  </si>
  <si>
    <t>Bueiro simples celular de concreto Padrão DER/MG. Para altura de aterro de 0 a 5,00 m. BSCC (3,50 x 4,00)m - boca (Execução, incluindo fornecimento e transporte de todos os materiais, exclusive escavação e compactação)</t>
  </si>
  <si>
    <t>Bueiro simples celular de concreto Padrão DER/MG. Para altura de aterro de 0 a 5,00 m. BSCC (3,50 x 4,00)m - corpo (Execução, incluindo fornecimento e transporte de todos os materiais, exclusive escavação e compactação)</t>
  </si>
  <si>
    <t>Bueiro simples celular de concreto Padrão DER/MG.Para altura de aterro de 5,10 a 10,00 m.BSCC (2,50 x 2,50)m - boca (Execução, incluindo fornecimento e transporte de todos os materiais, exclusive escavação e compactação)</t>
  </si>
  <si>
    <t>Bueiro simples tubular  de concreto, classe CA-2.  BSTC Ø 0,40 m - corpo (Execução, incluindo fornecimento e transporte de todos os materiais e berço, exclusive escavação e compactação)</t>
  </si>
  <si>
    <t>Bueiro simples tubular  de concreto, classe CA-2.  BSTC Ø 0,60 m  - corpo (Execução, incluindo fornecimento e transporte de todos os materiais e berço, exclusive escavação e compactação)</t>
  </si>
  <si>
    <t>Bueiro simples tubular  de concreto, classe CA-2.  BSTC Ø 0,80 m  - corpo (Execução, incluindo fornecimento e transporte de todos os materiais e berço, exclusive escavação e compactação)</t>
  </si>
  <si>
    <t>Bueiro simples tubular  de concreto, classe CA-2.  BSTC Ø 1,00 m - corpo (Execução, incluindo fornecimento e transporte de todos os materiais e berço, exclusive escavação e compactação)</t>
  </si>
  <si>
    <t>Bueiro simples tubular  de concreto, classe CA-2.  BSTC Ø 1,20 m  - corpo (Execução, incluindo fornecimento e transporte de todos os materiais e berço, exclusive escavação e compactação)</t>
  </si>
  <si>
    <t>Bueiro simples tubular  de concreto, classe CA-2.  BSTC Ø 1,50 m  - corpo (Execução, incluindo fornecimento e transporte de todos os materiais e berço, exclusive escavação e compactação)</t>
  </si>
  <si>
    <t>Bueiro simples tubular de concreto, BSTC Ø 0,40 m - boca (Execução, incluindo fornecimento e transporte de todos os materiais, exclusive escavação e compactação)</t>
  </si>
  <si>
    <t>Bueiro simples tubular de concreto, BSTC Ø 0,60 m - boca (Execução, incluindo fornecimento e transporte de todos os materiais, exclusive escavação e compactação)</t>
  </si>
  <si>
    <t>Bueiro simples tubular de concreto, BSTC Ø 0,80 m - boca (Execução, incluindo fornecimento e transporte de todos os materiais, exclusive escavação e compactação)</t>
  </si>
  <si>
    <t>Bueiro simples tubular de concreto. BSTC Ø 1,00 m - boca (Execução, incluindo fornecimento e transporte de todos os materiais, exclusive escavação e compactação)</t>
  </si>
  <si>
    <t>Bueiro simples tubular de concreto. BSTC Ø 1,20 m - boca (Execução, incluindo fornecimento e transporte de todos os materiais, exclusive escavação e compactação)</t>
  </si>
  <si>
    <t>Bueiro simples tubular de concreto. BSTC Ø 1,50 m - boca (Execução, incluindo fornecimento e transporte de todos os materiais, exclusive escavação e compactação)</t>
  </si>
  <si>
    <t>Bueiro simples tubular de concreto classe CA-1. BSTC Ø 0,40 m - corpo (Execução, incluindo fornecimento e transporte de todos os materiais e berço, exclusive escavação e compactação)</t>
  </si>
  <si>
    <t>Bueiro simples tubular de concreto, classe CA-1. BSTC Ø 0,60 m - corpo (Execução, incluindo fornecimento e transporte de todos os materiais e berço, exclusive escavação e compactação)</t>
  </si>
  <si>
    <t>Bueiro simples tubular de concreto, classe CA-1. BSTC Ø 0,80 m - corpo (Execução, incluindo fornecimento e transporte de todos os materiais e berço, exclusive escavação e compactação)</t>
  </si>
  <si>
    <t>Bueiro simples tubular de concreto, classe CA-1. BSTC Ø 1,00 m - corpo (Execução, incluindo fornecimento e transporte de todos os materiais e berço, exclusive escavação e compactação)</t>
  </si>
  <si>
    <t>Bueiro simples tubular de concreto, classe CA-1. BSTC Ø 1,20 m - corpo (Execução, incluindo fornecimento e transporte de todos os materiais e berço, exclusive escavação e compactação)</t>
  </si>
  <si>
    <t>Bueiro simples tubular de concreto, classe CA-1. BSTC Ø 1,50 m - corpo (Execução, incluindo fornecimento e transporte de todos os materiais e berço, exclusive escavação e compactação)</t>
  </si>
  <si>
    <t>Bueiro simples tubular de concreto, classe CA-3. BSTC Ø 0,60 m - corpo (Execução, incluindo fornecimento e transporte de todos os materiais e berço, exclusive escavação e compactação)</t>
  </si>
  <si>
    <t>Bueiro simples tubular de concreto, classe CA-3. BSTC Ø 0,80 m - corpo (Execução, incluindo fornecimento e transporte de todos os materiais e berço, exclusive escavação e compactação)</t>
  </si>
  <si>
    <t>Bueiro simples tubular de concreto, classe CA-3. BSTC Ø 1,00 m - corpo (Execução, incluindo fornecimento e transporte de todos os materiais e berço, exclusive escavação e compactação)</t>
  </si>
  <si>
    <t>Bueiro simples tubular de concreto, classe CA-3. BSTC Ø 1,20 m - corpo (Execução, incluindo fornecimento e transporte de todos os materiais e berço, exclusive escavação e compactação)</t>
  </si>
  <si>
    <t>Bueiro simples tubular de concreto, classe CA-3. BSTC Ø 1,50 m - corpo (Execução, incluindo fornecimento e transporte de todos os materiais e berço, exclusive escavação e compactação)</t>
  </si>
  <si>
    <t>Bueiro triplo celular de concreto Padrão DER/MG.  Para altura de aterro de 5,10 a 10,00 m. BTCC (2,00 x 1,50)m - boca (Execução, incluindo fornecimento e transporte de todos os materiais, exclusive escavação e compactação)</t>
  </si>
  <si>
    <t>Bueiro triplo celular de concreto Padrão DER/MG.  Para altura de aterro de 5,10 a 10,00 m. BTCC (2,00 x 1,50)m - corpo (Execução, incluindo fornecimento e transporte de todos os materiais, exclusive escavação e compactação)</t>
  </si>
  <si>
    <t>Bueiro triplo celular de concreto Padrão DER/MG.  Para altura de aterro de 5,10 a 10,00 m. BTCC (3,50 x 3,50)m - boca (Execução, incluindo fornecimento e transporte de todos os materiais, exclusive escavação e compactação)</t>
  </si>
  <si>
    <t>Bueiro triplo celular de concreto Padrão DER/MG.  Para altura de aterro de 5,10 a 10,00 m. BTCC (3,50 x 3,50)m - corpo (Execução, incluindo fornecimento e transporte de todos os materiais, exclusive escavação e compactação)</t>
  </si>
  <si>
    <t>Bueiro triplo celular de concreto Padrão DER/MG. Para altura de aterro de 0 a 5,00 m.  BTCC (2,00 x 2,00)m - boca (Execução, incluindo fornecimento e transporte de todos os materiais, exclusive escavação e compactação)</t>
  </si>
  <si>
    <t>Bueiro triplo celular de concreto Padrão DER/MG. Para altura de aterro de 0 a 5,00 m.  BTCC (2,00 x 2,00)m - corpo (Execução, incluindo fornecimento e transporte de todos os materiais, exclusive escavação e compactação)</t>
  </si>
  <si>
    <t>Bueiro triplo celular de concreto Padrão DER/MG. Para altura de aterro de 0 a 5,00 m.  BTCC (2,50 x 1,50)m - boca (Execução, incluindo fornecimento e transporte de todos os materiais, exclusive escavação e compactação)</t>
  </si>
  <si>
    <t>Bueiro triplo celular de concreto Padrão DER/MG. Para altura de aterro de 0 a 5,00 m.  BTCC (2,50 x 1,50)m - corpo (Execução, incluindo fornecimento e transporte de todos os materiais, exclusive escavação e compactação)</t>
  </si>
  <si>
    <t>Bueiro triplo celular de concreto Padrão DER/MG. Para altura de aterro de 0 a 5,00 m.  BTCC (2,50 x 2,50)m - boca (Execução, incluindo fornecimento e transporte de todos os materiais, exclusive escavação e compactação)</t>
  </si>
  <si>
    <t>Bueiro triplo celular de concreto Padrão DER/MG. Para altura de aterro de 0 a 5,00 m.  BTCC (2,50 x 2,50)m - corpo (Execução, incluindo fornecimento e transporte de todos os materiais, exclusive escavação e compactação)</t>
  </si>
  <si>
    <t>Bueiro triplo celular de concreto Padrão DER/MG. Para altura de aterro de 0 a 5,00 m.  BTCC (3,00 x 2,50)m - boca (Execução, incluindo fornecimento e transporte de todos os materiais, exclusive escavação e compactação)</t>
  </si>
  <si>
    <t>Bueiro triplo celular de concreto Padrão DER/MG. Para altura de aterro de 0 a 5,00 m.  BTCC (3,00 x 2,50)m - corpo (Execução, incluindo fornecimento e transporte de todos os materiais, exclusive escavação e compactação)</t>
  </si>
  <si>
    <t>Bueiro triplo celular de concreto Padrão DER/MG. Para altura de aterro de 0 a 5,00 m.  BTCC (3,00 x 3,00 m - boca (Execução, incluindo fornecimento e transporte de todos os materiais, exclusive escavação e compactação)</t>
  </si>
  <si>
    <t>Bueiro triplo celular de concreto Padrão DER/MG. Para altura de aterro de 0 a 5,00 m.  BTCC (3,00 x 3,00)m - corpo (Execução, incluindo fornecimento e transporte de todos os materiais, exclusive escavação e compactação)</t>
  </si>
  <si>
    <t>Bueiro triplo celular de concreto Padrão DER/MG. Para altura de aterro de 0 a 5,00 m.  BTCC (3,00 x 3,50)m - boca (Execução, incluindo fornecimento e transporte de todos os materiais, exclusive escavação e compactação)</t>
  </si>
  <si>
    <t>Bueiro triplo celular de concreto Padrão DER/MG. Para altura de aterro de 0 a 5,00 m.  BTCC (3,00 x 3,50)m - corpo (Execução, incluindo fornecimento e transporte de todos os materiais, exclusive escavação e compactação)</t>
  </si>
  <si>
    <t>Bueiro triplo celular de concreto Padrão DER/MG. Para altura de aterro de 0 a 5,00 m.  BTCC (3,00 x2,00)m - corpo (Execução, incluindo fornecimento e transporte de todos os materiais, exclusive escavação e compactação)</t>
  </si>
  <si>
    <t>Bueiro triplo celular de concreto Padrão DER/MG. Para altura de aterro de 0 a 5,00 m.  BTCC (3,50 x 3,50)m - boca (Execução, incluindo fornecimento e transporte de todos os materiais, exclusive escavação e compactação)</t>
  </si>
  <si>
    <t>Bueiro triplo celular de concreto Padrão DER/MG. Para altura de aterro de 0 a 5,00 m.  BTCC (3,50 x 3,50)m - corpo (Execução, incluindo fornecimento e transporte de todos os materiais, exclusive escavação e compactação)</t>
  </si>
  <si>
    <t>Bueiro triplo celular de concreto Padrão DER/MG. Para altura de aterro de 0 a 5,00 m.  BTCC (4,00 x 4,00)m - corpo (Execução, incluindo fornecimento e transporte de todos os materiais, exclusive escavação e compactação)</t>
  </si>
  <si>
    <t>Bueiro triplo celular de concreto Padrão DER/MG. Para altura de aterro de 0 a 5,00 m. BTCC (4,00 x 4,00)m - boca (Execução, incluindo fornecimento e transporte de todos os materiais, exclusive escavação e compactação)</t>
  </si>
  <si>
    <t>Bueiro triplo celular de concreto padrão DER/MG para altura de aterro de 0 a 5,00m. BTCC (3,00 X 2,00)m - boca (Execução, incluindo fornecimento e transporte de todos os materiais, exclusive escavação e compactação)</t>
  </si>
  <si>
    <t>Bueiro triplo celular de concreto Padrão DER/MG. Para altura de aterro de 5,10 a 10,00 m. BTCC (3,50 x 2,50)m - boca (Execução, incluindo fornecimento e transporte de todos os materiais, exclusive escavação e compactação)</t>
  </si>
  <si>
    <t>Bueiro triplo celular de concreto Padrão DER/MG. Para altura de aterro de 5,10 a 10,00 m. BTCC (3,50 x 2,50)m - corpo (Execução, incluindo fornecimento e transporte de todos os materiais, exclusive escavação e compactação)</t>
  </si>
  <si>
    <t>Bueiro triplo tubular  de concreto, classe CA-2.  BTTC Ø 0,60 m - corpo (Execução, incluindo fornecimento e transporte de todos os materiais e berço, exclusive escavação e compactação)</t>
  </si>
  <si>
    <t>Bueiro triplo tubular  de concreto, classe CA-2.  BTTC Ø 0,80 m - corpo (Execução, incluindo fornecimento e transporte de todos os materiais e berço, exclusive escavação e compactação)</t>
  </si>
  <si>
    <t>Bueiro triplo tubular  de concreto, classe CA-2.  BTTC Ø 1,00 m - corpo (Execução, incluindo fornecimento e transporte de todos os materiais e berço, exclusive escavação e compactação)</t>
  </si>
  <si>
    <t>Bueiro triplo tubular  de concreto, classe CA-2.  BTTC Ø 1,20 m - corpo (Execução, incluindo fornecimento e transporte de todos os materiais e berço, exclusive escavação e compactação)</t>
  </si>
  <si>
    <t>Bueiro triplo tubular  de concreto, classe CA-2.  BTTC Ø 1,50 m - corpo (Execução, incluindo fornecimento e transporte de todos os materiais e berço, exclusive escavação e compactação)</t>
  </si>
  <si>
    <t>Bueiro triplo tubular de concreto. BTTC Ø 0,60 m - boca (Execução, incluindo fornecimento e transporte de todos os materiais, exclusive escavação e compactação)</t>
  </si>
  <si>
    <t>Bueiro triplo tubular de concreto. BTTC Ø 0,80 m - boca (Execução, incluindo fornecimento e transporte de todos os materiais, exclusive escavação e compactação)</t>
  </si>
  <si>
    <t>Bueiro triplo tubular de concreto. BTTC Ø 1,00 m - boca (Execução, incluindo fornecimento e transporte de todos os materiais, exclusive escavação e compactação)</t>
  </si>
  <si>
    <t>Bueiro triplo tubular de concreto. BTTC Ø 1,20 m - boca (Execução, incluindo fornecimento e transporte de todos os materiais, exclusive escavação e compactação)</t>
  </si>
  <si>
    <t>Bueiro triplo tubular de concreto. BTTC Ø 1,50 m - boca (Execução, incluindo fornecimento e transporte de todos os materiais, exclusive escavação e compactação)</t>
  </si>
  <si>
    <t>Bueiro triplo tubular de concreto, classe CA-1. BTTC Ø 0,60 m - corpo (Execução, incluindo fornecimento e transporte de todos os materiais e berço, exclusive escavação e compactação)</t>
  </si>
  <si>
    <t>Bueiro triplo tubular de concreto, classe CA-1. BTTC Ø 0,80 m - corpo (Execução, incluindo fornecimento e transporte de todos os materiais e berço, exclusive escavação e compactação)</t>
  </si>
  <si>
    <t>Bueiro triplo tubular de concreto, classe CA-1. BTTC Ø 1,00 m - corpo (Execução, incluindo fornecimento e transporte de todos os materiais e berço, exclusive escavação e compactação)</t>
  </si>
  <si>
    <t>Bueiro triplo tubular de concreto, classe CA-1. BTTC Ø 1,20 m - corpo (Execução, incluindo fornecimento e transporte de todos os materiais e berço, exclusive escavação e compactação)</t>
  </si>
  <si>
    <t>Bueiro triplo tubular de concreto, classe CA-1. BTTC Ø 1,50 m - corpo (Execução, incluindo fornecimento e transporte de todos os materiais e berço, exclusive escavação e compactação)</t>
  </si>
  <si>
    <t>Bueiro triplo tubular de concreto, classe CA-3. BTTC Ø 0,80 m - corpo (Execução, incluindo fornecimento e transporte de todos os materiais e berço, exclusive escavação e compactação)</t>
  </si>
  <si>
    <t>Bueiro triplo tubular de concreto, classe CA-3. BTTC Ø 1,00 m - corpo (Execução, incluindo fornecimento e transporte de todos os materiais e berço, exclusive escavação e compactação)</t>
  </si>
  <si>
    <t>Bueiro triplo tubular de concreto, classe CA-3. BTTC Ø 1,20 m - corpo (Execução, incluindo fornecimento e transporte de todos os materiais e berço, exclusive escavação e compactação)</t>
  </si>
  <si>
    <t>Bueiro triplo tubular de concreto, classe CA-3. BTTC Ø 1,50 m - corpo (Execução, incluindo fornecimento e transporte de todos os materiais e berço, exclusive escavação e compactação)</t>
  </si>
  <si>
    <t>Colchão drenante de areia (Execução,  incluindo  espalhamento e fornecimento de todos os materiais, exceto transporte dos agregados)</t>
  </si>
  <si>
    <t>Colchão drenante de brita com geotextil não tecido (Execução,  incluindo  espalhamento e fornecimento de todos os materiais, exceto transporte dos agregados)</t>
  </si>
  <si>
    <t>Dreno de alivio de pavimento, tipo DR.DA-01 (Execução incluindo  escavação ,fornecimento de todos os materiais, exceto transporte dos agregados)</t>
  </si>
  <si>
    <t>Dreno de talvegue com pedra de mão, brita e areia, tipo DR.DT (Execução, incluindo fornecimento de todos os materiais, exceto transporte dos agregados e escavação)</t>
  </si>
  <si>
    <t>Dreno de Talvegue tipo DR-DT com pedra de mão (Execução, incluindo fornecimento de todos os materiais, exceto transporte dos agregados e escavação)</t>
  </si>
  <si>
    <t>Dreno espinha de peixe de areia, tipo DR.EP-01 (Execução incluindo  escavação ,fornecimento de todos os materiais, exceto transporte dos agregados)</t>
  </si>
  <si>
    <t>Dreno espinha de peixe de brita, tipo DR.EP-01 (Execução incluindo  escavação ,fornecimento de todos os materiais, exceto transporte dos agregados)</t>
  </si>
  <si>
    <t>Dreno profundo com areia, sem selo, com 1,50x0,40 m e tubo de polietileno de alta densidade perfurado, de 100mm envolvido em manta geotêxtil não tecida, tipo DR.DP-02 (Execução  incluindo  escavação , fornecimento de todos os materiais, exceto transporte dos agregados)</t>
  </si>
  <si>
    <t>Dreno profundo com brita, com selo, com 1,50x0,40 m envolvido em manta geotêxtil não tecida, com tubo de polietileno de alta densidade perfurado, de 100mm tipo DR.DPS-02 (Execução  incluindo  escavação, fornecimento de todos os materiais, exceto transporte dos agregados)</t>
  </si>
  <si>
    <t>Dreno profundo com brita, sem selo, com 1,50x0,40 m envolvido em manta geotêxtil não tecida, com tubo de polietileno de alta densidade perfurado, de 100mm tipo DR.DP-02 (Execução  incluindo  escavação, fornecimento de todos os materiais, exceto transporte dos agregados)</t>
  </si>
  <si>
    <t>Dreno profundo com brita, sem selo, com 1,50x0,60 m envolvido em manta geotêxtil não tecida, com tubo de polietileno de alta densidade perfurado, de 100mm tipo DR.DP-02 (Execução  incluindo  escavação, fornecimento de todos os materiais, exceto transporte dos agregados)</t>
  </si>
  <si>
    <t>Dreno profundo de areia com selo, com (1,50 x 0,40)m e tubo de PVC perfurado com ø 100mm, tipo DPS-02 (Execução  incluindo  escavação,  fornecimento de todos os materiais, exceto transporte dos agregados)</t>
  </si>
  <si>
    <t>Dreno profundo de corte em rocha tipo DR.DPR (Execução  incluindo  escavação,  fornecimento de todos os materiais, exceto transporte dos agregados)</t>
  </si>
  <si>
    <t>Dreno vertical de areia (Execução incluindo  escavação ,fornecimento de todos os materiais, exceto transporte dos agregados)</t>
  </si>
  <si>
    <t>Dreno vertical de brita (Execução incluindo  escavação ,fornecimento de todos os materiais, exceto transporte dos agregados)</t>
  </si>
  <si>
    <t>Enrocamento de talude, tipo OC.ET-01 (Execução, incluindo  fornecimento de todos os materiais, exclui transporte do agregado)</t>
  </si>
  <si>
    <t>Gigante de sustentação para bueiro duplo tubular de concreto - BDTC Ø 0,80 m (Execução, incluindo fornecimento e transporte de todos os materiais,exclusive escavação e compactação)</t>
  </si>
  <si>
    <t>Gigante de sustentação para bueiro simples tubular de concreto - BSTC Ø 0,60 m (Execução, incluindo fornecimento e transporte de todos os materiais,exclusive escavação e compactação)</t>
  </si>
  <si>
    <t>Gigante de sustentação para bueiro simples tubular de concreto - BSTC Ø 0,80 m (Execução, incluindo fornecimento e transporte de todos os materiais,exclusive escavação e compactação)</t>
  </si>
  <si>
    <t>Gigante de sustentação para bueiro simples tubular de concreto - BSTC Ø 1,00 m (Execução, incluindo fornecimento e transporte de todos os materiais,exclusive escavação e compactação)</t>
  </si>
  <si>
    <t>Gigante de sustentação para bueiro triplo tubular de concreto - BTTC Ø 1,00 m (Execução, incluindo fornecimento e transporte de todos os materiais,exclusive escavação e compactação)</t>
  </si>
  <si>
    <t>Guarda-corpo, tipo OC.NJ-S1 (Execução incluindo  fornecimento e transporte de todos os materiais)</t>
  </si>
  <si>
    <t>Manta geotêxtil não tecida, A/150, OP/15 ou similar, resistência à tração de 10 KN/m2 (Execução, incluindo fornecimento, transporte e colocação)</t>
  </si>
  <si>
    <t>Manta geotêxtil não tecida, A/180, OP/20 ou similar, resistência à tração de 12 KN/m2 (Incluindo fornecimento, transporte e colocação)</t>
  </si>
  <si>
    <t>Manta geotêxtil não tecida, A/300, OP/30 ou similar, resistência à tração de 21 KN/m2 (Execução, incluindo fornecimento, transporte e colocação)</t>
  </si>
  <si>
    <t>Manta geotêxtil não tecida, A/500, OP/60 ou similar, resistência à tração de 39 KN/m2 (Execução, incluindo fornecimento, transporte e colocação)</t>
  </si>
  <si>
    <t>Manta geotêxtil não tecida, OP/40 ou similar, resistência à tração de 27 KN/m2 (Execução, incluindo fornecimento, transporte e colocação)</t>
  </si>
  <si>
    <t>Manta geotextil tecida, 2004 ou similar, resistência a tração de 22 KN/m2 (Eexecução, incluindo fornecimento, transporte e colocação)</t>
  </si>
  <si>
    <t>Manta geotextil tecida, 2008 ou similar, resistência à tração de 35 KN/m2. (Execução, incluindo fornecimento, transporte e colocação)</t>
  </si>
  <si>
    <t>Manta geotextil tecida, 2010a ou similar, resistência a tração de 42 KN/m2. (Execução, incluindo fornecimento, transporte e colocação)</t>
  </si>
  <si>
    <t>Meio-fio de concreto, tipo DR.MF-01 (Execução, incluindo escavação, fornecimento e transporte de todos os materiais)</t>
  </si>
  <si>
    <t>Mureta de proteção,  tipo DR.MP-01 (Execução,  fornecimento e transporte de todos os materiais)</t>
  </si>
  <si>
    <t>Passagem de gado, tipo OC.PG-01 - boca (Execução, incluindo guardad-corpo, fornecimento e transporte de todos os materiais, exclusive escavação, compactação e fundação para a passagem de gado)</t>
  </si>
  <si>
    <t>Passagem de gado, tipo OC.PG-01 - corpo (Execução, incluindo guardad-corpo, fornecimento e transporte de todos os materiais, exclusive escavação, compactação e fundação para a passagem de gado)</t>
  </si>
  <si>
    <t>Passagem de gado, tipo OC.PG-03 -  boca (Execução, incluindo guardad-corpo, fornecimento e transporte de todos os materiais, exclusive escavação, compactação e fundação para a passagem de gado)</t>
  </si>
  <si>
    <t>Passagem de gado, tipo OC.PG-03 - corpo (Execução, incluindo guardad-corpo, fornecimento e transporte de todos os materiais, exclusive escavação, compactação e fundação para a passagem de gado)</t>
  </si>
  <si>
    <t>Passagem sobre sarjeta, tipo OC.PS-01A com lajes de largura = 1,00m (Execução incluindo escavação, fornecimento e transporte de todos os materiais)</t>
  </si>
  <si>
    <t>Passagem sobre sarjeta, tipo OC.PS-02A com lajes de largura = 2,00m (Execução incluindo escavação, fornecimento e transporte de todos os materiais)</t>
  </si>
  <si>
    <t>Remoção de bueiro duplo tubular de concreto. BDTC Ø 0,60 m - boca</t>
  </si>
  <si>
    <t>Remoção de bueiro duplo tubular de concreto. BDTC Ø 0,60 m - corpo</t>
  </si>
  <si>
    <t>Remoção de bueiro duplo tubular de concreto. BDTC Ø 0,80 m - boca</t>
  </si>
  <si>
    <t>Remoção de bueiro duplo tubular de concreto. BDTC Ø 0,80 m - corpo</t>
  </si>
  <si>
    <t>Remoção de bueiro duplo tubular de concreto. BDTC Ø 1.00 m - boca</t>
  </si>
  <si>
    <t>Remoção de bueiro duplo tubular de concreto. BDTC Ø 1,00 m - corpo</t>
  </si>
  <si>
    <t>Remoção de bueiro duplo tubular de concreto. BDTC Ø 1,20 m - boca</t>
  </si>
  <si>
    <t>Remoção de bueiro duplo tubular de concreto. BDTC Ø 1,20 m - corpo</t>
  </si>
  <si>
    <t>Remoção de bueiro duplo tubular de concreto. BDTC Ø 1,50 m - boca</t>
  </si>
  <si>
    <t>Remoção de bueiro duplo tubular de concreto. BDTC Ø 1,50 m - corpo</t>
  </si>
  <si>
    <t>Remoção de bueiro simples tubular de concreto. BSTC Ø 0,40 m - boca</t>
  </si>
  <si>
    <t>Remoção de bueiro simples tubular de concreto. BSTC Ø 0,40 m - corpo</t>
  </si>
  <si>
    <t>Remoção de bueiro simples tubular de concreto. BSTC Ø 0,60 m - boca</t>
  </si>
  <si>
    <t>Remoção de bueiro simples tubular de concreto. BSTC Ø 0,60 m - corpo</t>
  </si>
  <si>
    <t>Remoção de bueiro simples tubular de concreto. BSTC Ø 0,80 m - boca</t>
  </si>
  <si>
    <t>Remoção de bueiro simples tubular de concreto. BSTC Ø 0,80 m - corpo</t>
  </si>
  <si>
    <t>Remoção de bueiro simples tubular de concreto. BSTC Ø 1,00 m - boca</t>
  </si>
  <si>
    <t>Remoção de bueiro simples tubular de concreto. BSTC Ø 1,00 m - corpo</t>
  </si>
  <si>
    <t>Remoção de bueiro simples tubular de concreto. BSTC Ø 1,20 m - boca</t>
  </si>
  <si>
    <t>Remoção de bueiro simples tubular de concreto. BSTC Ø 1,20 m - corpo</t>
  </si>
  <si>
    <t>Remoção de bueiro simples tubular de concreto. BSTC Ø 1,50 m - boca</t>
  </si>
  <si>
    <t>Remoção de bueiro simples tubular de concreto. BSTC Ø 1,50 m - corpo</t>
  </si>
  <si>
    <t>Remoção de bueiro triplo tubular de concreto. BTTC Ø 0,60 m - boca</t>
  </si>
  <si>
    <t>Remoção de bueiro triplo tubular de concreto. BTTC Ø 0,60 m - corpo</t>
  </si>
  <si>
    <t>Remoção de bueiro triplo tubular de concreto. BTTC Ø 0,80 m - boca</t>
  </si>
  <si>
    <t>Remoção de bueiro triplo tubular de concreto. BTTC Ø 0,80 m - corpo</t>
  </si>
  <si>
    <t>Remoção de bueiro triplo tubular de concreto. BTTC Ø 1,00 m - boca</t>
  </si>
  <si>
    <t>Remoção de bueiro triplo tubular de concreto. BTTC Ø 1,00 m - corpo</t>
  </si>
  <si>
    <t>Remoção de bueiro triplo tubular de concreto. BTTC Ø 1.20 m - boca</t>
  </si>
  <si>
    <t>Remoção de bueiro triplo tubular de concreto. BTTC Ø 1,20 m - corpo</t>
  </si>
  <si>
    <t>Remoção de bueiro triplo tubular de concreto. BTTC Ø 1,50 m - boca</t>
  </si>
  <si>
    <t>Remoção de bueiro triplo tubular de concreto. BTTC Ø 1,50 m - corpo</t>
  </si>
  <si>
    <t>Sarjeta de concreto em aterro, tipo DR.SCA-x/y. Largura = 100 cm tipo 70/10 (Execução, incluindo escavação, fornecimento e transporte de todos os materiais)</t>
  </si>
  <si>
    <t>Sarjeta de concreto em aterro, tipo DR.SCA-x/y. Largura = 100 cm tipo 70/15 (Execução, incluindo escavação, fornecimento e transporte de todos os materiais)</t>
  </si>
  <si>
    <t>Sarjeta de concreto em aterro, tipo DR.SCA-x/y. Largura = 100 cm tipo 70/20 (Execução, incluindo escavação, fornecimento e transporte de todos os materiais)</t>
  </si>
  <si>
    <t>Sarjeta de concreto em aterro, tipo DR.SCA-x/y. Largura = 100 cm tipo 70/25 (Execução, incluindo escavação, fornecimento e transporte de todos os materiais)</t>
  </si>
  <si>
    <t>Sarjeta de concreto em aterro, tipo DR.SCA-x/y. Largura = 100 cm tipo 70/30 (Execução, incluindo escavação, fornecimento e transporte de todos os materiais)</t>
  </si>
  <si>
    <t>Sarjeta de concreto em aterro, tipo DR.SCA-x/y. Largura = 60 cm tipo 30/10 (Execução, incluindo escavação,fornecimento, transporte e plantio da grama)</t>
  </si>
  <si>
    <t>Sarjeta de concreto em aterro, tipo DR.SCA-x/y. Largura = 60 cm tipo 30/15 (Execução, incluindo escavação,fornecimento, transporte e plantio da grama)</t>
  </si>
  <si>
    <t>Sarjeta de concreto em aterro, tipo DR.SCA-x/y. Largura = 60 cm tipo 30/20 (Execução, incluindo escavação, fornecimento e transporte de todos os materiais)</t>
  </si>
  <si>
    <t>Sarjeta de concreto em aterro, tipo DR.SCA-x/y. Largura = 70 cm tipo 40/10 (Execução, incluindo escavação, fornecimento e transporte de todos os materiais)</t>
  </si>
  <si>
    <t>Sarjeta de concreto em aterro, tipo DR.SCA-x/y. Largura = 70 cm tipo 40/15 (Execução, incluindo escavação, fornecimento e transporte de todos os materiais)</t>
  </si>
  <si>
    <t>Sarjeta de concreto em aterro, tipo DR.SCA-x/y. Largura = 70 cm tipo 40/20 (Execução, incluindo escavação, fornecimento e transporte de todos os materiais)</t>
  </si>
  <si>
    <t>Sarjeta de concreto em aterro, tipo DR.SCA-x/y. Largura = 70 cm tipo 40/25 (Execução, incluindo escavação, fornecimento e transporte de todos os materiais)</t>
  </si>
  <si>
    <t>Sarjeta de concreto em aterro, tipo DR.SCA-x/y. Largura = 80 cm tipo 50/10 (Execução, incluindo escavação, fornecimento e transporte de todos os materiais)</t>
  </si>
  <si>
    <t>Sarjeta de concreto em aterro, tipo DR.SCA-x/y. Largura = 80 cm tipo 50/15 (Execução, incluindo escavação, fornecimento e transporte de todos os materiais)</t>
  </si>
  <si>
    <t>Sarjeta de concreto em aterro, tipo DR.SCA-x/y. Largura = 80 cm tipo 50/20 (Execução, incluindo escavação, fornecimento e transporte de todos os materiais)</t>
  </si>
  <si>
    <t>Sarjeta de concreto em aterro, tipo DR.SCA-x/y. Largura = 80 cm tipo 50/25 (Execução, incluindo escavação, fornecimento e transporte de todos os materiais)</t>
  </si>
  <si>
    <t>Sarjeta de concreto em aterro, tipo DR.SCA-x/y. Largura = 80 cm tipo 50/30 (Execução, incluindo escavação, fornecimento e transporte de todos os materiais)</t>
  </si>
  <si>
    <t>Sarjeta de concreto em aterro, tipo DR.SCA-x/y. Largura = 90 cm tipo 60/10 (Execução, incluindo escavação, fornecimento e transporte de todos os materiais)</t>
  </si>
  <si>
    <t>Sarjeta de concreto em aterro, tipo DR.SCA-x/y. Largura = 90 cm tipo 60/15 (Execução, incluindo escavação, fornecimento e transporte de todos os materiais)</t>
  </si>
  <si>
    <t>Sarjeta de concreto em aterro, tipo DR.SCA-x/y. Largura = 90 cm tipo 60/20 (Execução, incluindo escavação, fornecimento e transporte de todos os materiais)</t>
  </si>
  <si>
    <t>Sarjeta de concreto em aterro, tipo DR.SCA-x/y. Largura = 90 cm tipo 60/25 (Execução, incluindo escavação, fornecimento e transporte de todos os materiais)</t>
  </si>
  <si>
    <t>Sarjeta de concreto em aterro, tipo DR.SCA-x/y. Largura = 90 cm tipo 60/30 (Execução, incluindo escavação, fornecimento e transporte de todos os materiais)</t>
  </si>
  <si>
    <t>Sarjeta de concreto em corte tipo DR.SCC-x/y. Largura = 100 cm tipo 90/10 (Execução, incluindo escavação, fornecimento e transporte de todos os materiais)</t>
  </si>
  <si>
    <t>Sarjeta de concreto em corte tipo DR.SCC-x/y. Largura = 100 cm tipo 90/15 (Execução, incluindo escavação, fornecimento e transporte de todos os materiais)</t>
  </si>
  <si>
    <t>Sarjeta de concreto em corte tipo DR.SCC-x/y. Largura = 100 cm tipo 90/20 (Execução, incluindo escavação, fornecimento e transporte de todos os materiais)</t>
  </si>
  <si>
    <t>Sarjeta de concreto em corte tipo DR.SCC-x/y. Largura = 100 cm tipo 90/25 (Execução, incluindo escavação, fornecimento e transporte de todos os materiais)</t>
  </si>
  <si>
    <t>Sarjeta de concreto em corte tipo DR.SCC-x/y. Largura = 100 cm tipo 90/30 (Execução, incluindo escavação, fornecimento e transporte de todos os materiais)</t>
  </si>
  <si>
    <t>Sarjeta de concreto em corte tipo DR.SCC-x/y. Largura = 50 cm tipo 40/10 (Execução, incluindo escavação, fornecimento e transporte de todos os materiais)</t>
  </si>
  <si>
    <t>Sarjeta de concreto em corte tipo DR.SCC-x/y. Largura = 50 cm tipo 40/15 (Execução, incluindo escavação, fornecimento e transporte de todos os materiais)</t>
  </si>
  <si>
    <t>Sarjeta de concreto em corte tipo DR.SCC-x/y. Largura = 60 cm tipo 50/10 (Execução, incluindo escavação, fornecimento e transporte de todos os materiais)</t>
  </si>
  <si>
    <t>Sarjeta de concreto em corte tipo DR.SCC-x/y. Largura = 60 cm tipo 50/15 (Execução, incluindo escavação, fornecimento e transporte de todos os materiais)</t>
  </si>
  <si>
    <t>Sarjeta de concreto em corte tipo DR.SCC-x/y. Largura = 60 cm tipo 50/20 (Execução, incluindo escavação, fornecimento e transporte de todos os materiais)</t>
  </si>
  <si>
    <t>Sarjeta de concreto em corte tipo DR.SCC-x/y. Largura = 70 cm tipo 60/10 (Execução, incluindo escavação, fornecimento e transporte de todos os materiais)</t>
  </si>
  <si>
    <t>Sarjeta de concreto em corte tipo DR.SCC-x/y. Largura = 70 cm tipo 60/15 (Execução, incluindo escavação, fornecimento e transporte de todos os materiais)</t>
  </si>
  <si>
    <t>Sarjeta de concreto em corte tipo DR.SCC-x/y. Largura = 70 cm tipo 60/20 (Execução, incluindo escavação, fornecimento e transporte de todos os materiais)</t>
  </si>
  <si>
    <t>Sarjeta de concreto em corte tipo DR.SCC-x/y. Largura = 70 cm tipo 60/25 (Execução, incluindo escavação, fornecimento e transporte de todos os materiais)</t>
  </si>
  <si>
    <t>Sarjeta de concreto em corte tipo DR.SCC-x/y. Largura = 80 cm tipo 70/10 (Execução, incluindo escavação, fornecimento e transporte de todos os materiais)</t>
  </si>
  <si>
    <t>Sarjeta de concreto em corte tipo DR.SCC-x/y. Largura = 80 cm tipo 70/15 (Execução, incluindo escavação, fornecimento e transporte de todos os materiais)</t>
  </si>
  <si>
    <t>Sarjeta de concreto em corte tipo DR.SCC-x/y. Largura = 80 cm tipo 70/20 (Execução, incluindo escavação, fornecimento e transporte de todos os materiais)</t>
  </si>
  <si>
    <t>Sarjeta de concreto em corte tipo DR.SCC-x/y. Largura = 80 cm tipo 70/25 (Execução, incluindo escavação, fornecimento e transporte de todos os materiais)</t>
  </si>
  <si>
    <t>Sarjeta de concreto em corte tipo DR.SCC-x/y. Largura = 80 cm tipo 70/30 (Execução, incluindo escavação, fornecimento e transporte de todos os materiais)</t>
  </si>
  <si>
    <t>Sarjeta de concreto em corte tipo DR.SCC-x/y. Largura = 90 cm tipo 80/10 (Execução, incluindo escavação, fornecimento e transporte de todos os materiais)</t>
  </si>
  <si>
    <t>Sarjeta de concreto em corte tipo DR.SCC-x/y. Largura = 90 cm tipo 80/15 (Execução, incluindo escavação, fornecimento e transporte de todos os materiais)</t>
  </si>
  <si>
    <t>Sarjeta de concreto em corte tipo DR.SCC-x/y. Largura = 90 cm tipo 80/20 (Execução, incluindo escavação, fornecimento e transporte de todos os materiais)</t>
  </si>
  <si>
    <t>Sarjeta de concreto em corte tipo DR.SCC-x/y. Largura = 90 cm tipo 80/25 (Execução, incluindo escavação, fornecimento e transporte de todos os materiais)</t>
  </si>
  <si>
    <t>Sarjeta de concreto em corte tipo DR.SCC-x/y. Largura = 90 cm tipo 80/30 (Execução, incluindo escavação, fornecimento e transporte de todos os materiais)</t>
  </si>
  <si>
    <t>Sarjeta de grama em corte tipo SGC-x/y. Largura = 100 cm tipo 100/10 (Execução, incluindo escavação,fornecimento, transporte e plantio da grama)</t>
  </si>
  <si>
    <t>Sarjeta de grama em corte tipo SGC-x/y. Largura = 100 cm tipo 100/15 (Execução, incluindo escavação,fornecimento, transporte e plantio da grama)</t>
  </si>
  <si>
    <t>Sarjeta de grama em corte tipo SGC-x/y. Largura = 100 cm tipo 100/20 (Execução, incluindo escavação,fornecimento, transporte e plantio da grama)</t>
  </si>
  <si>
    <t>Sarjeta de grama em corte tipo SGC-x/y. Largura = 100 cm tipo 100/25 (Execução, incluindo escavação,fornecimento, transporte e plantio da grama)</t>
  </si>
  <si>
    <t>Sarjeta de grama em corte tipo SGC-x/y. Largura = 50 cm tipo 50/10 (Execução, incluindo escavação,fornecimento, transporte e plantio da grama)</t>
  </si>
  <si>
    <t>Sarjeta de grama em corte tipo SGC-x/y. Largura = 50 cm tipo 50/15 (Execução, incluindo escavação,fornecimento, transporte e plantio da grama)</t>
  </si>
  <si>
    <t>Sarjeta de grama em corte tipo SGC-x/y. Largura = 60 cm tipo 60/10 (Execução, incluindo escavação,fornecimento, transporte e plantio da grama)</t>
  </si>
  <si>
    <t>Sarjeta de grama em corte tipo SGC-x/y. Largura = 60 cm tipo 60/15 (Execução, incluindo escavação,fornecimento, transporte e plantio da grama)</t>
  </si>
  <si>
    <t>Sarjeta de grama em corte tipo SGC-x/y. Largura = 60 cm tipo 60/20 (Execução, incluindo escavação,fornecimento, transporte e plantio da grama)</t>
  </si>
  <si>
    <t>Sarjeta de grama em corte tipo SGC-x/y. Largura = 70 cm tipo 70/10 (Execução, incluindo escavação,fornecimento, transporte e plantio da grama)</t>
  </si>
  <si>
    <t>Sarjeta de grama em corte tipo SGC-x/y. Largura = 70 cm tipo 70/15 (Execução, incluindo escavação,fornecimento, transporte e plantio da grama)</t>
  </si>
  <si>
    <t>Sarjeta de grama em corte tipo SGC-x/y. Largura = 70 cm tipo 70/20 (Execução, incluindo escavação,fornecimento, transporte e plantio da grama)</t>
  </si>
  <si>
    <t>Sarjeta de grama em corte tipo SGC-x/y. Largura = 80 cm tipo 80/10 (Execução, incluindo escavação,fornecimento, transporte e plantio da grama)</t>
  </si>
  <si>
    <t>Sarjeta de grama em corte tipo SGC-x/y. Largura = 80 cm tipo 80/15 (Execução, incluindo escavação,fornecimento, transporte e plantio da grama)</t>
  </si>
  <si>
    <t>Sarjeta de grama em corte tipo SGC-x/y. Largura = 80 cm tipo 80/20 (Execução, incluindo escavação,fornecimento, transporte e plantio da grama)</t>
  </si>
  <si>
    <t>Sarjeta de grama em corte tipo SGC-x/y. Largura = 80 cm tipo 80/25 (Execução, incluindo escavação,fornecimento, transporte e plantio da grama)</t>
  </si>
  <si>
    <t>Sarjeta de grama em corte tipo SGC-x/y. Largura = 90 cm tipo 90/10 (Execução, incluindo escavação,fornecimento, transporte e plantio da grama)</t>
  </si>
  <si>
    <t>Sarjeta de grama em corte tipo SGC-x/y. Largura = 90 cm tipo 90/15 (Execução, incluindo escavação,fornecimento, transporte e plantio da grama)</t>
  </si>
  <si>
    <t>Sarjeta de grama em corte tipo SGC-x/y. Largura = 90 cm tipo 90/20 (Execução, incluindo escavação,fornecimento, transporte e plantio da grama)</t>
  </si>
  <si>
    <t>Sarjeta de grama em corte tipo SGC-x/y. Largura = 90 cm tipo 90/25 (Execução, incluindo escavação,fornecimento, transporte e plantio da grama)</t>
  </si>
  <si>
    <t>Sarjeta de terra em corte tipo DR.SCT- x/y. Largura = 100 cm tipo 100/10 (Execução, incluindo escavação)</t>
  </si>
  <si>
    <t>Sarjeta de terra em corte tipo DR.SCT- x/y. Largura = 100 cm tipo 100/15 (Execução, incluindo escavação)</t>
  </si>
  <si>
    <t>Sarjeta de terra em corte tipo DR.SCT- x/y. Largura = 100 cm tipo 100/20 (Execução, incluindo escavação)</t>
  </si>
  <si>
    <t>Sarjeta de terra em corte tipo DR.SCT- x/y. Largura = 100 cm tipo 100/25 (Execução, incluindo escavação)</t>
  </si>
  <si>
    <t>Sarjeta de terra em corte tipo DR.SCT- x/y. Largura = 50 cm tipo 50/10 (Execução, incluindo escavação)</t>
  </si>
  <si>
    <t>Sarjeta de terra em corte tipo DR.SCT- x/y. Largura = 50 cm tipo 50/15 (Execução, incluindo escavação)</t>
  </si>
  <si>
    <t>Sarjeta de terra em corte tipo DR.SCT- x/y. Largura = 60 cm tipo 60/10 (Execução, incluindo escavação)</t>
  </si>
  <si>
    <t>Sarjeta de terra em corte tipo DR.SCT- x/y. Largura = 60 cm tipo 60/15 (Execução, incluindo escavação)</t>
  </si>
  <si>
    <t>Sarjeta de terra em corte tipo DR.SCT- x/y. Largura = 60 cm tipo 60/20 (Execução, incluindo escavação)</t>
  </si>
  <si>
    <t>Sarjeta de terra em corte tipo DR.SCT- x/y. Largura = 70 cm tipo 70/10 (Execução, incluindo escavação)</t>
  </si>
  <si>
    <t>Sarjeta de terra em corte tipo DR.SCT- x/y. Largura = 70 cm tipo 70/15 (Execução, incluindo escavação)</t>
  </si>
  <si>
    <t>Sarjeta de terra em corte tipo DR.SCT- x/y. Largura = 70 cm tipo 70/20 (Execução, incluindo escavação)</t>
  </si>
  <si>
    <t>Sarjeta de terra em corte tipo DR.SCT- x/y. Largura = 80 cm tipo 80/10 (Execução, incluindo escavação)</t>
  </si>
  <si>
    <t>Sarjeta de terra em corte tipo DR.SCT- x/y. Largura = 80 cm tipo 80/15 (Execução, incluindo escavação)</t>
  </si>
  <si>
    <t>Sarjeta de terra em corte tipo DR.SCT- x/y. Largura = 80 cm tipo 80/20 (Execução, incluindo escavação)</t>
  </si>
  <si>
    <t>Sarjeta de terra em corte tipo DR.SCT- x/y. Largura = 80 cm tipo 80/25 (Execução, incluindo escavação)</t>
  </si>
  <si>
    <t>Sarjeta de terra em corte tipo DR.SCT- x/y. Largura = 90 cm tipo 90/10 (Execução, incluindo escavação)</t>
  </si>
  <si>
    <t>Sarjeta de terra em corte tipo DR.SCT- x/y. Largura = 90 cm tipo 90/15 (Execução, incluindo escavação)</t>
  </si>
  <si>
    <t>Sarjeta de terra em corte tipo DR.SCT- x/y. Largura = 90 cm tipo 90/20 (Execução, incluindo escavação)</t>
  </si>
  <si>
    <t>Sarjeta de terra em corte tipo DR.SCT- x/y. Largura = 90 cm tipo 90/25 (Execução, incluindo escavação)</t>
  </si>
  <si>
    <t>Terminal de dreno de alivio, tipo DR.DA-01 (Execução,  incluindo  escavação,  fornecimento e transporte de todos os materiais)</t>
  </si>
  <si>
    <t>Terminal de dreno profundo de corte em rocha para DR.DPR (Execução, incluindo  escavação, fornecimento e transporte  de todos os materiais)</t>
  </si>
  <si>
    <t>Terminal de dreno profundo, tipo DR.TDP (Execução,  incluindo  escavação, fornecimento e transporte de todos os materiais)</t>
  </si>
  <si>
    <t>Valeta de proteção de aterro tipo DR.VPA (Execução, incluindo escavação)</t>
  </si>
  <si>
    <t>Valeta de proteção de corte, tipo DR.VP-01., tipo 105/100 (Execução, incluindo escavação)</t>
  </si>
  <si>
    <t>Valeta de proteção de corte, tipo DR.VP-01., tipo 105/80 (Execução, incluindo escavação)</t>
  </si>
  <si>
    <t>Valeta de proteção de corte, tipo DR.VP-01., tipo 105/90 (Execução, incluindo escavação)</t>
  </si>
  <si>
    <t>Valeta de proteção de corte, tipo DR.VP-01., tipo 115/100 (Execução, incluindo escavação)</t>
  </si>
  <si>
    <t>Valeta de proteção de corte, tipo DR.VP-01., tipo 115/80 (Execução, incluindo escavação)</t>
  </si>
  <si>
    <t>Valeta de proteção de corte, tipo DR.VP-01., tipo 115/90 (Execução, incluindo escavação)</t>
  </si>
  <si>
    <t>Valeta de proteção de corte, tipo DR.VP-01., tipo 125/100 (Execução, incluindo escavação)</t>
  </si>
  <si>
    <t>Valeta de proteção de corte, tipo DR.VP-01., tipo 125/90 (Execução, incluindo escavação)</t>
  </si>
  <si>
    <t>Valeta de proteção de corte, tipo DR.VP-01., tipo 75/50 (Execução, incluindo escavação)</t>
  </si>
  <si>
    <t>Valeta de proteção de corte, tipo DR.VP-01., tipo 75/60 (Execução, incluindo escavação)</t>
  </si>
  <si>
    <t>Valeta de proteção de corte, tipo DR.VP-01., tipo 75/70 (Execução, incluindo escavação)</t>
  </si>
  <si>
    <t>Valeta de proteção de corte, tipo DR.VP-01., tipo 85/60 (Execução, incluindo escavação)</t>
  </si>
  <si>
    <t>Valeta de proteção de corte, tipo DR.VP-01., tipo 85/70 (Execução, incluindo escavação)</t>
  </si>
  <si>
    <t>Valeta de proteção de corte, tipo DR.VP-01., tipo 85/80 (Execução, incluindo escavação)</t>
  </si>
  <si>
    <t>Valeta de proteção de corte, tipo DR.VP-01., tipo 95/70 (Execução, incluindo escavação)</t>
  </si>
  <si>
    <t>Valeta de proteção de corte, tipo DR.VP-01., tipo 95/80 (Execução, incluindo escavação)</t>
  </si>
  <si>
    <t>Valeta de proteção de corte, tipo DR.VP-01., tipo 95/90 (Execução, incluindo escavação)</t>
  </si>
  <si>
    <t>Valeta de proteção de corte, tipo DR.VP-02., tipo 105/100 (Execução, incluindo escavação, fornecimento, transporte e plantio da grama)</t>
  </si>
  <si>
    <t>Valeta de proteção de corte, tipo DR.VP-02., tipo 105/80 (Execução, incluindo escavação, fornecimento, transporte e plantio da grama)</t>
  </si>
  <si>
    <t>Valeta de proteção de corte, tipo DR.VP-02., tipo 105/90 (Execução, incluindo escavação, fornecimento, transporte e plantio da grama)</t>
  </si>
  <si>
    <t>Valeta de proteção de corte, tipo DR.VP-02., tipo 115/100 (Execução, incluindo escavação,fornecimento, transporte e plantio da grama)</t>
  </si>
  <si>
    <t>Valeta de proteção de corte, tipo DR.VP-02., tipo 115/80 (Execução, incluindo escavação, fornecimento, transporte e plantio da grama)</t>
  </si>
  <si>
    <t>Valeta de proteção de corte, tipo DR.VP-02., tipo 115/90 (Execução, incluindo escavação, fornecimento, transporte e plantio da grama)</t>
  </si>
  <si>
    <t>Valeta de proteção de corte, tipo DR.VP-02., tipo 125/100 (Execução, incluindo escavação,fornecimento, transporte e plantio da grama)</t>
  </si>
  <si>
    <t>Valeta de proteção de corte, tipo DR.VP-02., tipo 125/90 (Execução, incluindo escavação,fornecimento, transporte e plantio da grama)</t>
  </si>
  <si>
    <t>Valeta de proteção de corte, tipo DR.VP-02., tipo 75/50 (Execução, incluindo escavação, fornecimento, transporte e plantio da grama)</t>
  </si>
  <si>
    <t>Valeta de proteção de corte, tipo DR.VP-02., tipo 75/60 (Execução, incluindo escavação, fornecimento, transporte e plantio da grama)</t>
  </si>
  <si>
    <t>Valeta de proteção de corte, tipo DR.VP-02., tipo 75/70 (Execução, incluindo escavação, fornecimento, transporte e plantio da grama)</t>
  </si>
  <si>
    <t>Valeta de proteção de corte, tipo DR.VP-02., tipo 85/60 (Execução, incluindo escavação, fornecimento, transporte e plantio da grama)</t>
  </si>
  <si>
    <t>Valeta de proteção de corte, tipo DR.VP-02., tipo 85/70 (Execução, incluindo escavação, fornecimento, transporte e plantio da grama)</t>
  </si>
  <si>
    <t>Valeta de proteção de corte, tipo DR.VP-02., tipo 85/80 (Execução, incluindo escavação, fornecimento, transporte e plantio da grama)</t>
  </si>
  <si>
    <t>Valeta de proteção de corte, tipo DR.VP-02., tipo 95/70 (Execução, incluindo escavação, fornecimento, transporte e plantio da grama)</t>
  </si>
  <si>
    <t>Valeta de proteção de corte, tipo DR.VP-02., tipo 95/80 (Execução, incluindo escavação, fornecimento, transporte e plantio da grama)</t>
  </si>
  <si>
    <t>Valeta de proteção de corte, tipo DR.VP-02., tipo 95/90 (Execução, incluindo escavação, fornecimento, transporte e plantio da grama)</t>
  </si>
  <si>
    <t>Valeta de proteção de corte, tipo DR.VP-03., tipo 105/100 (Execução, incluindo escavação,fornecimento e transporte de todos os materiais)</t>
  </si>
  <si>
    <t>Valeta de proteção de corte, tipo DR.VP-03., tipo 105/80 (Execução, incluindo escavação,fornecimento e transporte de todos os materiais)</t>
  </si>
  <si>
    <t>Valeta de proteção de corte, tipo DR.VP-03., tipo 105/90 (Execução, incluindo escavação,fornecimento e transporte de todos os materiais)</t>
  </si>
  <si>
    <t>Valeta de proteção de corte, tipo DR.VP-03., tipo 115/100 (Execução, incluindo escavação,fornecimento e transporte de todos os materiais)</t>
  </si>
  <si>
    <t>Valeta de proteção de corte, tipo DR.VP-03., tipo 115/80 (Execução, incluindo escavação,fornecimento e transporte de todos os materiais)</t>
  </si>
  <si>
    <t>Valeta de proteção de corte, tipo DR.VP-03., tipo 115/90 (Execução, incluindo escavação,fornecimento e transporte de todos os materiais)</t>
  </si>
  <si>
    <t>Valeta de proteção de corte, tipo DR.VP-03., tipo 125/100 (Execução, incluindo escavação,fornecimento e transporte de todos os materiais)</t>
  </si>
  <si>
    <t>Valeta de proteção de corte, tipo DR.VP-03., tipo 125/90 (Execução, incluindo escavação,fornecimento e transporte de todos os materiais)</t>
  </si>
  <si>
    <t>Valeta de proteção de corte, tipo DR.VP-03., tipo 75/50 (Execução, incluindo escavação,fornecimento e transporte de todos os materiais)</t>
  </si>
  <si>
    <t>Valeta de proteção de corte, tipo DR.VP-03., tipo 75/60 (Execução, incluindo escavação,fornecimento e transporte de todos os materiais)</t>
  </si>
  <si>
    <t>Valeta de proteção de corte, tipo DR.VP-03., tipo 75/70 (Execução, incluindo escavação,fornecimento e transporte de todos os materiais)</t>
  </si>
  <si>
    <t>Valeta de proteção de corte, tipo DR.VP-03., tipo 85/60 (Execução, incluindo escavação,fornecimento e transporte de todos os materiais)</t>
  </si>
  <si>
    <t>Valeta de proteção de corte, tipo DR.VP-03., tipo 85/70 (Execução, incluindo escavação,fornecimento e transporte de todos os materiais)</t>
  </si>
  <si>
    <t>Valeta de proteção de corte, tipo DR.VP-03., tipo 85/80 (Execução, incluindo escavação,fornecimento e transporte de todos os materiais)</t>
  </si>
  <si>
    <t>Valeta de proteção de corte, tipo DR.VP-03., tipo 95/70 (Execução, incluindo escavação,fornecimento e transporte de todos os materiais)</t>
  </si>
  <si>
    <t>Valeta de proteção de corte, tipo DR.VP-03., tipo 95/80 (Execução, incluindo escavação,fornecimento e transporte de todos os materiais)</t>
  </si>
  <si>
    <t>Valeta de proteção de corte, tipo DR.VP-03., tipo 95/90 (Execução, incluindo escavação,fornecimento e transporte de todos os materiais)</t>
  </si>
  <si>
    <t>Pavimentação</t>
  </si>
  <si>
    <t>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t>
  </si>
  <si>
    <t>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t>
  </si>
  <si>
    <t>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t>
  </si>
  <si>
    <t>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t>
  </si>
  <si>
    <t>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t>
  </si>
  <si>
    <t>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t>
  </si>
  <si>
    <t>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t>
  </si>
  <si>
    <t>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t>
  </si>
  <si>
    <t>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t>
  </si>
  <si>
    <t>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t>
  </si>
  <si>
    <t>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t>
  </si>
  <si>
    <t>Base de solo com mistura em usina, compactada na energia do proctor intermediario (Execução, incluindo escavação, carga, descarga,  espalhamento e compactação da mistura; exclui aquisição e transporte do material e da mistura)</t>
  </si>
  <si>
    <t>Base de solo com mistura em usina, compactada na energia do proctor intermodificado (Execução, incluindo escavação, carga, descarga,  espalhamento e compactação da mistura; exclui aquisição e transporte do material e da mistura)</t>
  </si>
  <si>
    <t>Base de solo com mistura na pista, compactada na energia do proctor intermodificado (Execução, incluindo escavação, carga e descarga do material de jazida, espalhamento, umidecimento, homogenização e compactação da mistura; exclui aquisição e transporte do material)</t>
  </si>
  <si>
    <t>Base de solo sem mistura, compactada na energia do proctor intermediário (Execução, incluindo escavação, carga, descarga, espalhamento, umidecimento e compactação do material; exclui aquisição e transporte do material)</t>
  </si>
  <si>
    <t>Base de solo sem mistura, compactada na energia do proctor intermodificado (Execução, incluindo escavação, carga, descarga, espalhamento, umidecimento e compactação do material; exclui aquisição e transporte do material)</t>
  </si>
  <si>
    <t>Base de solo sem mistura, compactada na energia do proctor modificado (Execução, incluindo escavação, carga, descarga, espalhamento, umidecimento e compactação do material; exclui aquisição e transporte do material)</t>
  </si>
  <si>
    <t>Concreto betuminoso usinado a quente - CBUQ (Execução, incluindo usinagem, aplicação, espalhamento e compactação, fornecimento dos agregados e material betuminoso, exclui transporte dos agregados e do material betuminoso até usina e da massa pronta até a  pista)</t>
  </si>
  <si>
    <t>Concreto betuminoso usinado a quente (faixa C) (Execução, incluindo usinagem, aplicação, espalhamento e compactação, fornecimento dos agregados; exclui o fornecimento e transporte do material betuminoso, o transporte dos agregados e o transporte da usina até a pista)</t>
  </si>
  <si>
    <t>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t>
  </si>
  <si>
    <t>Escavação e carga de material de jazida (inclusive expurgo e capeamento)</t>
  </si>
  <si>
    <t>Fresagem contínua de pavimento asfáltico (3cm)</t>
  </si>
  <si>
    <t>Fresagem descontínua de pavimento asfáltico (3cm)</t>
  </si>
  <si>
    <t>Imprimação (Execução e fornecimento do material betuminoso, exclusive transporte do material betuminoso)</t>
  </si>
  <si>
    <t>Imprimação sem fornecimento do material betuminoso (Execução, incluindo transporte do material betuminoso dentro do canteiro de obras)</t>
  </si>
  <si>
    <t>Lama asfaltica com espessura de 12,0 mm com fornecimento do material betuminoso (Execução, incluindo fornecimento e  transporte dentro do canteiro de obras  dos agregados e do material betuminoso)</t>
  </si>
  <si>
    <t>Lama asfaltica com espessura de 12,0 mm sem fornecimento do material betuminoso (Execução, incluindo fornecimento dos agregados e o transporte dentro do canteiro de obras do material betuminoso e dos agregados)</t>
  </si>
  <si>
    <t>Lama asfáltica com espessura de 6,0 mm com fornecimento do material betuminoso (Execução, incluindo fornecimento  e o transporte dentro do canteiro de obras dos agregados e do material betuminoso)</t>
  </si>
  <si>
    <t>Lama asfaltica com espessura de 6,0 mm sem fornecimento do material betuminoso (Execução, incluindo fornecimento dos agregados e o transporte dentro do canteiro de obras do material betuminoso e dos agregados)</t>
  </si>
  <si>
    <t>Micro-revestimento asfático a frio  com espessura de 12mm (Execução, incluindo o fornecimento de todos os materiais, exceto a emulsão)</t>
  </si>
  <si>
    <t>Micro-revestimento asfático a frio  (com espessura de 15mm (Execução, incluindo o fornecimento de todos os materiais, exceto a emulsão)</t>
  </si>
  <si>
    <t>Pavimento de alvenaria poliédrica com 8,0 cm de espessura (Execução, incluindo o fornecimento do material do colchão de assentamento e das pedras; exclui os transportes dos materiais)</t>
  </si>
  <si>
    <t>Pavimento de paralepípedo com 10,0 cm de espessura (Execução, incluindo o fornecimento do material do colchão de assentamento e das pedras; exclui os transportes dos materiais)</t>
  </si>
  <si>
    <t>Pintura de ligação (Execução e fornecimento do material betuminoso, exclusive transporte do material betuminoso)</t>
  </si>
  <si>
    <t>Pintura de ligação sem fornecimento do material betuminoso (Execução, incluindo o transporte do material betuminoso dentro do canteiro de obras)</t>
  </si>
  <si>
    <t>Pré-misturado a frio - PMF (Execução, incluindo usinagem, aplicação, espalhamento e compactação, fornecimento dos agregados e material betuminoso, exclui transporte dos agregados e do material betuminoso até usina e da massa pronta até a pista)</t>
  </si>
  <si>
    <t>Pré-misturado a frio (Execução, incluindo o fornecimento dos agregados, exclui o transporte dos materiais, o fornecimento e transporte do material betuminoso)</t>
  </si>
  <si>
    <t>Reciclagem e reconfecção do  pavimento com adição de 2% de cimento , compactada na energia do proctor intermediário (Execução, com reaproveitamento do material, incluindo fornecimento e transporte do cimento)</t>
  </si>
  <si>
    <t>Reciclagem e reconfecção do pavimento com  adição de 3% de cimento, compactada na energia do proctor intermediário (Execução com reaproveitamento do material , incluindo o fornecimento e transporte do cimento)</t>
  </si>
  <si>
    <t>Reforço do sub-leito com adição de 3% de cal e compactação à 100% (Execução, incluindo fornrcimento da cal, escavação, carga, descarga, homogenização, umidecimento, espalhamento e compactação do material)</t>
  </si>
  <si>
    <t>Reforço do sub-leito (Execução, incluindo escavação, carga, descarga, homogenização, umidecimento, espalhamento e compactação do material)</t>
  </si>
  <si>
    <t>Regularização do sub-leito (proctor intermediário)</t>
  </si>
  <si>
    <t>Regularização do sub-leito (proctor internormal)</t>
  </si>
  <si>
    <t>Regularização do sub-leito (proctor normal)</t>
  </si>
  <si>
    <t>Remoção e carga da camada de material granular do pavimento (base e/ou sub-base)</t>
  </si>
  <si>
    <t>Remoção e carga de todo pavimento existente</t>
  </si>
  <si>
    <t>Remoção e carga do revestimento asfaltico em pré-misturado ou concreto betuminoso usinado a quente</t>
  </si>
  <si>
    <t>Remoçao e carga do revestimento asfaltico em tratamento superficial</t>
  </si>
  <si>
    <t>Reperfilamento de pavimento (para CBUQ e pré-misturado a frio) (Aplicação com motoniveladora, exclui o fornecimento da massa)</t>
  </si>
  <si>
    <t>Sub-base de solo, com mistura na pista, compactada na energia de proctor intermodificado (Execução, incluindo escavação, carga e descarga do material de jazida, espalhamento, umidecimento, homogenização e compactação da mistura; exclui aquisição e transporte do material)</t>
  </si>
  <si>
    <t>Sub-base de solo, com mistura na pista, compactada na energia do proctor intermediário (Execução, incluindo escavação, carga e descarga do material de jazida, espalhamento, umidecimento, homogenização e compactação da mistura; exclui aquisição e transporte do material)</t>
  </si>
  <si>
    <t>Sub-base, sem mistura, compactada na energia de proctor intermodificado (Execução, incluindo escavação, carga, descarga, espalhamento, umidecimento e compactação do material; exclui aquisição e transporte do material)</t>
  </si>
  <si>
    <t>Sub-base, sem mistura, compactada na energia do proctor intermediário (Execução, incluindo escavação, carga, descarga, espalhamento, umidecimento e compactação do material; exclui aquisição e transporte do material)</t>
  </si>
  <si>
    <t>Sub-base, sem mistura, compactado na energia do proctor modificado (Execução, incluindo escavação, carga, descarga, espalhamento, umidecimento e compactação do material; exclui aquisição e transporte do material)</t>
  </si>
  <si>
    <t>Tratamento anti-pó (Execução, incluindo o fornecimento da areia)</t>
  </si>
  <si>
    <t>Tratamento superficial duplo com aplicação de emulsão asfáltica modificada por polímero (Execução, incluindo fornecimento e limpeza dos agregados)</t>
  </si>
  <si>
    <t>Tratamento superficial duplo com banho diluído e fornecimento do material betuminoso (Execução, incluindo fornecimento e limpeza dos agregados e fornecimento do material betuminoso, exclusive transporte do material betuminoso)</t>
  </si>
  <si>
    <t>Tratamento superficial duplo com banho diluído (Execução, incluindo fornecimento e limpeza dos agregados)</t>
  </si>
  <si>
    <t>Tratamento superficial simples com banho diluído (Execução, incluindo fornecimento e limpeza dos agregados)</t>
  </si>
  <si>
    <t>Tratamento superficial simples com banho diluído (Execução, incluindo fornecimento e limpeza dos agregados e fornecimento do material betuminoso, exclusive transporte do material betuminoso)</t>
  </si>
  <si>
    <t>Tratamento superficial triplo com banho diluído (Execução, incluindo fornecimento e limpeza dos agregados e transporte do material betuminoso dentro do canteiro de obras)</t>
  </si>
  <si>
    <t>Usinagem de concreto betuminoso usinado a quente (faixa C) (Execução, incluindo o fornecimento dos agregados; exclui o fornecimento e transporte do material betuminoso e o transporte dos agregados)</t>
  </si>
  <si>
    <t>Usinagem de concreto betuminoso usinado a quente para reperfilamento  (faixa C) (Execução, incluindo o fornecimento dos agregados; exclui o fornecimento e transporte do material betuminoso e o transporte dos agregados)</t>
  </si>
  <si>
    <t>Usinagem de pré-misturado a frio (Execução, incluindo o fornecimento dos agregados)</t>
  </si>
  <si>
    <t>Pavimento de Concreto</t>
  </si>
  <si>
    <t>Cordão trapezoidal de concreto nas dimensões 15x12 cm e h=35 cm (Fck &gt;=35 MPa) (Execução, incluindo o fornecimento e transporte de todos os materiais)</t>
  </si>
  <si>
    <t>Remoção de blocos sextavados (Bloquetes)</t>
  </si>
  <si>
    <t>Remoção manual de calçamento intertravado</t>
  </si>
  <si>
    <t>Sinalização Horizontal</t>
  </si>
  <si>
    <t>Balizador de lâmina flexivel de PVC, tipo SV-BLF (Execução, incluindo fornecimento e transporte de todos  materiais)</t>
  </si>
  <si>
    <t>Banda rugosa em concreto betuminoso usinado a quente com  fornecimento do material betuminoso (Execução, incluindo o fornecimento e transporte dos agregados, material betuminoso e pintura  de ligação)</t>
  </si>
  <si>
    <t>Banda rugosa em pré-misturado a frio com fornecimento do material betuminoso (execução incluindo o fornecimento e transporte dos agregados, material betuminoso e pintura de ligação)</t>
  </si>
  <si>
    <t>Banda rugosa em pré-misturado a frio sem fornecimento do material betuminoso (Execução, incluindo o fornecimento dos agregados e pintura  de ligação)</t>
  </si>
  <si>
    <t>Braço projetado com altura maior ou igual à 5,50 metros e vão de 3,80 metros (Execução, incluindo instalação, base de concreto, chumbadores, colocação da placa,fornecimento e transporte dos  materiais)</t>
  </si>
  <si>
    <t>Colocação de placas</t>
  </si>
  <si>
    <t>Linhas de resina acrilica de  0,6mm  de espessura e Largura  = 0,10m (Execução, incluindo pré-marcação, fornecimento e transporte de todos os materiais)</t>
  </si>
  <si>
    <t>Linhas de resina acrilica 0,6mm com Largura &gt; 0,30m (execução, inclusive pré-marcação, fornecimento e transporte de todos os materiais)</t>
  </si>
  <si>
    <t>Linhas de resina acrilica 0,6mm de espessura e  Largura = 0,30m (execução, inclusive pré-marcação, fornecimento e transporte de todos os materiais)</t>
  </si>
  <si>
    <t>Linhas de resina acrilica 0,6mm de espessura e Largura  = 0,08m (Execução, inclusive pré-marcação, fornecimento e transporte de todos os materiais)</t>
  </si>
  <si>
    <t>Linhas de resina acrilica 0,6mm de espessura e Largura  = 0,20m (execução, inclusive pré-marcação, fornecimento e transporte de todos os materiais)</t>
  </si>
  <si>
    <t>Placa de aço carbono com película refletiva grau diamante tipo X da ABNT - Escudo (Execução, incluindo fornecimento transporte de todos  materiais, inclusive poste de sustentação)</t>
  </si>
  <si>
    <t>Placa de aço carbono com película refletiva grau diamante tipo X da ABNT - Marcador de Perigo 0,30 x 0,90 m (Execução, incluindo fornecimento transporte de todos  materiais, inclusive poste de sustentação)</t>
  </si>
  <si>
    <t>Placa de aço carbono com película refletiva grau diamante tipo X da ABNT - Marco Quilométrico (Execução, incluindo fornecimento transporte de todos  materiais, inclusive poste de sustentação)</t>
  </si>
  <si>
    <t>Placa de aço carbono com película refletiva grau diamante tipo X da ABNT - Placa Circular (Execução, incluindo fornecimento e transporte de todos os materiais, inclusive poste de sustentação)</t>
  </si>
  <si>
    <t>Placa de aço carbono com película refletiva grau diamante tipo X da ABNT - Placa octogonal (Execução, incluindo fornecimento e transporte de todos os materiais, inclusive postes de sustentação)</t>
  </si>
  <si>
    <t>Placa de aço carbono com película refletiva grau diamante tipo X da ABNT - Placa quadrada (Execução, incluindo fornecimento e transporte de todos os materiais, inclusive poste de sustentação)</t>
  </si>
  <si>
    <t>Placa de aço carbono com película refletiva grau diamante tipo X da ABNT - Placa Retangular (Execução, incluindo fornecimento e transporte de todos os materiais, inclusive poste de sustentação)</t>
  </si>
  <si>
    <t>Placa de aço carbono com película refletiva grau diamante tipo X da ABNT - Placa triangular (Execução, incluindo fornecimento e transporte de todos os materiais, inclusive poste de sustentação)</t>
  </si>
  <si>
    <t>Placa de aço carbono com película refletiva grau diamante tipo X da ABNT, com suporte de madeira - Marcador de Alinhamento (Execução, incluindo fornecimento transporte de todos  materiais, inclusive poste de sustentação)</t>
  </si>
  <si>
    <t>Pré-marcação para linhas de sinalização horizontal por alinhamento (Execução, incluindo fornecimento e transporte de todos os materiais Eixo, bordo esquerdo e bordo direito)</t>
  </si>
  <si>
    <t>Setas, simbolos e dizeres de resina acrílica 0,6mm de espessura (Execução, incluindo pré-marcação, fornecimento e transporte de todos os materiais)</t>
  </si>
  <si>
    <t>Tacha refletiva tipo SHTRP, com catadióptrico em apenas uma face (Execução, incluindo fornecimento, colocação e transporte de todos os materiais)</t>
  </si>
  <si>
    <t>Tacha refletiva tipo SHTRP, com catadióptrico nas duas faces (Execução, incluindo fornecimento, colocação e transporte de todos os materiais)</t>
  </si>
  <si>
    <t>Tachão refletivo  tipo SHTRG, com catadióptrico nas duas faces (Execução, incluindo fornecimento, colocação e transporte de todos os materiais)</t>
  </si>
  <si>
    <t>Tachão refletivo tipo SHTRG, com catadióptrico em apenas uma face (Execução, incluindo fornecimento, colocação e transporte de todos os materiais)</t>
  </si>
  <si>
    <t>Sinalização Vertical</t>
  </si>
  <si>
    <t>Braço projetado com altura maior ou igual à 5,50 metros e vão de 4,80 metros (Execução, incluindo instalação, base de concreto, chumbadores, colocação da placa, fornecimento e transporte dos  materiais)</t>
  </si>
  <si>
    <t>Defensa Singela semi-maleável SV-DSM-02 (Execução, incluindo fornecimento, colocação e transporte de todos os materiais)</t>
  </si>
  <si>
    <t>Placa de aço carbono com película refletiva alta intensidade prismática tipo III da ABNT  - Marcador de Alinhamento (Execução, incluindo fornecimento e transporte de todos os materiais, inclusive postes de sustentação)</t>
  </si>
  <si>
    <t>Placa de aço carbono com película refletiva alta intensidade prismática tipo III da ABNT - Escudo (Execução, incluindo fornecimento e transporte de todos os materiais, inclusive postes de sustentação)</t>
  </si>
  <si>
    <t>Placa de aço carbono com película refletiva alta intensidade prismática tipo III da ABNT - Marcador de perigo 0,30x0,90 m (Execução, incluindo fornecimento e transporte de todos os materiais, inclusive poste de sustentação)</t>
  </si>
  <si>
    <t>Placa de aço carbono com película refletiva alta intensidade prismática tipo III da ABNT - Marco quilométrico (Execução, incluindo fornecimento e transporte de todos os materiais, inclusive postes de sustentação)</t>
  </si>
  <si>
    <t>Placa de aço carbono com película refletiva alta intensidade prismática tipo III da ABNT - Placa circular (execução, incluindo fornecimento e transporte de todos os materiais, inclusive postes de sustentação)</t>
  </si>
  <si>
    <t>Placa de aço carbono com película refletiva alta intensidade prismática tipo III da ABNT - Placa octogonal (execução, incluindo fornecimento e transporte de todos os materiais, inclusive postes de sustentação)</t>
  </si>
  <si>
    <t>Placa de aço carbono com película refletiva alta intensidade prismática tipo III da ABNT - Placa quadrada (Execução, incluindo fornecimento e transporte de todos os materiais, inclusive postes de sustentação)</t>
  </si>
  <si>
    <t>Placa de aço carbono com película refletiva alta intensidade prismática tipo III da ABNT - Placa retangular (Execução, incluindo fornecimento e transporte de todos os materiais, inclusive postes de sustentação)</t>
  </si>
  <si>
    <t>Placa de aço carbono com película refletiva alta intensidade prismática tipo III da ABNT - Placa triangular (execução, incluindo fornecimento e transporte de todos os materiais, inclusive postes de sustentação)</t>
  </si>
  <si>
    <t>Placa de aço carbono com película refletiva grau técnico tipo I da ABNT - Escudo (Execução, incluindo fornecimento e transporte de todos os materiais, inclusive poste de sustentação)</t>
  </si>
  <si>
    <t>Placa de aço carbono com película refletiva grau técnico tipo I da ABNT - Marcador de Alinhamento (Execução, incluindo fornecimento e transporte de todos os materiais, inclusive poste de sustentação)</t>
  </si>
  <si>
    <t>Placa de aço carbono com película refletiva grau técnico tipo I da ABNT - Marcador de Perigo 0,30 x 0,90m (Execução, incluindo fornecimento e transporte de todos os materiais, inclusive poste de sustentação)</t>
  </si>
  <si>
    <t>Placa de aço carbono com película refletiva grau técnico tipo I da ABNT - Marco Quilométrico (Execução, incluindo fornecimento e transporte de todos os materiais, inclusive poste de sustentação)</t>
  </si>
  <si>
    <t>Placa de aço carbono com película refletiva grau técnico tipo I da ABNT - Placa Circular (Execução, incluindo fornecimento e transporte de todos os materiais, inclusive poste de sustentação)</t>
  </si>
  <si>
    <t>Placa de aço carbono com película refletiva grau técnico tipo I da ABNT - Placa Octogonal (Execução, incluindo fornecimento e transporte de todos os materiais, inclusive poste de sustentação)</t>
  </si>
  <si>
    <t>Placa de aço carbono com película refletiva grau técnico tipo I da ABNT - Placa Quadrada (Execução, incluindo fornecimento e transporte de todos os materiais, inclusive poste de sustentação)</t>
  </si>
  <si>
    <t>Placa de aço carbono com película refletiva grau técnico tipo I da ABNT - Placa Retangular (Execução, incluindo fornecimento e transporte de todos os materiais, inclusive poste de sustentação)</t>
  </si>
  <si>
    <t>Placa de aço carbono com película refletiva grau técnico tipo I da ABNT - Placa Triangular (Execução, incluindo fornecimento e transporte de todos os materiais, inclusive poste de sustentação)</t>
  </si>
  <si>
    <t>Remoção de placas</t>
  </si>
  <si>
    <t>Conservação</t>
  </si>
  <si>
    <t>Arborização com o fornecimento e transporte da muda ((Execução, incluindo escavação, fornecimento e transporte da muda)</t>
  </si>
  <si>
    <t>Armação de aço tipo CA-50 (Execução, incluindo preparo, dobragem, colocação nas formas e transporte de todos os materiais)</t>
  </si>
  <si>
    <t>Caiação a duas demãos (Execução, incluindo fornecimento e transporte de todos os materiais)</t>
  </si>
  <si>
    <t>Capina (Execução, incluindo remoção do material até 5 km)</t>
  </si>
  <si>
    <t>Cerca de arame farpado, tipo OC.CA-01 (com 4 fios e mourão de madeira com espaçamento de 2,5 metros) ((Execução, incluindo escavação , fornecimento, assentamento e transporte de todos os materiais)</t>
  </si>
  <si>
    <t>Conformação das caixas de empréstimos e jazidas (Execução, incluindo regularização, fornecimento e transporte de todos os materiais)</t>
  </si>
  <si>
    <t>Conformação do leito estradal, inclusive umidecimento</t>
  </si>
  <si>
    <t>Conformação e proteção dos locais de bota fora (Execução, incluindo regularização, fornecimento e transporte de todos os materiais)</t>
  </si>
  <si>
    <t>Encascalhamento (Execução, incluindo escavação, carga e descarga, umidecimento e espalhamento do material)</t>
  </si>
  <si>
    <t>Estocagem da camada vegetal de caixas de emprestimo e jazidas</t>
  </si>
  <si>
    <t>Horas de servente</t>
  </si>
  <si>
    <t>Limpeza de bueiros (Execução, incluindo remoção do material para local adequado)</t>
  </si>
  <si>
    <t>hxh</t>
  </si>
  <si>
    <t>Limpeza de dispositivo de drenagem superficial (Execução, incluindo capina lateral na largura de 0,20 m  e remoção de entulho)</t>
  </si>
  <si>
    <t>Limpeza mecânica de bueiros por hidrojateamento, com obstrução média - Ø 0,40m</t>
  </si>
  <si>
    <t>Limpeza mecânica de bueiros por hidrojateamento, com obstrução média - Ø 0,60m</t>
  </si>
  <si>
    <t>Limpeza mecânica de bueiros por hidrojateamento, com obstrução média - Ø 0,80m</t>
  </si>
  <si>
    <t>Limpeza mecânica de bueiros por hidrojateamento, com obstrução média - Ø 1,00m</t>
  </si>
  <si>
    <t>Mata-Burro em trilhos tipo OC.MB-01 (Execução, incluindo escavação, fornecimento e transporte de todos os materiais)</t>
  </si>
  <si>
    <t>Passeio de concreto (FCK &gt;= 11 MPa - espessura de 6 cm) (Execução, incluindo fornecimento e transporte de todos os materiais)</t>
  </si>
  <si>
    <t>Porteira tipo OC.PT (Execução, incluindo escavação , fornecimento, assentamento e transporte dos  materiais)</t>
  </si>
  <si>
    <t>Reconfecção de cerca com reaproveitamento de 70% de materiais (Execução, incluindo fornecimento, assentamento e transporte de todos os materiais)</t>
  </si>
  <si>
    <t>Remanejamento de cerca, com aproveitamento do material (Execução, incluindo escavação e assentamento de todos os materiais)</t>
  </si>
  <si>
    <t>Remendo profundo - recomposição da camada granular (Execução, incluindo remoção de camada granular e revestimento betuminoso, transporte para bota-fora, escavação e carga do material granular)</t>
  </si>
  <si>
    <t>Remendo superficial (Execução, incluindo escavação e carga do material granular)</t>
  </si>
  <si>
    <t>Remoção de cercas</t>
  </si>
  <si>
    <t>Remoção de Mata-Burro</t>
  </si>
  <si>
    <t>Reposição de camada vegetal em caixa de empréstimo e jazidas</t>
  </si>
  <si>
    <t>Revestimento vegetal com gramas em placas (Execução, incluindo fornecimento, umidecimento, corte e carga da grama, adubação e plantio)</t>
  </si>
  <si>
    <t>Revestimento vegetal com semeadura manual (Execução, incluindo fornecimento e transporte de todos os materiais)</t>
  </si>
  <si>
    <t>Roçada manual leve (Execução, incluindo remoção do material até 5 km)</t>
  </si>
  <si>
    <t>Roçada manual pesada (Execução, incluindo remoção do material até 5 km)</t>
  </si>
  <si>
    <t>Roçada mecanizada (Execução, incluindo remoção do material até 5 km)</t>
  </si>
  <si>
    <t>Tapa buraco - aplicação da massa (Execução, incluindo pintura de ligação)</t>
  </si>
  <si>
    <t>Tapa-buraco com concreto betuminoso usinado a quente ((Execução incluindo usinagem, pintura de ligação, aplicação da massa, fornecimento e transporte dos agregados, exclui fornecimento e transporte do material betuminoso)</t>
  </si>
  <si>
    <t>Tapa-buraco com PMF com fornecimento do material betuminoso (Execução incluindo usinagem, aplicação da massa, pintura de ligação, fornecimento e transporte dos agregados e do material betuminoso)</t>
  </si>
  <si>
    <t>Transporte da grama</t>
  </si>
  <si>
    <t>m2*Km</t>
  </si>
  <si>
    <t>Transporte de agregados para conservação. Distância média de transporte &lt;= 10,00 km</t>
  </si>
  <si>
    <t>Transporte de agregados para conservação. Distância média de transporte &gt; 50,10 km</t>
  </si>
  <si>
    <t>Transporte de agregados para conservação. Distância média de transporte de 10,10 a 15,00 km</t>
  </si>
  <si>
    <t>Transporte de agregados para conservação. Distância média de transporte de 15,10 a 20,00 km</t>
  </si>
  <si>
    <t>Transporte de agregados para conservação. Distância média de transporte de 20,10 a 25,00 km</t>
  </si>
  <si>
    <t>Transporte de agregados para conservação. Distância média de transporte de 25,10 a 30,00 km</t>
  </si>
  <si>
    <t>Transporte de agregados para conservação. Distância média de transporte de 30,10 a 40,00 km</t>
  </si>
  <si>
    <t>Transporte de agregados para conservação. Distância média de transporte de 40,10 a 50,00 km</t>
  </si>
  <si>
    <t>Transporte de Concreto Betuminoso Usinado a Quente.  Distância média de transporte &lt;= 10,0 km (volume compactado)</t>
  </si>
  <si>
    <t>m3*km</t>
  </si>
  <si>
    <t>Transporte de Concreto Betuminoso Usinado a Quente.  Distância média de transporte &gt; 50,00 km (volume compactado)</t>
  </si>
  <si>
    <t>Transporte de Concreto Betuminoso Usinado a Quente.  Distância média de transporte de 10,10 a 15,00 km (volume compactado)</t>
  </si>
  <si>
    <t>Transporte de Concreto Betuminoso Usinado a Quente.  Distância média de transporte de 15,10 a 20,00 km (volume compactado)</t>
  </si>
  <si>
    <t>Transporte de Concreto Betuminoso Usinado a Quente.  Distância média de transporte de 30,10 a 40,00 km (volume compactado)</t>
  </si>
  <si>
    <t>Transporte de Concreto Betuminoso Usinado a Quente.  Distância média de transporte de 40,10 a 50,00 km (volume compactado)</t>
  </si>
  <si>
    <t>Transporte de concreto betuminoso usinado a quente. Distância média de transporte &lt;= 10,00 km (Densidade de material solto)</t>
  </si>
  <si>
    <t>Transporte de concreto betuminoso usinado a quente. Distância média de transporte &gt;= 50,10 km (Densidade de material solto)</t>
  </si>
  <si>
    <t>Transporte de concreto betuminoso usinado a quente. Distância média de transporte de 10,10 a 15,00 km (Densidade de material solto)</t>
  </si>
  <si>
    <t>Transporte de concreto betuminoso usinado a quente. Distância média de transporte de 15,10 a 20,00 km (Densidade de material solto)</t>
  </si>
  <si>
    <t>Transporte de concreto betuminoso usinado a quente. Distância média de transporte de 20,10 a 25,00 km (densidade de material solto)</t>
  </si>
  <si>
    <t>Transporte de Concreto Betuminoso Usinado a Quente. Distância média de transporte de 20,10 a 25,00 km (volume compactado)</t>
  </si>
  <si>
    <t>Transporte de concreto betuminoso usinado a quente. Distância média de transporte de 25,10 a 30,00 km (Densidade de material solto)</t>
  </si>
  <si>
    <t>Transporte de Concreto Betuminoso Usinado a Quente. Distância média de transporte de 25,10 a 30,00 km (volume compactado)</t>
  </si>
  <si>
    <t>Transporte de concreto betuminoso usinado a quente. Distância média de transporte de 30,10 a 40,00 km (Densidade de material solto)</t>
  </si>
  <si>
    <t>Transporte de concreto betuminoso usinado a quente. Distância média de transporte de 40,10 a 50,00 km (Densidade de material solto)</t>
  </si>
  <si>
    <t>Transporte de material de jazida para conservação. Distância média de transporte   &lt;= 10,00 km</t>
  </si>
  <si>
    <t>Transporte de material de jazida para conservação. Distância média de transporte &gt; 50,10 km</t>
  </si>
  <si>
    <t>Transporte de material de jazida para conservação. Distância média de transporte de 10,10 a 15,00 km</t>
  </si>
  <si>
    <t>Transporte de material de jazida para conservação. Distância média de transporte de 15,10 a 20,00 km</t>
  </si>
  <si>
    <t>Transporte de material de jazida para conservação. Distância média de transporte de 20,10 a 25,00 km</t>
  </si>
  <si>
    <t>Transporte de material de jazida para conservação. Distância média de transporte de 25,10 a 30,00 km</t>
  </si>
  <si>
    <t>Transporte de material de jazida para conservação. Distância média de transporte de 30,10 a 40,00 km</t>
  </si>
  <si>
    <t>Transporte de material de jazida para conservação. Distância média de transporte de 40,10 a 50,00 km</t>
  </si>
  <si>
    <t>Transporte de material de qualquer natureza. Distância média de transporte &lt;= 10,00 km</t>
  </si>
  <si>
    <t>Transporte de material de qualquer natureza. Distância média de transporte &gt;= 50,10 km</t>
  </si>
  <si>
    <t>Transporte de material de qualquer natureza. Distância média de transporte de 10,10 a 15,00 km</t>
  </si>
  <si>
    <t>Transporte de material de qualquer natureza. Distância média de transporte de 15,10 a 20,00 km</t>
  </si>
  <si>
    <t>Transporte de material de qualquer natureza. Distância média de transporte de 20,10 a 25,00 km</t>
  </si>
  <si>
    <t>Transporte de material de qualquer natureza. Distância média de transporte de 25,10 a 30,00 km</t>
  </si>
  <si>
    <t>Transporte de material de qualquer natureza. Distância média de transporte de 30,10 a 40,00 km</t>
  </si>
  <si>
    <t>Transporte de material de qualquer natureza. Distância média de transporte de 40,10 a 50,00 km</t>
  </si>
  <si>
    <t>Transporte de pré-misturado a frio. Distância média de transporte &lt;= 10,0 km (Densidade material solto)</t>
  </si>
  <si>
    <t>Transporte de pré-misturado a frio. Distância média de transporte &lt;= 10,0 km (volume compactado)</t>
  </si>
  <si>
    <t>Transporte de pré-misturado a frio. Distância média de transporte &gt; 50,00 km  (volume compactado)</t>
  </si>
  <si>
    <t>Transporte de pré-misturado a frio. Distância média de transporte &gt; 50,00 km (Densidade de material solto)</t>
  </si>
  <si>
    <t>Transporte de pré-misturado a frio. Distância média de transporte de 10,10 a 15,00 km  (volume compactado)</t>
  </si>
  <si>
    <t>Transporte de pré-misturado a frio. Distância média de transporte de 10,10 a 15,00 km (Densidade de material solto)</t>
  </si>
  <si>
    <t>Transporte de pré-misturado a frio. Distância média de transporte de 15,10 a 20,00 km  (volume compactado)</t>
  </si>
  <si>
    <t>Transporte de pré-misturado a frio. Distância média de transporte de 15,10 a 20,00 km (Densidade de material solto)</t>
  </si>
  <si>
    <t>Transporte de pré-misturado a frio. Distância média de transporte de 20,10 a 25.00 km  (volume compactado)</t>
  </si>
  <si>
    <t>Transporte de pré-misturado a frio. Distância média de transporte de 20,10 a 25.00 km (Densidade de material solto)</t>
  </si>
  <si>
    <t>Transporte de pré-misturado a frio. Distância média de transporte de 25,10 a 30,00 km  (volume compactado)</t>
  </si>
  <si>
    <t>Transporte de pré-misturado a frio. Distância média de transporte de 25,10 a 30,00 km (Densidade de material solto)</t>
  </si>
  <si>
    <t>Transporte de pré-misturado a frio. Distância média de transporte de 30,10 a 40,00 km  (volume compactado)</t>
  </si>
  <si>
    <t>Transporte de pré-misturado a frio. Distância média de transporte de 30,10 a 40,00 km (Densidade de material solto)</t>
  </si>
  <si>
    <t>Transporte de pré-misturado a frio. Distância média de transporte de 40,10 a 50,00 km  (volume compactado)</t>
  </si>
  <si>
    <t>Transporte de pré-misturado a frio. Distância média de transporte de 40,10 a 50,00 km (Densidade de material solto)</t>
  </si>
  <si>
    <t>Usinagem de CBUQ para tapa buraco (Execução, incluindo fornecimento e transporte dos agregados e do material betuminoso)</t>
  </si>
  <si>
    <t>Usinagem de concreto betuminoso usinado a quente para tapa-buraco (Execução, incluindo fornecimento dos agregados, exclui fornecimento e transporte do material betuminoso)</t>
  </si>
  <si>
    <t>Usinagem de pré-misturado a frio para tapa-buraco sem fornecimento do material betuminoso (Execução, incluindo fornecimento dos agregados, exclui fornecimento e transporte do material betuminoso)</t>
  </si>
  <si>
    <t>Obras de Arte Especiais</t>
  </si>
  <si>
    <t>Andaime suspenso com piso em pranchas de madeira (Execução, incluindo o fornecimento e transporte dos materiais)</t>
  </si>
  <si>
    <t>Aparelhos de apoio em neoprene fretado (Execução, incluindo a aplicação, fornecimento e transporte dos materiais)</t>
  </si>
  <si>
    <t>Apicoamento manual em concreto</t>
  </si>
  <si>
    <t>Argamassa de cimento e areia traço 1:3 (Execução, incluindo fornecimento e transporte de todos os materiais)</t>
  </si>
  <si>
    <t>Armação: Aço CA-50 (Execução, incluindo preparo, dobragem, colocação nas formas e transporte de todos os materiais)</t>
  </si>
  <si>
    <t>Armação: Aço CA-60 (Execução, incluindo preparo, dobragem, colocação nas formas e transporte de todos os materiais)</t>
  </si>
  <si>
    <t>Barreira simples de concreto armado tipo new jersey (Execução, incluindo  fornecimento e transporte de todos os materiais)</t>
  </si>
  <si>
    <t>Caiação a três demãos (Execução, incluindo o fornecimento e transporte de todos os materiais)</t>
  </si>
  <si>
    <t>Cantoneira metálica de dimensões  2"x2"x5/16" (Execução, incluindo fornecimento e transporte de todos os materiais)</t>
  </si>
  <si>
    <t>Cantoneira metálica de dimensões 3" x 3" x 3/8" (Execução, incluindo o fornecimento e transporte de todos os materiais)</t>
  </si>
  <si>
    <t>Cantoneira metálica de dimensões 4" x 4" x 1/2" (Execução, incluindo o fornecimento e transporte de todos os materiais)</t>
  </si>
  <si>
    <t>Cantoneira metálica de dimensões 4" x 4" x 3/8" (Execução, incluindo o fornecimento e transporte de todos os materiais)</t>
  </si>
  <si>
    <t>Cimbramento: escoramento em madeira (Execução, incluindo o fornecimento e transporte de todos os materiais)</t>
  </si>
  <si>
    <t>Concreto ciclópico de  cimento portland com 30% de pedra de mão, Fck &gt;= 10 MPa (Execução, incluindo o fornecimento e transporte dos agregados)</t>
  </si>
  <si>
    <t>Concreto ciclópico de  cimento portland com 30% pedra de mão, Fck = 13,5 MPa (Execução, incluindo o fornecimento e transporte dos agregados)</t>
  </si>
  <si>
    <t>Concreto ciclópico de cimento portland com 30% pedra de mão, Fck= 15,0 MPa (Execução, incluindo o fornecimento e transporte dos agregados)</t>
  </si>
  <si>
    <t>Concreto ciclópico Fck &gt; 13,5 MPa, com 30% pedra de mão (Execução, incluindo o fornecimento de todos os materiais, exclui o transporte dos agregados)</t>
  </si>
  <si>
    <t>Concreto de cimento Portland, Fck &gt;= 11,0 MPa (Execução, incluindo o fornecimento e transporte dos agregados)</t>
  </si>
  <si>
    <t>Concreto de cimento Portland, Fck &gt;= 13,5 MPa (Execução, incluindo o fornecimento e transporte dos agregados)</t>
  </si>
  <si>
    <t>Concreto de cimento Portland, Fck &gt;= 15,0 MPa (Execução, incluindo o fornecimento e transporte dos agregados)</t>
  </si>
  <si>
    <t>Concreto de cimento Portland, Fck &gt;= 16,0 MPa (Execução, incluindo o fornecimento e transporte dos agregados)</t>
  </si>
  <si>
    <t>Concreto de cimento Portland, Fck &gt;= 18,0 MPa (Execução, incluindo o fornecimento e transporte dos agregados)</t>
  </si>
  <si>
    <t>Concreto de cimento Portland Fck &gt;= 20,0 MPa (Execução, incluindo o fornecimento e transporte dos agregados)</t>
  </si>
  <si>
    <t>Concreto de cimento Portland, Fck &gt;= 21,0 MPa (Execução, incluindo o fornecimento e transporte dos agregados)</t>
  </si>
  <si>
    <t>Concreto de cimento Portland, Fck &gt;= 25,0 MPa (Execução, incluindo o fornecimento e transporte dos agregados)</t>
  </si>
  <si>
    <t>Concreto de cimento Portland, Fck &gt;= 30,0 MPa (Execução, incluindo o fornecimento e transporte dos agregados)</t>
  </si>
  <si>
    <t>Concreto de pavimentação com Fck &gt;= 25 Mpa (Execução, incluindo o fornecimento de todos os materiais, exclui o transporte dos agregados)</t>
  </si>
  <si>
    <t>Concreto estrutural com resistência Fck &gt;= 13,5 MPa (Execução, incluindo o fornecimento de todos os materiais, exclui o transporte dos agregados)</t>
  </si>
  <si>
    <t>Concreto estrutural com resistência Fck &gt;= 15,0 MPa (Execução, incluindo o fornecimento de todos os materiais, exclui o transporte dos agregados)</t>
  </si>
  <si>
    <t>Concreto estrutural com resistência Fck &gt;= 16,0 MPa (Execução, incluindo o fornecimento de todos os materiais, exclui o transporte dos agregados)</t>
  </si>
  <si>
    <t>Concreto estrutural com resistência Fck &gt;= 18,0 MPa (Execução, incluindo o fornecimento de todos os materiais, exclui o transporte dos agregados)</t>
  </si>
  <si>
    <t>Concreto estrutural com resistência Fck &gt;= 20,0 Mpa (Execução, incluindo o fornecimento de todos os materiais, exclui o transporte dos agregados)</t>
  </si>
  <si>
    <t>Concreto estrutural com resistência Fck &gt;= 21 Mpa (Execução, incluindo o fornecimento de todos os materiais, exclui o transporte dos agregados)</t>
  </si>
  <si>
    <t>Concreto estrutural com resistência Fck &gt;= 25,0 Mpa (Execução, incluindo o fornecimento de todos os materiais, exclui o transporte dos agregados)</t>
  </si>
  <si>
    <t>Concreto estrutural com resistência Fck &gt;= 30,0 Mpa (Execução, incluindo o fornecimento de todos os materiais, exclui o transporte dos agregados)</t>
  </si>
  <si>
    <t>Concreto magro de cimento portland Fck &gt;= 10,0 MPa (Execução, incluindo o fornecimento e transporte dos agregados)</t>
  </si>
  <si>
    <t>Concreto magro Fck &gt;= 10,0 MPa (Execução, incluindo o fornecimento de todos os materiais, exclui o transporte dos agregados)</t>
  </si>
  <si>
    <t>Demolição de guarda-corpo, incluindo a remoção do material demolido (Execução, incluindo carga e transporte do material demolido)</t>
  </si>
  <si>
    <t>Demolição de pavimento de concreto (Execução, incluindo a remoção do material demolido)</t>
  </si>
  <si>
    <t>Demolição manual de concreto armado</t>
  </si>
  <si>
    <t>Demolição mecânica de concreto armado</t>
  </si>
  <si>
    <t>Dreno de PVC ø = 100 mm, comprimento unitário = 35 cm (Execução, incluindo o fornecimento e transporte de todos os materiais)</t>
  </si>
  <si>
    <t>Dreno de PVC ø = 100 mm, comprimento unitário = 40 cm (Execução, incluindo o fornecimento e transporte de todos os materiais)</t>
  </si>
  <si>
    <t>Dreno de PVC ø = 100 mm, comprimento unitário = 45 cm (Execução, incluindo o fornecimento e transporte de todos os materiais)</t>
  </si>
  <si>
    <t>Dreno de PVC ø = 100mm, comprimento unitário = 0,60m (Execução, incluindo o fornecimento e transporte de todos os materiais)</t>
  </si>
  <si>
    <t>Dreno de PVC ø = 50 mm, comprimento unitário = 30 cm (Execução, incluindo o fornecimento e transporte de todos os materiais)</t>
  </si>
  <si>
    <t>Dreno de PVC ø = 50 mm, comprimento unitário = 35 cm (Execução, incluindo o fornecimento e transporte de todos os materiais)</t>
  </si>
  <si>
    <t>Dreno de PVC ø = 50 mm, comprimento unitário = 40 cm (Execução, incluindo o fornecimento e transporte de todos os materiais)</t>
  </si>
  <si>
    <t>Dreno de PVC ø = 75 mm, comprimento unitário = 15 cm (Execução, incluindo o fornecimento e transporte de todos os materiais)</t>
  </si>
  <si>
    <t>Dreno de PVC ø = 75 mm, comprimento unitário = 30 cm (Execução, incluindo o fornecimento e transporte de todos os materiais)</t>
  </si>
  <si>
    <t>Dreno de PVC ø = 75 mm, comprimento unitário = 35 cm (Execução, incluindo o fornecimento e transporte de todos os materiais)</t>
  </si>
  <si>
    <t>Dreno de PVC ø = 75 mm, comprimento unitário = 40 cm (Execução, incluindo o fornecimento e transporte de todos os materiais)</t>
  </si>
  <si>
    <t>Ensecadeira de estacas prancha (Execução, incluindo o fornecimento e transporte de todos os materiais)</t>
  </si>
  <si>
    <t>Escoramento descontínuo de valas (Execução, incluindo fornecimento e transporte de todos os materiais)</t>
  </si>
  <si>
    <t>Estrutura metálica para andaimes</t>
  </si>
  <si>
    <t>Forma plana de MADEIRIT (Execução, incluindo desforma, fornecimento e transporte de todos os materiais)</t>
  </si>
  <si>
    <t>Formas curvas de MADEIRIT (Execução, incluindo desforma, fornecimento e transporte de todos os materiais)</t>
  </si>
  <si>
    <t>Formas planas de compensado com revestimento resinado (Execução, incluindo desforma,fornecimento e transporte de todos os materiais)</t>
  </si>
  <si>
    <t>Formas planas de madeira de pinho de 3ª (Execução, incluindo desforma,fornecimento e transporte de todos os materiais)</t>
  </si>
  <si>
    <t>Formas suspensas de compensado resinado (Execução, incluindo desforma, fornecimento e transporte de todos os materiais)</t>
  </si>
  <si>
    <t>Furo em concreto ø = 10,0 mm, profundidade = 10 cm</t>
  </si>
  <si>
    <t>Furo em concreto ø = 10,0 mm, profundidade = 15 cm</t>
  </si>
  <si>
    <t>Furo em concreto ø = 12,5 mm, profundidade = 10 cm</t>
  </si>
  <si>
    <t>Furo em concreto ø = 12,5 mm, profundidade = 15 cm</t>
  </si>
  <si>
    <t>Furo em concreto ø = 12,5 mm, profundidade = 20 cm</t>
  </si>
  <si>
    <t>Furo em concreto ø = 12,5 mm, profundidade = 30 cm</t>
  </si>
  <si>
    <t>Furo em concreto ø = 16,0 mm, profundidade = 15 cm</t>
  </si>
  <si>
    <t>Furo em concreto ø = 16,0 mm, profundidade = 20 cm</t>
  </si>
  <si>
    <t>Furo em concreto ø = 16,0 mm, profundidade = 30 cm</t>
  </si>
  <si>
    <t>Furo em concreto ø = 16,0 mm, profundidade = 50 cm</t>
  </si>
  <si>
    <t>Furo em concreto ø = 20,0 mm, profundidade = 15 cm</t>
  </si>
  <si>
    <t>Furo em concreto ø = 20,0 mm, profundidade = 20 cm</t>
  </si>
  <si>
    <t>Furo em concreto ø = 20,0 mm, profundidade = 30 cm</t>
  </si>
  <si>
    <t>Furo em concreto ø = 20,0 mm, profundidade = 40 cm</t>
  </si>
  <si>
    <t>Furo em concreto ø = 25,0 mm, profundidade = 15 cm</t>
  </si>
  <si>
    <t>Furo em concreto ø = 25,0 mm, profundidade = 20 cm</t>
  </si>
  <si>
    <t>Furo em concreto ø = 25,0 mm, profundidade = 30 cm</t>
  </si>
  <si>
    <t>Furo em concreto ø = 25,0 mm, profundidade = 50 cm</t>
  </si>
  <si>
    <t>Furo em concreto ø = 25,0 mm, profundidade = 80 cm</t>
  </si>
  <si>
    <t>Furo em concreto ø = 32,0 mm, profundidade = 30 cm</t>
  </si>
  <si>
    <t>Furo em concreto ø = 40,0 mm, profundidade = 30 cm</t>
  </si>
  <si>
    <t>Furo em concreto ø = 50,0 mm, profundidade = 30 cm</t>
  </si>
  <si>
    <t>Furo em concreto ø = 75 mm, profundidade = 15 cm</t>
  </si>
  <si>
    <t>Furo em rocha ø = 20,0 mm, profundidade = 40 mm</t>
  </si>
  <si>
    <t>Furo em rocha ø = 25,0 mm, profundidade = 50 mm</t>
  </si>
  <si>
    <t>Furo em rocha ø = 50,0 mm, profundidade = 30 mm</t>
  </si>
  <si>
    <t>Gradil metálico padrão DER-MG (Execução, incluindo o fornecimento e transporte de todos os materiais)</t>
  </si>
  <si>
    <t>Juntas de pavimentação longitudinal e transversal (Execução, incluindo o fornecimento e transporte de todos os materiais)</t>
  </si>
  <si>
    <t>Limpeza de armadura com jato de areia e água</t>
  </si>
  <si>
    <t>Limpeza de superfície com jato de areia e agua</t>
  </si>
  <si>
    <t>Limpeza manual e tratamento de armadura oxidada</t>
  </si>
  <si>
    <t>Mastique elástico(Tipo vedaflex ou similar) (Execução, incluindo o fornecimento e transporte de todos os materiais)</t>
  </si>
  <si>
    <t>Muro de arrimo em concreto, tipo OC.MA-01 (Execução, incluindo fornecimento e transporte de todos os materiais)</t>
  </si>
  <si>
    <t>Plataforma de madeira para  andaimes (Execução, incluindo fornecimento e transporte de todos os materiais)</t>
  </si>
  <si>
    <t>Preenchimento de furos com injeção de Epoxi (Sikadur - 43) (Execução, incluindo o fornecimento de todos os materiais, exclui execução do furo)</t>
  </si>
  <si>
    <t>Preenchimento de furos com Sikadur 32 ou similar (Execução, incluindo o fornecimento e transporte de todos os materiais, exclui execução do furo)</t>
  </si>
  <si>
    <t>Tratamento de trincas finas (Execução, incluindo o fornecimento e transporte de todos os materiais)</t>
  </si>
  <si>
    <t>Tubulão a céu aberto, com camisa de concreto pré-moldada com diametro de fuste Ø 1,20m, em rocha (Execução, incluindo escavação, exclusive concreto para camisa)</t>
  </si>
  <si>
    <t>Tubulão a céu aberto, com camisa de concreto pré-moldada com diametro de fuste Ø 1,20m em solo (Execução, incluindo escavação, exclusive concreto para camisa)</t>
  </si>
  <si>
    <t>Tubulão a céu aberto, com camisa de concreto pré-moldada com diâmetro de fuste Ø 1,40m em solo (Execução, incluindo escavação, exclusive concreto para camisa)</t>
  </si>
  <si>
    <t>Tubulão com ar comprimido com camisa de concreto pré moldada com diametro de fuste Ø 1,20m, em rocha (Execução, incluindo escavação, exclusive concreto para camisa)</t>
  </si>
  <si>
    <t>Tubulão com ar comprimido com camisa de concreto pré moldada com diametro de fuste Ø 1,20m, em solo (Execução, incluindo escavação, exclusive concreto para camisa)</t>
  </si>
  <si>
    <t>Tubulão com ar comprimido com camisa de concreto pré moldada com diametro de fuste Ø 1,40m, em rocha (Execução, incluindo escavação, exclusive concreto para camisa)</t>
  </si>
  <si>
    <t>Tubulão com ar comprimido com camisa de concreto pré moldada com diametro de fuste Ø 1,40m, em solo (Execução, incluindo escavação, exclusive concreto para camisa)</t>
  </si>
  <si>
    <t>Tubulão com ar comprimido com camisa de concreto pré-moldada com diâmetro de fuste Ø 1,60m, em solo (Execução, incluindo escavação, exclusive concreto para camisa)</t>
  </si>
  <si>
    <t>Índice Nacional de Construção Civil</t>
  </si>
  <si>
    <t>Abrigo duplo de passageiros pré-moldado (Execução, incluindo o fornecimento,  transporte e montagem)</t>
  </si>
  <si>
    <t>Abrigo simples de passageiros pré-moldado (Execução, incluindo o fornecimento e transporte e montagem)</t>
  </si>
  <si>
    <t>Chapisco de cimento e areia, traço 1:3 (Execução, incluindo o fornecimento e transporte de todos os materiais)</t>
  </si>
  <si>
    <t>Reboco de argamassa de cimento e areia, traço 1:5 (Execução, incluindo o fornecimento e transporte de todos os materiais)</t>
  </si>
  <si>
    <t>RO-40102</t>
  </si>
  <si>
    <t>Veículo tipo kombi ou similar com motorista</t>
  </si>
  <si>
    <t>RO-40103</t>
  </si>
  <si>
    <t>Veículo tipo Kombi ou similar, sem motorista</t>
  </si>
  <si>
    <t xml:space="preserve">
TABELA REFERENCIAL DE PREÇOS UNITÁRIOS PARA CONSULTORIA E PROJETOS
</t>
  </si>
  <si>
    <t>TABELA REFERENCIAL DE PREÇOS UNITÁRIOS PARA CONSULTORIA E PROJETOS</t>
  </si>
  <si>
    <t>CONSULTORIA</t>
  </si>
  <si>
    <t>PROFISSIONAIS/CONSULTORES</t>
  </si>
  <si>
    <t>CO-24324</t>
  </si>
  <si>
    <t>DIÁRIA COM PERNOITE, EXCLUSIVE TRANSPORTE, INCLUSIVE ALIMENTAÇÃO</t>
  </si>
  <si>
    <t>CO-27339</t>
  </si>
  <si>
    <t>ENGENHEIRO/ARQUITETO CONSULTOR</t>
  </si>
  <si>
    <t>CO-27337</t>
  </si>
  <si>
    <t>ENGENHEIRO/ARQUITETO CONSULTOR ESPECIAL</t>
  </si>
  <si>
    <t>CO-27342</t>
  </si>
  <si>
    <t xml:space="preserve">ENGENHEIRO/ARQUITETO COORDENADOR </t>
  </si>
  <si>
    <t>CO-27347</t>
  </si>
  <si>
    <t>ENGENHEIRO/ARQUITETO INTERMEDIÁRIO</t>
  </si>
  <si>
    <t>CO-27348</t>
  </si>
  <si>
    <t>ENGENHEIRO/ARQUITETO JÚNIOR</t>
  </si>
  <si>
    <t>CO-27344</t>
  </si>
  <si>
    <t>ENGENHEIRO/ARQUITETO SENIOR</t>
  </si>
  <si>
    <t>DIÁRIA</t>
  </si>
  <si>
    <t>VEÍCULOS PARA VISTÓRIA/SUPERVISÃO</t>
  </si>
  <si>
    <t>CO-27677</t>
  </si>
  <si>
    <t>CUSTO VARIÁVEL - 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t>
  </si>
  <si>
    <t>CO-27674</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</si>
  <si>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t>
  </si>
  <si>
    <t>CO-27675</t>
  </si>
  <si>
    <t>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t>
  </si>
  <si>
    <t>CO-27676</t>
  </si>
  <si>
    <t>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t>
  </si>
  <si>
    <t>PROJETO</t>
  </si>
  <si>
    <t>LEVANTAMENTO PLANIALTIMÉTRICO</t>
  </si>
  <si>
    <t>CO-27369</t>
  </si>
  <si>
    <t>LEVANTAMENTO PLANIALTIMÉTRICO E CADASTRAL - TERRENO MAIOR QUE 50.001 M2</t>
  </si>
  <si>
    <t>CO-27361</t>
  </si>
  <si>
    <t>LEVANTAMENTO PLANIALTIMÉTRICO E CADASTRAL -TERRENO ATÉ 2.000 M2</t>
  </si>
  <si>
    <t>CO-27367</t>
  </si>
  <si>
    <t>LEVANTAMENTO PLANIALTIMÉTRICO E CADASTRAL -TERRENO DE 10.001 A 50.000 M2</t>
  </si>
  <si>
    <t>CO-27363</t>
  </si>
  <si>
    <t>LEVANTAMENTO PLANIALTIMÉTRICO E CADASTRAL -TERRENO DE 2.001 A 10.000 M2</t>
  </si>
  <si>
    <t>PLANILHAS ORÇAMENTÁRIAS</t>
  </si>
  <si>
    <t>CO-27397</t>
  </si>
  <si>
    <t>PLANILHA ORÇAMENTÁRIA PARA CONSTRUÇÕES NOVAS - ÁREA ACIMA DE 10.000 M2</t>
  </si>
  <si>
    <t>CO-27390</t>
  </si>
  <si>
    <t>PLANILHA ORÇAMENTÁRIA PARA CONSTRUÇÕES NOVAS - ÁREA ATÉ 1.000 M2</t>
  </si>
  <si>
    <t>CO-27391</t>
  </si>
  <si>
    <t>PLANILHA ORÇAMENTÁRIA PARA CONSTRUÇÕES NOVAS - ÁREA DE 1.001 M2 A 2.000 M2</t>
  </si>
  <si>
    <t>CO-27392</t>
  </si>
  <si>
    <t>PLANILHA ORÇAMENTÁRIA PARA CONSTRUÇÕES NOVAS - ÁREA DE 2.001 M2 A 4.000 M2</t>
  </si>
  <si>
    <t>CO-27394</t>
  </si>
  <si>
    <t>PLANILHA ORÇAMENTÁRIA PARA CONSTRUÇÕES NOVAS - ÁREA DE 4.001 M2 A 6.000 M2</t>
  </si>
  <si>
    <t>CO-27395</t>
  </si>
  <si>
    <t>PLANILHA ORÇAMENTÁRIA PARA CONSTRUÇÕES NOVAS - ÁREA DE 6.001 M2 A 8.000 M2</t>
  </si>
  <si>
    <t>CO-27396</t>
  </si>
  <si>
    <t>PLANILHA ORÇAMENTÁRIA PARA CONSTRUÇÕES NOVAS - ÁREA DE 8.001 M2 A 10.000 M2</t>
  </si>
  <si>
    <t>CO-27413</t>
  </si>
  <si>
    <t>PLANILHA ORÇAMENTÁRIA PARA OBRAS DE INFRAESTRUTURA</t>
  </si>
  <si>
    <t>CO-27388</t>
  </si>
  <si>
    <t>PLANILHA ORÇAMENTÁRIA PARA PROJETOS DE IMPLANTAÇÃO DE EDIFICAÇÃO - ÁREA ACIMA DE 16.000 M2</t>
  </si>
  <si>
    <t>CO-27382</t>
  </si>
  <si>
    <t>PLANILHA ORÇAMENTÁRIA PARA PROJETOS DE IMPLANTAÇÃO DE EDIFICAÇÃO - ÁREA DE 11.001 M2 ATÉ 13.000 M2</t>
  </si>
  <si>
    <t>CO-27385</t>
  </si>
  <si>
    <t>PLANILHA ORÇAMENTÁRIA PARA PROJETOS DE IMPLANTAÇÃO DE EDIFICAÇÃO - ÁREA DE 13.001 M2 ATÉ 16.000 M2</t>
  </si>
  <si>
    <t>CO-27375</t>
  </si>
  <si>
    <t>PLANILHA ORÇAMENTÁRIA PARA PROJETOS DE IMPLANTAÇÃO DE EDIFICAÇÃO - ÁREA DE 6.001 M2 ATÉ 7.000 M2</t>
  </si>
  <si>
    <t>CO-27378</t>
  </si>
  <si>
    <t>PLANILHA ORÇAMENTÁRIA PARA PROJETOS DE IMPLANTAÇÃO DE EDIFICAÇÃO - ÁREA DE 7.001 M2 ATÉ 9.000 M2</t>
  </si>
  <si>
    <t>CO-27380</t>
  </si>
  <si>
    <t>PLANILHA ORÇAMENTÁRIA PARA PROJETOS DE IMPLANTAÇÃO DE EDIFICAÇÃO - ÁREA DE 9.001 M2 ATÉ 11.000 M2</t>
  </si>
  <si>
    <t>CO-27372</t>
  </si>
  <si>
    <t>PLANILHA ORÇAMENTÁRIA PARA PROJETOS DE IMPLANTAÇÃO DE EDIFICAÇÃO ÁREA ATÉ 6.000 M2</t>
  </si>
  <si>
    <t>CO-27405</t>
  </si>
  <si>
    <t>PLANILHA ORÇAMENTÁRIA PARA REFORMA E/OU AMPLIAÇÃO DE EDIFICAÇÕES EXISTENTES - ÁREA ACIMA DE 10.000 M2</t>
  </si>
  <si>
    <t>CO-27400</t>
  </si>
  <si>
    <t>PLANILHA ORÇAMENTÁRIA PARA REFORMA E/OU AMPLIAÇÃO DE EDIFICAÇÕES EXISTENTES - ÁREA DE 1.001 M2 A 2.000 M2</t>
  </si>
  <si>
    <t>CO-27401</t>
  </si>
  <si>
    <t>PLANILHA ORÇAMENTÁRIA PARA REFORMA E/OU AMPLIAÇÃO DE EDIFICAÇÕES EXISTENTES - ÁREA DE 2.001 M2 A 4.000 M2</t>
  </si>
  <si>
    <t>CO-27402</t>
  </si>
  <si>
    <t>PLANILHA ORÇAMENTÁRIA PARA REFORMA E/OU AMPLIAÇÃO DE EDIFICAÇÕES EXISTENTES - ÁREA DE 4.001 M2 A 6.000 M2</t>
  </si>
  <si>
    <t>CO-27409</t>
  </si>
  <si>
    <t>CO-27403</t>
  </si>
  <si>
    <t>PLANILHA ORÇAMENTÁRIA PARA REFORMA E/OU AMPLIAÇÃO DE EDIFICAÇÕES EXISTENTES - ÁREA DE 6.001 M2 A 8.000 M2</t>
  </si>
  <si>
    <t>CO-27404</t>
  </si>
  <si>
    <t>PLANILHA ORÇAMENTÁRIA PARA REFORMA E/OU AMPLIAÇÃO DE EDIFICAÇÕES EXISTENTES - ÁREA DE 8.001 M2 A 10.000 M2</t>
  </si>
  <si>
    <t>CO-27399</t>
  </si>
  <si>
    <t>PLANILHA ORÇAMENTÁRIA PARA REFORMA E/OU AMPLIAÇÃO DE EDIFICAÇÕES EXISTENTES- ÁREA ATÉ 1.000 M2</t>
  </si>
  <si>
    <t>CO-27412</t>
  </si>
  <si>
    <t>PLANILHA ORÇAMENTÁRIA PARA REFORMA E/OU AMPLIAÇÃO DE PATRIMÔNIOS HISTÓRICOS - ÁREA ACIMA DE 10.000 M2</t>
  </si>
  <si>
    <t>CO-27406</t>
  </si>
  <si>
    <t>PLANILHA ORÇAMENTÁRIA PARA REFORMA E/OU AMPLIAÇÃO DE PATRIMÔNIOS HISTÓRICOS - ÁREA ATÉ 1.000 M2</t>
  </si>
  <si>
    <t>CO-27407</t>
  </si>
  <si>
    <t>PLANILHA ORÇAMENTÁRIA PARA REFORMA E/OU AMPLIAÇÃO DE PATRIMÔNIOS HISTÓRICOS - ÁREA DE 1.001 M2 A 2.000 M2</t>
  </si>
  <si>
    <t>CO-27408</t>
  </si>
  <si>
    <t>PLANILHA ORÇAMENTÁRIA PARA REFORMA E/OU AMPLIAÇÃO DE PATRIMÔNIOS HISTÓRICOS - ÁREA DE 2.001 M2 A 4.000 M2</t>
  </si>
  <si>
    <t>CO-27410</t>
  </si>
  <si>
    <t>PLANILHA ORÇAMENTÁRIA PARA REFORMA E/OU AMPLIAÇÃO DE PATRIMÔNIOS HISTÓRICOS - ÁREA DE 6.001 M2 A 8.000 M2</t>
  </si>
  <si>
    <t>CO-27411</t>
  </si>
  <si>
    <t>PLANILHA ORÇAMENTÁRIA PARA REFORMA E/OU AMPLIAÇÃO DE PATRIMÔNIOS HISTÓRICOS - ÁREA DE 8.001 M2 A 10.000 M2</t>
  </si>
  <si>
    <t>PROJETOS DE EDIFICAÇÃO</t>
  </si>
  <si>
    <t>CO-27417</t>
  </si>
  <si>
    <t>ANTEPROJETO DE EDIFICAÇÃO - ÁREA &gt; 3.000 M2</t>
  </si>
  <si>
    <t>CO-27414</t>
  </si>
  <si>
    <t>ANTEPROJETO DE EDIFICAÇÃO - ÁREA &lt;= 600 M2</t>
  </si>
  <si>
    <t>CO-27416</t>
  </si>
  <si>
    <t>ANTEPROJETO DE EDIFICAÇÃO - 1.500 M2 &lt; ÁREA &lt;= 3.000 M2</t>
  </si>
  <si>
    <t>CO-27415</t>
  </si>
  <si>
    <t>ANTEPROJETO DE EDIFICAÇÃO - 600 M2 &lt; ÁREA &lt;= 1.500 M2</t>
  </si>
  <si>
    <t>CO-27418</t>
  </si>
  <si>
    <t>ANTEPROJETO DE IMPLANTAÇÃO DE EDIFICAÇÃO PADRÃO COM ÁREA DE PROJEÇÃO &lt; = 600 M2</t>
  </si>
  <si>
    <t>CO-27421</t>
  </si>
  <si>
    <t>ANTEPROJETO DE IMPLANTAÇÃO DE EDIFICAÇÃO PADRÃO COM ÁREA DE PROJEÇÃO &gt; 3.000 M2</t>
  </si>
  <si>
    <t>CO-27420</t>
  </si>
  <si>
    <t>ANTEPROJETO DE IMPLANTAÇÃO DE EDIFICAÇÃO PADRÃO COM 1.500 &lt; ÁREA DE PROJEÇÃO &lt;= 3.000 M2</t>
  </si>
  <si>
    <t>CO-27419</t>
  </si>
  <si>
    <t>ANTEPROJETO DE IMPLANTAÇÃO DE EDIFICAÇÃO PADRÃO COM 600 M2 &lt; ÁREA DE PROJEÇÃO = 1.500 M2</t>
  </si>
  <si>
    <t>CO-27493</t>
  </si>
  <si>
    <t>COMPATIBILIZAÇÃO DE PROJETOS COM ACIMA DE 1000.000 M2</t>
  </si>
  <si>
    <t>CO-27487</t>
  </si>
  <si>
    <t>COMPATIBILIZAÇÃO DE PROJETOS COM ÁREA ATÉ 10.000 M2</t>
  </si>
  <si>
    <t>CO-27488</t>
  </si>
  <si>
    <t>COMPATIBILIZAÇÃO DE PROJETOS COM ÁREA DE 10.001 M2 ATÉ 20.000 M2</t>
  </si>
  <si>
    <t>CO-27489</t>
  </si>
  <si>
    <t>COMPATIBILIZAÇÃO DE PROJETOS COM ÁREA DE 20.001 M2 ATÉ 40.000 M2</t>
  </si>
  <si>
    <t>CO-27490</t>
  </si>
  <si>
    <t>COMPATIBILIZAÇÃO DE PROJETOS COM ÁREA DE 40.001 M2 ATÉ 60.000 M2</t>
  </si>
  <si>
    <t>CO-27491</t>
  </si>
  <si>
    <t>COMPATIBILIZAÇÃO DE PROJETOS COM ÁREA DE 60.001 M2 ATÉ 80.000 M2</t>
  </si>
  <si>
    <t>CO-27492</t>
  </si>
  <si>
    <t>COMPATIBILIZAÇÃO DE PROJETOS COM ÁREA DE 80.001 M2 ATÉ 1000.000 M2</t>
  </si>
  <si>
    <t>CO-27494</t>
  </si>
  <si>
    <t>COORDENAÇÃO DE PROJETOS</t>
  </si>
  <si>
    <t>CO-27486</t>
  </si>
  <si>
    <t>DESENHO DE CADASTRO DE CONSTRUÇÕES EXISTENTES</t>
  </si>
  <si>
    <t>PR A1</t>
  </si>
  <si>
    <t>CO-27470</t>
  </si>
  <si>
    <t>DESENHO E CÓPIA DE PROJETOS</t>
  </si>
  <si>
    <t>CO-27423</t>
  </si>
  <si>
    <t>DESENVOLVIMENTO E DETALHAMENTO DE PROJETO ARQUITETÔNICO</t>
  </si>
  <si>
    <t>CO-27482</t>
  </si>
  <si>
    <t>DESENVOLVIMENTO E DETALHAMENTO DE PROJETOS COMPLEMENTARES</t>
  </si>
  <si>
    <t>CO-27483</t>
  </si>
  <si>
    <t>PERSPECTIVA COLORIDA (50X70)CM</t>
  </si>
  <si>
    <t>CO-27485</t>
  </si>
  <si>
    <t>PLANTA HUMANIZADA COLORIDA (50X70)CM</t>
  </si>
  <si>
    <t>CO-27471</t>
  </si>
  <si>
    <t>PROJETO DE LAYOUT</t>
  </si>
  <si>
    <t>CO-27477</t>
  </si>
  <si>
    <t>PROJETO EXECUTIVO DE ACÚSTICA</t>
  </si>
  <si>
    <t>CO-27478</t>
  </si>
  <si>
    <t>PROJETO EXECUTIVO DE AQUECIMENTO SOLAR E REDE DE ÁGUA QUENTE</t>
  </si>
  <si>
    <t>CO-27429</t>
  </si>
  <si>
    <t>PROJETO EXECUTIVO DE AR CONDICIONADO/VENTILAÇÃO/CLIMATIZAÇÃO</t>
  </si>
  <si>
    <t>CO-27422</t>
  </si>
  <si>
    <t>PROJETO EXECUTIVO DE ARQUITETURA</t>
  </si>
  <si>
    <t>CO-27432</t>
  </si>
  <si>
    <t>PROJETO EXECUTIVO DE CABEAMENTO ESTRUTURADO</t>
  </si>
  <si>
    <t>CO-27426</t>
  </si>
  <si>
    <t>PROJETO EXECUTIVO DE DRENAGEM PLUVIAL</t>
  </si>
  <si>
    <t>CO-27473</t>
  </si>
  <si>
    <t>PROJETO EXECUTIVO DE ENGRADAMENTO METÁLICO</t>
  </si>
  <si>
    <t>CO-27427</t>
  </si>
  <si>
    <t>PROJETO EXECUTIVO DE ESTRUTURA DE CONCRETO</t>
  </si>
  <si>
    <t>CO-27428</t>
  </si>
  <si>
    <t>PROJETO EXECUTIVO DE ESTRUTURA METÁLICA</t>
  </si>
  <si>
    <t>CO-27480</t>
  </si>
  <si>
    <t>PROJETO EXECUTIVO DE GASES MEDICINAIS</t>
  </si>
  <si>
    <t>CO-27481</t>
  </si>
  <si>
    <t>PROJETO EXECUTIVO DE GLP</t>
  </si>
  <si>
    <t>CO-27475</t>
  </si>
  <si>
    <t>PROJETO EXECUTIVO DE IMPERMEABILIZAÇÃO</t>
  </si>
  <si>
    <t>CO-27433</t>
  </si>
  <si>
    <t>PROJETO EXECUTIVO DE INFRAESTRUTURA DE CABEAMENTO ESTRUTURADO/CFTV/ALARME/SEGURANÇA/SONORIZAÇÃO</t>
  </si>
  <si>
    <t>CO-27431</t>
  </si>
  <si>
    <t>PROJETO EXECUTIVO DE INSTALAÇÕES ELÉTRICAS</t>
  </si>
  <si>
    <t>CO-27479</t>
  </si>
  <si>
    <t>PROJETO EXECUTIVO DE INSTALAÇÕES FLUIDO MECÂNICAS</t>
  </si>
  <si>
    <t>CO-27430</t>
  </si>
  <si>
    <t>PROJETO EXECUTIVO DE INSTALAÇÕES HIDRO SANITÁRIAS</t>
  </si>
  <si>
    <t>CO-27474</t>
  </si>
  <si>
    <t>PROJETO EXECUTIVO DE IRRIGAÇÃO</t>
  </si>
  <si>
    <t>CO-27476</t>
  </si>
  <si>
    <t>PROJETO EXECUTIVO DE PAISAGISMO</t>
  </si>
  <si>
    <t>CO-27468</t>
  </si>
  <si>
    <t>PROJETO EXECUTIVO DE PREVENÇÃO E COMBATE A INCÊNDIO</t>
  </si>
  <si>
    <t>CO-27469</t>
  </si>
  <si>
    <t>PROJETO EXECUTIVO DE PROGRAMAÇÃO VISUAL</t>
  </si>
  <si>
    <t>CO-27434</t>
  </si>
  <si>
    <t>PROJETO EXECUTIVO DE SPDA</t>
  </si>
  <si>
    <t>CO-27424</t>
  </si>
  <si>
    <t>PROJETO EXECUTIVO DE TERRAPLENAGEM - PLANTA</t>
  </si>
  <si>
    <t>CO-27425</t>
  </si>
  <si>
    <t>PROJETO EXECUTIVO DE TERRAPLENAGEM - SEÇÕES</t>
  </si>
  <si>
    <t>CO-27472</t>
  </si>
  <si>
    <t>PROJETO EXECUTIVO LUMINOTÉCNICO</t>
  </si>
  <si>
    <t>CO-27484</t>
  </si>
  <si>
    <t>VISTA TRATADA COLORIDA (50X70)CM</t>
  </si>
  <si>
    <t>VISTORIA E CADASTRO</t>
  </si>
  <si>
    <t>CO-27499</t>
  </si>
  <si>
    <t>DESLOCAMENTO INTERMUNICIPAL</t>
  </si>
  <si>
    <t>CO-27498</t>
  </si>
  <si>
    <t>TÉCNICO DE NÍVEL MÉDIO</t>
  </si>
  <si>
    <t>CO-27497</t>
  </si>
  <si>
    <t>TÉCNICO DE NÍVEL SUPERIOR</t>
  </si>
  <si>
    <t>RELATÓRIO TÉCNICO</t>
  </si>
  <si>
    <t>CO-27379</t>
  </si>
  <si>
    <t>COMO CONSTRUÍDO ("AS BUILT") DE PROJETOS COM  ACIMA DE 1000.000 M2</t>
  </si>
  <si>
    <t>CO-27389</t>
  </si>
  <si>
    <t>COMO CONSTRUÍDO ("AS BUILT") DE PROJETOS COM ÁREA ATÉ 10.000 M2</t>
  </si>
  <si>
    <t>CO-27387</t>
  </si>
  <si>
    <t>COMO CONSTRUÍDO ("AS BUILT") DE PROJETOS COM ÁREA DE 10.001 M2 ATÉ 20.000 M2</t>
  </si>
  <si>
    <t>CO-27386</t>
  </si>
  <si>
    <t>COMO CONSTRUÍDO ("AS BUILT") DE PROJETOS COM ÁREA DE 20.001 M2 ATÉ 40.000 M2</t>
  </si>
  <si>
    <t>CO-27384</t>
  </si>
  <si>
    <t>COMO CONSTRUÍDO ("AS BUILT") DE PROJETOS COM ÁREA DE 40.001 M2 ATÉ 60.000 M2</t>
  </si>
  <si>
    <t>CO-27383</t>
  </si>
  <si>
    <t>COMO CONSTRUÍDO ("AS BUILT") DE PROJETOS COM ÁREA DE 60.001 M2 ATÉ 80.000 M2</t>
  </si>
  <si>
    <t>CO-27381</t>
  </si>
  <si>
    <t>COMO CONSTRUÍDO ("AS BUILT") DE PROJETOS COM ÁREA DE 80.001 M2 ATÉ 1000.000 M2</t>
  </si>
  <si>
    <t>CO-27439</t>
  </si>
  <si>
    <t>ESPECIFICAÇÃO DOS MATERIAIS COM MEMORIAL DESCRITIVO  PARA OBRAS DE INFRAESTRUTURA</t>
  </si>
  <si>
    <t>CO-27454</t>
  </si>
  <si>
    <t>ESPECIFICAÇÃO DOS MATERIAIS COM MEMORIAL DESCRITIVO DE CADA AMBIENTE E EQUIPAMENTOS PARA CONSTRUÇÕES NOVAS - ÁREA ACIMA DE 10.000 M2</t>
  </si>
  <si>
    <t>CO-27460</t>
  </si>
  <si>
    <t>ESPECIFICAÇÃO DOS MATERIAIS COM MEMORIAL DESCRITIVO DE CADA AMBIENTE E EQUIPAMENTOS PARA CONSTRUÇÕES NOVAS - ÁREA ATÉ 1.000 M2</t>
  </si>
  <si>
    <t>CO-27459</t>
  </si>
  <si>
    <t>ESPECIFICAÇÃO DOS MATERIAIS COM MEMORIAL DESCRITIVO DE CADA AMBIENTE E EQUIPAMENTOS PARA CONSTRUÇÕES NOVAS - ÁREA DE 1.001 M2 A 2.000 M2</t>
  </si>
  <si>
    <t>CO-27458</t>
  </si>
  <si>
    <t>ESPECIFICAÇÃO DOS MATERIAIS COM MEMORIAL DESCRITIVO DE CADA AMBIENTE E EQUIPAMENTOS PARA CONSTRUÇÕES NOVAS - ÁREA DE 2.001 M2 A 4.000 M2</t>
  </si>
  <si>
    <t>CO-27457</t>
  </si>
  <si>
    <t>ESPECIFICAÇÃO DOS MATERIAIS COM MEMORIAL DESCRITIVO DE CADA AMBIENTE E EQUIPAMENTOS PARA CONSTRUÇÕES NOVAS - ÁREA DE 4.001 M2 A 6.000 M2</t>
  </si>
  <si>
    <t>CO-27456</t>
  </si>
  <si>
    <t>ESPECIFICAÇÃO DOS MATERIAIS COM MEMORIAL DESCRITIVO DE CADA AMBIENTE E EQUIPAMENTOS PARA CONSTRUÇÕES NOVAS - ÁREA DE 6.001 M2 A 8.000 M2</t>
  </si>
  <si>
    <t>CO-27455</t>
  </si>
  <si>
    <t>ESPECIFICAÇÃO DOS MATERIAIS COM MEMORIAL DESCRITIVO DE CADA AMBIENTE E EQUIPAMENTOS PARA CONSTRUÇÕES NOVAS - ÁREA DE 8.001 M2 A 10.000 M2</t>
  </si>
  <si>
    <t>CO-27461</t>
  </si>
  <si>
    <t>ESPECIFICAÇÃO DOS MATERIAIS COM MEMORIAL DESCRITIVO DE CADA AMBIENTE E EQUIPAMENTOS PARA PROJETOS DE IMPLANTAÇÃO DE EDIFICAÇÃO - ÁREA ACIMA DE 16.000 M2</t>
  </si>
  <si>
    <t>CO-27463</t>
  </si>
  <si>
    <t>ESPECIFICAÇÃO DOS MATERIAIS COM MEMORIAL DESCRITIVO DE CADA AMBIENTE E EQUIPAMENTOS PARA PROJETOS DE IMPLANTAÇÃO DE EDIFICAÇÃO - ÁREA DE 11.001 M2 ATÉ 13.000 M2</t>
  </si>
  <si>
    <t>CO-27462</t>
  </si>
  <si>
    <t>ESPECIFICAÇÃO DOS MATERIAIS COM MEMORIAL DESCRITIVO DE CADA AMBIENTE E EQUIPAMENTOS PARA PROJETOS DE IMPLANTAÇÃO DE EDIFICAÇÃO - ÁREA DE 13.001 M2 ATÉ 16.000 M2</t>
  </si>
  <si>
    <t>CO-27466</t>
  </si>
  <si>
    <t>ESPECIFICAÇÃO DOS MATERIAIS COM MEMORIAL DESCRITIVO DE CADA AMBIENTE E EQUIPAMENTOS PARA PROJETOS DE IMPLANTAÇÃO DE EDIFICAÇÃO - ÁREA DE 6.001 M2 ATÉ 7.000 M2</t>
  </si>
  <si>
    <t>CO-27465</t>
  </si>
  <si>
    <t>ESPECIFICAÇÃO DOS MATERIAIS COM MEMORIAL DESCRITIVO DE CADA AMBIENTE E EQUIPAMENTOS PARA PROJETOS DE IMPLANTAÇÃO DE EDIFICAÇÃO - ÁREA DE 7.001 M2 ATÉ 9.000 M2</t>
  </si>
  <si>
    <t>CO-27464</t>
  </si>
  <si>
    <t>ESPECIFICAÇÃO DOS MATERIAIS COM MEMORIAL DESCRITIVO DE CADA AMBIENTE E EQUIPAMENTOS PARA PROJETOS DE IMPLANTAÇÃO DE EDIFICAÇÃO - ÁREA DE 9.001 M2 ATÉ 11.000 M2</t>
  </si>
  <si>
    <t>CO-27467</t>
  </si>
  <si>
    <t>ESPECIFICAÇÃO DOS MATERIAIS COM MEMORIAL DESCRITIVO DE CADA AMBIENTE E EQUIPAMENTOS PARA PROJETOS DE IMPLANTAÇÃO DE EDIFICAÇÃO ÁREA ATÉ 6.000 M2</t>
  </si>
  <si>
    <t>CO-27447</t>
  </si>
  <si>
    <t>ESPECIFICAÇÃO DOS MATERIAIS COM MEMORIAL DESCRITIVO DE CADA AMBIENTE E EQUIPAMENTOS PARA REFORMA E/OU AMPLIAÇÃO DE EDIFICAÇÕES EXISTENTES - ÁREA ACIMA DE 10.000 M2</t>
  </si>
  <si>
    <t>CO-27452</t>
  </si>
  <si>
    <t>ESPECIFICAÇÃO DOS MATERIAIS COM MEMORIAL DESCRITIVO DE CADA AMBIENTE E EQUIPAMENTOS PARA REFORMA E/OU AMPLIAÇÃO DE EDIFICAÇÕES EXISTENTES - ÁREA DE 1.001 M2 A 2.000 M2</t>
  </si>
  <si>
    <t>CO-27451</t>
  </si>
  <si>
    <t>ESPECIFICAÇÃO DOS MATERIAIS COM MEMORIAL DESCRITIVO DE CADA AMBIENTE E EQUIPAMENTOS PARA REFORMA E/OU AMPLIAÇÃO DE EDIFICAÇÕES EXISTENTES - ÁREA DE 2.001 M2 A 4.000 M2</t>
  </si>
  <si>
    <t>CO-27443</t>
  </si>
  <si>
    <t>ESPECIFICAÇÃO DOS MATERIAIS COM MEMORIAL DESCRITIVO DE CADA AMBIENTE E EQUIPAMENTOS PARA REFORMA E/OU AMPLIAÇÃO DE EDIFICAÇÕES EXISTENTES - ÁREA DE 4.001 M2 A 6.000 M2</t>
  </si>
  <si>
    <t>CO-27450</t>
  </si>
  <si>
    <t>CO-27449</t>
  </si>
  <si>
    <t>ESPECIFICAÇÃO DOS MATERIAIS COM MEMORIAL DESCRITIVO DE CADA AMBIENTE E EQUIPAMENTOS PARA REFORMA E/OU AMPLIAÇÃO DE EDIFICAÇÕES EXISTENTES - ÁREA DE 6.001 M2 A 8.000 M2</t>
  </si>
  <si>
    <t>CO-27448</t>
  </si>
  <si>
    <t>ESPECIFICAÇÃO DOS MATERIAIS COM MEMORIAL DESCRITIVO DE CADA AMBIENTE E EQUIPAMENTOS PARA REFORMA E/OU AMPLIAÇÃO DE EDIFICAÇÕES EXISTENTES - ÁREA DE 8.001 M2 A 10.000 M2</t>
  </si>
  <si>
    <t>CO-27453</t>
  </si>
  <si>
    <t>ESPECIFICAÇÃO DOS MATERIAIS COM MEMORIAL DESCRITIVO DE CADA AMBIENTE E EQUIPAMENTOS PARA REFORMA E/OU AMPLIAÇÃO DE EDIFICAÇÕES EXISTENTES- ÁREA ATÉ 1.000 M2</t>
  </si>
  <si>
    <t>CO-27440</t>
  </si>
  <si>
    <t>ESPECIFICAÇÃO DOS MATERIAIS COM MEMORIAL DESCRITIVO DE CADA AMBIENTE E EQUIPAMENTOS PARA REFORMA E/OU AMPLIAÇÃO DE PATRIMÔNIOS HISTÓRICOS - ÁREA ACIMA DE 10.000 M2</t>
  </si>
  <si>
    <t>CO-27446</t>
  </si>
  <si>
    <t>ESPECIFICAÇÃO DOS MATERIAIS COM MEMORIAL DESCRITIVO DE CADA AMBIENTE E EQUIPAMENTOS PARA REFORMA E/OU AMPLIAÇÃO DE PATRIMÔNIOS HISTÓRICOS - ÁREA ATÉ 1.000 M2</t>
  </si>
  <si>
    <t>CO-27445</t>
  </si>
  <si>
    <t>ESPECIFICAÇÃO DOS MATERIAIS COM MEMORIAL DESCRITIVO DE CADA AMBIENTE E EQUIPAMENTOS PARA REFORMA E/OU AMPLIAÇÃO DE PATRIMÔNIOS HISTÓRICOS - ÁREA DE 1.001 M2 A 2.000 M2</t>
  </si>
  <si>
    <t>CO-27444</t>
  </si>
  <si>
    <t>ESPECIFICAÇÃO DOS MATERIAIS COM MEMORIAL DESCRITIVO DE CADA AMBIENTE E EQUIPAMENTOS PARA REFORMA E/OU AMPLIAÇÃO DE PATRIMÔNIOS HISTÓRICOS - ÁREA DE 2.001 M2 A 4.000 M2</t>
  </si>
  <si>
    <t>CO-27442</t>
  </si>
  <si>
    <t>ESPECIFICAÇÃO DOS MATERIAIS COM MEMORIAL DESCRITIVO DE CADA AMBIENTE E EQUIPAMENTOS PARA REFORMA E/OU AMPLIAÇÃO DE PATRIMÔNIOS HISTÓRICOS - ÁREA DE 6.001 M2 A 8.000 M2</t>
  </si>
  <si>
    <t>CO-27441</t>
  </si>
  <si>
    <t>ESPECIFICAÇÃO DOS MATERIAIS COM MEMORIAL DESCRITIVO DE CADA AMBIENTE E EQUIPAMENTOS PARA REFORMA E/OU AMPLIAÇÃO DE PATRIMÔNIOS HISTÓRICOS - ÁREA DE 8.001 M2 A 10.000 M2</t>
  </si>
  <si>
    <t>CO-27368</t>
  </si>
  <si>
    <t>MANUAL DE USO, OPERAÇÃO E MANUTENÇÃO DAS EDIFICAÇÕES PARA CONSTRUÇÕES NOVAS - ÁREA ACIMA DE 10.000 M2</t>
  </si>
  <si>
    <t>CO-27377</t>
  </si>
  <si>
    <t>MANUAL DE USO, OPERAÇÃO E MANUTENÇÃO DAS EDIFICAÇÕES PARA CONSTRUÇÕES NOVAS - ÁREA ATÉ 1.000 M2</t>
  </si>
  <si>
    <t>CO-27376</t>
  </si>
  <si>
    <t>MANUAL DE USO, OPERAÇÃO E MANUTENÇÃO DAS EDIFICAÇÕES PARA CONSTRUÇÕES NOVAS - ÁREA DE 1.001 M2 A 2.000 M2</t>
  </si>
  <si>
    <t>CO-27374</t>
  </si>
  <si>
    <t>MANUAL DE USO, OPERAÇÃO E MANUTENÇÃO DAS EDIFICAÇÕES PARA CONSTRUÇÕES NOVAS - ÁREA DE 2.001 M2 A 4.000 M2</t>
  </si>
  <si>
    <t>CO-27373</t>
  </si>
  <si>
    <t>MANUAL DE USO, OPERAÇÃO E MANUTENÇÃO DAS EDIFICAÇÕES PARA CONSTRUÇÕES NOVAS - ÁREA DE 4.001 M2 A 6.000 M2</t>
  </si>
  <si>
    <t>CO-27371</t>
  </si>
  <si>
    <t>MANUAL DE USO, OPERAÇÃO E MANUTENÇÃO DAS EDIFICAÇÕES PARA CONSTRUÇÕES NOVAS - ÁREA DE 6.001 M2 A 8.000 M2</t>
  </si>
  <si>
    <t>CO-27370</t>
  </si>
  <si>
    <t>MANUAL DE USO, OPERAÇÃO E MANUTENÇÃO DAS EDIFICAÇÕES PARA CONSTRUÇÕES NOVAS - ÁREA DE 8.001 M2 A 10.000 M2</t>
  </si>
  <si>
    <t>CO-27349</t>
  </si>
  <si>
    <t>MANUAL DE USO, OPERAÇÃO E MANUTENÇÃO DAS EDIFICAÇÕES PARA PARA REFORMA E/OU AMPLIAÇÃO DE EDIFICAÇÕES EXISTENTES - ÁREA ACIMA DE 10.000 M2</t>
  </si>
  <si>
    <t>CO-27365</t>
  </si>
  <si>
    <t>MANUAL DE USO, OPERAÇÃO E MANUTENÇÃO DAS EDIFICAÇÕES PARA PARA REFORMA E/OU AMPLIAÇÃO DE EDIFICAÇÕES EXISTENTES - ÁREA DE 1.001 M2 A 2.000 M2</t>
  </si>
  <si>
    <t>CO-27364</t>
  </si>
  <si>
    <t>MANUAL DE USO, OPERAÇÃO E MANUTENÇÃO DAS EDIFICAÇÕES PARA PARA REFORMA E/OU AMPLIAÇÃO DE EDIFICAÇÕES EXISTENTES - ÁREA DE 2.001 M2 A 4.000 M2</t>
  </si>
  <si>
    <t>CO-27362</t>
  </si>
  <si>
    <t>MANUAL DE USO, OPERAÇÃO E MANUTENÇÃO DAS EDIFICAÇÕES PARA PARA REFORMA E/OU AMPLIAÇÃO DE EDIFICAÇÕES EXISTENTES - ÁREA DE 4.001 M2 A 6.000 M2</t>
  </si>
  <si>
    <t>CO-27359</t>
  </si>
  <si>
    <t>MANUAL DE USO, OPERAÇÃO E MANUTENÇÃO DAS EDIFICAÇÕES PARA PARA REFORMA E/OU AMPLIAÇÃO DE EDIFICAÇÕES EXISTENTES - ÁREA DE 6.001 M2 A 8.000 M2</t>
  </si>
  <si>
    <t>CO-27353</t>
  </si>
  <si>
    <t>MANUAL DE USO, OPERAÇÃO E MANUTENÇÃO DAS EDIFICAÇÕES PARA PARA REFORMA E/OU AMPLIAÇÃO DE EDIFICAÇÕES EXISTENTES - ÁREA DE 8.001 M2 A 10.000 M2</t>
  </si>
  <si>
    <t>CO-27366</t>
  </si>
  <si>
    <t>MANUAL DE USO, OPERAÇÃO E MANUTENÇÃO DAS EDIFICAÇÕES PARA PARA REFORMA E/OU AMPLIAÇÃO DE EDIFICAÇÕES EXISTENTES- ÁREA ATÉ 1.000 M2</t>
  </si>
  <si>
    <t>CO-27336</t>
  </si>
  <si>
    <t>MANUAL DE USO, OPERAÇÃO E MANUTENÇÃO DAS EDIFICAÇÕES PARA REFORMA E/OU AMPLIAÇÃO DE PATRIMÔNIOS HISTÓRICOS - ÁREA ACIMA DE 10.000 M2</t>
  </si>
  <si>
    <t>CO-27345</t>
  </si>
  <si>
    <t xml:space="preserve">MANUAL DE USO, OPERAÇÃO E MANUTENÇÃO DAS EDIFICAÇÕES PARA REFORMA E/OU AMPLIAÇÃO DE PATRIMÔNIOS HISTÓRICOS - ÁREA DE 1.001 M2 A 2.000 M2
</t>
  </si>
  <si>
    <t>CO-27341</t>
  </si>
  <si>
    <t>MANUAL DE USO, OPERAÇÃO E MANUTENÇÃO DAS EDIFICAÇÕES PARA REFORMA E/OU AMPLIAÇÃO DE PATRIMÔNIOS HISTÓRICOS - ÁREA DE 4.001 M2 A 6.000 M2</t>
  </si>
  <si>
    <t>CO-27340</t>
  </si>
  <si>
    <t>MANUAL DE USO, OPERAÇÃO E MANUTENÇÃO DAS EDIFICAÇÕES PARA REFORMA E/OU AMPLIAÇÃO DE PATRIMÔNIOS HISTÓRICOS - ÁREA DE 6.001 M2 A 8.000 M2</t>
  </si>
  <si>
    <t>CO-27338</t>
  </si>
  <si>
    <t>MANUAL DE USO, OPERAÇÃO E MANUTENÇÃO DAS EDIFICAÇÕES PARA REFORMA E/OU AMPLIAÇÃO DE PATRIMÔNIOS HISTÓRICOS - ÁREA DE 8.001 M2 A 10.000 M2</t>
  </si>
  <si>
    <t>CO-27346</t>
  </si>
  <si>
    <t>MANUAL DE USO, OPERAÇÃO E MANUTENÇÃO DAS EDIFICAÇÕES PARA REFORMA E/OU AMPLIAÇÃO DE PATRIMÔNIOS HISTÓRICOS- ÁREA ATÉ 1.000 M2</t>
  </si>
  <si>
    <t>CO-27343</t>
  </si>
  <si>
    <t>MANUAL DE USO, OPERAÇÃO E MANUTENÇÃO DAS EDIFICAÇÕES PARA REFORMA E/OU AMPLIAÇÃO DE PATRIMÔNIOS HISTÓRICOS- ÁREA DE 2.001 M2 A 4.000 M2</t>
  </si>
  <si>
    <t>CRITÉRIOS PARA PAGAMENTO DE PRANCHA</t>
  </si>
  <si>
    <t>CO-27352</t>
  </si>
  <si>
    <t>CRITÉRIOS P/ PAGAMENTO DE PRANCHAS - A0</t>
  </si>
  <si>
    <t>% A1</t>
  </si>
  <si>
    <t>CO-27355</t>
  </si>
  <si>
    <t>CRITÉRIOS P/ PAGAMENTO DE PRANCHAS - A1 ALONGADO</t>
  </si>
  <si>
    <t>CO-27356</t>
  </si>
  <si>
    <t>CRITÉRIOS P/ PAGAMENTO DE PRANCHAS - A2</t>
  </si>
  <si>
    <t>CO-27358</t>
  </si>
  <si>
    <t>CRITÉRIOS P/ PAGAMENTO DE PRANCHAS - A3</t>
  </si>
  <si>
    <t>SEINFRA</t>
  </si>
  <si>
    <t>Rod. Papa João Paulo II, nº 4.143. Prédio Minas, 7º andar 
Serra Verde - CEP: 31630-901 - BH/MG 
Fone: (31) 3915-8309 | Fax: 3915-9352 
www.transportes.mg.gov.br</t>
  </si>
  <si>
    <t>Data Base SETOP: JUNHO/2022</t>
  </si>
  <si>
    <t>Data Base SINAPI:JUL/2022</t>
  </si>
  <si>
    <t>AMPLIAÇÃO</t>
  </si>
  <si>
    <t>A.11.1.1</t>
  </si>
  <si>
    <t>A.11.1.2</t>
  </si>
  <si>
    <t>A.11.1.3</t>
  </si>
  <si>
    <t>A.11.2.1</t>
  </si>
  <si>
    <t>A.11.2.2</t>
  </si>
  <si>
    <t>A.11.2.3</t>
  </si>
  <si>
    <t>A.13.2</t>
  </si>
  <si>
    <t>A.13.3</t>
  </si>
  <si>
    <t>A.13.4</t>
  </si>
  <si>
    <t>A.13.5</t>
  </si>
  <si>
    <t>A.14</t>
  </si>
  <si>
    <t>A.14.1</t>
  </si>
  <si>
    <t>ESQUADRIAS</t>
  </si>
  <si>
    <t>Dimensões Parede</t>
  </si>
  <si>
    <t>Dimensões janelas</t>
  </si>
  <si>
    <t>A.7.8</t>
  </si>
  <si>
    <t>um</t>
  </si>
  <si>
    <t>A.9.2</t>
  </si>
</sst>
</file>

<file path=xl/styles.xml><?xml version="1.0" encoding="utf-8"?>
<styleSheet xmlns="http://schemas.openxmlformats.org/spreadsheetml/2006/main">
  <numFmts count="13">
    <numFmt numFmtId="43" formatCode="_-* #,##0.00_-;\-* #,##0.00_-;_-* &quot;-&quot;??_-;_-@_-"/>
    <numFmt numFmtId="164" formatCode="_-&quot;R$&quot;* #,##0.00_-;\-&quot;R$&quot;* #,##0.00_-;_-&quot;R$&quot;* &quot;-&quot;??_-;_-@_-"/>
    <numFmt numFmtId="165" formatCode="_-[$R$-416]\ * #,##0.00_-;\-[$R$-416]\ * #,##0.00_-;_-[$R$-416]\ * &quot;-&quot;??_-;_-@_-"/>
    <numFmt numFmtId="166" formatCode="#,##0.00_ ;\-#,##0.00\ "/>
    <numFmt numFmtId="167" formatCode="0.000"/>
    <numFmt numFmtId="168" formatCode="&quot;R$&quot;#,##0.00"/>
    <numFmt numFmtId="169" formatCode="_-* #,##0.00_-;\-* #,##0.00_-;_-* &quot;-&quot;??_-;_-@"/>
    <numFmt numFmtId="170" formatCode="0000"/>
    <numFmt numFmtId="171" formatCode="#0.00"/>
    <numFmt numFmtId="172" formatCode="##0.00"/>
    <numFmt numFmtId="173" formatCode="##,##0.00"/>
    <numFmt numFmtId="174" formatCode="00"/>
    <numFmt numFmtId="175" formatCode="000"/>
  </numFmts>
  <fonts count="31">
    <font>
      <sz val="11"/>
      <color theme="1"/>
      <name val="Calibri"/>
    </font>
    <font>
      <b/>
      <sz val="10"/>
      <color theme="1"/>
      <name val="Courier New"/>
      <family val="3"/>
    </font>
    <font>
      <sz val="10"/>
      <color theme="1"/>
      <name val="Courier New"/>
      <family val="3"/>
    </font>
    <font>
      <b/>
      <sz val="11"/>
      <color theme="1"/>
      <name val="Calibri"/>
      <family val="2"/>
    </font>
    <font>
      <sz val="8"/>
      <color rgb="FF000000"/>
      <name val="Courier New"/>
      <family val="3"/>
    </font>
    <font>
      <sz val="10"/>
      <color rgb="FF000000"/>
      <name val="Courier New"/>
      <family val="3"/>
    </font>
    <font>
      <sz val="11"/>
      <color theme="1"/>
      <name val="Calibri"/>
      <family val="2"/>
    </font>
    <font>
      <sz val="10"/>
      <color theme="1"/>
      <name val="Courier New"/>
      <family val="3"/>
    </font>
    <font>
      <sz val="10"/>
      <name val="Courier New"/>
      <family val="3"/>
    </font>
    <font>
      <sz val="10"/>
      <color rgb="FF000000"/>
      <name val="Courier New"/>
      <family val="3"/>
    </font>
    <font>
      <b/>
      <sz val="10"/>
      <color rgb="FF000000"/>
      <name val="Courier New"/>
      <family val="3"/>
    </font>
    <font>
      <sz val="12"/>
      <color theme="1"/>
      <name val="Courier New"/>
      <family val="3"/>
    </font>
    <font>
      <b/>
      <sz val="12"/>
      <color theme="1"/>
      <name val="Courier New"/>
      <family val="3"/>
    </font>
    <font>
      <sz val="10"/>
      <color theme="1"/>
      <name val="Calibri"/>
      <family val="2"/>
    </font>
    <font>
      <b/>
      <sz val="12"/>
      <name val="Courier New"/>
      <family val="3"/>
    </font>
    <font>
      <b/>
      <sz val="10"/>
      <color theme="1"/>
      <name val="Calibri"/>
      <family val="2"/>
    </font>
    <font>
      <sz val="12"/>
      <name val="Courier New"/>
      <family val="3"/>
    </font>
    <font>
      <sz val="12"/>
      <color indexed="9"/>
      <name val="Courier New"/>
      <family val="3"/>
    </font>
    <font>
      <b/>
      <sz val="12"/>
      <color indexed="9"/>
      <name val="Courier New"/>
      <family val="3"/>
    </font>
    <font>
      <sz val="10"/>
      <name val="Arial"/>
      <family val="2"/>
    </font>
    <font>
      <sz val="10"/>
      <name val="Calibri"/>
      <family val="2"/>
    </font>
    <font>
      <b/>
      <sz val="10"/>
      <name val="Courier New"/>
      <family val="3"/>
    </font>
    <font>
      <b/>
      <sz val="10"/>
      <name val="Calibri"/>
      <family val="2"/>
    </font>
    <font>
      <sz val="9"/>
      <color rgb="FF010000"/>
      <name val="Arial"/>
      <family val="2"/>
    </font>
    <font>
      <b/>
      <sz val="9"/>
      <color rgb="FF010000"/>
      <name val="Arial"/>
      <family val="2"/>
    </font>
    <font>
      <sz val="8"/>
      <color rgb="FF010000"/>
      <name val="Arial"/>
      <family val="2"/>
    </font>
    <font>
      <b/>
      <sz val="20"/>
      <color rgb="FF632523"/>
      <name val="Arial"/>
      <family val="2"/>
    </font>
    <font>
      <b/>
      <sz val="9"/>
      <color rgb="FFFFFFFF"/>
      <name val="Arial"/>
      <family val="2"/>
    </font>
    <font>
      <b/>
      <sz val="20"/>
      <color rgb="FF367735"/>
      <name val="Arial"/>
      <family val="2"/>
    </font>
    <font>
      <b/>
      <sz val="10"/>
      <color rgb="FF010000"/>
      <name val="Arial"/>
      <family val="2"/>
    </font>
    <font>
      <sz val="10"/>
      <color rgb="FF010000"/>
      <name val="Arial"/>
      <family val="2"/>
    </font>
  </fonts>
  <fills count="24">
    <fill>
      <patternFill patternType="none"/>
    </fill>
    <fill>
      <patternFill patternType="gray125"/>
    </fill>
    <fill>
      <patternFill patternType="solid">
        <fgColor theme="0"/>
        <bgColor theme="0"/>
      </patternFill>
    </fill>
    <fill>
      <patternFill patternType="solid">
        <fgColor rgb="FFBDD6EE"/>
        <bgColor rgb="FFBDD6EE"/>
      </patternFill>
    </fill>
    <fill>
      <patternFill patternType="solid">
        <fgColor rgb="FF9CC2E5"/>
        <bgColor rgb="FF9CC2E5"/>
      </patternFill>
    </fill>
    <fill>
      <patternFill patternType="solid">
        <fgColor rgb="FFF2F2F2"/>
        <bgColor rgb="FFF2F2F2"/>
      </patternFill>
    </fill>
    <fill>
      <patternFill patternType="solid">
        <fgColor rgb="FFBFBFBF"/>
        <bgColor rgb="FFBFBFBF"/>
      </patternFill>
    </fill>
    <fill>
      <patternFill patternType="solid">
        <fgColor theme="0"/>
        <bgColor rgb="FFBDD6EE"/>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rgb="FFBDD6EE"/>
      </patternFill>
    </fill>
    <fill>
      <patternFill patternType="solid">
        <fgColor theme="0" tint="-0.249977111117893"/>
        <bgColor indexed="64"/>
      </patternFill>
    </fill>
    <fill>
      <patternFill patternType="solid">
        <fgColor theme="4" tint="0.59999389629810485"/>
        <bgColor theme="4"/>
      </patternFill>
    </fill>
    <fill>
      <patternFill patternType="solid">
        <fgColor indexed="22"/>
        <bgColor indexed="64"/>
      </patternFill>
    </fill>
    <fill>
      <patternFill patternType="solid">
        <fgColor theme="0" tint="-0.14999847407452621"/>
        <bgColor rgb="FFBDD6EE"/>
      </patternFill>
    </fill>
    <fill>
      <patternFill patternType="solid">
        <fgColor theme="4" tint="0.59999389629810485"/>
        <bgColor rgb="FFBDD6EE"/>
      </patternFill>
    </fill>
    <fill>
      <patternFill patternType="solid">
        <fgColor theme="4" tint="0.59999389629810485"/>
        <bgColor rgb="FF9CC2E5"/>
      </patternFill>
    </fill>
    <fill>
      <patternFill patternType="solid">
        <fgColor theme="0"/>
        <bgColor rgb="FF9CC2E5"/>
      </patternFill>
    </fill>
    <fill>
      <patternFill patternType="solid">
        <fgColor indexed="9"/>
        <bgColor indexed="64"/>
      </patternFill>
    </fill>
    <fill>
      <patternFill patternType="solid">
        <fgColor theme="4" tint="0.39997558519241921"/>
        <bgColor indexed="64"/>
      </patternFill>
    </fill>
    <fill>
      <patternFill patternType="solid">
        <fgColor theme="4" tint="0.39997558519241921"/>
        <bgColor rgb="FF9CC2E5"/>
      </patternFill>
    </fill>
    <fill>
      <patternFill patternType="solid">
        <fgColor rgb="FF632523"/>
        <bgColor indexed="64"/>
      </patternFill>
    </fill>
    <fill>
      <patternFill patternType="solid">
        <fgColor rgb="FFE6E6E6"/>
        <bgColor indexed="64"/>
      </patternFill>
    </fill>
    <fill>
      <patternFill patternType="solid">
        <fgColor rgb="FF367735"/>
        <bgColor indexed="64"/>
      </patternFill>
    </fill>
  </fills>
  <borders count="120">
    <border>
      <left/>
      <right/>
      <top/>
      <bottom/>
      <diagonal/>
    </border>
    <border>
      <left/>
      <right/>
      <top/>
      <bottom/>
      <diagonal/>
    </border>
    <border>
      <left/>
      <right/>
      <top style="medium">
        <color rgb="FF000000"/>
      </top>
      <bottom/>
      <diagonal/>
    </border>
    <border>
      <left/>
      <right/>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theme="8"/>
      </left>
      <right style="thin">
        <color theme="8"/>
      </right>
      <top/>
      <bottom style="thin">
        <color theme="8"/>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bottom/>
      <diagonal/>
    </border>
    <border>
      <left/>
      <right/>
      <top style="thin">
        <color theme="4"/>
      </top>
      <bottom/>
      <diagonal/>
    </border>
    <border>
      <left/>
      <right/>
      <top/>
      <bottom style="thin">
        <color theme="4"/>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theme="8"/>
      </left>
      <right style="medium">
        <color indexed="64"/>
      </right>
      <top/>
      <bottom style="thin">
        <color theme="8"/>
      </bottom>
      <diagonal/>
    </border>
    <border>
      <left/>
      <right style="medium">
        <color indexed="64"/>
      </right>
      <top style="thin">
        <color rgb="FF000000"/>
      </top>
      <bottom style="thin">
        <color rgb="FF000000"/>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diagonal/>
    </border>
    <border>
      <left style="medium">
        <color indexed="64"/>
      </left>
      <right style="hair">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top style="hair">
        <color indexed="64"/>
      </top>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top style="thin">
        <color theme="4"/>
      </top>
      <bottom/>
      <diagonal/>
    </border>
    <border>
      <left/>
      <right style="medium">
        <color indexed="64"/>
      </right>
      <top style="thin">
        <color theme="4"/>
      </top>
      <bottom style="thin">
        <color theme="8"/>
      </bottom>
      <diagonal/>
    </border>
    <border>
      <left style="medium">
        <color indexed="64"/>
      </left>
      <right/>
      <top/>
      <bottom style="thin">
        <color theme="4"/>
      </bottom>
      <diagonal/>
    </border>
    <border>
      <left/>
      <right style="medium">
        <color indexed="64"/>
      </right>
      <top/>
      <bottom style="thin">
        <color theme="4"/>
      </bottom>
      <diagonal/>
    </border>
    <border>
      <left style="medium">
        <color indexed="64"/>
      </left>
      <right style="thin">
        <color rgb="FF000000"/>
      </right>
      <top/>
      <bottom/>
      <diagonal/>
    </border>
    <border>
      <left/>
      <right style="thin">
        <color indexed="64"/>
      </right>
      <top style="thin">
        <color rgb="FF000000"/>
      </top>
      <bottom style="thin">
        <color rgb="FF000000"/>
      </bottom>
      <diagonal/>
    </border>
    <border>
      <left style="thin">
        <color rgb="FF0066CC"/>
      </left>
      <right style="medium">
        <color indexed="64"/>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rgb="FF000000"/>
      </right>
      <top style="thin">
        <color indexed="64"/>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
      <left style="thin">
        <color theme="8"/>
      </left>
      <right/>
      <top/>
      <bottom style="thin">
        <color theme="8"/>
      </bottom>
      <diagonal/>
    </border>
    <border>
      <left/>
      <right style="thin">
        <color theme="8"/>
      </right>
      <top/>
      <bottom style="thin">
        <color theme="8"/>
      </bottom>
      <diagonal/>
    </border>
    <border>
      <left/>
      <right/>
      <top style="thin">
        <color rgb="FF010000"/>
      </top>
      <bottom style="thin">
        <color rgb="FF010000"/>
      </bottom>
      <diagonal/>
    </border>
    <border>
      <left/>
      <right/>
      <top/>
      <bottom style="thin">
        <color rgb="FF010000"/>
      </bottom>
      <diagonal/>
    </border>
    <border>
      <left/>
      <right/>
      <top style="thin">
        <color rgb="FF010000"/>
      </top>
      <bottom/>
      <diagonal/>
    </border>
    <border>
      <left/>
      <right/>
      <top style="thin">
        <color indexed="64"/>
      </top>
      <bottom style="thin">
        <color rgb="FF010000"/>
      </bottom>
      <diagonal/>
    </border>
  </borders>
  <cellStyleXfs count="4">
    <xf numFmtId="0" fontId="0" fillId="0" borderId="0"/>
    <xf numFmtId="16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653">
    <xf numFmtId="0" fontId="0" fillId="0" borderId="0" xfId="0" applyFont="1" applyAlignment="1"/>
    <xf numFmtId="0" fontId="1" fillId="0" borderId="4" xfId="0" applyFont="1" applyBorder="1" applyAlignment="1">
      <alignment horizontal="center" vertical="center" wrapText="1"/>
    </xf>
    <xf numFmtId="0" fontId="3" fillId="0" borderId="0" xfId="0" applyFont="1" applyAlignment="1"/>
    <xf numFmtId="0" fontId="1" fillId="3" borderId="8" xfId="0" applyFont="1" applyFill="1" applyBorder="1" applyAlignment="1">
      <alignment horizontal="center" vertical="center" wrapText="1"/>
    </xf>
    <xf numFmtId="0" fontId="4" fillId="0" borderId="0" xfId="0" applyFont="1" applyAlignment="1">
      <alignment horizontal="center" vertical="center" wrapText="1"/>
    </xf>
    <xf numFmtId="2" fontId="2" fillId="0" borderId="8" xfId="0" applyNumberFormat="1" applyFont="1" applyBorder="1" applyAlignment="1">
      <alignment horizontal="center" vertical="center" wrapText="1"/>
    </xf>
    <xf numFmtId="0" fontId="0" fillId="0" borderId="0" xfId="0" applyFont="1" applyAlignment="1">
      <alignment vertical="center"/>
    </xf>
    <xf numFmtId="0" fontId="1" fillId="4" borderId="8" xfId="0" applyFont="1" applyFill="1" applyBorder="1" applyAlignment="1">
      <alignment horizontal="center" vertical="center" wrapText="1"/>
    </xf>
    <xf numFmtId="0" fontId="3" fillId="0" borderId="0" xfId="0" applyFont="1" applyAlignment="1">
      <alignment vertical="center"/>
    </xf>
    <xf numFmtId="0" fontId="2" fillId="2" borderId="8" xfId="0" applyFont="1" applyFill="1" applyBorder="1" applyAlignment="1">
      <alignment horizontal="center" vertical="center" wrapText="1"/>
    </xf>
    <xf numFmtId="0" fontId="0" fillId="2" borderId="1" xfId="0" applyFont="1" applyFill="1" applyBorder="1" applyAlignment="1"/>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3" fillId="2" borderId="1" xfId="0" applyFont="1" applyFill="1" applyBorder="1" applyAlignment="1"/>
    <xf numFmtId="0" fontId="8" fillId="0" borderId="17" xfId="0" applyFont="1" applyBorder="1" applyAlignment="1">
      <alignment horizontal="center" vertical="center"/>
    </xf>
    <xf numFmtId="0" fontId="7" fillId="0" borderId="0" xfId="0" applyFont="1" applyAlignment="1">
      <alignment horizontal="center" vertical="center"/>
    </xf>
    <xf numFmtId="0" fontId="9" fillId="0" borderId="23" xfId="0" applyFont="1" applyBorder="1" applyAlignment="1">
      <alignment horizontal="center" vertical="center" wrapText="1"/>
    </xf>
    <xf numFmtId="0" fontId="0" fillId="2" borderId="17" xfId="0" applyFont="1" applyFill="1" applyBorder="1" applyAlignment="1"/>
    <xf numFmtId="0" fontId="2" fillId="0" borderId="4" xfId="0" applyFont="1" applyBorder="1" applyAlignment="1">
      <alignment horizontal="center" vertical="center" wrapText="1"/>
    </xf>
    <xf numFmtId="0" fontId="10" fillId="4" borderId="8" xfId="0" applyFont="1" applyFill="1" applyBorder="1" applyAlignment="1">
      <alignment horizontal="center" vertical="center" wrapText="1"/>
    </xf>
    <xf numFmtId="2" fontId="2" fillId="2" borderId="8" xfId="0" applyNumberFormat="1"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7" xfId="0" applyFont="1" applyFill="1" applyBorder="1" applyAlignment="1">
      <alignment vertical="center" wrapText="1"/>
    </xf>
    <xf numFmtId="0" fontId="2" fillId="2" borderId="23" xfId="0" applyFont="1" applyFill="1" applyBorder="1" applyAlignment="1">
      <alignment horizontal="center" vertical="center" wrapText="1"/>
    </xf>
    <xf numFmtId="0" fontId="2" fillId="8" borderId="8" xfId="0" applyFont="1" applyFill="1" applyBorder="1" applyAlignment="1">
      <alignment horizontal="center" vertical="center" wrapText="1"/>
    </xf>
    <xf numFmtId="2" fontId="2" fillId="2" borderId="23" xfId="0" applyNumberFormat="1" applyFont="1" applyFill="1" applyBorder="1" applyAlignment="1">
      <alignment horizontal="center" vertical="center" wrapText="1"/>
    </xf>
    <xf numFmtId="0" fontId="0" fillId="8" borderId="0" xfId="0" applyFont="1" applyFill="1" applyAlignment="1"/>
    <xf numFmtId="0" fontId="0" fillId="0" borderId="0" xfId="0" applyFont="1" applyAlignment="1"/>
    <xf numFmtId="2" fontId="5" fillId="0" borderId="8" xfId="0" applyNumberFormat="1" applyFont="1" applyBorder="1" applyAlignment="1">
      <alignment horizontal="center" vertical="center" wrapText="1"/>
    </xf>
    <xf numFmtId="0" fontId="7" fillId="0" borderId="0" xfId="0" applyFont="1" applyAlignment="1"/>
    <xf numFmtId="0" fontId="2" fillId="2" borderId="3" xfId="0" applyFont="1" applyFill="1" applyBorder="1" applyAlignment="1">
      <alignment horizontal="center" vertical="center" wrapText="1"/>
    </xf>
    <xf numFmtId="0" fontId="0" fillId="0" borderId="0" xfId="0" applyFont="1" applyAlignment="1"/>
    <xf numFmtId="0" fontId="0" fillId="0" borderId="0" xfId="0" applyFont="1" applyAlignment="1">
      <alignment horizontal="center" vertical="center"/>
    </xf>
    <xf numFmtId="0" fontId="0" fillId="0" borderId="0" xfId="0" applyFont="1" applyAlignment="1"/>
    <xf numFmtId="2" fontId="1" fillId="2" borderId="17" xfId="0" applyNumberFormat="1" applyFont="1" applyFill="1" applyBorder="1" applyAlignment="1">
      <alignment horizontal="center" vertical="center" wrapText="1"/>
    </xf>
    <xf numFmtId="2" fontId="2" fillId="2" borderId="3" xfId="0" applyNumberFormat="1" applyFont="1" applyFill="1" applyBorder="1" applyAlignment="1">
      <alignment horizontal="center" vertical="center" wrapText="1"/>
    </xf>
    <xf numFmtId="2" fontId="1" fillId="0" borderId="4" xfId="0" applyNumberFormat="1" applyFont="1" applyBorder="1" applyAlignment="1">
      <alignment horizontal="center" vertical="center" wrapText="1"/>
    </xf>
    <xf numFmtId="2" fontId="1" fillId="3" borderId="8" xfId="0" applyNumberFormat="1" applyFont="1" applyFill="1" applyBorder="1" applyAlignment="1">
      <alignment horizontal="center" vertical="center" wrapText="1"/>
    </xf>
    <xf numFmtId="2" fontId="1" fillId="4" borderId="8" xfId="0" applyNumberFormat="1" applyFont="1" applyFill="1" applyBorder="1" applyAlignment="1">
      <alignment horizontal="center" vertical="center" wrapText="1"/>
    </xf>
    <xf numFmtId="2" fontId="2" fillId="0" borderId="17" xfId="0" applyNumberFormat="1" applyFont="1" applyBorder="1" applyAlignment="1">
      <alignment horizontal="center" vertical="center" wrapText="1"/>
    </xf>
    <xf numFmtId="2" fontId="2" fillId="0" borderId="30" xfId="0" applyNumberFormat="1" applyFont="1" applyBorder="1" applyAlignment="1">
      <alignment horizontal="center" vertical="center" wrapText="1"/>
    </xf>
    <xf numFmtId="2" fontId="2" fillId="0" borderId="0" xfId="0" applyNumberFormat="1" applyFont="1" applyAlignment="1">
      <alignment horizontal="center" vertical="center" wrapText="1"/>
    </xf>
    <xf numFmtId="2" fontId="1" fillId="3" borderId="16" xfId="0" applyNumberFormat="1" applyFont="1" applyFill="1" applyBorder="1" applyAlignment="1">
      <alignment horizontal="center" vertical="center" wrapText="1"/>
    </xf>
    <xf numFmtId="0" fontId="0" fillId="0" borderId="0" xfId="0" applyFont="1" applyAlignment="1"/>
    <xf numFmtId="0" fontId="11" fillId="2" borderId="28" xfId="0" applyFont="1" applyFill="1" applyBorder="1" applyAlignment="1">
      <alignment horizontal="center" vertical="center" wrapText="1"/>
    </xf>
    <xf numFmtId="0" fontId="11" fillId="2" borderId="27" xfId="0" applyFont="1" applyFill="1" applyBorder="1" applyAlignment="1">
      <alignment horizontal="center" vertical="center" wrapText="1"/>
    </xf>
    <xf numFmtId="0" fontId="12" fillId="2" borderId="28" xfId="0" applyFont="1" applyFill="1" applyBorder="1" applyAlignment="1">
      <alignment vertical="center"/>
    </xf>
    <xf numFmtId="0" fontId="12" fillId="2" borderId="17" xfId="0" applyFont="1" applyFill="1" applyBorder="1" applyAlignment="1">
      <alignment horizontal="left" vertical="center" wrapText="1"/>
    </xf>
    <xf numFmtId="0" fontId="12" fillId="2" borderId="28" xfId="0" applyFont="1" applyFill="1" applyBorder="1" applyAlignment="1">
      <alignment horizontal="left" vertical="center" wrapText="1"/>
    </xf>
    <xf numFmtId="0" fontId="12" fillId="2" borderId="28" xfId="0" applyFont="1" applyFill="1" applyBorder="1" applyAlignment="1">
      <alignment horizontal="left" vertical="center"/>
    </xf>
    <xf numFmtId="17" fontId="12" fillId="0" borderId="27" xfId="0" applyNumberFormat="1" applyFont="1" applyBorder="1" applyAlignment="1">
      <alignment horizontal="center" vertical="center" wrapText="1"/>
    </xf>
    <xf numFmtId="17" fontId="14" fillId="0" borderId="17" xfId="0" applyNumberFormat="1" applyFont="1" applyBorder="1" applyAlignment="1">
      <alignment horizontal="center" vertical="center" wrapText="1"/>
    </xf>
    <xf numFmtId="17" fontId="12" fillId="0" borderId="28" xfId="0" applyNumberFormat="1" applyFont="1" applyBorder="1" applyAlignment="1">
      <alignment horizontal="center" vertical="center" wrapText="1"/>
    </xf>
    <xf numFmtId="0" fontId="12" fillId="0" borderId="18" xfId="0" applyFont="1" applyBorder="1" applyAlignment="1">
      <alignment horizontal="center" vertical="center" wrapText="1"/>
    </xf>
    <xf numFmtId="10" fontId="12" fillId="0" borderId="93" xfId="3" applyNumberFormat="1" applyFont="1" applyBorder="1" applyAlignment="1">
      <alignment horizontal="center" vertical="center" wrapText="1"/>
    </xf>
    <xf numFmtId="0" fontId="12" fillId="0" borderId="19" xfId="0" applyFont="1" applyBorder="1" applyAlignment="1">
      <alignment horizontal="center" vertical="center" wrapText="1"/>
    </xf>
    <xf numFmtId="4" fontId="12" fillId="14" borderId="19" xfId="0" applyNumberFormat="1" applyFont="1" applyFill="1" applyBorder="1" applyAlignment="1">
      <alignment horizontal="center" vertical="center" wrapText="1"/>
    </xf>
    <xf numFmtId="4" fontId="12" fillId="5" borderId="95" xfId="0" applyNumberFormat="1" applyFont="1" applyFill="1" applyBorder="1" applyAlignment="1">
      <alignment horizontal="center" vertical="center" wrapText="1"/>
    </xf>
    <xf numFmtId="0" fontId="10" fillId="0" borderId="23" xfId="0" applyFont="1" applyBorder="1" applyAlignment="1">
      <alignment horizontal="center" vertical="center" wrapText="1"/>
    </xf>
    <xf numFmtId="0" fontId="9" fillId="0" borderId="23" xfId="0" applyFont="1" applyBorder="1" applyAlignment="1">
      <alignment horizontal="left" vertical="center" wrapText="1"/>
    </xf>
    <xf numFmtId="0" fontId="3" fillId="8" borderId="0" xfId="0" applyFont="1" applyFill="1" applyAlignment="1"/>
    <xf numFmtId="0" fontId="3" fillId="8" borderId="0" xfId="0" applyFont="1" applyFill="1" applyAlignment="1">
      <alignment vertical="center"/>
    </xf>
    <xf numFmtId="0" fontId="12" fillId="2" borderId="27" xfId="0" applyFont="1" applyFill="1" applyBorder="1" applyAlignment="1">
      <alignment horizontal="left" vertical="center" wrapText="1"/>
    </xf>
    <xf numFmtId="10" fontId="12" fillId="2" borderId="17" xfId="0" applyNumberFormat="1" applyFont="1" applyFill="1" applyBorder="1" applyAlignment="1">
      <alignment horizontal="left" vertical="center" wrapText="1"/>
    </xf>
    <xf numFmtId="17" fontId="12" fillId="0" borderId="17" xfId="0" applyNumberFormat="1" applyFont="1" applyBorder="1" applyAlignment="1">
      <alignment horizontal="center" vertical="center" wrapText="1"/>
    </xf>
    <xf numFmtId="0" fontId="11" fillId="2" borderId="17" xfId="0" applyFont="1" applyFill="1" applyBorder="1" applyAlignment="1">
      <alignment horizontal="left" vertical="center" wrapText="1"/>
    </xf>
    <xf numFmtId="0" fontId="1" fillId="16" borderId="8" xfId="0" applyFont="1" applyFill="1" applyBorder="1" applyAlignment="1">
      <alignment horizontal="center" vertical="center" wrapText="1"/>
    </xf>
    <xf numFmtId="2" fontId="1" fillId="16" borderId="8" xfId="0" applyNumberFormat="1" applyFont="1" applyFill="1" applyBorder="1" applyAlignment="1">
      <alignment horizontal="center" vertical="center" wrapText="1"/>
    </xf>
    <xf numFmtId="0" fontId="1" fillId="16" borderId="15" xfId="0" applyFont="1" applyFill="1" applyBorder="1" applyAlignment="1">
      <alignment horizontal="center" vertical="center" wrapText="1"/>
    </xf>
    <xf numFmtId="0" fontId="1" fillId="16" borderId="16" xfId="0" applyFont="1" applyFill="1" applyBorder="1" applyAlignment="1">
      <alignment horizontal="center" vertical="center" wrapText="1"/>
    </xf>
    <xf numFmtId="2" fontId="1" fillId="16" borderId="16" xfId="0" applyNumberFormat="1" applyFont="1" applyFill="1" applyBorder="1" applyAlignment="1">
      <alignment horizontal="center" vertical="center" wrapText="1"/>
    </xf>
    <xf numFmtId="0" fontId="11" fillId="2" borderId="28" xfId="0" applyFont="1" applyFill="1" applyBorder="1" applyAlignment="1"/>
    <xf numFmtId="0" fontId="11" fillId="0" borderId="27" xfId="0" applyFont="1" applyBorder="1" applyAlignment="1"/>
    <xf numFmtId="0" fontId="11" fillId="0" borderId="17" xfId="0" applyFont="1" applyBorder="1" applyAlignment="1"/>
    <xf numFmtId="0" fontId="11" fillId="0" borderId="28" xfId="0" applyFont="1" applyBorder="1" applyAlignment="1"/>
    <xf numFmtId="0" fontId="11" fillId="0" borderId="29" xfId="0" applyFont="1" applyBorder="1" applyAlignment="1"/>
    <xf numFmtId="0" fontId="11" fillId="0" borderId="30" xfId="0" applyFont="1" applyBorder="1" applyAlignment="1"/>
    <xf numFmtId="0" fontId="11" fillId="0" borderId="31" xfId="0" applyFont="1" applyBorder="1" applyAlignment="1"/>
    <xf numFmtId="0" fontId="11" fillId="0" borderId="0" xfId="0" applyFont="1" applyAlignment="1"/>
    <xf numFmtId="0" fontId="12" fillId="2" borderId="17" xfId="0" applyFont="1" applyFill="1" applyBorder="1" applyAlignment="1">
      <alignment vertical="center" wrapText="1"/>
    </xf>
    <xf numFmtId="165" fontId="12" fillId="2" borderId="17" xfId="1" applyNumberFormat="1" applyFont="1" applyFill="1" applyBorder="1" applyAlignment="1">
      <alignment horizontal="center" vertical="center" wrapText="1"/>
    </xf>
    <xf numFmtId="165" fontId="12" fillId="2" borderId="28" xfId="1" applyNumberFormat="1" applyFont="1" applyFill="1" applyBorder="1" applyAlignment="1">
      <alignment horizontal="center" vertical="center" wrapText="1"/>
    </xf>
    <xf numFmtId="0" fontId="12" fillId="0" borderId="17" xfId="0" applyFont="1" applyBorder="1" applyAlignment="1">
      <alignment horizontal="center" vertical="center" wrapText="1"/>
    </xf>
    <xf numFmtId="2" fontId="12" fillId="2" borderId="17" xfId="0" applyNumberFormat="1" applyFont="1" applyFill="1" applyBorder="1" applyAlignment="1">
      <alignment horizontal="left" vertical="center" wrapText="1"/>
    </xf>
    <xf numFmtId="165" fontId="12" fillId="2" borderId="17" xfId="1" applyNumberFormat="1" applyFont="1" applyFill="1" applyBorder="1" applyAlignment="1">
      <alignment horizontal="left" vertical="center" wrapText="1"/>
    </xf>
    <xf numFmtId="0" fontId="16" fillId="0" borderId="63" xfId="0" applyFont="1" applyFill="1" applyBorder="1" applyAlignment="1" applyProtection="1">
      <alignment horizontal="left"/>
    </xf>
    <xf numFmtId="0" fontId="16" fillId="0" borderId="83" xfId="0" applyFont="1" applyFill="1" applyBorder="1" applyAlignment="1" applyProtection="1">
      <alignment horizontal="left"/>
    </xf>
    <xf numFmtId="0" fontId="17" fillId="0" borderId="17" xfId="0" applyFont="1" applyBorder="1" applyProtection="1"/>
    <xf numFmtId="0" fontId="11" fillId="0" borderId="17" xfId="0" applyFont="1" applyBorder="1"/>
    <xf numFmtId="0" fontId="16" fillId="0" borderId="78" xfId="0" applyFont="1" applyFill="1" applyBorder="1" applyProtection="1"/>
    <xf numFmtId="0" fontId="16" fillId="0" borderId="70" xfId="0" applyFont="1" applyFill="1" applyBorder="1" applyProtection="1"/>
    <xf numFmtId="0" fontId="16" fillId="0" borderId="89" xfId="0" applyFont="1" applyFill="1" applyBorder="1" applyProtection="1"/>
    <xf numFmtId="0" fontId="11" fillId="0" borderId="27" xfId="0" applyFont="1" applyBorder="1"/>
    <xf numFmtId="0" fontId="11" fillId="0" borderId="28" xfId="0" applyFont="1" applyBorder="1"/>
    <xf numFmtId="0" fontId="16" fillId="0" borderId="17" xfId="0" applyFont="1" applyFill="1" applyBorder="1" applyAlignment="1" applyProtection="1">
      <alignment vertical="center" wrapText="1"/>
    </xf>
    <xf numFmtId="43" fontId="17" fillId="0" borderId="17" xfId="2" applyNumberFormat="1" applyFont="1" applyFill="1" applyBorder="1" applyAlignment="1" applyProtection="1">
      <alignment horizontal="center" vertical="center" wrapText="1"/>
    </xf>
    <xf numFmtId="0" fontId="16" fillId="0" borderId="27" xfId="0" applyFont="1" applyFill="1" applyBorder="1" applyAlignment="1" applyProtection="1">
      <alignment horizontal="left" vertical="center" wrapText="1"/>
    </xf>
    <xf numFmtId="0" fontId="16" fillId="0" borderId="17" xfId="0" applyFont="1" applyFill="1" applyBorder="1" applyAlignment="1" applyProtection="1">
      <alignment horizontal="left" vertical="center" wrapText="1"/>
    </xf>
    <xf numFmtId="43" fontId="16" fillId="0" borderId="17" xfId="2" applyNumberFormat="1" applyFont="1" applyFill="1" applyBorder="1" applyAlignment="1" applyProtection="1">
      <alignment horizontal="center" vertical="center" wrapText="1"/>
    </xf>
    <xf numFmtId="0" fontId="11" fillId="0" borderId="17" xfId="0" applyFont="1" applyBorder="1" applyProtection="1"/>
    <xf numFmtId="0" fontId="11" fillId="0" borderId="30" xfId="0" applyFont="1" applyBorder="1" applyProtection="1"/>
    <xf numFmtId="0" fontId="11" fillId="0" borderId="31" xfId="0" applyFont="1" applyBorder="1" applyProtection="1"/>
    <xf numFmtId="0" fontId="16" fillId="0" borderId="17" xfId="0" applyFont="1" applyFill="1" applyBorder="1" applyProtection="1"/>
    <xf numFmtId="0" fontId="1" fillId="17" borderId="44" xfId="0" applyFont="1" applyFill="1" applyBorder="1" applyAlignment="1">
      <alignment horizontal="center" vertical="center" wrapText="1"/>
    </xf>
    <xf numFmtId="0" fontId="1" fillId="11" borderId="23" xfId="0" applyFont="1" applyFill="1" applyBorder="1" applyAlignment="1">
      <alignment horizontal="center" vertical="center" wrapText="1"/>
    </xf>
    <xf numFmtId="4" fontId="9" fillId="0" borderId="23" xfId="0" applyNumberFormat="1" applyFont="1" applyBorder="1" applyAlignment="1">
      <alignment horizontal="center" vertical="center" wrapText="1"/>
    </xf>
    <xf numFmtId="0" fontId="1" fillId="3" borderId="48" xfId="0" applyFont="1" applyFill="1" applyBorder="1" applyAlignment="1">
      <alignment horizontal="center" vertical="center" wrapText="1"/>
    </xf>
    <xf numFmtId="0" fontId="1" fillId="3" borderId="44"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0" fillId="0" borderId="17" xfId="0" applyFont="1" applyBorder="1" applyAlignment="1"/>
    <xf numFmtId="0" fontId="0" fillId="0" borderId="17" xfId="0" applyFont="1" applyBorder="1" applyAlignment="1"/>
    <xf numFmtId="0" fontId="2" fillId="0" borderId="0" xfId="0" applyFont="1" applyAlignment="1">
      <alignment horizontal="left" vertical="center" wrapText="1"/>
    </xf>
    <xf numFmtId="43" fontId="11" fillId="0" borderId="17" xfId="0" applyNumberFormat="1" applyFont="1" applyBorder="1" applyProtection="1"/>
    <xf numFmtId="0" fontId="19" fillId="18" borderId="17" xfId="0" applyFont="1" applyFill="1" applyBorder="1"/>
    <xf numFmtId="2" fontId="19" fillId="18" borderId="17" xfId="0" applyNumberFormat="1" applyFont="1" applyFill="1" applyBorder="1"/>
    <xf numFmtId="0" fontId="3" fillId="0" borderId="17" xfId="0" applyFont="1" applyBorder="1" applyAlignment="1"/>
    <xf numFmtId="0" fontId="0" fillId="0" borderId="17" xfId="0" applyFont="1" applyBorder="1" applyAlignment="1"/>
    <xf numFmtId="0" fontId="0" fillId="0" borderId="17" xfId="0" applyFont="1" applyBorder="1" applyAlignment="1"/>
    <xf numFmtId="0" fontId="1" fillId="0" borderId="44" xfId="0" applyFont="1" applyBorder="1" applyAlignment="1">
      <alignment horizontal="center" vertical="center" wrapText="1"/>
    </xf>
    <xf numFmtId="0" fontId="1" fillId="7" borderId="49" xfId="0" applyFont="1" applyFill="1" applyBorder="1" applyAlignment="1">
      <alignment horizontal="center" vertical="center" wrapText="1"/>
    </xf>
    <xf numFmtId="0" fontId="0" fillId="0" borderId="17" xfId="0" applyFont="1" applyBorder="1" applyAlignment="1"/>
    <xf numFmtId="0" fontId="8" fillId="8" borderId="23" xfId="0" applyFont="1" applyFill="1" applyBorder="1" applyAlignment="1">
      <alignment horizontal="center" vertical="center"/>
    </xf>
    <xf numFmtId="0" fontId="1" fillId="15" borderId="44" xfId="0" applyFont="1" applyFill="1" applyBorder="1" applyAlignment="1">
      <alignment horizontal="center" vertical="center" wrapText="1"/>
    </xf>
    <xf numFmtId="14" fontId="1" fillId="2" borderId="27" xfId="0" applyNumberFormat="1" applyFont="1" applyFill="1" applyBorder="1" applyAlignment="1">
      <alignment horizontal="center" vertical="center" wrapText="1"/>
    </xf>
    <xf numFmtId="14" fontId="1" fillId="2" borderId="38" xfId="0" applyNumberFormat="1" applyFont="1" applyFill="1" applyBorder="1" applyAlignment="1">
      <alignment horizontal="center" vertical="center" wrapText="1"/>
    </xf>
    <xf numFmtId="0" fontId="1" fillId="0" borderId="42" xfId="0" applyFont="1" applyBorder="1" applyAlignment="1">
      <alignment horizontal="center" vertical="center" wrapText="1"/>
    </xf>
    <xf numFmtId="0" fontId="1" fillId="16" borderId="23" xfId="0" applyFont="1" applyFill="1" applyBorder="1" applyAlignment="1">
      <alignment horizontal="center" vertical="center" wrapText="1"/>
    </xf>
    <xf numFmtId="0" fontId="1" fillId="4" borderId="44" xfId="0" applyFont="1" applyFill="1" applyBorder="1" applyAlignment="1">
      <alignment horizontal="center" vertical="center" wrapText="1"/>
    </xf>
    <xf numFmtId="0" fontId="2" fillId="0" borderId="17" xfId="0" applyFont="1" applyBorder="1" applyAlignment="1">
      <alignment horizontal="center" vertical="center"/>
    </xf>
    <xf numFmtId="0" fontId="5" fillId="0" borderId="8"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0" xfId="0" applyFont="1" applyAlignment="1">
      <alignment horizontal="center" vertical="center" wrapText="1"/>
    </xf>
    <xf numFmtId="2" fontId="13" fillId="0" borderId="0" xfId="0" applyNumberFormat="1" applyFont="1" applyAlignment="1">
      <alignment horizontal="center" vertical="center"/>
    </xf>
    <xf numFmtId="0" fontId="1" fillId="7" borderId="47" xfId="0" applyFont="1" applyFill="1" applyBorder="1" applyAlignment="1">
      <alignment horizontal="center" vertical="center" wrapText="1"/>
    </xf>
    <xf numFmtId="0" fontId="2" fillId="2" borderId="101" xfId="0" applyFont="1" applyFill="1" applyBorder="1" applyAlignment="1">
      <alignment horizontal="center" vertical="center" wrapText="1"/>
    </xf>
    <xf numFmtId="0" fontId="1" fillId="16" borderId="42" xfId="0" applyFont="1" applyFill="1" applyBorder="1" applyAlignment="1">
      <alignment horizontal="center" vertical="center" wrapText="1"/>
    </xf>
    <xf numFmtId="0" fontId="1" fillId="16" borderId="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0" fillId="0" borderId="17" xfId="0" applyFont="1" applyBorder="1" applyAlignment="1"/>
    <xf numFmtId="0" fontId="0" fillId="0" borderId="17" xfId="0" applyFont="1" applyBorder="1" applyAlignment="1">
      <alignment horizontal="center"/>
    </xf>
    <xf numFmtId="0" fontId="15" fillId="0" borderId="0" xfId="0" applyFont="1" applyAlignment="1">
      <alignment horizontal="center" vertical="center"/>
    </xf>
    <xf numFmtId="0" fontId="13" fillId="0" borderId="0" xfId="0" applyFont="1" applyAlignment="1">
      <alignment horizontal="center" vertical="center"/>
    </xf>
    <xf numFmtId="0" fontId="2" fillId="0" borderId="0" xfId="0" applyFont="1" applyAlignment="1">
      <alignment horizontal="center" vertical="center"/>
    </xf>
    <xf numFmtId="168" fontId="1" fillId="2" borderId="26" xfId="1" applyNumberFormat="1" applyFont="1" applyFill="1" applyBorder="1" applyAlignment="1">
      <alignment horizontal="center" vertical="center" wrapText="1"/>
    </xf>
    <xf numFmtId="168" fontId="1" fillId="2" borderId="28" xfId="1" applyNumberFormat="1" applyFont="1" applyFill="1" applyBorder="1" applyAlignment="1">
      <alignment horizontal="center" vertical="center" wrapText="1"/>
    </xf>
    <xf numFmtId="168" fontId="1" fillId="2" borderId="17" xfId="1" applyNumberFormat="1" applyFont="1" applyFill="1" applyBorder="1" applyAlignment="1">
      <alignment horizontal="center" vertical="center" wrapText="1"/>
    </xf>
    <xf numFmtId="168" fontId="2" fillId="2" borderId="3" xfId="1" applyNumberFormat="1" applyFont="1" applyFill="1" applyBorder="1" applyAlignment="1">
      <alignment horizontal="center" vertical="center" wrapText="1"/>
    </xf>
    <xf numFmtId="168" fontId="2" fillId="2" borderId="39" xfId="1" applyNumberFormat="1" applyFont="1" applyFill="1" applyBorder="1" applyAlignment="1">
      <alignment horizontal="center" vertical="center" wrapText="1"/>
    </xf>
    <xf numFmtId="168" fontId="1" fillId="0" borderId="4" xfId="1" applyNumberFormat="1" applyFont="1" applyBorder="1" applyAlignment="1">
      <alignment horizontal="center" vertical="center" wrapText="1"/>
    </xf>
    <xf numFmtId="168" fontId="1" fillId="0" borderId="43" xfId="1" applyNumberFormat="1" applyFont="1" applyBorder="1" applyAlignment="1">
      <alignment horizontal="center" vertical="center" wrapText="1"/>
    </xf>
    <xf numFmtId="168" fontId="2" fillId="2" borderId="8" xfId="1" applyNumberFormat="1" applyFont="1" applyFill="1" applyBorder="1" applyAlignment="1">
      <alignment horizontal="center" vertical="center" wrapText="1"/>
    </xf>
    <xf numFmtId="168" fontId="2" fillId="2" borderId="45" xfId="1" applyNumberFormat="1" applyFont="1" applyFill="1" applyBorder="1" applyAlignment="1">
      <alignment horizontal="center" vertical="center" wrapText="1"/>
    </xf>
    <xf numFmtId="168" fontId="1" fillId="3" borderId="8" xfId="1" applyNumberFormat="1" applyFont="1" applyFill="1" applyBorder="1" applyAlignment="1">
      <alignment horizontal="center" vertical="center" wrapText="1"/>
    </xf>
    <xf numFmtId="168" fontId="1" fillId="3" borderId="45" xfId="1" applyNumberFormat="1" applyFont="1" applyFill="1" applyBorder="1" applyAlignment="1">
      <alignment horizontal="center" vertical="center" wrapText="1"/>
    </xf>
    <xf numFmtId="168" fontId="1" fillId="3" borderId="16" xfId="1" applyNumberFormat="1" applyFont="1" applyFill="1" applyBorder="1" applyAlignment="1">
      <alignment horizontal="center" vertical="center" wrapText="1"/>
    </xf>
    <xf numFmtId="168" fontId="2" fillId="3" borderId="16" xfId="1" applyNumberFormat="1" applyFont="1" applyFill="1" applyBorder="1" applyAlignment="1">
      <alignment horizontal="center" vertical="center" wrapText="1"/>
    </xf>
    <xf numFmtId="168" fontId="2" fillId="3" borderId="46" xfId="1" applyNumberFormat="1" applyFont="1" applyFill="1" applyBorder="1" applyAlignment="1">
      <alignment horizontal="center" vertical="center" wrapText="1"/>
    </xf>
    <xf numFmtId="168" fontId="2" fillId="0" borderId="8" xfId="1" applyNumberFormat="1" applyFont="1" applyBorder="1" applyAlignment="1">
      <alignment horizontal="center" vertical="center" wrapText="1"/>
    </xf>
    <xf numFmtId="168" fontId="2" fillId="0" borderId="45" xfId="1" applyNumberFormat="1" applyFont="1" applyBorder="1" applyAlignment="1">
      <alignment horizontal="center" vertical="center" wrapText="1"/>
    </xf>
    <xf numFmtId="168" fontId="1" fillId="16" borderId="8" xfId="1" applyNumberFormat="1" applyFont="1" applyFill="1" applyBorder="1" applyAlignment="1">
      <alignment horizontal="center" vertical="center" wrapText="1"/>
    </xf>
    <xf numFmtId="168" fontId="1" fillId="16" borderId="45" xfId="1" applyNumberFormat="1" applyFont="1" applyFill="1" applyBorder="1" applyAlignment="1">
      <alignment horizontal="center" vertical="center" wrapText="1"/>
    </xf>
    <xf numFmtId="168" fontId="2" fillId="2" borderId="23" xfId="1" applyNumberFormat="1" applyFont="1" applyFill="1" applyBorder="1" applyAlignment="1">
      <alignment horizontal="center" vertical="center" wrapText="1"/>
    </xf>
    <xf numFmtId="168" fontId="2" fillId="2" borderId="50" xfId="1" applyNumberFormat="1" applyFont="1" applyFill="1" applyBorder="1" applyAlignment="1">
      <alignment horizontal="center" vertical="center" wrapText="1"/>
    </xf>
    <xf numFmtId="168" fontId="1" fillId="16" borderId="16" xfId="1" applyNumberFormat="1" applyFont="1" applyFill="1" applyBorder="1" applyAlignment="1">
      <alignment horizontal="center" vertical="center" wrapText="1"/>
    </xf>
    <xf numFmtId="168" fontId="2" fillId="3" borderId="8" xfId="1" applyNumberFormat="1" applyFont="1" applyFill="1" applyBorder="1" applyAlignment="1">
      <alignment horizontal="center" vertical="center" wrapText="1"/>
    </xf>
    <xf numFmtId="168" fontId="2" fillId="3" borderId="45" xfId="1" applyNumberFormat="1" applyFont="1" applyFill="1" applyBorder="1" applyAlignment="1">
      <alignment horizontal="center" vertical="center" wrapText="1"/>
    </xf>
    <xf numFmtId="168" fontId="2" fillId="2" borderId="12" xfId="1" applyNumberFormat="1" applyFont="1" applyFill="1" applyBorder="1" applyAlignment="1">
      <alignment horizontal="center" vertical="center" wrapText="1"/>
    </xf>
    <xf numFmtId="168" fontId="1" fillId="4" borderId="8" xfId="1" applyNumberFormat="1" applyFont="1" applyFill="1" applyBorder="1" applyAlignment="1">
      <alignment horizontal="center" vertical="center" wrapText="1"/>
    </xf>
    <xf numFmtId="168" fontId="1" fillId="4" borderId="45" xfId="1" applyNumberFormat="1" applyFont="1" applyFill="1" applyBorder="1" applyAlignment="1">
      <alignment horizontal="center" vertical="center" wrapText="1"/>
    </xf>
    <xf numFmtId="168" fontId="1" fillId="0" borderId="17" xfId="1" applyNumberFormat="1" applyFont="1" applyBorder="1" applyAlignment="1">
      <alignment horizontal="center" vertical="center" wrapText="1"/>
    </xf>
    <xf numFmtId="168" fontId="1" fillId="0" borderId="28" xfId="1" applyNumberFormat="1" applyFont="1" applyBorder="1" applyAlignment="1">
      <alignment horizontal="center" vertical="center" wrapText="1"/>
    </xf>
    <xf numFmtId="168" fontId="1" fillId="0" borderId="9" xfId="1" applyNumberFormat="1" applyFont="1" applyBorder="1" applyAlignment="1">
      <alignment horizontal="center" vertical="center" wrapText="1"/>
    </xf>
    <xf numFmtId="168" fontId="1" fillId="0" borderId="52" xfId="1" applyNumberFormat="1" applyFont="1" applyBorder="1" applyAlignment="1">
      <alignment horizontal="center" vertical="center" wrapText="1"/>
    </xf>
    <xf numFmtId="168" fontId="2" fillId="0" borderId="17" xfId="1" applyNumberFormat="1" applyFont="1" applyBorder="1" applyAlignment="1">
      <alignment horizontal="center" vertical="center" wrapText="1"/>
    </xf>
    <xf numFmtId="168" fontId="2" fillId="0" borderId="28" xfId="1" applyNumberFormat="1" applyFont="1" applyBorder="1" applyAlignment="1">
      <alignment horizontal="center" vertical="center" wrapText="1"/>
    </xf>
    <xf numFmtId="168" fontId="2" fillId="0" borderId="30" xfId="1" applyNumberFormat="1" applyFont="1" applyBorder="1" applyAlignment="1">
      <alignment horizontal="center" vertical="center" wrapText="1"/>
    </xf>
    <xf numFmtId="168" fontId="2" fillId="0" borderId="31"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168" fontId="13" fillId="0" borderId="0" xfId="1" applyNumberFormat="1" applyFont="1" applyAlignment="1">
      <alignment horizontal="center" vertical="center"/>
    </xf>
    <xf numFmtId="1" fontId="1" fillId="4" borderId="8" xfId="1" applyNumberFormat="1" applyFont="1" applyFill="1" applyBorder="1" applyAlignment="1">
      <alignment horizontal="center" vertical="center" wrapText="1"/>
    </xf>
    <xf numFmtId="1" fontId="1" fillId="16" borderId="8" xfId="1" applyNumberFormat="1" applyFont="1" applyFill="1" applyBorder="1" applyAlignment="1">
      <alignment horizontal="center" vertical="center" wrapText="1"/>
    </xf>
    <xf numFmtId="1" fontId="1" fillId="3" borderId="8" xfId="1" applyNumberFormat="1" applyFont="1" applyFill="1" applyBorder="1" applyAlignment="1">
      <alignment horizontal="center" vertical="center" wrapText="1"/>
    </xf>
    <xf numFmtId="0" fontId="2" fillId="0" borderId="12" xfId="0" applyFont="1" applyBorder="1" applyAlignment="1">
      <alignment horizontal="center" vertical="center" wrapText="1"/>
    </xf>
    <xf numFmtId="0" fontId="5" fillId="8" borderId="23" xfId="0" applyFont="1" applyFill="1" applyBorder="1" applyAlignment="1">
      <alignment horizontal="center" vertical="center" wrapText="1"/>
    </xf>
    <xf numFmtId="0" fontId="1" fillId="2" borderId="24" xfId="0" applyFont="1" applyFill="1" applyBorder="1" applyAlignment="1">
      <alignment vertical="center" wrapText="1"/>
    </xf>
    <xf numFmtId="0" fontId="1" fillId="2" borderId="27" xfId="0" applyFont="1" applyFill="1" applyBorder="1" applyAlignment="1"/>
    <xf numFmtId="0" fontId="1" fillId="2" borderId="29" xfId="0" applyFont="1" applyFill="1" applyBorder="1" applyAlignment="1">
      <alignment horizontal="center"/>
    </xf>
    <xf numFmtId="0" fontId="1" fillId="3" borderId="49" xfId="0" applyFont="1" applyFill="1" applyBorder="1" applyAlignment="1">
      <alignment horizontal="center"/>
    </xf>
    <xf numFmtId="0" fontId="1" fillId="0" borderId="96" xfId="0" applyFont="1" applyBorder="1" applyAlignment="1">
      <alignment horizontal="center" vertical="center"/>
    </xf>
    <xf numFmtId="0" fontId="1" fillId="0" borderId="42" xfId="0" applyFont="1" applyBorder="1" applyAlignment="1">
      <alignment horizontal="center" vertical="center"/>
    </xf>
    <xf numFmtId="0" fontId="1" fillId="0" borderId="48" xfId="0" applyFont="1" applyBorder="1" applyAlignment="1">
      <alignment horizontal="center" vertical="center"/>
    </xf>
    <xf numFmtId="0" fontId="1" fillId="0" borderId="96" xfId="0" applyFont="1" applyBorder="1" applyAlignment="1">
      <alignment horizontal="center" vertical="center" wrapText="1"/>
    </xf>
    <xf numFmtId="0" fontId="1" fillId="0" borderId="27" xfId="0" applyFont="1" applyBorder="1" applyAlignment="1">
      <alignment horizontal="center" vertical="center"/>
    </xf>
    <xf numFmtId="0" fontId="1" fillId="0" borderId="23" xfId="0" applyFont="1" applyBorder="1" applyAlignment="1">
      <alignment horizontal="center" vertical="center"/>
    </xf>
    <xf numFmtId="0" fontId="1" fillId="10" borderId="49" xfId="0" applyFont="1" applyFill="1" applyBorder="1" applyAlignment="1">
      <alignment horizontal="center"/>
    </xf>
    <xf numFmtId="0" fontId="1" fillId="9" borderId="49" xfId="0" applyFont="1" applyFill="1" applyBorder="1" applyAlignment="1">
      <alignment horizontal="center" vertical="center" wrapText="1"/>
    </xf>
    <xf numFmtId="0" fontId="1" fillId="0" borderId="49" xfId="0" applyFont="1" applyBorder="1" applyAlignment="1">
      <alignment horizontal="center" vertical="center"/>
    </xf>
    <xf numFmtId="0" fontId="1" fillId="0" borderId="27" xfId="0" applyFont="1" applyBorder="1" applyAlignment="1"/>
    <xf numFmtId="0" fontId="1" fillId="8" borderId="49" xfId="0" applyFont="1" applyFill="1" applyBorder="1" applyAlignment="1">
      <alignment horizontal="center" vertical="center" wrapText="1"/>
    </xf>
    <xf numFmtId="0" fontId="1" fillId="0" borderId="29" xfId="0" applyFont="1" applyBorder="1" applyAlignment="1"/>
    <xf numFmtId="0" fontId="1" fillId="0" borderId="0" xfId="0" applyFont="1" applyAlignment="1"/>
    <xf numFmtId="0" fontId="1" fillId="2" borderId="25" xfId="0" applyFont="1" applyFill="1" applyBorder="1" applyAlignment="1">
      <alignment horizontal="left" vertical="center" wrapText="1"/>
    </xf>
    <xf numFmtId="0" fontId="1" fillId="2" borderId="25" xfId="0" applyFont="1" applyFill="1" applyBorder="1" applyAlignment="1"/>
    <xf numFmtId="0" fontId="1" fillId="2" borderId="17" xfId="0" applyFont="1" applyFill="1" applyBorder="1" applyAlignment="1"/>
    <xf numFmtId="0" fontId="1" fillId="2" borderId="2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7" xfId="0" applyFont="1" applyFill="1" applyBorder="1" applyAlignment="1">
      <alignment vertical="center" wrapText="1"/>
    </xf>
    <xf numFmtId="0" fontId="2" fillId="2" borderId="17" xfId="0" applyFont="1" applyFill="1" applyBorder="1" applyAlignment="1"/>
    <xf numFmtId="0" fontId="1" fillId="2" borderId="28" xfId="0" applyFont="1" applyFill="1" applyBorder="1" applyAlignment="1">
      <alignment horizontal="center" vertical="center"/>
    </xf>
    <xf numFmtId="10" fontId="1" fillId="2" borderId="17" xfId="3" applyNumberFormat="1" applyFont="1" applyFill="1" applyBorder="1" applyAlignment="1">
      <alignment horizontal="left" vertical="center" wrapText="1"/>
    </xf>
    <xf numFmtId="10" fontId="8" fillId="0" borderId="17" xfId="3" applyNumberFormat="1" applyFont="1" applyBorder="1" applyAlignment="1"/>
    <xf numFmtId="0" fontId="1" fillId="2" borderId="17" xfId="0" applyFont="1" applyFill="1" applyBorder="1" applyAlignment="1">
      <alignment vertical="center"/>
    </xf>
    <xf numFmtId="0" fontId="1" fillId="2" borderId="17" xfId="0" applyFont="1" applyFill="1" applyBorder="1" applyAlignment="1">
      <alignment horizontal="left" vertical="center"/>
    </xf>
    <xf numFmtId="0" fontId="2" fillId="2" borderId="30" xfId="0" applyFont="1" applyFill="1" applyBorder="1" applyAlignment="1"/>
    <xf numFmtId="0" fontId="2" fillId="2" borderId="30" xfId="0" applyFont="1" applyFill="1" applyBorder="1" applyAlignment="1">
      <alignment horizontal="center"/>
    </xf>
    <xf numFmtId="0" fontId="1" fillId="2" borderId="31" xfId="0" applyFont="1" applyFill="1" applyBorder="1" applyAlignment="1">
      <alignment horizontal="center" vertical="center"/>
    </xf>
    <xf numFmtId="0" fontId="1" fillId="8" borderId="23" xfId="0" applyFont="1" applyFill="1" applyBorder="1" applyAlignment="1">
      <alignment horizontal="center" vertical="center" wrapText="1"/>
    </xf>
    <xf numFmtId="0" fontId="1" fillId="7" borderId="50" xfId="0" applyFont="1" applyFill="1" applyBorder="1" applyAlignment="1">
      <alignment horizontal="center" vertical="center"/>
    </xf>
    <xf numFmtId="0" fontId="1" fillId="9" borderId="23" xfId="0" applyFont="1" applyFill="1" applyBorder="1" applyAlignment="1">
      <alignment horizontal="center" vertical="center" wrapText="1"/>
    </xf>
    <xf numFmtId="0" fontId="1" fillId="3" borderId="50" xfId="0" applyFont="1" applyFill="1" applyBorder="1" applyAlignment="1">
      <alignment horizontal="center" vertical="center"/>
    </xf>
    <xf numFmtId="0" fontId="1" fillId="0" borderId="50" xfId="0" applyFont="1" applyBorder="1" applyAlignment="1">
      <alignment horizontal="center" vertical="center"/>
    </xf>
    <xf numFmtId="0" fontId="2" fillId="0" borderId="17" xfId="0" applyFont="1" applyBorder="1" applyAlignment="1">
      <alignment vertical="center" wrapText="1"/>
    </xf>
    <xf numFmtId="0" fontId="1" fillId="0" borderId="28" xfId="0" applyFont="1" applyBorder="1" applyAlignment="1">
      <alignment horizontal="center" vertical="center"/>
    </xf>
    <xf numFmtId="167" fontId="1" fillId="0" borderId="98" xfId="0" applyNumberFormat="1" applyFont="1" applyBorder="1" applyAlignment="1">
      <alignment horizontal="center" vertical="center"/>
    </xf>
    <xf numFmtId="167" fontId="1" fillId="0" borderId="28" xfId="0" applyNumberFormat="1" applyFont="1" applyBorder="1" applyAlignment="1">
      <alignment horizontal="center" vertical="center"/>
    </xf>
    <xf numFmtId="0" fontId="2" fillId="0" borderId="0" xfId="0" applyFont="1" applyAlignment="1"/>
    <xf numFmtId="2" fontId="2" fillId="0" borderId="23" xfId="0" applyNumberFormat="1" applyFont="1" applyBorder="1" applyAlignment="1">
      <alignment horizontal="center" vertical="center"/>
    </xf>
    <xf numFmtId="0" fontId="1" fillId="19" borderId="23" xfId="0" applyFont="1" applyFill="1" applyBorder="1" applyAlignment="1">
      <alignment horizontal="center" vertical="center" wrapText="1"/>
    </xf>
    <xf numFmtId="0" fontId="1" fillId="10" borderId="50" xfId="0" applyFont="1" applyFill="1" applyBorder="1" applyAlignment="1">
      <alignment horizontal="center" vertical="center"/>
    </xf>
    <xf numFmtId="0" fontId="2" fillId="9" borderId="23" xfId="0" applyFont="1" applyFill="1" applyBorder="1" applyAlignment="1">
      <alignment horizontal="center" vertical="center" wrapText="1"/>
    </xf>
    <xf numFmtId="0" fontId="1" fillId="9" borderId="50" xfId="0" applyFont="1" applyFill="1" applyBorder="1" applyAlignment="1">
      <alignment horizontal="center" vertical="center"/>
    </xf>
    <xf numFmtId="0" fontId="2" fillId="0" borderId="28" xfId="0" applyFont="1" applyBorder="1" applyAlignment="1"/>
    <xf numFmtId="0" fontId="2" fillId="0" borderId="28" xfId="0" applyFont="1" applyBorder="1" applyAlignment="1">
      <alignment vertical="center" wrapText="1"/>
    </xf>
    <xf numFmtId="0" fontId="2" fillId="0" borderId="31" xfId="0" applyFont="1" applyBorder="1" applyAlignment="1"/>
    <xf numFmtId="0" fontId="2" fillId="8" borderId="8" xfId="0" applyFont="1" applyFill="1" applyBorder="1" applyAlignment="1">
      <alignment horizontal="center" vertical="center"/>
    </xf>
    <xf numFmtId="2" fontId="2" fillId="8" borderId="8" xfId="0" applyNumberFormat="1" applyFont="1" applyFill="1" applyBorder="1" applyAlignment="1">
      <alignment horizontal="center" vertical="center" wrapText="1"/>
    </xf>
    <xf numFmtId="2" fontId="2" fillId="8" borderId="8" xfId="0" applyNumberFormat="1" applyFont="1" applyFill="1" applyBorder="1" applyAlignment="1">
      <alignment horizontal="center" vertical="center"/>
    </xf>
    <xf numFmtId="9" fontId="2" fillId="8" borderId="8" xfId="3" applyFont="1" applyFill="1" applyBorder="1" applyAlignment="1">
      <alignment horizontal="center" vertical="center"/>
    </xf>
    <xf numFmtId="165" fontId="2" fillId="3" borderId="8" xfId="1" applyNumberFormat="1" applyFont="1" applyFill="1" applyBorder="1" applyAlignment="1">
      <alignment horizontal="center" vertical="center" wrapText="1"/>
    </xf>
    <xf numFmtId="0" fontId="8" fillId="8" borderId="17" xfId="0" applyFont="1" applyFill="1" applyBorder="1" applyAlignment="1">
      <alignment horizontal="center" vertical="center"/>
    </xf>
    <xf numFmtId="0" fontId="5" fillId="8" borderId="8" xfId="0" applyFont="1" applyFill="1" applyBorder="1" applyAlignment="1">
      <alignment horizontal="center" vertical="center" wrapText="1"/>
    </xf>
    <xf numFmtId="168" fontId="2" fillId="8" borderId="12" xfId="1" applyNumberFormat="1" applyFont="1" applyFill="1" applyBorder="1" applyAlignment="1">
      <alignment horizontal="center" vertical="center" wrapText="1"/>
    </xf>
    <xf numFmtId="2" fontId="1" fillId="16" borderId="4" xfId="0" applyNumberFormat="1"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center" vertical="center"/>
    </xf>
    <xf numFmtId="0" fontId="2" fillId="0" borderId="17" xfId="0" applyFont="1" applyBorder="1" applyAlignment="1"/>
    <xf numFmtId="0" fontId="2" fillId="0" borderId="30" xfId="0" applyFont="1" applyBorder="1" applyAlignment="1"/>
    <xf numFmtId="0" fontId="2" fillId="0" borderId="23" xfId="0" applyFont="1" applyBorder="1" applyAlignment="1">
      <alignment horizontal="center"/>
    </xf>
    <xf numFmtId="0" fontId="2" fillId="8" borderId="23"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2" fillId="8" borderId="23" xfId="0" applyFont="1" applyFill="1" applyBorder="1" applyAlignment="1">
      <alignment horizontal="center" vertical="center"/>
    </xf>
    <xf numFmtId="2" fontId="2" fillId="8" borderId="23" xfId="0" applyNumberFormat="1" applyFont="1" applyFill="1" applyBorder="1" applyAlignment="1">
      <alignment horizontal="center" vertical="center"/>
    </xf>
    <xf numFmtId="0" fontId="2" fillId="0" borderId="11" xfId="0" applyFont="1" applyBorder="1" applyAlignment="1">
      <alignment horizontal="center" vertical="center"/>
    </xf>
    <xf numFmtId="2" fontId="2" fillId="0" borderId="11" xfId="0" applyNumberFormat="1" applyFont="1" applyBorder="1" applyAlignment="1">
      <alignment horizontal="center" vertical="center"/>
    </xf>
    <xf numFmtId="0" fontId="20" fillId="8" borderId="17" xfId="0" applyFont="1" applyFill="1" applyBorder="1" applyAlignment="1"/>
    <xf numFmtId="2" fontId="1" fillId="0" borderId="50" xfId="0" applyNumberFormat="1" applyFont="1" applyBorder="1" applyAlignment="1">
      <alignment horizontal="center" vertical="center"/>
    </xf>
    <xf numFmtId="2" fontId="2" fillId="8" borderId="23" xfId="0" applyNumberFormat="1"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2" fillId="0" borderId="17" xfId="0" applyFont="1" applyBorder="1" applyAlignment="1">
      <alignment horizontal="center" vertical="center" wrapText="1"/>
    </xf>
    <xf numFmtId="2" fontId="2" fillId="8" borderId="23" xfId="0" applyNumberFormat="1" applyFont="1" applyFill="1" applyBorder="1" applyAlignment="1">
      <alignment horizontal="center" vertical="center" wrapText="1"/>
    </xf>
    <xf numFmtId="0" fontId="1" fillId="0" borderId="17" xfId="0" applyFont="1" applyBorder="1" applyAlignment="1">
      <alignment horizontal="left" vertical="center" wrapText="1"/>
    </xf>
    <xf numFmtId="14" fontId="2" fillId="2" borderId="3" xfId="0" applyNumberFormat="1" applyFont="1" applyFill="1" applyBorder="1" applyAlignment="1">
      <alignment horizontal="left" vertical="center" wrapText="1"/>
    </xf>
    <xf numFmtId="0" fontId="2" fillId="2" borderId="3" xfId="0" applyFont="1" applyFill="1" applyBorder="1" applyAlignment="1">
      <alignment horizontal="left" vertical="center" wrapText="1"/>
    </xf>
    <xf numFmtId="0" fontId="13" fillId="0" borderId="0" xfId="0" applyFont="1" applyAlignment="1">
      <alignment horizontal="left" vertical="center"/>
    </xf>
    <xf numFmtId="168" fontId="2" fillId="8" borderId="8" xfId="1" applyNumberFormat="1" applyFont="1" applyFill="1" applyBorder="1" applyAlignment="1">
      <alignment horizontal="center" vertical="center" wrapText="1"/>
    </xf>
    <xf numFmtId="0" fontId="0" fillId="8" borderId="17" xfId="0" applyFont="1" applyFill="1" applyBorder="1" applyAlignment="1"/>
    <xf numFmtId="0" fontId="1" fillId="9" borderId="23" xfId="0" applyFont="1" applyFill="1" applyBorder="1" applyAlignment="1">
      <alignment horizontal="center" vertical="center"/>
    </xf>
    <xf numFmtId="0" fontId="2" fillId="9" borderId="8" xfId="0" applyFont="1" applyFill="1" applyBorder="1" applyAlignment="1">
      <alignment horizontal="center" vertical="center" wrapText="1"/>
    </xf>
    <xf numFmtId="167" fontId="1" fillId="9" borderId="98" xfId="0" applyNumberFormat="1" applyFont="1" applyFill="1" applyBorder="1" applyAlignment="1">
      <alignment horizontal="center" vertical="center"/>
    </xf>
    <xf numFmtId="2" fontId="2" fillId="8" borderId="17" xfId="0" applyNumberFormat="1" applyFont="1" applyFill="1" applyBorder="1" applyAlignment="1">
      <alignment horizontal="center" vertical="center" wrapText="1"/>
    </xf>
    <xf numFmtId="0" fontId="2" fillId="8" borderId="17" xfId="0" applyFont="1" applyFill="1" applyBorder="1" applyAlignment="1">
      <alignment horizontal="center" vertical="center"/>
    </xf>
    <xf numFmtId="2" fontId="2" fillId="8" borderId="17" xfId="0" applyNumberFormat="1" applyFont="1" applyFill="1" applyBorder="1" applyAlignment="1">
      <alignment horizontal="center" vertical="center"/>
    </xf>
    <xf numFmtId="0" fontId="2" fillId="0" borderId="23" xfId="0" applyFont="1" applyBorder="1" applyAlignment="1">
      <alignment vertical="center" wrapText="1"/>
    </xf>
    <xf numFmtId="0" fontId="2" fillId="0" borderId="23" xfId="0" applyFont="1" applyBorder="1" applyAlignment="1">
      <alignment horizontal="left" vertical="center" wrapText="1"/>
    </xf>
    <xf numFmtId="2" fontId="2" fillId="8" borderId="101" xfId="0" applyNumberFormat="1" applyFont="1" applyFill="1" applyBorder="1" applyAlignment="1">
      <alignment horizontal="center" vertical="center"/>
    </xf>
    <xf numFmtId="0" fontId="2" fillId="0" borderId="23" xfId="0" applyFont="1" applyBorder="1" applyAlignment="1">
      <alignment vertical="center"/>
    </xf>
    <xf numFmtId="0" fontId="2" fillId="8" borderId="23" xfId="0" applyFont="1" applyFill="1" applyBorder="1" applyAlignment="1">
      <alignment vertical="center" wrapText="1"/>
    </xf>
    <xf numFmtId="0" fontId="1" fillId="10" borderId="44" xfId="0" applyFont="1" applyFill="1" applyBorder="1" applyAlignment="1">
      <alignment horizontal="center" vertical="center" wrapText="1"/>
    </xf>
    <xf numFmtId="0" fontId="1" fillId="20" borderId="8" xfId="0" applyFont="1" applyFill="1" applyBorder="1" applyAlignment="1">
      <alignment horizontal="center" vertical="center" wrapText="1"/>
    </xf>
    <xf numFmtId="2" fontId="1" fillId="20" borderId="8" xfId="0" applyNumberFormat="1" applyFont="1" applyFill="1" applyBorder="1" applyAlignment="1">
      <alignment horizontal="center" vertical="center" wrapText="1"/>
    </xf>
    <xf numFmtId="165" fontId="1" fillId="20" borderId="8" xfId="1" applyNumberFormat="1" applyFont="1" applyFill="1" applyBorder="1" applyAlignment="1">
      <alignment horizontal="center" vertical="center" wrapText="1"/>
    </xf>
    <xf numFmtId="0" fontId="1" fillId="20" borderId="8" xfId="1" applyNumberFormat="1" applyFont="1" applyFill="1" applyBorder="1" applyAlignment="1">
      <alignment horizontal="center" vertical="center" wrapText="1"/>
    </xf>
    <xf numFmtId="0" fontId="3" fillId="0" borderId="17" xfId="0" applyFont="1" applyBorder="1" applyAlignment="1">
      <alignment vertical="center"/>
    </xf>
    <xf numFmtId="165" fontId="2" fillId="3" borderId="45" xfId="1" applyNumberFormat="1" applyFont="1" applyFill="1" applyBorder="1" applyAlignment="1">
      <alignment horizontal="center" vertical="center" wrapText="1"/>
    </xf>
    <xf numFmtId="0" fontId="2" fillId="7" borderId="23" xfId="0" applyFont="1" applyFill="1" applyBorder="1" applyAlignment="1">
      <alignment horizontal="center"/>
    </xf>
    <xf numFmtId="0" fontId="8" fillId="0" borderId="23" xfId="0" applyFont="1" applyBorder="1" applyAlignment="1">
      <alignment horizontal="center" vertical="center"/>
    </xf>
    <xf numFmtId="2" fontId="2" fillId="0" borderId="23" xfId="0" applyNumberFormat="1" applyFont="1" applyBorder="1" applyAlignment="1">
      <alignment horizontal="center" vertical="center" wrapText="1"/>
    </xf>
    <xf numFmtId="169" fontId="5" fillId="0" borderId="23" xfId="0" applyNumberFormat="1" applyFont="1" applyBorder="1" applyAlignment="1">
      <alignment horizontal="center" vertical="center" wrapText="1"/>
    </xf>
    <xf numFmtId="0" fontId="2" fillId="0" borderId="2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xf numFmtId="0" fontId="5" fillId="8" borderId="23" xfId="0" applyFont="1" applyFill="1" applyBorder="1" applyAlignment="1">
      <alignment horizontal="center" vertical="center"/>
    </xf>
    <xf numFmtId="0" fontId="2" fillId="8" borderId="11" xfId="0" applyFont="1" applyFill="1" applyBorder="1" applyAlignment="1">
      <alignment horizontal="center" vertical="center"/>
    </xf>
    <xf numFmtId="2" fontId="2" fillId="8" borderId="11" xfId="0" applyNumberFormat="1" applyFont="1" applyFill="1" applyBorder="1" applyAlignment="1">
      <alignment horizontal="center" vertical="center"/>
    </xf>
    <xf numFmtId="2" fontId="2" fillId="8" borderId="37" xfId="0" applyNumberFormat="1" applyFont="1" applyFill="1" applyBorder="1" applyAlignment="1">
      <alignment horizontal="center" vertical="center" wrapText="1"/>
    </xf>
    <xf numFmtId="0" fontId="2" fillId="8" borderId="37" xfId="0" applyFont="1" applyFill="1" applyBorder="1" applyAlignment="1">
      <alignment horizontal="center" vertical="center"/>
    </xf>
    <xf numFmtId="2" fontId="2" fillId="8" borderId="37" xfId="0" applyNumberFormat="1" applyFont="1" applyFill="1" applyBorder="1" applyAlignment="1">
      <alignment horizontal="center" vertical="center"/>
    </xf>
    <xf numFmtId="0" fontId="1" fillId="0" borderId="17" xfId="0" applyFont="1" applyBorder="1" applyAlignment="1">
      <alignment horizontal="center" vertical="center"/>
    </xf>
    <xf numFmtId="0" fontId="5" fillId="8" borderId="16"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2" fillId="0" borderId="17" xfId="0" applyFont="1" applyBorder="1" applyAlignment="1">
      <alignment horizontal="center" vertical="center" wrapText="1"/>
    </xf>
    <xf numFmtId="0" fontId="2" fillId="0" borderId="17" xfId="0" applyFont="1" applyBorder="1" applyAlignment="1"/>
    <xf numFmtId="0" fontId="2" fillId="8" borderId="17" xfId="0" applyFont="1" applyFill="1" applyBorder="1" applyAlignment="1">
      <alignment horizontal="center" vertical="center" wrapText="1"/>
    </xf>
    <xf numFmtId="0" fontId="2" fillId="8" borderId="8" xfId="3" applyNumberFormat="1" applyFont="1" applyFill="1" applyBorder="1" applyAlignment="1">
      <alignment horizontal="center" vertical="center"/>
    </xf>
    <xf numFmtId="165" fontId="1" fillId="3" borderId="8" xfId="1" applyNumberFormat="1" applyFont="1" applyFill="1" applyBorder="1" applyAlignment="1">
      <alignment horizontal="center" vertical="center" wrapText="1"/>
    </xf>
    <xf numFmtId="0" fontId="8" fillId="0" borderId="101" xfId="0" applyFont="1" applyBorder="1" applyAlignment="1">
      <alignment horizontal="center" vertical="center"/>
    </xf>
    <xf numFmtId="0" fontId="2" fillId="11" borderId="23" xfId="0" applyFont="1" applyFill="1" applyBorder="1" applyAlignment="1">
      <alignment horizontal="left" vertical="center" wrapText="1"/>
    </xf>
    <xf numFmtId="0" fontId="1" fillId="20" borderId="16" xfId="0" applyFont="1" applyFill="1" applyBorder="1" applyAlignment="1">
      <alignment horizontal="center" vertical="center" wrapText="1"/>
    </xf>
    <xf numFmtId="0" fontId="1" fillId="3" borderId="107" xfId="0" applyFont="1" applyFill="1" applyBorder="1" applyAlignment="1">
      <alignment horizontal="center" vertical="center" wrapText="1"/>
    </xf>
    <xf numFmtId="0" fontId="1" fillId="20" borderId="12" xfId="0" applyFont="1" applyFill="1" applyBorder="1" applyAlignment="1">
      <alignment horizontal="center" vertical="center" wrapText="1"/>
    </xf>
    <xf numFmtId="0" fontId="2" fillId="0" borderId="107" xfId="0" applyFont="1" applyBorder="1" applyAlignment="1">
      <alignment horizontal="center" vertical="center" wrapText="1"/>
    </xf>
    <xf numFmtId="0" fontId="1" fillId="20" borderId="23"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2" borderId="17" xfId="0" applyFont="1" applyFill="1" applyBorder="1" applyAlignment="1">
      <alignment horizontal="center" vertical="center" wrapText="1"/>
    </xf>
    <xf numFmtId="43" fontId="16" fillId="0" borderId="17" xfId="2" applyFont="1" applyFill="1" applyBorder="1" applyAlignment="1" applyProtection="1">
      <alignment horizontal="center" vertical="center" wrapText="1"/>
    </xf>
    <xf numFmtId="43" fontId="16" fillId="0" borderId="28" xfId="2" applyFont="1" applyFill="1" applyBorder="1" applyAlignment="1" applyProtection="1">
      <alignment horizontal="center" vertical="center" wrapText="1"/>
    </xf>
    <xf numFmtId="0" fontId="12" fillId="2" borderId="17" xfId="0" applyFont="1" applyFill="1" applyBorder="1" applyAlignment="1">
      <alignment horizontal="left" vertical="center" wrapText="1"/>
    </xf>
    <xf numFmtId="0" fontId="2" fillId="0" borderId="23" xfId="0" applyFont="1" applyBorder="1" applyAlignment="1">
      <alignment horizontal="center" vertical="center"/>
    </xf>
    <xf numFmtId="0" fontId="2" fillId="8" borderId="17" xfId="0" applyFont="1" applyFill="1" applyBorder="1" applyAlignment="1">
      <alignment horizontal="center" vertical="center" wrapText="1"/>
    </xf>
    <xf numFmtId="2" fontId="2" fillId="8" borderId="23" xfId="0" applyNumberFormat="1" applyFont="1" applyFill="1" applyBorder="1" applyAlignment="1">
      <alignment horizontal="center" vertical="center" wrapText="1"/>
    </xf>
    <xf numFmtId="14" fontId="1" fillId="2" borderId="17" xfId="0" applyNumberFormat="1"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17"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xf numFmtId="0" fontId="2" fillId="0" borderId="30" xfId="0" applyFont="1" applyBorder="1" applyAlignment="1">
      <alignment horizontal="center" vertical="center" wrapText="1"/>
    </xf>
    <xf numFmtId="0" fontId="2" fillId="8" borderId="10" xfId="0" applyFont="1" applyFill="1" applyBorder="1" applyAlignment="1">
      <alignment horizontal="center" vertical="center" wrapText="1"/>
    </xf>
    <xf numFmtId="0" fontId="20" fillId="0" borderId="10" xfId="0" applyFont="1" applyBorder="1" applyAlignment="1">
      <alignment horizontal="left" vertical="center"/>
    </xf>
    <xf numFmtId="0" fontId="1" fillId="2" borderId="25" xfId="0" applyFont="1" applyFill="1" applyBorder="1" applyAlignment="1">
      <alignment horizontal="left" vertical="center" wrapText="1"/>
    </xf>
    <xf numFmtId="0" fontId="1" fillId="2" borderId="25"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20" fillId="0" borderId="12" xfId="0" applyFont="1" applyBorder="1" applyAlignment="1">
      <alignment horizontal="left" vertical="center"/>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11" fillId="2" borderId="17" xfId="0" applyFont="1" applyFill="1" applyBorder="1" applyAlignment="1">
      <alignment horizontal="left" vertical="center" wrapText="1"/>
    </xf>
    <xf numFmtId="0" fontId="11" fillId="0" borderId="17" xfId="0" applyFont="1" applyBorder="1" applyAlignment="1"/>
    <xf numFmtId="0" fontId="5" fillId="0" borderId="4" xfId="0" applyFont="1" applyBorder="1" applyAlignment="1">
      <alignment horizontal="center" vertical="top"/>
    </xf>
    <xf numFmtId="0" fontId="1" fillId="0" borderId="48" xfId="0" applyFont="1" applyBorder="1" applyAlignment="1">
      <alignment horizontal="center" vertical="center" wrapText="1"/>
    </xf>
    <xf numFmtId="0" fontId="1" fillId="3" borderId="102" xfId="0" applyFont="1" applyFill="1" applyBorder="1" applyAlignment="1">
      <alignment horizontal="center"/>
    </xf>
    <xf numFmtId="0" fontId="2" fillId="0" borderId="108"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09" xfId="0" applyFont="1" applyBorder="1" applyAlignment="1">
      <alignment vertical="center" wrapText="1"/>
    </xf>
    <xf numFmtId="0" fontId="2" fillId="0" borderId="110" xfId="0" applyFont="1" applyBorder="1" applyAlignment="1">
      <alignment vertical="center" wrapText="1"/>
    </xf>
    <xf numFmtId="0" fontId="1" fillId="3" borderId="12"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2" fillId="8" borderId="23" xfId="0" applyFont="1" applyFill="1" applyBorder="1" applyAlignment="1">
      <alignment horizontal="center" vertical="center" wrapText="1"/>
    </xf>
    <xf numFmtId="2" fontId="2" fillId="8" borderId="23" xfId="0" applyNumberFormat="1" applyFont="1" applyFill="1" applyBorder="1" applyAlignment="1">
      <alignment horizontal="center" vertical="center" wrapText="1"/>
    </xf>
    <xf numFmtId="0" fontId="2" fillId="0" borderId="23" xfId="0" applyFont="1" applyBorder="1" applyAlignment="1">
      <alignment horizontal="center" vertical="center" wrapText="1"/>
    </xf>
    <xf numFmtId="0" fontId="1" fillId="0" borderId="17" xfId="0" applyFont="1" applyBorder="1" applyAlignment="1"/>
    <xf numFmtId="0" fontId="2" fillId="0" borderId="17" xfId="0" applyFont="1" applyBorder="1" applyAlignment="1">
      <alignment horizontal="center"/>
    </xf>
    <xf numFmtId="0" fontId="2" fillId="0" borderId="112" xfId="0" applyFont="1" applyBorder="1" applyAlignment="1">
      <alignment vertical="center" wrapText="1"/>
    </xf>
    <xf numFmtId="0" fontId="2" fillId="0" borderId="6" xfId="0" applyFont="1" applyBorder="1" applyAlignment="1">
      <alignment vertical="center" wrapText="1"/>
    </xf>
    <xf numFmtId="0" fontId="2" fillId="0" borderId="113" xfId="0" applyFont="1" applyBorder="1" applyAlignment="1">
      <alignment vertical="center" wrapText="1"/>
    </xf>
    <xf numFmtId="167" fontId="2" fillId="0" borderId="23" xfId="0" applyNumberFormat="1" applyFont="1" applyBorder="1" applyAlignment="1">
      <alignment horizontal="center" vertical="center"/>
    </xf>
    <xf numFmtId="2" fontId="1" fillId="0" borderId="98" xfId="0" applyNumberFormat="1" applyFont="1" applyBorder="1" applyAlignment="1">
      <alignment horizontal="center" vertical="center"/>
    </xf>
    <xf numFmtId="168" fontId="1" fillId="3" borderId="46" xfId="1" applyNumberFormat="1" applyFont="1" applyFill="1" applyBorder="1" applyAlignment="1">
      <alignment horizontal="center" vertical="center" wrapText="1"/>
    </xf>
    <xf numFmtId="165" fontId="1" fillId="20" borderId="45" xfId="1" applyNumberFormat="1" applyFont="1" applyFill="1" applyBorder="1" applyAlignment="1">
      <alignment horizontal="center" vertical="center" wrapText="1"/>
    </xf>
    <xf numFmtId="0" fontId="2" fillId="8" borderId="23" xfId="0" applyFont="1" applyFill="1" applyBorder="1" applyAlignment="1">
      <alignment horizontal="center" wrapText="1"/>
    </xf>
    <xf numFmtId="0" fontId="2" fillId="8" borderId="17" xfId="0" applyFont="1" applyFill="1" applyBorder="1" applyAlignment="1">
      <alignment horizontal="center" wrapText="1"/>
    </xf>
    <xf numFmtId="167" fontId="2" fillId="0" borderId="17" xfId="0" applyNumberFormat="1" applyFont="1" applyBorder="1" applyAlignment="1">
      <alignment horizontal="center" vertical="center"/>
    </xf>
    <xf numFmtId="0" fontId="5" fillId="0" borderId="17" xfId="0" applyFont="1" applyBorder="1" applyAlignment="1">
      <alignment horizontal="center" vertical="center" wrapText="1"/>
    </xf>
    <xf numFmtId="2" fontId="5" fillId="0" borderId="17" xfId="0" applyNumberFormat="1" applyFont="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8" fillId="0" borderId="17" xfId="0" applyFont="1" applyBorder="1" applyAlignment="1">
      <alignment horizontal="center" vertical="center" wrapText="1"/>
    </xf>
    <xf numFmtId="0" fontId="0" fillId="8" borderId="0" xfId="0" applyFont="1" applyFill="1" applyAlignment="1">
      <alignment vertical="top" wrapText="1"/>
    </xf>
    <xf numFmtId="0" fontId="2" fillId="8" borderId="23" xfId="0" applyFont="1" applyFill="1" applyBorder="1" applyAlignment="1">
      <alignment horizontal="center" vertical="center" wrapText="1"/>
    </xf>
    <xf numFmtId="2" fontId="2" fillId="8" borderId="23" xfId="0" applyNumberFormat="1"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xf numFmtId="0" fontId="23" fillId="0" borderId="116" xfId="0" applyNumberFormat="1" applyFont="1" applyFill="1" applyBorder="1" applyAlignment="1" applyProtection="1">
      <alignment horizontal="center" vertical="center" wrapText="1"/>
    </xf>
    <xf numFmtId="0" fontId="24" fillId="0" borderId="116" xfId="0" applyNumberFormat="1" applyFont="1" applyFill="1" applyBorder="1" applyAlignment="1" applyProtection="1">
      <alignment horizontal="center" vertical="center" wrapText="1"/>
    </xf>
    <xf numFmtId="0" fontId="24" fillId="22" borderId="116" xfId="0" applyNumberFormat="1" applyFont="1" applyFill="1" applyBorder="1" applyAlignment="1" applyProtection="1">
      <alignment horizontal="center" vertical="center" wrapText="1"/>
    </xf>
    <xf numFmtId="0" fontId="23" fillId="0" borderId="117" xfId="0" applyNumberFormat="1" applyFont="1" applyFill="1" applyBorder="1" applyAlignment="1" applyProtection="1">
      <alignment horizontal="left" vertical="center" wrapText="1"/>
    </xf>
    <xf numFmtId="0" fontId="23" fillId="0" borderId="116" xfId="0" applyNumberFormat="1" applyFont="1" applyFill="1" applyBorder="1" applyAlignment="1" applyProtection="1">
      <alignment horizontal="left" vertical="center" wrapText="1"/>
    </xf>
    <xf numFmtId="0" fontId="24" fillId="0" borderId="116" xfId="0" applyNumberFormat="1" applyFont="1" applyFill="1" applyBorder="1" applyAlignment="1" applyProtection="1">
      <alignment horizontal="left" vertical="center" wrapText="1"/>
    </xf>
    <xf numFmtId="0" fontId="25" fillId="0" borderId="118" xfId="0" applyNumberFormat="1" applyFont="1" applyFill="1" applyBorder="1" applyAlignment="1" applyProtection="1">
      <alignment horizontal="left" vertical="center" wrapText="1"/>
    </xf>
    <xf numFmtId="0" fontId="26" fillId="0" borderId="17" xfId="0" applyNumberFormat="1" applyFont="1" applyFill="1" applyBorder="1" applyAlignment="1" applyProtection="1">
      <alignment horizontal="left" vertical="center" wrapText="1"/>
    </xf>
    <xf numFmtId="0" fontId="25" fillId="0" borderId="117" xfId="0" applyNumberFormat="1" applyFont="1" applyFill="1" applyBorder="1" applyAlignment="1" applyProtection="1">
      <alignment horizontal="left" vertical="center" wrapText="1"/>
    </xf>
    <xf numFmtId="0" fontId="27" fillId="21" borderId="118" xfId="0" applyNumberFormat="1" applyFont="1" applyFill="1" applyBorder="1" applyAlignment="1" applyProtection="1">
      <alignment horizontal="left" vertical="center" wrapText="1"/>
    </xf>
    <xf numFmtId="0" fontId="27" fillId="21" borderId="17" xfId="0" applyNumberFormat="1" applyFont="1" applyFill="1" applyBorder="1" applyAlignment="1" applyProtection="1">
      <alignment horizontal="left" vertical="center" wrapText="1"/>
    </xf>
    <xf numFmtId="0" fontId="25" fillId="0" borderId="17" xfId="0" applyNumberFormat="1" applyFont="1" applyFill="1" applyBorder="1" applyAlignment="1" applyProtection="1">
      <alignment horizontal="left" vertical="center" wrapText="1"/>
    </xf>
    <xf numFmtId="0" fontId="24" fillId="22" borderId="116" xfId="0" applyNumberFormat="1" applyFont="1" applyFill="1" applyBorder="1" applyAlignment="1" applyProtection="1">
      <alignment horizontal="left" vertical="center" wrapText="1"/>
    </xf>
    <xf numFmtId="0" fontId="28" fillId="0" borderId="17" xfId="0" applyNumberFormat="1" applyFont="1" applyFill="1" applyBorder="1" applyAlignment="1" applyProtection="1">
      <alignment horizontal="left" vertical="center" wrapText="1"/>
    </xf>
    <xf numFmtId="0" fontId="27" fillId="23" borderId="118" xfId="0" applyNumberFormat="1" applyFont="1" applyFill="1" applyBorder="1" applyAlignment="1" applyProtection="1">
      <alignment horizontal="left" vertical="center" wrapText="1"/>
    </xf>
    <xf numFmtId="0" fontId="27" fillId="23" borderId="17" xfId="0" applyNumberFormat="1" applyFont="1" applyFill="1" applyBorder="1" applyAlignment="1" applyProtection="1">
      <alignment horizontal="left" vertical="center" wrapText="1"/>
    </xf>
    <xf numFmtId="0" fontId="29" fillId="0" borderId="118" xfId="0" applyNumberFormat="1" applyFont="1" applyFill="1" applyBorder="1" applyAlignment="1" applyProtection="1">
      <alignment horizontal="left" vertical="center" wrapText="1"/>
    </xf>
    <xf numFmtId="0" fontId="30" fillId="0" borderId="17" xfId="0" applyNumberFormat="1" applyFont="1" applyFill="1" applyBorder="1" applyAlignment="1" applyProtection="1">
      <alignment horizontal="left" vertical="center" wrapText="1"/>
    </xf>
    <xf numFmtId="0" fontId="2" fillId="11" borderId="23" xfId="0" applyFont="1" applyFill="1" applyBorder="1" applyAlignment="1">
      <alignment horizontal="center" vertical="center" wrapText="1"/>
    </xf>
    <xf numFmtId="0" fontId="23" fillId="0" borderId="119" xfId="0" applyNumberFormat="1" applyFont="1" applyFill="1" applyBorder="1" applyAlignment="1" applyProtection="1">
      <alignment horizontal="center" vertical="center" wrapText="1"/>
    </xf>
    <xf numFmtId="2" fontId="23" fillId="0" borderId="116" xfId="0" applyNumberFormat="1" applyFont="1" applyFill="1" applyBorder="1" applyAlignment="1" applyProtection="1">
      <alignment horizontal="center" vertical="center" wrapText="1"/>
    </xf>
    <xf numFmtId="170" fontId="24" fillId="0" borderId="116" xfId="0" applyNumberFormat="1" applyFont="1" applyFill="1" applyBorder="1" applyAlignment="1" applyProtection="1">
      <alignment horizontal="center" vertical="center" wrapText="1"/>
    </xf>
    <xf numFmtId="0" fontId="0" fillId="0" borderId="116" xfId="0" applyFont="1" applyBorder="1" applyAlignment="1">
      <alignment horizontal="center" vertical="center"/>
    </xf>
    <xf numFmtId="171" fontId="23" fillId="0" borderId="116" xfId="0" applyNumberFormat="1" applyFont="1" applyFill="1" applyBorder="1" applyAlignment="1" applyProtection="1">
      <alignment horizontal="center" vertical="center" wrapText="1"/>
    </xf>
    <xf numFmtId="172" fontId="23" fillId="0" borderId="116" xfId="0" applyNumberFormat="1" applyFont="1" applyFill="1" applyBorder="1" applyAlignment="1" applyProtection="1">
      <alignment horizontal="center" vertical="center" wrapText="1"/>
    </xf>
    <xf numFmtId="4" fontId="23" fillId="0" borderId="116" xfId="0" applyNumberFormat="1" applyFont="1" applyFill="1" applyBorder="1" applyAlignment="1" applyProtection="1">
      <alignment horizontal="center" vertical="center" wrapText="1"/>
    </xf>
    <xf numFmtId="173" fontId="23" fillId="0" borderId="116" xfId="0" applyNumberFormat="1" applyFont="1" applyFill="1" applyBorder="1" applyAlignment="1" applyProtection="1">
      <alignment horizontal="center" vertical="center" wrapText="1"/>
    </xf>
    <xf numFmtId="174" fontId="24" fillId="0" borderId="116" xfId="0" applyNumberFormat="1" applyFont="1" applyFill="1" applyBorder="1" applyAlignment="1" applyProtection="1">
      <alignment horizontal="center" vertical="center" wrapText="1"/>
    </xf>
    <xf numFmtId="0" fontId="25" fillId="0" borderId="118" xfId="0" applyNumberFormat="1" applyFont="1" applyFill="1" applyBorder="1" applyAlignment="1" applyProtection="1">
      <alignment horizontal="center" vertical="center" wrapText="1"/>
    </xf>
    <xf numFmtId="0" fontId="26" fillId="0" borderId="17" xfId="0" applyNumberFormat="1" applyFont="1" applyFill="1" applyBorder="1" applyAlignment="1" applyProtection="1">
      <alignment horizontal="center" vertical="center" wrapText="1"/>
    </xf>
    <xf numFmtId="0" fontId="25" fillId="0" borderId="117" xfId="0" applyNumberFormat="1" applyFont="1" applyFill="1" applyBorder="1" applyAlignment="1" applyProtection="1">
      <alignment horizontal="center" vertical="center" wrapText="1"/>
    </xf>
    <xf numFmtId="0" fontId="27" fillId="21" borderId="118" xfId="0" applyNumberFormat="1" applyFont="1" applyFill="1" applyBorder="1" applyAlignment="1" applyProtection="1">
      <alignment horizontal="center" vertical="center" wrapText="1"/>
    </xf>
    <xf numFmtId="0" fontId="27" fillId="21" borderId="17" xfId="0" applyNumberFormat="1" applyFont="1" applyFill="1" applyBorder="1" applyAlignment="1" applyProtection="1">
      <alignment horizontal="center" vertical="center" wrapText="1"/>
    </xf>
    <xf numFmtId="0" fontId="25" fillId="0" borderId="17" xfId="0" applyNumberFormat="1" applyFont="1" applyFill="1" applyBorder="1" applyAlignment="1" applyProtection="1">
      <alignment horizontal="center" vertical="center" wrapText="1"/>
    </xf>
    <xf numFmtId="175" fontId="24" fillId="0" borderId="116" xfId="0" applyNumberFormat="1" applyFont="1" applyFill="1" applyBorder="1" applyAlignment="1" applyProtection="1">
      <alignment horizontal="center" vertical="center" wrapText="1"/>
    </xf>
    <xf numFmtId="0" fontId="28" fillId="0" borderId="17" xfId="0" applyNumberFormat="1" applyFont="1" applyFill="1" applyBorder="1" applyAlignment="1" applyProtection="1">
      <alignment horizontal="center" vertical="center" wrapText="1"/>
    </xf>
    <xf numFmtId="0" fontId="27" fillId="23" borderId="118" xfId="0" applyNumberFormat="1" applyFont="1" applyFill="1" applyBorder="1" applyAlignment="1" applyProtection="1">
      <alignment horizontal="center" vertical="center" wrapText="1"/>
    </xf>
    <xf numFmtId="0" fontId="27" fillId="23" borderId="17" xfId="0" applyNumberFormat="1" applyFont="1" applyFill="1" applyBorder="1" applyAlignment="1" applyProtection="1">
      <alignment horizontal="center" vertical="center" wrapText="1"/>
    </xf>
    <xf numFmtId="0" fontId="29" fillId="0" borderId="118" xfId="0" applyNumberFormat="1" applyFont="1" applyFill="1" applyBorder="1" applyAlignment="1" applyProtection="1">
      <alignment horizontal="center" vertical="center" wrapText="1"/>
    </xf>
    <xf numFmtId="0" fontId="30" fillId="0" borderId="17" xfId="0" applyNumberFormat="1" applyFont="1" applyFill="1" applyBorder="1" applyAlignment="1" applyProtection="1">
      <alignment horizontal="center" vertical="center" wrapText="1"/>
    </xf>
    <xf numFmtId="4" fontId="11" fillId="0" borderId="17" xfId="0" applyNumberFormat="1" applyFont="1" applyBorder="1" applyAlignment="1"/>
    <xf numFmtId="4" fontId="0" fillId="0" borderId="0" xfId="0" applyNumberFormat="1" applyFont="1" applyAlignment="1"/>
    <xf numFmtId="0" fontId="12" fillId="2" borderId="27" xfId="0" applyFont="1" applyFill="1" applyBorder="1" applyAlignment="1">
      <alignment horizontal="center" vertical="center" wrapText="1"/>
    </xf>
    <xf numFmtId="0" fontId="16" fillId="0" borderId="17" xfId="0" applyFont="1" applyBorder="1"/>
    <xf numFmtId="10" fontId="12" fillId="2" borderId="17" xfId="0" applyNumberFormat="1"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6" fillId="0" borderId="81" xfId="0" applyFont="1" applyFill="1" applyBorder="1" applyAlignment="1" applyProtection="1">
      <alignment horizontal="left"/>
    </xf>
    <xf numFmtId="0" fontId="16" fillId="0" borderId="62" xfId="0" applyFont="1" applyFill="1" applyBorder="1" applyAlignment="1" applyProtection="1">
      <alignment horizontal="left"/>
    </xf>
    <xf numFmtId="0" fontId="16" fillId="0" borderId="62" xfId="0" applyFont="1" applyFill="1" applyBorder="1" applyAlignment="1" applyProtection="1">
      <alignment horizontal="left"/>
      <protection locked="0"/>
    </xf>
    <xf numFmtId="0" fontId="16" fillId="0" borderId="82" xfId="0" applyFont="1" applyFill="1" applyBorder="1" applyAlignment="1" applyProtection="1">
      <alignment horizontal="left"/>
      <protection locked="0"/>
    </xf>
    <xf numFmtId="0" fontId="16" fillId="0" borderId="49" xfId="0" applyFont="1" applyFill="1" applyBorder="1" applyAlignment="1" applyProtection="1">
      <alignment horizontal="left"/>
    </xf>
    <xf numFmtId="0" fontId="16" fillId="0" borderId="23" xfId="0" applyFont="1" applyFill="1" applyBorder="1" applyAlignment="1" applyProtection="1">
      <alignment horizontal="left"/>
    </xf>
    <xf numFmtId="9" fontId="14" fillId="0" borderId="23" xfId="0" applyNumberFormat="1" applyFont="1" applyFill="1" applyBorder="1" applyAlignment="1" applyProtection="1">
      <alignment horizontal="center"/>
      <protection locked="0"/>
    </xf>
    <xf numFmtId="9" fontId="14" fillId="0" borderId="50" xfId="0" applyNumberFormat="1" applyFont="1" applyFill="1" applyBorder="1" applyAlignment="1" applyProtection="1">
      <alignment horizontal="center"/>
      <protection locked="0"/>
    </xf>
    <xf numFmtId="10" fontId="14" fillId="0" borderId="23" xfId="0" applyNumberFormat="1" applyFont="1" applyFill="1" applyBorder="1" applyAlignment="1" applyProtection="1">
      <alignment horizontal="center"/>
      <protection locked="0"/>
    </xf>
    <xf numFmtId="10" fontId="14" fillId="0" borderId="50" xfId="0" applyNumberFormat="1" applyFont="1" applyFill="1" applyBorder="1" applyAlignment="1" applyProtection="1">
      <alignment horizontal="center"/>
      <protection locked="0"/>
    </xf>
    <xf numFmtId="0" fontId="16" fillId="8" borderId="57" xfId="0" applyFont="1" applyFill="1" applyBorder="1" applyAlignment="1" applyProtection="1">
      <alignment horizontal="center"/>
    </xf>
    <xf numFmtId="0" fontId="16" fillId="8" borderId="32" xfId="0" applyFont="1" applyFill="1" applyBorder="1" applyAlignment="1" applyProtection="1">
      <alignment horizontal="center"/>
    </xf>
    <xf numFmtId="0" fontId="16" fillId="8" borderId="56" xfId="0" applyFont="1" applyFill="1" applyBorder="1" applyAlignment="1" applyProtection="1">
      <alignment horizontal="center"/>
    </xf>
    <xf numFmtId="0" fontId="14" fillId="13" borderId="57" xfId="0" applyFont="1" applyFill="1" applyBorder="1" applyAlignment="1" applyProtection="1">
      <alignment horizontal="center" vertical="center"/>
    </xf>
    <xf numFmtId="0" fontId="14" fillId="13" borderId="32" xfId="0" applyFont="1" applyFill="1" applyBorder="1" applyAlignment="1" applyProtection="1">
      <alignment horizontal="center" vertical="center"/>
    </xf>
    <xf numFmtId="0" fontId="14" fillId="13" borderId="55" xfId="0"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24" xfId="0" applyFont="1" applyFill="1" applyBorder="1" applyAlignment="1" applyProtection="1">
      <alignment horizontal="center" vertical="center" wrapText="1"/>
    </xf>
    <xf numFmtId="0" fontId="14" fillId="13" borderId="25" xfId="0" applyFont="1" applyFill="1" applyBorder="1" applyAlignment="1" applyProtection="1">
      <alignment horizontal="center" vertical="center" wrapText="1"/>
    </xf>
    <xf numFmtId="0" fontId="14" fillId="13" borderId="26" xfId="0" applyFont="1" applyFill="1" applyBorder="1" applyAlignment="1" applyProtection="1">
      <alignment horizontal="center" vertical="center" wrapText="1"/>
    </xf>
    <xf numFmtId="0" fontId="14" fillId="13" borderId="55" xfId="0" applyFont="1" applyFill="1" applyBorder="1" applyAlignment="1" applyProtection="1">
      <alignment horizontal="center" vertical="center" wrapText="1"/>
    </xf>
    <xf numFmtId="0" fontId="14" fillId="13" borderId="33" xfId="0" applyFont="1" applyFill="1" applyBorder="1" applyAlignment="1" applyProtection="1">
      <alignment horizontal="center" vertical="center" wrapText="1"/>
    </xf>
    <xf numFmtId="0" fontId="14" fillId="13" borderId="58" xfId="0" applyFont="1" applyFill="1" applyBorder="1" applyAlignment="1" applyProtection="1">
      <alignment horizontal="center" vertical="center" wrapText="1"/>
    </xf>
    <xf numFmtId="0" fontId="16" fillId="13" borderId="59" xfId="0" applyFont="1" applyFill="1" applyBorder="1" applyAlignment="1" applyProtection="1">
      <alignment horizontal="center" vertical="center" wrapText="1"/>
    </xf>
    <xf numFmtId="0" fontId="16" fillId="13" borderId="60" xfId="0" applyFont="1" applyFill="1" applyBorder="1" applyAlignment="1" applyProtection="1">
      <alignment horizontal="center" vertical="center" wrapText="1"/>
    </xf>
    <xf numFmtId="0" fontId="16" fillId="13" borderId="80" xfId="0" applyFont="1" applyFill="1" applyBorder="1" applyAlignment="1" applyProtection="1">
      <alignment horizontal="center" vertical="center" wrapText="1"/>
    </xf>
    <xf numFmtId="0" fontId="16" fillId="13" borderId="61" xfId="0" applyFont="1" applyFill="1" applyBorder="1" applyAlignment="1" applyProtection="1">
      <alignment horizontal="center" vertical="center" wrapText="1"/>
    </xf>
    <xf numFmtId="0" fontId="16" fillId="13" borderId="62" xfId="0" applyFont="1" applyFill="1" applyBorder="1" applyAlignment="1" applyProtection="1">
      <alignment horizontal="center" vertical="center" wrapText="1"/>
    </xf>
    <xf numFmtId="0" fontId="16" fillId="13" borderId="82" xfId="0" applyFont="1" applyFill="1" applyBorder="1" applyAlignment="1" applyProtection="1">
      <alignment horizontal="center" vertical="center" wrapText="1"/>
    </xf>
    <xf numFmtId="0" fontId="14" fillId="0" borderId="86" xfId="0" applyFont="1" applyFill="1" applyBorder="1" applyAlignment="1" applyProtection="1">
      <alignment horizontal="left" vertical="center" wrapText="1"/>
    </xf>
    <xf numFmtId="0" fontId="16" fillId="0" borderId="70" xfId="0" applyFont="1" applyFill="1" applyBorder="1" applyAlignment="1" applyProtection="1">
      <alignment horizontal="left" vertical="center" wrapText="1"/>
    </xf>
    <xf numFmtId="166" fontId="8" fillId="0" borderId="71" xfId="2" applyNumberFormat="1" applyFont="1" applyFill="1" applyBorder="1" applyAlignment="1" applyProtection="1">
      <alignment horizontal="center" vertical="center" wrapText="1"/>
      <protection locked="0"/>
    </xf>
    <xf numFmtId="166" fontId="8" fillId="0" borderId="72" xfId="2" applyNumberFormat="1" applyFont="1" applyFill="1" applyBorder="1" applyAlignment="1" applyProtection="1">
      <alignment horizontal="center" vertical="center" wrapText="1"/>
      <protection locked="0"/>
    </xf>
    <xf numFmtId="166" fontId="8" fillId="0" borderId="73" xfId="2" applyNumberFormat="1" applyFont="1" applyFill="1" applyBorder="1" applyAlignment="1" applyProtection="1">
      <alignment horizontal="center" vertical="center" wrapText="1"/>
      <protection locked="0"/>
    </xf>
    <xf numFmtId="43" fontId="16" fillId="0" borderId="61" xfId="2" applyFont="1" applyFill="1" applyBorder="1" applyAlignment="1" applyProtection="1">
      <alignment horizontal="center" vertical="center" wrapText="1"/>
    </xf>
    <xf numFmtId="43" fontId="16" fillId="0" borderId="62" xfId="2" applyFont="1" applyFill="1" applyBorder="1" applyAlignment="1" applyProtection="1">
      <alignment horizontal="center" vertical="center" wrapText="1"/>
    </xf>
    <xf numFmtId="43" fontId="16" fillId="0" borderId="82" xfId="2" applyFont="1" applyFill="1" applyBorder="1" applyAlignment="1" applyProtection="1">
      <alignment horizontal="center" vertical="center" wrapText="1"/>
    </xf>
    <xf numFmtId="0" fontId="14" fillId="0" borderId="85" xfId="0" applyFont="1" applyFill="1" applyBorder="1" applyAlignment="1" applyProtection="1">
      <alignment horizontal="left" vertical="center" wrapText="1"/>
    </xf>
    <xf numFmtId="0" fontId="16" fillId="0" borderId="66" xfId="0" applyFont="1" applyFill="1" applyBorder="1" applyAlignment="1" applyProtection="1">
      <alignment horizontal="left" vertical="center" wrapText="1"/>
    </xf>
    <xf numFmtId="166" fontId="8" fillId="0" borderId="67" xfId="2" applyNumberFormat="1" applyFont="1" applyFill="1" applyBorder="1" applyAlignment="1" applyProtection="1">
      <alignment horizontal="center" vertical="center" wrapText="1"/>
      <protection locked="0"/>
    </xf>
    <xf numFmtId="166" fontId="8" fillId="0" borderId="68" xfId="2" applyNumberFormat="1" applyFont="1" applyFill="1" applyBorder="1" applyAlignment="1" applyProtection="1">
      <alignment horizontal="center" vertical="center" wrapText="1"/>
      <protection locked="0"/>
    </xf>
    <xf numFmtId="166" fontId="8" fillId="0" borderId="69" xfId="2" applyNumberFormat="1" applyFont="1" applyFill="1" applyBorder="1" applyAlignment="1" applyProtection="1">
      <alignment horizontal="center" vertical="center" wrapText="1"/>
      <protection locked="0"/>
    </xf>
    <xf numFmtId="43" fontId="16" fillId="0" borderId="17" xfId="2" applyFont="1" applyFill="1" applyBorder="1" applyAlignment="1" applyProtection="1">
      <alignment horizontal="center" vertical="center" wrapText="1"/>
    </xf>
    <xf numFmtId="43" fontId="16" fillId="0" borderId="28" xfId="2" applyFont="1" applyFill="1" applyBorder="1" applyAlignment="1" applyProtection="1">
      <alignment horizontal="center" vertical="center" wrapText="1"/>
    </xf>
    <xf numFmtId="0" fontId="14" fillId="13" borderId="51" xfId="0" applyFont="1" applyFill="1" applyBorder="1" applyAlignment="1" applyProtection="1">
      <alignment horizontal="center" vertical="center" wrapText="1"/>
    </xf>
    <xf numFmtId="0" fontId="14" fillId="13" borderId="37" xfId="0" applyFont="1" applyFill="1" applyBorder="1" applyAlignment="1" applyProtection="1">
      <alignment horizontal="center" vertical="center" wrapText="1"/>
    </xf>
    <xf numFmtId="0" fontId="14" fillId="13" borderId="54" xfId="0" applyFont="1" applyFill="1" applyBorder="1" applyAlignment="1" applyProtection="1">
      <alignment horizontal="center" vertical="center" wrapText="1"/>
    </xf>
    <xf numFmtId="166" fontId="14" fillId="13" borderId="34" xfId="2" applyNumberFormat="1" applyFont="1" applyFill="1" applyBorder="1" applyAlignment="1" applyProtection="1">
      <alignment horizontal="center" vertical="center" wrapText="1"/>
    </xf>
    <xf numFmtId="166" fontId="14" fillId="13" borderId="35" xfId="2" applyNumberFormat="1" applyFont="1" applyFill="1" applyBorder="1" applyAlignment="1" applyProtection="1">
      <alignment horizontal="center" vertical="center" wrapText="1"/>
    </xf>
    <xf numFmtId="166" fontId="14" fillId="13" borderId="36" xfId="2" applyNumberFormat="1" applyFont="1" applyFill="1" applyBorder="1" applyAlignment="1" applyProtection="1">
      <alignment horizontal="center" vertical="center" wrapText="1"/>
    </xf>
    <xf numFmtId="2" fontId="8" fillId="0" borderId="71" xfId="2" applyNumberFormat="1" applyFont="1" applyFill="1" applyBorder="1" applyAlignment="1" applyProtection="1">
      <alignment horizontal="center" vertical="center" wrapText="1"/>
    </xf>
    <xf numFmtId="2" fontId="8" fillId="0" borderId="72" xfId="2" applyNumberFormat="1" applyFont="1" applyFill="1" applyBorder="1" applyAlignment="1" applyProtection="1">
      <alignment horizontal="center" vertical="center" wrapText="1"/>
    </xf>
    <xf numFmtId="2" fontId="8" fillId="0" borderId="73" xfId="2" applyNumberFormat="1" applyFont="1" applyFill="1" applyBorder="1" applyAlignment="1" applyProtection="1">
      <alignment horizontal="center" vertical="center" wrapText="1"/>
    </xf>
    <xf numFmtId="43" fontId="16" fillId="0" borderId="64" xfId="2" applyFont="1" applyFill="1" applyBorder="1" applyAlignment="1" applyProtection="1">
      <alignment horizontal="center" vertical="center" wrapText="1"/>
    </xf>
    <xf numFmtId="43" fontId="16" fillId="0" borderId="65" xfId="2" applyFont="1" applyFill="1" applyBorder="1" applyAlignment="1" applyProtection="1">
      <alignment horizontal="center" vertical="center" wrapText="1"/>
    </xf>
    <xf numFmtId="43" fontId="16" fillId="0" borderId="87" xfId="2" applyFont="1" applyFill="1" applyBorder="1" applyAlignment="1" applyProtection="1">
      <alignment horizontal="center" vertical="center" wrapText="1"/>
    </xf>
    <xf numFmtId="0" fontId="14" fillId="0" borderId="34" xfId="0" applyFont="1" applyFill="1" applyBorder="1" applyAlignment="1" applyProtection="1">
      <alignment horizontal="center"/>
    </xf>
    <xf numFmtId="0" fontId="14" fillId="0" borderId="35" xfId="0" applyFont="1" applyFill="1" applyBorder="1" applyAlignment="1" applyProtection="1">
      <alignment horizontal="center"/>
    </xf>
    <xf numFmtId="0" fontId="14" fillId="0" borderId="36" xfId="0" applyFont="1" applyFill="1" applyBorder="1" applyAlignment="1" applyProtection="1">
      <alignment horizontal="center"/>
    </xf>
    <xf numFmtId="0" fontId="12" fillId="2" borderId="24" xfId="0" applyFont="1" applyFill="1" applyBorder="1" applyAlignment="1">
      <alignment horizontal="left" vertical="center" wrapText="1"/>
    </xf>
    <xf numFmtId="0" fontId="16" fillId="0" borderId="25" xfId="0" applyFont="1" applyBorder="1" applyAlignment="1">
      <alignment horizontal="left"/>
    </xf>
    <xf numFmtId="0" fontId="16" fillId="0" borderId="29" xfId="0" applyFont="1" applyBorder="1" applyAlignment="1" applyProtection="1">
      <alignment horizontal="center"/>
    </xf>
    <xf numFmtId="0" fontId="16" fillId="0" borderId="30" xfId="0" applyFont="1" applyBorder="1" applyAlignment="1" applyProtection="1">
      <alignment horizontal="center"/>
    </xf>
    <xf numFmtId="0" fontId="18" fillId="0" borderId="27" xfId="0" applyFont="1" applyBorder="1" applyAlignment="1" applyProtection="1">
      <alignment horizontal="center" vertical="center" wrapText="1"/>
    </xf>
    <xf numFmtId="0" fontId="18" fillId="0" borderId="17" xfId="0" applyFont="1" applyBorder="1" applyAlignment="1" applyProtection="1">
      <alignment horizontal="center" vertical="center" wrapText="1"/>
    </xf>
    <xf numFmtId="0" fontId="18" fillId="0" borderId="28" xfId="0" applyFont="1" applyBorder="1" applyAlignment="1" applyProtection="1">
      <alignment horizontal="center" vertical="center" wrapText="1"/>
    </xf>
    <xf numFmtId="0" fontId="16" fillId="13" borderId="85" xfId="0" applyFont="1" applyFill="1" applyBorder="1" applyAlignment="1" applyProtection="1">
      <alignment horizontal="center" vertical="center" wrapText="1"/>
    </xf>
    <xf numFmtId="0" fontId="16" fillId="13" borderId="66" xfId="0" applyFont="1" applyFill="1" applyBorder="1" applyAlignment="1" applyProtection="1">
      <alignment horizontal="center" vertical="center" wrapText="1"/>
    </xf>
    <xf numFmtId="0" fontId="16" fillId="13" borderId="79" xfId="0" applyFont="1" applyFill="1" applyBorder="1" applyAlignment="1" applyProtection="1">
      <alignment horizontal="center" vertical="center" wrapText="1"/>
    </xf>
    <xf numFmtId="0" fontId="16" fillId="0" borderId="84" xfId="0" applyFont="1" applyFill="1" applyBorder="1" applyAlignment="1" applyProtection="1">
      <alignment horizontal="left" vertical="center" wrapText="1"/>
    </xf>
    <xf numFmtId="0" fontId="16" fillId="0" borderId="65" xfId="0" applyFont="1" applyFill="1" applyBorder="1" applyAlignment="1" applyProtection="1">
      <alignment horizontal="left" vertical="center" wrapText="1"/>
    </xf>
    <xf numFmtId="43" fontId="16" fillId="0" borderId="65" xfId="2" applyNumberFormat="1" applyFont="1" applyFill="1" applyBorder="1" applyAlignment="1" applyProtection="1">
      <alignment horizontal="center" vertical="center" wrapText="1"/>
    </xf>
    <xf numFmtId="43" fontId="16" fillId="0" borderId="74" xfId="2" applyNumberFormat="1" applyFont="1" applyFill="1" applyBorder="1" applyAlignment="1" applyProtection="1">
      <alignment horizontal="center" vertical="center" wrapText="1"/>
    </xf>
    <xf numFmtId="0" fontId="14" fillId="0" borderId="88" xfId="0" applyFont="1" applyFill="1" applyBorder="1" applyAlignment="1" applyProtection="1">
      <alignment horizontal="left" vertical="center" wrapText="1"/>
    </xf>
    <xf numFmtId="0" fontId="16" fillId="0" borderId="63" xfId="0" applyFont="1" applyFill="1" applyBorder="1" applyAlignment="1" applyProtection="1">
      <alignment horizontal="left" vertical="center" wrapText="1"/>
    </xf>
    <xf numFmtId="166" fontId="8" fillId="0" borderId="75" xfId="2" applyNumberFormat="1" applyFont="1" applyFill="1" applyBorder="1" applyAlignment="1" applyProtection="1">
      <alignment horizontal="center" vertical="center" wrapText="1"/>
    </xf>
    <xf numFmtId="166" fontId="8" fillId="0" borderId="76" xfId="2" applyNumberFormat="1" applyFont="1" applyFill="1" applyBorder="1" applyAlignment="1" applyProtection="1">
      <alignment horizontal="center" vertical="center" wrapText="1"/>
    </xf>
    <xf numFmtId="166" fontId="8" fillId="0" borderId="77" xfId="2" applyNumberFormat="1" applyFont="1" applyFill="1" applyBorder="1" applyAlignment="1" applyProtection="1">
      <alignment horizontal="center" vertical="center" wrapText="1"/>
    </xf>
    <xf numFmtId="0" fontId="16" fillId="0" borderId="27" xfId="0" applyFont="1" applyFill="1" applyBorder="1" applyAlignment="1" applyProtection="1">
      <alignment horizontal="center"/>
      <protection locked="0"/>
    </xf>
    <xf numFmtId="0" fontId="16" fillId="0" borderId="17" xfId="0" applyFont="1" applyFill="1" applyBorder="1" applyAlignment="1" applyProtection="1">
      <alignment horizontal="center"/>
      <protection locked="0"/>
    </xf>
    <xf numFmtId="0" fontId="16" fillId="0" borderId="91" xfId="0" applyFont="1" applyFill="1" applyBorder="1" applyAlignment="1" applyProtection="1">
      <alignment horizontal="left"/>
    </xf>
    <xf numFmtId="0" fontId="16" fillId="0" borderId="90" xfId="0" applyFont="1" applyFill="1" applyBorder="1" applyAlignment="1" applyProtection="1">
      <alignment horizontal="left"/>
    </xf>
    <xf numFmtId="0" fontId="16" fillId="0" borderId="27" xfId="0" applyFont="1" applyBorder="1"/>
    <xf numFmtId="0" fontId="11" fillId="0" borderId="17" xfId="0" applyFont="1" applyBorder="1" applyAlignment="1"/>
    <xf numFmtId="0" fontId="12" fillId="2" borderId="17" xfId="0" applyFont="1" applyFill="1" applyBorder="1" applyAlignment="1">
      <alignment horizontal="left" vertical="center" wrapText="1"/>
    </xf>
    <xf numFmtId="0" fontId="11" fillId="0" borderId="17" xfId="0" applyFont="1" applyBorder="1" applyAlignment="1">
      <alignment horizontal="left"/>
    </xf>
    <xf numFmtId="14" fontId="12" fillId="2" borderId="17" xfId="0" applyNumberFormat="1"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97"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7" xfId="0" applyFont="1" applyBorder="1" applyAlignment="1">
      <alignment horizontal="center" vertical="center" wrapText="1"/>
    </xf>
    <xf numFmtId="0" fontId="2" fillId="0" borderId="23" xfId="0" applyFont="1" applyBorder="1" applyAlignment="1">
      <alignment horizontal="center" vertical="center"/>
    </xf>
    <xf numFmtId="0" fontId="2" fillId="0" borderId="99"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23" xfId="0" applyFont="1" applyBorder="1" applyAlignment="1">
      <alignment horizontal="center" vertical="center" wrapText="1"/>
    </xf>
    <xf numFmtId="0" fontId="2" fillId="8" borderId="23" xfId="0" applyFont="1" applyFill="1" applyBorder="1" applyAlignment="1">
      <alignment horizontal="center" vertical="center" wrapText="1"/>
    </xf>
    <xf numFmtId="2" fontId="2" fillId="8" borderId="23" xfId="0" applyNumberFormat="1"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9" borderId="10" xfId="0" applyFont="1" applyFill="1" applyBorder="1" applyAlignment="1">
      <alignment horizontal="center" vertical="center" wrapText="1"/>
    </xf>
    <xf numFmtId="0" fontId="1" fillId="9" borderId="97" xfId="0" applyFont="1" applyFill="1" applyBorder="1" applyAlignment="1">
      <alignment horizontal="center" vertical="center" wrapText="1"/>
    </xf>
    <xf numFmtId="0" fontId="8" fillId="8" borderId="99" xfId="0" applyFont="1" applyFill="1" applyBorder="1" applyAlignment="1">
      <alignment horizontal="center" vertical="center"/>
    </xf>
    <xf numFmtId="0" fontId="8" fillId="8" borderId="37" xfId="0" applyFont="1" applyFill="1" applyBorder="1" applyAlignment="1">
      <alignment horizontal="center" vertical="center"/>
    </xf>
    <xf numFmtId="0" fontId="8" fillId="8" borderId="100" xfId="0" applyFont="1" applyFill="1" applyBorder="1" applyAlignment="1">
      <alignment horizontal="center" vertical="center"/>
    </xf>
    <xf numFmtId="0" fontId="8" fillId="8" borderId="23" xfId="0" applyFont="1" applyFill="1" applyBorder="1" applyAlignment="1">
      <alignment horizontal="center"/>
    </xf>
    <xf numFmtId="0" fontId="2" fillId="0" borderId="106" xfId="0" applyFont="1" applyBorder="1" applyAlignment="1">
      <alignment horizontal="center" vertical="center" wrapText="1"/>
    </xf>
    <xf numFmtId="0" fontId="2" fillId="8" borderId="17" xfId="0" applyFont="1" applyFill="1" applyBorder="1" applyAlignment="1">
      <alignment horizontal="center" vertical="center" wrapText="1"/>
    </xf>
    <xf numFmtId="0" fontId="2" fillId="8" borderId="33" xfId="0" applyFont="1" applyFill="1" applyBorder="1" applyAlignment="1">
      <alignment horizontal="center" vertical="center" wrapText="1"/>
    </xf>
    <xf numFmtId="0" fontId="8" fillId="0" borderId="23" xfId="0" applyFont="1" applyBorder="1" applyAlignment="1">
      <alignment horizontal="center"/>
    </xf>
    <xf numFmtId="0" fontId="2" fillId="8" borderId="32" xfId="0" applyFont="1" applyFill="1" applyBorder="1" applyAlignment="1">
      <alignment horizontal="center" vertical="center" wrapText="1"/>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2" fillId="2" borderId="25" xfId="0" applyFont="1" applyFill="1" applyBorder="1" applyAlignment="1">
      <alignment horizontal="left" vertical="center" wrapText="1"/>
    </xf>
    <xf numFmtId="0" fontId="8" fillId="0" borderId="25" xfId="0" applyFont="1" applyBorder="1"/>
    <xf numFmtId="0" fontId="1" fillId="2" borderId="27" xfId="0" applyFont="1" applyFill="1" applyBorder="1" applyAlignment="1">
      <alignment horizontal="left" vertical="center" wrapText="1"/>
    </xf>
    <xf numFmtId="0" fontId="8" fillId="0" borderId="17" xfId="0" applyFont="1" applyBorder="1"/>
    <xf numFmtId="14" fontId="1" fillId="2" borderId="17" xfId="0" applyNumberFormat="1" applyFont="1" applyFill="1" applyBorder="1" applyAlignment="1">
      <alignment horizontal="left" vertical="center" wrapText="1"/>
    </xf>
    <xf numFmtId="0" fontId="1" fillId="2" borderId="17" xfId="0" applyFont="1" applyFill="1" applyBorder="1" applyAlignment="1">
      <alignment horizontal="left" vertical="center" wrapText="1"/>
    </xf>
    <xf numFmtId="0" fontId="8" fillId="0" borderId="17" xfId="0" applyFont="1" applyBorder="1" applyAlignment="1">
      <alignment horizontal="left"/>
    </xf>
    <xf numFmtId="0" fontId="1" fillId="0" borderId="5" xfId="0" applyFont="1" applyBorder="1" applyAlignment="1">
      <alignment horizontal="center" vertical="center" wrapText="1"/>
    </xf>
    <xf numFmtId="0" fontId="8" fillId="0" borderId="6" xfId="0" applyFont="1" applyBorder="1"/>
    <xf numFmtId="0" fontId="8" fillId="0" borderId="7" xfId="0" applyFont="1" applyBorder="1"/>
    <xf numFmtId="0" fontId="1" fillId="2" borderId="25" xfId="0" applyFont="1" applyFill="1" applyBorder="1" applyAlignment="1">
      <alignment horizontal="center"/>
    </xf>
    <xf numFmtId="0" fontId="1" fillId="2" borderId="26" xfId="0" applyFont="1" applyFill="1" applyBorder="1" applyAlignment="1">
      <alignment horizontal="center"/>
    </xf>
    <xf numFmtId="0" fontId="1" fillId="2" borderId="1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21" fillId="0" borderId="25" xfId="0" applyFont="1" applyBorder="1" applyAlignment="1">
      <alignment horizontal="center"/>
    </xf>
    <xf numFmtId="0" fontId="2" fillId="0" borderId="17" xfId="0" applyFont="1" applyBorder="1" applyAlignment="1">
      <alignment horizontal="center" vertical="center" wrapText="1"/>
    </xf>
    <xf numFmtId="0" fontId="1" fillId="19" borderId="11" xfId="0" applyFont="1" applyFill="1" applyBorder="1" applyAlignment="1">
      <alignment horizontal="center" vertical="center" wrapText="1"/>
    </xf>
    <xf numFmtId="0" fontId="1" fillId="19" borderId="10" xfId="0" applyFont="1" applyFill="1" applyBorder="1" applyAlignment="1">
      <alignment horizontal="center" vertical="center" wrapText="1"/>
    </xf>
    <xf numFmtId="0" fontId="1" fillId="19" borderId="97" xfId="0" applyFont="1" applyFill="1" applyBorder="1" applyAlignment="1">
      <alignment horizontal="center" vertical="center" wrapText="1"/>
    </xf>
    <xf numFmtId="0" fontId="2" fillId="8" borderId="99" xfId="0" applyFont="1" applyFill="1" applyBorder="1" applyAlignment="1">
      <alignment horizontal="center" vertical="center" wrapText="1"/>
    </xf>
    <xf numFmtId="0" fontId="2" fillId="8" borderId="100"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97"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xf numFmtId="0" fontId="2" fillId="0" borderId="14" xfId="0" applyFont="1" applyBorder="1" applyAlignment="1">
      <alignment horizontal="center" vertical="center" wrapText="1"/>
    </xf>
    <xf numFmtId="0" fontId="2" fillId="0" borderId="14" xfId="0" applyFont="1" applyBorder="1" applyAlignment="1"/>
    <xf numFmtId="0" fontId="2" fillId="0" borderId="17" xfId="0" applyFont="1" applyBorder="1" applyAlignment="1"/>
    <xf numFmtId="0" fontId="2" fillId="0" borderId="30" xfId="0" applyFont="1" applyBorder="1" applyAlignment="1"/>
    <xf numFmtId="0" fontId="2" fillId="0" borderId="30" xfId="0" applyFont="1" applyBorder="1" applyAlignment="1">
      <alignment horizontal="center" vertical="center" wrapText="1"/>
    </xf>
    <xf numFmtId="0" fontId="2" fillId="8" borderId="23" xfId="0" applyFont="1" applyFill="1" applyBorder="1" applyAlignment="1">
      <alignment horizontal="left" vertical="center" wrapText="1"/>
    </xf>
    <xf numFmtId="0" fontId="20" fillId="8" borderId="23" xfId="0" applyFont="1" applyFill="1" applyBorder="1" applyAlignment="1">
      <alignment horizontal="left" vertical="center"/>
    </xf>
    <xf numFmtId="168" fontId="1" fillId="0" borderId="114" xfId="1" applyNumberFormat="1" applyFont="1" applyBorder="1" applyAlignment="1">
      <alignment horizontal="center" vertical="center" wrapText="1"/>
    </xf>
    <xf numFmtId="168" fontId="1" fillId="0" borderId="115" xfId="1" applyNumberFormat="1" applyFont="1" applyBorder="1" applyAlignment="1">
      <alignment horizontal="center" vertical="center" wrapText="1"/>
    </xf>
    <xf numFmtId="0" fontId="1" fillId="3" borderId="11" xfId="0" applyFont="1" applyFill="1" applyBorder="1" applyAlignment="1">
      <alignment horizontal="left" vertical="center" wrapText="1"/>
    </xf>
    <xf numFmtId="0" fontId="20" fillId="0" borderId="10" xfId="0" applyFont="1" applyBorder="1" applyAlignment="1">
      <alignment horizontal="left" vertical="center"/>
    </xf>
    <xf numFmtId="0" fontId="1" fillId="20" borderId="11" xfId="0" applyFont="1" applyFill="1" applyBorder="1" applyAlignment="1">
      <alignment horizontal="left" vertical="center" wrapText="1"/>
    </xf>
    <xf numFmtId="0" fontId="20" fillId="19" borderId="10" xfId="0" applyFont="1" applyFill="1" applyBorder="1" applyAlignment="1">
      <alignment horizontal="left" vertical="center"/>
    </xf>
    <xf numFmtId="0" fontId="20" fillId="19" borderId="12" xfId="0" applyFont="1" applyFill="1" applyBorder="1" applyAlignment="1">
      <alignment horizontal="left" vertical="center"/>
    </xf>
    <xf numFmtId="0" fontId="2" fillId="8" borderId="103" xfId="0" applyFont="1" applyFill="1" applyBorder="1" applyAlignment="1">
      <alignment horizontal="left" vertical="center" wrapText="1"/>
    </xf>
    <xf numFmtId="0" fontId="2" fillId="8" borderId="104" xfId="0" applyFont="1" applyFill="1" applyBorder="1" applyAlignment="1">
      <alignment horizontal="left" vertical="center" wrapText="1"/>
    </xf>
    <xf numFmtId="0" fontId="2" fillId="8" borderId="105" xfId="0" applyFont="1" applyFill="1" applyBorder="1" applyAlignment="1">
      <alignment horizontal="left" vertical="center" wrapText="1"/>
    </xf>
    <xf numFmtId="0" fontId="20" fillId="0" borderId="12" xfId="0" applyFont="1" applyBorder="1" applyAlignment="1">
      <alignment horizontal="left" vertical="center"/>
    </xf>
    <xf numFmtId="0" fontId="2" fillId="8" borderId="101" xfId="0" applyFont="1" applyFill="1" applyBorder="1" applyAlignment="1">
      <alignment horizontal="left" vertical="center" wrapText="1"/>
    </xf>
    <xf numFmtId="0" fontId="20" fillId="8" borderId="101" xfId="0" applyFont="1" applyFill="1" applyBorder="1" applyAlignment="1">
      <alignment horizontal="left" vertical="center"/>
    </xf>
    <xf numFmtId="0" fontId="1" fillId="2" borderId="24" xfId="0" applyFont="1" applyFill="1" applyBorder="1" applyAlignment="1">
      <alignment horizontal="center" vertical="center" wrapText="1"/>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1" fillId="2" borderId="25" xfId="0" applyFont="1" applyFill="1" applyBorder="1" applyAlignment="1">
      <alignment horizontal="left" vertical="center" wrapText="1"/>
    </xf>
    <xf numFmtId="0" fontId="20" fillId="0" borderId="25" xfId="0" applyFont="1" applyBorder="1" applyAlignment="1">
      <alignment horizontal="left" vertical="center"/>
    </xf>
    <xf numFmtId="0" fontId="1" fillId="2" borderId="25" xfId="0" applyFont="1" applyFill="1" applyBorder="1" applyAlignment="1">
      <alignment horizontal="center" vertical="center" wrapText="1"/>
    </xf>
    <xf numFmtId="0" fontId="20" fillId="0" borderId="17" xfId="0" applyFont="1" applyBorder="1" applyAlignment="1">
      <alignment horizontal="center" vertical="center"/>
    </xf>
    <xf numFmtId="0" fontId="1" fillId="2" borderId="27" xfId="0" applyFont="1" applyFill="1" applyBorder="1" applyAlignment="1">
      <alignment horizontal="center" vertical="center" wrapText="1"/>
    </xf>
    <xf numFmtId="0" fontId="20" fillId="0" borderId="27" xfId="0" applyFont="1" applyBorder="1" applyAlignment="1">
      <alignment horizontal="center" vertical="center"/>
    </xf>
    <xf numFmtId="0" fontId="13" fillId="0" borderId="17" xfId="0" applyFont="1" applyBorder="1" applyAlignment="1">
      <alignment horizontal="center" vertical="center"/>
    </xf>
    <xf numFmtId="0" fontId="20" fillId="0" borderId="17" xfId="0" applyFont="1" applyBorder="1" applyAlignment="1">
      <alignment horizontal="left" vertical="center"/>
    </xf>
    <xf numFmtId="0" fontId="1" fillId="12" borderId="40" xfId="0" applyFont="1" applyFill="1" applyBorder="1" applyAlignment="1">
      <alignment horizontal="center" vertical="center" wrapText="1"/>
    </xf>
    <xf numFmtId="0" fontId="20" fillId="9" borderId="2" xfId="0" applyFont="1" applyFill="1" applyBorder="1" applyAlignment="1">
      <alignment horizontal="center" vertical="center"/>
    </xf>
    <xf numFmtId="0" fontId="20" fillId="9" borderId="41" xfId="0" applyFont="1" applyFill="1" applyBorder="1" applyAlignment="1">
      <alignment horizontal="center" vertical="center"/>
    </xf>
    <xf numFmtId="0" fontId="20" fillId="9" borderId="38" xfId="0" applyFont="1" applyFill="1" applyBorder="1" applyAlignment="1">
      <alignment horizontal="center" vertical="center"/>
    </xf>
    <xf numFmtId="0" fontId="20" fillId="9" borderId="3" xfId="0" applyFont="1" applyFill="1" applyBorder="1" applyAlignment="1">
      <alignment horizontal="center" vertical="center"/>
    </xf>
    <xf numFmtId="0" fontId="20" fillId="9" borderId="39" xfId="0" applyFont="1" applyFill="1" applyBorder="1" applyAlignment="1">
      <alignment horizontal="center" vertical="center"/>
    </xf>
    <xf numFmtId="0" fontId="1" fillId="0" borderId="5" xfId="0" applyFont="1" applyBorder="1" applyAlignment="1">
      <alignment horizontal="lef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 fillId="2" borderId="11" xfId="0" applyFont="1" applyFill="1" applyBorder="1" applyAlignment="1">
      <alignment horizontal="left" vertical="center" wrapText="1"/>
    </xf>
    <xf numFmtId="10" fontId="1" fillId="2" borderId="17" xfId="3" applyNumberFormat="1" applyFont="1" applyFill="1" applyBorder="1" applyAlignment="1">
      <alignment horizontal="left" vertical="center" wrapText="1"/>
    </xf>
    <xf numFmtId="10" fontId="20" fillId="0" borderId="17" xfId="3" applyNumberFormat="1" applyFont="1" applyBorder="1" applyAlignment="1">
      <alignment horizontal="left" vertical="center"/>
    </xf>
    <xf numFmtId="0" fontId="1" fillId="3" borderId="13" xfId="0" applyFont="1" applyFill="1" applyBorder="1" applyAlignment="1">
      <alignment horizontal="left" vertical="center" wrapText="1"/>
    </xf>
    <xf numFmtId="0" fontId="20" fillId="0" borderId="14" xfId="0" applyFont="1" applyBorder="1" applyAlignment="1">
      <alignment horizontal="left" vertical="center"/>
    </xf>
    <xf numFmtId="0" fontId="1" fillId="16" borderId="5" xfId="0" applyFont="1" applyFill="1" applyBorder="1" applyAlignment="1">
      <alignment horizontal="left" vertical="center" wrapText="1"/>
    </xf>
    <xf numFmtId="0" fontId="20" fillId="9" borderId="6" xfId="0" applyFont="1" applyFill="1" applyBorder="1" applyAlignment="1">
      <alignment horizontal="left" vertical="center"/>
    </xf>
    <xf numFmtId="0" fontId="20" fillId="9" borderId="7" xfId="0" applyFont="1" applyFill="1" applyBorder="1" applyAlignment="1">
      <alignment horizontal="left" vertical="center"/>
    </xf>
    <xf numFmtId="0" fontId="2" fillId="8" borderId="99" xfId="0" applyFont="1" applyFill="1" applyBorder="1" applyAlignment="1">
      <alignment horizontal="left" vertical="center" wrapText="1"/>
    </xf>
    <xf numFmtId="0" fontId="2" fillId="8" borderId="37" xfId="0" applyFont="1" applyFill="1" applyBorder="1" applyAlignment="1">
      <alignment horizontal="left" vertical="center" wrapText="1"/>
    </xf>
    <xf numFmtId="0" fontId="2" fillId="8" borderId="100" xfId="0" applyFont="1" applyFill="1" applyBorder="1" applyAlignment="1">
      <alignment horizontal="left" vertical="center" wrapText="1"/>
    </xf>
    <xf numFmtId="0" fontId="13" fillId="0" borderId="30" xfId="0" applyFont="1" applyBorder="1" applyAlignment="1">
      <alignment horizontal="center" vertical="center"/>
    </xf>
    <xf numFmtId="0" fontId="2" fillId="0" borderId="17" xfId="0" applyFont="1" applyBorder="1" applyAlignment="1">
      <alignment horizontal="left" vertical="center" wrapText="1"/>
    </xf>
    <xf numFmtId="0" fontId="13" fillId="0" borderId="17" xfId="0" applyFont="1" applyBorder="1" applyAlignment="1">
      <alignment horizontal="left" vertical="center"/>
    </xf>
    <xf numFmtId="0" fontId="13" fillId="0" borderId="30" xfId="0" applyFont="1" applyBorder="1" applyAlignment="1">
      <alignment horizontal="left" vertical="center"/>
    </xf>
    <xf numFmtId="0" fontId="2" fillId="0" borderId="11" xfId="0" applyFont="1" applyBorder="1" applyAlignment="1">
      <alignment horizontal="left" vertical="center" wrapText="1"/>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xf numFmtId="0" fontId="20" fillId="0" borderId="6" xfId="0" applyFont="1" applyBorder="1" applyAlignment="1">
      <alignment horizontal="center" vertical="center"/>
    </xf>
    <xf numFmtId="0" fontId="2" fillId="0" borderId="103" xfId="0" applyFont="1" applyBorder="1" applyAlignment="1">
      <alignment horizontal="center" vertical="center" wrapText="1"/>
    </xf>
    <xf numFmtId="0" fontId="2" fillId="0" borderId="104" xfId="0" applyFont="1" applyBorder="1" applyAlignment="1">
      <alignment horizontal="center" vertical="center" wrapText="1"/>
    </xf>
    <xf numFmtId="0" fontId="2" fillId="0" borderId="111" xfId="0" applyFont="1" applyBorder="1" applyAlignment="1">
      <alignment horizontal="center" vertical="center" wrapText="1"/>
    </xf>
    <xf numFmtId="0" fontId="1" fillId="16" borderId="13" xfId="0" applyFont="1" applyFill="1" applyBorder="1" applyAlignment="1">
      <alignment horizontal="left" vertical="center" wrapText="1"/>
    </xf>
    <xf numFmtId="0" fontId="22" fillId="9" borderId="14" xfId="0" applyFont="1" applyFill="1" applyBorder="1" applyAlignment="1">
      <alignment horizontal="left" vertical="center"/>
    </xf>
    <xf numFmtId="0" fontId="11" fillId="0" borderId="92" xfId="0" applyFont="1" applyBorder="1" applyAlignment="1">
      <alignment horizontal="center" vertical="center" wrapText="1"/>
    </xf>
    <xf numFmtId="0" fontId="16" fillId="0" borderId="94" xfId="0" applyFont="1" applyBorder="1"/>
    <xf numFmtId="0" fontId="11" fillId="0" borderId="18" xfId="0" applyFont="1" applyBorder="1" applyAlignment="1">
      <alignment horizontal="left" vertical="center" wrapText="1"/>
    </xf>
    <xf numFmtId="0" fontId="16" fillId="0" borderId="18" xfId="0" applyFont="1" applyBorder="1"/>
    <xf numFmtId="0" fontId="16" fillId="0" borderId="19" xfId="0" applyFont="1" applyBorder="1"/>
    <xf numFmtId="0" fontId="12" fillId="0" borderId="34" xfId="0" applyFont="1" applyBorder="1" applyAlignment="1">
      <alignment horizontal="center" vertical="center" wrapText="1"/>
    </xf>
    <xf numFmtId="0" fontId="16" fillId="0" borderId="35" xfId="0" applyFont="1" applyBorder="1"/>
    <xf numFmtId="0" fontId="16" fillId="0" borderId="36" xfId="0" applyFont="1" applyBorder="1"/>
    <xf numFmtId="0" fontId="11" fillId="2" borderId="27" xfId="0" applyFont="1" applyFill="1" applyBorder="1" applyAlignment="1">
      <alignment horizontal="left" vertical="center" wrapText="1"/>
    </xf>
    <xf numFmtId="0" fontId="11" fillId="2" borderId="17" xfId="0" applyFont="1" applyFill="1" applyBorder="1" applyAlignment="1">
      <alignment horizontal="left" vertical="center" wrapText="1"/>
    </xf>
    <xf numFmtId="0" fontId="20" fillId="0" borderId="17" xfId="0" applyFont="1" applyBorder="1"/>
    <xf numFmtId="0" fontId="20" fillId="0" borderId="27" xfId="0" applyFont="1" applyBorder="1"/>
    <xf numFmtId="0" fontId="13" fillId="0" borderId="17" xfId="0" applyFont="1" applyBorder="1" applyAlignment="1"/>
    <xf numFmtId="0" fontId="12" fillId="2" borderId="27" xfId="0" applyFont="1" applyFill="1" applyBorder="1" applyAlignment="1">
      <alignment horizontal="left" vertical="center" wrapText="1"/>
    </xf>
    <xf numFmtId="0" fontId="11" fillId="0" borderId="17" xfId="0" applyFont="1" applyBorder="1" applyAlignment="1">
      <alignment horizontal="center" vertical="center" wrapText="1"/>
    </xf>
    <xf numFmtId="0" fontId="11" fillId="0" borderId="30" xfId="0" applyFont="1" applyBorder="1" applyAlignment="1"/>
    <xf numFmtId="0" fontId="11" fillId="0" borderId="6" xfId="0" applyFont="1" applyBorder="1" applyAlignment="1">
      <alignment horizontal="center" vertical="center" wrapText="1"/>
    </xf>
    <xf numFmtId="0" fontId="16" fillId="0" borderId="6" xfId="0" applyFont="1" applyBorder="1"/>
    <xf numFmtId="0" fontId="11" fillId="0" borderId="30" xfId="0" applyFont="1" applyBorder="1" applyAlignment="1">
      <alignment horizontal="center" vertical="center" wrapText="1"/>
    </xf>
    <xf numFmtId="10" fontId="12" fillId="2" borderId="17" xfId="0" applyNumberFormat="1" applyFont="1" applyFill="1" applyBorder="1" applyAlignment="1">
      <alignment horizontal="left" vertical="center" wrapText="1"/>
    </xf>
    <xf numFmtId="0" fontId="12" fillId="0" borderId="47" xfId="0" applyFont="1" applyBorder="1" applyAlignment="1">
      <alignment horizontal="center" vertical="center" wrapText="1"/>
    </xf>
    <xf numFmtId="0" fontId="16" fillId="0" borderId="10" xfId="0" applyFont="1" applyBorder="1"/>
    <xf numFmtId="0" fontId="16" fillId="0" borderId="53" xfId="0" applyFont="1" applyBorder="1"/>
    <xf numFmtId="17" fontId="12" fillId="0" borderId="17" xfId="0" applyNumberFormat="1" applyFont="1" applyBorder="1" applyAlignment="1">
      <alignment horizontal="center" vertical="center" wrapText="1"/>
    </xf>
  </cellXfs>
  <cellStyles count="4">
    <cellStyle name="Moeda" xfId="1" builtinId="4"/>
    <cellStyle name="Normal" xfId="0" builtinId="0"/>
    <cellStyle name="Porcentagem" xfId="3" builtinId="5"/>
    <cellStyle name="Separador de milhares" xfId="2" builtinId="3"/>
  </cellStyles>
  <dxfs count="5">
    <dxf>
      <fill>
        <patternFill>
          <bgColor indexed="42"/>
        </patternFill>
      </fill>
    </dxf>
    <dxf>
      <fill>
        <patternFill>
          <bgColor indexed="42"/>
        </patternFill>
      </fill>
    </dxf>
    <dxf>
      <font>
        <condense val="0"/>
        <extend val="0"/>
        <color indexed="60"/>
      </font>
      <fill>
        <patternFill>
          <bgColor indexed="13"/>
        </patternFill>
      </fill>
      <border>
        <left style="thin">
          <color indexed="10"/>
        </left>
        <right style="thin">
          <color indexed="10"/>
        </right>
        <top style="thin">
          <color indexed="10"/>
        </top>
        <bottom style="thin">
          <color indexed="10"/>
        </bottom>
      </border>
    </dxf>
    <dxf>
      <fill>
        <patternFill>
          <bgColor indexed="42"/>
        </patternFill>
      </fill>
    </dxf>
    <dxf>
      <font>
        <b/>
        <i val="0"/>
        <strike val="0"/>
        <condense val="0"/>
        <extend val="0"/>
        <color indexed="16"/>
      </font>
      <fill>
        <patternFill>
          <bgColor indexed="13"/>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10</xdr:col>
      <xdr:colOff>240244</xdr:colOff>
      <xdr:row>23</xdr:row>
      <xdr:rowOff>125942</xdr:rowOff>
    </xdr:from>
    <xdr:to>
      <xdr:col>16</xdr:col>
      <xdr:colOff>179918</xdr:colOff>
      <xdr:row>25</xdr:row>
      <xdr:rowOff>103717</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6378577" y="4401609"/>
          <a:ext cx="4003674" cy="411692"/>
        </a:xfrm>
        <a:prstGeom prst="rect">
          <a:avLst/>
        </a:prstGeom>
        <a:noFill/>
        <a:ln w="9525">
          <a:noFill/>
          <a:miter lim="800000"/>
          <a:headEnd/>
          <a:tailEnd/>
        </a:ln>
      </xdr:spPr>
    </xdr:pic>
    <xdr:clientData/>
  </xdr:twoCellAnchor>
  <xdr:oneCellAnchor>
    <xdr:from>
      <xdr:col>7</xdr:col>
      <xdr:colOff>0</xdr:colOff>
      <xdr:row>3</xdr:row>
      <xdr:rowOff>0</xdr:rowOff>
    </xdr:from>
    <xdr:ext cx="304800" cy="323850"/>
    <xdr:sp macro="" textlink="">
      <xdr:nvSpPr>
        <xdr:cNvPr id="3" name="Shape 3"/>
        <xdr:cNvSpPr/>
      </xdr:nvSpPr>
      <xdr:spPr>
        <a:xfrm>
          <a:off x="4324350" y="609600"/>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xdr:row>
      <xdr:rowOff>0</xdr:rowOff>
    </xdr:from>
    <xdr:ext cx="304800" cy="304800"/>
    <xdr:sp macro="" textlink="">
      <xdr:nvSpPr>
        <xdr:cNvPr id="4" name="Shape 4"/>
        <xdr:cNvSpPr/>
      </xdr:nvSpPr>
      <xdr:spPr>
        <a:xfrm>
          <a:off x="4324350" y="1181100"/>
          <a:ext cx="3048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15</xdr:col>
      <xdr:colOff>338667</xdr:colOff>
      <xdr:row>1</xdr:row>
      <xdr:rowOff>137584</xdr:rowOff>
    </xdr:from>
    <xdr:to>
      <xdr:col>17</xdr:col>
      <xdr:colOff>481542</xdr:colOff>
      <xdr:row>7</xdr:row>
      <xdr:rowOff>178687</xdr:rowOff>
    </xdr:to>
    <xdr:pic>
      <xdr:nvPicPr>
        <xdr:cNvPr id="1025" name="Picture 1" descr="Brasão e Bandeira do Município de Estiva (MG) - mbi.com.br"/>
        <xdr:cNvPicPr>
          <a:picLocks noChangeAspect="1" noChangeArrowheads="1"/>
        </xdr:cNvPicPr>
      </xdr:nvPicPr>
      <xdr:blipFill>
        <a:blip xmlns:r="http://schemas.openxmlformats.org/officeDocument/2006/relationships" r:embed="rId2" cstate="print"/>
        <a:srcRect/>
        <a:stretch>
          <a:fillRect/>
        </a:stretch>
      </xdr:blipFill>
      <xdr:spPr bwMode="auto">
        <a:xfrm>
          <a:off x="9958917" y="338667"/>
          <a:ext cx="1127125" cy="1279353"/>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3</xdr:row>
      <xdr:rowOff>0</xdr:rowOff>
    </xdr:from>
    <xdr:ext cx="304800" cy="323850"/>
    <xdr:sp macro="" textlink="">
      <xdr:nvSpPr>
        <xdr:cNvPr id="2" name="Shape 3"/>
        <xdr:cNvSpPr/>
      </xdr:nvSpPr>
      <xdr:spPr>
        <a:xfrm>
          <a:off x="9477375" y="600075"/>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3</xdr:row>
      <xdr:rowOff>0</xdr:rowOff>
    </xdr:from>
    <xdr:ext cx="304800" cy="314325"/>
    <xdr:sp macro="" textlink="">
      <xdr:nvSpPr>
        <xdr:cNvPr id="3" name="Shape 3"/>
        <xdr:cNvSpPr/>
      </xdr:nvSpPr>
      <xdr:spPr>
        <a:xfrm>
          <a:off x="9477375" y="981075"/>
          <a:ext cx="3048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3</xdr:row>
      <xdr:rowOff>0</xdr:rowOff>
    </xdr:from>
    <xdr:ext cx="314325" cy="333375"/>
    <xdr:sp macro="" textlink="">
      <xdr:nvSpPr>
        <xdr:cNvPr id="5" name="Shape 7"/>
        <xdr:cNvSpPr/>
      </xdr:nvSpPr>
      <xdr:spPr>
        <a:xfrm>
          <a:off x="8143875" y="981075"/>
          <a:ext cx="314325"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8</xdr:col>
      <xdr:colOff>0</xdr:colOff>
      <xdr:row>3</xdr:row>
      <xdr:rowOff>0</xdr:rowOff>
    </xdr:from>
    <xdr:ext cx="314325" cy="333375"/>
    <xdr:sp macro="" textlink="">
      <xdr:nvSpPr>
        <xdr:cNvPr id="7" name="Shape 7"/>
        <xdr:cNvSpPr/>
      </xdr:nvSpPr>
      <xdr:spPr>
        <a:xfrm>
          <a:off x="12325350" y="981075"/>
          <a:ext cx="314325"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4</xdr:row>
      <xdr:rowOff>0</xdr:rowOff>
    </xdr:from>
    <xdr:ext cx="304800" cy="333375"/>
    <xdr:sp macro="" textlink="">
      <xdr:nvSpPr>
        <xdr:cNvPr id="9" name="Shape 6"/>
        <xdr:cNvSpPr/>
      </xdr:nvSpPr>
      <xdr:spPr>
        <a:xfrm>
          <a:off x="9477375" y="1181100"/>
          <a:ext cx="30480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5</xdr:col>
      <xdr:colOff>0</xdr:colOff>
      <xdr:row>4</xdr:row>
      <xdr:rowOff>0</xdr:rowOff>
    </xdr:from>
    <xdr:ext cx="304800" cy="333375"/>
    <xdr:sp macro="" textlink="">
      <xdr:nvSpPr>
        <xdr:cNvPr id="10" name="Shape 6"/>
        <xdr:cNvSpPr/>
      </xdr:nvSpPr>
      <xdr:spPr>
        <a:xfrm>
          <a:off x="6810375" y="1181100"/>
          <a:ext cx="30480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4</xdr:row>
      <xdr:rowOff>0</xdr:rowOff>
    </xdr:from>
    <xdr:ext cx="314325" cy="333375"/>
    <xdr:sp macro="" textlink="">
      <xdr:nvSpPr>
        <xdr:cNvPr id="11" name="Shape 7"/>
        <xdr:cNvSpPr/>
      </xdr:nvSpPr>
      <xdr:spPr>
        <a:xfrm>
          <a:off x="8143875" y="1181100"/>
          <a:ext cx="314325"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4</xdr:row>
      <xdr:rowOff>0</xdr:rowOff>
    </xdr:from>
    <xdr:ext cx="304800" cy="333375"/>
    <xdr:sp macro="" textlink="">
      <xdr:nvSpPr>
        <xdr:cNvPr id="12" name="Shape 6"/>
        <xdr:cNvSpPr/>
      </xdr:nvSpPr>
      <xdr:spPr>
        <a:xfrm>
          <a:off x="9477375" y="1181100"/>
          <a:ext cx="304800"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xdr:row>
      <xdr:rowOff>0</xdr:rowOff>
    </xdr:from>
    <xdr:ext cx="304800" cy="323850"/>
    <xdr:sp macro="" textlink="">
      <xdr:nvSpPr>
        <xdr:cNvPr id="15" name="Shape 3"/>
        <xdr:cNvSpPr/>
      </xdr:nvSpPr>
      <xdr:spPr>
        <a:xfrm>
          <a:off x="9477375" y="1390650"/>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6</xdr:col>
      <xdr:colOff>0</xdr:colOff>
      <xdr:row>5</xdr:row>
      <xdr:rowOff>0</xdr:rowOff>
    </xdr:from>
    <xdr:ext cx="314325" cy="323850"/>
    <xdr:sp macro="" textlink="">
      <xdr:nvSpPr>
        <xdr:cNvPr id="16" name="Shape 8"/>
        <xdr:cNvSpPr/>
      </xdr:nvSpPr>
      <xdr:spPr>
        <a:xfrm>
          <a:off x="8143875" y="1390650"/>
          <a:ext cx="31432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5</xdr:row>
      <xdr:rowOff>0</xdr:rowOff>
    </xdr:from>
    <xdr:ext cx="304800" cy="323850"/>
    <xdr:sp macro="" textlink="">
      <xdr:nvSpPr>
        <xdr:cNvPr id="17" name="Shape 3"/>
        <xdr:cNvSpPr/>
      </xdr:nvSpPr>
      <xdr:spPr>
        <a:xfrm>
          <a:off x="9477375" y="1390650"/>
          <a:ext cx="304800"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9</xdr:col>
      <xdr:colOff>0</xdr:colOff>
      <xdr:row>5</xdr:row>
      <xdr:rowOff>0</xdr:rowOff>
    </xdr:from>
    <xdr:ext cx="314325" cy="323850"/>
    <xdr:sp macro="" textlink="">
      <xdr:nvSpPr>
        <xdr:cNvPr id="19" name="Shape 8"/>
        <xdr:cNvSpPr/>
      </xdr:nvSpPr>
      <xdr:spPr>
        <a:xfrm>
          <a:off x="14992350" y="1390650"/>
          <a:ext cx="314325" cy="323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0</xdr:colOff>
      <xdr:row>3</xdr:row>
      <xdr:rowOff>0</xdr:rowOff>
    </xdr:from>
    <xdr:ext cx="304800" cy="323850"/>
    <xdr:sp macro="" textlink="">
      <xdr:nvSpPr>
        <xdr:cNvPr id="3"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7</xdr:col>
      <xdr:colOff>0</xdr:colOff>
      <xdr:row>6</xdr:row>
      <xdr:rowOff>0</xdr:rowOff>
    </xdr:from>
    <xdr:ext cx="304800" cy="304800"/>
    <xdr:sp macro="" textlink="">
      <xdr:nvSpPr>
        <xdr:cNvPr id="4" name="Shape 4"/>
        <xdr:cNvSpPr/>
      </xdr:nvSpPr>
      <xdr:spPr>
        <a:xfrm>
          <a:off x="5198363" y="3632363"/>
          <a:ext cx="295275"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25</xdr:col>
      <xdr:colOff>0</xdr:colOff>
      <xdr:row>18</xdr:row>
      <xdr:rowOff>0</xdr:rowOff>
    </xdr:from>
    <xdr:ext cx="266700" cy="314325"/>
    <xdr:sp macro="" textlink="">
      <xdr:nvSpPr>
        <xdr:cNvPr id="5" name="Shape 5"/>
        <xdr:cNvSpPr/>
      </xdr:nvSpPr>
      <xdr:spPr>
        <a:xfrm>
          <a:off x="5212650" y="3627600"/>
          <a:ext cx="266700" cy="30480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14</xdr:col>
      <xdr:colOff>1251858</xdr:colOff>
      <xdr:row>1</xdr:row>
      <xdr:rowOff>54428</xdr:rowOff>
    </xdr:from>
    <xdr:to>
      <xdr:col>15</xdr:col>
      <xdr:colOff>1253890</xdr:colOff>
      <xdr:row>9</xdr:row>
      <xdr:rowOff>122465</xdr:rowOff>
    </xdr:to>
    <xdr:pic>
      <xdr:nvPicPr>
        <xdr:cNvPr id="7" name="Picture 1" descr="Brasão e Bandeira do Município de Estiva (MG) - mbi.com.br"/>
        <xdr:cNvPicPr>
          <a:picLocks noChangeAspect="1" noChangeArrowheads="1"/>
        </xdr:cNvPicPr>
      </xdr:nvPicPr>
      <xdr:blipFill>
        <a:blip xmlns:r="http://schemas.openxmlformats.org/officeDocument/2006/relationships" r:embed="rId1" cstate="print"/>
        <a:srcRect/>
        <a:stretch>
          <a:fillRect/>
        </a:stretch>
      </xdr:blipFill>
      <xdr:spPr bwMode="auto">
        <a:xfrm>
          <a:off x="13185322" y="258535"/>
          <a:ext cx="1294711" cy="1619251"/>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3</xdr:row>
      <xdr:rowOff>0</xdr:rowOff>
    </xdr:from>
    <xdr:ext cx="266700" cy="323850"/>
    <xdr:sp macro="" textlink="">
      <xdr:nvSpPr>
        <xdr:cNvPr id="9" name="Shape 9"/>
        <xdr:cNvSpPr/>
      </xdr:nvSpPr>
      <xdr:spPr>
        <a:xfrm>
          <a:off x="5212650" y="3622838"/>
          <a:ext cx="2667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0</xdr:col>
      <xdr:colOff>0</xdr:colOff>
      <xdr:row>5</xdr:row>
      <xdr:rowOff>0</xdr:rowOff>
    </xdr:from>
    <xdr:ext cx="266700" cy="323850"/>
    <xdr:sp macro="" textlink="">
      <xdr:nvSpPr>
        <xdr:cNvPr id="2" name="Shape 9"/>
        <xdr:cNvSpPr/>
      </xdr:nvSpPr>
      <xdr:spPr>
        <a:xfrm>
          <a:off x="5212650" y="3622838"/>
          <a:ext cx="266700"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10</xdr:col>
      <xdr:colOff>0</xdr:colOff>
      <xdr:row>3</xdr:row>
      <xdr:rowOff>0</xdr:rowOff>
    </xdr:from>
    <xdr:ext cx="304800" cy="323850"/>
    <xdr:sp macro="" textlink="">
      <xdr:nvSpPr>
        <xdr:cNvPr id="3" name="Shape 3"/>
        <xdr:cNvSpPr/>
      </xdr:nvSpPr>
      <xdr:spPr>
        <a:xfrm>
          <a:off x="5198363" y="3622838"/>
          <a:ext cx="295275" cy="3143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10</xdr:col>
      <xdr:colOff>0</xdr:colOff>
      <xdr:row>5</xdr:row>
      <xdr:rowOff>0</xdr:rowOff>
    </xdr:from>
    <xdr:ext cx="304800" cy="342900"/>
    <xdr:sp macro="" textlink="">
      <xdr:nvSpPr>
        <xdr:cNvPr id="10" name="Shape 10"/>
        <xdr:cNvSpPr/>
      </xdr:nvSpPr>
      <xdr:spPr>
        <a:xfrm>
          <a:off x="5198363" y="3613313"/>
          <a:ext cx="295275" cy="3333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twoCellAnchor editAs="oneCell">
    <xdr:from>
      <xdr:col>10</xdr:col>
      <xdr:colOff>13607</xdr:colOff>
      <xdr:row>1</xdr:row>
      <xdr:rowOff>190502</xdr:rowOff>
    </xdr:from>
    <xdr:to>
      <xdr:col>10</xdr:col>
      <xdr:colOff>1308317</xdr:colOff>
      <xdr:row>9</xdr:row>
      <xdr:rowOff>40824</xdr:rowOff>
    </xdr:to>
    <xdr:pic>
      <xdr:nvPicPr>
        <xdr:cNvPr id="6" name="Picture 1" descr="Brasão e Bandeira do Município de Estiva (MG) - mbi.com.br"/>
        <xdr:cNvPicPr>
          <a:picLocks noChangeAspect="1" noChangeArrowheads="1"/>
        </xdr:cNvPicPr>
      </xdr:nvPicPr>
      <xdr:blipFill>
        <a:blip xmlns:r="http://schemas.openxmlformats.org/officeDocument/2006/relationships" r:embed="rId1" cstate="print"/>
        <a:srcRect/>
        <a:stretch>
          <a:fillRect/>
        </a:stretch>
      </xdr:blipFill>
      <xdr:spPr bwMode="auto">
        <a:xfrm>
          <a:off x="9116786" y="449038"/>
          <a:ext cx="1294710" cy="14695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SF_PME/Downloads/BDI.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DI"/>
      <sheetName val="Plan4"/>
    </sheetNames>
    <sheetDataSet>
      <sheetData sheetId="0"/>
      <sheetData sheetId="1">
        <row r="6">
          <cell r="C6">
            <v>3</v>
          </cell>
        </row>
        <row r="11">
          <cell r="C11">
            <v>0.65</v>
          </cell>
          <cell r="D11">
            <v>0.65</v>
          </cell>
          <cell r="E11">
            <v>0.65</v>
          </cell>
          <cell r="F11">
            <v>0.65</v>
          </cell>
          <cell r="G11">
            <v>0.65</v>
          </cell>
          <cell r="H11">
            <v>0.65</v>
          </cell>
          <cell r="I11">
            <v>0.65</v>
          </cell>
          <cell r="J11">
            <v>0.65</v>
          </cell>
          <cell r="K11">
            <v>0.65</v>
          </cell>
          <cell r="L11">
            <v>0.65</v>
          </cell>
          <cell r="M11">
            <v>0.65</v>
          </cell>
          <cell r="N11">
            <v>0.65</v>
          </cell>
          <cell r="O11">
            <v>0.65</v>
          </cell>
          <cell r="P11">
            <v>0.65</v>
          </cell>
          <cell r="Q11">
            <v>0.65</v>
          </cell>
          <cell r="R11">
            <v>0.65</v>
          </cell>
          <cell r="S11">
            <v>0.65</v>
          </cell>
          <cell r="T11">
            <v>0.65</v>
          </cell>
        </row>
        <row r="12">
          <cell r="C12">
            <v>3</v>
          </cell>
          <cell r="D12">
            <v>3</v>
          </cell>
          <cell r="E12">
            <v>3</v>
          </cell>
          <cell r="F12">
            <v>3</v>
          </cell>
          <cell r="G12">
            <v>3</v>
          </cell>
          <cell r="H12">
            <v>3</v>
          </cell>
          <cell r="I12">
            <v>3</v>
          </cell>
          <cell r="J12">
            <v>3</v>
          </cell>
          <cell r="K12">
            <v>3</v>
          </cell>
          <cell r="L12">
            <v>3</v>
          </cell>
          <cell r="M12">
            <v>3</v>
          </cell>
          <cell r="N12">
            <v>3</v>
          </cell>
          <cell r="O12">
            <v>3</v>
          </cell>
          <cell r="P12">
            <v>3</v>
          </cell>
          <cell r="Q12">
            <v>3</v>
          </cell>
          <cell r="R12">
            <v>3</v>
          </cell>
          <cell r="S12">
            <v>3</v>
          </cell>
          <cell r="T12">
            <v>3</v>
          </cell>
        </row>
        <row r="13">
          <cell r="C13">
            <v>2</v>
          </cell>
          <cell r="D13">
            <v>2</v>
          </cell>
          <cell r="E13">
            <v>2</v>
          </cell>
          <cell r="F13">
            <v>2</v>
          </cell>
          <cell r="G13">
            <v>2</v>
          </cell>
          <cell r="H13">
            <v>2</v>
          </cell>
          <cell r="I13">
            <v>2</v>
          </cell>
          <cell r="J13">
            <v>2</v>
          </cell>
          <cell r="K13">
            <v>2</v>
          </cell>
          <cell r="L13">
            <v>2</v>
          </cell>
          <cell r="M13">
            <v>2</v>
          </cell>
          <cell r="N13">
            <v>2</v>
          </cell>
          <cell r="O13">
            <v>5</v>
          </cell>
          <cell r="P13">
            <v>5</v>
          </cell>
          <cell r="Q13">
            <v>5</v>
          </cell>
          <cell r="R13">
            <v>5</v>
          </cell>
          <cell r="S13">
            <v>5</v>
          </cell>
          <cell r="T13">
            <v>5</v>
          </cell>
        </row>
        <row r="17">
          <cell r="B17">
            <v>1</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Plan1"/>
  <dimension ref="A1:W72"/>
  <sheetViews>
    <sheetView zoomScale="70" zoomScaleNormal="70" workbookViewId="0">
      <selection sqref="A1:R1"/>
    </sheetView>
  </sheetViews>
  <sheetFormatPr defaultRowHeight="15.75"/>
  <cols>
    <col min="1" max="1" width="6" style="102" customWidth="1"/>
    <col min="2" max="8" width="9.140625" style="102"/>
    <col min="9" max="9" width="12.85546875" style="102" bestFit="1" customWidth="1"/>
    <col min="10" max="10" width="9.140625" style="102"/>
    <col min="11" max="11" width="14.5703125" style="102" bestFit="1" customWidth="1"/>
    <col min="12" max="12" width="11.28515625" style="102" bestFit="1" customWidth="1"/>
    <col min="13" max="13" width="5.5703125" style="102" bestFit="1" customWidth="1"/>
    <col min="14" max="14" width="9.140625" style="102"/>
    <col min="15" max="15" width="14.7109375" style="102" customWidth="1"/>
    <col min="16" max="16" width="5.5703125" style="102" bestFit="1" customWidth="1"/>
    <col min="17" max="18" width="9.140625" style="102"/>
  </cols>
  <sheetData>
    <row r="1" spans="1:23" s="43" customFormat="1" ht="17.25" thickBot="1">
      <c r="A1" s="479" t="s">
        <v>22152</v>
      </c>
      <c r="B1" s="480"/>
      <c r="C1" s="480"/>
      <c r="D1" s="480"/>
      <c r="E1" s="480"/>
      <c r="F1" s="480"/>
      <c r="G1" s="480"/>
      <c r="H1" s="480"/>
      <c r="I1" s="480"/>
      <c r="J1" s="480"/>
      <c r="K1" s="480"/>
      <c r="L1" s="480"/>
      <c r="M1" s="480"/>
      <c r="N1" s="480"/>
      <c r="O1" s="480"/>
      <c r="P1" s="480"/>
      <c r="Q1" s="480"/>
      <c r="R1" s="481"/>
    </row>
    <row r="2" spans="1:23" s="43" customFormat="1" ht="16.5">
      <c r="A2" s="482" t="s">
        <v>1</v>
      </c>
      <c r="B2" s="483"/>
      <c r="C2" s="483"/>
      <c r="D2" s="317"/>
      <c r="E2" s="422"/>
      <c r="F2" s="420"/>
      <c r="G2" s="420"/>
      <c r="H2" s="317"/>
      <c r="I2" s="317"/>
      <c r="J2" s="317"/>
      <c r="K2" s="79"/>
      <c r="L2" s="422"/>
      <c r="M2" s="420"/>
      <c r="N2" s="420"/>
      <c r="O2" s="420"/>
      <c r="P2" s="80"/>
      <c r="Q2" s="80"/>
      <c r="R2" s="81"/>
      <c r="U2" s="113"/>
      <c r="V2" s="113" t="s">
        <v>35064</v>
      </c>
      <c r="W2" s="113" t="s">
        <v>35065</v>
      </c>
    </row>
    <row r="3" spans="1:23" s="43" customFormat="1" ht="16.5" customHeight="1">
      <c r="A3" s="419" t="s">
        <v>38449</v>
      </c>
      <c r="B3" s="420"/>
      <c r="C3" s="420"/>
      <c r="D3" s="420"/>
      <c r="E3" s="420"/>
      <c r="F3" s="420"/>
      <c r="G3" s="420"/>
      <c r="H3" s="317"/>
      <c r="I3" s="317"/>
      <c r="J3" s="317"/>
      <c r="K3" s="507" t="s">
        <v>4993</v>
      </c>
      <c r="L3" s="508"/>
      <c r="M3" s="508"/>
      <c r="N3" s="508"/>
      <c r="O3" s="508"/>
      <c r="P3" s="80"/>
      <c r="Q3" s="80"/>
      <c r="R3" s="81"/>
      <c r="U3" s="113" t="s">
        <v>35066</v>
      </c>
      <c r="V3" s="114">
        <v>3</v>
      </c>
      <c r="W3" s="114">
        <v>5.5</v>
      </c>
    </row>
    <row r="4" spans="1:23" s="43" customFormat="1" ht="15" customHeight="1">
      <c r="A4" s="505"/>
      <c r="B4" s="506"/>
      <c r="C4" s="506"/>
      <c r="D4" s="506"/>
      <c r="E4" s="506"/>
      <c r="F4" s="506"/>
      <c r="G4" s="420"/>
      <c r="H4" s="82"/>
      <c r="I4" s="317"/>
      <c r="J4" s="317"/>
      <c r="K4" s="507" t="s">
        <v>4994</v>
      </c>
      <c r="L4" s="508"/>
      <c r="M4" s="508"/>
      <c r="N4" s="508"/>
      <c r="O4" s="508"/>
      <c r="P4" s="80"/>
      <c r="Q4" s="80"/>
      <c r="R4" s="81"/>
      <c r="U4" s="113" t="s">
        <v>35067</v>
      </c>
      <c r="V4" s="114">
        <v>0.8</v>
      </c>
      <c r="W4" s="114">
        <v>1</v>
      </c>
    </row>
    <row r="5" spans="1:23" s="43" customFormat="1" ht="16.5">
      <c r="A5" s="505"/>
      <c r="B5" s="420"/>
      <c r="C5" s="420"/>
      <c r="D5" s="420"/>
      <c r="E5" s="420"/>
      <c r="F5" s="420"/>
      <c r="G5" s="420"/>
      <c r="H5" s="317"/>
      <c r="I5" s="317"/>
      <c r="J5" s="317"/>
      <c r="K5" s="507" t="s">
        <v>4992</v>
      </c>
      <c r="L5" s="508"/>
      <c r="M5" s="508"/>
      <c r="N5" s="508"/>
      <c r="O5" s="508"/>
      <c r="P5" s="80"/>
      <c r="Q5" s="80"/>
      <c r="R5" s="81"/>
      <c r="U5" s="113" t="s">
        <v>35068</v>
      </c>
      <c r="V5" s="114">
        <v>0.97</v>
      </c>
      <c r="W5" s="114">
        <v>1.27</v>
      </c>
    </row>
    <row r="6" spans="1:23" s="43" customFormat="1" ht="16.5">
      <c r="A6" s="316"/>
      <c r="B6" s="317"/>
      <c r="C6" s="317"/>
      <c r="D6" s="317"/>
      <c r="E6" s="317"/>
      <c r="F6" s="317"/>
      <c r="G6" s="317"/>
      <c r="H6" s="317"/>
      <c r="I6" s="317"/>
      <c r="J6" s="317"/>
      <c r="K6" s="320"/>
      <c r="L6" s="83"/>
      <c r="M6" s="84"/>
      <c r="N6" s="84"/>
      <c r="O6" s="84"/>
      <c r="P6" s="80"/>
      <c r="Q6" s="80"/>
      <c r="R6" s="81"/>
      <c r="U6" s="113" t="s">
        <v>35069</v>
      </c>
      <c r="V6" s="114">
        <v>0.59</v>
      </c>
      <c r="W6" s="114">
        <v>1.39</v>
      </c>
    </row>
    <row r="7" spans="1:23" s="43" customFormat="1" ht="15.75" customHeight="1">
      <c r="A7" s="419" t="s">
        <v>3</v>
      </c>
      <c r="B7" s="420"/>
      <c r="C7" s="509">
        <f ca="1">NOW()</f>
        <v>44838.60016736111</v>
      </c>
      <c r="D7" s="420"/>
      <c r="E7" s="317"/>
      <c r="F7" s="317"/>
      <c r="G7" s="317"/>
      <c r="H7" s="82"/>
      <c r="I7" s="317"/>
      <c r="J7" s="317"/>
      <c r="K7" s="84" t="s">
        <v>5</v>
      </c>
      <c r="L7" s="84" t="s">
        <v>6</v>
      </c>
      <c r="M7" s="84"/>
      <c r="N7" s="84"/>
      <c r="O7" s="84"/>
      <c r="P7" s="80"/>
      <c r="Q7" s="80"/>
      <c r="R7" s="81"/>
      <c r="U7" s="113" t="s">
        <v>35070</v>
      </c>
      <c r="V7" s="114">
        <v>6.16</v>
      </c>
      <c r="W7" s="114">
        <v>8.9600000000000009</v>
      </c>
    </row>
    <row r="8" spans="1:23" s="43" customFormat="1" ht="27" customHeight="1">
      <c r="A8" s="419"/>
      <c r="B8" s="420"/>
      <c r="C8" s="421"/>
      <c r="D8" s="420"/>
      <c r="E8" s="317"/>
      <c r="F8" s="317"/>
      <c r="G8" s="317"/>
      <c r="H8" s="317"/>
      <c r="I8" s="317"/>
      <c r="J8" s="317"/>
      <c r="K8" s="422"/>
      <c r="L8" s="420"/>
      <c r="M8" s="420"/>
      <c r="N8" s="80"/>
      <c r="O8" s="80"/>
      <c r="P8" s="80"/>
      <c r="Q8" s="80"/>
      <c r="R8" s="81"/>
      <c r="U8" s="113" t="s">
        <v>35071</v>
      </c>
      <c r="V8" s="114">
        <v>3.8</v>
      </c>
      <c r="W8" s="114">
        <v>4.67</v>
      </c>
    </row>
    <row r="9" spans="1:23">
      <c r="A9" s="423" t="s">
        <v>22137</v>
      </c>
      <c r="B9" s="424"/>
      <c r="C9" s="424"/>
      <c r="D9" s="424"/>
      <c r="E9" s="424"/>
      <c r="F9" s="425" t="s">
        <v>22138</v>
      </c>
      <c r="G9" s="425"/>
      <c r="H9" s="425"/>
      <c r="I9" s="425"/>
      <c r="J9" s="425"/>
      <c r="K9" s="425"/>
      <c r="L9" s="425"/>
      <c r="M9" s="425"/>
      <c r="N9" s="425"/>
      <c r="O9" s="425"/>
      <c r="P9" s="425"/>
      <c r="Q9" s="425"/>
      <c r="R9" s="426"/>
      <c r="T9" s="43"/>
      <c r="U9" s="113"/>
      <c r="V9" s="114"/>
      <c r="W9" s="114"/>
    </row>
    <row r="10" spans="1:23">
      <c r="A10" s="423" t="s">
        <v>22139</v>
      </c>
      <c r="B10" s="424"/>
      <c r="C10" s="424"/>
      <c r="D10" s="424"/>
      <c r="E10" s="424"/>
      <c r="F10" s="503" t="s">
        <v>38633</v>
      </c>
      <c r="G10" s="504"/>
      <c r="H10" s="504"/>
      <c r="I10" s="504"/>
      <c r="J10" s="504"/>
      <c r="K10" s="504"/>
      <c r="L10" s="504"/>
      <c r="M10" s="504"/>
      <c r="N10" s="504"/>
      <c r="O10" s="85"/>
      <c r="P10" s="85"/>
      <c r="Q10" s="85"/>
      <c r="R10" s="86"/>
      <c r="T10" s="43"/>
      <c r="U10" s="113"/>
      <c r="V10" s="114"/>
      <c r="W10" s="114"/>
    </row>
    <row r="11" spans="1:23" ht="16.5">
      <c r="A11" s="427" t="s">
        <v>22140</v>
      </c>
      <c r="B11" s="428"/>
      <c r="C11" s="428"/>
      <c r="D11" s="428"/>
      <c r="E11" s="428"/>
      <c r="F11" s="428"/>
      <c r="G11" s="428"/>
      <c r="H11" s="428"/>
      <c r="I11" s="428"/>
      <c r="J11" s="428"/>
      <c r="K11" s="428"/>
      <c r="L11" s="428"/>
      <c r="M11" s="428"/>
      <c r="N11" s="428"/>
      <c r="O11" s="428"/>
      <c r="P11" s="428"/>
      <c r="Q11" s="429">
        <v>0.4</v>
      </c>
      <c r="R11" s="430"/>
      <c r="T11" s="43"/>
      <c r="U11" s="113"/>
      <c r="V11" s="114"/>
      <c r="W11" s="114"/>
    </row>
    <row r="12" spans="1:23" ht="16.5">
      <c r="A12" s="427" t="s">
        <v>22141</v>
      </c>
      <c r="B12" s="428"/>
      <c r="C12" s="428"/>
      <c r="D12" s="428"/>
      <c r="E12" s="428"/>
      <c r="F12" s="428"/>
      <c r="G12" s="428"/>
      <c r="H12" s="428"/>
      <c r="I12" s="428"/>
      <c r="J12" s="428"/>
      <c r="K12" s="428"/>
      <c r="L12" s="428"/>
      <c r="M12" s="428"/>
      <c r="N12" s="428"/>
      <c r="O12" s="428"/>
      <c r="P12" s="428"/>
      <c r="Q12" s="431">
        <v>0.05</v>
      </c>
      <c r="R12" s="432"/>
      <c r="T12" s="43"/>
      <c r="U12" s="113"/>
      <c r="V12" s="114"/>
      <c r="W12" s="114"/>
    </row>
    <row r="13" spans="1:23" s="43" customFormat="1" ht="17.25" customHeight="1" thickBot="1">
      <c r="A13" s="433"/>
      <c r="B13" s="434"/>
      <c r="C13" s="434"/>
      <c r="D13" s="434"/>
      <c r="E13" s="434"/>
      <c r="F13" s="434"/>
      <c r="G13" s="434"/>
      <c r="H13" s="434"/>
      <c r="I13" s="434"/>
      <c r="J13" s="434"/>
      <c r="K13" s="434"/>
      <c r="L13" s="434"/>
      <c r="M13" s="434"/>
      <c r="N13" s="434"/>
      <c r="O13" s="434"/>
      <c r="P13" s="434"/>
      <c r="Q13" s="434"/>
      <c r="R13" s="435"/>
      <c r="U13" s="113" t="s">
        <v>35072</v>
      </c>
      <c r="V13" s="114">
        <v>0.32</v>
      </c>
      <c r="W13" s="114">
        <v>0.74</v>
      </c>
    </row>
    <row r="14" spans="1:23">
      <c r="A14" s="436" t="s">
        <v>22142</v>
      </c>
      <c r="B14" s="437"/>
      <c r="C14" s="437"/>
      <c r="D14" s="437"/>
      <c r="E14" s="437"/>
      <c r="F14" s="440" t="s">
        <v>22143</v>
      </c>
      <c r="G14" s="441"/>
      <c r="H14" s="442"/>
      <c r="I14" s="87"/>
      <c r="J14" s="446" t="s">
        <v>22144</v>
      </c>
      <c r="K14" s="447"/>
      <c r="L14" s="447"/>
      <c r="M14" s="447"/>
      <c r="N14" s="447"/>
      <c r="O14" s="447"/>
      <c r="P14" s="447"/>
      <c r="Q14" s="447"/>
      <c r="R14" s="448"/>
      <c r="T14" s="43"/>
      <c r="U14" s="113" t="s">
        <v>35073</v>
      </c>
      <c r="V14" s="114">
        <v>0.5</v>
      </c>
      <c r="W14" s="114">
        <v>0.97</v>
      </c>
    </row>
    <row r="15" spans="1:23">
      <c r="A15" s="438"/>
      <c r="B15" s="439"/>
      <c r="C15" s="439"/>
      <c r="D15" s="439"/>
      <c r="E15" s="439"/>
      <c r="F15" s="443"/>
      <c r="G15" s="444"/>
      <c r="H15" s="445"/>
      <c r="I15" s="87"/>
      <c r="J15" s="449" t="s">
        <v>22145</v>
      </c>
      <c r="K15" s="450"/>
      <c r="L15" s="450"/>
      <c r="M15" s="450" t="s">
        <v>22146</v>
      </c>
      <c r="N15" s="450"/>
      <c r="O15" s="450"/>
      <c r="P15" s="450" t="s">
        <v>22147</v>
      </c>
      <c r="Q15" s="450"/>
      <c r="R15" s="451"/>
      <c r="T15" s="43"/>
      <c r="U15" s="113" t="s">
        <v>35074</v>
      </c>
      <c r="V15" s="114">
        <v>1.02</v>
      </c>
      <c r="W15" s="114">
        <v>1.21</v>
      </c>
    </row>
    <row r="16" spans="1:23">
      <c r="A16" s="460" t="s">
        <v>34904</v>
      </c>
      <c r="B16" s="461"/>
      <c r="C16" s="461"/>
      <c r="D16" s="461"/>
      <c r="E16" s="461"/>
      <c r="F16" s="462">
        <v>4</v>
      </c>
      <c r="G16" s="463"/>
      <c r="H16" s="464"/>
      <c r="I16" s="88"/>
      <c r="J16" s="457">
        <v>3.8</v>
      </c>
      <c r="K16" s="458"/>
      <c r="L16" s="458"/>
      <c r="M16" s="458">
        <v>4.01</v>
      </c>
      <c r="N16" s="458"/>
      <c r="O16" s="458"/>
      <c r="P16" s="458">
        <v>4.67</v>
      </c>
      <c r="Q16" s="458"/>
      <c r="R16" s="459"/>
      <c r="T16" s="43"/>
      <c r="U16" s="113" t="s">
        <v>35075</v>
      </c>
      <c r="V16" s="114">
        <v>6.64</v>
      </c>
      <c r="W16" s="114">
        <v>8.69</v>
      </c>
    </row>
    <row r="17" spans="1:23">
      <c r="A17" s="452" t="s">
        <v>34905</v>
      </c>
      <c r="B17" s="453"/>
      <c r="C17" s="453"/>
      <c r="D17" s="453"/>
      <c r="E17" s="453"/>
      <c r="F17" s="454">
        <v>0.8</v>
      </c>
      <c r="G17" s="455"/>
      <c r="H17" s="456"/>
      <c r="I17" s="88"/>
      <c r="J17" s="457">
        <v>0.32</v>
      </c>
      <c r="K17" s="458"/>
      <c r="L17" s="458"/>
      <c r="M17" s="458">
        <v>0.4</v>
      </c>
      <c r="N17" s="458"/>
      <c r="O17" s="458"/>
      <c r="P17" s="458">
        <v>0.74</v>
      </c>
      <c r="Q17" s="458"/>
      <c r="R17" s="459"/>
      <c r="T17" s="43"/>
      <c r="U17" s="113" t="s">
        <v>35076</v>
      </c>
      <c r="V17" s="114">
        <v>3.43</v>
      </c>
      <c r="W17" s="114">
        <v>6.71</v>
      </c>
    </row>
    <row r="18" spans="1:23">
      <c r="A18" s="452" t="s">
        <v>34906</v>
      </c>
      <c r="B18" s="453"/>
      <c r="C18" s="453"/>
      <c r="D18" s="453"/>
      <c r="E18" s="453"/>
      <c r="F18" s="454">
        <v>1.27</v>
      </c>
      <c r="G18" s="455"/>
      <c r="H18" s="456"/>
      <c r="I18" s="88"/>
      <c r="J18" s="457">
        <v>0.5</v>
      </c>
      <c r="K18" s="458"/>
      <c r="L18" s="458"/>
      <c r="M18" s="458">
        <v>0.56000000000000005</v>
      </c>
      <c r="N18" s="458"/>
      <c r="O18" s="458"/>
      <c r="P18" s="458">
        <v>0.97</v>
      </c>
      <c r="Q18" s="458"/>
      <c r="R18" s="459"/>
      <c r="T18" s="43"/>
      <c r="U18" s="113" t="s">
        <v>35077</v>
      </c>
      <c r="V18" s="114">
        <v>0.28000000000000003</v>
      </c>
      <c r="W18" s="114">
        <v>0.75</v>
      </c>
    </row>
    <row r="19" spans="1:23">
      <c r="A19" s="452" t="s">
        <v>34907</v>
      </c>
      <c r="B19" s="453"/>
      <c r="C19" s="453"/>
      <c r="D19" s="453"/>
      <c r="E19" s="453"/>
      <c r="F19" s="454">
        <v>1.23</v>
      </c>
      <c r="G19" s="455"/>
      <c r="H19" s="456"/>
      <c r="I19" s="88"/>
      <c r="J19" s="457">
        <v>1.02</v>
      </c>
      <c r="K19" s="458"/>
      <c r="L19" s="458"/>
      <c r="M19" s="458">
        <v>1.1100000000000001</v>
      </c>
      <c r="N19" s="458"/>
      <c r="O19" s="458"/>
      <c r="P19" s="458">
        <v>1.21</v>
      </c>
      <c r="Q19" s="458"/>
      <c r="R19" s="459"/>
      <c r="U19" s="113" t="s">
        <v>35078</v>
      </c>
      <c r="V19" s="114">
        <v>1</v>
      </c>
      <c r="W19" s="114">
        <v>1.74</v>
      </c>
    </row>
    <row r="20" spans="1:23">
      <c r="A20" s="452" t="s">
        <v>34908</v>
      </c>
      <c r="B20" s="453"/>
      <c r="C20" s="453"/>
      <c r="D20" s="453"/>
      <c r="E20" s="453"/>
      <c r="F20" s="454">
        <v>7.4</v>
      </c>
      <c r="G20" s="455"/>
      <c r="H20" s="456"/>
      <c r="I20" s="88"/>
      <c r="J20" s="457">
        <v>6.64</v>
      </c>
      <c r="K20" s="458"/>
      <c r="L20" s="458"/>
      <c r="M20" s="458">
        <v>7.3</v>
      </c>
      <c r="N20" s="458"/>
      <c r="O20" s="458"/>
      <c r="P20" s="458">
        <v>8.69</v>
      </c>
      <c r="Q20" s="458"/>
      <c r="R20" s="459"/>
      <c r="U20" s="113" t="s">
        <v>35079</v>
      </c>
      <c r="V20" s="114">
        <v>0.94</v>
      </c>
      <c r="W20" s="114">
        <v>1.17</v>
      </c>
    </row>
    <row r="21" spans="1:23">
      <c r="A21" s="452" t="s">
        <v>34909</v>
      </c>
      <c r="B21" s="453"/>
      <c r="C21" s="453"/>
      <c r="D21" s="453"/>
      <c r="E21" s="453"/>
      <c r="F21" s="454">
        <v>0.65</v>
      </c>
      <c r="G21" s="455"/>
      <c r="H21" s="456"/>
      <c r="I21" s="88"/>
      <c r="J21" s="457">
        <f>CHOOSE([1]Plan4!$B$17,[1]Plan4!C11,[1]Plan4!D11,[1]Plan4!E11,[1]Plan4!F11,[1]Plan4!G11,[1]Plan4!H11)</f>
        <v>0.65</v>
      </c>
      <c r="K21" s="458"/>
      <c r="L21" s="458"/>
      <c r="M21" s="458">
        <f>CHOOSE([1]Plan4!$B$17,[1]Plan4!I11,[1]Plan4!J11,[1]Plan4!K11,[1]Plan4!L11,[1]Plan4!M11,[1]Plan4!N11)</f>
        <v>0.65</v>
      </c>
      <c r="N21" s="458"/>
      <c r="O21" s="458"/>
      <c r="P21" s="458">
        <f>CHOOSE([1]Plan4!$B$17,[1]Plan4!O11,[1]Plan4!P11,[1]Plan4!Q11,[1]Plan4!R11,[1]Plan4!S11,[1]Plan4!T11)</f>
        <v>0.65</v>
      </c>
      <c r="Q21" s="458"/>
      <c r="R21" s="459"/>
      <c r="U21" s="113" t="s">
        <v>35080</v>
      </c>
      <c r="V21" s="114">
        <v>6.74</v>
      </c>
      <c r="W21" s="114">
        <v>9.4</v>
      </c>
    </row>
    <row r="22" spans="1:23">
      <c r="A22" s="452" t="s">
        <v>34910</v>
      </c>
      <c r="B22" s="453"/>
      <c r="C22" s="453"/>
      <c r="D22" s="453"/>
      <c r="E22" s="453"/>
      <c r="F22" s="454">
        <v>3</v>
      </c>
      <c r="G22" s="455"/>
      <c r="H22" s="456"/>
      <c r="I22" s="88"/>
      <c r="J22" s="457">
        <f>CHOOSE([1]Plan4!$B$17,[1]Plan4!C12,[1]Plan4!D12,[1]Plan4!E12,[1]Plan4!F12,[1]Plan4!G12,[1]Plan4!H12)</f>
        <v>3</v>
      </c>
      <c r="K22" s="458"/>
      <c r="L22" s="458"/>
      <c r="M22" s="458">
        <f>CHOOSE([1]Plan4!$B$17,[1]Plan4!I12,[1]Plan4!J12,[1]Plan4!K12,[1]Plan4!L12,[1]Plan4!M12,[1]Plan4!N12)</f>
        <v>3</v>
      </c>
      <c r="N22" s="458"/>
      <c r="O22" s="458"/>
      <c r="P22" s="458">
        <f>CHOOSE([1]Plan4!$B$17,[1]Plan4!O12,[1]Plan4!P12,[1]Plan4!Q12,[1]Plan4!R12,[1]Plan4!S12,[1]Plan4!T12)</f>
        <v>3</v>
      </c>
      <c r="Q22" s="458"/>
      <c r="R22" s="459"/>
      <c r="U22" s="113"/>
      <c r="V22" s="114"/>
      <c r="W22" s="114"/>
    </row>
    <row r="23" spans="1:23">
      <c r="A23" s="452" t="s">
        <v>34911</v>
      </c>
      <c r="B23" s="453"/>
      <c r="C23" s="453"/>
      <c r="D23" s="453"/>
      <c r="E23" s="453"/>
      <c r="F23" s="473">
        <f>Q11*Q12*100</f>
        <v>2.0000000000000004</v>
      </c>
      <c r="G23" s="474"/>
      <c r="H23" s="475"/>
      <c r="I23" s="88"/>
      <c r="J23" s="476">
        <f>CHOOSE([1]Plan4!$B$17,[1]Plan4!C13,[1]Plan4!D13,[1]Plan4!E13,[1]Plan4!F13,[1]Plan4!G13,[1]Plan4!H13)</f>
        <v>2</v>
      </c>
      <c r="K23" s="477"/>
      <c r="L23" s="477"/>
      <c r="M23" s="477">
        <f>CHOOSE([1]Plan4!$B$17,[1]Plan4!I13,[1]Plan4!J13,[1]Plan4!K13,[1]Plan4!L13,[1]Plan4!M13,[1]Plan4!N13)</f>
        <v>2</v>
      </c>
      <c r="N23" s="477"/>
      <c r="O23" s="477"/>
      <c r="P23" s="477">
        <f>CHOOSE([1]Plan4!$B$17,[1]Plan4!O13,[1]Plan4!P13,[1]Plan4!Q13,[1]Plan4!R13,[1]Plan4!S13,[1]Plan4!T13)</f>
        <v>5</v>
      </c>
      <c r="Q23" s="477"/>
      <c r="R23" s="478"/>
      <c r="U23" s="113"/>
      <c r="V23" s="114"/>
      <c r="W23" s="114"/>
    </row>
    <row r="24" spans="1:23" ht="16.5" thickBot="1">
      <c r="A24" s="496" t="s">
        <v>34912</v>
      </c>
      <c r="B24" s="497"/>
      <c r="C24" s="497"/>
      <c r="D24" s="497"/>
      <c r="E24" s="497"/>
      <c r="F24" s="498">
        <v>0</v>
      </c>
      <c r="G24" s="499"/>
      <c r="H24" s="500"/>
      <c r="I24" s="87"/>
      <c r="J24" s="465"/>
      <c r="K24" s="465"/>
      <c r="L24" s="465"/>
      <c r="M24" s="465"/>
      <c r="N24" s="465"/>
      <c r="O24" s="465"/>
      <c r="P24" s="465"/>
      <c r="Q24" s="465"/>
      <c r="R24" s="466"/>
      <c r="U24" s="113" t="s">
        <v>35081</v>
      </c>
      <c r="V24" s="114">
        <v>0.25</v>
      </c>
      <c r="W24" s="114">
        <v>0.56000000000000005</v>
      </c>
    </row>
    <row r="25" spans="1:23" ht="17.25" thickBot="1">
      <c r="A25" s="467" t="s">
        <v>22148</v>
      </c>
      <c r="B25" s="468"/>
      <c r="C25" s="468"/>
      <c r="D25" s="468"/>
      <c r="E25" s="469"/>
      <c r="F25" s="470">
        <f>TRUNC((((((1+F16/100+F17/100+F18/100)*(1+F19/100)*(1+F20/100))/(1-(F21/100+F22/100+F23/100+F24/100)))-1)*100),2)</f>
        <v>22.22</v>
      </c>
      <c r="G25" s="471"/>
      <c r="H25" s="472"/>
      <c r="I25" s="87"/>
      <c r="J25" s="89"/>
      <c r="K25" s="90"/>
      <c r="L25" s="90"/>
      <c r="M25" s="90"/>
      <c r="N25" s="90"/>
      <c r="O25" s="90"/>
      <c r="P25" s="90"/>
      <c r="Q25" s="90"/>
      <c r="R25" s="91"/>
      <c r="U25" s="113" t="s">
        <v>35082</v>
      </c>
      <c r="V25" s="114">
        <v>1</v>
      </c>
      <c r="W25" s="114">
        <v>1.97</v>
      </c>
    </row>
    <row r="26" spans="1:23">
      <c r="A26" s="92"/>
      <c r="B26" s="88"/>
      <c r="C26" s="88"/>
      <c r="D26" s="88"/>
      <c r="E26" s="88"/>
      <c r="F26" s="88"/>
      <c r="G26" s="88"/>
      <c r="H26" s="88"/>
      <c r="I26" s="88"/>
      <c r="J26" s="88"/>
      <c r="K26" s="88"/>
      <c r="L26" s="88"/>
      <c r="M26" s="88"/>
      <c r="N26" s="88"/>
      <c r="O26" s="88"/>
      <c r="P26" s="88"/>
      <c r="Q26" s="88"/>
      <c r="R26" s="93"/>
      <c r="U26" s="113" t="s">
        <v>35083</v>
      </c>
      <c r="V26" s="114">
        <v>1.01</v>
      </c>
      <c r="W26" s="114">
        <v>1.1100000000000001</v>
      </c>
    </row>
    <row r="27" spans="1:23">
      <c r="A27" s="489" t="s">
        <v>22149</v>
      </c>
      <c r="B27" s="490"/>
      <c r="C27" s="490"/>
      <c r="D27" s="490"/>
      <c r="E27" s="490"/>
      <c r="F27" s="490"/>
      <c r="G27" s="490"/>
      <c r="H27" s="491"/>
      <c r="I27" s="94"/>
      <c r="J27" s="446" t="s">
        <v>22150</v>
      </c>
      <c r="K27" s="447"/>
      <c r="L27" s="447"/>
      <c r="M27" s="447"/>
      <c r="N27" s="447"/>
      <c r="O27" s="447"/>
      <c r="P27" s="447"/>
      <c r="Q27" s="447"/>
      <c r="R27" s="448"/>
      <c r="U27" s="113" t="s">
        <v>35084</v>
      </c>
      <c r="V27" s="114">
        <v>8</v>
      </c>
      <c r="W27" s="114">
        <v>9.51</v>
      </c>
    </row>
    <row r="28" spans="1:23">
      <c r="A28" s="492" t="s">
        <v>22151</v>
      </c>
      <c r="B28" s="493"/>
      <c r="C28" s="493"/>
      <c r="D28" s="493"/>
      <c r="E28" s="493"/>
      <c r="F28" s="494">
        <f>TRUNC(((((1+F16/100+F17/100+F18/100)*(1+F19/100)*(1+F20/100))/(1-(F21/100+F22/100+F23/100)))-1)*100,2)</f>
        <v>22.22</v>
      </c>
      <c r="G28" s="494"/>
      <c r="H28" s="495"/>
      <c r="I28" s="95" t="str">
        <f>IF(F28&lt;J28," Atenção",IF(F28&gt;P28,"Atenção","OK"))</f>
        <v>OK</v>
      </c>
      <c r="J28" s="476">
        <v>19.600000000000001</v>
      </c>
      <c r="K28" s="477"/>
      <c r="L28" s="477"/>
      <c r="M28" s="477">
        <v>20.97</v>
      </c>
      <c r="N28" s="477"/>
      <c r="O28" s="477"/>
      <c r="P28" s="477">
        <v>24.23</v>
      </c>
      <c r="Q28" s="477"/>
      <c r="R28" s="478"/>
      <c r="U28" s="113" t="s">
        <v>35085</v>
      </c>
      <c r="V28" s="114">
        <v>4</v>
      </c>
      <c r="W28" s="114">
        <v>7.85</v>
      </c>
    </row>
    <row r="29" spans="1:23" s="43" customFormat="1">
      <c r="A29" s="96"/>
      <c r="B29" s="97"/>
      <c r="C29" s="97"/>
      <c r="D29" s="97"/>
      <c r="E29" s="97"/>
      <c r="F29" s="98"/>
      <c r="G29" s="98"/>
      <c r="H29" s="98"/>
      <c r="I29" s="98"/>
      <c r="J29" s="98"/>
      <c r="K29" s="98"/>
      <c r="L29" s="318"/>
      <c r="M29" s="318"/>
      <c r="N29" s="318"/>
      <c r="O29" s="318"/>
      <c r="P29" s="318"/>
      <c r="Q29" s="318"/>
      <c r="R29" s="319"/>
      <c r="U29" s="113" t="s">
        <v>35086</v>
      </c>
      <c r="V29" s="114">
        <v>0.81</v>
      </c>
      <c r="W29" s="114">
        <v>1.99</v>
      </c>
    </row>
    <row r="30" spans="1:23" s="43" customFormat="1">
      <c r="A30" s="96"/>
      <c r="B30" s="97"/>
      <c r="C30" s="97"/>
      <c r="D30" s="97"/>
      <c r="E30" s="97"/>
      <c r="F30" s="98"/>
      <c r="G30" s="98"/>
      <c r="H30" s="98"/>
      <c r="I30" s="98"/>
      <c r="J30" s="98"/>
      <c r="K30" s="98"/>
      <c r="L30" s="318"/>
      <c r="M30" s="318"/>
      <c r="N30" s="318"/>
      <c r="O30" s="318"/>
      <c r="P30" s="318"/>
      <c r="Q30" s="318"/>
      <c r="R30" s="319"/>
      <c r="U30" s="113" t="s">
        <v>35087</v>
      </c>
      <c r="V30" s="114">
        <v>1.46</v>
      </c>
      <c r="W30" s="114">
        <v>3.16</v>
      </c>
    </row>
    <row r="31" spans="1:23" s="43" customFormat="1">
      <c r="A31" s="96"/>
      <c r="B31" s="97"/>
      <c r="C31" s="97"/>
      <c r="D31" s="97"/>
      <c r="E31" s="97"/>
      <c r="F31" s="98"/>
      <c r="G31" s="98"/>
      <c r="H31" s="98"/>
      <c r="I31" s="98"/>
      <c r="J31" s="98"/>
      <c r="K31" s="98"/>
      <c r="L31" s="318"/>
      <c r="M31" s="318"/>
      <c r="N31" s="318"/>
      <c r="O31" s="318"/>
      <c r="P31" s="318"/>
      <c r="Q31" s="318"/>
      <c r="R31" s="319"/>
      <c r="U31" s="113" t="s">
        <v>35088</v>
      </c>
      <c r="V31" s="114">
        <v>0.94</v>
      </c>
      <c r="W31" s="114">
        <v>1.33</v>
      </c>
    </row>
    <row r="32" spans="1:23" ht="16.5">
      <c r="A32" s="486" t="str">
        <f>IF(I28&lt;&gt;"OK", "O valor de BDI sem a desoneração está fora da faixa admitida no Acórdão TCU Plenária 2622/2013.",".")</f>
        <v>.</v>
      </c>
      <c r="B32" s="487"/>
      <c r="C32" s="487"/>
      <c r="D32" s="487"/>
      <c r="E32" s="487"/>
      <c r="F32" s="487"/>
      <c r="G32" s="487"/>
      <c r="H32" s="487"/>
      <c r="I32" s="487"/>
      <c r="J32" s="487"/>
      <c r="K32" s="487"/>
      <c r="L32" s="487"/>
      <c r="M32" s="487"/>
      <c r="N32" s="487"/>
      <c r="O32" s="487"/>
      <c r="P32" s="487"/>
      <c r="Q32" s="487"/>
      <c r="R32" s="488"/>
      <c r="U32" s="113" t="s">
        <v>35089</v>
      </c>
      <c r="V32" s="114">
        <v>7.14</v>
      </c>
      <c r="W32" s="114">
        <v>10.43</v>
      </c>
    </row>
    <row r="33" spans="1:23">
      <c r="A33" s="501" t="s">
        <v>4994</v>
      </c>
      <c r="B33" s="502"/>
      <c r="C33" s="502"/>
      <c r="D33" s="502"/>
      <c r="E33" s="502"/>
      <c r="F33" s="502"/>
      <c r="G33" s="502"/>
      <c r="H33" s="502"/>
      <c r="I33" s="99"/>
      <c r="J33" s="88"/>
      <c r="K33" s="88"/>
      <c r="L33" s="88"/>
      <c r="M33" s="88"/>
      <c r="N33" s="88"/>
      <c r="O33" s="88"/>
      <c r="P33" s="88"/>
      <c r="Q33" s="88"/>
      <c r="R33" s="93"/>
      <c r="U33" s="113" t="s">
        <v>35090</v>
      </c>
      <c r="V33" s="114">
        <v>1.5</v>
      </c>
      <c r="W33" s="114">
        <v>4.49</v>
      </c>
    </row>
    <row r="34" spans="1:23" ht="16.5" thickBot="1">
      <c r="A34" s="484" t="s">
        <v>22153</v>
      </c>
      <c r="B34" s="485"/>
      <c r="C34" s="485"/>
      <c r="D34" s="485"/>
      <c r="E34" s="485"/>
      <c r="F34" s="485"/>
      <c r="G34" s="485"/>
      <c r="H34" s="485"/>
      <c r="I34" s="100"/>
      <c r="J34" s="100"/>
      <c r="K34" s="100"/>
      <c r="L34" s="100"/>
      <c r="M34" s="100"/>
      <c r="N34" s="100"/>
      <c r="O34" s="100"/>
      <c r="P34" s="100"/>
      <c r="Q34" s="100"/>
      <c r="R34" s="101"/>
      <c r="U34" s="113" t="s">
        <v>35091</v>
      </c>
      <c r="V34" s="114">
        <v>0.3</v>
      </c>
      <c r="W34" s="114">
        <v>0.82</v>
      </c>
    </row>
    <row r="35" spans="1:23">
      <c r="A35" s="99"/>
      <c r="B35" s="99"/>
      <c r="C35" s="99"/>
      <c r="D35" s="99"/>
      <c r="E35" s="99"/>
      <c r="F35" s="99"/>
      <c r="G35" s="99"/>
      <c r="H35" s="99"/>
      <c r="I35" s="99"/>
      <c r="J35" s="99"/>
      <c r="K35" s="99"/>
      <c r="L35" s="99"/>
      <c r="M35" s="99"/>
      <c r="N35" s="99"/>
      <c r="O35" s="99"/>
      <c r="P35" s="99"/>
      <c r="Q35" s="99"/>
      <c r="R35" s="99"/>
      <c r="U35" s="113" t="s">
        <v>35092</v>
      </c>
      <c r="V35" s="114">
        <v>0.56000000000000005</v>
      </c>
      <c r="W35" s="114">
        <v>0.89</v>
      </c>
    </row>
    <row r="36" spans="1:23">
      <c r="A36" s="99"/>
      <c r="B36" s="99"/>
      <c r="C36" s="99"/>
      <c r="D36" s="99"/>
      <c r="E36" s="99"/>
      <c r="F36" s="99"/>
      <c r="G36" s="99"/>
      <c r="H36" s="99"/>
      <c r="I36" s="99"/>
      <c r="J36" s="99"/>
      <c r="K36" s="99"/>
      <c r="L36" s="99"/>
      <c r="M36" s="99"/>
      <c r="N36" s="99"/>
      <c r="O36" s="99"/>
      <c r="P36" s="99"/>
      <c r="Q36" s="99"/>
      <c r="R36" s="99"/>
      <c r="U36" s="113" t="s">
        <v>35093</v>
      </c>
      <c r="V36" s="114">
        <v>0.85</v>
      </c>
      <c r="W36" s="114">
        <v>1.1100000000000001</v>
      </c>
    </row>
    <row r="37" spans="1:23">
      <c r="A37" s="99"/>
      <c r="B37" s="99"/>
      <c r="C37" s="99"/>
      <c r="D37" s="99"/>
      <c r="E37" s="99"/>
      <c r="F37" s="99"/>
      <c r="G37" s="99"/>
      <c r="H37" s="99"/>
      <c r="I37" s="99"/>
      <c r="J37" s="99"/>
      <c r="K37" s="99"/>
      <c r="L37" s="99"/>
      <c r="M37" s="99"/>
      <c r="N37" s="99"/>
      <c r="O37" s="99"/>
      <c r="P37" s="99"/>
      <c r="Q37" s="99"/>
      <c r="R37" s="99"/>
      <c r="U37" s="113" t="s">
        <v>35094</v>
      </c>
      <c r="V37" s="114">
        <v>3.5</v>
      </c>
      <c r="W37" s="114">
        <v>6.22</v>
      </c>
    </row>
    <row r="38" spans="1:23">
      <c r="A38" s="99"/>
      <c r="B38" s="99"/>
      <c r="C38" s="99"/>
      <c r="D38" s="99"/>
      <c r="E38" s="99"/>
      <c r="F38" s="99"/>
      <c r="G38" s="99"/>
      <c r="H38" s="99"/>
      <c r="I38" s="99"/>
      <c r="J38" s="99"/>
      <c r="K38" s="99"/>
      <c r="L38" s="99"/>
      <c r="M38" s="99"/>
      <c r="N38" s="99"/>
      <c r="O38" s="99"/>
      <c r="P38" s="99"/>
      <c r="Q38" s="99"/>
      <c r="R38" s="99"/>
      <c r="U38" s="113" t="s">
        <v>35095</v>
      </c>
      <c r="V38" s="114">
        <v>20.34</v>
      </c>
      <c r="W38" s="114">
        <v>25</v>
      </c>
    </row>
    <row r="39" spans="1:23">
      <c r="A39" s="99"/>
      <c r="B39" s="99"/>
      <c r="C39" s="99"/>
      <c r="D39" s="99"/>
      <c r="E39" s="99"/>
      <c r="F39" s="99"/>
      <c r="G39" s="99"/>
      <c r="H39" s="99"/>
      <c r="I39" s="99"/>
      <c r="J39" s="99"/>
      <c r="K39" s="99"/>
      <c r="L39" s="99"/>
      <c r="M39" s="99"/>
      <c r="N39" s="99"/>
      <c r="O39" s="99"/>
      <c r="P39" s="99"/>
      <c r="Q39" s="99"/>
      <c r="R39" s="99"/>
      <c r="U39" s="113" t="s">
        <v>35096</v>
      </c>
      <c r="V39" s="114">
        <v>19.600000000000001</v>
      </c>
      <c r="W39" s="114">
        <v>24.23</v>
      </c>
    </row>
    <row r="40" spans="1:23">
      <c r="A40" s="99"/>
      <c r="B40" s="99"/>
      <c r="C40" s="99"/>
      <c r="D40" s="99"/>
      <c r="E40" s="99"/>
      <c r="F40" s="99"/>
      <c r="G40" s="99"/>
      <c r="H40" s="99"/>
      <c r="I40" s="99"/>
      <c r="J40" s="99"/>
      <c r="K40" s="99"/>
      <c r="L40" s="99"/>
      <c r="M40" s="99"/>
      <c r="N40" s="99"/>
      <c r="O40" s="112"/>
      <c r="P40" s="99"/>
      <c r="Q40" s="99"/>
      <c r="R40" s="99"/>
      <c r="U40" s="113" t="s">
        <v>35097</v>
      </c>
      <c r="V40" s="114">
        <v>20.76</v>
      </c>
      <c r="W40" s="114">
        <v>26.44</v>
      </c>
    </row>
    <row r="41" spans="1:23">
      <c r="A41" s="99"/>
      <c r="B41" s="99"/>
      <c r="C41" s="99"/>
      <c r="D41" s="99"/>
      <c r="E41" s="99"/>
      <c r="F41" s="99"/>
      <c r="G41" s="99"/>
      <c r="H41" s="99"/>
      <c r="I41" s="99"/>
      <c r="J41" s="99"/>
      <c r="K41" s="99"/>
      <c r="L41" s="99"/>
      <c r="M41" s="99"/>
      <c r="N41" s="99"/>
      <c r="O41" s="99"/>
      <c r="P41" s="99"/>
      <c r="Q41" s="99"/>
      <c r="R41" s="99"/>
      <c r="U41" s="113" t="s">
        <v>35098</v>
      </c>
      <c r="V41" s="114">
        <v>24</v>
      </c>
      <c r="W41" s="114">
        <v>27.86</v>
      </c>
    </row>
    <row r="42" spans="1:23">
      <c r="A42" s="99"/>
      <c r="B42" s="99"/>
      <c r="C42" s="99"/>
      <c r="D42" s="99"/>
      <c r="E42" s="99"/>
      <c r="F42" s="99"/>
      <c r="G42" s="99"/>
      <c r="H42" s="99"/>
      <c r="I42" s="99"/>
      <c r="J42" s="99"/>
      <c r="K42" s="99"/>
      <c r="L42" s="99"/>
      <c r="M42" s="99"/>
      <c r="N42" s="99"/>
      <c r="O42" s="99"/>
      <c r="P42" s="99"/>
      <c r="Q42" s="99"/>
      <c r="R42" s="99"/>
      <c r="U42" s="113" t="s">
        <v>35099</v>
      </c>
      <c r="V42" s="114">
        <v>22.8</v>
      </c>
      <c r="W42" s="114">
        <v>30.95</v>
      </c>
    </row>
    <row r="43" spans="1:23">
      <c r="A43" s="99"/>
      <c r="B43" s="99"/>
      <c r="C43" s="99"/>
      <c r="D43" s="99"/>
      <c r="E43" s="99"/>
      <c r="F43" s="99"/>
      <c r="G43" s="99"/>
      <c r="H43" s="99"/>
      <c r="I43" s="99"/>
      <c r="J43" s="99"/>
      <c r="K43" s="99"/>
      <c r="L43" s="99"/>
      <c r="M43" s="99"/>
      <c r="N43" s="99"/>
      <c r="O43" s="99"/>
      <c r="P43" s="99"/>
      <c r="Q43" s="99"/>
      <c r="R43" s="99"/>
      <c r="U43" s="113" t="s">
        <v>35100</v>
      </c>
      <c r="V43" s="114">
        <v>11.1</v>
      </c>
      <c r="W43" s="114">
        <v>16.8</v>
      </c>
    </row>
    <row r="44" spans="1:23">
      <c r="A44" s="99"/>
      <c r="B44" s="99"/>
      <c r="C44" s="99"/>
      <c r="D44" s="99"/>
      <c r="E44" s="99"/>
      <c r="F44" s="99"/>
      <c r="G44" s="99"/>
      <c r="H44" s="99"/>
      <c r="I44" s="99"/>
      <c r="J44" s="99"/>
      <c r="K44" s="99"/>
      <c r="L44" s="99"/>
      <c r="M44" s="99"/>
      <c r="N44" s="99"/>
      <c r="O44" s="99"/>
      <c r="P44" s="99"/>
      <c r="Q44" s="99"/>
      <c r="R44" s="99"/>
    </row>
    <row r="45" spans="1:23">
      <c r="A45" s="99"/>
      <c r="B45" s="99"/>
      <c r="C45" s="99"/>
      <c r="D45" s="99"/>
      <c r="E45" s="99"/>
      <c r="F45" s="99"/>
      <c r="G45" s="99"/>
      <c r="H45" s="99"/>
      <c r="I45" s="99"/>
      <c r="J45" s="99"/>
      <c r="K45" s="99"/>
      <c r="L45" s="99"/>
      <c r="M45" s="99"/>
      <c r="N45" s="99"/>
      <c r="O45" s="99"/>
      <c r="P45" s="99"/>
      <c r="Q45" s="99"/>
      <c r="R45" s="99"/>
    </row>
    <row r="46" spans="1:23">
      <c r="A46" s="99"/>
      <c r="B46" s="99"/>
      <c r="C46" s="99"/>
      <c r="D46" s="99"/>
      <c r="E46" s="99"/>
      <c r="F46" s="99"/>
      <c r="G46" s="99"/>
      <c r="H46" s="99"/>
      <c r="I46" s="99"/>
      <c r="J46" s="99"/>
      <c r="K46" s="99"/>
      <c r="L46" s="99"/>
      <c r="M46" s="99"/>
      <c r="N46" s="99"/>
      <c r="O46" s="99"/>
      <c r="P46" s="99"/>
      <c r="Q46" s="99"/>
      <c r="R46" s="99"/>
    </row>
    <row r="47" spans="1:23">
      <c r="A47" s="99"/>
      <c r="B47" s="99"/>
      <c r="C47" s="99"/>
      <c r="D47" s="99"/>
      <c r="E47" s="99"/>
      <c r="F47" s="99"/>
      <c r="G47" s="99"/>
      <c r="H47" s="99"/>
      <c r="I47" s="99"/>
      <c r="J47" s="99"/>
      <c r="K47" s="99"/>
      <c r="L47" s="99"/>
      <c r="M47" s="99"/>
      <c r="N47" s="99"/>
      <c r="O47" s="99"/>
      <c r="P47" s="99"/>
      <c r="Q47" s="99"/>
      <c r="R47" s="99"/>
    </row>
    <row r="48" spans="1:23">
      <c r="A48" s="99"/>
      <c r="B48" s="99"/>
      <c r="C48" s="99"/>
      <c r="D48" s="99"/>
      <c r="E48" s="99"/>
      <c r="F48" s="99"/>
      <c r="G48" s="99"/>
      <c r="H48" s="99"/>
      <c r="I48" s="99"/>
      <c r="J48" s="99"/>
      <c r="K48" s="99"/>
      <c r="L48" s="99"/>
      <c r="M48" s="99"/>
      <c r="N48" s="99"/>
      <c r="O48" s="99"/>
      <c r="P48" s="99"/>
      <c r="Q48" s="99"/>
      <c r="R48" s="99"/>
    </row>
    <row r="49" spans="1:18">
      <c r="A49" s="99"/>
      <c r="B49" s="99"/>
      <c r="C49" s="99"/>
      <c r="D49" s="99"/>
      <c r="E49" s="99"/>
      <c r="F49" s="99"/>
      <c r="G49" s="99"/>
      <c r="H49" s="99"/>
      <c r="I49" s="99"/>
      <c r="J49" s="99"/>
      <c r="K49" s="99"/>
      <c r="L49" s="99"/>
      <c r="M49" s="99"/>
      <c r="N49" s="99"/>
      <c r="O49" s="99"/>
      <c r="P49" s="99"/>
      <c r="Q49" s="99"/>
      <c r="R49" s="99"/>
    </row>
    <row r="50" spans="1:18">
      <c r="A50" s="99"/>
      <c r="B50" s="99"/>
      <c r="C50" s="99"/>
      <c r="D50" s="99"/>
      <c r="E50" s="99"/>
      <c r="F50" s="99"/>
      <c r="G50" s="99"/>
      <c r="H50" s="99"/>
      <c r="I50" s="99"/>
      <c r="J50" s="99"/>
      <c r="K50" s="99"/>
      <c r="L50" s="99"/>
      <c r="M50" s="99"/>
      <c r="N50" s="99"/>
      <c r="O50" s="99"/>
      <c r="P50" s="99"/>
      <c r="Q50" s="99"/>
      <c r="R50" s="99"/>
    </row>
    <row r="51" spans="1:18">
      <c r="A51" s="99"/>
      <c r="B51" s="99"/>
      <c r="C51" s="99"/>
      <c r="D51" s="99"/>
      <c r="E51" s="99"/>
      <c r="F51" s="99"/>
      <c r="G51" s="99"/>
      <c r="H51" s="99"/>
      <c r="I51" s="99"/>
      <c r="J51" s="99"/>
      <c r="K51" s="99"/>
      <c r="L51" s="99"/>
      <c r="M51" s="99"/>
      <c r="N51" s="99"/>
      <c r="O51" s="99"/>
      <c r="P51" s="99"/>
      <c r="Q51" s="99"/>
      <c r="R51" s="99"/>
    </row>
    <row r="52" spans="1:18">
      <c r="A52" s="99"/>
      <c r="B52" s="99"/>
      <c r="C52" s="99"/>
      <c r="D52" s="99"/>
      <c r="E52" s="99"/>
      <c r="F52" s="99"/>
      <c r="G52" s="99"/>
      <c r="H52" s="99"/>
      <c r="I52" s="99"/>
      <c r="J52" s="99"/>
      <c r="K52" s="99"/>
      <c r="L52" s="99"/>
      <c r="M52" s="99"/>
      <c r="N52" s="99"/>
      <c r="O52" s="99"/>
      <c r="P52" s="99"/>
      <c r="Q52" s="99"/>
      <c r="R52" s="99"/>
    </row>
    <row r="53" spans="1:18">
      <c r="A53" s="99"/>
      <c r="B53" s="99"/>
      <c r="C53" s="99"/>
      <c r="D53" s="99"/>
      <c r="E53" s="99"/>
      <c r="F53" s="99"/>
      <c r="G53" s="99"/>
      <c r="H53" s="99"/>
      <c r="I53" s="99"/>
      <c r="J53" s="99"/>
      <c r="K53" s="99"/>
      <c r="L53" s="99"/>
      <c r="M53" s="99"/>
      <c r="N53" s="99"/>
      <c r="O53" s="99"/>
      <c r="P53" s="99"/>
      <c r="Q53" s="99"/>
      <c r="R53" s="99"/>
    </row>
    <row r="54" spans="1:18">
      <c r="A54" s="99"/>
      <c r="B54" s="99"/>
      <c r="C54" s="99"/>
      <c r="D54" s="99"/>
      <c r="E54" s="99"/>
      <c r="F54" s="99"/>
      <c r="G54" s="99"/>
      <c r="H54" s="99"/>
      <c r="I54" s="99"/>
      <c r="J54" s="99"/>
      <c r="K54" s="99"/>
      <c r="L54" s="99"/>
      <c r="M54" s="99"/>
      <c r="N54" s="99"/>
      <c r="O54" s="99"/>
      <c r="P54" s="99"/>
      <c r="Q54" s="99"/>
      <c r="R54" s="99"/>
    </row>
    <row r="55" spans="1:18">
      <c r="A55" s="99"/>
      <c r="B55" s="99"/>
      <c r="C55" s="99"/>
      <c r="D55" s="99"/>
      <c r="E55" s="99"/>
      <c r="F55" s="99"/>
      <c r="G55" s="99"/>
      <c r="H55" s="99"/>
      <c r="I55" s="99"/>
      <c r="J55" s="99"/>
      <c r="K55" s="99"/>
      <c r="L55" s="99"/>
      <c r="M55" s="99"/>
      <c r="N55" s="99"/>
      <c r="O55" s="99"/>
      <c r="P55" s="99"/>
      <c r="Q55" s="99"/>
      <c r="R55" s="99"/>
    </row>
    <row r="56" spans="1:18">
      <c r="A56" s="99"/>
      <c r="B56" s="99"/>
      <c r="C56" s="99"/>
      <c r="D56" s="99"/>
      <c r="E56" s="99"/>
      <c r="F56" s="99"/>
      <c r="G56" s="99"/>
      <c r="H56" s="99"/>
      <c r="I56" s="99"/>
      <c r="J56" s="99"/>
      <c r="K56" s="99"/>
      <c r="L56" s="99"/>
      <c r="M56" s="99"/>
      <c r="N56" s="99"/>
      <c r="O56" s="99"/>
      <c r="P56" s="99"/>
      <c r="Q56" s="99"/>
      <c r="R56" s="99"/>
    </row>
    <row r="57" spans="1:18">
      <c r="A57" s="99"/>
      <c r="B57" s="99"/>
      <c r="C57" s="99"/>
      <c r="D57" s="99"/>
      <c r="E57" s="99"/>
      <c r="F57" s="99"/>
      <c r="G57" s="99"/>
      <c r="H57" s="99"/>
      <c r="I57" s="99"/>
      <c r="J57" s="99"/>
      <c r="K57" s="99"/>
      <c r="L57" s="99"/>
      <c r="M57" s="99"/>
      <c r="N57" s="99"/>
      <c r="O57" s="99"/>
      <c r="P57" s="99"/>
      <c r="Q57" s="99"/>
      <c r="R57" s="99"/>
    </row>
    <row r="58" spans="1:18">
      <c r="A58" s="99"/>
      <c r="B58" s="99"/>
      <c r="C58" s="99"/>
      <c r="D58" s="99"/>
      <c r="E58" s="99"/>
      <c r="F58" s="99"/>
      <c r="G58" s="99"/>
      <c r="H58" s="99"/>
      <c r="I58" s="99"/>
      <c r="J58" s="99"/>
      <c r="K58" s="99"/>
      <c r="L58" s="99"/>
      <c r="M58" s="99"/>
      <c r="N58" s="99"/>
      <c r="O58" s="99"/>
      <c r="P58" s="99"/>
      <c r="Q58" s="99"/>
      <c r="R58" s="99"/>
    </row>
    <row r="59" spans="1:18">
      <c r="A59" s="99"/>
      <c r="B59" s="99"/>
      <c r="C59" s="99"/>
      <c r="D59" s="99"/>
      <c r="E59" s="99"/>
      <c r="F59" s="99"/>
      <c r="G59" s="99"/>
      <c r="H59" s="99"/>
      <c r="I59" s="99"/>
      <c r="J59" s="99"/>
      <c r="K59" s="99"/>
      <c r="L59" s="99"/>
      <c r="M59" s="99"/>
      <c r="N59" s="99"/>
      <c r="O59" s="99"/>
      <c r="P59" s="99"/>
      <c r="Q59" s="99"/>
      <c r="R59" s="99"/>
    </row>
    <row r="60" spans="1:18">
      <c r="A60" s="99"/>
      <c r="B60" s="99"/>
      <c r="C60" s="99"/>
      <c r="D60" s="99"/>
      <c r="E60" s="99"/>
      <c r="F60" s="99"/>
      <c r="G60" s="99"/>
      <c r="H60" s="99"/>
      <c r="I60" s="99"/>
      <c r="J60" s="99"/>
      <c r="K60" s="99"/>
      <c r="L60" s="99"/>
      <c r="M60" s="99"/>
      <c r="N60" s="99"/>
      <c r="O60" s="99"/>
      <c r="P60" s="99"/>
      <c r="Q60" s="99"/>
      <c r="R60" s="99"/>
    </row>
    <row r="61" spans="1:18">
      <c r="A61" s="99"/>
      <c r="B61" s="99"/>
      <c r="C61" s="99"/>
      <c r="D61" s="99"/>
      <c r="E61" s="99"/>
      <c r="F61" s="99"/>
      <c r="G61" s="99"/>
      <c r="H61" s="99"/>
      <c r="I61" s="99"/>
      <c r="J61" s="99"/>
      <c r="K61" s="99"/>
      <c r="L61" s="99"/>
      <c r="M61" s="99"/>
      <c r="N61" s="99"/>
      <c r="O61" s="99"/>
      <c r="P61" s="99"/>
      <c r="Q61" s="99"/>
      <c r="R61" s="99"/>
    </row>
    <row r="62" spans="1:18">
      <c r="A62" s="99"/>
      <c r="B62" s="99"/>
      <c r="C62" s="99"/>
      <c r="D62" s="99"/>
      <c r="E62" s="99"/>
      <c r="F62" s="99"/>
      <c r="G62" s="99"/>
      <c r="H62" s="99"/>
      <c r="I62" s="99"/>
      <c r="J62" s="99"/>
      <c r="K62" s="99"/>
      <c r="L62" s="99"/>
      <c r="M62" s="99"/>
      <c r="N62" s="99"/>
      <c r="O62" s="99"/>
      <c r="P62" s="99"/>
      <c r="Q62" s="99"/>
      <c r="R62" s="99"/>
    </row>
    <row r="63" spans="1:18">
      <c r="A63" s="99"/>
      <c r="B63" s="99"/>
      <c r="C63" s="99"/>
      <c r="D63" s="99"/>
      <c r="E63" s="99"/>
      <c r="F63" s="99"/>
      <c r="G63" s="99"/>
      <c r="H63" s="99"/>
      <c r="I63" s="99"/>
      <c r="J63" s="99"/>
      <c r="K63" s="99"/>
      <c r="L63" s="99"/>
      <c r="M63" s="99"/>
      <c r="N63" s="99"/>
      <c r="O63" s="99"/>
      <c r="P63" s="99"/>
      <c r="Q63" s="99"/>
      <c r="R63" s="99"/>
    </row>
    <row r="64" spans="1:18">
      <c r="A64" s="99"/>
      <c r="B64" s="99"/>
      <c r="C64" s="99"/>
      <c r="D64" s="99"/>
      <c r="E64" s="99"/>
      <c r="F64" s="99"/>
      <c r="G64" s="99"/>
      <c r="H64" s="99"/>
      <c r="I64" s="99"/>
      <c r="J64" s="99"/>
      <c r="K64" s="99"/>
      <c r="L64" s="99"/>
      <c r="M64" s="99"/>
      <c r="N64" s="99"/>
      <c r="O64" s="99"/>
      <c r="P64" s="99"/>
      <c r="Q64" s="99"/>
      <c r="R64" s="99"/>
    </row>
    <row r="65" spans="1:18">
      <c r="A65" s="99"/>
      <c r="B65" s="99"/>
      <c r="C65" s="99"/>
      <c r="D65" s="99"/>
      <c r="E65" s="99"/>
      <c r="F65" s="99"/>
      <c r="G65" s="99"/>
      <c r="H65" s="99"/>
      <c r="I65" s="99"/>
      <c r="J65" s="99"/>
      <c r="K65" s="99"/>
      <c r="L65" s="99"/>
      <c r="M65" s="99"/>
      <c r="N65" s="99"/>
      <c r="O65" s="99"/>
      <c r="P65" s="99"/>
      <c r="Q65" s="99"/>
      <c r="R65" s="99"/>
    </row>
    <row r="66" spans="1:18">
      <c r="A66" s="99"/>
      <c r="B66" s="99"/>
      <c r="C66" s="99"/>
      <c r="D66" s="99"/>
      <c r="E66" s="99"/>
      <c r="F66" s="99"/>
      <c r="G66" s="99"/>
      <c r="H66" s="99"/>
      <c r="I66" s="99"/>
      <c r="J66" s="99"/>
      <c r="K66" s="99"/>
      <c r="L66" s="99"/>
      <c r="M66" s="99"/>
      <c r="N66" s="99"/>
      <c r="O66" s="99"/>
      <c r="P66" s="99"/>
      <c r="Q66" s="99"/>
      <c r="R66" s="99"/>
    </row>
    <row r="67" spans="1:18">
      <c r="A67" s="99"/>
      <c r="B67" s="99"/>
      <c r="C67" s="99"/>
      <c r="D67" s="99"/>
      <c r="E67" s="99"/>
      <c r="F67" s="99"/>
      <c r="G67" s="99"/>
      <c r="H67" s="99"/>
      <c r="I67" s="99"/>
      <c r="J67" s="99"/>
      <c r="K67" s="99"/>
      <c r="L67" s="99"/>
      <c r="M67" s="99"/>
      <c r="N67" s="99"/>
      <c r="O67" s="99"/>
      <c r="P67" s="99"/>
      <c r="Q67" s="99"/>
      <c r="R67" s="99"/>
    </row>
    <row r="68" spans="1:18">
      <c r="A68" s="99"/>
      <c r="B68" s="99"/>
      <c r="C68" s="99"/>
      <c r="D68" s="99"/>
      <c r="E68" s="99"/>
      <c r="F68" s="99"/>
      <c r="G68" s="99"/>
      <c r="H68" s="99"/>
      <c r="I68" s="99"/>
      <c r="J68" s="99"/>
      <c r="K68" s="99"/>
      <c r="L68" s="99"/>
      <c r="M68" s="99"/>
      <c r="N68" s="99"/>
      <c r="O68" s="99"/>
      <c r="P68" s="99"/>
      <c r="Q68" s="99"/>
      <c r="R68" s="99"/>
    </row>
    <row r="69" spans="1:18">
      <c r="A69" s="99"/>
      <c r="B69" s="99"/>
      <c r="C69" s="99"/>
      <c r="D69" s="99"/>
      <c r="E69" s="99"/>
      <c r="F69" s="99"/>
      <c r="G69" s="99"/>
      <c r="H69" s="99"/>
      <c r="I69" s="99"/>
      <c r="J69" s="99"/>
      <c r="K69" s="99"/>
      <c r="L69" s="99"/>
      <c r="M69" s="99"/>
      <c r="N69" s="99"/>
      <c r="O69" s="99"/>
      <c r="P69" s="99"/>
      <c r="Q69" s="99"/>
      <c r="R69" s="99"/>
    </row>
    <row r="70" spans="1:18">
      <c r="A70" s="99"/>
      <c r="B70" s="99"/>
      <c r="C70" s="99"/>
      <c r="D70" s="99"/>
      <c r="E70" s="99"/>
      <c r="F70" s="99"/>
      <c r="G70" s="99"/>
      <c r="H70" s="99"/>
      <c r="I70" s="99"/>
      <c r="J70" s="99"/>
      <c r="K70" s="99"/>
      <c r="L70" s="99"/>
      <c r="M70" s="99"/>
      <c r="N70" s="99"/>
      <c r="O70" s="99"/>
      <c r="P70" s="99"/>
      <c r="Q70" s="99"/>
      <c r="R70" s="99"/>
    </row>
    <row r="71" spans="1:18">
      <c r="A71" s="99"/>
      <c r="B71" s="99"/>
      <c r="C71" s="99"/>
      <c r="D71" s="99"/>
      <c r="E71" s="99"/>
      <c r="F71" s="99"/>
      <c r="G71" s="99"/>
      <c r="H71" s="99"/>
      <c r="I71" s="99"/>
      <c r="J71" s="99"/>
      <c r="K71" s="99"/>
      <c r="L71" s="99"/>
      <c r="M71" s="99"/>
      <c r="N71" s="99"/>
      <c r="O71" s="99"/>
      <c r="P71" s="99"/>
      <c r="Q71" s="99"/>
      <c r="R71" s="99"/>
    </row>
    <row r="72" spans="1:18">
      <c r="A72" s="99"/>
      <c r="B72" s="99"/>
      <c r="C72" s="99"/>
      <c r="D72" s="99"/>
      <c r="E72" s="99"/>
      <c r="F72" s="99"/>
      <c r="G72" s="99"/>
      <c r="H72" s="99"/>
      <c r="I72" s="99"/>
      <c r="J72" s="99"/>
      <c r="K72" s="99"/>
      <c r="L72" s="99"/>
      <c r="M72" s="99"/>
      <c r="N72" s="99"/>
      <c r="O72" s="99"/>
      <c r="P72" s="99"/>
      <c r="Q72" s="99"/>
      <c r="R72" s="99"/>
    </row>
  </sheetData>
  <mergeCells count="85">
    <mergeCell ref="A33:H33"/>
    <mergeCell ref="F10:N10"/>
    <mergeCell ref="A3:G5"/>
    <mergeCell ref="K3:O3"/>
    <mergeCell ref="K4:O4"/>
    <mergeCell ref="K5:O5"/>
    <mergeCell ref="A7:B7"/>
    <mergeCell ref="C7:D7"/>
    <mergeCell ref="M24:O24"/>
    <mergeCell ref="A20:E20"/>
    <mergeCell ref="F20:H20"/>
    <mergeCell ref="J20:L20"/>
    <mergeCell ref="M20:O20"/>
    <mergeCell ref="A18:E18"/>
    <mergeCell ref="F18:H18"/>
    <mergeCell ref="J18:L18"/>
    <mergeCell ref="A1:R1"/>
    <mergeCell ref="A2:C2"/>
    <mergeCell ref="E2:G2"/>
    <mergeCell ref="L2:O2"/>
    <mergeCell ref="A34:H34"/>
    <mergeCell ref="A32:R32"/>
    <mergeCell ref="A27:H27"/>
    <mergeCell ref="J27:R27"/>
    <mergeCell ref="A28:E28"/>
    <mergeCell ref="F28:H28"/>
    <mergeCell ref="J28:L28"/>
    <mergeCell ref="M28:O28"/>
    <mergeCell ref="P28:R28"/>
    <mergeCell ref="A24:E24"/>
    <mergeCell ref="F24:H24"/>
    <mergeCell ref="J24:L24"/>
    <mergeCell ref="P24:R24"/>
    <mergeCell ref="A25:E25"/>
    <mergeCell ref="F25:H25"/>
    <mergeCell ref="A22:E22"/>
    <mergeCell ref="F22:H22"/>
    <mergeCell ref="J22:L22"/>
    <mergeCell ref="M22:O22"/>
    <mergeCell ref="P22:R22"/>
    <mergeCell ref="A23:E23"/>
    <mergeCell ref="F23:H23"/>
    <mergeCell ref="J23:L23"/>
    <mergeCell ref="M23:O23"/>
    <mergeCell ref="P23:R23"/>
    <mergeCell ref="P20:R20"/>
    <mergeCell ref="A21:E21"/>
    <mergeCell ref="F21:H21"/>
    <mergeCell ref="J21:L21"/>
    <mergeCell ref="M21:O21"/>
    <mergeCell ref="P21:R21"/>
    <mergeCell ref="M18:O18"/>
    <mergeCell ref="P18:R18"/>
    <mergeCell ref="A19:E19"/>
    <mergeCell ref="F19:H19"/>
    <mergeCell ref="J19:L19"/>
    <mergeCell ref="M19:O19"/>
    <mergeCell ref="P19:R19"/>
    <mergeCell ref="A16:E16"/>
    <mergeCell ref="F16:H16"/>
    <mergeCell ref="J16:L16"/>
    <mergeCell ref="M16:O16"/>
    <mergeCell ref="P16:R16"/>
    <mergeCell ref="A17:E17"/>
    <mergeCell ref="F17:H17"/>
    <mergeCell ref="J17:L17"/>
    <mergeCell ref="M17:O17"/>
    <mergeCell ref="P17:R17"/>
    <mergeCell ref="A13:R13"/>
    <mergeCell ref="A14:E15"/>
    <mergeCell ref="F14:H15"/>
    <mergeCell ref="J14:R14"/>
    <mergeCell ref="J15:L15"/>
    <mergeCell ref="M15:O15"/>
    <mergeCell ref="P15:R15"/>
    <mergeCell ref="A10:E10"/>
    <mergeCell ref="A11:P11"/>
    <mergeCell ref="Q11:R11"/>
    <mergeCell ref="A12:P12"/>
    <mergeCell ref="Q12:R12"/>
    <mergeCell ref="A8:B8"/>
    <mergeCell ref="C8:D8"/>
    <mergeCell ref="K8:M8"/>
    <mergeCell ref="A9:E9"/>
    <mergeCell ref="F9:R9"/>
  </mergeCells>
  <conditionalFormatting sqref="I28">
    <cfRule type="cellIs" dxfId="4" priority="8" stopIfTrue="1" operator="notEqual">
      <formula>"OK"</formula>
    </cfRule>
  </conditionalFormatting>
  <conditionalFormatting sqref="F16:H22 Q11:R12 F9:R9">
    <cfRule type="cellIs" dxfId="3" priority="7" stopIfTrue="1" operator="equal">
      <formula>0</formula>
    </cfRule>
  </conditionalFormatting>
  <conditionalFormatting sqref="A32:R32">
    <cfRule type="cellIs" dxfId="2" priority="5" stopIfTrue="1" operator="notEqual">
      <formula>"."</formula>
    </cfRule>
  </conditionalFormatting>
  <conditionalFormatting sqref="A33:H33">
    <cfRule type="cellIs" dxfId="1" priority="2" stopIfTrue="1" operator="equal">
      <formula>0</formula>
    </cfRule>
  </conditionalFormatting>
  <conditionalFormatting sqref="F16:H22">
    <cfRule type="cellIs" dxfId="0" priority="1" stopIfTrue="1" operator="equal">
      <formula>0</formula>
    </cfRule>
  </conditionalFormatting>
  <printOptions horizontalCentered="1"/>
  <pageMargins left="0.39370078740157483" right="0.39370078740157483" top="0.78740157480314965" bottom="0.39370078740157483" header="0.31496062992125984" footer="0.31496062992125984"/>
  <pageSetup paperSize="9" scale="80" orientation="landscape" r:id="rId1"/>
  <drawing r:id="rId2"/>
</worksheet>
</file>

<file path=xl/worksheets/sheet2.xml><?xml version="1.0" encoding="utf-8"?>
<worksheet xmlns="http://schemas.openxmlformats.org/spreadsheetml/2006/main" xmlns:r="http://schemas.openxmlformats.org/officeDocument/2006/relationships">
  <dimension ref="A1:V596"/>
  <sheetViews>
    <sheetView topLeftCell="A145" zoomScale="70" zoomScaleNormal="70" workbookViewId="0">
      <selection activeCell="Q586" sqref="Q586"/>
    </sheetView>
  </sheetViews>
  <sheetFormatPr defaultRowHeight="15"/>
  <cols>
    <col min="1" max="1" width="11.28515625" style="201" bestFit="1" customWidth="1"/>
    <col min="2" max="2" width="20.85546875" style="226" bestFit="1" customWidth="1"/>
    <col min="3" max="4" width="26.7109375" style="226" bestFit="1" customWidth="1"/>
    <col min="5" max="6" width="21.42578125" style="226" customWidth="1"/>
    <col min="7" max="7" width="22.28515625" style="226" customWidth="1"/>
    <col min="8" max="8" width="16.28515625" style="226" customWidth="1"/>
    <col min="9" max="9" width="21" style="226" customWidth="1"/>
    <col min="10" max="10" width="13.85546875" style="226" customWidth="1"/>
    <col min="11" max="11" width="12" style="226" customWidth="1"/>
    <col min="12" max="12" width="15.28515625" style="226" customWidth="1"/>
    <col min="15" max="15" width="20.28515625" bestFit="1" customWidth="1"/>
    <col min="16" max="16" width="11.28515625" bestFit="1" customWidth="1"/>
    <col min="17" max="17" width="12.42578125" bestFit="1" customWidth="1"/>
    <col min="20" max="20" width="12.42578125" bestFit="1" customWidth="1"/>
    <col min="21" max="21" width="11.28515625" bestFit="1" customWidth="1"/>
    <col min="22" max="22" width="10" bestFit="1" customWidth="1"/>
  </cols>
  <sheetData>
    <row r="1" spans="1:12" s="109" customFormat="1" ht="15.75" thickBot="1">
      <c r="A1" s="535" t="s">
        <v>34915</v>
      </c>
      <c r="B1" s="536"/>
      <c r="C1" s="536"/>
      <c r="D1" s="536"/>
      <c r="E1" s="536"/>
      <c r="F1" s="536"/>
      <c r="G1" s="536"/>
      <c r="H1" s="536"/>
      <c r="I1" s="536"/>
      <c r="J1" s="536"/>
      <c r="K1" s="536"/>
      <c r="L1" s="537"/>
    </row>
    <row r="2" spans="1:12" s="109" customFormat="1" ht="27">
      <c r="A2" s="185" t="s">
        <v>138</v>
      </c>
      <c r="B2" s="552" t="s">
        <v>38527</v>
      </c>
      <c r="C2" s="552"/>
      <c r="D2" s="552"/>
      <c r="E2" s="538"/>
      <c r="F2" s="539"/>
      <c r="G2" s="539"/>
      <c r="H2" s="202"/>
      <c r="I2" s="203"/>
      <c r="J2" s="202" t="s">
        <v>2</v>
      </c>
      <c r="K2" s="548" t="s">
        <v>34916</v>
      </c>
      <c r="L2" s="549"/>
    </row>
    <row r="3" spans="1:12" s="109" customFormat="1" ht="16.5" customHeight="1">
      <c r="A3" s="186"/>
      <c r="B3" s="204"/>
      <c r="C3" s="204"/>
      <c r="D3" s="204"/>
      <c r="E3" s="204"/>
      <c r="F3" s="204"/>
      <c r="G3" s="204"/>
      <c r="H3" s="204"/>
      <c r="I3" s="204"/>
      <c r="J3" s="251"/>
      <c r="K3" s="550" t="s">
        <v>4992</v>
      </c>
      <c r="L3" s="551"/>
    </row>
    <row r="4" spans="1:12" s="109" customFormat="1" ht="15.75" customHeight="1">
      <c r="A4" s="540" t="s">
        <v>3</v>
      </c>
      <c r="B4" s="541"/>
      <c r="C4" s="542">
        <f ca="1">NOW()</f>
        <v>44838.60016736111</v>
      </c>
      <c r="D4" s="541"/>
      <c r="E4" s="206"/>
      <c r="F4" s="207"/>
      <c r="G4" s="543" t="s">
        <v>50166</v>
      </c>
      <c r="H4" s="543"/>
      <c r="I4" s="543"/>
      <c r="J4" s="206"/>
      <c r="K4" s="208"/>
      <c r="L4" s="209"/>
    </row>
    <row r="5" spans="1:12" s="109" customFormat="1" ht="16.5" customHeight="1">
      <c r="A5" s="540" t="s">
        <v>4</v>
      </c>
      <c r="B5" s="544"/>
      <c r="C5" s="210">
        <f>BDI!F28/100</f>
        <v>0.22219999999999998</v>
      </c>
      <c r="D5" s="211"/>
      <c r="E5" s="206"/>
      <c r="F5" s="207"/>
      <c r="G5" s="543" t="s">
        <v>48876</v>
      </c>
      <c r="H5" s="544"/>
      <c r="I5" s="544"/>
      <c r="J5" s="206"/>
      <c r="K5" s="212"/>
      <c r="L5" s="205"/>
    </row>
    <row r="6" spans="1:12" s="109" customFormat="1">
      <c r="A6" s="123"/>
      <c r="B6" s="206"/>
      <c r="C6" s="206"/>
      <c r="D6" s="206"/>
      <c r="E6" s="206"/>
      <c r="F6" s="207"/>
      <c r="G6" s="207"/>
      <c r="H6" s="207"/>
      <c r="I6" s="207"/>
      <c r="J6" s="206"/>
      <c r="K6" s="213"/>
      <c r="L6" s="209"/>
    </row>
    <row r="7" spans="1:12" s="109" customFormat="1" ht="15.75" thickBot="1">
      <c r="A7" s="187"/>
      <c r="B7" s="214"/>
      <c r="C7" s="214"/>
      <c r="D7" s="214"/>
      <c r="E7" s="214"/>
      <c r="F7" s="214"/>
      <c r="G7" s="214"/>
      <c r="H7" s="214"/>
      <c r="I7" s="214"/>
      <c r="J7" s="215"/>
      <c r="K7" s="214"/>
      <c r="L7" s="216"/>
    </row>
    <row r="8" spans="1:12" s="109" customFormat="1">
      <c r="A8" s="125" t="s">
        <v>7</v>
      </c>
      <c r="B8" s="545" t="s">
        <v>8</v>
      </c>
      <c r="C8" s="546"/>
      <c r="D8" s="546"/>
      <c r="E8" s="546"/>
      <c r="F8" s="546"/>
      <c r="G8" s="546"/>
      <c r="H8" s="547"/>
      <c r="I8" s="217" t="s">
        <v>9</v>
      </c>
      <c r="J8" s="217" t="s">
        <v>10</v>
      </c>
      <c r="K8" s="217" t="s">
        <v>11</v>
      </c>
      <c r="L8" s="218" t="s">
        <v>14</v>
      </c>
    </row>
    <row r="9" spans="1:12" s="117" customFormat="1" ht="15" customHeight="1">
      <c r="A9" s="188" t="s">
        <v>38450</v>
      </c>
      <c r="B9" s="523" t="e">
        <f>VLOOKUP(A9,ORÇAMENTO!$A$16:$P$183,2,FALSE)</f>
        <v>#N/A</v>
      </c>
      <c r="C9" s="524"/>
      <c r="D9" s="524"/>
      <c r="E9" s="524"/>
      <c r="F9" s="524"/>
      <c r="G9" s="524"/>
      <c r="H9" s="525"/>
      <c r="I9" s="219"/>
      <c r="J9" s="219"/>
      <c r="K9" s="219"/>
      <c r="L9" s="220"/>
    </row>
    <row r="10" spans="1:12" s="139" customFormat="1" ht="15" customHeight="1">
      <c r="A10" s="107" t="s">
        <v>38451</v>
      </c>
      <c r="B10" s="523" t="str">
        <f>VLOOKUP(A10,ORÇAMENTO!$A$16:$P$183,2,FALSE)</f>
        <v>SERVIÇOS PRELIMINARES</v>
      </c>
      <c r="C10" s="524"/>
      <c r="D10" s="524"/>
      <c r="E10" s="524"/>
      <c r="F10" s="524"/>
      <c r="G10" s="524"/>
      <c r="H10" s="525"/>
      <c r="I10" s="219"/>
      <c r="J10" s="219"/>
      <c r="K10" s="219"/>
      <c r="L10" s="220"/>
    </row>
    <row r="11" spans="1:12" s="139" customFormat="1" ht="15" customHeight="1">
      <c r="A11" s="107" t="s">
        <v>38452</v>
      </c>
      <c r="B11" s="523" t="str">
        <f>VLOOKUP(A11,ORÇAMENTO!$A$16:$P$183,2,FALSE)</f>
        <v>INSTALAÇÕES</v>
      </c>
      <c r="C11" s="524"/>
      <c r="D11" s="524"/>
      <c r="E11" s="524"/>
      <c r="F11" s="524"/>
      <c r="G11" s="524"/>
      <c r="H11" s="525"/>
      <c r="I11" s="219"/>
      <c r="J11" s="219"/>
      <c r="K11" s="219"/>
      <c r="L11" s="220"/>
    </row>
    <row r="12" spans="1:12" s="109" customFormat="1" ht="45" customHeight="1">
      <c r="A12" s="118" t="s">
        <v>38453</v>
      </c>
      <c r="B12" s="513" t="str">
        <f>VLOOKUP(A12,ORÇAMENTO!$A$17:$K$166,2,FALSE)</f>
        <v>FORNECIMENTO E COLOCAÇÃO DE PLACA DE OBRA EM CHAPA GALVANIZADA (3,00 X 1,5 0 M) - EM CHAPA GALVANIZADA 0,26 AFIXADAS COM REBITES 540 E PARAFUSOS 3/8, EM ESTRUTURA METÁLICA VIGA U 2" ENRIJECIDA COM METALON 20 X 20, SUPORTE EM EUCALIPTO AUTOCLAVADO PINTADAS</v>
      </c>
      <c r="C12" s="514"/>
      <c r="D12" s="514"/>
      <c r="E12" s="514"/>
      <c r="F12" s="514"/>
      <c r="G12" s="514"/>
      <c r="H12" s="515"/>
      <c r="I12" s="244" t="str">
        <f>VLOOKUP(A12,ORÇAMENTO!$A$17:$K$166,9,FALSE)</f>
        <v>ED-50152</v>
      </c>
      <c r="J12" s="244" t="s">
        <v>19</v>
      </c>
      <c r="K12" s="244" t="s">
        <v>35102</v>
      </c>
      <c r="L12" s="221">
        <f>D15</f>
        <v>1</v>
      </c>
    </row>
    <row r="13" spans="1:12" s="109" customFormat="1">
      <c r="A13" s="189"/>
      <c r="B13" s="222"/>
      <c r="C13" s="222"/>
      <c r="D13" s="222"/>
      <c r="E13" s="222"/>
      <c r="F13" s="222"/>
      <c r="G13" s="222"/>
      <c r="H13" s="222"/>
      <c r="I13" s="128"/>
      <c r="J13" s="128"/>
      <c r="K13" s="128"/>
      <c r="L13" s="223"/>
    </row>
    <row r="14" spans="1:12" s="109" customFormat="1">
      <c r="A14" s="189"/>
      <c r="B14" s="222"/>
      <c r="C14" s="245" t="s">
        <v>150</v>
      </c>
      <c r="D14" s="245"/>
      <c r="E14" s="222"/>
      <c r="F14" s="222"/>
      <c r="G14" s="245"/>
      <c r="H14" s="222"/>
      <c r="I14" s="222"/>
      <c r="J14" s="128"/>
      <c r="K14" s="128"/>
      <c r="L14" s="223"/>
    </row>
    <row r="15" spans="1:12" s="109" customFormat="1">
      <c r="A15" s="189"/>
      <c r="B15" s="222"/>
      <c r="C15" s="245" t="s">
        <v>34917</v>
      </c>
      <c r="D15" s="245">
        <v>1</v>
      </c>
      <c r="E15" s="222"/>
      <c r="F15" s="222"/>
      <c r="G15" s="222"/>
      <c r="H15" s="222"/>
      <c r="I15" s="222"/>
      <c r="J15" s="128"/>
      <c r="K15" s="128"/>
      <c r="L15" s="223"/>
    </row>
    <row r="16" spans="1:12" s="109" customFormat="1">
      <c r="A16" s="190"/>
      <c r="B16" s="222"/>
      <c r="C16" s="222"/>
      <c r="D16" s="222"/>
      <c r="E16" s="222"/>
      <c r="F16" s="222"/>
      <c r="G16" s="222"/>
      <c r="H16" s="222"/>
      <c r="I16" s="128"/>
      <c r="J16" s="128"/>
      <c r="K16" s="128"/>
      <c r="L16" s="223"/>
    </row>
    <row r="17" spans="1:12" s="109" customFormat="1" ht="15.75" thickBot="1">
      <c r="A17" s="342" t="s">
        <v>38454</v>
      </c>
      <c r="B17" s="513" t="str">
        <f>VLOOKUP(A17,ORÇAMENTO!$A$17:$K$166,2,FALSE)</f>
        <v>TAPUME COM TELHA METÁLICA. AF_05/2018</v>
      </c>
      <c r="C17" s="514"/>
      <c r="D17" s="514"/>
      <c r="E17" s="514"/>
      <c r="F17" s="514"/>
      <c r="G17" s="514"/>
      <c r="H17" s="515"/>
      <c r="I17" s="244" t="str">
        <f>VLOOKUP(A17,ORÇAMENTO!$A$17:$K$166,9,FALSE)</f>
        <v>98459</v>
      </c>
      <c r="J17" s="244" t="s">
        <v>20</v>
      </c>
      <c r="K17" s="244" t="s">
        <v>160</v>
      </c>
      <c r="L17" s="221">
        <f>E21</f>
        <v>13.5</v>
      </c>
    </row>
    <row r="18" spans="1:12" s="139" customFormat="1">
      <c r="A18" s="344"/>
      <c r="B18" s="304"/>
      <c r="C18" s="304"/>
      <c r="D18" s="304"/>
      <c r="E18" s="304"/>
      <c r="F18" s="304"/>
      <c r="G18" s="304"/>
      <c r="H18" s="304"/>
      <c r="I18" s="304"/>
      <c r="J18" s="304"/>
      <c r="K18" s="304"/>
      <c r="L18" s="223"/>
    </row>
    <row r="19" spans="1:12" s="139" customFormat="1">
      <c r="A19" s="345"/>
      <c r="B19" s="304"/>
      <c r="C19" s="520" t="s">
        <v>35101</v>
      </c>
      <c r="D19" s="520"/>
      <c r="E19" s="520"/>
      <c r="F19" s="304"/>
      <c r="G19" s="304"/>
      <c r="H19" s="304"/>
      <c r="I19" s="304"/>
      <c r="J19" s="304"/>
      <c r="K19" s="304"/>
      <c r="L19" s="223"/>
    </row>
    <row r="20" spans="1:12" s="139" customFormat="1">
      <c r="A20" s="345"/>
      <c r="B20" s="304"/>
      <c r="C20" s="302" t="s">
        <v>35103</v>
      </c>
      <c r="D20" s="302" t="s">
        <v>35108</v>
      </c>
      <c r="E20" s="302" t="s">
        <v>38455</v>
      </c>
      <c r="F20" s="304"/>
      <c r="G20" s="304"/>
      <c r="H20" s="304"/>
      <c r="I20" s="304"/>
      <c r="J20" s="304"/>
      <c r="K20" s="304"/>
      <c r="L20" s="223"/>
    </row>
    <row r="21" spans="1:12" s="139" customFormat="1">
      <c r="A21" s="345"/>
      <c r="B21" s="304"/>
      <c r="C21" s="302">
        <v>7.5</v>
      </c>
      <c r="D21" s="302">
        <v>1.8</v>
      </c>
      <c r="E21" s="302">
        <f>D21*C21</f>
        <v>13.5</v>
      </c>
      <c r="F21" s="304"/>
      <c r="G21" s="304"/>
      <c r="H21" s="304"/>
      <c r="I21" s="304"/>
      <c r="J21" s="304"/>
      <c r="K21" s="304"/>
      <c r="L21" s="223"/>
    </row>
    <row r="22" spans="1:12" s="139" customFormat="1">
      <c r="A22" s="345"/>
      <c r="B22" s="304"/>
      <c r="C22" s="304"/>
      <c r="D22" s="304"/>
      <c r="E22" s="304"/>
      <c r="F22" s="304"/>
      <c r="G22" s="304"/>
      <c r="H22" s="304"/>
      <c r="I22" s="304"/>
      <c r="J22" s="304"/>
      <c r="K22" s="304"/>
      <c r="L22" s="223"/>
    </row>
    <row r="23" spans="1:12" s="139" customFormat="1">
      <c r="A23" s="342" t="s">
        <v>38637</v>
      </c>
      <c r="B23" s="513" t="str">
        <f>VLOOKUP(A23,ORÇAMENTO!$A$17:$K$166,2,FALSE)</f>
        <v>LOCAÇÃO DA OBRA (GABARITO)</v>
      </c>
      <c r="C23" s="514"/>
      <c r="D23" s="514"/>
      <c r="E23" s="514"/>
      <c r="F23" s="514"/>
      <c r="G23" s="514"/>
      <c r="H23" s="515"/>
      <c r="I23" s="302" t="str">
        <f>VLOOKUP(A23,ORÇAMENTO!$A$17:$K$166,9,FALSE)</f>
        <v>ED-50273</v>
      </c>
      <c r="J23" s="302" t="s">
        <v>20</v>
      </c>
      <c r="K23" s="302" t="s">
        <v>160</v>
      </c>
      <c r="L23" s="221">
        <f>D25</f>
        <v>28.24</v>
      </c>
    </row>
    <row r="24" spans="1:12" s="109" customFormat="1">
      <c r="A24" s="346"/>
      <c r="B24" s="222"/>
      <c r="C24" s="128"/>
      <c r="D24" s="128"/>
      <c r="E24" s="128"/>
      <c r="F24" s="128"/>
      <c r="G24" s="128"/>
      <c r="H24" s="128"/>
      <c r="I24" s="128"/>
      <c r="J24" s="128"/>
      <c r="K24" s="128"/>
      <c r="L24" s="223"/>
    </row>
    <row r="25" spans="1:12" s="139" customFormat="1">
      <c r="A25" s="346"/>
      <c r="B25" s="222"/>
      <c r="C25" s="304" t="s">
        <v>38638</v>
      </c>
      <c r="D25" s="304">
        <v>28.24</v>
      </c>
      <c r="E25" s="128"/>
      <c r="F25" s="128"/>
      <c r="G25" s="128"/>
      <c r="H25" s="128"/>
      <c r="I25" s="128"/>
      <c r="J25" s="128"/>
      <c r="K25" s="128"/>
      <c r="L25" s="223"/>
    </row>
    <row r="26" spans="1:12" s="109" customFormat="1" ht="15.75" thickBot="1">
      <c r="A26" s="347"/>
      <c r="B26" s="222"/>
      <c r="C26" s="222"/>
      <c r="D26" s="222"/>
      <c r="E26" s="222"/>
      <c r="F26" s="222"/>
      <c r="G26" s="222"/>
      <c r="H26" s="222"/>
      <c r="I26" s="128"/>
      <c r="J26" s="128"/>
      <c r="K26" s="128"/>
      <c r="L26" s="223"/>
    </row>
    <row r="27" spans="1:12" s="117" customFormat="1" ht="15" customHeight="1">
      <c r="A27" s="343" t="s">
        <v>38456</v>
      </c>
      <c r="B27" s="523" t="str">
        <f>VLOOKUP(A27,ORÇAMENTO!$A$17:$H$165,2,FALSE)</f>
        <v>DEMOLIÇÕES</v>
      </c>
      <c r="C27" s="524"/>
      <c r="D27" s="524"/>
      <c r="E27" s="524"/>
      <c r="F27" s="524"/>
      <c r="G27" s="524"/>
      <c r="H27" s="525"/>
      <c r="I27" s="219"/>
      <c r="J27" s="219"/>
      <c r="K27" s="219"/>
      <c r="L27" s="220"/>
    </row>
    <row r="28" spans="1:12" s="109" customFormat="1">
      <c r="A28" s="118" t="s">
        <v>38457</v>
      </c>
      <c r="B28" s="513" t="str">
        <f>VLOOKUP(A28,ORÇAMENTO!$A$17:$K$166,2,FALSE)</f>
        <v>DEMOLIÇÃO DE ALVENARIA DE TIJOLO E BLOCO SEM APROVEITAMENTO DO MATERIAL, INCLUSIVE AFASTAMENTO</v>
      </c>
      <c r="C28" s="514"/>
      <c r="D28" s="514"/>
      <c r="E28" s="514"/>
      <c r="F28" s="514"/>
      <c r="G28" s="514"/>
      <c r="H28" s="515"/>
      <c r="I28" s="244" t="str">
        <f>VLOOKUP(A28,ORÇAMENTO!$A$17:$K$166,9,FALSE)</f>
        <v>ED-48435</v>
      </c>
      <c r="J28" s="244" t="s">
        <v>19</v>
      </c>
      <c r="K28" s="11" t="s">
        <v>167</v>
      </c>
      <c r="L28" s="224">
        <f>I32</f>
        <v>2.585</v>
      </c>
    </row>
    <row r="29" spans="1:12" s="109" customFormat="1">
      <c r="A29" s="191"/>
      <c r="B29" s="222"/>
      <c r="C29" s="222"/>
      <c r="D29" s="222"/>
      <c r="E29" s="222"/>
      <c r="F29" s="222"/>
      <c r="G29" s="222"/>
      <c r="H29" s="222"/>
      <c r="I29" s="128"/>
      <c r="J29" s="128"/>
      <c r="K29" s="128"/>
      <c r="L29" s="223"/>
    </row>
    <row r="30" spans="1:12" s="109" customFormat="1">
      <c r="A30" s="189"/>
      <c r="B30" s="222"/>
      <c r="C30" s="517" t="s">
        <v>50181</v>
      </c>
      <c r="D30" s="518"/>
      <c r="E30" s="518"/>
      <c r="F30" s="520" t="s">
        <v>50182</v>
      </c>
      <c r="G30" s="520"/>
      <c r="H30" s="520"/>
      <c r="I30" s="128"/>
      <c r="J30" s="128"/>
      <c r="K30" s="128"/>
      <c r="L30" s="223"/>
    </row>
    <row r="31" spans="1:12" s="109" customFormat="1">
      <c r="A31" s="189"/>
      <c r="B31" s="222"/>
      <c r="C31" s="244" t="s">
        <v>35103</v>
      </c>
      <c r="D31" s="244" t="s">
        <v>35108</v>
      </c>
      <c r="E31" s="244" t="s">
        <v>35104</v>
      </c>
      <c r="F31" s="374" t="s">
        <v>38630</v>
      </c>
      <c r="G31" s="374" t="s">
        <v>35108</v>
      </c>
      <c r="H31" s="374" t="s">
        <v>35104</v>
      </c>
      <c r="I31" s="374" t="s">
        <v>38459</v>
      </c>
      <c r="J31" s="128"/>
      <c r="K31" s="128"/>
      <c r="L31" s="223"/>
    </row>
    <row r="32" spans="1:12" s="139" customFormat="1">
      <c r="A32" s="189"/>
      <c r="B32" s="222"/>
      <c r="C32" s="244">
        <v>2.5499999999999998</v>
      </c>
      <c r="D32" s="244">
        <v>3.5</v>
      </c>
      <c r="E32" s="244">
        <v>0.2</v>
      </c>
      <c r="F32" s="244">
        <v>2</v>
      </c>
      <c r="G32" s="374">
        <v>1</v>
      </c>
      <c r="H32" s="374">
        <v>0.4</v>
      </c>
      <c r="I32" s="374">
        <f>H32*G32*F32+E32*D32*C32</f>
        <v>2.585</v>
      </c>
      <c r="J32" s="128"/>
      <c r="K32" s="128"/>
      <c r="L32" s="223"/>
    </row>
    <row r="33" spans="1:22" s="139" customFormat="1" ht="17.25" customHeight="1">
      <c r="A33" s="189"/>
      <c r="B33" s="222"/>
      <c r="C33" s="245"/>
      <c r="D33" s="245"/>
      <c r="E33" s="245"/>
      <c r="F33" s="245"/>
      <c r="G33" s="222"/>
      <c r="H33" s="222"/>
      <c r="I33" s="128"/>
      <c r="J33" s="128"/>
      <c r="K33" s="128"/>
      <c r="L33" s="223"/>
    </row>
    <row r="34" spans="1:22" s="139" customFormat="1">
      <c r="A34" s="118" t="s">
        <v>38458</v>
      </c>
      <c r="B34" s="513" t="str">
        <f>VLOOKUP(A34,ORÇAMENTO!$A$17:$K$166,2,FALSE)</f>
        <v>DEMOLIÇÃO DE PASSEIO OU LAJE DE CONCRETO MANUALMENTE, INCLUSIVE AFASTAMENTO</v>
      </c>
      <c r="C34" s="514"/>
      <c r="D34" s="514"/>
      <c r="E34" s="514"/>
      <c r="F34" s="514"/>
      <c r="G34" s="514"/>
      <c r="H34" s="515"/>
      <c r="I34" s="244" t="str">
        <f>VLOOKUP(A34,ORÇAMENTO!$A$17:$K$166,9,FALSE)</f>
        <v>ED-48487</v>
      </c>
      <c r="J34" s="244" t="s">
        <v>19</v>
      </c>
      <c r="K34" s="11" t="s">
        <v>166</v>
      </c>
      <c r="L34" s="224">
        <f>I38+E38</f>
        <v>7.5</v>
      </c>
    </row>
    <row r="35" spans="1:22" s="139" customFormat="1">
      <c r="A35" s="189"/>
      <c r="B35" s="222"/>
      <c r="C35" s="245"/>
      <c r="D35" s="245"/>
      <c r="E35" s="245"/>
      <c r="F35" s="245"/>
      <c r="G35" s="222"/>
      <c r="H35" s="222"/>
      <c r="I35" s="128"/>
      <c r="J35" s="128"/>
      <c r="K35" s="128"/>
      <c r="L35" s="223"/>
    </row>
    <row r="36" spans="1:22" s="139" customFormat="1">
      <c r="A36" s="189"/>
      <c r="B36" s="222"/>
      <c r="C36" s="520" t="s">
        <v>38468</v>
      </c>
      <c r="D36" s="520"/>
      <c r="E36" s="520"/>
      <c r="F36" s="222"/>
      <c r="G36" s="520" t="s">
        <v>38469</v>
      </c>
      <c r="H36" s="520"/>
      <c r="I36" s="520"/>
      <c r="J36" s="128"/>
      <c r="K36" s="128"/>
      <c r="L36" s="223"/>
    </row>
    <row r="37" spans="1:22" s="139" customFormat="1">
      <c r="A37" s="189"/>
      <c r="B37" s="222"/>
      <c r="C37" s="244" t="s">
        <v>35103</v>
      </c>
      <c r="D37" s="244" t="s">
        <v>35104</v>
      </c>
      <c r="E37" s="244" t="s">
        <v>38455</v>
      </c>
      <c r="F37" s="222"/>
      <c r="G37" s="244" t="s">
        <v>35103</v>
      </c>
      <c r="H37" s="244" t="s">
        <v>35104</v>
      </c>
      <c r="I37" s="244" t="s">
        <v>38455</v>
      </c>
      <c r="J37" s="128"/>
      <c r="K37" s="128"/>
      <c r="L37" s="223"/>
    </row>
    <row r="38" spans="1:22" s="139" customFormat="1">
      <c r="A38" s="189"/>
      <c r="B38" s="222"/>
      <c r="C38" s="244">
        <v>4.5999999999999996</v>
      </c>
      <c r="D38" s="244">
        <v>1.5</v>
      </c>
      <c r="E38" s="244">
        <f>C38*D38</f>
        <v>6.8999999999999995</v>
      </c>
      <c r="F38" s="222"/>
      <c r="G38" s="244">
        <v>1.5</v>
      </c>
      <c r="H38" s="244">
        <v>0.4</v>
      </c>
      <c r="I38" s="244">
        <f>G38*H38</f>
        <v>0.60000000000000009</v>
      </c>
      <c r="J38" s="128"/>
      <c r="K38" s="128"/>
      <c r="L38" s="223"/>
    </row>
    <row r="39" spans="1:22" s="139" customFormat="1">
      <c r="A39" s="189"/>
      <c r="B39" s="222"/>
      <c r="C39" s="245"/>
      <c r="D39" s="245"/>
      <c r="E39" s="245"/>
      <c r="F39" s="245"/>
      <c r="G39" s="222"/>
      <c r="H39" s="222"/>
      <c r="I39" s="128"/>
      <c r="J39" s="128"/>
      <c r="K39" s="128"/>
      <c r="L39" s="223"/>
    </row>
    <row r="40" spans="1:22" s="139" customFormat="1" ht="15" customHeight="1">
      <c r="A40" s="188" t="s">
        <v>38461</v>
      </c>
      <c r="B40" s="523" t="str">
        <f>VLOOKUP(A40,ORÇAMENTO!$A$17:$H$165,2,FALSE)</f>
        <v>MOVIMENTAÇÃO DE TERRA E PREPARO DE VALAS</v>
      </c>
      <c r="C40" s="524"/>
      <c r="D40" s="524"/>
      <c r="E40" s="524"/>
      <c r="F40" s="524"/>
      <c r="G40" s="524"/>
      <c r="H40" s="525"/>
      <c r="I40" s="219"/>
      <c r="J40" s="219"/>
      <c r="K40" s="219"/>
      <c r="L40" s="220"/>
    </row>
    <row r="41" spans="1:22" s="139" customFormat="1" ht="33" customHeight="1">
      <c r="A41" s="118" t="s">
        <v>38462</v>
      </c>
      <c r="B41" s="513" t="str">
        <f>VLOOKUP(A41,ORÇAMENTO!$A$17:$K$166,2,FALSE)</f>
        <v>ESCAVAÇÃO MANUAL DE VALA PARA VIGA BALDRAME (INCLUINDO ESCAVAÇÃO PARA COLOCAÇÃO DE FÔRMAS). AF_06/2017</v>
      </c>
      <c r="C41" s="514"/>
      <c r="D41" s="514"/>
      <c r="E41" s="514"/>
      <c r="F41" s="514"/>
      <c r="G41" s="514"/>
      <c r="H41" s="515"/>
      <c r="I41" s="244" t="str">
        <f>VLOOKUP(A41,ORÇAMENTO!$A$17:$K$166,9,FALSE)</f>
        <v>96527</v>
      </c>
      <c r="J41" s="244" t="s">
        <v>20</v>
      </c>
      <c r="K41" s="11" t="s">
        <v>167</v>
      </c>
      <c r="L41" s="224">
        <f>G44</f>
        <v>3.1567499999999997</v>
      </c>
    </row>
    <row r="42" spans="1:22" s="139" customFormat="1">
      <c r="A42" s="191"/>
      <c r="B42" s="222"/>
      <c r="C42" s="222"/>
      <c r="D42" s="222"/>
      <c r="E42" s="222"/>
      <c r="F42" s="222"/>
      <c r="G42" s="222"/>
      <c r="H42" s="222"/>
      <c r="I42" s="128"/>
      <c r="J42" s="128"/>
      <c r="K42" s="128"/>
      <c r="L42" s="223"/>
    </row>
    <row r="43" spans="1:22" s="139" customFormat="1">
      <c r="A43" s="189"/>
      <c r="B43" s="222"/>
      <c r="C43" s="24" t="s">
        <v>38491</v>
      </c>
      <c r="D43" s="235" t="s">
        <v>38488</v>
      </c>
      <c r="E43" s="235" t="s">
        <v>38489</v>
      </c>
      <c r="F43" s="235" t="s">
        <v>38493</v>
      </c>
      <c r="G43" s="235" t="s">
        <v>38492</v>
      </c>
      <c r="H43" s="222"/>
      <c r="I43" s="128"/>
      <c r="J43" s="128"/>
      <c r="K43" s="128"/>
      <c r="L43" s="223"/>
    </row>
    <row r="44" spans="1:22" s="139" customFormat="1">
      <c r="A44" s="189"/>
      <c r="B44" s="222"/>
      <c r="C44" s="236">
        <v>27.45</v>
      </c>
      <c r="D44" s="235">
        <v>0.25</v>
      </c>
      <c r="E44" s="237">
        <v>0.4</v>
      </c>
      <c r="F44" s="238">
        <v>0.15</v>
      </c>
      <c r="G44" s="237">
        <f>D44*E44*C44*(1+F44)</f>
        <v>3.1567499999999997</v>
      </c>
      <c r="H44" s="222"/>
      <c r="I44" s="128"/>
      <c r="J44" s="128"/>
      <c r="K44" s="128"/>
      <c r="L44" s="223"/>
    </row>
    <row r="45" spans="1:22" s="109" customFormat="1">
      <c r="A45" s="189"/>
      <c r="B45" s="222"/>
      <c r="C45" s="222"/>
      <c r="D45" s="222"/>
      <c r="E45" s="222"/>
      <c r="F45" s="222"/>
      <c r="G45" s="222"/>
      <c r="H45" s="222"/>
      <c r="I45" s="128"/>
      <c r="J45" s="128"/>
      <c r="K45" s="128"/>
      <c r="L45" s="223"/>
    </row>
    <row r="46" spans="1:22" s="140" customFormat="1">
      <c r="A46" s="118" t="s">
        <v>38464</v>
      </c>
      <c r="B46" s="513" t="str">
        <f>VLOOKUP(A46,ORÇAMENTO!$A$17:$K$166,2,FALSE)</f>
        <v>REATERRO MANUAL APILOADO COM SOQUETE. AF_10/2017</v>
      </c>
      <c r="C46" s="514"/>
      <c r="D46" s="514"/>
      <c r="E46" s="514"/>
      <c r="F46" s="514"/>
      <c r="G46" s="514"/>
      <c r="H46" s="515"/>
      <c r="I46" s="244" t="str">
        <f>VLOOKUP(A46,ORÇAMENTO!$A$17:$K$166,9,FALSE)</f>
        <v>96995</v>
      </c>
      <c r="J46" s="244" t="s">
        <v>20</v>
      </c>
      <c r="K46" s="11" t="s">
        <v>167</v>
      </c>
      <c r="L46" s="224">
        <f>G49</f>
        <v>0.39459374999999997</v>
      </c>
    </row>
    <row r="47" spans="1:22" s="140" customFormat="1">
      <c r="A47" s="191"/>
      <c r="B47" s="245"/>
      <c r="C47" s="245"/>
      <c r="D47" s="245"/>
      <c r="E47" s="245"/>
      <c r="F47" s="245"/>
      <c r="G47" s="245"/>
      <c r="H47" s="245"/>
      <c r="I47" s="128"/>
      <c r="J47" s="128"/>
      <c r="K47" s="128"/>
      <c r="L47" s="223"/>
    </row>
    <row r="48" spans="1:22" s="140" customFormat="1">
      <c r="A48" s="189"/>
      <c r="B48" s="245"/>
      <c r="C48" s="24" t="s">
        <v>38491</v>
      </c>
      <c r="D48" s="235" t="s">
        <v>38488</v>
      </c>
      <c r="E48" s="235" t="s">
        <v>38489</v>
      </c>
      <c r="F48" s="235" t="s">
        <v>38493</v>
      </c>
      <c r="G48" s="235" t="s">
        <v>38492</v>
      </c>
      <c r="H48" s="245"/>
      <c r="I48" s="128"/>
      <c r="J48" s="128"/>
      <c r="K48" s="128"/>
      <c r="L48" s="223"/>
      <c r="N48" s="139"/>
      <c r="O48" s="139"/>
      <c r="P48" s="139"/>
      <c r="Q48" s="139"/>
      <c r="R48" s="139"/>
      <c r="S48" s="139"/>
      <c r="T48" s="139"/>
      <c r="U48" s="139"/>
      <c r="V48" s="139"/>
    </row>
    <row r="49" spans="1:22" s="140" customFormat="1">
      <c r="A49" s="189"/>
      <c r="B49" s="245"/>
      <c r="C49" s="236">
        <f>C44</f>
        <v>27.45</v>
      </c>
      <c r="D49" s="235">
        <v>0.25</v>
      </c>
      <c r="E49" s="237">
        <v>0.05</v>
      </c>
      <c r="F49" s="238">
        <v>0.15</v>
      </c>
      <c r="G49" s="237">
        <f>D49*E49*C49*(1+F49)</f>
        <v>0.39459374999999997</v>
      </c>
      <c r="H49" s="245"/>
      <c r="I49" s="128"/>
      <c r="J49" s="128"/>
      <c r="K49" s="128"/>
      <c r="L49" s="223"/>
      <c r="N49" s="139"/>
      <c r="O49" s="139"/>
      <c r="P49" s="139"/>
      <c r="Q49" s="139"/>
      <c r="R49" s="139"/>
      <c r="S49" s="139"/>
      <c r="T49" s="139"/>
      <c r="U49" s="139"/>
      <c r="V49" s="139"/>
    </row>
    <row r="50" spans="1:22" s="109" customFormat="1">
      <c r="A50" s="189"/>
      <c r="B50" s="222"/>
      <c r="C50" s="222"/>
      <c r="D50" s="222"/>
      <c r="E50" s="222"/>
      <c r="F50" s="222"/>
      <c r="G50" s="222"/>
      <c r="H50" s="222"/>
      <c r="I50" s="128"/>
      <c r="J50" s="128"/>
      <c r="K50" s="128"/>
      <c r="L50" s="223"/>
      <c r="N50" s="139"/>
      <c r="O50" s="139"/>
      <c r="P50" s="139"/>
      <c r="Q50" s="139"/>
      <c r="R50" s="139"/>
      <c r="S50" s="139"/>
      <c r="T50" s="139"/>
      <c r="U50" s="139"/>
      <c r="V50" s="139"/>
    </row>
    <row r="51" spans="1:22" s="117" customFormat="1" ht="32.25" customHeight="1">
      <c r="A51" s="118" t="s">
        <v>38465</v>
      </c>
      <c r="B51" s="513" t="str">
        <f>VLOOKUP(A51,ORÇAMENTO!$A$17:$K$166,2,FALSE)</f>
        <v>LASTRO COM MATERIAL GRANULAR (PEDRA BRITADA N.3), APLICADO EM PISOS OU LAJES SOBRE SOLO, ESPESSURA DE *10 CM*. AF_07/2019</v>
      </c>
      <c r="C51" s="514"/>
      <c r="D51" s="514"/>
      <c r="E51" s="514"/>
      <c r="F51" s="514"/>
      <c r="G51" s="514"/>
      <c r="H51" s="515"/>
      <c r="I51" s="244" t="str">
        <f>VLOOKUP(A51,ORÇAMENTO!$A$17:$K$166,9,FALSE)</f>
        <v>100322</v>
      </c>
      <c r="J51" s="244" t="s">
        <v>20</v>
      </c>
      <c r="K51" s="11" t="s">
        <v>167</v>
      </c>
      <c r="L51" s="224">
        <f>F54</f>
        <v>0.27450000000000002</v>
      </c>
      <c r="N51" s="139"/>
      <c r="O51" s="139"/>
      <c r="P51" s="139"/>
      <c r="Q51" s="139"/>
      <c r="R51" s="139"/>
      <c r="S51" s="139"/>
      <c r="T51" s="139"/>
      <c r="U51" s="139"/>
      <c r="V51" s="139"/>
    </row>
    <row r="52" spans="1:22" s="109" customFormat="1">
      <c r="A52" s="189"/>
      <c r="B52" s="245"/>
      <c r="C52" s="245"/>
      <c r="D52" s="245"/>
      <c r="E52" s="245"/>
      <c r="F52" s="245"/>
      <c r="G52" s="245"/>
      <c r="H52" s="245"/>
      <c r="I52" s="128"/>
      <c r="J52" s="128"/>
      <c r="K52" s="128"/>
      <c r="L52" s="223"/>
      <c r="N52" s="139"/>
      <c r="O52" s="139"/>
      <c r="P52" s="139"/>
      <c r="Q52" s="139"/>
      <c r="R52" s="139"/>
      <c r="S52" s="139"/>
      <c r="T52" s="139"/>
      <c r="U52" s="139"/>
      <c r="V52" s="139"/>
    </row>
    <row r="53" spans="1:22" s="109" customFormat="1">
      <c r="A53" s="189"/>
      <c r="B53" s="245"/>
      <c r="C53" s="24" t="s">
        <v>38491</v>
      </c>
      <c r="D53" s="235" t="s">
        <v>38488</v>
      </c>
      <c r="E53" s="235" t="s">
        <v>38489</v>
      </c>
      <c r="F53" s="235" t="s">
        <v>38492</v>
      </c>
      <c r="G53" s="128"/>
      <c r="H53" s="128"/>
      <c r="I53" s="128"/>
      <c r="J53" s="128"/>
      <c r="K53" s="128"/>
      <c r="L53" s="223"/>
      <c r="N53" s="139"/>
      <c r="O53" s="139"/>
      <c r="P53" s="139"/>
      <c r="Q53" s="139"/>
      <c r="R53" s="139"/>
      <c r="S53" s="139"/>
      <c r="T53" s="139"/>
      <c r="U53" s="139"/>
      <c r="V53" s="139"/>
    </row>
    <row r="54" spans="1:22" s="109" customFormat="1">
      <c r="A54" s="189"/>
      <c r="B54" s="245"/>
      <c r="C54" s="236">
        <f>C44</f>
        <v>27.45</v>
      </c>
      <c r="D54" s="235">
        <v>0.2</v>
      </c>
      <c r="E54" s="237">
        <v>0.05</v>
      </c>
      <c r="F54" s="237">
        <f>C54*D54*E54</f>
        <v>0.27450000000000002</v>
      </c>
      <c r="G54" s="128"/>
      <c r="H54" s="128"/>
      <c r="I54" s="128"/>
      <c r="J54" s="128"/>
      <c r="K54" s="128"/>
      <c r="L54" s="223"/>
      <c r="N54" s="139"/>
      <c r="O54" s="139"/>
      <c r="P54" s="139"/>
      <c r="Q54" s="139"/>
      <c r="R54" s="139"/>
      <c r="S54" s="139"/>
      <c r="T54" s="139"/>
      <c r="U54" s="139"/>
      <c r="V54" s="139"/>
    </row>
    <row r="55" spans="1:22" s="109" customFormat="1">
      <c r="A55" s="189"/>
      <c r="B55" s="245"/>
      <c r="C55" s="245"/>
      <c r="D55" s="245"/>
      <c r="E55" s="245"/>
      <c r="F55" s="245"/>
      <c r="G55" s="245"/>
      <c r="H55" s="245"/>
      <c r="I55" s="128"/>
      <c r="J55" s="128"/>
      <c r="K55" s="128"/>
      <c r="L55" s="223"/>
      <c r="N55" s="139"/>
      <c r="O55" s="139"/>
      <c r="P55" s="139"/>
      <c r="Q55" s="139"/>
      <c r="R55" s="139"/>
      <c r="S55" s="139"/>
      <c r="T55" s="139"/>
      <c r="U55" s="139"/>
      <c r="V55" s="139"/>
    </row>
    <row r="56" spans="1:22" s="139" customFormat="1">
      <c r="A56" s="118" t="s">
        <v>38466</v>
      </c>
      <c r="B56" s="513" t="str">
        <f>VLOOKUP(A56,ORÇAMENTO!$A$17:$K$166,2,FALSE)</f>
        <v>CONCRETO MAGRO, TRAÇO 1:3:6, PREPARADO EM OBRA COM BETONEIRA, SEM FUNÇÃO ESTRUTURAL</v>
      </c>
      <c r="C56" s="514"/>
      <c r="D56" s="514"/>
      <c r="E56" s="514"/>
      <c r="F56" s="514"/>
      <c r="G56" s="514"/>
      <c r="H56" s="515"/>
      <c r="I56" s="259" t="str">
        <f>VLOOKUP(A56,ORÇAMENTO!$A$17:$K$166,9,FALSE)</f>
        <v>ED-48311</v>
      </c>
      <c r="J56" s="259" t="s">
        <v>19</v>
      </c>
      <c r="K56" s="11" t="s">
        <v>167</v>
      </c>
      <c r="L56" s="224">
        <f>F59</f>
        <v>0.27450000000000002</v>
      </c>
    </row>
    <row r="57" spans="1:22" s="139" customFormat="1" ht="15" customHeight="1">
      <c r="A57" s="192"/>
      <c r="B57" s="261"/>
      <c r="C57" s="261"/>
      <c r="D57" s="261"/>
      <c r="E57" s="261"/>
      <c r="F57" s="261"/>
      <c r="G57" s="261"/>
      <c r="H57" s="261"/>
      <c r="I57" s="261"/>
      <c r="J57" s="261"/>
      <c r="K57" s="261"/>
      <c r="L57" s="225"/>
    </row>
    <row r="58" spans="1:22" s="139" customFormat="1" ht="15" customHeight="1">
      <c r="A58" s="192"/>
      <c r="B58" s="261"/>
      <c r="C58" s="24" t="s">
        <v>38487</v>
      </c>
      <c r="D58" s="235" t="s">
        <v>38488</v>
      </c>
      <c r="E58" s="235" t="s">
        <v>38489</v>
      </c>
      <c r="F58" s="235" t="s">
        <v>38490</v>
      </c>
      <c r="G58" s="261"/>
      <c r="H58" s="261"/>
      <c r="I58" s="261"/>
      <c r="J58" s="261"/>
      <c r="K58" s="261"/>
      <c r="L58" s="225"/>
    </row>
    <row r="59" spans="1:22" s="139" customFormat="1" ht="15" customHeight="1">
      <c r="A59" s="192"/>
      <c r="B59" s="261"/>
      <c r="C59" s="236">
        <f>C44</f>
        <v>27.45</v>
      </c>
      <c r="D59" s="235">
        <v>0.2</v>
      </c>
      <c r="E59" s="237">
        <v>0.05</v>
      </c>
      <c r="F59" s="237">
        <f>C59*D59*E59</f>
        <v>0.27450000000000002</v>
      </c>
      <c r="G59" s="261"/>
      <c r="H59" s="261"/>
      <c r="I59" s="261"/>
      <c r="J59" s="261"/>
      <c r="K59" s="261"/>
      <c r="L59" s="225"/>
    </row>
    <row r="60" spans="1:22" s="139" customFormat="1" ht="15" customHeight="1">
      <c r="A60" s="192"/>
      <c r="B60" s="261"/>
      <c r="C60" s="261"/>
      <c r="D60" s="261"/>
      <c r="E60" s="261"/>
      <c r="F60" s="261"/>
      <c r="G60" s="261"/>
      <c r="H60" s="261"/>
      <c r="I60" s="261"/>
      <c r="J60" s="261"/>
      <c r="K60" s="261"/>
      <c r="L60" s="225"/>
    </row>
    <row r="61" spans="1:22" s="139" customFormat="1">
      <c r="A61" s="118" t="s">
        <v>38590</v>
      </c>
      <c r="B61" s="513" t="str">
        <f>VLOOKUP(A61,ORÇAMENTO!$A$17:$K$166,2,FALSE)</f>
        <v>TRANSPORTE DE MATERIAL DE QUALQUER NATUREZA EM CAMINHÃO 2 KM &lt; DMT &lt;= 5 KM (DENTRO DO PERÍMETRO URBANO)</v>
      </c>
      <c r="C61" s="514"/>
      <c r="D61" s="514"/>
      <c r="E61" s="514"/>
      <c r="F61" s="514"/>
      <c r="G61" s="514"/>
      <c r="H61" s="515"/>
      <c r="I61" s="259" t="str">
        <f>VLOOKUP(A61,ORÇAMENTO!$A$17:$K$166,9,FALSE)</f>
        <v>ED-51129</v>
      </c>
      <c r="J61" s="259" t="s">
        <v>19</v>
      </c>
      <c r="K61" s="11" t="s">
        <v>38595</v>
      </c>
      <c r="L61" s="224">
        <f>C64*D64</f>
        <v>85.324574999999996</v>
      </c>
    </row>
    <row r="62" spans="1:22" s="139" customFormat="1" ht="15" customHeight="1">
      <c r="A62" s="192"/>
      <c r="B62" s="261"/>
      <c r="C62" s="261"/>
      <c r="D62" s="261"/>
      <c r="E62" s="261"/>
      <c r="F62" s="261"/>
      <c r="G62" s="261"/>
      <c r="H62" s="261"/>
      <c r="I62" s="261"/>
      <c r="J62" s="261"/>
      <c r="K62" s="261"/>
      <c r="L62" s="225"/>
    </row>
    <row r="63" spans="1:22" s="139" customFormat="1">
      <c r="A63" s="192"/>
      <c r="B63" s="261"/>
      <c r="C63" s="295" t="s">
        <v>38490</v>
      </c>
      <c r="D63" s="259" t="s">
        <v>38594</v>
      </c>
      <c r="E63" s="261"/>
      <c r="F63" s="261"/>
      <c r="G63" s="261"/>
      <c r="H63" s="261"/>
      <c r="I63" s="261"/>
      <c r="J63" s="261"/>
      <c r="K63" s="261"/>
      <c r="L63" s="225"/>
    </row>
    <row r="64" spans="1:22" s="139" customFormat="1" ht="15" customHeight="1">
      <c r="A64" s="192"/>
      <c r="B64" s="261"/>
      <c r="C64" s="296">
        <f>F69+F54+G49+G44+F59+G76+(E38*0.1)+(I38*0.1)+F32</f>
        <v>21.331143749999999</v>
      </c>
      <c r="D64" s="259">
        <v>4</v>
      </c>
      <c r="E64" s="261"/>
      <c r="F64" s="261"/>
      <c r="G64" s="261"/>
      <c r="H64" s="261"/>
      <c r="I64" s="261"/>
      <c r="J64" s="261"/>
      <c r="K64" s="261"/>
      <c r="L64" s="225"/>
    </row>
    <row r="65" spans="1:22" s="139" customFormat="1" ht="15" customHeight="1">
      <c r="A65" s="192"/>
      <c r="B65" s="261"/>
      <c r="C65" s="261"/>
      <c r="D65" s="261"/>
      <c r="E65" s="261"/>
      <c r="F65" s="261"/>
      <c r="G65" s="261"/>
      <c r="H65" s="261"/>
      <c r="I65" s="261"/>
      <c r="J65" s="261"/>
      <c r="K65" s="261"/>
      <c r="L65" s="225"/>
    </row>
    <row r="66" spans="1:22" s="117" customFormat="1">
      <c r="A66" s="118" t="s">
        <v>38593</v>
      </c>
      <c r="B66" s="513" t="str">
        <f>VLOOKUP(A66,ORÇAMENTO!$A$17:$K$166,2,FALSE)</f>
        <v>ATERRO COMPACTADO MANUAL, COM SOQUETE</v>
      </c>
      <c r="C66" s="514"/>
      <c r="D66" s="514"/>
      <c r="E66" s="514"/>
      <c r="F66" s="514"/>
      <c r="G66" s="514"/>
      <c r="H66" s="515"/>
      <c r="I66" s="244" t="str">
        <f>VLOOKUP(A66,ORÇAMENTO!$A$17:$K$166,9,FALSE)</f>
        <v>ED-51097</v>
      </c>
      <c r="J66" s="244" t="s">
        <v>19</v>
      </c>
      <c r="K66" s="11" t="s">
        <v>167</v>
      </c>
      <c r="L66" s="359">
        <f>F69</f>
        <v>12.990399999999998</v>
      </c>
      <c r="N66" s="139"/>
      <c r="O66" s="139"/>
      <c r="P66" s="139"/>
      <c r="Q66" s="139"/>
      <c r="R66" s="139"/>
      <c r="S66" s="139"/>
      <c r="T66" s="139"/>
      <c r="U66" s="139"/>
      <c r="V66" s="139"/>
    </row>
    <row r="67" spans="1:22" s="120" customFormat="1" ht="15" customHeight="1">
      <c r="A67" s="192"/>
      <c r="B67" s="245"/>
      <c r="C67" s="245"/>
      <c r="D67" s="245"/>
      <c r="E67" s="245"/>
      <c r="F67" s="245"/>
      <c r="G67" s="245"/>
      <c r="H67" s="245"/>
      <c r="I67" s="245"/>
      <c r="J67" s="245"/>
      <c r="K67" s="245"/>
      <c r="L67" s="225"/>
      <c r="N67" s="139"/>
      <c r="O67" s="139"/>
      <c r="P67" s="139"/>
      <c r="Q67" s="139"/>
      <c r="R67" s="139"/>
      <c r="S67" s="139"/>
      <c r="T67" s="139"/>
      <c r="U67" s="139"/>
      <c r="V67" s="139"/>
    </row>
    <row r="68" spans="1:22" s="120" customFormat="1">
      <c r="A68" s="192"/>
      <c r="B68" s="245"/>
      <c r="C68" s="24" t="s">
        <v>38591</v>
      </c>
      <c r="D68" s="235" t="s">
        <v>38489</v>
      </c>
      <c r="E68" s="24" t="s">
        <v>38592</v>
      </c>
      <c r="F68" s="235" t="s">
        <v>38490</v>
      </c>
      <c r="G68" s="245"/>
      <c r="H68" s="245"/>
      <c r="I68" s="245"/>
      <c r="J68" s="245"/>
      <c r="K68" s="245"/>
      <c r="L68" s="225"/>
      <c r="N68" s="139"/>
      <c r="O68" s="139"/>
      <c r="P68" s="139"/>
      <c r="Q68" s="139"/>
      <c r="R68" s="139"/>
      <c r="S68" s="139"/>
      <c r="T68" s="139"/>
      <c r="U68" s="139"/>
      <c r="V68" s="139"/>
    </row>
    <row r="69" spans="1:22" s="120" customFormat="1" ht="15" customHeight="1">
      <c r="A69" s="192"/>
      <c r="B69" s="245"/>
      <c r="C69" s="236">
        <v>28.24</v>
      </c>
      <c r="D69" s="237">
        <v>0.4</v>
      </c>
      <c r="E69" s="237">
        <v>15</v>
      </c>
      <c r="F69" s="237">
        <f>(1+E69/100)*D69*C69</f>
        <v>12.990399999999998</v>
      </c>
      <c r="G69" s="245"/>
      <c r="H69" s="245"/>
      <c r="I69" s="245"/>
      <c r="J69" s="245"/>
      <c r="K69" s="245"/>
      <c r="L69" s="225"/>
      <c r="N69" s="139"/>
      <c r="O69" s="139"/>
      <c r="P69" s="139"/>
      <c r="Q69" s="139"/>
      <c r="R69" s="139"/>
      <c r="S69" s="139"/>
      <c r="T69" s="139"/>
      <c r="U69" s="139"/>
      <c r="V69" s="139"/>
    </row>
    <row r="70" spans="1:22" s="120" customFormat="1" ht="15" customHeight="1">
      <c r="A70" s="192"/>
      <c r="B70" s="245"/>
      <c r="C70" s="245"/>
      <c r="D70" s="245"/>
      <c r="E70" s="245"/>
      <c r="F70" s="245"/>
      <c r="G70" s="245"/>
      <c r="H70" s="245"/>
      <c r="I70" s="245"/>
      <c r="J70" s="245"/>
      <c r="K70" s="245"/>
      <c r="L70" s="225"/>
      <c r="N70" s="139"/>
      <c r="O70" s="139"/>
      <c r="P70" s="139"/>
      <c r="Q70" s="139"/>
      <c r="R70" s="139"/>
      <c r="S70" s="139"/>
      <c r="T70" s="139"/>
      <c r="U70" s="139"/>
      <c r="V70" s="139"/>
    </row>
    <row r="71" spans="1:22" s="139" customFormat="1" ht="15" customHeight="1">
      <c r="A71" s="188" t="s">
        <v>38467</v>
      </c>
      <c r="B71" s="523" t="str">
        <f>VLOOKUP(A71,ORÇAMENTO!$A$17:$H$165,2,FALSE)</f>
        <v>FUNDAÇÃO</v>
      </c>
      <c r="C71" s="524"/>
      <c r="D71" s="524"/>
      <c r="E71" s="524"/>
      <c r="F71" s="524"/>
      <c r="G71" s="524"/>
      <c r="H71" s="525"/>
      <c r="I71" s="219"/>
      <c r="J71" s="219"/>
      <c r="K71" s="219"/>
      <c r="L71" s="220"/>
    </row>
    <row r="72" spans="1:22" s="139" customFormat="1" ht="15" customHeight="1">
      <c r="A72" s="188" t="s">
        <v>38470</v>
      </c>
      <c r="B72" s="523" t="str">
        <f>VLOOKUP(A72,ORÇAMENTO!$A$17:$H$165,2,FALSE)</f>
        <v>ESTACAS ESCAVADAS COM BLOCOS DE COROAMENTO</v>
      </c>
      <c r="C72" s="524"/>
      <c r="D72" s="524"/>
      <c r="E72" s="524"/>
      <c r="F72" s="524"/>
      <c r="G72" s="524"/>
      <c r="H72" s="525"/>
      <c r="I72" s="219"/>
      <c r="J72" s="219"/>
      <c r="K72" s="219"/>
      <c r="L72" s="220"/>
    </row>
    <row r="73" spans="1:22" s="120" customFormat="1" ht="29.25" customHeight="1">
      <c r="A73" s="118" t="s">
        <v>38496</v>
      </c>
      <c r="B73" s="513" t="str">
        <f>VLOOKUP(A73,ORÇAMENTO!$A$17:$K$166,2,FALSE)</f>
        <v>ESCAVAÇÃO MANUAL PARA BLOCO DE COROAMENTO OU SAPATA (INCLUINDO ESCAVAÇÃO PARA COLOCAÇÃO DE FÔRMAS). AF_06/2017</v>
      </c>
      <c r="C73" s="514"/>
      <c r="D73" s="514"/>
      <c r="E73" s="514"/>
      <c r="F73" s="514"/>
      <c r="G73" s="514"/>
      <c r="H73" s="515"/>
      <c r="I73" s="244" t="str">
        <f>VLOOKUP(A73,ORÇAMENTO!$A$17:$K$166,9,FALSE)</f>
        <v>96523</v>
      </c>
      <c r="J73" s="244" t="s">
        <v>20</v>
      </c>
      <c r="K73" s="11" t="s">
        <v>167</v>
      </c>
      <c r="L73" s="224">
        <f>G76</f>
        <v>1.4903999999999999</v>
      </c>
      <c r="N73" s="139"/>
      <c r="O73" s="139"/>
      <c r="P73" s="139"/>
      <c r="Q73" s="139"/>
      <c r="R73" s="139"/>
      <c r="S73" s="139"/>
      <c r="T73" s="139"/>
      <c r="U73" s="139"/>
      <c r="V73" s="139"/>
    </row>
    <row r="74" spans="1:22" s="120" customFormat="1" ht="15" customHeight="1">
      <c r="A74" s="189"/>
      <c r="B74" s="245"/>
      <c r="C74" s="245"/>
      <c r="D74" s="245"/>
      <c r="E74" s="245"/>
      <c r="F74" s="245"/>
      <c r="G74" s="245"/>
      <c r="H74" s="245"/>
      <c r="I74" s="128"/>
      <c r="J74" s="128"/>
      <c r="K74" s="128"/>
      <c r="L74" s="223"/>
      <c r="N74" s="139"/>
      <c r="O74" s="139"/>
      <c r="P74" s="139"/>
      <c r="Q74" s="139"/>
      <c r="R74" s="139"/>
      <c r="S74" s="139"/>
      <c r="T74" s="139"/>
      <c r="U74" s="139"/>
      <c r="V74" s="139"/>
    </row>
    <row r="75" spans="1:22" s="120" customFormat="1" ht="15" customHeight="1">
      <c r="A75" s="189"/>
      <c r="B75" s="245"/>
      <c r="C75" s="250" t="s">
        <v>38506</v>
      </c>
      <c r="D75" s="252" t="s">
        <v>38507</v>
      </c>
      <c r="E75" s="252" t="s">
        <v>38508</v>
      </c>
      <c r="F75" s="252" t="s">
        <v>38488</v>
      </c>
      <c r="G75" s="252" t="s">
        <v>38509</v>
      </c>
      <c r="H75" s="245"/>
      <c r="I75" s="128"/>
      <c r="J75" s="128"/>
      <c r="K75" s="128"/>
      <c r="L75" s="223"/>
      <c r="N75" s="139"/>
      <c r="O75" s="139"/>
      <c r="P75" s="139"/>
      <c r="Q75" s="139"/>
      <c r="R75" s="139"/>
      <c r="S75" s="139"/>
      <c r="T75" s="139"/>
      <c r="U75" s="139"/>
      <c r="V75" s="139"/>
    </row>
    <row r="76" spans="1:22" s="120" customFormat="1" ht="15" customHeight="1">
      <c r="A76" s="189"/>
      <c r="B76" s="245"/>
      <c r="C76" s="258">
        <v>6</v>
      </c>
      <c r="D76" s="252">
        <v>0.6</v>
      </c>
      <c r="E76" s="252">
        <v>0.6</v>
      </c>
      <c r="F76" s="253">
        <v>0.6</v>
      </c>
      <c r="G76" s="253">
        <f>D76*E76*F76*C76*1.15</f>
        <v>1.4903999999999999</v>
      </c>
      <c r="H76" s="245"/>
      <c r="I76" s="128"/>
      <c r="J76" s="128"/>
      <c r="K76" s="128"/>
      <c r="L76" s="223"/>
      <c r="N76" s="139"/>
      <c r="O76" s="139"/>
      <c r="P76" s="139"/>
      <c r="Q76" s="139"/>
      <c r="R76" s="139"/>
      <c r="S76" s="139"/>
      <c r="T76" s="139"/>
      <c r="U76" s="139"/>
      <c r="V76" s="139"/>
    </row>
    <row r="77" spans="1:22" s="120" customFormat="1" ht="15" customHeight="1">
      <c r="A77" s="189"/>
      <c r="B77" s="245"/>
      <c r="C77" s="245"/>
      <c r="D77" s="245"/>
      <c r="E77" s="245"/>
      <c r="F77" s="245"/>
      <c r="G77" s="245"/>
      <c r="H77" s="245"/>
      <c r="I77" s="128"/>
      <c r="J77" s="128"/>
      <c r="K77" s="128"/>
      <c r="L77" s="223"/>
      <c r="N77" s="139"/>
      <c r="O77" s="139"/>
      <c r="P77" s="139"/>
      <c r="Q77" s="139"/>
      <c r="R77" s="139"/>
      <c r="S77" s="139"/>
      <c r="T77" s="139"/>
      <c r="U77" s="139"/>
      <c r="V77" s="139"/>
    </row>
    <row r="78" spans="1:22" s="120" customFormat="1" ht="27.75" customHeight="1">
      <c r="A78" s="118" t="s">
        <v>38497</v>
      </c>
      <c r="B78" s="513" t="str">
        <f>VLOOKUP(A78,ORÇAMENTO!$A$17:$K$166,2,FALSE)</f>
        <v>ESTACA BROCA DE CONCRETO, DIÂMETRO DE 25CM, ESCAVAÇÃO MANUAL COM TRADO CONCHA, COM ARMADURA DE ARRANQUE. AF_05/2020</v>
      </c>
      <c r="C78" s="514"/>
      <c r="D78" s="514"/>
      <c r="E78" s="514"/>
      <c r="F78" s="514"/>
      <c r="G78" s="514"/>
      <c r="H78" s="515"/>
      <c r="I78" s="244" t="str">
        <f>VLOOKUP(A78,ORÇAMENTO!$A$17:$K$166,9,FALSE)</f>
        <v>101174</v>
      </c>
      <c r="J78" s="244" t="s">
        <v>20</v>
      </c>
      <c r="K78" s="11" t="s">
        <v>160</v>
      </c>
      <c r="L78" s="224">
        <f>E81</f>
        <v>12</v>
      </c>
      <c r="N78" s="139"/>
      <c r="O78" s="139"/>
      <c r="P78" s="139"/>
      <c r="Q78" s="139"/>
      <c r="R78" s="139"/>
      <c r="S78" s="139"/>
      <c r="T78" s="139"/>
      <c r="U78" s="139"/>
      <c r="V78" s="139"/>
    </row>
    <row r="79" spans="1:22" s="109" customFormat="1">
      <c r="A79" s="189"/>
      <c r="B79" s="222"/>
      <c r="C79" s="245"/>
      <c r="D79" s="245"/>
      <c r="E79" s="222"/>
      <c r="F79" s="222"/>
      <c r="G79" s="222"/>
      <c r="H79" s="222"/>
      <c r="I79" s="128"/>
      <c r="J79" s="128"/>
      <c r="K79" s="128"/>
      <c r="L79" s="223"/>
      <c r="N79" s="139"/>
      <c r="O79" s="139"/>
      <c r="P79" s="139"/>
      <c r="Q79" s="139"/>
      <c r="R79" s="139"/>
      <c r="S79" s="139"/>
      <c r="T79" s="139"/>
      <c r="U79" s="139"/>
      <c r="V79" s="139"/>
    </row>
    <row r="80" spans="1:22" s="120" customFormat="1">
      <c r="A80" s="189"/>
      <c r="B80" s="222"/>
      <c r="C80" s="11" t="s">
        <v>38510</v>
      </c>
      <c r="D80" s="254" t="s">
        <v>38511</v>
      </c>
      <c r="E80" s="246" t="s">
        <v>38512</v>
      </c>
      <c r="F80" s="128"/>
      <c r="G80" s="128"/>
      <c r="H80" s="128"/>
      <c r="I80" s="128"/>
      <c r="J80" s="128"/>
      <c r="K80" s="128"/>
      <c r="L80" s="223"/>
      <c r="N80" s="139"/>
      <c r="O80" s="139"/>
      <c r="P80" s="139"/>
      <c r="Q80" s="139"/>
      <c r="R80" s="139"/>
      <c r="S80" s="139"/>
      <c r="T80" s="139"/>
      <c r="U80" s="139"/>
      <c r="V80" s="139"/>
    </row>
    <row r="81" spans="1:22" s="120" customFormat="1">
      <c r="A81" s="189"/>
      <c r="B81" s="222"/>
      <c r="C81" s="5">
        <v>6</v>
      </c>
      <c r="D81" s="255">
        <v>2</v>
      </c>
      <c r="E81" s="227">
        <f>C81*D81</f>
        <v>12</v>
      </c>
      <c r="F81" s="128"/>
      <c r="G81" s="128"/>
      <c r="H81" s="128"/>
      <c r="I81" s="128"/>
      <c r="J81" s="128"/>
      <c r="K81" s="128"/>
      <c r="L81" s="223"/>
      <c r="N81" s="139"/>
      <c r="O81" s="139"/>
      <c r="P81" s="139"/>
      <c r="Q81" s="139"/>
      <c r="R81" s="139"/>
      <c r="S81" s="139"/>
      <c r="T81" s="139"/>
      <c r="U81" s="139"/>
      <c r="V81" s="139"/>
    </row>
    <row r="82" spans="1:22" s="120" customFormat="1">
      <c r="A82" s="189"/>
      <c r="B82" s="222"/>
      <c r="C82" s="128"/>
      <c r="D82" s="128"/>
      <c r="E82" s="128"/>
      <c r="F82" s="128"/>
      <c r="G82" s="128"/>
      <c r="H82" s="128"/>
      <c r="I82" s="128"/>
      <c r="J82" s="128"/>
      <c r="K82" s="128"/>
      <c r="L82" s="223"/>
      <c r="N82" s="139"/>
      <c r="O82" s="139"/>
      <c r="P82" s="139"/>
      <c r="Q82" s="139"/>
      <c r="R82" s="139"/>
      <c r="S82" s="139"/>
      <c r="T82" s="139"/>
      <c r="U82" s="139"/>
      <c r="V82" s="139"/>
    </row>
    <row r="83" spans="1:22" s="139" customFormat="1">
      <c r="A83" s="118" t="s">
        <v>38498</v>
      </c>
      <c r="B83" s="513" t="str">
        <f>VLOOKUP(A83,ORÇAMENTO!$A$17:$K$166,2,FALSE)</f>
        <v>FORMA E DESFORMA DE TÁBUA E SARRAFO, REAPROVEITAMENTO (3X), EXCLUSIVE ESCORAMENTO</v>
      </c>
      <c r="C83" s="514"/>
      <c r="D83" s="514"/>
      <c r="E83" s="514"/>
      <c r="F83" s="514"/>
      <c r="G83" s="514"/>
      <c r="H83" s="515"/>
      <c r="I83" s="244" t="str">
        <f>VLOOKUP(A83,ORÇAMENTO!$A$17:$K$166,9,FALSE)</f>
        <v>ED-49643</v>
      </c>
      <c r="J83" s="244" t="s">
        <v>19</v>
      </c>
      <c r="K83" s="11" t="s">
        <v>166</v>
      </c>
      <c r="L83" s="224">
        <f>G86</f>
        <v>8.64</v>
      </c>
    </row>
    <row r="84" spans="1:22" s="120" customFormat="1">
      <c r="A84" s="189"/>
      <c r="B84" s="222"/>
      <c r="C84" s="128"/>
      <c r="D84" s="128"/>
      <c r="E84" s="128"/>
      <c r="F84" s="128"/>
      <c r="G84" s="128"/>
      <c r="H84" s="128"/>
      <c r="I84" s="128"/>
      <c r="J84" s="128"/>
      <c r="K84" s="128"/>
      <c r="L84" s="223"/>
      <c r="N84" s="139"/>
      <c r="O84" s="139"/>
      <c r="P84" s="139"/>
      <c r="Q84" s="139"/>
      <c r="R84" s="139"/>
      <c r="S84" s="139"/>
      <c r="T84" s="139"/>
      <c r="U84" s="139"/>
      <c r="V84" s="139"/>
    </row>
    <row r="85" spans="1:22" s="120" customFormat="1">
      <c r="A85" s="189"/>
      <c r="B85" s="222"/>
      <c r="C85" s="250" t="s">
        <v>38506</v>
      </c>
      <c r="D85" s="252" t="s">
        <v>38507</v>
      </c>
      <c r="E85" s="252" t="s">
        <v>38508</v>
      </c>
      <c r="F85" s="252" t="s">
        <v>38488</v>
      </c>
      <c r="G85" s="252" t="s">
        <v>38513</v>
      </c>
      <c r="H85" s="128"/>
      <c r="I85" s="128"/>
      <c r="J85" s="128"/>
      <c r="K85" s="128"/>
      <c r="L85" s="223"/>
      <c r="N85" s="139"/>
      <c r="O85" s="139"/>
      <c r="P85" s="139"/>
      <c r="Q85" s="139"/>
      <c r="R85" s="139"/>
      <c r="S85" s="139"/>
      <c r="T85" s="139"/>
      <c r="U85" s="139"/>
      <c r="V85" s="139"/>
    </row>
    <row r="86" spans="1:22" s="120" customFormat="1">
      <c r="A86" s="189"/>
      <c r="B86" s="222"/>
      <c r="C86" s="258">
        <v>6</v>
      </c>
      <c r="D86" s="252">
        <v>0.6</v>
      </c>
      <c r="E86" s="252">
        <v>0.6</v>
      </c>
      <c r="F86" s="253">
        <v>0.6</v>
      </c>
      <c r="G86" s="253">
        <f>D86*E86*4*C86</f>
        <v>8.64</v>
      </c>
      <c r="H86" s="128"/>
      <c r="I86" s="128"/>
      <c r="J86" s="128"/>
      <c r="K86" s="128"/>
      <c r="L86" s="223"/>
      <c r="N86" s="139"/>
      <c r="O86" s="139"/>
      <c r="P86" s="139"/>
      <c r="Q86" s="139"/>
      <c r="R86" s="139"/>
      <c r="S86" s="139"/>
      <c r="T86" s="139"/>
      <c r="U86" s="139"/>
      <c r="V86" s="139"/>
    </row>
    <row r="87" spans="1:22" s="120" customFormat="1">
      <c r="A87" s="189"/>
      <c r="B87" s="222"/>
      <c r="C87" s="128"/>
      <c r="D87" s="128"/>
      <c r="E87" s="128"/>
      <c r="F87" s="128"/>
      <c r="G87" s="128"/>
      <c r="H87" s="128"/>
      <c r="I87" s="128"/>
      <c r="J87" s="128"/>
      <c r="K87" s="128"/>
      <c r="L87" s="223"/>
      <c r="N87" s="139"/>
      <c r="O87" s="139"/>
      <c r="P87" s="139"/>
      <c r="Q87" s="139"/>
      <c r="R87" s="139"/>
      <c r="S87" s="139"/>
      <c r="T87" s="139"/>
      <c r="U87" s="139"/>
      <c r="V87" s="139"/>
    </row>
    <row r="88" spans="1:22" s="139" customFormat="1">
      <c r="A88" s="118" t="s">
        <v>38499</v>
      </c>
      <c r="B88" s="513" t="str">
        <f>VLOOKUP(A88,ORÇAMENTO!$A$17:$K$166,2,FALSE)</f>
        <v>CORTE, DOBRA E MONTAGEM DE AÇO CA-50 DIÂMETRO (6,3MM A 12,5MM)</v>
      </c>
      <c r="C88" s="514"/>
      <c r="D88" s="514"/>
      <c r="E88" s="514"/>
      <c r="F88" s="514"/>
      <c r="G88" s="514"/>
      <c r="H88" s="515"/>
      <c r="I88" s="244" t="str">
        <f>VLOOKUP(A88,ORÇAMENTO!$A$17:$K$166,9,FALSE)</f>
        <v>ED-48295</v>
      </c>
      <c r="J88" s="244" t="s">
        <v>19</v>
      </c>
      <c r="K88" s="11" t="s">
        <v>143</v>
      </c>
      <c r="L88" s="224">
        <f>I92+I96+I100</f>
        <v>68.62767599999998</v>
      </c>
    </row>
    <row r="89" spans="1:22" s="120" customFormat="1">
      <c r="A89" s="189"/>
      <c r="B89" s="222"/>
      <c r="C89" s="128"/>
      <c r="D89" s="128"/>
      <c r="E89" s="128"/>
      <c r="F89" s="128"/>
      <c r="G89" s="128"/>
      <c r="H89" s="128"/>
      <c r="I89" s="128"/>
      <c r="J89" s="128"/>
      <c r="K89" s="128"/>
      <c r="L89" s="223"/>
      <c r="N89" s="139"/>
      <c r="O89" s="139"/>
      <c r="P89" s="139"/>
      <c r="Q89" s="139"/>
      <c r="R89" s="139"/>
      <c r="S89" s="139"/>
      <c r="T89" s="139"/>
      <c r="U89" s="139"/>
      <c r="V89" s="139"/>
    </row>
    <row r="90" spans="1:22" s="120" customFormat="1" ht="25.5" customHeight="1">
      <c r="A90" s="193"/>
      <c r="B90" s="517" t="s">
        <v>38514</v>
      </c>
      <c r="C90" s="519"/>
      <c r="D90" s="256"/>
      <c r="E90" s="526" t="s">
        <v>38515</v>
      </c>
      <c r="F90" s="527"/>
      <c r="G90" s="527"/>
      <c r="H90" s="527"/>
      <c r="I90" s="528"/>
      <c r="J90" s="128"/>
      <c r="K90" s="128"/>
      <c r="L90" s="223"/>
      <c r="N90" s="139"/>
      <c r="O90" s="139"/>
      <c r="P90" s="139"/>
      <c r="Q90" s="139"/>
      <c r="R90" s="139"/>
      <c r="S90" s="139"/>
      <c r="T90" s="139"/>
      <c r="U90" s="139"/>
      <c r="V90" s="139"/>
    </row>
    <row r="91" spans="1:22" s="120" customFormat="1" ht="43.5" customHeight="1">
      <c r="A91" s="193"/>
      <c r="B91" s="259" t="s">
        <v>38516</v>
      </c>
      <c r="C91" s="244" t="s">
        <v>38517</v>
      </c>
      <c r="D91" s="256"/>
      <c r="E91" s="250" t="s">
        <v>38518</v>
      </c>
      <c r="F91" s="252" t="s">
        <v>38519</v>
      </c>
      <c r="G91" s="250" t="s">
        <v>38520</v>
      </c>
      <c r="H91" s="252" t="s">
        <v>38488</v>
      </c>
      <c r="I91" s="252" t="s">
        <v>38521</v>
      </c>
      <c r="J91" s="128"/>
      <c r="K91" s="128"/>
      <c r="L91" s="223"/>
      <c r="N91" s="139"/>
      <c r="O91" s="139"/>
      <c r="P91" s="139"/>
      <c r="Q91" s="139"/>
      <c r="R91" s="139"/>
      <c r="S91" s="139"/>
      <c r="T91" s="139"/>
      <c r="U91" s="139"/>
      <c r="V91" s="139"/>
    </row>
    <row r="92" spans="1:22" s="120" customFormat="1">
      <c r="A92" s="189"/>
      <c r="B92" s="246">
        <v>6.3</v>
      </c>
      <c r="C92" s="246">
        <v>0.245</v>
      </c>
      <c r="D92" s="256"/>
      <c r="E92" s="262">
        <v>6</v>
      </c>
      <c r="F92" s="252">
        <v>6</v>
      </c>
      <c r="G92" s="252">
        <f>C94</f>
        <v>0.61699999999999999</v>
      </c>
      <c r="H92" s="253">
        <v>0.94</v>
      </c>
      <c r="I92" s="253">
        <f>E92*F92*H92*G92*1.15</f>
        <v>24.011171999999995</v>
      </c>
      <c r="J92" s="128"/>
      <c r="K92" s="128"/>
      <c r="L92" s="223"/>
      <c r="N92" s="139"/>
      <c r="O92" s="139"/>
      <c r="P92" s="139"/>
      <c r="Q92" s="139"/>
      <c r="R92" s="139"/>
      <c r="S92" s="139"/>
      <c r="T92" s="139"/>
      <c r="U92" s="139"/>
      <c r="V92" s="139"/>
    </row>
    <row r="93" spans="1:22" s="120" customFormat="1">
      <c r="A93" s="189"/>
      <c r="B93" s="246">
        <v>8</v>
      </c>
      <c r="C93" s="246">
        <v>0.39500000000000002</v>
      </c>
      <c r="D93" s="256"/>
      <c r="E93" s="516"/>
      <c r="F93" s="516"/>
      <c r="G93" s="516"/>
      <c r="H93" s="516"/>
      <c r="I93" s="516"/>
      <c r="J93" s="128"/>
      <c r="K93" s="128"/>
      <c r="L93" s="223"/>
      <c r="N93" s="139"/>
      <c r="O93" s="139"/>
      <c r="P93" s="139"/>
      <c r="Q93" s="139"/>
      <c r="R93" s="139"/>
      <c r="S93" s="139"/>
      <c r="T93" s="139"/>
      <c r="U93" s="139"/>
      <c r="V93" s="139"/>
    </row>
    <row r="94" spans="1:22" s="120" customFormat="1">
      <c r="A94" s="189"/>
      <c r="B94" s="246">
        <v>10</v>
      </c>
      <c r="C94" s="246">
        <v>0.61699999999999999</v>
      </c>
      <c r="D94" s="256"/>
      <c r="E94" s="529" t="s">
        <v>38522</v>
      </c>
      <c r="F94" s="529"/>
      <c r="G94" s="529"/>
      <c r="H94" s="529"/>
      <c r="I94" s="529"/>
      <c r="J94" s="128"/>
      <c r="K94" s="128"/>
      <c r="L94" s="223"/>
      <c r="N94" s="139"/>
      <c r="O94" s="139"/>
      <c r="P94" s="139"/>
      <c r="Q94" s="139"/>
      <c r="R94" s="139"/>
      <c r="S94" s="139"/>
      <c r="T94" s="139"/>
      <c r="U94" s="139"/>
      <c r="V94" s="139"/>
    </row>
    <row r="95" spans="1:22" s="120" customFormat="1" ht="27">
      <c r="A95" s="189"/>
      <c r="B95" s="246">
        <v>12.5</v>
      </c>
      <c r="C95" s="246">
        <v>0.96299999999999997</v>
      </c>
      <c r="D95" s="256"/>
      <c r="E95" s="250" t="s">
        <v>38518</v>
      </c>
      <c r="F95" s="252" t="s">
        <v>38519</v>
      </c>
      <c r="G95" s="250" t="s">
        <v>38520</v>
      </c>
      <c r="H95" s="252" t="s">
        <v>38488</v>
      </c>
      <c r="I95" s="252" t="s">
        <v>38521</v>
      </c>
      <c r="J95" s="128"/>
      <c r="K95" s="128"/>
      <c r="L95" s="223"/>
      <c r="N95" s="139"/>
      <c r="O95" s="139"/>
      <c r="P95" s="139"/>
      <c r="Q95" s="139"/>
      <c r="R95" s="139"/>
      <c r="S95" s="139"/>
      <c r="T95" s="139"/>
      <c r="U95" s="139"/>
      <c r="V95" s="139"/>
    </row>
    <row r="96" spans="1:22" s="120" customFormat="1" ht="36.75" customHeight="1">
      <c r="A96" s="189"/>
      <c r="B96" s="530" t="s">
        <v>38523</v>
      </c>
      <c r="C96" s="519"/>
      <c r="D96" s="531"/>
      <c r="E96" s="262">
        <v>4</v>
      </c>
      <c r="F96" s="252">
        <v>6</v>
      </c>
      <c r="G96" s="252">
        <f>C94</f>
        <v>0.61699999999999999</v>
      </c>
      <c r="H96" s="253">
        <v>0.92</v>
      </c>
      <c r="I96" s="253">
        <f>E96*F96*H96*G96*1.15</f>
        <v>15.666864</v>
      </c>
      <c r="J96" s="128"/>
      <c r="K96" s="128"/>
      <c r="L96" s="223"/>
      <c r="N96" s="139"/>
      <c r="O96" s="139"/>
      <c r="P96" s="139"/>
      <c r="Q96" s="139"/>
      <c r="R96" s="139"/>
      <c r="S96" s="139"/>
      <c r="T96" s="139"/>
      <c r="U96" s="139"/>
      <c r="V96" s="139"/>
    </row>
    <row r="97" spans="1:22" s="120" customFormat="1">
      <c r="A97" s="189"/>
      <c r="B97" s="246" t="s">
        <v>38524</v>
      </c>
      <c r="C97" s="246">
        <v>0.109</v>
      </c>
      <c r="D97" s="531"/>
      <c r="E97" s="533"/>
      <c r="F97" s="533"/>
      <c r="G97" s="533"/>
      <c r="H97" s="533"/>
      <c r="I97" s="533"/>
      <c r="J97" s="128"/>
      <c r="K97" s="128"/>
      <c r="L97" s="223"/>
      <c r="N97" s="139"/>
      <c r="O97" s="139"/>
      <c r="P97" s="139"/>
      <c r="Q97" s="139"/>
      <c r="R97" s="139"/>
      <c r="S97" s="139"/>
      <c r="T97" s="139"/>
      <c r="U97" s="139"/>
      <c r="V97" s="139"/>
    </row>
    <row r="98" spans="1:22" s="120" customFormat="1">
      <c r="A98" s="189"/>
      <c r="B98" s="246" t="s">
        <v>35109</v>
      </c>
      <c r="C98" s="246">
        <v>0.154</v>
      </c>
      <c r="D98" s="531"/>
      <c r="E98" s="529" t="s">
        <v>38525</v>
      </c>
      <c r="F98" s="529"/>
      <c r="G98" s="529"/>
      <c r="H98" s="529"/>
      <c r="I98" s="529"/>
      <c r="J98" s="128"/>
      <c r="K98" s="128"/>
      <c r="L98" s="223"/>
      <c r="N98" s="139"/>
      <c r="O98" s="139"/>
      <c r="P98" s="139"/>
      <c r="Q98" s="139"/>
      <c r="R98" s="139"/>
      <c r="S98" s="139"/>
      <c r="T98" s="139"/>
      <c r="U98" s="139"/>
      <c r="V98" s="139"/>
    </row>
    <row r="99" spans="1:22" s="120" customFormat="1" ht="40.5">
      <c r="A99" s="189"/>
      <c r="B99" s="534"/>
      <c r="C99" s="534"/>
      <c r="D99" s="531"/>
      <c r="E99" s="250" t="s">
        <v>38526</v>
      </c>
      <c r="F99" s="252" t="s">
        <v>38519</v>
      </c>
      <c r="G99" s="250" t="s">
        <v>38520</v>
      </c>
      <c r="H99" s="252" t="s">
        <v>38488</v>
      </c>
      <c r="I99" s="252" t="s">
        <v>38521</v>
      </c>
      <c r="J99" s="128"/>
      <c r="K99" s="128"/>
      <c r="L99" s="223"/>
      <c r="N99" s="139"/>
      <c r="O99" s="139"/>
      <c r="P99" s="139"/>
      <c r="Q99" s="139"/>
      <c r="R99" s="139"/>
      <c r="S99" s="139"/>
      <c r="T99" s="139"/>
      <c r="U99" s="139"/>
      <c r="V99" s="139"/>
    </row>
    <row r="100" spans="1:22" s="120" customFormat="1">
      <c r="A100" s="189"/>
      <c r="B100" s="532"/>
      <c r="C100" s="532"/>
      <c r="D100" s="532"/>
      <c r="E100" s="262">
        <v>4</v>
      </c>
      <c r="F100" s="252">
        <v>6</v>
      </c>
      <c r="G100" s="252">
        <f>C94</f>
        <v>0.61699999999999999</v>
      </c>
      <c r="H100" s="253">
        <v>1.7</v>
      </c>
      <c r="I100" s="253">
        <f>E100*F100*H100*G100*1.15</f>
        <v>28.949639999999995</v>
      </c>
      <c r="J100" s="128"/>
      <c r="K100" s="128"/>
      <c r="L100" s="223"/>
      <c r="N100" s="139"/>
      <c r="O100" s="139"/>
      <c r="P100" s="139"/>
      <c r="Q100" s="139"/>
      <c r="R100" s="139"/>
      <c r="S100" s="139"/>
      <c r="T100" s="139"/>
      <c r="U100" s="139"/>
      <c r="V100" s="139"/>
    </row>
    <row r="101" spans="1:22" s="120" customFormat="1">
      <c r="A101" s="189"/>
      <c r="B101" s="222"/>
      <c r="C101" s="128"/>
      <c r="D101" s="128"/>
      <c r="E101" s="128"/>
      <c r="F101" s="128"/>
      <c r="G101" s="128"/>
      <c r="H101" s="128"/>
      <c r="I101" s="128"/>
      <c r="J101" s="128"/>
      <c r="K101" s="128"/>
      <c r="L101" s="223"/>
      <c r="N101" s="139"/>
      <c r="O101" s="139"/>
      <c r="P101" s="139"/>
      <c r="Q101" s="139"/>
      <c r="R101" s="139"/>
      <c r="S101" s="139"/>
      <c r="T101" s="139"/>
      <c r="U101" s="139"/>
      <c r="V101" s="139"/>
    </row>
    <row r="102" spans="1:22" s="139" customFormat="1" ht="24" customHeight="1">
      <c r="A102" s="118" t="s">
        <v>38500</v>
      </c>
      <c r="B102" s="513" t="str">
        <f>VLOOKUP(A102,ORÇAMENTO!$A$17:$K$166,2,FALSE)</f>
        <v>FORNECIMENTO DE CONCRETO ESTRUTURAL, USINADO, COM FCK 25 MPA, INCLUSIVE LANÇAMENTO, ADENSAMENTO E ACABAMENTO (FUNDAÇÃO)</v>
      </c>
      <c r="C102" s="514"/>
      <c r="D102" s="514"/>
      <c r="E102" s="514"/>
      <c r="F102" s="514"/>
      <c r="G102" s="514"/>
      <c r="H102" s="515"/>
      <c r="I102" s="244" t="str">
        <f>VLOOKUP(A102,ORÇAMENTO!$A$17:$K$166,9,FALSE)</f>
        <v>ED-49798</v>
      </c>
      <c r="J102" s="244" t="s">
        <v>19</v>
      </c>
      <c r="K102" s="11" t="s">
        <v>167</v>
      </c>
      <c r="L102" s="224">
        <f>F105</f>
        <v>1.6848000000000001</v>
      </c>
    </row>
    <row r="103" spans="1:22" s="120" customFormat="1">
      <c r="A103" s="189"/>
      <c r="B103" s="222"/>
      <c r="C103" s="128"/>
      <c r="D103" s="128"/>
      <c r="E103" s="128"/>
      <c r="F103" s="128"/>
      <c r="G103" s="128"/>
      <c r="H103" s="128"/>
      <c r="I103" s="128"/>
      <c r="J103" s="128"/>
      <c r="K103" s="128"/>
      <c r="L103" s="223"/>
      <c r="N103" s="139"/>
      <c r="O103" s="139"/>
      <c r="P103" s="139"/>
      <c r="Q103" s="139"/>
      <c r="R103" s="139"/>
      <c r="S103" s="139"/>
      <c r="T103" s="139"/>
      <c r="U103" s="139"/>
      <c r="V103" s="139"/>
    </row>
    <row r="104" spans="1:22" s="120" customFormat="1">
      <c r="A104" s="193"/>
      <c r="B104" s="250" t="s">
        <v>38506</v>
      </c>
      <c r="C104" s="252" t="s">
        <v>38507</v>
      </c>
      <c r="D104" s="252" t="s">
        <v>38508</v>
      </c>
      <c r="E104" s="252" t="s">
        <v>38488</v>
      </c>
      <c r="F104" s="252" t="s">
        <v>38490</v>
      </c>
      <c r="G104" s="128"/>
      <c r="H104" s="128"/>
      <c r="I104" s="128"/>
      <c r="J104" s="128"/>
      <c r="K104" s="128"/>
      <c r="L104" s="223"/>
      <c r="N104" s="139"/>
      <c r="O104" s="139"/>
      <c r="P104" s="139"/>
      <c r="Q104" s="139"/>
      <c r="R104" s="139"/>
      <c r="S104" s="139"/>
      <c r="T104" s="139"/>
      <c r="U104" s="139"/>
      <c r="V104" s="139"/>
    </row>
    <row r="105" spans="1:22" s="120" customFormat="1">
      <c r="A105" s="193"/>
      <c r="B105" s="258">
        <v>6</v>
      </c>
      <c r="C105" s="252">
        <v>0.6</v>
      </c>
      <c r="D105" s="252">
        <v>0.6</v>
      </c>
      <c r="E105" s="253">
        <v>0.6</v>
      </c>
      <c r="F105" s="253">
        <f>C105*D105*E105*B105*1.3</f>
        <v>1.6848000000000001</v>
      </c>
      <c r="G105" s="128"/>
      <c r="H105" s="128"/>
      <c r="I105" s="128"/>
      <c r="J105" s="128"/>
      <c r="K105" s="128"/>
      <c r="L105" s="223"/>
      <c r="N105" s="139"/>
      <c r="O105" s="139"/>
      <c r="P105" s="139"/>
      <c r="Q105" s="139"/>
      <c r="R105" s="139"/>
      <c r="S105" s="139"/>
      <c r="T105" s="139"/>
      <c r="U105" s="139"/>
      <c r="V105" s="139"/>
    </row>
    <row r="106" spans="1:22" s="120" customFormat="1">
      <c r="A106" s="189"/>
      <c r="B106" s="222"/>
      <c r="C106" s="128"/>
      <c r="D106" s="128"/>
      <c r="E106" s="128"/>
      <c r="F106" s="128"/>
      <c r="G106" s="128"/>
      <c r="H106" s="128"/>
      <c r="I106" s="128"/>
      <c r="J106" s="128"/>
      <c r="K106" s="128"/>
      <c r="L106" s="223"/>
      <c r="N106" s="139"/>
      <c r="O106" s="139"/>
      <c r="P106" s="139"/>
      <c r="Q106" s="139"/>
      <c r="R106" s="139"/>
      <c r="S106" s="139"/>
      <c r="T106" s="139"/>
      <c r="U106" s="139"/>
      <c r="V106" s="139"/>
    </row>
    <row r="107" spans="1:22" s="116" customFormat="1">
      <c r="A107" s="118" t="s">
        <v>38501</v>
      </c>
      <c r="B107" s="514" t="str">
        <f>VLOOKUP(A107,ORÇAMENTO!$A$17:$K$166,2,FALSE)</f>
        <v>PINTURA COM EMULSÃO ASFÁLTICA, DUAS (2) DEMÃOS</v>
      </c>
      <c r="C107" s="514"/>
      <c r="D107" s="514"/>
      <c r="E107" s="514"/>
      <c r="F107" s="514"/>
      <c r="G107" s="514"/>
      <c r="H107" s="515"/>
      <c r="I107" s="244" t="str">
        <f>VLOOKUP(A107,ORÇAMENTO!$A$17:$K$166,9,FALSE)</f>
        <v>ED-50174</v>
      </c>
      <c r="J107" s="244" t="s">
        <v>19</v>
      </c>
      <c r="K107" s="244" t="s">
        <v>166</v>
      </c>
      <c r="L107" s="257">
        <f>G110</f>
        <v>17.28</v>
      </c>
      <c r="N107" s="139"/>
      <c r="O107" s="139"/>
      <c r="P107" s="139"/>
      <c r="Q107" s="139"/>
      <c r="R107" s="139"/>
      <c r="S107" s="139"/>
      <c r="T107" s="139"/>
      <c r="U107" s="139"/>
      <c r="V107" s="139"/>
    </row>
    <row r="108" spans="1:22" s="109" customFormat="1">
      <c r="A108" s="189"/>
      <c r="B108" s="222"/>
      <c r="C108" s="245"/>
      <c r="D108" s="245"/>
      <c r="E108" s="222"/>
      <c r="F108" s="222"/>
      <c r="G108" s="222"/>
      <c r="H108" s="245"/>
      <c r="I108" s="222"/>
      <c r="J108" s="128"/>
      <c r="K108" s="128"/>
      <c r="L108" s="223"/>
      <c r="N108" s="139"/>
      <c r="O108" s="139"/>
      <c r="P108" s="139"/>
      <c r="Q108" s="139"/>
      <c r="R108" s="139"/>
      <c r="S108" s="139"/>
      <c r="T108" s="139"/>
      <c r="U108" s="139"/>
      <c r="V108" s="139"/>
    </row>
    <row r="109" spans="1:22" s="120" customFormat="1">
      <c r="A109" s="189"/>
      <c r="B109" s="222"/>
      <c r="C109" s="250" t="s">
        <v>38506</v>
      </c>
      <c r="D109" s="252" t="s">
        <v>38507</v>
      </c>
      <c r="E109" s="252" t="s">
        <v>38508</v>
      </c>
      <c r="F109" s="252" t="s">
        <v>38488</v>
      </c>
      <c r="G109" s="252" t="s">
        <v>38513</v>
      </c>
      <c r="H109" s="128"/>
      <c r="I109" s="128"/>
      <c r="J109" s="128"/>
      <c r="K109" s="128"/>
      <c r="L109" s="223"/>
      <c r="N109" s="139"/>
      <c r="O109" s="139"/>
      <c r="P109" s="139"/>
      <c r="Q109" s="139"/>
      <c r="R109" s="139"/>
      <c r="S109" s="139"/>
      <c r="T109" s="139"/>
      <c r="U109" s="139"/>
      <c r="V109" s="139"/>
    </row>
    <row r="110" spans="1:22" s="120" customFormat="1">
      <c r="A110" s="189"/>
      <c r="B110" s="222"/>
      <c r="C110" s="258">
        <v>6</v>
      </c>
      <c r="D110" s="252">
        <v>0.6</v>
      </c>
      <c r="E110" s="252">
        <v>0.6</v>
      </c>
      <c r="F110" s="253">
        <v>0.6</v>
      </c>
      <c r="G110" s="253">
        <f>D110*E110*4*C110*2</f>
        <v>17.28</v>
      </c>
      <c r="H110" s="128"/>
      <c r="I110" s="128"/>
      <c r="J110" s="128"/>
      <c r="K110" s="128"/>
      <c r="L110" s="223"/>
      <c r="N110" s="139"/>
      <c r="O110" s="139"/>
      <c r="P110" s="139"/>
      <c r="Q110" s="139"/>
      <c r="R110" s="139"/>
      <c r="S110" s="139"/>
      <c r="T110" s="139"/>
      <c r="U110" s="139"/>
      <c r="V110" s="139"/>
    </row>
    <row r="111" spans="1:22" s="120" customFormat="1">
      <c r="A111" s="189"/>
      <c r="B111" s="222"/>
      <c r="C111" s="128"/>
      <c r="D111" s="128"/>
      <c r="E111" s="128"/>
      <c r="F111" s="128"/>
      <c r="G111" s="128"/>
      <c r="H111" s="128"/>
      <c r="I111" s="128"/>
      <c r="J111" s="128"/>
      <c r="K111" s="128"/>
      <c r="L111" s="223"/>
      <c r="N111" s="139"/>
      <c r="O111" s="139"/>
      <c r="P111" s="139"/>
      <c r="Q111" s="139"/>
      <c r="R111" s="139"/>
      <c r="S111" s="139"/>
      <c r="T111" s="139"/>
      <c r="U111" s="139"/>
      <c r="V111" s="139"/>
    </row>
    <row r="112" spans="1:22" s="139" customFormat="1" ht="15" customHeight="1">
      <c r="A112" s="188" t="s">
        <v>38471</v>
      </c>
      <c r="B112" s="523" t="str">
        <f>VLOOKUP(A112,ORÇAMENTO!$A$17:$H$165,2,FALSE)</f>
        <v>VIGAS BALDRAMES</v>
      </c>
      <c r="C112" s="524"/>
      <c r="D112" s="524"/>
      <c r="E112" s="524"/>
      <c r="F112" s="524"/>
      <c r="G112" s="524"/>
      <c r="H112" s="525"/>
      <c r="I112" s="219"/>
      <c r="J112" s="219"/>
      <c r="K112" s="219"/>
      <c r="L112" s="220"/>
    </row>
    <row r="113" spans="1:12" s="116" customFormat="1">
      <c r="A113" s="194" t="s">
        <v>38502</v>
      </c>
      <c r="B113" s="514" t="str">
        <f>VLOOKUP(A113,ORÇAMENTO!$A$17:$K$166,2,FALSE)</f>
        <v>FORMA E DESFORMA DE TÁBUA E SARRAFO, REAPROVEITAMENTO (3X), EXCLUSIVE ESCORAMENTO</v>
      </c>
      <c r="C113" s="514"/>
      <c r="D113" s="514"/>
      <c r="E113" s="514"/>
      <c r="F113" s="514"/>
      <c r="G113" s="514"/>
      <c r="H113" s="515"/>
      <c r="I113" s="244" t="str">
        <f>VLOOKUP(A113,ORÇAMENTO!$A$17:$K$166,9,FALSE)</f>
        <v>ED-49643</v>
      </c>
      <c r="J113" s="244" t="s">
        <v>19</v>
      </c>
      <c r="K113" s="244" t="s">
        <v>167</v>
      </c>
      <c r="L113" s="257">
        <f>D116</f>
        <v>21.96</v>
      </c>
    </row>
    <row r="114" spans="1:12" s="109" customFormat="1">
      <c r="A114" s="191"/>
      <c r="B114" s="222"/>
      <c r="C114" s="222"/>
      <c r="D114" s="222"/>
      <c r="E114" s="222"/>
      <c r="F114" s="222"/>
      <c r="G114" s="222"/>
      <c r="H114" s="222"/>
      <c r="I114" s="128"/>
      <c r="J114" s="128"/>
      <c r="K114" s="128"/>
      <c r="L114" s="223"/>
    </row>
    <row r="115" spans="1:12" s="109" customFormat="1">
      <c r="A115" s="193"/>
      <c r="B115" s="250" t="s">
        <v>38487</v>
      </c>
      <c r="C115" s="252" t="s">
        <v>38489</v>
      </c>
      <c r="D115" s="252" t="s">
        <v>38528</v>
      </c>
      <c r="E115" s="128"/>
      <c r="F115" s="128"/>
      <c r="G115" s="128"/>
      <c r="H115" s="128"/>
      <c r="I115" s="128"/>
      <c r="J115" s="128"/>
      <c r="K115" s="128"/>
      <c r="L115" s="223"/>
    </row>
    <row r="116" spans="1:12" s="109" customFormat="1">
      <c r="A116" s="193"/>
      <c r="B116" s="236">
        <v>27.45</v>
      </c>
      <c r="C116" s="253">
        <v>0.4</v>
      </c>
      <c r="D116" s="253">
        <f>B116*C116*2</f>
        <v>21.96</v>
      </c>
      <c r="E116" s="128"/>
      <c r="F116" s="128"/>
      <c r="G116" s="128"/>
      <c r="H116" s="128"/>
      <c r="I116" s="128"/>
      <c r="J116" s="128"/>
      <c r="K116" s="128"/>
      <c r="L116" s="223"/>
    </row>
    <row r="117" spans="1:12" s="109" customFormat="1">
      <c r="A117" s="189"/>
      <c r="B117" s="222"/>
      <c r="C117" s="128"/>
      <c r="D117" s="128"/>
      <c r="E117" s="128"/>
      <c r="F117" s="128"/>
      <c r="G117" s="128"/>
      <c r="H117" s="128"/>
      <c r="I117" s="128"/>
      <c r="J117" s="128"/>
      <c r="K117" s="128"/>
      <c r="L117" s="223"/>
    </row>
    <row r="118" spans="1:12" s="120" customFormat="1" ht="15" customHeight="1">
      <c r="A118" s="194" t="s">
        <v>38503</v>
      </c>
      <c r="B118" s="513" t="str">
        <f>VLOOKUP(A118,ORÇAMENTO!$A$17:$K$166,2,FALSE)</f>
        <v>CORTE, DOBRA E MONTAGEM DE AÇO CA-50/60</v>
      </c>
      <c r="C118" s="514"/>
      <c r="D118" s="514"/>
      <c r="E118" s="514"/>
      <c r="F118" s="514"/>
      <c r="G118" s="514"/>
      <c r="H118" s="515"/>
      <c r="I118" s="244" t="str">
        <f>VLOOKUP(A118,ORÇAMENTO!$A$17:$K$166,9,FALSE)</f>
        <v>ED-48298</v>
      </c>
      <c r="J118" s="244" t="s">
        <v>19</v>
      </c>
      <c r="K118" s="11" t="s">
        <v>22334</v>
      </c>
      <c r="L118" s="224">
        <f>SUM(F123,F126,K123,K126,F131,F134)</f>
        <v>131.03618</v>
      </c>
    </row>
    <row r="119" spans="1:12" s="120" customFormat="1" ht="15" customHeight="1">
      <c r="A119" s="189"/>
      <c r="B119" s="245"/>
      <c r="C119" s="245"/>
      <c r="D119" s="245"/>
      <c r="E119" s="245"/>
      <c r="F119" s="245"/>
      <c r="G119" s="245"/>
      <c r="H119" s="245"/>
      <c r="I119" s="128"/>
      <c r="J119" s="128"/>
      <c r="K119" s="128"/>
      <c r="L119" s="223"/>
    </row>
    <row r="120" spans="1:12" s="139" customFormat="1" ht="15" customHeight="1">
      <c r="A120" s="189"/>
      <c r="B120" s="245"/>
      <c r="C120" s="522" t="s">
        <v>38596</v>
      </c>
      <c r="D120" s="522"/>
      <c r="E120" s="522"/>
      <c r="F120" s="522"/>
      <c r="G120" s="245"/>
      <c r="H120" s="522" t="s">
        <v>38533</v>
      </c>
      <c r="I120" s="522"/>
      <c r="J120" s="522"/>
      <c r="K120" s="522"/>
      <c r="L120" s="223"/>
    </row>
    <row r="121" spans="1:12" s="139" customFormat="1" ht="15" customHeight="1">
      <c r="A121" s="189"/>
      <c r="B121" s="245"/>
      <c r="C121" s="522" t="s">
        <v>38529</v>
      </c>
      <c r="D121" s="522"/>
      <c r="E121" s="522"/>
      <c r="F121" s="522"/>
      <c r="G121" s="245"/>
      <c r="H121" s="522" t="s">
        <v>38529</v>
      </c>
      <c r="I121" s="522"/>
      <c r="J121" s="522"/>
      <c r="K121" s="522"/>
      <c r="L121" s="223"/>
    </row>
    <row r="122" spans="1:12" s="139" customFormat="1" ht="41.25" customHeight="1">
      <c r="A122" s="189"/>
      <c r="B122" s="245"/>
      <c r="C122" s="250" t="s">
        <v>38530</v>
      </c>
      <c r="D122" s="250" t="s">
        <v>38520</v>
      </c>
      <c r="E122" s="252" t="s">
        <v>38488</v>
      </c>
      <c r="F122" s="250" t="s">
        <v>38521</v>
      </c>
      <c r="G122" s="245"/>
      <c r="H122" s="250" t="s">
        <v>38530</v>
      </c>
      <c r="I122" s="250" t="s">
        <v>38520</v>
      </c>
      <c r="J122" s="252" t="s">
        <v>38488</v>
      </c>
      <c r="K122" s="250" t="s">
        <v>38521</v>
      </c>
      <c r="L122" s="223"/>
    </row>
    <row r="123" spans="1:12" s="139" customFormat="1" ht="15" customHeight="1">
      <c r="A123" s="189"/>
      <c r="B123" s="245"/>
      <c r="C123" s="258">
        <v>4</v>
      </c>
      <c r="D123" s="252">
        <f>C94</f>
        <v>0.61699999999999999</v>
      </c>
      <c r="E123" s="253">
        <v>6</v>
      </c>
      <c r="F123" s="253">
        <f>C123*E123*D123*1.1*3</f>
        <v>48.866400000000006</v>
      </c>
      <c r="G123" s="245"/>
      <c r="H123" s="262">
        <v>4</v>
      </c>
      <c r="I123" s="252">
        <f>D123</f>
        <v>0.61699999999999999</v>
      </c>
      <c r="J123" s="253">
        <v>7.05</v>
      </c>
      <c r="K123" s="253">
        <f>H123*J123*I123*1.1*2</f>
        <v>38.278680000000001</v>
      </c>
      <c r="L123" s="223"/>
    </row>
    <row r="124" spans="1:12" s="139" customFormat="1" ht="15" customHeight="1">
      <c r="A124" s="189"/>
      <c r="B124" s="245"/>
      <c r="C124" s="522" t="s">
        <v>38531</v>
      </c>
      <c r="D124" s="522"/>
      <c r="E124" s="522"/>
      <c r="F124" s="522"/>
      <c r="G124" s="245"/>
      <c r="H124" s="522" t="s">
        <v>38531</v>
      </c>
      <c r="I124" s="522"/>
      <c r="J124" s="522"/>
      <c r="K124" s="522"/>
      <c r="L124" s="223"/>
    </row>
    <row r="125" spans="1:12" s="139" customFormat="1" ht="40.5">
      <c r="A125" s="189"/>
      <c r="B125" s="245"/>
      <c r="C125" s="250" t="s">
        <v>38532</v>
      </c>
      <c r="D125" s="250" t="s">
        <v>38520</v>
      </c>
      <c r="E125" s="252" t="s">
        <v>38488</v>
      </c>
      <c r="F125" s="250" t="s">
        <v>38521</v>
      </c>
      <c r="G125" s="245"/>
      <c r="H125" s="250" t="s">
        <v>38532</v>
      </c>
      <c r="I125" s="250" t="s">
        <v>38520</v>
      </c>
      <c r="J125" s="252" t="s">
        <v>38488</v>
      </c>
      <c r="K125" s="250" t="s">
        <v>38521</v>
      </c>
      <c r="L125" s="223"/>
    </row>
    <row r="126" spans="1:12" s="139" customFormat="1" ht="15" customHeight="1">
      <c r="A126" s="189"/>
      <c r="B126" s="245"/>
      <c r="C126" s="258">
        <v>15</v>
      </c>
      <c r="D126" s="252">
        <f>C98</f>
        <v>0.154</v>
      </c>
      <c r="E126" s="253">
        <v>6</v>
      </c>
      <c r="F126" s="253">
        <f>(E126/(C126/100))*D126*1.1*2</f>
        <v>13.552000000000001</v>
      </c>
      <c r="G126" s="245"/>
      <c r="H126" s="262">
        <v>15</v>
      </c>
      <c r="I126" s="252">
        <f>D126</f>
        <v>0.154</v>
      </c>
      <c r="J126" s="253">
        <v>7.05</v>
      </c>
      <c r="K126" s="253">
        <f>(J126/(H126/100))*I126*1.1*2</f>
        <v>15.9236</v>
      </c>
      <c r="L126" s="223"/>
    </row>
    <row r="127" spans="1:12" s="139" customFormat="1" ht="15" customHeight="1">
      <c r="A127" s="189"/>
      <c r="B127" s="245"/>
      <c r="C127" s="261"/>
      <c r="D127" s="261"/>
      <c r="E127" s="261"/>
      <c r="F127" s="261"/>
      <c r="G127" s="245"/>
      <c r="H127" s="245"/>
      <c r="I127" s="128"/>
      <c r="J127" s="128"/>
      <c r="K127" s="128"/>
      <c r="L127" s="223"/>
    </row>
    <row r="128" spans="1:12" s="139" customFormat="1" ht="15" customHeight="1">
      <c r="A128" s="189"/>
      <c r="B128" s="261"/>
      <c r="C128" s="522" t="s">
        <v>38597</v>
      </c>
      <c r="D128" s="522"/>
      <c r="E128" s="522"/>
      <c r="F128" s="522"/>
      <c r="G128" s="261"/>
      <c r="H128" s="261"/>
      <c r="I128" s="128"/>
      <c r="J128" s="128"/>
      <c r="K128" s="128"/>
      <c r="L128" s="223"/>
    </row>
    <row r="129" spans="1:12" s="139" customFormat="1" ht="15" customHeight="1">
      <c r="A129" s="189"/>
      <c r="B129" s="261"/>
      <c r="C129" s="522" t="s">
        <v>38529</v>
      </c>
      <c r="D129" s="522"/>
      <c r="E129" s="522"/>
      <c r="F129" s="522"/>
      <c r="G129" s="261"/>
      <c r="H129" s="261"/>
      <c r="I129" s="128"/>
      <c r="J129" s="128"/>
      <c r="K129" s="128"/>
      <c r="L129" s="223"/>
    </row>
    <row r="130" spans="1:12" s="139" customFormat="1" ht="43.5" customHeight="1">
      <c r="A130" s="189"/>
      <c r="B130" s="261"/>
      <c r="C130" s="250" t="s">
        <v>38530</v>
      </c>
      <c r="D130" s="250" t="s">
        <v>38520</v>
      </c>
      <c r="E130" s="252" t="s">
        <v>38488</v>
      </c>
      <c r="F130" s="250" t="s">
        <v>38521</v>
      </c>
      <c r="G130" s="261"/>
      <c r="H130" s="261"/>
      <c r="I130" s="128"/>
      <c r="J130" s="128"/>
      <c r="K130" s="128"/>
      <c r="L130" s="223"/>
    </row>
    <row r="131" spans="1:12" s="139" customFormat="1" ht="15" customHeight="1">
      <c r="A131" s="189"/>
      <c r="B131" s="261"/>
      <c r="C131" s="262">
        <v>4</v>
      </c>
      <c r="D131" s="252">
        <f>D123</f>
        <v>0.61699999999999999</v>
      </c>
      <c r="E131" s="253">
        <v>3.75</v>
      </c>
      <c r="F131" s="253">
        <f>C131*E131*D131*1.1*1</f>
        <v>10.1805</v>
      </c>
      <c r="G131" s="261"/>
      <c r="H131" s="261"/>
      <c r="I131" s="128"/>
      <c r="J131" s="128"/>
      <c r="K131" s="128"/>
      <c r="L131" s="223"/>
    </row>
    <row r="132" spans="1:12" s="139" customFormat="1" ht="15" customHeight="1">
      <c r="A132" s="189"/>
      <c r="B132" s="261"/>
      <c r="C132" s="522" t="s">
        <v>38531</v>
      </c>
      <c r="D132" s="522"/>
      <c r="E132" s="522"/>
      <c r="F132" s="522"/>
      <c r="G132" s="261"/>
      <c r="H132" s="261"/>
      <c r="I132" s="128"/>
      <c r="J132" s="128"/>
      <c r="K132" s="128"/>
      <c r="L132" s="223"/>
    </row>
    <row r="133" spans="1:12" s="139" customFormat="1" ht="15" customHeight="1">
      <c r="A133" s="189"/>
      <c r="B133" s="261"/>
      <c r="C133" s="250" t="s">
        <v>38532</v>
      </c>
      <c r="D133" s="250" t="s">
        <v>38520</v>
      </c>
      <c r="E133" s="252" t="s">
        <v>38488</v>
      </c>
      <c r="F133" s="250" t="s">
        <v>38521</v>
      </c>
      <c r="G133" s="261"/>
      <c r="H133" s="261"/>
      <c r="I133" s="128"/>
      <c r="J133" s="128"/>
      <c r="K133" s="128"/>
      <c r="L133" s="223"/>
    </row>
    <row r="134" spans="1:12" s="139" customFormat="1" ht="15" customHeight="1">
      <c r="A134" s="189"/>
      <c r="B134" s="261"/>
      <c r="C134" s="262">
        <v>15</v>
      </c>
      <c r="D134" s="252">
        <f>D126</f>
        <v>0.154</v>
      </c>
      <c r="E134" s="253">
        <v>3.75</v>
      </c>
      <c r="F134" s="253">
        <f>(E134/(C134/100))*D134*1.1*1</f>
        <v>4.2350000000000003</v>
      </c>
      <c r="G134" s="261"/>
      <c r="H134" s="261"/>
      <c r="I134" s="128"/>
      <c r="J134" s="128"/>
      <c r="K134" s="128"/>
      <c r="L134" s="223"/>
    </row>
    <row r="135" spans="1:12" s="139" customFormat="1" ht="15" customHeight="1">
      <c r="A135" s="189"/>
      <c r="B135" s="261"/>
      <c r="C135" s="261"/>
      <c r="D135" s="261"/>
      <c r="E135" s="261"/>
      <c r="F135" s="261"/>
      <c r="G135" s="261"/>
      <c r="H135" s="261"/>
      <c r="I135" s="128"/>
      <c r="J135" s="128"/>
      <c r="K135" s="128"/>
      <c r="L135" s="223"/>
    </row>
    <row r="136" spans="1:12" s="139" customFormat="1" ht="30" customHeight="1">
      <c r="A136" s="194" t="s">
        <v>38504</v>
      </c>
      <c r="B136" s="513" t="str">
        <f>VLOOKUP(A136,ORÇAMENTO!$A$17:$K$166,2,FALSE)</f>
        <v>FORNECIMENTO DE CONCRETO ESTRUTURAL, USINADO, COM FCK 25 MPA, INCLUSIVE LANÇAMENTO, ADENSAMENTO E ACABAMENTO (FUNDAÇÃO)</v>
      </c>
      <c r="C136" s="514"/>
      <c r="D136" s="514"/>
      <c r="E136" s="514"/>
      <c r="F136" s="514"/>
      <c r="G136" s="514"/>
      <c r="H136" s="515"/>
      <c r="I136" s="244" t="str">
        <f>VLOOKUP(A136,ORÇAMENTO!$A$17:$K$166,9,FALSE)</f>
        <v>ED-49798</v>
      </c>
      <c r="J136" s="244" t="s">
        <v>19</v>
      </c>
      <c r="K136" s="11" t="s">
        <v>167</v>
      </c>
      <c r="L136" s="224">
        <f>E139</f>
        <v>3.1044000000000005</v>
      </c>
    </row>
    <row r="137" spans="1:12" s="139" customFormat="1" ht="15" customHeight="1">
      <c r="A137" s="189"/>
      <c r="B137" s="245"/>
      <c r="C137" s="245"/>
      <c r="D137" s="245"/>
      <c r="E137" s="245"/>
      <c r="F137" s="245"/>
      <c r="G137" s="245"/>
      <c r="H137" s="245"/>
      <c r="I137" s="128"/>
      <c r="J137" s="128"/>
      <c r="K137" s="128"/>
      <c r="L137" s="223"/>
    </row>
    <row r="138" spans="1:12" s="139" customFormat="1" ht="15" customHeight="1">
      <c r="A138" s="189"/>
      <c r="B138" s="250" t="s">
        <v>38487</v>
      </c>
      <c r="C138" s="252" t="s">
        <v>38489</v>
      </c>
      <c r="D138" s="252" t="s">
        <v>38488</v>
      </c>
      <c r="E138" s="252" t="s">
        <v>38534</v>
      </c>
      <c r="F138" s="245"/>
      <c r="G138" s="245"/>
      <c r="H138" s="245"/>
      <c r="I138" s="128"/>
      <c r="J138" s="128"/>
      <c r="K138" s="128"/>
      <c r="L138" s="223"/>
    </row>
    <row r="139" spans="1:12" s="139" customFormat="1" ht="15" customHeight="1">
      <c r="A139" s="189"/>
      <c r="B139" s="258">
        <f>2*E123+2*J123+E131</f>
        <v>29.85</v>
      </c>
      <c r="C139" s="253">
        <v>0.4</v>
      </c>
      <c r="D139" s="253">
        <v>0.2</v>
      </c>
      <c r="E139" s="253">
        <f>B139*C139*D139*1.3</f>
        <v>3.1044000000000005</v>
      </c>
      <c r="F139" s="245"/>
      <c r="G139" s="245"/>
      <c r="H139" s="245"/>
      <c r="I139" s="128"/>
      <c r="J139" s="128"/>
      <c r="K139" s="128"/>
      <c r="L139" s="223"/>
    </row>
    <row r="140" spans="1:12" s="139" customFormat="1" ht="15" customHeight="1">
      <c r="A140" s="189"/>
      <c r="B140" s="245"/>
      <c r="C140" s="245"/>
      <c r="D140" s="245"/>
      <c r="E140" s="245"/>
      <c r="F140" s="245"/>
      <c r="G140" s="245"/>
      <c r="H140" s="245"/>
      <c r="I140" s="128"/>
      <c r="J140" s="128"/>
      <c r="K140" s="128"/>
      <c r="L140" s="223"/>
    </row>
    <row r="141" spans="1:12" s="139" customFormat="1">
      <c r="A141" s="194" t="s">
        <v>38505</v>
      </c>
      <c r="B141" s="513" t="str">
        <f>VLOOKUP(A141,ORÇAMENTO!$A$17:$K$166,2,FALSE)</f>
        <v>PINTURA COM EMULSÃO ASFÁLTICA, DUAS (2) DEMÃOS</v>
      </c>
      <c r="C141" s="514"/>
      <c r="D141" s="514"/>
      <c r="E141" s="514"/>
      <c r="F141" s="514"/>
      <c r="G141" s="514"/>
      <c r="H141" s="515"/>
      <c r="I141" s="244" t="str">
        <f>VLOOKUP(A141,ORÇAMENTO!$A$17:$K$166,9,FALSE)</f>
        <v>ED-50174</v>
      </c>
      <c r="J141" s="244" t="s">
        <v>19</v>
      </c>
      <c r="K141" s="11" t="s">
        <v>166</v>
      </c>
      <c r="L141" s="224">
        <f>E144</f>
        <v>29.85</v>
      </c>
    </row>
    <row r="142" spans="1:12" s="139" customFormat="1" ht="15" customHeight="1">
      <c r="A142" s="189"/>
      <c r="B142" s="245"/>
      <c r="C142" s="245"/>
      <c r="D142" s="245"/>
      <c r="E142" s="245"/>
      <c r="F142" s="245"/>
      <c r="G142" s="245"/>
      <c r="H142" s="245"/>
      <c r="I142" s="128"/>
      <c r="J142" s="128"/>
      <c r="K142" s="128"/>
      <c r="L142" s="223"/>
    </row>
    <row r="143" spans="1:12" s="120" customFormat="1">
      <c r="A143" s="193"/>
      <c r="B143" s="250" t="s">
        <v>38487</v>
      </c>
      <c r="C143" s="252" t="s">
        <v>38489</v>
      </c>
      <c r="D143" s="252" t="s">
        <v>38488</v>
      </c>
      <c r="E143" s="252" t="s">
        <v>38528</v>
      </c>
      <c r="F143" s="128"/>
      <c r="G143" s="128"/>
      <c r="H143" s="128"/>
      <c r="I143" s="128"/>
      <c r="J143" s="128"/>
      <c r="K143" s="128"/>
      <c r="L143" s="223"/>
    </row>
    <row r="144" spans="1:12" s="120" customFormat="1">
      <c r="A144" s="193"/>
      <c r="B144" s="258">
        <f>2*E123+2*J123+E131</f>
        <v>29.85</v>
      </c>
      <c r="C144" s="253">
        <v>0.4</v>
      </c>
      <c r="D144" s="253">
        <v>0.2</v>
      </c>
      <c r="E144" s="253">
        <f>B144*C144*2+D144*B144</f>
        <v>29.85</v>
      </c>
      <c r="F144" s="128"/>
      <c r="G144" s="128"/>
      <c r="H144" s="128"/>
      <c r="I144" s="128"/>
      <c r="J144" s="128"/>
      <c r="K144" s="128"/>
      <c r="L144" s="223"/>
    </row>
    <row r="145" spans="1:12" s="120" customFormat="1">
      <c r="A145" s="189"/>
      <c r="B145" s="222"/>
      <c r="C145" s="128"/>
      <c r="D145" s="128"/>
      <c r="E145" s="128"/>
      <c r="F145" s="128"/>
      <c r="G145" s="128"/>
      <c r="H145" s="128"/>
      <c r="I145" s="128"/>
      <c r="J145" s="128"/>
      <c r="K145" s="128"/>
      <c r="L145" s="223"/>
    </row>
    <row r="146" spans="1:12" s="139" customFormat="1" ht="15" customHeight="1">
      <c r="A146" s="188" t="s">
        <v>38472</v>
      </c>
      <c r="B146" s="523" t="str">
        <f>VLOOKUP(A146,ORÇAMENTO!$A$17:$H$165,2,FALSE)</f>
        <v>ESTRUTURA</v>
      </c>
      <c r="C146" s="524"/>
      <c r="D146" s="524"/>
      <c r="E146" s="524"/>
      <c r="F146" s="524"/>
      <c r="G146" s="524"/>
      <c r="H146" s="525"/>
      <c r="I146" s="219"/>
      <c r="J146" s="219"/>
      <c r="K146" s="219"/>
      <c r="L146" s="220"/>
    </row>
    <row r="147" spans="1:12" s="139" customFormat="1">
      <c r="A147" s="269" t="s">
        <v>38474</v>
      </c>
      <c r="B147" s="510" t="str">
        <f>VLOOKUP(A147,ORÇAMENTO!$A$17:$K$166,2,FALSE)</f>
        <v>PILARES</v>
      </c>
      <c r="C147" s="511"/>
      <c r="D147" s="511"/>
      <c r="E147" s="511"/>
      <c r="F147" s="511"/>
      <c r="G147" s="511"/>
      <c r="H147" s="512"/>
      <c r="I147" s="230"/>
      <c r="J147" s="230"/>
      <c r="K147" s="270"/>
      <c r="L147" s="271"/>
    </row>
    <row r="148" spans="1:12" s="139" customFormat="1">
      <c r="A148" s="194" t="s">
        <v>38535</v>
      </c>
      <c r="B148" s="513" t="str">
        <f>VLOOKUP(A148,ORÇAMENTO!$A$17:$K$166,2,FALSE)</f>
        <v>CORTE, DOBRA E MONTAGEM DE AÇO CA-50/60</v>
      </c>
      <c r="C148" s="514"/>
      <c r="D148" s="514"/>
      <c r="E148" s="514"/>
      <c r="F148" s="514"/>
      <c r="G148" s="514"/>
      <c r="H148" s="515"/>
      <c r="I148" s="244" t="str">
        <f>VLOOKUP(A148,ORÇAMENTO!$A$17:$K$166,9,FALSE)</f>
        <v>ED-48298</v>
      </c>
      <c r="J148" s="244" t="s">
        <v>19</v>
      </c>
      <c r="K148" s="11" t="s">
        <v>38541</v>
      </c>
      <c r="L148" s="224">
        <f>SUM(F153,F156,F159)</f>
        <v>150.57618399999998</v>
      </c>
    </row>
    <row r="149" spans="1:12" s="120" customFormat="1">
      <c r="A149" s="189"/>
      <c r="B149" s="245"/>
      <c r="C149" s="245"/>
      <c r="D149" s="245"/>
      <c r="E149" s="245"/>
      <c r="F149" s="245"/>
      <c r="G149" s="245"/>
      <c r="H149" s="245"/>
      <c r="I149" s="222"/>
      <c r="J149" s="245"/>
      <c r="K149" s="128"/>
      <c r="L149" s="223"/>
    </row>
    <row r="150" spans="1:12" s="120" customFormat="1">
      <c r="A150" s="189"/>
      <c r="B150" s="245"/>
      <c r="C150" s="522" t="s">
        <v>38540</v>
      </c>
      <c r="D150" s="522"/>
      <c r="E150" s="522"/>
      <c r="F150" s="522"/>
      <c r="G150" s="245"/>
      <c r="H150" s="245"/>
      <c r="I150" s="222"/>
      <c r="J150" s="245"/>
      <c r="K150" s="128"/>
      <c r="L150" s="223"/>
    </row>
    <row r="151" spans="1:12" s="120" customFormat="1">
      <c r="A151" s="189"/>
      <c r="B151" s="245"/>
      <c r="C151" s="522" t="s">
        <v>38529</v>
      </c>
      <c r="D151" s="522"/>
      <c r="E151" s="522"/>
      <c r="F151" s="522"/>
      <c r="G151" s="222"/>
      <c r="H151" s="222"/>
      <c r="I151" s="222"/>
      <c r="J151" s="245"/>
      <c r="K151" s="128"/>
      <c r="L151" s="223"/>
    </row>
    <row r="152" spans="1:12" s="120" customFormat="1" ht="27">
      <c r="A152" s="189"/>
      <c r="B152" s="245"/>
      <c r="C152" s="250" t="s">
        <v>38538</v>
      </c>
      <c r="D152" s="250" t="s">
        <v>38520</v>
      </c>
      <c r="E152" s="252" t="s">
        <v>38488</v>
      </c>
      <c r="F152" s="250" t="s">
        <v>38521</v>
      </c>
      <c r="G152" s="222"/>
      <c r="H152" s="222"/>
      <c r="I152" s="222"/>
      <c r="J152" s="245"/>
      <c r="K152" s="128"/>
      <c r="L152" s="223"/>
    </row>
    <row r="153" spans="1:12" s="120" customFormat="1">
      <c r="A153" s="189"/>
      <c r="B153" s="245"/>
      <c r="C153" s="258">
        <v>4</v>
      </c>
      <c r="D153" s="252">
        <f>C95</f>
        <v>0.96299999999999997</v>
      </c>
      <c r="E153" s="253">
        <v>3.95</v>
      </c>
      <c r="F153" s="253">
        <f>C153*E153*D153*1.1*6</f>
        <v>100.42164</v>
      </c>
      <c r="G153" s="222"/>
      <c r="H153" s="222"/>
      <c r="I153" s="222"/>
      <c r="J153" s="245"/>
      <c r="K153" s="128"/>
      <c r="L153" s="223"/>
    </row>
    <row r="154" spans="1:12" s="139" customFormat="1">
      <c r="A154" s="189"/>
      <c r="B154" s="245"/>
      <c r="C154" s="522" t="s">
        <v>38531</v>
      </c>
      <c r="D154" s="522"/>
      <c r="E154" s="522"/>
      <c r="F154" s="522"/>
      <c r="G154" s="222"/>
      <c r="H154" s="222"/>
      <c r="I154" s="222"/>
      <c r="J154" s="245"/>
      <c r="K154" s="128"/>
      <c r="L154" s="223"/>
    </row>
    <row r="155" spans="1:12" s="139" customFormat="1">
      <c r="A155" s="189"/>
      <c r="B155" s="245"/>
      <c r="C155" s="250" t="s">
        <v>38532</v>
      </c>
      <c r="D155" s="250" t="s">
        <v>38520</v>
      </c>
      <c r="E155" s="252" t="s">
        <v>38488</v>
      </c>
      <c r="F155" s="250" t="s">
        <v>38521</v>
      </c>
      <c r="G155" s="222"/>
      <c r="H155" s="222"/>
      <c r="I155" s="222"/>
      <c r="J155" s="245"/>
      <c r="K155" s="128"/>
      <c r="L155" s="223"/>
    </row>
    <row r="156" spans="1:12" s="139" customFormat="1">
      <c r="A156" s="189"/>
      <c r="B156" s="245"/>
      <c r="C156" s="258">
        <v>15</v>
      </c>
      <c r="D156" s="252">
        <f>D126</f>
        <v>0.154</v>
      </c>
      <c r="E156" s="253">
        <v>3.95</v>
      </c>
      <c r="F156" s="253">
        <f>(E156/(C156/100))*D156*1.1*6</f>
        <v>26.7652</v>
      </c>
      <c r="G156" s="222"/>
      <c r="H156" s="222"/>
      <c r="I156" s="222"/>
      <c r="J156" s="245"/>
      <c r="K156" s="128"/>
      <c r="L156" s="223"/>
    </row>
    <row r="157" spans="1:12" s="139" customFormat="1">
      <c r="A157" s="189"/>
      <c r="B157" s="245"/>
      <c r="C157" s="522" t="s">
        <v>38539</v>
      </c>
      <c r="D157" s="522"/>
      <c r="E157" s="522"/>
      <c r="F157" s="522"/>
      <c r="G157" s="222"/>
      <c r="H157" s="222"/>
      <c r="I157" s="222"/>
      <c r="J157" s="245"/>
      <c r="K157" s="128"/>
      <c r="L157" s="223"/>
    </row>
    <row r="158" spans="1:12" s="139" customFormat="1" ht="27">
      <c r="A158" s="189"/>
      <c r="B158" s="245"/>
      <c r="C158" s="250" t="s">
        <v>38538</v>
      </c>
      <c r="D158" s="250" t="s">
        <v>38520</v>
      </c>
      <c r="E158" s="252" t="s">
        <v>38488</v>
      </c>
      <c r="F158" s="250" t="s">
        <v>38521</v>
      </c>
      <c r="G158" s="222"/>
      <c r="H158" s="222"/>
      <c r="I158" s="222"/>
      <c r="J158" s="245"/>
      <c r="K158" s="128"/>
      <c r="L158" s="223"/>
    </row>
    <row r="159" spans="1:12" s="139" customFormat="1">
      <c r="A159" s="189"/>
      <c r="B159" s="245"/>
      <c r="C159" s="258">
        <v>4</v>
      </c>
      <c r="D159" s="252">
        <f>D153</f>
        <v>0.96299999999999997</v>
      </c>
      <c r="E159" s="253">
        <v>0.92</v>
      </c>
      <c r="F159" s="253">
        <f>C159*E159*D159*1.1*6</f>
        <v>23.389344000000001</v>
      </c>
      <c r="G159" s="222"/>
      <c r="H159" s="222"/>
      <c r="I159" s="222"/>
      <c r="J159" s="245"/>
      <c r="K159" s="128"/>
      <c r="L159" s="223"/>
    </row>
    <row r="160" spans="1:12" s="139" customFormat="1">
      <c r="A160" s="189"/>
      <c r="B160" s="245"/>
      <c r="C160" s="272"/>
      <c r="D160" s="273"/>
      <c r="E160" s="274"/>
      <c r="F160" s="274"/>
      <c r="G160" s="222"/>
      <c r="H160" s="222"/>
      <c r="I160" s="222"/>
      <c r="J160" s="245"/>
      <c r="K160" s="128"/>
      <c r="L160" s="223"/>
    </row>
    <row r="161" spans="1:12" s="139" customFormat="1" ht="30" customHeight="1">
      <c r="A161" s="194" t="s">
        <v>38536</v>
      </c>
      <c r="B161" s="513" t="str">
        <f>VLOOKUP(A161,ORÇAMENTO!$A$17:$K$166,2,FALSE)</f>
        <v>MONTAGEM E DESMONTAGEM DE FÔRMA DE PILARES RETANGULARES E ESTRUTURAS SIMILARES, PÉ-DIREITO SIMPLES, EM MADEIRA SERRADA, 4 UTILIZAÇÕES. AF_09/2020</v>
      </c>
      <c r="C161" s="514"/>
      <c r="D161" s="514"/>
      <c r="E161" s="514"/>
      <c r="F161" s="514"/>
      <c r="G161" s="514"/>
      <c r="H161" s="515"/>
      <c r="I161" s="244" t="str">
        <f>VLOOKUP(A161,ORÇAMENTO!$A$17:$K$166,9,FALSE)</f>
        <v>92413</v>
      </c>
      <c r="J161" s="244" t="s">
        <v>20</v>
      </c>
      <c r="K161" s="11" t="s">
        <v>166</v>
      </c>
      <c r="L161" s="224">
        <f>C165*B165*4*D165</f>
        <v>16.8</v>
      </c>
    </row>
    <row r="162" spans="1:12" s="139" customFormat="1">
      <c r="A162" s="189"/>
      <c r="B162" s="245"/>
      <c r="C162" s="272"/>
      <c r="D162" s="273"/>
      <c r="E162" s="274"/>
      <c r="F162" s="274"/>
      <c r="G162" s="222"/>
      <c r="H162" s="222"/>
      <c r="I162" s="222"/>
      <c r="J162" s="245"/>
      <c r="K162" s="128"/>
      <c r="L162" s="223"/>
    </row>
    <row r="163" spans="1:12" s="139" customFormat="1">
      <c r="A163" s="193"/>
      <c r="B163" s="520" t="s">
        <v>38542</v>
      </c>
      <c r="C163" s="520"/>
      <c r="D163" s="275"/>
      <c r="E163" s="222"/>
      <c r="F163" s="274"/>
      <c r="G163" s="222"/>
      <c r="H163" s="222"/>
      <c r="I163" s="222"/>
      <c r="J163" s="245"/>
      <c r="K163" s="128"/>
      <c r="L163" s="223"/>
    </row>
    <row r="164" spans="1:12" s="139" customFormat="1">
      <c r="A164" s="193"/>
      <c r="B164" s="250" t="s">
        <v>38488</v>
      </c>
      <c r="C164" s="252" t="s">
        <v>38489</v>
      </c>
      <c r="D164" s="250" t="s">
        <v>38543</v>
      </c>
      <c r="E164" s="274"/>
      <c r="F164" s="274"/>
      <c r="G164" s="222"/>
      <c r="H164" s="222"/>
      <c r="I164" s="222"/>
      <c r="J164" s="245"/>
      <c r="K164" s="128"/>
      <c r="L164" s="223"/>
    </row>
    <row r="165" spans="1:12" s="139" customFormat="1">
      <c r="A165" s="193"/>
      <c r="B165" s="258">
        <v>0.2</v>
      </c>
      <c r="C165" s="253">
        <v>3.5</v>
      </c>
      <c r="D165" s="253">
        <v>6</v>
      </c>
      <c r="E165" s="274"/>
      <c r="F165" s="274"/>
      <c r="G165" s="222"/>
      <c r="H165" s="222"/>
      <c r="I165" s="222"/>
      <c r="J165" s="245"/>
      <c r="K165" s="128"/>
      <c r="L165" s="223"/>
    </row>
    <row r="166" spans="1:12" s="139" customFormat="1">
      <c r="A166" s="189"/>
      <c r="B166" s="245"/>
      <c r="C166" s="272"/>
      <c r="D166" s="273"/>
      <c r="E166" s="274"/>
      <c r="F166" s="274"/>
      <c r="G166" s="222"/>
      <c r="H166" s="222"/>
      <c r="I166" s="222"/>
      <c r="J166" s="245"/>
      <c r="K166" s="128"/>
      <c r="L166" s="223"/>
    </row>
    <row r="167" spans="1:12" s="139" customFormat="1" ht="30" customHeight="1">
      <c r="A167" s="194" t="s">
        <v>38537</v>
      </c>
      <c r="B167" s="513" t="str">
        <f>VLOOKUP(A167,ORÇAMENTO!$A$17:$K$166,2,FALSE)</f>
        <v>FORNECIMENTO DE CONCRETO ESTRUTURAL, USINADO BOMBEADO, COM FCK 25 MPA, INCLUSIVE LANÇAMENTO, ADENSAMENTO E ACABAMENTO</v>
      </c>
      <c r="C167" s="514"/>
      <c r="D167" s="514"/>
      <c r="E167" s="514"/>
      <c r="F167" s="514"/>
      <c r="G167" s="514"/>
      <c r="H167" s="515"/>
      <c r="I167" s="244" t="str">
        <f>VLOOKUP(A167,ORÇAMENTO!$A$17:$K$166,9,FALSE)</f>
        <v>ED-49638</v>
      </c>
      <c r="J167" s="244" t="s">
        <v>19</v>
      </c>
      <c r="K167" s="11" t="s">
        <v>166</v>
      </c>
      <c r="L167" s="224">
        <f>E170</f>
        <v>0.92400000000000015</v>
      </c>
    </row>
    <row r="168" spans="1:12" s="139" customFormat="1">
      <c r="A168" s="189"/>
      <c r="B168" s="245"/>
      <c r="C168" s="272"/>
      <c r="D168" s="273"/>
      <c r="E168" s="274"/>
      <c r="F168" s="274"/>
      <c r="G168" s="222"/>
      <c r="H168" s="222"/>
      <c r="I168" s="222"/>
      <c r="J168" s="245"/>
      <c r="K168" s="128"/>
      <c r="L168" s="223"/>
    </row>
    <row r="169" spans="1:12" s="139" customFormat="1">
      <c r="A169" s="189"/>
      <c r="B169" s="250" t="s">
        <v>38543</v>
      </c>
      <c r="C169" s="252" t="s">
        <v>38489</v>
      </c>
      <c r="D169" s="252" t="s">
        <v>38488</v>
      </c>
      <c r="E169" s="250" t="s">
        <v>38534</v>
      </c>
      <c r="F169" s="222"/>
      <c r="G169" s="222"/>
      <c r="H169" s="222"/>
      <c r="I169" s="222"/>
      <c r="J169" s="245"/>
      <c r="K169" s="128"/>
      <c r="L169" s="223"/>
    </row>
    <row r="170" spans="1:12" s="139" customFormat="1">
      <c r="A170" s="189"/>
      <c r="B170" s="258">
        <v>6</v>
      </c>
      <c r="C170" s="253">
        <v>3.5</v>
      </c>
      <c r="D170" s="253">
        <v>0.2</v>
      </c>
      <c r="E170" s="253">
        <f>B170*C170*D170*D170*1.1</f>
        <v>0.92400000000000015</v>
      </c>
      <c r="F170" s="222"/>
      <c r="G170" s="222"/>
      <c r="H170" s="222"/>
      <c r="I170" s="222"/>
      <c r="J170" s="245"/>
      <c r="K170" s="128"/>
      <c r="L170" s="223"/>
    </row>
    <row r="171" spans="1:12" s="139" customFormat="1">
      <c r="A171" s="189"/>
      <c r="B171" s="245"/>
      <c r="C171" s="222"/>
      <c r="D171" s="222"/>
      <c r="E171" s="222"/>
      <c r="F171" s="222"/>
      <c r="G171" s="222"/>
      <c r="H171" s="222"/>
      <c r="I171" s="222"/>
      <c r="J171" s="245"/>
      <c r="K171" s="128"/>
      <c r="L171" s="223"/>
    </row>
    <row r="172" spans="1:12" s="139" customFormat="1">
      <c r="A172" s="269" t="s">
        <v>38476</v>
      </c>
      <c r="B172" s="510" t="str">
        <f>VLOOKUP(A172,ORÇAMENTO!$A$17:$K$166,2,FALSE)</f>
        <v>VIGAS</v>
      </c>
      <c r="C172" s="511"/>
      <c r="D172" s="511"/>
      <c r="E172" s="511"/>
      <c r="F172" s="511"/>
      <c r="G172" s="511"/>
      <c r="H172" s="512"/>
      <c r="I172" s="230"/>
      <c r="J172" s="230"/>
      <c r="K172" s="270"/>
      <c r="L172" s="271"/>
    </row>
    <row r="173" spans="1:12" s="139" customFormat="1">
      <c r="A173" s="194" t="s">
        <v>38544</v>
      </c>
      <c r="B173" s="513" t="str">
        <f>VLOOKUP(A173,ORÇAMENTO!$A$17:$K$166,2,FALSE)</f>
        <v>CORTE, DOBRA E MONTAGEM DE AÇO CA-50 DIÂMETRO (6,3MM A 12,5MM)</v>
      </c>
      <c r="C173" s="514"/>
      <c r="D173" s="514"/>
      <c r="E173" s="514"/>
      <c r="F173" s="514"/>
      <c r="G173" s="514"/>
      <c r="H173" s="515"/>
      <c r="I173" s="244" t="str">
        <f>VLOOKUP(A173,ORÇAMENTO!$A$17:$K$166,9,FALSE)</f>
        <v>ED-48295</v>
      </c>
      <c r="J173" s="244" t="s">
        <v>19</v>
      </c>
      <c r="K173" s="11" t="s">
        <v>38541</v>
      </c>
      <c r="L173" s="224">
        <f>K194+K197</f>
        <v>110.13442000000002</v>
      </c>
    </row>
    <row r="174" spans="1:12" s="120" customFormat="1">
      <c r="A174" s="189"/>
      <c r="B174" s="245"/>
      <c r="C174" s="222"/>
      <c r="D174" s="222"/>
      <c r="E174" s="222"/>
      <c r="F174" s="222"/>
      <c r="G174" s="222"/>
      <c r="H174" s="222"/>
      <c r="I174" s="222"/>
      <c r="J174" s="245"/>
      <c r="K174" s="128"/>
      <c r="L174" s="223"/>
    </row>
    <row r="175" spans="1:12" s="120" customFormat="1" ht="15" customHeight="1">
      <c r="A175" s="189"/>
      <c r="B175" s="245"/>
      <c r="C175" s="522" t="s">
        <v>38599</v>
      </c>
      <c r="D175" s="522"/>
      <c r="E175" s="522"/>
      <c r="F175" s="522"/>
      <c r="G175" s="222"/>
      <c r="H175" s="522" t="s">
        <v>38598</v>
      </c>
      <c r="I175" s="522"/>
      <c r="J175" s="522"/>
      <c r="K175" s="522"/>
      <c r="L175" s="223"/>
    </row>
    <row r="176" spans="1:12" s="139" customFormat="1" ht="15" customHeight="1">
      <c r="A176" s="189"/>
      <c r="B176" s="245"/>
      <c r="C176" s="522" t="s">
        <v>38529</v>
      </c>
      <c r="D176" s="522"/>
      <c r="E176" s="522"/>
      <c r="F176" s="522"/>
      <c r="G176" s="222"/>
      <c r="H176" s="522" t="s">
        <v>38529</v>
      </c>
      <c r="I176" s="522"/>
      <c r="J176" s="522"/>
      <c r="K176" s="522"/>
      <c r="L176" s="223"/>
    </row>
    <row r="177" spans="1:12" s="139" customFormat="1" ht="40.5">
      <c r="A177" s="189"/>
      <c r="B177" s="245"/>
      <c r="C177" s="250" t="s">
        <v>38530</v>
      </c>
      <c r="D177" s="250" t="s">
        <v>38520</v>
      </c>
      <c r="E177" s="252" t="s">
        <v>38488</v>
      </c>
      <c r="F177" s="250" t="s">
        <v>38521</v>
      </c>
      <c r="G177" s="222"/>
      <c r="H177" s="250" t="s">
        <v>38530</v>
      </c>
      <c r="I177" s="250" t="s">
        <v>38520</v>
      </c>
      <c r="J177" s="252" t="s">
        <v>38488</v>
      </c>
      <c r="K177" s="250" t="s">
        <v>38521</v>
      </c>
      <c r="L177" s="223"/>
    </row>
    <row r="178" spans="1:12" s="139" customFormat="1">
      <c r="A178" s="189"/>
      <c r="B178" s="245"/>
      <c r="C178" s="258">
        <v>4</v>
      </c>
      <c r="D178" s="252">
        <f>D131</f>
        <v>0.61699999999999999</v>
      </c>
      <c r="E178" s="253">
        <v>5.45</v>
      </c>
      <c r="F178" s="253">
        <f>C178*E178*D178*1.1*2</f>
        <v>29.591320000000003</v>
      </c>
      <c r="G178" s="222"/>
      <c r="H178" s="262">
        <v>4</v>
      </c>
      <c r="I178" s="252">
        <f>D178</f>
        <v>0.61699999999999999</v>
      </c>
      <c r="J178" s="253">
        <v>3.75</v>
      </c>
      <c r="K178" s="253">
        <f>H178*J178*I178*1.1*1</f>
        <v>10.1805</v>
      </c>
      <c r="L178" s="223"/>
    </row>
    <row r="179" spans="1:12" s="139" customFormat="1" ht="15" customHeight="1">
      <c r="A179" s="189"/>
      <c r="B179" s="245"/>
      <c r="C179" s="522" t="s">
        <v>38531</v>
      </c>
      <c r="D179" s="522"/>
      <c r="E179" s="522"/>
      <c r="F179" s="522"/>
      <c r="G179" s="222"/>
      <c r="H179" s="522" t="s">
        <v>38531</v>
      </c>
      <c r="I179" s="522"/>
      <c r="J179" s="522"/>
      <c r="K179" s="522"/>
      <c r="L179" s="223"/>
    </row>
    <row r="180" spans="1:12" s="139" customFormat="1" ht="40.5">
      <c r="A180" s="189"/>
      <c r="B180" s="245"/>
      <c r="C180" s="250" t="s">
        <v>38532</v>
      </c>
      <c r="D180" s="250" t="s">
        <v>38520</v>
      </c>
      <c r="E180" s="252" t="s">
        <v>38488</v>
      </c>
      <c r="F180" s="250" t="s">
        <v>38521</v>
      </c>
      <c r="G180" s="222"/>
      <c r="H180" s="250" t="s">
        <v>38532</v>
      </c>
      <c r="I180" s="250" t="s">
        <v>38520</v>
      </c>
      <c r="J180" s="252" t="s">
        <v>38488</v>
      </c>
      <c r="K180" s="250" t="s">
        <v>38521</v>
      </c>
      <c r="L180" s="223"/>
    </row>
    <row r="181" spans="1:12" s="139" customFormat="1">
      <c r="A181" s="189"/>
      <c r="B181" s="245"/>
      <c r="C181" s="258">
        <v>15</v>
      </c>
      <c r="D181" s="252">
        <f>D156</f>
        <v>0.154</v>
      </c>
      <c r="E181" s="253">
        <v>5.45</v>
      </c>
      <c r="F181" s="253">
        <f>(E181/(C181/100))*D181*1.1*2</f>
        <v>12.309733333333334</v>
      </c>
      <c r="G181" s="222"/>
      <c r="H181" s="262">
        <v>15</v>
      </c>
      <c r="I181" s="252">
        <f>D181</f>
        <v>0.154</v>
      </c>
      <c r="J181" s="253">
        <v>3.75</v>
      </c>
      <c r="K181" s="253">
        <f>(J181/(H181/100))*I181*1.1*1</f>
        <v>4.2350000000000003</v>
      </c>
      <c r="L181" s="223"/>
    </row>
    <row r="182" spans="1:12" s="139" customFormat="1">
      <c r="A182" s="189"/>
      <c r="B182" s="261"/>
      <c r="C182" s="297"/>
      <c r="D182" s="298"/>
      <c r="E182" s="299"/>
      <c r="F182" s="299"/>
      <c r="G182" s="222"/>
      <c r="H182" s="222"/>
      <c r="I182" s="222"/>
      <c r="J182" s="261"/>
      <c r="K182" s="128"/>
      <c r="L182" s="223"/>
    </row>
    <row r="183" spans="1:12" s="139" customFormat="1">
      <c r="A183" s="189"/>
      <c r="B183" s="261"/>
      <c r="C183" s="522" t="s">
        <v>38600</v>
      </c>
      <c r="D183" s="522"/>
      <c r="E183" s="522"/>
      <c r="F183" s="522"/>
      <c r="G183" s="222"/>
      <c r="H183" s="522" t="s">
        <v>38601</v>
      </c>
      <c r="I183" s="522"/>
      <c r="J183" s="522"/>
      <c r="K183" s="522"/>
      <c r="L183" s="223"/>
    </row>
    <row r="184" spans="1:12" s="139" customFormat="1">
      <c r="A184" s="189"/>
      <c r="B184" s="261"/>
      <c r="C184" s="522" t="s">
        <v>38529</v>
      </c>
      <c r="D184" s="522"/>
      <c r="E184" s="522"/>
      <c r="F184" s="522"/>
      <c r="G184" s="222"/>
      <c r="H184" s="522" t="s">
        <v>38529</v>
      </c>
      <c r="I184" s="522"/>
      <c r="J184" s="522"/>
      <c r="K184" s="522"/>
      <c r="L184" s="223"/>
    </row>
    <row r="185" spans="1:12" s="139" customFormat="1" ht="40.5">
      <c r="A185" s="189"/>
      <c r="B185" s="261"/>
      <c r="C185" s="250" t="s">
        <v>38530</v>
      </c>
      <c r="D185" s="250" t="s">
        <v>38520</v>
      </c>
      <c r="E185" s="252" t="s">
        <v>38488</v>
      </c>
      <c r="F185" s="250" t="s">
        <v>38521</v>
      </c>
      <c r="G185" s="222"/>
      <c r="H185" s="250" t="s">
        <v>38530</v>
      </c>
      <c r="I185" s="250" t="s">
        <v>38520</v>
      </c>
      <c r="J185" s="252" t="s">
        <v>38488</v>
      </c>
      <c r="K185" s="250" t="s">
        <v>38521</v>
      </c>
      <c r="L185" s="223"/>
    </row>
    <row r="186" spans="1:12" s="139" customFormat="1">
      <c r="A186" s="189"/>
      <c r="B186" s="261"/>
      <c r="C186" s="262">
        <v>4</v>
      </c>
      <c r="D186" s="252">
        <f>D178</f>
        <v>0.61699999999999999</v>
      </c>
      <c r="E186" s="253">
        <v>7.05</v>
      </c>
      <c r="F186" s="253">
        <f>C186*E186*D186*1.1*1</f>
        <v>19.139340000000001</v>
      </c>
      <c r="G186" s="222"/>
      <c r="H186" s="262">
        <v>4</v>
      </c>
      <c r="I186" s="252">
        <f>I178</f>
        <v>0.61699999999999999</v>
      </c>
      <c r="J186" s="253">
        <v>4.25</v>
      </c>
      <c r="K186" s="253">
        <f>H186*J186*I186*1.1*1</f>
        <v>11.537900000000002</v>
      </c>
      <c r="L186" s="223"/>
    </row>
    <row r="187" spans="1:12" s="139" customFormat="1">
      <c r="A187" s="189"/>
      <c r="B187" s="261"/>
      <c r="C187" s="522" t="s">
        <v>38531</v>
      </c>
      <c r="D187" s="522"/>
      <c r="E187" s="522"/>
      <c r="F187" s="522"/>
      <c r="G187" s="222"/>
      <c r="H187" s="522" t="s">
        <v>38531</v>
      </c>
      <c r="I187" s="522"/>
      <c r="J187" s="522"/>
      <c r="K187" s="522"/>
      <c r="L187" s="223"/>
    </row>
    <row r="188" spans="1:12" s="139" customFormat="1" ht="40.5">
      <c r="A188" s="189"/>
      <c r="B188" s="261"/>
      <c r="C188" s="250" t="s">
        <v>38532</v>
      </c>
      <c r="D188" s="250" t="s">
        <v>38520</v>
      </c>
      <c r="E188" s="252" t="s">
        <v>38488</v>
      </c>
      <c r="F188" s="250" t="s">
        <v>38521</v>
      </c>
      <c r="G188" s="222"/>
      <c r="H188" s="250" t="s">
        <v>38532</v>
      </c>
      <c r="I188" s="250" t="s">
        <v>38520</v>
      </c>
      <c r="J188" s="252" t="s">
        <v>38488</v>
      </c>
      <c r="K188" s="250" t="s">
        <v>38521</v>
      </c>
      <c r="L188" s="223"/>
    </row>
    <row r="189" spans="1:12" s="139" customFormat="1">
      <c r="A189" s="189"/>
      <c r="B189" s="261"/>
      <c r="C189" s="262">
        <v>15</v>
      </c>
      <c r="D189" s="252">
        <f>D181</f>
        <v>0.154</v>
      </c>
      <c r="E189" s="253">
        <v>7.05</v>
      </c>
      <c r="F189" s="253">
        <f>(E189/(C189/100))*D189*1.1*1</f>
        <v>7.9618000000000002</v>
      </c>
      <c r="G189" s="222"/>
      <c r="H189" s="262">
        <v>15</v>
      </c>
      <c r="I189" s="252">
        <f>I181</f>
        <v>0.154</v>
      </c>
      <c r="J189" s="253">
        <v>4.25</v>
      </c>
      <c r="K189" s="253">
        <f>(J189/(H189/100))*I189*1.1*1</f>
        <v>4.799666666666667</v>
      </c>
      <c r="L189" s="223"/>
    </row>
    <row r="190" spans="1:12" s="139" customFormat="1">
      <c r="A190" s="189"/>
      <c r="B190" s="261"/>
      <c r="C190" s="272"/>
      <c r="D190" s="273"/>
      <c r="E190" s="274"/>
      <c r="F190" s="274"/>
      <c r="G190" s="222"/>
      <c r="H190" s="222"/>
      <c r="I190" s="222"/>
      <c r="J190" s="261"/>
      <c r="K190" s="128"/>
      <c r="L190" s="223"/>
    </row>
    <row r="191" spans="1:12" s="139" customFormat="1">
      <c r="A191" s="189"/>
      <c r="B191" s="261"/>
      <c r="C191" s="522" t="s">
        <v>38602</v>
      </c>
      <c r="D191" s="522"/>
      <c r="E191" s="522"/>
      <c r="F191" s="522"/>
      <c r="G191" s="222"/>
      <c r="H191" s="522" t="s">
        <v>14</v>
      </c>
      <c r="I191" s="522"/>
      <c r="J191" s="522"/>
      <c r="K191" s="522"/>
      <c r="L191" s="223"/>
    </row>
    <row r="192" spans="1:12" s="139" customFormat="1">
      <c r="A192" s="189"/>
      <c r="B192" s="261"/>
      <c r="C192" s="522" t="s">
        <v>38529</v>
      </c>
      <c r="D192" s="522"/>
      <c r="E192" s="522"/>
      <c r="F192" s="522"/>
      <c r="G192" s="222"/>
      <c r="H192" s="522" t="s">
        <v>38529</v>
      </c>
      <c r="I192" s="522"/>
      <c r="J192" s="522"/>
      <c r="K192" s="522"/>
      <c r="L192" s="223"/>
    </row>
    <row r="193" spans="1:12" s="139" customFormat="1" ht="40.5">
      <c r="A193" s="189"/>
      <c r="B193" s="261"/>
      <c r="C193" s="250" t="s">
        <v>38530</v>
      </c>
      <c r="D193" s="250" t="s">
        <v>38520</v>
      </c>
      <c r="E193" s="252" t="s">
        <v>38488</v>
      </c>
      <c r="F193" s="250" t="s">
        <v>38521</v>
      </c>
      <c r="G193" s="222"/>
      <c r="H193" s="250" t="s">
        <v>38530</v>
      </c>
      <c r="I193" s="250" t="s">
        <v>38520</v>
      </c>
      <c r="J193" s="252" t="s">
        <v>38488</v>
      </c>
      <c r="K193" s="250" t="s">
        <v>38521</v>
      </c>
      <c r="L193" s="223"/>
    </row>
    <row r="194" spans="1:12" s="139" customFormat="1">
      <c r="A194" s="189"/>
      <c r="B194" s="261"/>
      <c r="C194" s="262">
        <v>4</v>
      </c>
      <c r="D194" s="252">
        <f>D186</f>
        <v>0.61699999999999999</v>
      </c>
      <c r="E194" s="253">
        <v>2.7</v>
      </c>
      <c r="F194" s="253">
        <f>C194*E194*D194*1.1*1</f>
        <v>7.3299600000000016</v>
      </c>
      <c r="G194" s="222"/>
      <c r="H194" s="262">
        <v>4</v>
      </c>
      <c r="I194" s="252">
        <f>D178</f>
        <v>0.61699999999999999</v>
      </c>
      <c r="J194" s="253">
        <f>2*E178+J178+J186+E186+E194</f>
        <v>28.65</v>
      </c>
      <c r="K194" s="253">
        <f>SUM(F178,K178,F186,K186,F194)</f>
        <v>77.779020000000017</v>
      </c>
      <c r="L194" s="223"/>
    </row>
    <row r="195" spans="1:12" s="139" customFormat="1">
      <c r="A195" s="189"/>
      <c r="B195" s="261"/>
      <c r="C195" s="522" t="s">
        <v>38531</v>
      </c>
      <c r="D195" s="522"/>
      <c r="E195" s="522"/>
      <c r="F195" s="522"/>
      <c r="G195" s="222"/>
      <c r="H195" s="522" t="s">
        <v>38531</v>
      </c>
      <c r="I195" s="522"/>
      <c r="J195" s="522"/>
      <c r="K195" s="522"/>
      <c r="L195" s="223"/>
    </row>
    <row r="196" spans="1:12" s="139" customFormat="1" ht="40.5">
      <c r="A196" s="189"/>
      <c r="B196" s="261"/>
      <c r="C196" s="250" t="s">
        <v>38532</v>
      </c>
      <c r="D196" s="250" t="s">
        <v>38520</v>
      </c>
      <c r="E196" s="252" t="s">
        <v>38488</v>
      </c>
      <c r="F196" s="250" t="s">
        <v>38521</v>
      </c>
      <c r="G196" s="222"/>
      <c r="H196" s="250" t="s">
        <v>38532</v>
      </c>
      <c r="I196" s="250" t="s">
        <v>38520</v>
      </c>
      <c r="J196" s="252" t="s">
        <v>38488</v>
      </c>
      <c r="K196" s="250" t="s">
        <v>38521</v>
      </c>
      <c r="L196" s="223"/>
    </row>
    <row r="197" spans="1:12" s="139" customFormat="1">
      <c r="A197" s="189"/>
      <c r="B197" s="261"/>
      <c r="C197" s="262">
        <v>15</v>
      </c>
      <c r="D197" s="252">
        <f>D189</f>
        <v>0.154</v>
      </c>
      <c r="E197" s="253">
        <v>2.7</v>
      </c>
      <c r="F197" s="253">
        <f>(E197/(C197/100))*D197*1.1*1</f>
        <v>3.0492000000000008</v>
      </c>
      <c r="G197" s="222"/>
      <c r="H197" s="262">
        <v>15</v>
      </c>
      <c r="I197" s="252">
        <f>D181</f>
        <v>0.154</v>
      </c>
      <c r="J197" s="253">
        <f>2*E181+J181+J189+E189+E197</f>
        <v>28.65</v>
      </c>
      <c r="K197" s="253">
        <f>SUM(F181,K181,F189,K189,F197)</f>
        <v>32.355400000000003</v>
      </c>
      <c r="L197" s="223"/>
    </row>
    <row r="198" spans="1:12" s="139" customFormat="1">
      <c r="A198" s="189"/>
      <c r="B198" s="222"/>
      <c r="C198" s="222"/>
      <c r="D198" s="222"/>
      <c r="E198" s="222"/>
      <c r="F198" s="222"/>
      <c r="G198" s="222"/>
      <c r="H198" s="222"/>
      <c r="I198" s="222"/>
      <c r="J198" s="261"/>
      <c r="K198" s="128"/>
      <c r="L198" s="223"/>
    </row>
    <row r="199" spans="1:12" s="139" customFormat="1" ht="27.75" customHeight="1">
      <c r="A199" s="194" t="s">
        <v>38545</v>
      </c>
      <c r="B199" s="513" t="str">
        <f>VLOOKUP(A199,ORÇAMENTO!$A$17:$K$166,2,FALSE)</f>
        <v>FORNECIMENTO DE CONCRETO ESTRUTURAL, USINADO BOMBEADO, COM FCK 25 MPA, INCLUSIVE LANÇAMENTO, ADENSAMENTO E ACABAMENTO</v>
      </c>
      <c r="C199" s="514"/>
      <c r="D199" s="514"/>
      <c r="E199" s="514"/>
      <c r="F199" s="514"/>
      <c r="G199" s="514"/>
      <c r="H199" s="515"/>
      <c r="I199" s="244" t="str">
        <f>VLOOKUP(A199,ORÇAMENTO!$A$17:$K$166,9,FALSE)</f>
        <v>ED-49638</v>
      </c>
      <c r="J199" s="244" t="s">
        <v>19</v>
      </c>
      <c r="K199" s="11" t="s">
        <v>167</v>
      </c>
      <c r="L199" s="224">
        <f>E202</f>
        <v>2.6358000000000001</v>
      </c>
    </row>
    <row r="200" spans="1:12" s="139" customFormat="1">
      <c r="A200" s="189"/>
      <c r="B200" s="245"/>
      <c r="C200" s="272"/>
      <c r="D200" s="273"/>
      <c r="E200" s="274"/>
      <c r="F200" s="274"/>
      <c r="G200" s="222"/>
      <c r="H200" s="222"/>
      <c r="I200" s="222"/>
      <c r="J200" s="245"/>
      <c r="K200" s="128"/>
      <c r="L200" s="223"/>
    </row>
    <row r="201" spans="1:12" s="139" customFormat="1">
      <c r="A201" s="189"/>
      <c r="B201" s="250" t="s">
        <v>38487</v>
      </c>
      <c r="C201" s="252" t="s">
        <v>38489</v>
      </c>
      <c r="D201" s="252" t="s">
        <v>38488</v>
      </c>
      <c r="E201" s="252" t="s">
        <v>38534</v>
      </c>
      <c r="F201" s="274"/>
      <c r="G201" s="222"/>
      <c r="H201" s="222"/>
      <c r="I201" s="222"/>
      <c r="J201" s="245"/>
      <c r="K201" s="128"/>
      <c r="L201" s="223"/>
    </row>
    <row r="202" spans="1:12" s="139" customFormat="1">
      <c r="A202" s="189"/>
      <c r="B202" s="258">
        <f>J194</f>
        <v>28.65</v>
      </c>
      <c r="C202" s="253">
        <v>0.4</v>
      </c>
      <c r="D202" s="253">
        <v>0.2</v>
      </c>
      <c r="E202" s="253">
        <f>B202*C202*D202*1.15</f>
        <v>2.6358000000000001</v>
      </c>
      <c r="F202" s="274"/>
      <c r="G202" s="222"/>
      <c r="H202" s="222"/>
      <c r="I202" s="222"/>
      <c r="J202" s="245"/>
      <c r="K202" s="128"/>
      <c r="L202" s="223"/>
    </row>
    <row r="203" spans="1:12" s="139" customFormat="1">
      <c r="A203" s="189"/>
      <c r="B203" s="245"/>
      <c r="C203" s="272"/>
      <c r="D203" s="273"/>
      <c r="E203" s="274"/>
      <c r="F203" s="274"/>
      <c r="G203" s="222"/>
      <c r="H203" s="222"/>
      <c r="I203" s="222"/>
      <c r="J203" s="245"/>
      <c r="K203" s="128"/>
      <c r="L203" s="223"/>
    </row>
    <row r="204" spans="1:12" s="139" customFormat="1">
      <c r="A204" s="194" t="s">
        <v>38546</v>
      </c>
      <c r="B204" s="513" t="str">
        <f>VLOOKUP(A204,ORÇAMENTO!$A$17:$K$166,2,FALSE)</f>
        <v>FORMA E DESFORMA DE COMPENSADO RESINADO, ESP. 12MM, REAPROVEITAMENTO (3X), EXCLUSIVE ESCORAMENTO</v>
      </c>
      <c r="C204" s="514"/>
      <c r="D204" s="514"/>
      <c r="E204" s="514"/>
      <c r="F204" s="514"/>
      <c r="G204" s="514"/>
      <c r="H204" s="515"/>
      <c r="I204" s="244" t="str">
        <f>VLOOKUP(A204,ORÇAMENTO!$A$17:$K$166,9,FALSE)</f>
        <v>ED-49645</v>
      </c>
      <c r="J204" s="244" t="s">
        <v>19</v>
      </c>
      <c r="K204" s="11" t="s">
        <v>166</v>
      </c>
      <c r="L204" s="224">
        <f>E207</f>
        <v>28.650000000000002</v>
      </c>
    </row>
    <row r="205" spans="1:12" s="139" customFormat="1">
      <c r="A205" s="189"/>
      <c r="B205" s="245"/>
      <c r="C205" s="272"/>
      <c r="D205" s="273"/>
      <c r="E205" s="274"/>
      <c r="F205" s="274"/>
      <c r="G205" s="222"/>
      <c r="H205" s="222"/>
      <c r="I205" s="222"/>
      <c r="J205" s="245"/>
      <c r="K205" s="128"/>
      <c r="L205" s="223"/>
    </row>
    <row r="206" spans="1:12" s="139" customFormat="1">
      <c r="A206" s="189"/>
      <c r="B206" s="250" t="s">
        <v>38487</v>
      </c>
      <c r="C206" s="252" t="s">
        <v>38489</v>
      </c>
      <c r="D206" s="252" t="s">
        <v>38488</v>
      </c>
      <c r="E206" s="250" t="s">
        <v>38603</v>
      </c>
      <c r="F206" s="222"/>
      <c r="G206" s="222"/>
      <c r="H206" s="222"/>
      <c r="I206" s="222"/>
      <c r="J206" s="245"/>
      <c r="K206" s="128"/>
      <c r="L206" s="223"/>
    </row>
    <row r="207" spans="1:12" s="139" customFormat="1">
      <c r="A207" s="189"/>
      <c r="B207" s="262">
        <f>B202</f>
        <v>28.65</v>
      </c>
      <c r="C207" s="253">
        <v>0.4</v>
      </c>
      <c r="D207" s="253">
        <v>0.2</v>
      </c>
      <c r="E207" s="253">
        <f>B207*C207*2+D207*B207</f>
        <v>28.650000000000002</v>
      </c>
      <c r="F207" s="222"/>
      <c r="G207" s="222"/>
      <c r="H207" s="222"/>
      <c r="I207" s="222"/>
      <c r="J207" s="245"/>
      <c r="K207" s="128"/>
      <c r="L207" s="223"/>
    </row>
    <row r="208" spans="1:12" s="139" customFormat="1">
      <c r="A208" s="189"/>
      <c r="B208" s="245"/>
      <c r="C208" s="272"/>
      <c r="D208" s="273"/>
      <c r="E208" s="274"/>
      <c r="F208" s="274"/>
      <c r="G208" s="222"/>
      <c r="H208" s="222"/>
      <c r="I208" s="222"/>
      <c r="J208" s="245"/>
      <c r="K208" s="128"/>
      <c r="L208" s="223"/>
    </row>
    <row r="209" spans="1:12" s="139" customFormat="1">
      <c r="A209" s="269" t="s">
        <v>38478</v>
      </c>
      <c r="B209" s="510" t="str">
        <f>VLOOKUP(A209,ORÇAMENTO!$A$17:$K$166,2,FALSE)</f>
        <v>LAJES</v>
      </c>
      <c r="C209" s="511"/>
      <c r="D209" s="511"/>
      <c r="E209" s="511"/>
      <c r="F209" s="511"/>
      <c r="G209" s="511"/>
      <c r="H209" s="512"/>
      <c r="I209" s="230"/>
      <c r="J209" s="230"/>
      <c r="K209" s="270"/>
      <c r="L209" s="271"/>
    </row>
    <row r="210" spans="1:12" s="139" customFormat="1" ht="33" customHeight="1">
      <c r="A210" s="194" t="s">
        <v>38480</v>
      </c>
      <c r="B210" s="513" t="str">
        <f>VLOOKUP(A210,ORÇAMENTO!$A$17:$K$166,2,FALSE)</f>
        <v xml:space="preserve">TELA DE ACO SOLDADA NERVURADA, CA-60, Q-61, (0,97 KG/M2), DIAMETRO DO FIO = 3,4 MM, LARGURA = 2,45 M, ESPACAMENTO DA MALHA = 15 X 15 CM                                                                                                                                                                                                                                                                                                                                                                   </v>
      </c>
      <c r="C210" s="514"/>
      <c r="D210" s="514"/>
      <c r="E210" s="514"/>
      <c r="F210" s="514"/>
      <c r="G210" s="514"/>
      <c r="H210" s="515"/>
      <c r="I210" s="244">
        <f>VLOOKUP(A210,ORÇAMENTO!$A$17:$K$166,9,FALSE)</f>
        <v>10917</v>
      </c>
      <c r="J210" s="244" t="s">
        <v>20</v>
      </c>
      <c r="K210" s="11" t="s">
        <v>166</v>
      </c>
      <c r="L210" s="224">
        <f>F213+F214</f>
        <v>33.140250000000009</v>
      </c>
    </row>
    <row r="211" spans="1:12" s="139" customFormat="1">
      <c r="A211" s="189"/>
      <c r="B211" s="245"/>
      <c r="C211" s="272"/>
      <c r="D211" s="273"/>
      <c r="E211" s="274"/>
      <c r="F211" s="274"/>
      <c r="G211" s="222"/>
      <c r="H211" s="222"/>
      <c r="I211" s="222"/>
      <c r="J211" s="245"/>
      <c r="K211" s="128"/>
      <c r="L211" s="223"/>
    </row>
    <row r="212" spans="1:12" s="139" customFormat="1">
      <c r="A212" s="189"/>
      <c r="B212" s="245"/>
      <c r="C212" s="276" t="s">
        <v>38547</v>
      </c>
      <c r="D212" s="250" t="s">
        <v>38548</v>
      </c>
      <c r="E212" s="250" t="s">
        <v>38549</v>
      </c>
      <c r="F212" s="252" t="s">
        <v>38528</v>
      </c>
      <c r="G212" s="222"/>
      <c r="H212" s="222"/>
      <c r="I212" s="222"/>
      <c r="J212" s="245"/>
      <c r="K212" s="128"/>
      <c r="L212" s="223"/>
    </row>
    <row r="213" spans="1:12" s="139" customFormat="1">
      <c r="A213" s="189"/>
      <c r="B213" s="245"/>
      <c r="C213" s="276" t="s">
        <v>38550</v>
      </c>
      <c r="D213" s="250">
        <v>5.35</v>
      </c>
      <c r="E213" s="252">
        <v>2.8</v>
      </c>
      <c r="F213" s="253">
        <f>D213*E213*1.1</f>
        <v>16.478000000000002</v>
      </c>
      <c r="G213" s="222"/>
      <c r="H213" s="222"/>
      <c r="I213" s="222"/>
      <c r="J213" s="245"/>
      <c r="K213" s="128"/>
      <c r="L213" s="223"/>
    </row>
    <row r="214" spans="1:12" s="139" customFormat="1">
      <c r="A214" s="189"/>
      <c r="B214" s="245"/>
      <c r="C214" s="276" t="s">
        <v>38551</v>
      </c>
      <c r="D214" s="258">
        <v>4.1500000000000004</v>
      </c>
      <c r="E214" s="253">
        <v>3.65</v>
      </c>
      <c r="F214" s="253">
        <f>D214*E214*1.1</f>
        <v>16.662250000000004</v>
      </c>
      <c r="G214" s="222"/>
      <c r="H214" s="222"/>
      <c r="I214" s="222"/>
      <c r="J214" s="245"/>
      <c r="K214" s="128"/>
      <c r="L214" s="223"/>
    </row>
    <row r="215" spans="1:12" s="139" customFormat="1">
      <c r="A215" s="189"/>
      <c r="B215" s="245"/>
      <c r="C215" s="272"/>
      <c r="D215" s="273"/>
      <c r="E215" s="274"/>
      <c r="F215" s="274"/>
      <c r="G215" s="222"/>
      <c r="H215" s="222"/>
      <c r="I215" s="222"/>
      <c r="J215" s="245"/>
      <c r="K215" s="128"/>
      <c r="L215" s="223"/>
    </row>
    <row r="216" spans="1:12" s="139" customFormat="1">
      <c r="A216" s="194" t="s">
        <v>38481</v>
      </c>
      <c r="B216" s="513" t="str">
        <f>VLOOKUP(A216,ORÇAMENTO!$A$17:$K$166,2,FALSE)</f>
        <v>FORMA E DESFORMA DE TÁBUA E SARRAFO, REAPROVEITAMENTO (3X), EXCLUSIVE ESCORAMENTO</v>
      </c>
      <c r="C216" s="514"/>
      <c r="D216" s="514"/>
      <c r="E216" s="514"/>
      <c r="F216" s="514"/>
      <c r="G216" s="514"/>
      <c r="H216" s="515"/>
      <c r="I216" s="244" t="str">
        <f>VLOOKUP(A216,ORÇAMENTO!$A$17:$K$166,9,FALSE)</f>
        <v>ED-49643</v>
      </c>
      <c r="J216" s="244" t="s">
        <v>19</v>
      </c>
      <c r="K216" s="11" t="s">
        <v>166</v>
      </c>
      <c r="L216" s="224">
        <f>F219+F220</f>
        <v>4.2107999999999999</v>
      </c>
    </row>
    <row r="217" spans="1:12" s="139" customFormat="1">
      <c r="A217" s="189"/>
      <c r="B217" s="245"/>
      <c r="C217" s="272"/>
      <c r="D217" s="273"/>
      <c r="E217" s="274"/>
      <c r="F217" s="274"/>
      <c r="G217" s="222"/>
      <c r="H217" s="222"/>
      <c r="I217" s="222"/>
      <c r="J217" s="245"/>
      <c r="K217" s="128"/>
      <c r="L217" s="223"/>
    </row>
    <row r="218" spans="1:12" s="139" customFormat="1">
      <c r="A218" s="189"/>
      <c r="B218" s="245"/>
      <c r="C218" s="276" t="s">
        <v>38547</v>
      </c>
      <c r="D218" s="250" t="s">
        <v>38548</v>
      </c>
      <c r="E218" s="250" t="s">
        <v>38549</v>
      </c>
      <c r="F218" s="252" t="s">
        <v>38528</v>
      </c>
      <c r="G218" s="222"/>
      <c r="H218" s="222"/>
      <c r="I218" s="222"/>
      <c r="J218" s="245"/>
      <c r="K218" s="128"/>
      <c r="L218" s="223"/>
    </row>
    <row r="219" spans="1:12" s="139" customFormat="1">
      <c r="A219" s="189"/>
      <c r="B219" s="245"/>
      <c r="C219" s="276" t="s">
        <v>38550</v>
      </c>
      <c r="D219" s="250">
        <v>5.35</v>
      </c>
      <c r="E219" s="252">
        <v>2.8</v>
      </c>
      <c r="F219" s="277">
        <f>0.12*2*(D219+E219)*1.1</f>
        <v>2.1515999999999997</v>
      </c>
      <c r="G219" s="222"/>
      <c r="H219" s="222"/>
      <c r="I219" s="222"/>
      <c r="J219" s="245"/>
      <c r="K219" s="128"/>
      <c r="L219" s="223"/>
    </row>
    <row r="220" spans="1:12" s="139" customFormat="1">
      <c r="A220" s="189"/>
      <c r="B220" s="245"/>
      <c r="C220" s="276" t="s">
        <v>38551</v>
      </c>
      <c r="D220" s="262">
        <v>4.1500000000000004</v>
      </c>
      <c r="E220" s="253">
        <v>3.65</v>
      </c>
      <c r="F220" s="253">
        <f>0.12*2*(D220+E220)*1.1</f>
        <v>2.0592000000000001</v>
      </c>
      <c r="G220" s="222"/>
      <c r="H220" s="222"/>
      <c r="I220" s="222"/>
      <c r="J220" s="245"/>
      <c r="K220" s="128"/>
      <c r="L220" s="223"/>
    </row>
    <row r="221" spans="1:12" s="139" customFormat="1">
      <c r="A221" s="189"/>
      <c r="B221" s="245"/>
      <c r="C221" s="272"/>
      <c r="D221" s="273"/>
      <c r="E221" s="274"/>
      <c r="F221" s="274"/>
      <c r="G221" s="222"/>
      <c r="H221" s="222"/>
      <c r="I221" s="222"/>
      <c r="J221" s="245"/>
      <c r="K221" s="128"/>
      <c r="L221" s="223"/>
    </row>
    <row r="222" spans="1:12" s="139" customFormat="1">
      <c r="A222" s="194" t="s">
        <v>38482</v>
      </c>
      <c r="B222" s="513" t="str">
        <f>VLOOKUP(A222,ORÇAMENTO!$A$17:$K$166,2,FALSE)</f>
        <v>LAJE PRÉ-MOLDADA, A REVESTIR, INCLUSIVE CAPEAMENTO E = 4 CM, SC = 100 KG/M2, L = 3,00 M</v>
      </c>
      <c r="C222" s="514"/>
      <c r="D222" s="514"/>
      <c r="E222" s="514"/>
      <c r="F222" s="514"/>
      <c r="G222" s="514"/>
      <c r="H222" s="515"/>
      <c r="I222" s="244" t="str">
        <f>VLOOKUP(A222,ORÇAMENTO!$A$17:$K$166,9,FALSE)</f>
        <v>ED-50252</v>
      </c>
      <c r="J222" s="244" t="s">
        <v>19</v>
      </c>
      <c r="K222" s="11" t="s">
        <v>166</v>
      </c>
      <c r="L222" s="224">
        <f>F225+F226</f>
        <v>34.646625</v>
      </c>
    </row>
    <row r="223" spans="1:12" s="139" customFormat="1">
      <c r="A223" s="189"/>
      <c r="B223" s="245"/>
      <c r="C223" s="272"/>
      <c r="D223" s="273"/>
      <c r="E223" s="274"/>
      <c r="F223" s="274"/>
      <c r="G223" s="222"/>
      <c r="H223" s="222"/>
      <c r="I223" s="222"/>
      <c r="J223" s="245"/>
      <c r="K223" s="128"/>
      <c r="L223" s="223"/>
    </row>
    <row r="224" spans="1:12" s="139" customFormat="1">
      <c r="A224" s="189"/>
      <c r="B224" s="245"/>
      <c r="C224" s="276" t="s">
        <v>38547</v>
      </c>
      <c r="D224" s="250" t="s">
        <v>38548</v>
      </c>
      <c r="E224" s="250" t="s">
        <v>38549</v>
      </c>
      <c r="F224" s="252" t="s">
        <v>38528</v>
      </c>
      <c r="G224" s="222"/>
      <c r="H224" s="222"/>
      <c r="I224" s="222"/>
      <c r="J224" s="245"/>
      <c r="K224" s="128"/>
      <c r="L224" s="223"/>
    </row>
    <row r="225" spans="1:12" s="139" customFormat="1">
      <c r="A225" s="189"/>
      <c r="B225" s="245"/>
      <c r="C225" s="276" t="s">
        <v>38550</v>
      </c>
      <c r="D225" s="250">
        <v>5.35</v>
      </c>
      <c r="E225" s="252">
        <v>2.8</v>
      </c>
      <c r="F225" s="253">
        <f>D225*E225*1.15</f>
        <v>17.226999999999997</v>
      </c>
      <c r="G225" s="222"/>
      <c r="H225" s="222"/>
      <c r="I225" s="222"/>
      <c r="J225" s="245"/>
      <c r="K225" s="128"/>
      <c r="L225" s="223"/>
    </row>
    <row r="226" spans="1:12" s="139" customFormat="1">
      <c r="A226" s="189"/>
      <c r="B226" s="245"/>
      <c r="C226" s="276" t="s">
        <v>38551</v>
      </c>
      <c r="D226" s="262">
        <v>4.1500000000000004</v>
      </c>
      <c r="E226" s="253">
        <v>3.65</v>
      </c>
      <c r="F226" s="253">
        <f>D226*E226*1.15</f>
        <v>17.419625</v>
      </c>
      <c r="G226" s="222"/>
      <c r="H226" s="222"/>
      <c r="I226" s="222"/>
      <c r="J226" s="245"/>
      <c r="K226" s="128"/>
      <c r="L226" s="223"/>
    </row>
    <row r="227" spans="1:12" s="139" customFormat="1">
      <c r="A227" s="189"/>
      <c r="B227" s="245"/>
      <c r="C227" s="272"/>
      <c r="D227" s="273"/>
      <c r="E227" s="274"/>
      <c r="F227" s="274"/>
      <c r="G227" s="222"/>
      <c r="H227" s="222"/>
      <c r="I227" s="222"/>
      <c r="J227" s="245"/>
      <c r="K227" s="128"/>
      <c r="L227" s="223"/>
    </row>
    <row r="228" spans="1:12" s="139" customFormat="1" ht="29.25" customHeight="1">
      <c r="A228" s="194" t="s">
        <v>38483</v>
      </c>
      <c r="B228" s="513" t="str">
        <f>VLOOKUP(A228,ORÇAMENTO!$A$17:$K$166,2,FALSE)</f>
        <v>CIMBRAMENTO PARA LAJE PRÉ-MOLDADA COM ESCORAMENTO METÁLICO, TIPO "A", ALTURA DE (200 ATÉ 310)CM, INCLUSIVE DESCARGA, MONTAGEM, DESMONTAGEM E CARGA</v>
      </c>
      <c r="C228" s="514"/>
      <c r="D228" s="514"/>
      <c r="E228" s="514"/>
      <c r="F228" s="514"/>
      <c r="G228" s="514"/>
      <c r="H228" s="515"/>
      <c r="I228" s="244" t="str">
        <f>VLOOKUP(A228,ORÇAMENTO!$A$17:$K$166,9,FALSE)</f>
        <v>ED-19637</v>
      </c>
      <c r="J228" s="244" t="s">
        <v>19</v>
      </c>
      <c r="K228" s="11" t="s">
        <v>38555</v>
      </c>
      <c r="L228" s="224">
        <f>F231+F232</f>
        <v>34.646625</v>
      </c>
    </row>
    <row r="229" spans="1:12" s="139" customFormat="1">
      <c r="A229" s="189"/>
      <c r="B229" s="245"/>
      <c r="C229" s="272"/>
      <c r="D229" s="273"/>
      <c r="E229" s="274"/>
      <c r="F229" s="274"/>
      <c r="G229" s="222"/>
      <c r="H229" s="222"/>
      <c r="I229" s="222"/>
      <c r="J229" s="245"/>
      <c r="K229" s="128"/>
      <c r="L229" s="223"/>
    </row>
    <row r="230" spans="1:12" s="139" customFormat="1" ht="27">
      <c r="A230" s="189"/>
      <c r="B230" s="245"/>
      <c r="C230" s="279" t="s">
        <v>38547</v>
      </c>
      <c r="D230" s="250" t="s">
        <v>38552</v>
      </c>
      <c r="E230" s="252" t="s">
        <v>38553</v>
      </c>
      <c r="F230" s="250" t="s">
        <v>38554</v>
      </c>
      <c r="G230" s="222"/>
      <c r="H230" s="222"/>
      <c r="I230" s="222"/>
      <c r="J230" s="245"/>
      <c r="K230" s="128"/>
      <c r="L230" s="223"/>
    </row>
    <row r="231" spans="1:12" s="139" customFormat="1">
      <c r="A231" s="189"/>
      <c r="B231" s="245"/>
      <c r="C231" s="275" t="s">
        <v>38550</v>
      </c>
      <c r="D231" s="258">
        <f>F225</f>
        <v>17.226999999999997</v>
      </c>
      <c r="E231" s="252">
        <v>1</v>
      </c>
      <c r="F231" s="258">
        <f>D231*E231</f>
        <v>17.226999999999997</v>
      </c>
      <c r="G231" s="222"/>
      <c r="H231" s="222"/>
      <c r="I231" s="222"/>
      <c r="J231" s="245"/>
      <c r="K231" s="128"/>
      <c r="L231" s="223"/>
    </row>
    <row r="232" spans="1:12" s="109" customFormat="1">
      <c r="A232" s="189"/>
      <c r="B232" s="245"/>
      <c r="C232" s="275" t="s">
        <v>38551</v>
      </c>
      <c r="D232" s="258">
        <f>F226</f>
        <v>17.419625</v>
      </c>
      <c r="E232" s="253">
        <v>1</v>
      </c>
      <c r="F232" s="253">
        <f>D232*E232</f>
        <v>17.419625</v>
      </c>
      <c r="G232" s="222"/>
      <c r="H232" s="222"/>
      <c r="I232" s="222"/>
      <c r="J232" s="245"/>
      <c r="K232" s="128"/>
      <c r="L232" s="223"/>
    </row>
    <row r="233" spans="1:12" s="139" customFormat="1">
      <c r="A233" s="189"/>
      <c r="B233" s="245"/>
      <c r="C233" s="222"/>
      <c r="D233" s="272"/>
      <c r="E233" s="274"/>
      <c r="F233" s="274"/>
      <c r="G233" s="222"/>
      <c r="H233" s="222"/>
      <c r="I233" s="222"/>
      <c r="J233" s="245"/>
      <c r="K233" s="128"/>
      <c r="L233" s="223"/>
    </row>
    <row r="234" spans="1:12" s="139" customFormat="1" ht="29.25" customHeight="1">
      <c r="A234" s="194" t="s">
        <v>38484</v>
      </c>
      <c r="B234" s="513" t="str">
        <f>VLOOKUP(A234,ORÇAMENTO!$A$17:$K$166,2,FALSE)</f>
        <v>FORNECIMENTO DE CONCRETO ESTRUTURAL, USINADO BOMBEADO, COM FCK 25 MPA, INCLUSIVE LANÇAMENTO, ADENSAMENTO E ACABAMENTO</v>
      </c>
      <c r="C234" s="514"/>
      <c r="D234" s="514"/>
      <c r="E234" s="514"/>
      <c r="F234" s="514"/>
      <c r="G234" s="514"/>
      <c r="H234" s="515"/>
      <c r="I234" s="244" t="str">
        <f>VLOOKUP(A234,ORÇAMENTO!$A$17:$K$166,9,FALSE)</f>
        <v>ED-49638</v>
      </c>
      <c r="J234" s="244" t="s">
        <v>19</v>
      </c>
      <c r="K234" s="11" t="s">
        <v>38555</v>
      </c>
      <c r="L234" s="224">
        <f>G237+G238</f>
        <v>2.2834399999999997</v>
      </c>
    </row>
    <row r="235" spans="1:12" s="139" customFormat="1">
      <c r="A235" s="189"/>
      <c r="B235" s="245"/>
      <c r="C235" s="222"/>
      <c r="D235" s="272"/>
      <c r="E235" s="274"/>
      <c r="F235" s="274"/>
      <c r="G235" s="222"/>
      <c r="H235" s="222"/>
      <c r="I235" s="222"/>
      <c r="J235" s="245"/>
      <c r="K235" s="128"/>
      <c r="L235" s="223"/>
    </row>
    <row r="236" spans="1:12" s="139" customFormat="1" ht="27">
      <c r="A236" s="189"/>
      <c r="B236" s="245"/>
      <c r="C236" s="278" t="s">
        <v>38547</v>
      </c>
      <c r="D236" s="244" t="s">
        <v>38556</v>
      </c>
      <c r="E236" s="250" t="s">
        <v>38557</v>
      </c>
      <c r="F236" s="252" t="s">
        <v>38558</v>
      </c>
      <c r="G236" s="252" t="s">
        <v>38490</v>
      </c>
      <c r="H236" s="222"/>
      <c r="I236" s="222"/>
      <c r="J236" s="245"/>
      <c r="K236" s="128"/>
      <c r="L236" s="223"/>
    </row>
    <row r="237" spans="1:12" s="139" customFormat="1">
      <c r="A237" s="189"/>
      <c r="B237" s="245"/>
      <c r="C237" s="275" t="s">
        <v>38550</v>
      </c>
      <c r="D237" s="250">
        <v>3.65</v>
      </c>
      <c r="E237" s="252">
        <v>3.4</v>
      </c>
      <c r="F237" s="252">
        <v>0.08</v>
      </c>
      <c r="G237" s="253">
        <f>D237*E237*F237*1.15</f>
        <v>1.1417199999999998</v>
      </c>
      <c r="H237" s="222"/>
      <c r="I237" s="222"/>
      <c r="J237" s="245"/>
      <c r="K237" s="128"/>
      <c r="L237" s="223"/>
    </row>
    <row r="238" spans="1:12" s="139" customFormat="1">
      <c r="A238" s="189"/>
      <c r="B238" s="245"/>
      <c r="C238" s="275" t="s">
        <v>38551</v>
      </c>
      <c r="D238" s="258">
        <v>3.65</v>
      </c>
      <c r="E238" s="253">
        <v>3.4</v>
      </c>
      <c r="F238" s="253">
        <v>0.08</v>
      </c>
      <c r="G238" s="253">
        <f>D238*E238*F238*1.15</f>
        <v>1.1417199999999998</v>
      </c>
      <c r="H238" s="222"/>
      <c r="I238" s="222"/>
      <c r="J238" s="245"/>
      <c r="K238" s="128"/>
      <c r="L238" s="223"/>
    </row>
    <row r="239" spans="1:12" s="139" customFormat="1" ht="15.75" customHeight="1">
      <c r="A239" s="189"/>
      <c r="B239" s="245"/>
      <c r="C239" s="222"/>
      <c r="D239" s="272"/>
      <c r="E239" s="274"/>
      <c r="F239" s="274"/>
      <c r="G239" s="222"/>
      <c r="H239" s="222"/>
      <c r="I239" s="222"/>
      <c r="J239" s="245"/>
      <c r="K239" s="128"/>
      <c r="L239" s="223"/>
    </row>
    <row r="240" spans="1:12" s="139" customFormat="1" ht="15" customHeight="1">
      <c r="A240" s="188" t="s">
        <v>38485</v>
      </c>
      <c r="B240" s="523" t="str">
        <f>VLOOKUP(A240,ORÇAMENTO!$A$17:$H$165,2,FALSE)</f>
        <v>ALVENARIAS</v>
      </c>
      <c r="C240" s="524"/>
      <c r="D240" s="524"/>
      <c r="E240" s="524"/>
      <c r="F240" s="524"/>
      <c r="G240" s="524"/>
      <c r="H240" s="525"/>
      <c r="I240" s="219"/>
      <c r="J240" s="219"/>
      <c r="K240" s="219"/>
      <c r="L240" s="220"/>
    </row>
    <row r="241" spans="1:12" s="139" customFormat="1">
      <c r="A241" s="269" t="s">
        <v>38486</v>
      </c>
      <c r="B241" s="510" t="str">
        <f>VLOOKUP(A241,ORÇAMENTO!$A$17:$K$166,2,FALSE)</f>
        <v>ALVENARIAS VEDAÇÃO</v>
      </c>
      <c r="C241" s="511"/>
      <c r="D241" s="511"/>
      <c r="E241" s="511"/>
      <c r="F241" s="511"/>
      <c r="G241" s="511"/>
      <c r="H241" s="512"/>
      <c r="I241" s="230"/>
      <c r="J241" s="230"/>
      <c r="K241" s="270"/>
      <c r="L241" s="271"/>
    </row>
    <row r="242" spans="1:12" s="139" customFormat="1" ht="29.25" customHeight="1">
      <c r="A242" s="194" t="s">
        <v>38565</v>
      </c>
      <c r="B242" s="513" t="str">
        <f>VLOOKUP(A242,ORÇAMENTO!$A$17:$K$166,2,FALSE)</f>
        <v>ALVENARIA DE VEDAÇÃO DE BLOCOS CERÂMICOS FURADOS NA VERTICAL DE 19X19X39 CM (ESPESSURA 19 CM) E ARGAMASSA DE ASSENTAMENTO COM PREPARO EM BETONEIRA. AF_12/2021</v>
      </c>
      <c r="C242" s="514"/>
      <c r="D242" s="514"/>
      <c r="E242" s="514"/>
      <c r="F242" s="514"/>
      <c r="G242" s="514"/>
      <c r="H242" s="515"/>
      <c r="I242" s="244" t="str">
        <f>VLOOKUP(A242,ORÇAMENTO!$A$17:$K$166,9,FALSE)</f>
        <v>103326</v>
      </c>
      <c r="J242" s="244" t="s">
        <v>20</v>
      </c>
      <c r="K242" s="11" t="s">
        <v>166</v>
      </c>
      <c r="L242" s="224">
        <f>E250</f>
        <v>111.77999999999997</v>
      </c>
    </row>
    <row r="243" spans="1:12" s="139" customFormat="1">
      <c r="A243" s="189"/>
      <c r="B243" s="245"/>
      <c r="C243" s="222"/>
      <c r="D243" s="272"/>
      <c r="E243" s="274"/>
      <c r="F243" s="274"/>
      <c r="G243" s="222"/>
      <c r="H243" s="222"/>
      <c r="I243" s="222"/>
      <c r="J243" s="245"/>
      <c r="K243" s="128"/>
      <c r="L243" s="223"/>
    </row>
    <row r="244" spans="1:12" s="139" customFormat="1">
      <c r="A244" s="189"/>
      <c r="B244" s="245"/>
      <c r="C244" s="250" t="s">
        <v>38563</v>
      </c>
      <c r="D244" s="252" t="s">
        <v>38558</v>
      </c>
      <c r="E244" s="252" t="s">
        <v>38564</v>
      </c>
      <c r="F244" s="274"/>
      <c r="G244" s="222"/>
      <c r="H244" s="222"/>
      <c r="I244" s="222"/>
      <c r="J244" s="245"/>
      <c r="K244" s="128"/>
      <c r="L244" s="223"/>
    </row>
    <row r="245" spans="1:12" s="139" customFormat="1">
      <c r="A245" s="189"/>
      <c r="B245" s="245"/>
      <c r="C245" s="252">
        <v>5.35</v>
      </c>
      <c r="D245" s="253">
        <v>4.5</v>
      </c>
      <c r="E245" s="253">
        <f>C245*D245</f>
        <v>24.074999999999999</v>
      </c>
      <c r="F245" s="274"/>
      <c r="G245" s="222"/>
      <c r="H245" s="222"/>
      <c r="I245" s="222"/>
      <c r="J245" s="245"/>
      <c r="K245" s="128"/>
      <c r="L245" s="223"/>
    </row>
    <row r="246" spans="1:12" s="139" customFormat="1">
      <c r="A246" s="189"/>
      <c r="B246" s="245"/>
      <c r="C246" s="287">
        <v>6.55</v>
      </c>
      <c r="D246" s="253">
        <v>4.5</v>
      </c>
      <c r="E246" s="253">
        <f t="shared" ref="E246:E249" si="0">C246*D246</f>
        <v>29.474999999999998</v>
      </c>
      <c r="F246" s="274"/>
      <c r="G246" s="222"/>
      <c r="H246" s="222"/>
      <c r="I246" s="222"/>
      <c r="J246" s="245"/>
      <c r="K246" s="128"/>
      <c r="L246" s="223"/>
    </row>
    <row r="247" spans="1:12" s="139" customFormat="1">
      <c r="A247" s="189"/>
      <c r="B247" s="245"/>
      <c r="C247" s="287">
        <v>3.65</v>
      </c>
      <c r="D247" s="253">
        <v>4.5</v>
      </c>
      <c r="E247" s="253">
        <f t="shared" si="0"/>
        <v>16.425000000000001</v>
      </c>
      <c r="F247" s="274"/>
      <c r="G247" s="222"/>
      <c r="H247" s="222"/>
      <c r="I247" s="222"/>
      <c r="J247" s="245"/>
      <c r="K247" s="128"/>
      <c r="L247" s="223"/>
    </row>
    <row r="248" spans="1:12" s="139" customFormat="1">
      <c r="A248" s="189"/>
      <c r="B248" s="245"/>
      <c r="C248" s="287">
        <v>4.1500000000000004</v>
      </c>
      <c r="D248" s="253">
        <v>4.5</v>
      </c>
      <c r="E248" s="253">
        <f t="shared" si="0"/>
        <v>18.675000000000001</v>
      </c>
      <c r="F248" s="274"/>
      <c r="G248" s="222"/>
      <c r="H248" s="222"/>
      <c r="I248" s="222"/>
      <c r="J248" s="245"/>
      <c r="K248" s="128"/>
      <c r="L248" s="223"/>
    </row>
    <row r="249" spans="1:12" s="139" customFormat="1">
      <c r="A249" s="189"/>
      <c r="B249" s="245"/>
      <c r="C249" s="287">
        <v>1.9</v>
      </c>
      <c r="D249" s="253">
        <v>4.5</v>
      </c>
      <c r="E249" s="253">
        <f t="shared" si="0"/>
        <v>8.5499999999999989</v>
      </c>
      <c r="F249" s="274"/>
      <c r="G249" s="222"/>
      <c r="H249" s="222"/>
      <c r="I249" s="222"/>
      <c r="J249" s="245"/>
      <c r="K249" s="128"/>
      <c r="L249" s="223"/>
    </row>
    <row r="250" spans="1:12" s="110" customFormat="1">
      <c r="A250" s="189"/>
      <c r="B250" s="245" t="s">
        <v>38567</v>
      </c>
      <c r="C250" s="244">
        <f>SUM(C245:C249)</f>
        <v>21.599999999999998</v>
      </c>
      <c r="D250" s="245"/>
      <c r="E250" s="289">
        <f>SUM(E245:E249)*1.15</f>
        <v>111.77999999999997</v>
      </c>
      <c r="F250" s="222"/>
      <c r="G250" s="245"/>
      <c r="H250" s="245"/>
      <c r="I250" s="245"/>
      <c r="J250" s="553"/>
      <c r="K250" s="553"/>
      <c r="L250" s="223"/>
    </row>
    <row r="251" spans="1:12" s="109" customFormat="1" ht="24" customHeight="1">
      <c r="A251" s="189"/>
      <c r="B251" s="222"/>
      <c r="C251" s="245"/>
      <c r="D251" s="245"/>
      <c r="E251" s="245"/>
      <c r="F251" s="245"/>
      <c r="G251" s="245"/>
      <c r="H251" s="245"/>
      <c r="I251" s="245"/>
      <c r="J251" s="245"/>
      <c r="K251" s="245"/>
      <c r="L251" s="223"/>
    </row>
    <row r="252" spans="1:12" s="139" customFormat="1" ht="25.5" customHeight="1">
      <c r="A252" s="194" t="s">
        <v>38566</v>
      </c>
      <c r="B252" s="513" t="str">
        <f>VLOOKUP(A252,ORÇAMENTO!$A$17:$K$166,2,FALSE)</f>
        <v>FIXAÇÃO (ENCUNHAMENTO) DE ALVENARIA DE VEDAÇÃO COM ARGAMASSA APLICADA COM COLHER. AF_03/2016</v>
      </c>
      <c r="C252" s="514"/>
      <c r="D252" s="514"/>
      <c r="E252" s="514"/>
      <c r="F252" s="514"/>
      <c r="G252" s="514"/>
      <c r="H252" s="515"/>
      <c r="I252" s="244" t="str">
        <f>VLOOKUP(A252,ORÇAMENTO!$A$17:$K$166,9,FALSE)</f>
        <v>93201</v>
      </c>
      <c r="J252" s="244" t="s">
        <v>20</v>
      </c>
      <c r="K252" s="11" t="s">
        <v>160</v>
      </c>
      <c r="L252" s="224">
        <f>C250</f>
        <v>21.599999999999998</v>
      </c>
    </row>
    <row r="253" spans="1:12" s="109" customFormat="1">
      <c r="A253" s="189"/>
      <c r="B253" s="222"/>
      <c r="C253" s="245"/>
      <c r="D253" s="245"/>
      <c r="E253" s="245"/>
      <c r="F253" s="245"/>
      <c r="G253" s="245"/>
      <c r="H253" s="245"/>
      <c r="I253" s="245"/>
      <c r="J253" s="245"/>
      <c r="K253" s="245"/>
      <c r="L253" s="223"/>
    </row>
    <row r="254" spans="1:12" s="139" customFormat="1">
      <c r="A254" s="269" t="s">
        <v>38568</v>
      </c>
      <c r="B254" s="510" t="str">
        <f>VLOOKUP(A254,ORÇAMENTO!$A$17:$K$166,2,FALSE)</f>
        <v>VERGAS E CONTRA-VERGAS</v>
      </c>
      <c r="C254" s="511"/>
      <c r="D254" s="511"/>
      <c r="E254" s="511"/>
      <c r="F254" s="511"/>
      <c r="G254" s="511"/>
      <c r="H254" s="512"/>
      <c r="I254" s="230"/>
      <c r="J254" s="230"/>
      <c r="K254" s="270"/>
      <c r="L254" s="271"/>
    </row>
    <row r="255" spans="1:12" s="139" customFormat="1">
      <c r="A255" s="194" t="s">
        <v>38573</v>
      </c>
      <c r="B255" s="513" t="str">
        <f>VLOOKUP(A255,ORÇAMENTO!$A$17:$K$166,2,FALSE)</f>
        <v>VERGA PRÉ-MOLDADA PARA JANELAS COM ATÉ 1,5 M DE VÃO. AF_03/2016</v>
      </c>
      <c r="C255" s="514"/>
      <c r="D255" s="514"/>
      <c r="E255" s="514"/>
      <c r="F255" s="514"/>
      <c r="G255" s="514"/>
      <c r="H255" s="515"/>
      <c r="I255" s="244" t="str">
        <f>VLOOKUP(A255,ORÇAMENTO!$A$17:$K$166,9,FALSE)</f>
        <v>93182</v>
      </c>
      <c r="J255" s="244" t="s">
        <v>20</v>
      </c>
      <c r="K255" s="11" t="s">
        <v>160</v>
      </c>
      <c r="L255" s="224">
        <f>F258</f>
        <v>7.1999999999999993</v>
      </c>
    </row>
    <row r="256" spans="1:12" s="110" customFormat="1">
      <c r="A256" s="189"/>
      <c r="B256" s="222"/>
      <c r="C256" s="245"/>
      <c r="D256" s="245"/>
      <c r="E256" s="245"/>
      <c r="F256" s="245"/>
      <c r="G256" s="222"/>
      <c r="H256" s="222"/>
      <c r="I256" s="222"/>
      <c r="J256" s="245"/>
      <c r="K256" s="128"/>
      <c r="L256" s="223"/>
    </row>
    <row r="257" spans="1:12" s="110" customFormat="1">
      <c r="A257" s="189"/>
      <c r="B257" s="222"/>
      <c r="C257" s="121" t="s">
        <v>38574</v>
      </c>
      <c r="D257" s="290" t="s">
        <v>38570</v>
      </c>
      <c r="E257" s="290" t="s">
        <v>38571</v>
      </c>
      <c r="F257" s="290" t="s">
        <v>35105</v>
      </c>
      <c r="G257" s="128"/>
      <c r="H257" s="222"/>
      <c r="I257" s="222"/>
      <c r="J257" s="245"/>
      <c r="K257" s="128"/>
      <c r="L257" s="223"/>
    </row>
    <row r="258" spans="1:12" s="109" customFormat="1">
      <c r="A258" s="189"/>
      <c r="B258" s="222"/>
      <c r="C258" s="290" t="s">
        <v>38572</v>
      </c>
      <c r="D258" s="290">
        <v>3</v>
      </c>
      <c r="E258" s="290">
        <v>1.2</v>
      </c>
      <c r="F258" s="290">
        <f>D258*E258*2</f>
        <v>7.1999999999999993</v>
      </c>
      <c r="G258" s="245"/>
      <c r="H258" s="245"/>
      <c r="I258" s="245"/>
      <c r="J258" s="222"/>
      <c r="K258" s="128"/>
      <c r="L258" s="223"/>
    </row>
    <row r="259" spans="1:12" s="109" customFormat="1">
      <c r="A259" s="189"/>
      <c r="B259" s="222"/>
      <c r="C259" s="245"/>
      <c r="D259" s="245"/>
      <c r="E259" s="245"/>
      <c r="F259" s="245"/>
      <c r="G259" s="128"/>
      <c r="H259" s="128"/>
      <c r="I259" s="222"/>
      <c r="J259" s="245"/>
      <c r="K259" s="128"/>
      <c r="L259" s="223"/>
    </row>
    <row r="260" spans="1:12" s="139" customFormat="1" ht="15" customHeight="1">
      <c r="A260" s="188" t="s">
        <v>38561</v>
      </c>
      <c r="B260" s="523" t="str">
        <f>VLOOKUP(A260,ORÇAMENTO!$A$17:$H$165,2,FALSE)</f>
        <v>COBERTURA</v>
      </c>
      <c r="C260" s="524"/>
      <c r="D260" s="524"/>
      <c r="E260" s="524"/>
      <c r="F260" s="524"/>
      <c r="G260" s="524"/>
      <c r="H260" s="525"/>
      <c r="I260" s="219"/>
      <c r="J260" s="219"/>
      <c r="K260" s="219"/>
      <c r="L260" s="220"/>
    </row>
    <row r="261" spans="1:12" s="139" customFormat="1">
      <c r="A261" s="194" t="s">
        <v>38562</v>
      </c>
      <c r="B261" s="513" t="str">
        <f>VLOOKUP(A261,ORÇAMENTO!$A$17:$K$166,2,FALSE)</f>
        <v>ENGRADAMENTO PARA TELHADO DE FIBROCIMENTO ONDULADA</v>
      </c>
      <c r="C261" s="514"/>
      <c r="D261" s="514"/>
      <c r="E261" s="514"/>
      <c r="F261" s="514"/>
      <c r="G261" s="514"/>
      <c r="H261" s="515"/>
      <c r="I261" s="259" t="str">
        <f>VLOOKUP(A261,ORÇAMENTO!$A$17:$K$166,9,FALSE)</f>
        <v>ED-48408</v>
      </c>
      <c r="J261" s="291" t="s">
        <v>19</v>
      </c>
      <c r="K261" s="11" t="s">
        <v>166</v>
      </c>
      <c r="L261" s="224">
        <f>C264</f>
        <v>28.24</v>
      </c>
    </row>
    <row r="262" spans="1:12" s="109" customFormat="1">
      <c r="A262" s="189"/>
      <c r="B262" s="222"/>
      <c r="C262" s="245"/>
      <c r="D262" s="245"/>
      <c r="E262" s="222"/>
      <c r="F262" s="222"/>
      <c r="G262" s="222"/>
      <c r="H262" s="222"/>
      <c r="I262" s="222"/>
      <c r="J262" s="245"/>
      <c r="K262" s="128"/>
      <c r="L262" s="223"/>
    </row>
    <row r="263" spans="1:12" s="109" customFormat="1">
      <c r="A263" s="189"/>
      <c r="B263" s="222"/>
      <c r="C263" s="260" t="s">
        <v>38604</v>
      </c>
      <c r="D263" s="245"/>
      <c r="E263" s="245"/>
      <c r="F263" s="245"/>
      <c r="G263" s="245"/>
      <c r="H263" s="245"/>
      <c r="I263" s="245"/>
      <c r="J263" s="245"/>
      <c r="K263" s="128"/>
      <c r="L263" s="223"/>
    </row>
    <row r="264" spans="1:12" s="109" customFormat="1">
      <c r="A264" s="189"/>
      <c r="B264" s="222"/>
      <c r="C264" s="259">
        <v>28.24</v>
      </c>
      <c r="D264" s="245"/>
      <c r="E264" s="245"/>
      <c r="F264" s="245"/>
      <c r="G264" s="245"/>
      <c r="H264" s="245"/>
      <c r="I264" s="245"/>
      <c r="J264" s="245"/>
      <c r="K264" s="128"/>
      <c r="L264" s="223"/>
    </row>
    <row r="265" spans="1:12" s="109" customFormat="1">
      <c r="A265" s="189"/>
      <c r="B265" s="222"/>
      <c r="C265" s="245"/>
      <c r="D265" s="245"/>
      <c r="E265" s="245"/>
      <c r="F265" s="245"/>
      <c r="G265" s="245"/>
      <c r="H265" s="245"/>
      <c r="I265" s="245"/>
      <c r="J265" s="245"/>
      <c r="K265" s="128"/>
      <c r="L265" s="223"/>
    </row>
    <row r="266" spans="1:12" s="139" customFormat="1">
      <c r="A266" s="194" t="s">
        <v>38576</v>
      </c>
      <c r="B266" s="513" t="str">
        <f>VLOOKUP(A266,ORÇAMENTO!$A$17:$K$166,2,FALSE)</f>
        <v>COBERTURA EM TELHA DE FIBROCIMENTO ONDULADA E = 6 MM</v>
      </c>
      <c r="C266" s="514"/>
      <c r="D266" s="514"/>
      <c r="E266" s="514"/>
      <c r="F266" s="514"/>
      <c r="G266" s="514"/>
      <c r="H266" s="515"/>
      <c r="I266" s="259" t="str">
        <f>VLOOKUP(A266,ORÇAMENTO!$A$17:$K$166,9,FALSE)</f>
        <v>ED-48424</v>
      </c>
      <c r="J266" s="291" t="s">
        <v>19</v>
      </c>
      <c r="K266" s="11" t="s">
        <v>166</v>
      </c>
      <c r="L266" s="224">
        <f>C269</f>
        <v>28.24</v>
      </c>
    </row>
    <row r="267" spans="1:12" s="139" customFormat="1">
      <c r="A267" s="300"/>
      <c r="B267" s="261"/>
      <c r="C267" s="261"/>
      <c r="D267" s="261"/>
      <c r="E267" s="261"/>
      <c r="F267" s="261"/>
      <c r="G267" s="261"/>
      <c r="H267" s="261"/>
      <c r="I267" s="261"/>
      <c r="J267" s="261"/>
      <c r="K267" s="261"/>
      <c r="L267" s="225"/>
    </row>
    <row r="268" spans="1:12" s="139" customFormat="1">
      <c r="A268" s="300"/>
      <c r="B268" s="261"/>
      <c r="C268" s="260" t="s">
        <v>38604</v>
      </c>
      <c r="D268" s="261"/>
      <c r="E268" s="261"/>
      <c r="F268" s="261"/>
      <c r="G268" s="261"/>
      <c r="H268" s="261"/>
      <c r="I268" s="261"/>
      <c r="J268" s="261"/>
      <c r="K268" s="261"/>
      <c r="L268" s="225"/>
    </row>
    <row r="269" spans="1:12" s="139" customFormat="1">
      <c r="A269" s="300"/>
      <c r="B269" s="261"/>
      <c r="C269" s="259">
        <v>28.24</v>
      </c>
      <c r="D269" s="261"/>
      <c r="E269" s="261"/>
      <c r="F269" s="261"/>
      <c r="G269" s="261"/>
      <c r="H269" s="261"/>
      <c r="I269" s="261"/>
      <c r="J269" s="261"/>
      <c r="K269" s="261"/>
      <c r="L269" s="225"/>
    </row>
    <row r="270" spans="1:12" s="139" customFormat="1">
      <c r="A270" s="300"/>
      <c r="B270" s="292"/>
      <c r="C270" s="292"/>
      <c r="D270" s="292"/>
      <c r="E270" s="292"/>
      <c r="F270" s="292"/>
      <c r="G270" s="292"/>
      <c r="H270" s="292"/>
      <c r="I270" s="292"/>
      <c r="J270" s="292"/>
      <c r="K270" s="292"/>
      <c r="L270" s="225"/>
    </row>
    <row r="271" spans="1:12" s="139" customFormat="1">
      <c r="A271" s="194" t="s">
        <v>38577</v>
      </c>
      <c r="B271" s="513" t="str">
        <f>VLOOKUP(A271,ORÇAMENTO!$A$17:$K$166,2,FALSE)</f>
        <v>COLOCAÇÃO DE RUFO EM FIBROCIMENTO PARA TELHA ONDULADA</v>
      </c>
      <c r="C271" s="514"/>
      <c r="D271" s="514"/>
      <c r="E271" s="514"/>
      <c r="F271" s="514"/>
      <c r="G271" s="514"/>
      <c r="H271" s="515"/>
      <c r="I271" s="291" t="str">
        <f>VLOOKUP(A271,ORÇAMENTO!$A$17:$K$166,9,FALSE)</f>
        <v>ED-48417</v>
      </c>
      <c r="J271" s="291" t="s">
        <v>19</v>
      </c>
      <c r="K271" s="11" t="s">
        <v>166</v>
      </c>
      <c r="L271" s="224">
        <f>C273</f>
        <v>21.6</v>
      </c>
    </row>
    <row r="272" spans="1:12" s="139" customFormat="1">
      <c r="A272" s="300"/>
      <c r="B272" s="292"/>
      <c r="C272" s="292"/>
      <c r="D272" s="292"/>
      <c r="E272" s="292"/>
      <c r="F272" s="292"/>
      <c r="G272" s="292"/>
      <c r="H272" s="292"/>
      <c r="I272" s="292"/>
      <c r="J272" s="292"/>
      <c r="K272" s="292"/>
      <c r="L272" s="225"/>
    </row>
    <row r="273" spans="1:12" s="139" customFormat="1">
      <c r="A273" s="300"/>
      <c r="B273" s="250" t="s">
        <v>38563</v>
      </c>
      <c r="C273" s="250">
        <v>21.6</v>
      </c>
      <c r="D273" s="292"/>
      <c r="E273" s="292"/>
      <c r="F273" s="292"/>
      <c r="G273" s="292"/>
      <c r="H273" s="292"/>
      <c r="I273" s="292"/>
      <c r="J273" s="292"/>
      <c r="K273" s="292"/>
      <c r="L273" s="225"/>
    </row>
    <row r="274" spans="1:12" s="139" customFormat="1">
      <c r="A274" s="300"/>
      <c r="B274" s="292"/>
      <c r="C274" s="292"/>
      <c r="D274" s="292"/>
      <c r="E274" s="292"/>
      <c r="F274" s="292"/>
      <c r="G274" s="292"/>
      <c r="H274" s="292"/>
      <c r="I274" s="292"/>
      <c r="J274" s="292"/>
      <c r="K274" s="292"/>
      <c r="L274" s="225"/>
    </row>
    <row r="275" spans="1:12" s="139" customFormat="1" ht="15" customHeight="1">
      <c r="A275" s="188" t="s">
        <v>38578</v>
      </c>
      <c r="B275" s="523" t="str">
        <f>VLOOKUP(A275,ORÇAMENTO!$A$17:$H$165,2,FALSE)</f>
        <v>PLUVIAL</v>
      </c>
      <c r="C275" s="524"/>
      <c r="D275" s="524"/>
      <c r="E275" s="524"/>
      <c r="F275" s="524"/>
      <c r="G275" s="524"/>
      <c r="H275" s="525"/>
      <c r="I275" s="219"/>
      <c r="J275" s="219"/>
      <c r="K275" s="219"/>
      <c r="L275" s="220"/>
    </row>
    <row r="276" spans="1:12" s="139" customFormat="1" ht="29.25" customHeight="1">
      <c r="A276" s="194" t="s">
        <v>38580</v>
      </c>
      <c r="B276" s="513" t="str">
        <f>VLOOKUP(A276,ORÇAMENTO!$A$17:$K$166,2,FALSE)</f>
        <v>JOELHO 90 GRAUS, PVC, SERIE R, ÁGUA PLUVIAL, DN 100 MM, JUNTA ELÁSTICA, FORNECIDO E INSTALADO EM CONDUTORES VERTICAIS DE ÁGUAS PLUVIAIS. AF_06/2022</v>
      </c>
      <c r="C276" s="514"/>
      <c r="D276" s="514"/>
      <c r="E276" s="514"/>
      <c r="F276" s="514"/>
      <c r="G276" s="514"/>
      <c r="H276" s="515"/>
      <c r="I276" s="259" t="str">
        <f>VLOOKUP(A276,ORÇAMENTO!$A$17:$K$166,9,FALSE)</f>
        <v>89584</v>
      </c>
      <c r="J276" s="259" t="s">
        <v>20</v>
      </c>
      <c r="K276" s="11" t="s">
        <v>150</v>
      </c>
      <c r="L276" s="224">
        <f>C278</f>
        <v>4</v>
      </c>
    </row>
    <row r="277" spans="1:12" s="139" customFormat="1">
      <c r="A277" s="300"/>
      <c r="B277" s="261"/>
      <c r="C277" s="261"/>
      <c r="D277" s="261"/>
      <c r="E277" s="261"/>
      <c r="F277" s="261"/>
      <c r="G277" s="261"/>
      <c r="H277" s="261"/>
      <c r="I277" s="261"/>
      <c r="J277" s="261"/>
      <c r="K277" s="261"/>
      <c r="L277" s="225"/>
    </row>
    <row r="278" spans="1:12" s="139" customFormat="1">
      <c r="A278" s="300"/>
      <c r="B278" s="250" t="s">
        <v>38506</v>
      </c>
      <c r="C278" s="250">
        <v>4</v>
      </c>
      <c r="D278" s="261"/>
      <c r="E278" s="261"/>
      <c r="F278" s="261"/>
      <c r="G278" s="261"/>
      <c r="H278" s="261"/>
      <c r="I278" s="261"/>
      <c r="J278" s="261"/>
      <c r="K278" s="261"/>
      <c r="L278" s="225"/>
    </row>
    <row r="279" spans="1:12" s="139" customFormat="1">
      <c r="A279" s="300"/>
      <c r="B279" s="261"/>
      <c r="C279" s="261"/>
      <c r="D279" s="261"/>
      <c r="E279" s="261"/>
      <c r="F279" s="261"/>
      <c r="G279" s="261"/>
      <c r="H279" s="261"/>
      <c r="I279" s="261"/>
      <c r="J279" s="261"/>
      <c r="K279" s="261"/>
      <c r="L279" s="225"/>
    </row>
    <row r="280" spans="1:12" s="139" customFormat="1">
      <c r="A280" s="194" t="s">
        <v>38581</v>
      </c>
      <c r="B280" s="513" t="str">
        <f>VLOOKUP(A280,ORÇAMENTO!$A$17:$K$166,2,FALSE)</f>
        <v xml:space="preserve">CONDUTOR PLUVIAL, PVC, CIRCULAR, DIAMETRO ENTRE 80 E 100 MM, PARA DRENAGEM PREDIAL                                                                                                                                                                                                                                                                                                                                                                                                                        </v>
      </c>
      <c r="C280" s="514"/>
      <c r="D280" s="514"/>
      <c r="E280" s="514"/>
      <c r="F280" s="514"/>
      <c r="G280" s="514"/>
      <c r="H280" s="515"/>
      <c r="I280" s="259">
        <f>VLOOKUP(A280,ORÇAMENTO!$A$17:$K$166,9,FALSE)</f>
        <v>12623</v>
      </c>
      <c r="J280" s="259" t="s">
        <v>20</v>
      </c>
      <c r="K280" s="11" t="s">
        <v>160</v>
      </c>
      <c r="L280" s="224">
        <f>C282</f>
        <v>18</v>
      </c>
    </row>
    <row r="281" spans="1:12" s="139" customFormat="1">
      <c r="A281" s="189"/>
      <c r="B281" s="261"/>
      <c r="C281" s="261"/>
      <c r="D281" s="261"/>
      <c r="E281" s="261"/>
      <c r="F281" s="261"/>
      <c r="G281" s="261"/>
      <c r="H281" s="261"/>
      <c r="I281" s="261"/>
      <c r="J281" s="261"/>
      <c r="K281" s="261"/>
      <c r="L281" s="225"/>
    </row>
    <row r="282" spans="1:12" s="109" customFormat="1">
      <c r="A282" s="189"/>
      <c r="B282" s="250" t="s">
        <v>38563</v>
      </c>
      <c r="C282" s="250">
        <v>18</v>
      </c>
      <c r="D282" s="222"/>
      <c r="E282" s="222"/>
      <c r="F282" s="222"/>
      <c r="G282" s="222"/>
      <c r="H282" s="222"/>
      <c r="I282" s="222"/>
      <c r="J282" s="245"/>
      <c r="K282" s="128"/>
      <c r="L282" s="223"/>
    </row>
    <row r="283" spans="1:12">
      <c r="A283" s="189"/>
      <c r="B283" s="222"/>
      <c r="C283" s="245"/>
      <c r="D283" s="245"/>
      <c r="E283" s="245"/>
      <c r="F283" s="245"/>
      <c r="G283" s="245"/>
      <c r="H283" s="222"/>
      <c r="I283" s="222"/>
      <c r="J283" s="245"/>
      <c r="K283" s="128"/>
      <c r="L283" s="223"/>
    </row>
    <row r="284" spans="1:12" s="139" customFormat="1">
      <c r="A284" s="194" t="s">
        <v>38582</v>
      </c>
      <c r="B284" s="513" t="str">
        <f>VLOOKUP(A284,ORÇAMENTO!$A$17:$K$166,2,FALSE)</f>
        <v>CALHA EM CHAPA GALVANIZADA, ESP. 0,8MM (GSG-22), COM DESENVOLVIMENTO DE 100CM, INCLUSIVE IÇAMENTO MANUAL VERTICAL</v>
      </c>
      <c r="C284" s="514"/>
      <c r="D284" s="514"/>
      <c r="E284" s="514"/>
      <c r="F284" s="514"/>
      <c r="G284" s="514"/>
      <c r="H284" s="515"/>
      <c r="I284" s="259" t="str">
        <f>VLOOKUP(A284,ORÇAMENTO!$A$17:$K$166,9,FALSE)</f>
        <v>ED-50653</v>
      </c>
      <c r="J284" s="291" t="s">
        <v>19</v>
      </c>
      <c r="K284" s="11" t="s">
        <v>160</v>
      </c>
      <c r="L284" s="224">
        <f>C286</f>
        <v>16.5</v>
      </c>
    </row>
    <row r="285" spans="1:12" s="139" customFormat="1">
      <c r="A285" s="300"/>
      <c r="B285" s="292"/>
      <c r="C285" s="292"/>
      <c r="D285" s="292"/>
      <c r="E285" s="292"/>
      <c r="F285" s="292"/>
      <c r="G285" s="292"/>
      <c r="H285" s="292"/>
      <c r="I285" s="292"/>
      <c r="J285" s="292"/>
      <c r="K285" s="292"/>
      <c r="L285" s="225"/>
    </row>
    <row r="286" spans="1:12" s="139" customFormat="1" ht="29.25" customHeight="1">
      <c r="A286" s="300"/>
      <c r="B286" s="250" t="s">
        <v>38563</v>
      </c>
      <c r="C286" s="250">
        <v>16.5</v>
      </c>
      <c r="D286" s="292"/>
      <c r="E286" s="292"/>
      <c r="F286" s="292"/>
      <c r="G286" s="292"/>
      <c r="H286" s="292"/>
      <c r="I286" s="292"/>
      <c r="J286" s="292"/>
      <c r="K286" s="292"/>
      <c r="L286" s="225"/>
    </row>
    <row r="287" spans="1:12" s="139" customFormat="1">
      <c r="A287" s="300"/>
      <c r="B287" s="292"/>
      <c r="C287" s="292"/>
      <c r="D287" s="292"/>
      <c r="E287" s="292"/>
      <c r="F287" s="292"/>
      <c r="G287" s="292"/>
      <c r="H287" s="292"/>
      <c r="I287" s="292"/>
      <c r="J287" s="292"/>
      <c r="K287" s="292"/>
      <c r="L287" s="225"/>
    </row>
    <row r="288" spans="1:12" s="139" customFormat="1">
      <c r="A288" s="194" t="s">
        <v>38583</v>
      </c>
      <c r="B288" s="513" t="str">
        <f>VLOOKUP(A288,ORÇAMENTO!$A$17:$K$166,2,FALSE)</f>
        <v>ENVELOPE DE CONCRETO PARA PROTEÇÃO DE TUBOS DE PVC ENTERRADO - CONCRETO TIPO A FCK = 13,5 MPA</v>
      </c>
      <c r="C288" s="514"/>
      <c r="D288" s="514"/>
      <c r="E288" s="514"/>
      <c r="F288" s="514"/>
      <c r="G288" s="514"/>
      <c r="H288" s="515"/>
      <c r="I288" s="291" t="str">
        <f>VLOOKUP(A288,ORÇAMENTO!$A$17:$K$166,9,FALSE)</f>
        <v>ED-49334</v>
      </c>
      <c r="J288" s="291" t="s">
        <v>19</v>
      </c>
      <c r="K288" s="11" t="s">
        <v>167</v>
      </c>
      <c r="L288" s="224">
        <f>F291</f>
        <v>0.10350000000000001</v>
      </c>
    </row>
    <row r="289" spans="1:12" s="139" customFormat="1">
      <c r="A289" s="300"/>
      <c r="B289" s="292"/>
      <c r="C289" s="292"/>
      <c r="D289" s="292"/>
      <c r="E289" s="292"/>
      <c r="F289" s="292"/>
      <c r="G289" s="292"/>
      <c r="H289" s="292"/>
      <c r="I289" s="292"/>
      <c r="J289" s="292"/>
      <c r="K289" s="292"/>
      <c r="L289" s="225"/>
    </row>
    <row r="290" spans="1:12" s="139" customFormat="1" ht="29.25" customHeight="1">
      <c r="A290" s="300"/>
      <c r="B290" s="292"/>
      <c r="C290" s="291" t="s">
        <v>38556</v>
      </c>
      <c r="D290" s="250" t="s">
        <v>38557</v>
      </c>
      <c r="E290" s="252" t="s">
        <v>38558</v>
      </c>
      <c r="F290" s="252" t="s">
        <v>38509</v>
      </c>
      <c r="G290" s="292"/>
      <c r="H290" s="292"/>
      <c r="I290" s="292"/>
      <c r="J290" s="292"/>
      <c r="K290" s="292"/>
      <c r="L290" s="225"/>
    </row>
    <row r="291" spans="1:12" s="139" customFormat="1">
      <c r="A291" s="300"/>
      <c r="B291" s="292"/>
      <c r="C291" s="250">
        <v>4.5</v>
      </c>
      <c r="D291" s="252">
        <v>0.2</v>
      </c>
      <c r="E291" s="252">
        <v>0.1</v>
      </c>
      <c r="F291" s="253">
        <f>C291*D291*E291*1.15</f>
        <v>0.10350000000000001</v>
      </c>
      <c r="G291" s="292"/>
      <c r="H291" s="292"/>
      <c r="I291" s="292"/>
      <c r="J291" s="292"/>
      <c r="K291" s="292"/>
      <c r="L291" s="225"/>
    </row>
    <row r="292" spans="1:12" s="139" customFormat="1">
      <c r="A292" s="300"/>
      <c r="B292" s="292"/>
      <c r="C292" s="292"/>
      <c r="D292" s="292"/>
      <c r="E292" s="292"/>
      <c r="F292" s="292"/>
      <c r="G292" s="292"/>
      <c r="H292" s="292"/>
      <c r="I292" s="292"/>
      <c r="J292" s="292"/>
      <c r="K292" s="292"/>
      <c r="L292" s="225"/>
    </row>
    <row r="293" spans="1:12" s="139" customFormat="1">
      <c r="A293" s="194" t="s">
        <v>38584</v>
      </c>
      <c r="B293" s="513" t="str">
        <f>VLOOKUP(A293,ORÇAMENTO!$A$17:$K$166,2,FALSE)</f>
        <v>REATERRO MANUAL DE VALA</v>
      </c>
      <c r="C293" s="514"/>
      <c r="D293" s="514"/>
      <c r="E293" s="514"/>
      <c r="F293" s="514"/>
      <c r="G293" s="514"/>
      <c r="H293" s="515"/>
      <c r="I293" s="291" t="str">
        <f>VLOOKUP(A293,ORÇAMENTO!$A$17:$K$166,9,FALSE)</f>
        <v>ED-51120</v>
      </c>
      <c r="J293" s="291" t="s">
        <v>19</v>
      </c>
      <c r="K293" s="11" t="s">
        <v>167</v>
      </c>
      <c r="L293" s="224">
        <f>F296</f>
        <v>0.20699999999999999</v>
      </c>
    </row>
    <row r="294" spans="1:12" s="139" customFormat="1">
      <c r="A294" s="300"/>
      <c r="B294" s="292"/>
      <c r="C294" s="292"/>
      <c r="D294" s="292"/>
      <c r="E294" s="292"/>
      <c r="F294" s="292"/>
      <c r="G294" s="292"/>
      <c r="H294" s="292"/>
      <c r="I294" s="292"/>
      <c r="J294" s="292"/>
      <c r="K294" s="292"/>
      <c r="L294" s="225"/>
    </row>
    <row r="295" spans="1:12" s="139" customFormat="1" ht="29.25" customHeight="1">
      <c r="A295" s="300"/>
      <c r="B295" s="24" t="s">
        <v>38491</v>
      </c>
      <c r="C295" s="235" t="s">
        <v>38488</v>
      </c>
      <c r="D295" s="235" t="s">
        <v>38489</v>
      </c>
      <c r="E295" s="24" t="s">
        <v>38493</v>
      </c>
      <c r="F295" s="235" t="s">
        <v>38492</v>
      </c>
      <c r="G295" s="292"/>
      <c r="H295" s="292"/>
      <c r="I295" s="292"/>
      <c r="J295" s="292"/>
      <c r="K295" s="292"/>
      <c r="L295" s="225"/>
    </row>
    <row r="296" spans="1:12" s="139" customFormat="1">
      <c r="A296" s="300"/>
      <c r="B296" s="236">
        <v>4.5</v>
      </c>
      <c r="C296" s="235">
        <v>0.3</v>
      </c>
      <c r="D296" s="237">
        <v>0.2</v>
      </c>
      <c r="E296" s="238">
        <v>0.15</v>
      </c>
      <c r="F296" s="237">
        <f>C296*D296*B296*(1+E296)-F291</f>
        <v>0.20699999999999999</v>
      </c>
      <c r="G296" s="292"/>
      <c r="H296" s="292"/>
      <c r="I296" s="292"/>
      <c r="J296" s="292"/>
      <c r="K296" s="292"/>
      <c r="L296" s="225"/>
    </row>
    <row r="297" spans="1:12" s="139" customFormat="1">
      <c r="A297" s="300"/>
      <c r="B297" s="292"/>
      <c r="C297" s="292"/>
      <c r="D297" s="292"/>
      <c r="E297" s="292"/>
      <c r="F297" s="292"/>
      <c r="G297" s="292"/>
      <c r="H297" s="292"/>
      <c r="I297" s="292"/>
      <c r="J297" s="292"/>
      <c r="K297" s="292"/>
      <c r="L297" s="225"/>
    </row>
    <row r="298" spans="1:12" s="139" customFormat="1">
      <c r="A298" s="194" t="s">
        <v>38585</v>
      </c>
      <c r="B298" s="513" t="str">
        <f>VLOOKUP(A298,ORÇAMENTO!$A$17:$K$166,2,FALSE)</f>
        <v>PASSEIOS DE CONCRETO E = 8 CM, FCK = 15 MPA PADRÃO PREFEITURA</v>
      </c>
      <c r="C298" s="514"/>
      <c r="D298" s="514"/>
      <c r="E298" s="514"/>
      <c r="F298" s="514"/>
      <c r="G298" s="514"/>
      <c r="H298" s="515"/>
      <c r="I298" s="302" t="str">
        <f>VLOOKUP(A298,ORÇAMENTO!$A$17:$K$166,9,FALSE)</f>
        <v>ED-51144</v>
      </c>
      <c r="J298" s="302" t="s">
        <v>19</v>
      </c>
      <c r="K298" s="11" t="s">
        <v>166</v>
      </c>
      <c r="L298" s="224">
        <f>E301</f>
        <v>0.6</v>
      </c>
    </row>
    <row r="299" spans="1:12" s="139" customFormat="1">
      <c r="A299" s="300"/>
      <c r="B299" s="304"/>
      <c r="C299" s="304"/>
      <c r="D299" s="304"/>
      <c r="E299" s="304"/>
      <c r="F299" s="304"/>
      <c r="G299" s="304"/>
      <c r="H299" s="304"/>
      <c r="I299" s="304"/>
      <c r="J299" s="304"/>
      <c r="K299" s="304"/>
      <c r="L299" s="225"/>
    </row>
    <row r="300" spans="1:12" s="139" customFormat="1">
      <c r="A300" s="300"/>
      <c r="B300" s="304"/>
      <c r="C300" s="235" t="s">
        <v>38488</v>
      </c>
      <c r="D300" s="235" t="s">
        <v>38605</v>
      </c>
      <c r="E300" s="24" t="s">
        <v>38606</v>
      </c>
      <c r="F300" s="304"/>
      <c r="G300" s="304"/>
      <c r="H300" s="304"/>
      <c r="I300" s="304"/>
      <c r="J300" s="304"/>
      <c r="K300" s="304"/>
      <c r="L300" s="225"/>
    </row>
    <row r="301" spans="1:12" s="139" customFormat="1">
      <c r="A301" s="300"/>
      <c r="B301" s="304"/>
      <c r="C301" s="235">
        <v>0.3</v>
      </c>
      <c r="D301" s="237">
        <v>2</v>
      </c>
      <c r="E301" s="307">
        <f>C301*D301</f>
        <v>0.6</v>
      </c>
      <c r="F301" s="304"/>
      <c r="G301" s="304"/>
      <c r="H301" s="304"/>
      <c r="I301" s="304"/>
      <c r="J301" s="304"/>
      <c r="K301" s="304"/>
      <c r="L301" s="225"/>
    </row>
    <row r="302" spans="1:12" s="139" customFormat="1">
      <c r="A302" s="300"/>
      <c r="B302" s="304"/>
      <c r="C302" s="304"/>
      <c r="D302" s="304"/>
      <c r="E302" s="304"/>
      <c r="F302" s="304"/>
      <c r="G302" s="304"/>
      <c r="H302" s="304"/>
      <c r="I302" s="304"/>
      <c r="J302" s="304"/>
      <c r="K302" s="304"/>
      <c r="L302" s="225"/>
    </row>
    <row r="303" spans="1:12" s="139" customFormat="1">
      <c r="A303" s="194" t="s">
        <v>38683</v>
      </c>
      <c r="B303" s="513" t="str">
        <f>VLOOKUP(A303,ORÇAMENTO!$A$17:$K$166,2,FALSE)</f>
        <v>CHAPIM EM CHAPA GALVANIZADA, COM PINGADEIRA, ESP. 0,65MM (GSG-24), COM DESENVOLVIMENTO DE 35CM, INCLUSIVE IÇAMENTO MANUAL VERTICAL</v>
      </c>
      <c r="C303" s="514"/>
      <c r="D303" s="514"/>
      <c r="E303" s="514"/>
      <c r="F303" s="514"/>
      <c r="G303" s="514"/>
      <c r="H303" s="515"/>
      <c r="I303" s="374" t="str">
        <f>VLOOKUP(A303,ORÇAMENTO!$A$17:$K$166,9,FALSE)</f>
        <v>ED-50667</v>
      </c>
      <c r="J303" s="374" t="s">
        <v>19</v>
      </c>
      <c r="K303" s="11" t="s">
        <v>160</v>
      </c>
      <c r="L303" s="224">
        <f>C305</f>
        <v>21.6</v>
      </c>
    </row>
    <row r="304" spans="1:12" s="139" customFormat="1">
      <c r="A304" s="300"/>
      <c r="B304" s="375"/>
      <c r="C304" s="375"/>
      <c r="D304" s="375"/>
      <c r="E304" s="375"/>
      <c r="F304" s="375"/>
      <c r="G304" s="375"/>
      <c r="H304" s="375"/>
      <c r="I304" s="375"/>
      <c r="J304" s="375"/>
      <c r="K304" s="375"/>
      <c r="L304" s="225"/>
    </row>
    <row r="305" spans="1:12" s="139" customFormat="1">
      <c r="A305" s="300"/>
      <c r="B305" s="372" t="s">
        <v>38563</v>
      </c>
      <c r="C305" s="372">
        <v>21.6</v>
      </c>
      <c r="D305" s="375"/>
      <c r="E305" s="375"/>
      <c r="F305" s="375"/>
      <c r="G305" s="375"/>
      <c r="H305" s="375"/>
      <c r="I305" s="375"/>
      <c r="J305" s="375"/>
      <c r="K305" s="375"/>
      <c r="L305" s="225"/>
    </row>
    <row r="306" spans="1:12" s="139" customFormat="1">
      <c r="A306" s="300"/>
      <c r="B306" s="375"/>
      <c r="C306" s="375"/>
      <c r="D306" s="375"/>
      <c r="E306" s="375"/>
      <c r="F306" s="375"/>
      <c r="G306" s="375"/>
      <c r="H306" s="375"/>
      <c r="I306" s="375"/>
      <c r="J306" s="375"/>
      <c r="K306" s="375"/>
      <c r="L306" s="225"/>
    </row>
    <row r="307" spans="1:12" s="139" customFormat="1" ht="33" customHeight="1">
      <c r="A307" s="194" t="s">
        <v>50183</v>
      </c>
      <c r="B307" s="513" t="str">
        <f>VLOOKUP(A307,ORÇAMENTO!$A$17:$K$166,2,FALSE)</f>
        <v>CAIXA DE DRENAGEM DE INSPEÇÃO/PASSAGEM EM ALVENARIA (60X60X60CM), REVESTIMENTO EM ARGAMASSA COM ADITIVO IMPERMEABILIZANTE, COM TAMPA EM GRELHA, INCLUSIVE ESCAVAÇÃO, REATERRO E TRANSPORTE E RETIRADA DO MATERIAL ESCAVADO (EM CAÇAMBA)</v>
      </c>
      <c r="C307" s="514"/>
      <c r="D307" s="514"/>
      <c r="E307" s="514"/>
      <c r="F307" s="514"/>
      <c r="G307" s="514"/>
      <c r="H307" s="515"/>
      <c r="I307" s="291" t="str">
        <f>VLOOKUP(A307,ORÇAMENTO!$A$17:$K$166,9,FALSE)</f>
        <v>ED-49915</v>
      </c>
      <c r="J307" s="291" t="s">
        <v>19</v>
      </c>
      <c r="K307" s="11" t="s">
        <v>50184</v>
      </c>
      <c r="L307" s="224">
        <f>C309</f>
        <v>2</v>
      </c>
    </row>
    <row r="308" spans="1:12" s="139" customFormat="1">
      <c r="A308" s="300"/>
      <c r="B308" s="292"/>
      <c r="C308" s="292"/>
      <c r="D308" s="292"/>
      <c r="E308" s="292"/>
      <c r="F308" s="292"/>
      <c r="G308" s="292"/>
      <c r="H308" s="292"/>
      <c r="I308" s="292"/>
      <c r="J308" s="292"/>
      <c r="K308" s="292"/>
      <c r="L308" s="225"/>
    </row>
    <row r="309" spans="1:12" s="139" customFormat="1">
      <c r="A309" s="300"/>
      <c r="B309" s="372" t="s">
        <v>38506</v>
      </c>
      <c r="C309" s="250">
        <v>2</v>
      </c>
      <c r="D309" s="304"/>
      <c r="E309" s="304"/>
      <c r="F309" s="292"/>
      <c r="G309" s="292"/>
      <c r="H309" s="292"/>
      <c r="I309" s="292"/>
      <c r="J309" s="292"/>
      <c r="K309" s="292"/>
      <c r="L309" s="225"/>
    </row>
    <row r="310" spans="1:12" s="139" customFormat="1">
      <c r="A310" s="300"/>
      <c r="B310" s="292"/>
      <c r="C310" s="292"/>
      <c r="D310" s="292"/>
      <c r="E310" s="292"/>
      <c r="F310" s="292"/>
      <c r="G310" s="292"/>
      <c r="H310" s="292"/>
      <c r="I310" s="292"/>
      <c r="J310" s="292"/>
      <c r="K310" s="292"/>
      <c r="L310" s="225"/>
    </row>
    <row r="311" spans="1:12" s="139" customFormat="1" ht="15" customHeight="1">
      <c r="A311" s="188" t="s">
        <v>38586</v>
      </c>
      <c r="B311" s="523" t="str">
        <f>VLOOKUP(A311,ORÇAMENTO!$A$17:$H$165,2,FALSE)</f>
        <v>INSTALAÇÕES ELÉTRICAS</v>
      </c>
      <c r="C311" s="524"/>
      <c r="D311" s="524"/>
      <c r="E311" s="524"/>
      <c r="F311" s="524"/>
      <c r="G311" s="524"/>
      <c r="H311" s="525"/>
      <c r="I311" s="219"/>
      <c r="J311" s="219"/>
      <c r="K311" s="219"/>
      <c r="L311" s="220"/>
    </row>
    <row r="312" spans="1:12" s="139" customFormat="1">
      <c r="A312" s="194" t="s">
        <v>38607</v>
      </c>
      <c r="B312" s="513" t="str">
        <f>VLOOKUP(A312,ORÇAMENTO!$A$17:$K$166,2,FALSE)</f>
        <v>CABO DE COBRE FLEXÍVEL ISOLADO, 2,5 MM², ANTI-CHAMA 450/750 V, PARA CIRCUITOS TERMINAIS - FORNECIMENTO E INSTALAÇÃO. AF_12/2015</v>
      </c>
      <c r="C312" s="514"/>
      <c r="D312" s="514"/>
      <c r="E312" s="514"/>
      <c r="F312" s="514"/>
      <c r="G312" s="514"/>
      <c r="H312" s="515"/>
      <c r="I312" s="291" t="str">
        <f>VLOOKUP(A312,ORÇAMENTO!$A$17:$K$166,9,FALSE)</f>
        <v>91926</v>
      </c>
      <c r="J312" s="291" t="s">
        <v>20</v>
      </c>
      <c r="K312" s="11" t="s">
        <v>160</v>
      </c>
      <c r="L312" s="224">
        <f>C314</f>
        <v>40</v>
      </c>
    </row>
    <row r="313" spans="1:12" s="139" customFormat="1" ht="15" customHeight="1">
      <c r="A313" s="300"/>
      <c r="B313" s="292"/>
      <c r="C313" s="292"/>
      <c r="D313" s="292"/>
      <c r="E313" s="292"/>
      <c r="F313" s="292"/>
      <c r="G313" s="292"/>
      <c r="H313" s="292"/>
      <c r="I313" s="292"/>
      <c r="J313" s="292"/>
      <c r="K313" s="292"/>
      <c r="L313" s="225"/>
    </row>
    <row r="314" spans="1:12" s="139" customFormat="1" ht="29.25" customHeight="1">
      <c r="A314" s="300"/>
      <c r="B314" s="250" t="s">
        <v>38563</v>
      </c>
      <c r="C314" s="250">
        <v>40</v>
      </c>
      <c r="D314" s="292"/>
      <c r="E314" s="292"/>
      <c r="F314" s="292"/>
      <c r="G314" s="292"/>
      <c r="H314" s="292"/>
      <c r="I314" s="292"/>
      <c r="J314" s="292"/>
      <c r="K314" s="292"/>
      <c r="L314" s="225"/>
    </row>
    <row r="315" spans="1:12" s="139" customFormat="1" ht="15" customHeight="1">
      <c r="A315" s="300"/>
      <c r="B315" s="292"/>
      <c r="C315" s="292"/>
      <c r="D315" s="292"/>
      <c r="E315" s="292"/>
      <c r="F315" s="292"/>
      <c r="G315" s="292"/>
      <c r="H315" s="292"/>
      <c r="I315" s="292"/>
      <c r="J315" s="292"/>
      <c r="K315" s="292"/>
      <c r="L315" s="225"/>
    </row>
    <row r="316" spans="1:12" s="139" customFormat="1">
      <c r="A316" s="194" t="s">
        <v>38608</v>
      </c>
      <c r="B316" s="513" t="str">
        <f>VLOOKUP(A316,ORÇAMENTO!$A$17:$K$166,2,FALSE)</f>
        <v>CABO DE COBRE FLEXÍVEL ISOLADO, 6 MM², ANTI-CHAMA 450/750 V, PARA CIRCUITOS TERMINAIS - FORNECIMENTO E INSTALAÇÃO. AF_12/2015</v>
      </c>
      <c r="C316" s="514"/>
      <c r="D316" s="514"/>
      <c r="E316" s="514"/>
      <c r="F316" s="514"/>
      <c r="G316" s="514"/>
      <c r="H316" s="515"/>
      <c r="I316" s="291" t="str">
        <f>VLOOKUP(A316,ORÇAMENTO!$A$17:$K$166,9,FALSE)</f>
        <v>91930</v>
      </c>
      <c r="J316" s="291" t="s">
        <v>20</v>
      </c>
      <c r="K316" s="11" t="s">
        <v>160</v>
      </c>
      <c r="L316" s="224">
        <f>C318</f>
        <v>8</v>
      </c>
    </row>
    <row r="317" spans="1:12" s="139" customFormat="1" ht="15" customHeight="1">
      <c r="A317" s="300"/>
      <c r="B317" s="292"/>
      <c r="C317" s="292"/>
      <c r="D317" s="292"/>
      <c r="E317" s="292"/>
      <c r="F317" s="292"/>
      <c r="G317" s="292"/>
      <c r="H317" s="292"/>
      <c r="I317" s="292"/>
      <c r="J317" s="292"/>
      <c r="K317" s="292"/>
      <c r="L317" s="225"/>
    </row>
    <row r="318" spans="1:12" s="139" customFormat="1" ht="31.5" customHeight="1">
      <c r="A318" s="300"/>
      <c r="B318" s="250" t="s">
        <v>38563</v>
      </c>
      <c r="C318" s="250">
        <v>8</v>
      </c>
      <c r="D318" s="292"/>
      <c r="E318" s="292"/>
      <c r="F318" s="292"/>
      <c r="G318" s="292"/>
      <c r="H318" s="292"/>
      <c r="I318" s="292"/>
      <c r="J318" s="292"/>
      <c r="K318" s="292"/>
      <c r="L318" s="225"/>
    </row>
    <row r="319" spans="1:12" s="139" customFormat="1" ht="15" customHeight="1">
      <c r="A319" s="300"/>
      <c r="B319" s="292"/>
      <c r="C319" s="292"/>
      <c r="D319" s="292"/>
      <c r="E319" s="292"/>
      <c r="F319" s="292"/>
      <c r="G319" s="292"/>
      <c r="H319" s="292"/>
      <c r="I319" s="292"/>
      <c r="J319" s="292"/>
      <c r="K319" s="292"/>
      <c r="L319" s="225"/>
    </row>
    <row r="320" spans="1:12" s="139" customFormat="1" ht="31.5" customHeight="1">
      <c r="A320" s="194" t="s">
        <v>38609</v>
      </c>
      <c r="B320" s="513" t="str">
        <f>VLOOKUP(A320,ORÇAMENTO!$A$17:$K$166,2,FALSE)</f>
        <v>ELETRODUTO FLEXÍVEL CORRUGADO, PEAD, DN 50 (1 1/2"), PARA REDE ENTERRADA DE DISTRIBUIÇÃO DE ENERGIA ELÉTRICA - FORNECIMENTO E INSTALAÇÃO. AF_12/2021</v>
      </c>
      <c r="C320" s="514"/>
      <c r="D320" s="514"/>
      <c r="E320" s="514"/>
      <c r="F320" s="514"/>
      <c r="G320" s="514"/>
      <c r="H320" s="515"/>
      <c r="I320" s="291" t="str">
        <f>VLOOKUP(A320,ORÇAMENTO!$A$17:$K$166,9,FALSE)</f>
        <v>97667</v>
      </c>
      <c r="J320" s="291" t="s">
        <v>20</v>
      </c>
      <c r="K320" s="11" t="s">
        <v>160</v>
      </c>
      <c r="L320" s="224">
        <f>C322</f>
        <v>48</v>
      </c>
    </row>
    <row r="321" spans="1:12" s="139" customFormat="1" ht="15" customHeight="1">
      <c r="A321" s="300"/>
      <c r="B321" s="292"/>
      <c r="C321" s="292"/>
      <c r="D321" s="292"/>
      <c r="E321" s="292"/>
      <c r="F321" s="292"/>
      <c r="G321" s="292"/>
      <c r="H321" s="292"/>
      <c r="I321" s="292"/>
      <c r="J321" s="292"/>
      <c r="K321" s="292"/>
      <c r="L321" s="225"/>
    </row>
    <row r="322" spans="1:12" s="139" customFormat="1" ht="26.25" customHeight="1">
      <c r="A322" s="300"/>
      <c r="B322" s="250" t="s">
        <v>38563</v>
      </c>
      <c r="C322" s="250">
        <f>C314+C318</f>
        <v>48</v>
      </c>
      <c r="D322" s="292"/>
      <c r="E322" s="292"/>
      <c r="F322" s="292"/>
      <c r="G322" s="292"/>
      <c r="H322" s="292"/>
      <c r="I322" s="292"/>
      <c r="J322" s="292"/>
      <c r="K322" s="292"/>
      <c r="L322" s="225"/>
    </row>
    <row r="323" spans="1:12" s="139" customFormat="1" ht="15" customHeight="1">
      <c r="A323" s="300"/>
      <c r="B323" s="292"/>
      <c r="C323" s="292"/>
      <c r="D323" s="292"/>
      <c r="E323" s="292"/>
      <c r="F323" s="292"/>
      <c r="G323" s="292"/>
      <c r="H323" s="292"/>
      <c r="I323" s="292"/>
      <c r="J323" s="292"/>
      <c r="K323" s="292"/>
      <c r="L323" s="225"/>
    </row>
    <row r="324" spans="1:12" s="139" customFormat="1">
      <c r="A324" s="194" t="s">
        <v>38610</v>
      </c>
      <c r="B324" s="513" t="str">
        <f>VLOOKUP(A324,ORÇAMENTO!$A$17:$K$166,2,FALSE)</f>
        <v xml:space="preserve">LUMINARIA LED REFLETOR RETANGULAR BIVOLT, LUZ BRANCA, 10 W                                                                                                                                                                                                                                                                                                                                                                                                                                                </v>
      </c>
      <c r="C324" s="514"/>
      <c r="D324" s="514"/>
      <c r="E324" s="514"/>
      <c r="F324" s="514"/>
      <c r="G324" s="514"/>
      <c r="H324" s="515"/>
      <c r="I324" s="291">
        <f>VLOOKUP(A324,ORÇAMENTO!$A$17:$K$166,9,FALSE)</f>
        <v>39389</v>
      </c>
      <c r="J324" s="291" t="s">
        <v>20</v>
      </c>
      <c r="K324" s="11" t="s">
        <v>38649</v>
      </c>
      <c r="L324" s="224">
        <f>C326</f>
        <v>3</v>
      </c>
    </row>
    <row r="325" spans="1:12" s="139" customFormat="1" ht="15" customHeight="1">
      <c r="A325" s="300"/>
      <c r="B325" s="292"/>
      <c r="C325" s="292"/>
      <c r="D325" s="292"/>
      <c r="E325" s="292"/>
      <c r="F325" s="292"/>
      <c r="G325" s="292"/>
      <c r="H325" s="292"/>
      <c r="I325" s="292"/>
      <c r="J325" s="292"/>
      <c r="K325" s="292"/>
      <c r="L325" s="225"/>
    </row>
    <row r="326" spans="1:12" s="139" customFormat="1" ht="27">
      <c r="A326" s="300"/>
      <c r="B326" s="250" t="s">
        <v>38616</v>
      </c>
      <c r="C326" s="250">
        <v>3</v>
      </c>
      <c r="D326" s="292"/>
      <c r="E326" s="292"/>
      <c r="F326" s="292"/>
      <c r="G326" s="292"/>
      <c r="H326" s="292"/>
      <c r="I326" s="292"/>
      <c r="J326" s="292"/>
      <c r="K326" s="292"/>
      <c r="L326" s="225"/>
    </row>
    <row r="327" spans="1:12" s="139" customFormat="1" ht="15" customHeight="1">
      <c r="A327" s="300"/>
      <c r="B327" s="292"/>
      <c r="C327" s="292"/>
      <c r="D327" s="292"/>
      <c r="E327" s="292"/>
      <c r="F327" s="292"/>
      <c r="G327" s="292"/>
      <c r="H327" s="292"/>
      <c r="I327" s="292"/>
      <c r="J327" s="292"/>
      <c r="K327" s="292"/>
      <c r="L327" s="225"/>
    </row>
    <row r="328" spans="1:12" s="139" customFormat="1">
      <c r="A328" s="194" t="s">
        <v>38611</v>
      </c>
      <c r="B328" s="513" t="str">
        <f>VLOOKUP(A328,ORÇAMENTO!$A$17:$K$166,2,FALSE)</f>
        <v>TOMADA BAIXA DE EMBUTIR (1 MÓDULO), 2P+T 10 A, INCLUINDO SUPORTE E PLACA - FORNECIMENTO E INSTALAÇÃO. AF_12/2015</v>
      </c>
      <c r="C328" s="514"/>
      <c r="D328" s="514"/>
      <c r="E328" s="514"/>
      <c r="F328" s="514"/>
      <c r="G328" s="514"/>
      <c r="H328" s="515"/>
      <c r="I328" s="291" t="str">
        <f>VLOOKUP(A328,ORÇAMENTO!$A$17:$K$166,9,FALSE)</f>
        <v>92000</v>
      </c>
      <c r="J328" s="291" t="s">
        <v>20</v>
      </c>
      <c r="K328" s="11" t="s">
        <v>38649</v>
      </c>
      <c r="L328" s="224">
        <f>C330</f>
        <v>3</v>
      </c>
    </row>
    <row r="329" spans="1:12" s="139" customFormat="1" ht="15" customHeight="1">
      <c r="A329" s="300"/>
      <c r="B329" s="292"/>
      <c r="C329" s="292"/>
      <c r="D329" s="292"/>
      <c r="E329" s="292"/>
      <c r="F329" s="292"/>
      <c r="G329" s="292"/>
      <c r="H329" s="292"/>
      <c r="I329" s="292"/>
      <c r="J329" s="292"/>
      <c r="K329" s="292"/>
      <c r="L329" s="225"/>
    </row>
    <row r="330" spans="1:12" s="139" customFormat="1" ht="27">
      <c r="A330" s="300"/>
      <c r="B330" s="250" t="s">
        <v>38616</v>
      </c>
      <c r="C330" s="250">
        <v>3</v>
      </c>
      <c r="D330" s="292"/>
      <c r="E330" s="292"/>
      <c r="F330" s="292"/>
      <c r="G330" s="292"/>
      <c r="H330" s="292"/>
      <c r="I330" s="292"/>
      <c r="J330" s="292"/>
      <c r="K330" s="292"/>
      <c r="L330" s="225"/>
    </row>
    <row r="331" spans="1:12" s="139" customFormat="1" ht="15" customHeight="1">
      <c r="A331" s="300"/>
      <c r="B331" s="292"/>
      <c r="C331" s="292"/>
      <c r="D331" s="292"/>
      <c r="E331" s="292"/>
      <c r="F331" s="292"/>
      <c r="G331" s="292"/>
      <c r="H331" s="292"/>
      <c r="I331" s="292"/>
      <c r="J331" s="292"/>
      <c r="K331" s="292"/>
      <c r="L331" s="225"/>
    </row>
    <row r="332" spans="1:12" s="139" customFormat="1" ht="31.5" customHeight="1">
      <c r="A332" s="194" t="s">
        <v>38612</v>
      </c>
      <c r="B332" s="513" t="str">
        <f>VLOOKUP(A332,ORÇAMENTO!$A$17:$K$166,2,FALSE)</f>
        <v>CAIXA RETANGULAR 4" X 2" ALTA (2,00 M DO PISO), PVC, INSTALADA EM PAREDE - FORNECIMENTO E INSTALAÇÃO. AF_12/2015</v>
      </c>
      <c r="C332" s="514"/>
      <c r="D332" s="514"/>
      <c r="E332" s="514"/>
      <c r="F332" s="514"/>
      <c r="G332" s="514"/>
      <c r="H332" s="515"/>
      <c r="I332" s="291" t="str">
        <f>VLOOKUP(A332,ORÇAMENTO!$A$17:$K$166,9,FALSE)</f>
        <v>91939</v>
      </c>
      <c r="J332" s="291" t="s">
        <v>20</v>
      </c>
      <c r="K332" s="11" t="s">
        <v>38649</v>
      </c>
      <c r="L332" s="224">
        <f>C334</f>
        <v>4</v>
      </c>
    </row>
    <row r="333" spans="1:12" s="139" customFormat="1" ht="15" customHeight="1">
      <c r="A333" s="300"/>
      <c r="B333" s="292"/>
      <c r="C333" s="292"/>
      <c r="D333" s="292"/>
      <c r="E333" s="292"/>
      <c r="F333" s="292"/>
      <c r="G333" s="292"/>
      <c r="H333" s="292"/>
      <c r="I333" s="292"/>
      <c r="J333" s="292"/>
      <c r="K333" s="292"/>
      <c r="L333" s="225"/>
    </row>
    <row r="334" spans="1:12" s="139" customFormat="1" ht="27">
      <c r="A334" s="300"/>
      <c r="B334" s="250" t="s">
        <v>38616</v>
      </c>
      <c r="C334" s="250">
        <v>4</v>
      </c>
      <c r="D334" s="292"/>
      <c r="E334" s="292"/>
      <c r="F334" s="292"/>
      <c r="G334" s="292"/>
      <c r="H334" s="292"/>
      <c r="I334" s="292"/>
      <c r="J334" s="292"/>
      <c r="K334" s="292"/>
      <c r="L334" s="225"/>
    </row>
    <row r="335" spans="1:12" s="139" customFormat="1" ht="15" customHeight="1">
      <c r="A335" s="300"/>
      <c r="B335" s="292"/>
      <c r="C335" s="292"/>
      <c r="D335" s="292"/>
      <c r="E335" s="292"/>
      <c r="F335" s="292"/>
      <c r="G335" s="292"/>
      <c r="H335" s="292"/>
      <c r="I335" s="292"/>
      <c r="J335" s="292"/>
      <c r="K335" s="292"/>
      <c r="L335" s="225"/>
    </row>
    <row r="336" spans="1:12" s="139" customFormat="1" ht="31.5" customHeight="1">
      <c r="A336" s="194" t="s">
        <v>38613</v>
      </c>
      <c r="B336" s="513" t="str">
        <f>VLOOKUP(A336,ORÇAMENTO!$A$17:$K$166,2,FALSE)</f>
        <v>CAIXA RETANGULAR 4" X 2" BAIXA (0,30 M DO PISO), PVC, INSTALADA EM PAREDE - FORNECIMENTO E INSTALAÇÃO. AF_12/2015</v>
      </c>
      <c r="C336" s="514"/>
      <c r="D336" s="514"/>
      <c r="E336" s="514"/>
      <c r="F336" s="514"/>
      <c r="G336" s="514"/>
      <c r="H336" s="515"/>
      <c r="I336" s="291" t="str">
        <f>VLOOKUP(A336,ORÇAMENTO!$A$17:$K$166,9,FALSE)</f>
        <v>91941</v>
      </c>
      <c r="J336" s="291" t="s">
        <v>20</v>
      </c>
      <c r="K336" s="11" t="s">
        <v>38649</v>
      </c>
      <c r="L336" s="224">
        <f>C338</f>
        <v>3</v>
      </c>
    </row>
    <row r="337" spans="1:12" s="139" customFormat="1" ht="15" customHeight="1">
      <c r="A337" s="300"/>
      <c r="B337" s="292"/>
      <c r="C337" s="292"/>
      <c r="D337" s="292"/>
      <c r="E337" s="292"/>
      <c r="F337" s="292"/>
      <c r="G337" s="292"/>
      <c r="H337" s="292"/>
      <c r="I337" s="292"/>
      <c r="J337" s="292"/>
      <c r="K337" s="292"/>
      <c r="L337" s="225"/>
    </row>
    <row r="338" spans="1:12" s="139" customFormat="1" ht="27">
      <c r="A338" s="300"/>
      <c r="B338" s="250" t="s">
        <v>38616</v>
      </c>
      <c r="C338" s="250">
        <v>3</v>
      </c>
      <c r="D338" s="292"/>
      <c r="E338" s="292"/>
      <c r="F338" s="292"/>
      <c r="G338" s="292"/>
      <c r="H338" s="292"/>
      <c r="I338" s="292"/>
      <c r="J338" s="292"/>
      <c r="K338" s="292"/>
      <c r="L338" s="225"/>
    </row>
    <row r="339" spans="1:12" s="139" customFormat="1" ht="15" customHeight="1">
      <c r="A339" s="300"/>
      <c r="B339" s="292"/>
      <c r="C339" s="292"/>
      <c r="D339" s="292"/>
      <c r="E339" s="292"/>
      <c r="F339" s="292"/>
      <c r="G339" s="292"/>
      <c r="H339" s="292"/>
      <c r="I339" s="292"/>
      <c r="J339" s="292"/>
      <c r="K339" s="292"/>
      <c r="L339" s="225"/>
    </row>
    <row r="340" spans="1:12" s="139" customFormat="1" ht="31.5" customHeight="1">
      <c r="A340" s="194" t="s">
        <v>38614</v>
      </c>
      <c r="B340" s="513" t="str">
        <f>VLOOKUP(A340,ORÇAMENTO!$A$17:$K$166,2,FALSE)</f>
        <v>INTERRUPTOR SIMPLES (2 MÓDULOS), 10A/250V, INCLUINDO SUPORTE E PLACA - FORNECIMENTO E INSTALAÇÃO. AF_12/2015</v>
      </c>
      <c r="C340" s="514"/>
      <c r="D340" s="514"/>
      <c r="E340" s="514"/>
      <c r="F340" s="514"/>
      <c r="G340" s="514"/>
      <c r="H340" s="515"/>
      <c r="I340" s="291" t="str">
        <f>VLOOKUP(A340,ORÇAMENTO!$A$17:$K$166,9,FALSE)</f>
        <v>91959</v>
      </c>
      <c r="J340" s="291" t="s">
        <v>20</v>
      </c>
      <c r="K340" s="11" t="s">
        <v>38649</v>
      </c>
      <c r="L340" s="224">
        <f>C342</f>
        <v>3</v>
      </c>
    </row>
    <row r="341" spans="1:12" s="139" customFormat="1" ht="15" customHeight="1">
      <c r="A341" s="300"/>
      <c r="B341" s="292"/>
      <c r="C341" s="292"/>
      <c r="D341" s="292"/>
      <c r="E341" s="292"/>
      <c r="F341" s="292"/>
      <c r="G341" s="292"/>
      <c r="H341" s="292"/>
      <c r="I341" s="292"/>
      <c r="J341" s="292"/>
      <c r="K341" s="292"/>
      <c r="L341" s="225"/>
    </row>
    <row r="342" spans="1:12" s="139" customFormat="1" ht="27">
      <c r="A342" s="300"/>
      <c r="B342" s="250" t="s">
        <v>38616</v>
      </c>
      <c r="C342" s="250">
        <v>3</v>
      </c>
      <c r="D342" s="292"/>
      <c r="E342" s="292"/>
      <c r="F342" s="292"/>
      <c r="G342" s="292"/>
      <c r="H342" s="292"/>
      <c r="I342" s="292"/>
      <c r="J342" s="292"/>
      <c r="K342" s="292"/>
      <c r="L342" s="225"/>
    </row>
    <row r="343" spans="1:12" s="139" customFormat="1" ht="15" customHeight="1">
      <c r="A343" s="300"/>
      <c r="B343" s="292"/>
      <c r="C343" s="292"/>
      <c r="D343" s="292"/>
      <c r="E343" s="292"/>
      <c r="F343" s="292"/>
      <c r="G343" s="292"/>
      <c r="H343" s="292"/>
      <c r="I343" s="292"/>
      <c r="J343" s="292"/>
      <c r="K343" s="292"/>
      <c r="L343" s="225"/>
    </row>
    <row r="344" spans="1:12" s="139" customFormat="1" ht="31.5" customHeight="1">
      <c r="A344" s="194" t="s">
        <v>38615</v>
      </c>
      <c r="B344" s="513" t="str">
        <f>VLOOKUP(A344,ORÇAMENTO!$A$17:$K$166,2,FALSE)</f>
        <v>LUMINÁRIA COMERCIAL CHANFRADA DE SOBREPOR COMPLETA, PARA DUAS (2) LÂMPADAS TUBULARES LED 2X18W-ØT8, TEMPERATURA DA COR 6500K, FORNECIMENTO E INSTALAÇÃO, INCLUSIVE BASE E LÂMPADAS</v>
      </c>
      <c r="C344" s="514"/>
      <c r="D344" s="514"/>
      <c r="E344" s="514"/>
      <c r="F344" s="514"/>
      <c r="G344" s="514"/>
      <c r="H344" s="515"/>
      <c r="I344" s="291" t="str">
        <f>VLOOKUP(A344,ORÇAMENTO!$A$17:$K$166,9,FALSE)</f>
        <v>ED-13338</v>
      </c>
      <c r="J344" s="291" t="s">
        <v>19</v>
      </c>
      <c r="K344" s="11" t="s">
        <v>38649</v>
      </c>
      <c r="L344" s="224">
        <f>C346</f>
        <v>3</v>
      </c>
    </row>
    <row r="345" spans="1:12" s="139" customFormat="1" ht="15" customHeight="1">
      <c r="A345" s="300"/>
      <c r="B345" s="292"/>
      <c r="C345" s="292"/>
      <c r="D345" s="292"/>
      <c r="E345" s="292"/>
      <c r="F345" s="292"/>
      <c r="G345" s="292"/>
      <c r="H345" s="292"/>
      <c r="I345" s="292"/>
      <c r="J345" s="292"/>
      <c r="K345" s="292"/>
      <c r="L345" s="225"/>
    </row>
    <row r="346" spans="1:12" s="139" customFormat="1" ht="27">
      <c r="A346" s="300"/>
      <c r="B346" s="250" t="s">
        <v>38616</v>
      </c>
      <c r="C346" s="250">
        <v>3</v>
      </c>
      <c r="D346" s="292"/>
      <c r="E346" s="292"/>
      <c r="F346" s="292"/>
      <c r="G346" s="292"/>
      <c r="H346" s="292"/>
      <c r="I346" s="292"/>
      <c r="J346" s="292"/>
      <c r="K346" s="292"/>
      <c r="L346" s="225"/>
    </row>
    <row r="347" spans="1:12" s="139" customFormat="1" ht="15" customHeight="1">
      <c r="A347" s="300"/>
      <c r="B347" s="292"/>
      <c r="C347" s="292"/>
      <c r="D347" s="292"/>
      <c r="E347" s="292"/>
      <c r="F347" s="292"/>
      <c r="G347" s="292"/>
      <c r="H347" s="292"/>
      <c r="I347" s="292"/>
      <c r="J347" s="292"/>
      <c r="K347" s="292"/>
      <c r="L347" s="225"/>
    </row>
    <row r="348" spans="1:12" s="139" customFormat="1">
      <c r="A348" s="196" t="s">
        <v>38587</v>
      </c>
      <c r="B348" s="510" t="str">
        <f>VLOOKUP(A348,ORÇAMENTO!$A$17:$K$166,2,FALSE)</f>
        <v>ESQUADRIAS</v>
      </c>
      <c r="C348" s="511"/>
      <c r="D348" s="511"/>
      <c r="E348" s="511"/>
      <c r="F348" s="511"/>
      <c r="G348" s="511"/>
      <c r="H348" s="512"/>
      <c r="I348" s="230"/>
      <c r="J348" s="230"/>
      <c r="K348" s="230"/>
      <c r="L348" s="231"/>
    </row>
    <row r="349" spans="1:12" s="139" customFormat="1">
      <c r="A349" s="197" t="s">
        <v>38617</v>
      </c>
      <c r="B349" s="517" t="str">
        <f>VLOOKUP(A349,ORÇAMENTO!$A$17:$K$166,2,FALSE)</f>
        <v>FORNECIMENTO E ASSENTAMENTO DE JANELA DE ALUMÍNIO, LINHA SUPREMA ACABAMENTO ANODIZADO, TIPO MAXIM-AR COM CONTRAMARCO, INCLUSIVE FORNECIMENTO DE VIDRO LISO DE 4MM, FERRAGENS E ACESSÓRIOS</v>
      </c>
      <c r="C349" s="518"/>
      <c r="D349" s="518"/>
      <c r="E349" s="518"/>
      <c r="F349" s="518"/>
      <c r="G349" s="518"/>
      <c r="H349" s="519"/>
      <c r="I349" s="374" t="str">
        <f>VLOOKUP(A349,ORÇAMENTO!$A$17:$K$166,9,FALSE)</f>
        <v>ED-50964</v>
      </c>
      <c r="J349" s="374" t="s">
        <v>20</v>
      </c>
      <c r="K349" s="374" t="s">
        <v>166</v>
      </c>
      <c r="L349" s="221">
        <f>B353*C353*D353</f>
        <v>1.2000000000000002</v>
      </c>
    </row>
    <row r="350" spans="1:12" s="139" customFormat="1">
      <c r="A350" s="193"/>
      <c r="B350" s="375"/>
      <c r="C350" s="375"/>
      <c r="D350" s="375"/>
      <c r="E350" s="375"/>
      <c r="F350" s="375"/>
      <c r="G350" s="375"/>
      <c r="H350" s="375"/>
      <c r="I350" s="375"/>
      <c r="J350" s="375"/>
      <c r="K350" s="375"/>
      <c r="L350" s="223"/>
    </row>
    <row r="351" spans="1:12" s="139" customFormat="1">
      <c r="A351" s="193"/>
      <c r="B351" s="520" t="s">
        <v>50182</v>
      </c>
      <c r="C351" s="520"/>
      <c r="D351" s="520"/>
      <c r="E351" s="375"/>
      <c r="F351" s="375"/>
      <c r="G351" s="375"/>
      <c r="H351" s="375"/>
      <c r="I351" s="375"/>
      <c r="J351" s="375"/>
      <c r="K351" s="375"/>
      <c r="L351" s="223"/>
    </row>
    <row r="352" spans="1:12" s="139" customFormat="1">
      <c r="A352" s="193"/>
      <c r="B352" s="374" t="s">
        <v>38630</v>
      </c>
      <c r="C352" s="374" t="s">
        <v>35108</v>
      </c>
      <c r="D352" s="374" t="s">
        <v>35104</v>
      </c>
      <c r="E352" s="375"/>
      <c r="F352" s="375"/>
      <c r="G352" s="375"/>
      <c r="H352" s="375"/>
      <c r="I352" s="375"/>
      <c r="J352" s="375"/>
      <c r="K352" s="375"/>
      <c r="L352" s="223"/>
    </row>
    <row r="353" spans="1:12" s="139" customFormat="1">
      <c r="A353" s="193"/>
      <c r="B353" s="374">
        <v>3</v>
      </c>
      <c r="C353" s="374">
        <v>1</v>
      </c>
      <c r="D353" s="374">
        <v>0.4</v>
      </c>
      <c r="E353" s="375"/>
      <c r="F353" s="375"/>
      <c r="G353" s="375"/>
      <c r="H353" s="375"/>
      <c r="I353" s="375"/>
      <c r="J353" s="375"/>
      <c r="K353" s="375"/>
      <c r="L353" s="223"/>
    </row>
    <row r="354" spans="1:12" s="139" customFormat="1">
      <c r="A354" s="193"/>
      <c r="B354" s="375"/>
      <c r="C354" s="375"/>
      <c r="D354" s="375"/>
      <c r="E354" s="375"/>
      <c r="F354" s="375"/>
      <c r="G354" s="375"/>
      <c r="H354" s="375"/>
      <c r="I354" s="375"/>
      <c r="J354" s="375"/>
      <c r="K354" s="375"/>
      <c r="L354" s="223"/>
    </row>
    <row r="355" spans="1:12" s="139" customFormat="1">
      <c r="A355" s="197" t="s">
        <v>50185</v>
      </c>
      <c r="B355" s="517" t="str">
        <f>VLOOKUP(A355,ORÇAMENTO!$A$17:$K$166,2,FALSE)</f>
        <v xml:space="preserve">SOLEIRA/ PEITORIL EM MARMORE, POLIDO, BRANCO COMUM, L= *15* CM, E=  *2* CM,  CORTE RETO                                                                                                                                                                                                                                                                                                                                                                                                                   </v>
      </c>
      <c r="C355" s="518"/>
      <c r="D355" s="518"/>
      <c r="E355" s="518"/>
      <c r="F355" s="518"/>
      <c r="G355" s="518"/>
      <c r="H355" s="519"/>
      <c r="I355" s="374">
        <f>VLOOKUP(A355,ORÇAMENTO!$A$17:$K$166,9,FALSE)</f>
        <v>4828</v>
      </c>
      <c r="J355" s="374" t="s">
        <v>20</v>
      </c>
      <c r="K355" s="374" t="s">
        <v>160</v>
      </c>
      <c r="L355" s="221">
        <f>D359</f>
        <v>3</v>
      </c>
    </row>
    <row r="356" spans="1:12" s="139" customFormat="1">
      <c r="A356" s="193"/>
      <c r="B356" s="375"/>
      <c r="C356" s="375"/>
      <c r="D356" s="375"/>
      <c r="E356" s="375"/>
      <c r="F356" s="375"/>
      <c r="G356" s="375"/>
      <c r="H356" s="375"/>
      <c r="I356" s="375"/>
      <c r="J356" s="375"/>
      <c r="K356" s="375"/>
      <c r="L356" s="223"/>
    </row>
    <row r="357" spans="1:12" s="139" customFormat="1">
      <c r="A357" s="193"/>
      <c r="B357" s="520" t="s">
        <v>50182</v>
      </c>
      <c r="C357" s="520"/>
      <c r="D357" s="520"/>
      <c r="E357" s="375"/>
      <c r="F357" s="375"/>
      <c r="G357" s="375"/>
      <c r="H357" s="375"/>
      <c r="I357" s="375"/>
      <c r="J357" s="375"/>
      <c r="K357" s="375"/>
      <c r="L357" s="223"/>
    </row>
    <row r="358" spans="1:12" s="139" customFormat="1">
      <c r="A358" s="193"/>
      <c r="B358" s="374" t="s">
        <v>38630</v>
      </c>
      <c r="C358" s="374" t="s">
        <v>35104</v>
      </c>
      <c r="D358" s="374" t="s">
        <v>14</v>
      </c>
      <c r="E358" s="375"/>
      <c r="F358" s="375"/>
      <c r="G358" s="375"/>
      <c r="H358" s="375"/>
      <c r="I358" s="375"/>
      <c r="J358" s="375"/>
      <c r="K358" s="375"/>
      <c r="L358" s="223"/>
    </row>
    <row r="359" spans="1:12" s="139" customFormat="1">
      <c r="A359" s="193"/>
      <c r="B359" s="374">
        <v>3</v>
      </c>
      <c r="C359" s="374">
        <v>1</v>
      </c>
      <c r="D359" s="374">
        <f>B359*C359</f>
        <v>3</v>
      </c>
      <c r="E359" s="375"/>
      <c r="F359" s="375"/>
      <c r="G359" s="375"/>
      <c r="H359" s="375"/>
      <c r="I359" s="375"/>
      <c r="J359" s="375"/>
      <c r="K359" s="375"/>
      <c r="L359" s="223"/>
    </row>
    <row r="360" spans="1:12" s="43" customFormat="1">
      <c r="A360" s="198"/>
      <c r="B360" s="376"/>
      <c r="C360" s="376"/>
      <c r="D360" s="376"/>
      <c r="E360" s="376"/>
      <c r="F360" s="376"/>
      <c r="G360" s="376"/>
      <c r="H360" s="376"/>
      <c r="I360" s="376"/>
      <c r="J360" s="376"/>
      <c r="K360" s="376"/>
      <c r="L360" s="232"/>
    </row>
    <row r="361" spans="1:12" s="116" customFormat="1">
      <c r="A361" s="196" t="s">
        <v>38588</v>
      </c>
      <c r="B361" s="510" t="str">
        <f>VLOOKUP(A361,ORÇAMENTO!$A$17:$K$166,2,FALSE)</f>
        <v>ACESSÓRIOS E EQUIPAMENTOS</v>
      </c>
      <c r="C361" s="511"/>
      <c r="D361" s="511"/>
      <c r="E361" s="511"/>
      <c r="F361" s="511"/>
      <c r="G361" s="511"/>
      <c r="H361" s="512"/>
      <c r="I361" s="230"/>
      <c r="J361" s="230"/>
      <c r="K361" s="230"/>
      <c r="L361" s="231"/>
    </row>
    <row r="362" spans="1:12" s="116" customFormat="1">
      <c r="A362" s="197" t="s">
        <v>38618</v>
      </c>
      <c r="B362" s="517" t="str">
        <f>VLOOKUP(A362,ORÇAMENTO!$A$17:$K$166,2,FALSE)</f>
        <v>BANCADA DE GRANITO CINZA POLIDO, DE 1,50 X 0,60 M, PARA PIA DE COZINHA - FORNECIMENTO E INSTALAÇÃO. AF_01/2020</v>
      </c>
      <c r="C362" s="518"/>
      <c r="D362" s="518"/>
      <c r="E362" s="518"/>
      <c r="F362" s="518"/>
      <c r="G362" s="518"/>
      <c r="H362" s="519"/>
      <c r="I362" s="244" t="str">
        <f>VLOOKUP(A362,ORÇAMENTO!$A$17:$K$166,9,FALSE)</f>
        <v>86889</v>
      </c>
      <c r="J362" s="291" t="s">
        <v>20</v>
      </c>
      <c r="K362" s="374" t="s">
        <v>38649</v>
      </c>
      <c r="L362" s="221">
        <f>D364</f>
        <v>2</v>
      </c>
    </row>
    <row r="363" spans="1:12">
      <c r="A363" s="198"/>
      <c r="B363" s="247"/>
      <c r="C363" s="247"/>
      <c r="D363" s="247"/>
      <c r="E363" s="247"/>
      <c r="F363" s="247"/>
      <c r="G363" s="247"/>
      <c r="H363" s="247"/>
      <c r="I363" s="247"/>
      <c r="J363" s="247"/>
      <c r="K363" s="247"/>
      <c r="L363" s="232"/>
    </row>
    <row r="364" spans="1:12">
      <c r="A364" s="198"/>
      <c r="B364" s="247"/>
      <c r="C364" s="293" t="s">
        <v>38619</v>
      </c>
      <c r="D364" s="128">
        <v>2</v>
      </c>
      <c r="E364" s="247"/>
      <c r="F364" s="247"/>
      <c r="G364" s="247"/>
      <c r="H364" s="247"/>
      <c r="I364" s="247"/>
      <c r="J364" s="247"/>
      <c r="K364" s="247"/>
      <c r="L364" s="232"/>
    </row>
    <row r="365" spans="1:12">
      <c r="A365" s="198"/>
      <c r="B365" s="247"/>
      <c r="C365" s="247"/>
      <c r="D365" s="247"/>
      <c r="E365" s="247"/>
      <c r="F365" s="247"/>
      <c r="G365" s="247"/>
      <c r="H365" s="247"/>
      <c r="I365" s="247"/>
      <c r="J365" s="247"/>
      <c r="K365" s="247"/>
      <c r="L365" s="232"/>
    </row>
    <row r="366" spans="1:12" s="139" customFormat="1">
      <c r="A366" s="196" t="s">
        <v>38622</v>
      </c>
      <c r="B366" s="510" t="str">
        <f>VLOOKUP(A366,ORÇAMENTO!$A$17:$K$166,2,FALSE)</f>
        <v>PISOS</v>
      </c>
      <c r="C366" s="511"/>
      <c r="D366" s="511"/>
      <c r="E366" s="511"/>
      <c r="F366" s="511"/>
      <c r="G366" s="511"/>
      <c r="H366" s="512"/>
      <c r="I366" s="230"/>
      <c r="J366" s="230"/>
      <c r="K366" s="230"/>
      <c r="L366" s="231"/>
    </row>
    <row r="367" spans="1:12" s="139" customFormat="1">
      <c r="A367" s="269" t="s">
        <v>38624</v>
      </c>
      <c r="B367" s="510" t="str">
        <f>VLOOKUP(A367,ORÇAMENTO!$A$17:$K$166,2,FALSE)</f>
        <v>PISOS INTERNOS</v>
      </c>
      <c r="C367" s="511"/>
      <c r="D367" s="511"/>
      <c r="E367" s="511"/>
      <c r="F367" s="511"/>
      <c r="G367" s="511"/>
      <c r="H367" s="512"/>
      <c r="I367" s="230"/>
      <c r="J367" s="230"/>
      <c r="K367" s="270"/>
      <c r="L367" s="271"/>
    </row>
    <row r="368" spans="1:12" s="139" customFormat="1" ht="42" customHeight="1">
      <c r="A368" s="197" t="s">
        <v>50168</v>
      </c>
      <c r="B368" s="517" t="str">
        <f>VLOOKUP(A368,ORÇAMENTO!$A$17:$K$166,2,FALSE)</f>
        <v>CONTRAPISO EM ARGAMASSA TRAÇO 1:4 (CIMENTO E AREIA), PREPARO MECÂNICO COM BETONEIRA 400 L, APLICADO EM ÁREAS SECAS SOBRE LAJE, ADERIDO, ACABAMENTO NÃO REFORÇADO, ESPESSURA 3CM. AF_07/2021</v>
      </c>
      <c r="C368" s="518"/>
      <c r="D368" s="518"/>
      <c r="E368" s="518"/>
      <c r="F368" s="518"/>
      <c r="G368" s="518"/>
      <c r="H368" s="519"/>
      <c r="I368" s="291" t="str">
        <f>VLOOKUP(A368,ORÇAMENTO!$A$17:$K$166,9,FALSE)</f>
        <v>87630</v>
      </c>
      <c r="J368" s="291" t="s">
        <v>20</v>
      </c>
      <c r="K368" s="291" t="s">
        <v>166</v>
      </c>
      <c r="L368" s="221">
        <f>C371</f>
        <v>28.24</v>
      </c>
    </row>
    <row r="369" spans="1:12" s="43" customFormat="1">
      <c r="A369" s="198"/>
      <c r="B369" s="293"/>
      <c r="C369" s="293"/>
      <c r="D369" s="293"/>
      <c r="E369" s="293"/>
      <c r="F369" s="293"/>
      <c r="G369" s="293"/>
      <c r="H369" s="293"/>
      <c r="I369" s="293"/>
      <c r="J369" s="293"/>
      <c r="K369" s="293"/>
      <c r="L369" s="233"/>
    </row>
    <row r="370" spans="1:12" ht="27.75" customHeight="1">
      <c r="A370" s="198"/>
      <c r="B370" s="293"/>
      <c r="C370" s="291" t="s">
        <v>38604</v>
      </c>
      <c r="D370" s="293"/>
      <c r="E370" s="293"/>
      <c r="F370" s="293"/>
      <c r="G370" s="293"/>
      <c r="H370" s="293"/>
      <c r="I370" s="293"/>
      <c r="J370" s="293"/>
      <c r="K370" s="293"/>
      <c r="L370" s="233"/>
    </row>
    <row r="371" spans="1:12">
      <c r="A371" s="198"/>
      <c r="B371" s="293"/>
      <c r="C371" s="291">
        <v>28.24</v>
      </c>
      <c r="D371" s="293"/>
      <c r="E371" s="293"/>
      <c r="F371" s="293"/>
      <c r="G371" s="293"/>
      <c r="H371" s="293"/>
      <c r="I371" s="293"/>
      <c r="J371" s="293"/>
      <c r="K371" s="293"/>
      <c r="L371" s="233"/>
    </row>
    <row r="372" spans="1:12" s="43" customFormat="1">
      <c r="A372" s="198"/>
      <c r="B372" s="293"/>
      <c r="C372" s="293"/>
      <c r="D372" s="293"/>
      <c r="E372" s="293"/>
      <c r="F372" s="293"/>
      <c r="G372" s="293"/>
      <c r="H372" s="293"/>
      <c r="I372" s="293"/>
      <c r="J372" s="293"/>
      <c r="K372" s="293"/>
      <c r="L372" s="233"/>
    </row>
    <row r="373" spans="1:12" s="139" customFormat="1" ht="42" customHeight="1">
      <c r="A373" s="197" t="s">
        <v>50169</v>
      </c>
      <c r="B373" s="517" t="str">
        <f>VLOOKUP(A373,ORÇAMENTO!$A$17:$K$166,2,FALSE)</f>
        <v>REVESTIMENTO CERÂMICO PARA PISO COM PLACAS TIPO PORCELANATO DE DIMENSÕES 45X45 CM APLICADA EM AMBIENTES DE ÁREA MAIOR QUE 10 M². AF_06/2014</v>
      </c>
      <c r="C373" s="518"/>
      <c r="D373" s="518"/>
      <c r="E373" s="518"/>
      <c r="F373" s="518"/>
      <c r="G373" s="518"/>
      <c r="H373" s="519"/>
      <c r="I373" s="291" t="str">
        <f>VLOOKUP(A373,ORÇAMENTO!$A$17:$K$166,9,FALSE)</f>
        <v>87260</v>
      </c>
      <c r="J373" s="291" t="s">
        <v>20</v>
      </c>
      <c r="K373" s="291" t="s">
        <v>166</v>
      </c>
      <c r="L373" s="221">
        <f>C376</f>
        <v>28.24</v>
      </c>
    </row>
    <row r="374" spans="1:12" s="43" customFormat="1">
      <c r="A374" s="198"/>
      <c r="B374" s="293"/>
      <c r="C374" s="293"/>
      <c r="D374" s="293"/>
      <c r="E374" s="293"/>
      <c r="F374" s="293"/>
      <c r="G374" s="293"/>
      <c r="H374" s="293"/>
      <c r="I374" s="293"/>
      <c r="J374" s="293"/>
      <c r="K374" s="293"/>
      <c r="L374" s="233"/>
    </row>
    <row r="375" spans="1:12" s="43" customFormat="1" ht="26.25" customHeight="1">
      <c r="A375" s="198"/>
      <c r="B375" s="293"/>
      <c r="C375" s="291" t="s">
        <v>38604</v>
      </c>
      <c r="D375" s="293"/>
      <c r="E375" s="293"/>
      <c r="F375" s="293"/>
      <c r="G375" s="293"/>
      <c r="H375" s="293"/>
      <c r="I375" s="293"/>
      <c r="J375" s="293"/>
      <c r="K375" s="293"/>
      <c r="L375" s="233"/>
    </row>
    <row r="376" spans="1:12" s="43" customFormat="1">
      <c r="A376" s="198"/>
      <c r="B376" s="293"/>
      <c r="C376" s="291">
        <v>28.24</v>
      </c>
      <c r="D376" s="293"/>
      <c r="E376" s="293"/>
      <c r="F376" s="293"/>
      <c r="G376" s="293"/>
      <c r="H376" s="293"/>
      <c r="I376" s="293"/>
      <c r="J376" s="293"/>
      <c r="K376" s="293"/>
      <c r="L376" s="233"/>
    </row>
    <row r="377" spans="1:12" s="43" customFormat="1">
      <c r="A377" s="198"/>
      <c r="B377" s="293"/>
      <c r="C377" s="293"/>
      <c r="D377" s="293"/>
      <c r="E377" s="293"/>
      <c r="F377" s="293"/>
      <c r="G377" s="293"/>
      <c r="H377" s="293"/>
      <c r="I377" s="293"/>
      <c r="J377" s="293"/>
      <c r="K377" s="293"/>
      <c r="L377" s="233"/>
    </row>
    <row r="378" spans="1:12" s="139" customFormat="1">
      <c r="A378" s="197" t="s">
        <v>50170</v>
      </c>
      <c r="B378" s="517" t="str">
        <f>VLOOKUP(A378,ORÇAMENTO!$A$17:$K$166,2,FALSE)</f>
        <v>RODAPÉ EM MÁRMORE, ALTURA 7 CM. AF_09/2020</v>
      </c>
      <c r="C378" s="518"/>
      <c r="D378" s="518"/>
      <c r="E378" s="518"/>
      <c r="F378" s="518"/>
      <c r="G378" s="518"/>
      <c r="H378" s="519"/>
      <c r="I378" s="291" t="str">
        <f>VLOOKUP(A378,ORÇAMENTO!$A$17:$K$166,9,FALSE)</f>
        <v>98697</v>
      </c>
      <c r="J378" s="291" t="s">
        <v>20</v>
      </c>
      <c r="K378" s="291" t="s">
        <v>160</v>
      </c>
      <c r="L378" s="221">
        <f>C380</f>
        <v>21.6</v>
      </c>
    </row>
    <row r="379" spans="1:12" s="43" customFormat="1">
      <c r="A379" s="198"/>
      <c r="B379" s="293"/>
      <c r="C379" s="293"/>
      <c r="D379" s="293"/>
      <c r="E379" s="293"/>
      <c r="F379" s="293"/>
      <c r="G379" s="293"/>
      <c r="H379" s="293"/>
      <c r="I379" s="293"/>
      <c r="J379" s="293"/>
      <c r="K379" s="293"/>
      <c r="L379" s="233"/>
    </row>
    <row r="380" spans="1:12" s="43" customFormat="1" ht="29.25" customHeight="1">
      <c r="A380" s="198"/>
      <c r="B380" s="250" t="s">
        <v>38563</v>
      </c>
      <c r="C380" s="291">
        <v>21.6</v>
      </c>
      <c r="D380" s="293"/>
      <c r="E380" s="293"/>
      <c r="F380" s="293"/>
      <c r="G380" s="293"/>
      <c r="H380" s="293"/>
      <c r="I380" s="293"/>
      <c r="J380" s="293"/>
      <c r="K380" s="293"/>
      <c r="L380" s="233"/>
    </row>
    <row r="381" spans="1:12" s="43" customFormat="1">
      <c r="A381" s="198"/>
      <c r="B381" s="293"/>
      <c r="C381" s="292"/>
      <c r="D381" s="293"/>
      <c r="E381" s="293"/>
      <c r="F381" s="293"/>
      <c r="G381" s="293"/>
      <c r="H381" s="293"/>
      <c r="I381" s="293"/>
      <c r="J381" s="293"/>
      <c r="K381" s="293"/>
      <c r="L381" s="233"/>
    </row>
    <row r="382" spans="1:12" s="139" customFormat="1">
      <c r="A382" s="269" t="s">
        <v>38625</v>
      </c>
      <c r="B382" s="510" t="str">
        <f>VLOOKUP(A382,ORÇAMENTO!$A$17:$K$166,2,FALSE)</f>
        <v>PISOS EXTERNOS</v>
      </c>
      <c r="C382" s="511"/>
      <c r="D382" s="511"/>
      <c r="E382" s="511"/>
      <c r="F382" s="511"/>
      <c r="G382" s="511"/>
      <c r="H382" s="512"/>
      <c r="I382" s="230"/>
      <c r="J382" s="230"/>
      <c r="K382" s="270"/>
      <c r="L382" s="271"/>
    </row>
    <row r="383" spans="1:12" s="139" customFormat="1">
      <c r="A383" s="197" t="s">
        <v>50171</v>
      </c>
      <c r="B383" s="517" t="str">
        <f>VLOOKUP(A383,ORÇAMENTO!$A$17:$K$166,2,FALSE)</f>
        <v>LASTRO DE BRITA 2 OU 3 APILOADO MANUALMENTE</v>
      </c>
      <c r="C383" s="518"/>
      <c r="D383" s="518"/>
      <c r="E383" s="518"/>
      <c r="F383" s="518"/>
      <c r="G383" s="518"/>
      <c r="H383" s="519"/>
      <c r="I383" s="291" t="str">
        <f>VLOOKUP(A383,ORÇAMENTO!$A$17:$K$166,9,FALSE)</f>
        <v>ED-49813</v>
      </c>
      <c r="J383" s="291" t="s">
        <v>19</v>
      </c>
      <c r="K383" s="291" t="s">
        <v>167</v>
      </c>
      <c r="L383" s="221">
        <f>C386*B386</f>
        <v>0.32</v>
      </c>
    </row>
    <row r="384" spans="1:12" s="139" customFormat="1">
      <c r="A384" s="193"/>
      <c r="B384" s="292"/>
      <c r="C384" s="292"/>
      <c r="D384" s="292"/>
      <c r="E384" s="292"/>
      <c r="F384" s="292"/>
      <c r="G384" s="292"/>
      <c r="H384" s="292"/>
      <c r="I384" s="292"/>
      <c r="J384" s="292"/>
      <c r="K384" s="292"/>
      <c r="L384" s="223"/>
    </row>
    <row r="385" spans="1:12" s="139" customFormat="1">
      <c r="A385" s="193"/>
      <c r="B385" s="291" t="s">
        <v>38604</v>
      </c>
      <c r="C385" s="291" t="s">
        <v>38489</v>
      </c>
      <c r="D385" s="292"/>
      <c r="E385" s="292"/>
      <c r="F385" s="292"/>
      <c r="G385" s="292"/>
      <c r="H385" s="292"/>
      <c r="I385" s="292"/>
      <c r="J385" s="292"/>
      <c r="K385" s="292"/>
      <c r="L385" s="223"/>
    </row>
    <row r="386" spans="1:12" s="139" customFormat="1">
      <c r="A386" s="193"/>
      <c r="B386" s="291">
        <v>8</v>
      </c>
      <c r="C386" s="291">
        <v>0.04</v>
      </c>
      <c r="D386" s="292"/>
      <c r="E386" s="292"/>
      <c r="F386" s="292"/>
      <c r="G386" s="292"/>
      <c r="H386" s="292"/>
      <c r="I386" s="292"/>
      <c r="J386" s="292"/>
      <c r="K386" s="292"/>
      <c r="L386" s="223"/>
    </row>
    <row r="387" spans="1:12" s="139" customFormat="1">
      <c r="A387" s="193"/>
      <c r="B387" s="292"/>
      <c r="C387" s="292"/>
      <c r="D387" s="292"/>
      <c r="E387" s="292"/>
      <c r="F387" s="292"/>
      <c r="G387" s="292"/>
      <c r="H387" s="292"/>
      <c r="I387" s="292"/>
      <c r="J387" s="292"/>
      <c r="K387" s="292"/>
      <c r="L387" s="223"/>
    </row>
    <row r="388" spans="1:12" s="139" customFormat="1">
      <c r="A388" s="197" t="s">
        <v>50172</v>
      </c>
      <c r="B388" s="517" t="str">
        <f>VLOOKUP(A388,ORÇAMENTO!$A$17:$K$166,2,FALSE)</f>
        <v>APLICAÇÃO DE LONA PRETA, ESP. 150 MICRAS, INCLUSIVE FORNECIMENTO</v>
      </c>
      <c r="C388" s="518"/>
      <c r="D388" s="518"/>
      <c r="E388" s="518"/>
      <c r="F388" s="518"/>
      <c r="G388" s="518"/>
      <c r="H388" s="519"/>
      <c r="I388" s="291" t="str">
        <f>VLOOKUP(A388,ORÇAMENTO!$A$17:$K$166,9,FALSE)</f>
        <v>ED-50600</v>
      </c>
      <c r="J388" s="327" t="s">
        <v>20</v>
      </c>
      <c r="K388" s="291" t="s">
        <v>166</v>
      </c>
      <c r="L388" s="221">
        <f>B391</f>
        <v>8</v>
      </c>
    </row>
    <row r="389" spans="1:12" s="139" customFormat="1">
      <c r="A389" s="193"/>
      <c r="B389" s="292"/>
      <c r="C389" s="292"/>
      <c r="D389" s="292"/>
      <c r="E389" s="292"/>
      <c r="F389" s="292"/>
      <c r="G389" s="292"/>
      <c r="H389" s="292"/>
      <c r="I389" s="292"/>
      <c r="J389" s="292"/>
      <c r="K389" s="292"/>
      <c r="L389" s="223"/>
    </row>
    <row r="390" spans="1:12" s="139" customFormat="1">
      <c r="A390" s="193"/>
      <c r="B390" s="291" t="s">
        <v>38604</v>
      </c>
      <c r="C390" s="292"/>
      <c r="D390" s="292"/>
      <c r="E390" s="292"/>
      <c r="F390" s="292"/>
      <c r="G390" s="292"/>
      <c r="H390" s="292"/>
      <c r="I390" s="292"/>
      <c r="J390" s="292"/>
      <c r="K390" s="292"/>
      <c r="L390" s="223"/>
    </row>
    <row r="391" spans="1:12" s="139" customFormat="1">
      <c r="A391" s="193"/>
      <c r="B391" s="291">
        <v>8</v>
      </c>
      <c r="C391" s="292"/>
      <c r="D391" s="292"/>
      <c r="E391" s="292"/>
      <c r="F391" s="292"/>
      <c r="G391" s="292"/>
      <c r="H391" s="292"/>
      <c r="I391" s="292"/>
      <c r="J391" s="292"/>
      <c r="K391" s="292"/>
      <c r="L391" s="223"/>
    </row>
    <row r="392" spans="1:12" s="139" customFormat="1">
      <c r="A392" s="193"/>
      <c r="B392" s="292"/>
      <c r="C392" s="292"/>
      <c r="D392" s="292"/>
      <c r="E392" s="292"/>
      <c r="F392" s="292"/>
      <c r="G392" s="292"/>
      <c r="H392" s="292"/>
      <c r="I392" s="292"/>
      <c r="J392" s="292"/>
      <c r="K392" s="292"/>
      <c r="L392" s="223"/>
    </row>
    <row r="393" spans="1:12" s="139" customFormat="1" ht="43.5" customHeight="1">
      <c r="A393" s="197" t="s">
        <v>50173</v>
      </c>
      <c r="B393" s="517" t="str">
        <f>VLOOKUP(A393,ORÇAMENTO!$A$17:$K$166,2,FALSE)</f>
        <v>PISO EM CONCRETO, PREPARADO EM OBRA COM BETONEIRA, FCK 13,5MPA, SEM ARMAÇÃO, ACABAMENTO RÚSTICO, ESP. 8CM, INCLUSIVE FORNECIMENTO, LANÇAMENTO, ADENSAMENTO, SARRAFEAMENTO, EXCLUSIVE JUNTA DE DILATAÇÃO</v>
      </c>
      <c r="C393" s="518"/>
      <c r="D393" s="518"/>
      <c r="E393" s="518"/>
      <c r="F393" s="518"/>
      <c r="G393" s="518"/>
      <c r="H393" s="519"/>
      <c r="I393" s="291" t="str">
        <f>VLOOKUP(A393,ORÇAMENTO!$A$17:$K$166,9,FALSE)</f>
        <v>ED-50571</v>
      </c>
      <c r="J393" s="291" t="s">
        <v>19</v>
      </c>
      <c r="K393" s="291" t="s">
        <v>166</v>
      </c>
      <c r="L393" s="221">
        <f>B396</f>
        <v>8</v>
      </c>
    </row>
    <row r="394" spans="1:12" s="139" customFormat="1">
      <c r="A394" s="193"/>
      <c r="B394" s="292"/>
      <c r="C394" s="292"/>
      <c r="D394" s="292"/>
      <c r="E394" s="292"/>
      <c r="F394" s="292"/>
      <c r="G394" s="292"/>
      <c r="H394" s="292"/>
      <c r="I394" s="292"/>
      <c r="J394" s="292"/>
      <c r="K394" s="292"/>
      <c r="L394" s="223"/>
    </row>
    <row r="395" spans="1:12" s="139" customFormat="1">
      <c r="A395" s="193"/>
      <c r="B395" s="291" t="s">
        <v>38604</v>
      </c>
      <c r="C395" s="292"/>
      <c r="D395" s="292"/>
      <c r="E395" s="292"/>
      <c r="F395" s="292"/>
      <c r="G395" s="292"/>
      <c r="H395" s="292"/>
      <c r="I395" s="292"/>
      <c r="J395" s="292"/>
      <c r="K395" s="292"/>
      <c r="L395" s="223"/>
    </row>
    <row r="396" spans="1:12" s="139" customFormat="1">
      <c r="A396" s="193"/>
      <c r="B396" s="291">
        <v>8</v>
      </c>
      <c r="C396" s="292"/>
      <c r="D396" s="292"/>
      <c r="E396" s="292"/>
      <c r="F396" s="292"/>
      <c r="G396" s="292"/>
      <c r="H396" s="292"/>
      <c r="I396" s="292"/>
      <c r="J396" s="292"/>
      <c r="K396" s="292"/>
      <c r="L396" s="223"/>
    </row>
    <row r="397" spans="1:12" s="139" customFormat="1">
      <c r="A397" s="193"/>
      <c r="B397" s="292"/>
      <c r="C397" s="292"/>
      <c r="D397" s="292"/>
      <c r="E397" s="292"/>
      <c r="F397" s="292"/>
      <c r="G397" s="292"/>
      <c r="H397" s="292"/>
      <c r="I397" s="292"/>
      <c r="J397" s="292"/>
      <c r="K397" s="292"/>
      <c r="L397" s="223"/>
    </row>
    <row r="398" spans="1:12" s="139" customFormat="1">
      <c r="A398" s="196" t="s">
        <v>38626</v>
      </c>
      <c r="B398" s="510" t="str">
        <f>VLOOKUP(A398,ORÇAMENTO!$A$17:$K$166,2,FALSE)</f>
        <v>REVESTIMENTO DAS PAREDES</v>
      </c>
      <c r="C398" s="511"/>
      <c r="D398" s="511"/>
      <c r="E398" s="511"/>
      <c r="F398" s="511"/>
      <c r="G398" s="511"/>
      <c r="H398" s="512"/>
      <c r="I398" s="230"/>
      <c r="J398" s="230"/>
      <c r="K398" s="230"/>
      <c r="L398" s="231"/>
    </row>
    <row r="399" spans="1:12" s="139" customFormat="1" ht="30.75" customHeight="1">
      <c r="A399" s="197" t="s">
        <v>38628</v>
      </c>
      <c r="B399" s="517" t="str">
        <f>VLOOKUP(A399,ORÇAMENTO!$A$17:$K$166,2,FALSE)</f>
        <v>CHAPISCO APLICADO SOMENTE EM ESTRUTURAS DE CONCRETO EM ALVENARIAS INTERNAS, COM DESEMPENADEIRA DENTADA. ARGAMASSA INDUSTRIALIZADA COM PREPARO MANUAL. AF_06/2014</v>
      </c>
      <c r="C399" s="518"/>
      <c r="D399" s="518"/>
      <c r="E399" s="518"/>
      <c r="F399" s="518"/>
      <c r="G399" s="518"/>
      <c r="H399" s="519"/>
      <c r="I399" s="291" t="str">
        <f>VLOOKUP(A399,ORÇAMENTO!$A$17:$K$166,9,FALSE)</f>
        <v>87871</v>
      </c>
      <c r="J399" s="291" t="s">
        <v>20</v>
      </c>
      <c r="K399" s="291" t="s">
        <v>166</v>
      </c>
      <c r="L399" s="221">
        <f>B402</f>
        <v>223.56</v>
      </c>
    </row>
    <row r="400" spans="1:12" s="139" customFormat="1">
      <c r="A400" s="193"/>
      <c r="B400" s="292"/>
      <c r="C400" s="292"/>
      <c r="D400" s="292"/>
      <c r="E400" s="292"/>
      <c r="F400" s="292"/>
      <c r="G400" s="292"/>
      <c r="H400" s="292"/>
      <c r="I400" s="292"/>
      <c r="J400" s="292"/>
      <c r="K400" s="292"/>
      <c r="L400" s="223"/>
    </row>
    <row r="401" spans="1:12" s="139" customFormat="1">
      <c r="A401" s="193"/>
      <c r="B401" s="291" t="s">
        <v>38564</v>
      </c>
      <c r="C401" s="292"/>
      <c r="D401" s="292"/>
      <c r="E401" s="292"/>
      <c r="F401" s="292"/>
      <c r="G401" s="292"/>
      <c r="H401" s="292"/>
      <c r="I401" s="292"/>
      <c r="J401" s="292"/>
      <c r="K401" s="292"/>
      <c r="L401" s="223"/>
    </row>
    <row r="402" spans="1:12" s="139" customFormat="1">
      <c r="A402" s="193"/>
      <c r="B402" s="291">
        <f>111.78*2</f>
        <v>223.56</v>
      </c>
      <c r="C402" s="292"/>
      <c r="D402" s="292"/>
      <c r="E402" s="292"/>
      <c r="F402" s="292"/>
      <c r="G402" s="292"/>
      <c r="H402" s="292"/>
      <c r="I402" s="292"/>
      <c r="J402" s="292"/>
      <c r="K402" s="292"/>
      <c r="L402" s="223"/>
    </row>
    <row r="403" spans="1:12" s="139" customFormat="1">
      <c r="A403" s="193"/>
      <c r="B403" s="292"/>
      <c r="C403" s="292"/>
      <c r="D403" s="292"/>
      <c r="E403" s="292"/>
      <c r="F403" s="292"/>
      <c r="G403" s="292"/>
      <c r="H403" s="292"/>
      <c r="I403" s="292"/>
      <c r="J403" s="292"/>
      <c r="K403" s="292"/>
      <c r="L403" s="223"/>
    </row>
    <row r="404" spans="1:12" s="139" customFormat="1" ht="42" customHeight="1">
      <c r="A404" s="197" t="s">
        <v>38629</v>
      </c>
      <c r="B404" s="517" t="str">
        <f>VLOOKUP(A404,ORÇAMENTO!$A$17:$K$166,2,FALSE)</f>
        <v>MASSA ÚNICA, PARA RECEBIMENTO DE PINTURA, EM ARGAMASSA TRAÇO 1:2:8, PREPARO MANUAL, APLICADA MANUALMENTE EM FACES INTERNAS DE PAREDES, ESPESSURA DE 20MM, COM EXECUÇÃO DE TALISCAS. AF_06/2014</v>
      </c>
      <c r="C404" s="518"/>
      <c r="D404" s="518"/>
      <c r="E404" s="518"/>
      <c r="F404" s="518"/>
      <c r="G404" s="518"/>
      <c r="H404" s="519"/>
      <c r="I404" s="291" t="str">
        <f>VLOOKUP(A404,ORÇAMENTO!$A$17:$K$166,9,FALSE)</f>
        <v>87530</v>
      </c>
      <c r="J404" s="291" t="s">
        <v>20</v>
      </c>
      <c r="K404" s="291" t="s">
        <v>166</v>
      </c>
      <c r="L404" s="221">
        <f>B407</f>
        <v>223.56</v>
      </c>
    </row>
    <row r="405" spans="1:12" s="139" customFormat="1">
      <c r="A405" s="193"/>
      <c r="B405" s="292"/>
      <c r="C405" s="292"/>
      <c r="D405" s="292"/>
      <c r="E405" s="292"/>
      <c r="F405" s="292"/>
      <c r="G405" s="292"/>
      <c r="H405" s="292"/>
      <c r="I405" s="292"/>
      <c r="J405" s="292"/>
      <c r="K405" s="292"/>
      <c r="L405" s="223"/>
    </row>
    <row r="406" spans="1:12" s="139" customFormat="1">
      <c r="A406" s="193"/>
      <c r="B406" s="291" t="s">
        <v>38564</v>
      </c>
      <c r="C406" s="292"/>
      <c r="D406" s="292"/>
      <c r="E406" s="292"/>
      <c r="F406" s="292"/>
      <c r="G406" s="292"/>
      <c r="H406" s="292"/>
      <c r="I406" s="292"/>
      <c r="J406" s="292"/>
      <c r="K406" s="292"/>
      <c r="L406" s="223"/>
    </row>
    <row r="407" spans="1:12" s="139" customFormat="1">
      <c r="A407" s="193"/>
      <c r="B407" s="291">
        <f>111.78*2</f>
        <v>223.56</v>
      </c>
      <c r="C407" s="292"/>
      <c r="D407" s="292"/>
      <c r="E407" s="292"/>
      <c r="F407" s="292"/>
      <c r="G407" s="292"/>
      <c r="H407" s="292"/>
      <c r="I407" s="292"/>
      <c r="J407" s="292"/>
      <c r="K407" s="292"/>
      <c r="L407" s="223"/>
    </row>
    <row r="408" spans="1:12" s="139" customFormat="1">
      <c r="A408" s="193"/>
      <c r="B408" s="292"/>
      <c r="C408" s="292"/>
      <c r="D408" s="292"/>
      <c r="E408" s="292"/>
      <c r="F408" s="292"/>
      <c r="G408" s="292"/>
      <c r="H408" s="292"/>
      <c r="I408" s="292"/>
      <c r="J408" s="292"/>
      <c r="K408" s="292"/>
      <c r="L408" s="223"/>
    </row>
    <row r="409" spans="1:12" s="139" customFormat="1">
      <c r="A409" s="196" t="s">
        <v>38642</v>
      </c>
      <c r="B409" s="510" t="str">
        <f>VLOOKUP(A409,ORÇAMENTO!$A$17:$K$166,2,FALSE)</f>
        <v>ACABAMENTOS</v>
      </c>
      <c r="C409" s="511"/>
      <c r="D409" s="511"/>
      <c r="E409" s="511"/>
      <c r="F409" s="511"/>
      <c r="G409" s="511"/>
      <c r="H409" s="512"/>
      <c r="I409" s="230"/>
      <c r="J409" s="230"/>
      <c r="K409" s="230"/>
      <c r="L409" s="231"/>
    </row>
    <row r="410" spans="1:12" s="139" customFormat="1">
      <c r="A410" s="194" t="s">
        <v>38644</v>
      </c>
      <c r="B410" s="513" t="str">
        <f>VLOOKUP(A410,ORÇAMENTO!$A$17:$K$166,2,FALSE)</f>
        <v>FORRO DE GESSO EM PLACAS ACARTONADAS - FGA</v>
      </c>
      <c r="C410" s="514"/>
      <c r="D410" s="514"/>
      <c r="E410" s="514"/>
      <c r="F410" s="514"/>
      <c r="G410" s="514"/>
      <c r="H410" s="515"/>
      <c r="I410" s="291" t="str">
        <f>VLOOKUP(A410,ORÇAMENTO!$A$17:$K$166,9,FALSE)</f>
        <v>ED-49687</v>
      </c>
      <c r="J410" s="291" t="s">
        <v>19</v>
      </c>
      <c r="K410" s="11" t="s">
        <v>166</v>
      </c>
      <c r="L410" s="224">
        <f>C412</f>
        <v>28.24</v>
      </c>
    </row>
    <row r="411" spans="1:12" s="139" customFormat="1">
      <c r="A411" s="300"/>
      <c r="B411" s="292"/>
      <c r="C411" s="292"/>
      <c r="D411" s="292"/>
      <c r="E411" s="292"/>
      <c r="F411" s="292"/>
      <c r="G411" s="292"/>
      <c r="H411" s="292"/>
      <c r="I411" s="292"/>
      <c r="J411" s="292"/>
      <c r="K411" s="292"/>
      <c r="L411" s="225"/>
    </row>
    <row r="412" spans="1:12" s="139" customFormat="1">
      <c r="A412" s="300"/>
      <c r="B412" s="250" t="s">
        <v>38645</v>
      </c>
      <c r="C412" s="302">
        <v>28.24</v>
      </c>
      <c r="D412" s="292"/>
      <c r="E412" s="292"/>
      <c r="F412" s="292"/>
      <c r="G412" s="292"/>
      <c r="H412" s="292"/>
      <c r="I412" s="292"/>
      <c r="J412" s="292"/>
      <c r="K412" s="292"/>
      <c r="L412" s="225"/>
    </row>
    <row r="413" spans="1:12" s="139" customFormat="1">
      <c r="A413" s="300"/>
      <c r="B413" s="292"/>
      <c r="C413" s="292"/>
      <c r="D413" s="292"/>
      <c r="E413" s="292"/>
      <c r="F413" s="292"/>
      <c r="G413" s="292"/>
      <c r="H413" s="292"/>
      <c r="I413" s="292"/>
      <c r="J413" s="292"/>
      <c r="K413" s="292"/>
      <c r="L413" s="225"/>
    </row>
    <row r="414" spans="1:12" s="139" customFormat="1">
      <c r="A414" s="194" t="s">
        <v>50174</v>
      </c>
      <c r="B414" s="513" t="str">
        <f>VLOOKUP(A414,ORÇAMENTO!$A$17:$K$166,2,FALSE)</f>
        <v>ACABAMENTOS PARA FORRO (SANCA DE GESSO MONTADA NA OBRA). AF_05/2017_P</v>
      </c>
      <c r="C414" s="514"/>
      <c r="D414" s="514"/>
      <c r="E414" s="514"/>
      <c r="F414" s="514"/>
      <c r="G414" s="514"/>
      <c r="H414" s="515"/>
      <c r="I414" s="291" t="str">
        <f>VLOOKUP(A414,ORÇAMENTO!$A$17:$K$166,9,FALSE)</f>
        <v>99054</v>
      </c>
      <c r="J414" s="291" t="s">
        <v>19</v>
      </c>
      <c r="K414" s="11" t="s">
        <v>166</v>
      </c>
      <c r="L414" s="224">
        <f>C416*C417</f>
        <v>2.4000000000000004</v>
      </c>
    </row>
    <row r="415" spans="1:12" s="139" customFormat="1">
      <c r="A415" s="300"/>
      <c r="B415" s="292"/>
      <c r="C415" s="292"/>
      <c r="D415" s="292"/>
      <c r="E415" s="292"/>
      <c r="F415" s="292"/>
      <c r="G415" s="292"/>
      <c r="H415" s="292"/>
      <c r="I415" s="292"/>
      <c r="J415" s="292"/>
      <c r="K415" s="292"/>
      <c r="L415" s="225"/>
    </row>
    <row r="416" spans="1:12" s="139" customFormat="1">
      <c r="A416" s="292"/>
      <c r="B416" s="250" t="s">
        <v>38631</v>
      </c>
      <c r="C416" s="250">
        <f>0.4*2</f>
        <v>0.8</v>
      </c>
      <c r="D416" s="292"/>
      <c r="E416" s="292"/>
      <c r="F416" s="292"/>
      <c r="G416" s="292"/>
      <c r="H416" s="292"/>
      <c r="I416" s="292"/>
      <c r="J416" s="292"/>
      <c r="K416" s="292"/>
      <c r="L416" s="225"/>
    </row>
    <row r="417" spans="1:12" s="139" customFormat="1">
      <c r="A417" s="292"/>
      <c r="B417" s="291" t="s">
        <v>38630</v>
      </c>
      <c r="C417" s="291">
        <v>3</v>
      </c>
      <c r="D417" s="292"/>
      <c r="E417" s="292"/>
      <c r="F417" s="292"/>
      <c r="G417" s="292"/>
      <c r="H417" s="292"/>
      <c r="I417" s="292"/>
      <c r="J417" s="292"/>
      <c r="K417" s="292"/>
      <c r="L417" s="225"/>
    </row>
    <row r="418" spans="1:12">
      <c r="A418" s="293"/>
      <c r="B418" s="293"/>
      <c r="C418" s="293"/>
      <c r="D418" s="293"/>
      <c r="E418" s="293"/>
      <c r="F418" s="293"/>
      <c r="G418" s="293"/>
      <c r="H418" s="293"/>
      <c r="I418" s="247"/>
      <c r="J418" s="247"/>
      <c r="K418" s="247"/>
      <c r="L418" s="232"/>
    </row>
    <row r="419" spans="1:12" s="139" customFormat="1">
      <c r="A419" s="194" t="s">
        <v>50175</v>
      </c>
      <c r="B419" s="513" t="str">
        <f>VLOOKUP(A419,ORÇAMENTO!$A$17:$K$166,2,FALSE)</f>
        <v>APLICAÇÃO DE FUNDO SELADOR ACRÍLICO EM PAREDES, UMA DEMÃO. AF_06/2014</v>
      </c>
      <c r="C419" s="514"/>
      <c r="D419" s="514"/>
      <c r="E419" s="514"/>
      <c r="F419" s="514"/>
      <c r="G419" s="514"/>
      <c r="H419" s="515"/>
      <c r="I419" s="291" t="str">
        <f>VLOOKUP(A419,ORÇAMENTO!$A$17:$K$166,9,FALSE)</f>
        <v>88485</v>
      </c>
      <c r="J419" s="291" t="s">
        <v>19</v>
      </c>
      <c r="K419" s="11" t="s">
        <v>166</v>
      </c>
      <c r="L419" s="224">
        <f>B422</f>
        <v>223.56</v>
      </c>
    </row>
    <row r="420" spans="1:12" s="139" customFormat="1">
      <c r="A420" s="300"/>
      <c r="B420" s="292"/>
      <c r="C420" s="292"/>
      <c r="D420" s="292"/>
      <c r="E420" s="292"/>
      <c r="F420" s="292"/>
      <c r="G420" s="292"/>
      <c r="H420" s="292"/>
      <c r="I420" s="292"/>
      <c r="J420" s="292"/>
      <c r="K420" s="292"/>
      <c r="L420" s="225"/>
    </row>
    <row r="421" spans="1:12" s="139" customFormat="1">
      <c r="A421" s="300"/>
      <c r="B421" s="302" t="s">
        <v>38632</v>
      </c>
      <c r="C421" s="292"/>
      <c r="D421" s="292"/>
      <c r="E421" s="292"/>
      <c r="F421" s="292"/>
      <c r="G421" s="292"/>
      <c r="H421" s="292"/>
      <c r="I421" s="292"/>
      <c r="J421" s="292"/>
      <c r="K421" s="292"/>
      <c r="L421" s="225"/>
    </row>
    <row r="422" spans="1:12" s="139" customFormat="1">
      <c r="A422" s="300"/>
      <c r="B422" s="291">
        <f>111.78*2</f>
        <v>223.56</v>
      </c>
      <c r="C422" s="292"/>
      <c r="D422" s="292"/>
      <c r="E422" s="292"/>
      <c r="F422" s="292"/>
      <c r="G422" s="292"/>
      <c r="H422" s="292"/>
      <c r="I422" s="292"/>
      <c r="J422" s="292"/>
      <c r="K422" s="292"/>
      <c r="L422" s="225"/>
    </row>
    <row r="423" spans="1:12" s="139" customFormat="1">
      <c r="A423" s="300"/>
      <c r="B423" s="292"/>
      <c r="C423" s="292"/>
      <c r="D423" s="292"/>
      <c r="E423" s="292"/>
      <c r="F423" s="292"/>
      <c r="G423" s="292"/>
      <c r="H423" s="292"/>
      <c r="I423" s="292"/>
      <c r="J423" s="292"/>
      <c r="K423" s="292"/>
      <c r="L423" s="225"/>
    </row>
    <row r="424" spans="1:12" s="139" customFormat="1">
      <c r="A424" s="194" t="s">
        <v>50176</v>
      </c>
      <c r="B424" s="513" t="str">
        <f>VLOOKUP(A424,ORÇAMENTO!$A$17:$K$166,2,FALSE)</f>
        <v>APLICAÇÃO MANUAL DE PINTURA COM TINTA LÁTEX ACRÍLICA EM PAREDES, DUAS DEMÃOS. AF_06/2014</v>
      </c>
      <c r="C424" s="514"/>
      <c r="D424" s="514"/>
      <c r="E424" s="514"/>
      <c r="F424" s="514"/>
      <c r="G424" s="514"/>
      <c r="H424" s="515"/>
      <c r="I424" s="302" t="str">
        <f>VLOOKUP(A424,ORÇAMENTO!$A$17:$K$166,9,FALSE)</f>
        <v>88489</v>
      </c>
      <c r="J424" s="302" t="s">
        <v>19</v>
      </c>
      <c r="K424" s="11" t="s">
        <v>166</v>
      </c>
      <c r="L424" s="224">
        <f>B427</f>
        <v>83.835000000000008</v>
      </c>
    </row>
    <row r="425" spans="1:12" s="139" customFormat="1">
      <c r="A425" s="300"/>
      <c r="B425" s="304"/>
      <c r="C425" s="304"/>
      <c r="D425" s="304"/>
      <c r="E425" s="304"/>
      <c r="F425" s="304"/>
      <c r="G425" s="304"/>
      <c r="H425" s="304"/>
      <c r="I425" s="304"/>
      <c r="J425" s="304"/>
      <c r="K425" s="304"/>
      <c r="L425" s="225"/>
    </row>
    <row r="426" spans="1:12" s="139" customFormat="1">
      <c r="A426" s="300"/>
      <c r="B426" s="302" t="s">
        <v>38632</v>
      </c>
      <c r="C426" s="304"/>
      <c r="D426" s="304"/>
      <c r="E426" s="304"/>
      <c r="F426" s="304"/>
      <c r="G426" s="304"/>
      <c r="H426" s="304"/>
      <c r="I426" s="304"/>
      <c r="J426" s="304"/>
      <c r="K426" s="304"/>
      <c r="L426" s="225"/>
    </row>
    <row r="427" spans="1:12" s="139" customFormat="1">
      <c r="A427" s="300"/>
      <c r="B427" s="302">
        <f>111.78*0.75</f>
        <v>83.835000000000008</v>
      </c>
      <c r="C427" s="304"/>
      <c r="D427" s="304"/>
      <c r="E427" s="304"/>
      <c r="F427" s="304"/>
      <c r="G427" s="304"/>
      <c r="H427" s="304"/>
      <c r="I427" s="304"/>
      <c r="J427" s="304"/>
      <c r="K427" s="304"/>
      <c r="L427" s="225"/>
    </row>
    <row r="428" spans="1:12" s="139" customFormat="1">
      <c r="A428" s="300"/>
      <c r="B428" s="304"/>
      <c r="C428" s="304"/>
      <c r="D428" s="304"/>
      <c r="E428" s="304"/>
      <c r="F428" s="304"/>
      <c r="G428" s="304"/>
      <c r="H428" s="304"/>
      <c r="I428" s="304"/>
      <c r="J428" s="304"/>
      <c r="K428" s="304"/>
      <c r="L428" s="225"/>
    </row>
    <row r="429" spans="1:12" s="139" customFormat="1">
      <c r="A429" s="194" t="s">
        <v>50177</v>
      </c>
      <c r="B429" s="513" t="str">
        <f>VLOOKUP(A429,ORÇAMENTO!$A$17:$K$166,2,FALSE)</f>
        <v>APLICAÇÃO MANUAL DE TINTA LÁTEX ACRÍLICA EM PAREDE EXTERNAS DE CASAS, DUAS DEMÃOS. AF_11/2016</v>
      </c>
      <c r="C429" s="514"/>
      <c r="D429" s="514"/>
      <c r="E429" s="514"/>
      <c r="F429" s="514"/>
      <c r="G429" s="514"/>
      <c r="H429" s="515"/>
      <c r="I429" s="302" t="str">
        <f>VLOOKUP(A429,ORÇAMENTO!$A$17:$K$166,9,FALSE)</f>
        <v>95626</v>
      </c>
      <c r="J429" s="302" t="s">
        <v>19</v>
      </c>
      <c r="K429" s="11" t="s">
        <v>166</v>
      </c>
      <c r="L429" s="224">
        <f>B432</f>
        <v>139.72499999999999</v>
      </c>
    </row>
    <row r="430" spans="1:12" s="139" customFormat="1">
      <c r="A430" s="300"/>
      <c r="B430" s="304"/>
      <c r="C430" s="304"/>
      <c r="D430" s="304"/>
      <c r="E430" s="304"/>
      <c r="F430" s="304"/>
      <c r="G430" s="304"/>
      <c r="H430" s="304"/>
      <c r="I430" s="304"/>
      <c r="J430" s="304"/>
      <c r="K430" s="304"/>
      <c r="L430" s="225"/>
    </row>
    <row r="431" spans="1:12" s="139" customFormat="1">
      <c r="A431" s="300"/>
      <c r="B431" s="302" t="s">
        <v>38632</v>
      </c>
      <c r="C431" s="304"/>
      <c r="D431" s="304"/>
      <c r="E431" s="304"/>
      <c r="F431" s="304"/>
      <c r="G431" s="304"/>
      <c r="H431" s="304"/>
      <c r="I431" s="304"/>
      <c r="J431" s="304"/>
      <c r="K431" s="304"/>
      <c r="L431" s="225"/>
    </row>
    <row r="432" spans="1:12" s="139" customFormat="1">
      <c r="A432" s="300"/>
      <c r="B432" s="302">
        <f>B422-B427</f>
        <v>139.72499999999999</v>
      </c>
      <c r="C432" s="304"/>
      <c r="D432" s="304"/>
      <c r="E432" s="304"/>
      <c r="F432" s="304"/>
      <c r="G432" s="304"/>
      <c r="H432" s="304"/>
      <c r="I432" s="304"/>
      <c r="J432" s="304"/>
      <c r="K432" s="304"/>
      <c r="L432" s="225"/>
    </row>
    <row r="433" spans="1:12" s="139" customFormat="1">
      <c r="A433" s="300"/>
      <c r="B433" s="304"/>
      <c r="C433" s="304"/>
      <c r="D433" s="304"/>
      <c r="E433" s="304"/>
      <c r="F433" s="304"/>
      <c r="G433" s="304"/>
      <c r="H433" s="304"/>
      <c r="I433" s="304"/>
      <c r="J433" s="304"/>
      <c r="K433" s="304"/>
      <c r="L433" s="225"/>
    </row>
    <row r="434" spans="1:12" s="139" customFormat="1">
      <c r="A434" s="196" t="s">
        <v>50178</v>
      </c>
      <c r="B434" s="510" t="str">
        <f>VLOOKUP(A434,ORÇAMENTO!$A$17:$K$166,2,FALSE)</f>
        <v>SERVIÇOS FINAIS</v>
      </c>
      <c r="C434" s="511"/>
      <c r="D434" s="511"/>
      <c r="E434" s="511"/>
      <c r="F434" s="511"/>
      <c r="G434" s="511"/>
      <c r="H434" s="512"/>
      <c r="I434" s="230"/>
      <c r="J434" s="230"/>
      <c r="K434" s="230"/>
      <c r="L434" s="231"/>
    </row>
    <row r="435" spans="1:12" s="139" customFormat="1">
      <c r="A435" s="194" t="s">
        <v>50179</v>
      </c>
      <c r="B435" s="513" t="str">
        <f>VLOOKUP(A435,ORÇAMENTO!$A$17:$K$166,2,FALSE)</f>
        <v>LIMPEZA FINAL PARA ENTREGA DA OBRA</v>
      </c>
      <c r="C435" s="514"/>
      <c r="D435" s="514"/>
      <c r="E435" s="514"/>
      <c r="F435" s="514"/>
      <c r="G435" s="514"/>
      <c r="H435" s="515"/>
      <c r="I435" s="302" t="str">
        <f>VLOOKUP(A435,ORÇAMENTO!$A$17:$K$166,9,FALSE)</f>
        <v>ED-50266</v>
      </c>
      <c r="J435" s="302" t="s">
        <v>19</v>
      </c>
      <c r="K435" s="11" t="s">
        <v>166</v>
      </c>
      <c r="L435" s="224">
        <f>C437</f>
        <v>28.24</v>
      </c>
    </row>
    <row r="436" spans="1:12">
      <c r="A436" s="305"/>
      <c r="B436" s="305"/>
      <c r="C436" s="305"/>
      <c r="D436" s="305"/>
      <c r="E436" s="305"/>
      <c r="F436" s="305"/>
      <c r="G436" s="305"/>
      <c r="H436" s="293"/>
      <c r="I436" s="247"/>
      <c r="J436" s="247"/>
      <c r="K436" s="247"/>
      <c r="L436" s="232"/>
    </row>
    <row r="437" spans="1:12">
      <c r="A437" s="305"/>
      <c r="B437" s="250" t="s">
        <v>38645</v>
      </c>
      <c r="C437" s="302">
        <v>28.24</v>
      </c>
      <c r="D437" s="305"/>
      <c r="E437" s="305"/>
      <c r="F437" s="305"/>
      <c r="G437" s="305"/>
      <c r="H437" s="247"/>
      <c r="I437" s="247"/>
      <c r="J437" s="247"/>
      <c r="K437" s="247"/>
      <c r="L437" s="232"/>
    </row>
    <row r="438" spans="1:12" s="43" customFormat="1">
      <c r="A438" s="305"/>
      <c r="B438" s="305"/>
      <c r="C438" s="305"/>
      <c r="D438" s="305"/>
      <c r="E438" s="305"/>
      <c r="F438" s="305"/>
      <c r="G438" s="305"/>
      <c r="H438" s="293"/>
      <c r="I438" s="293"/>
      <c r="J438" s="293"/>
      <c r="K438" s="293"/>
      <c r="L438" s="232"/>
    </row>
    <row r="439" spans="1:12" s="139" customFormat="1" ht="15" customHeight="1">
      <c r="A439" s="188" t="s">
        <v>38636</v>
      </c>
      <c r="B439" s="523" t="str">
        <f>VLOOKUP(A439,ORÇAMENTO!$A$17:$H$165,2,FALSE)</f>
        <v>REFORMAS</v>
      </c>
      <c r="C439" s="524"/>
      <c r="D439" s="524"/>
      <c r="E439" s="524"/>
      <c r="F439" s="524"/>
      <c r="G439" s="524"/>
      <c r="H439" s="525"/>
      <c r="I439" s="219"/>
      <c r="J439" s="219"/>
      <c r="K439" s="219"/>
      <c r="L439" s="220"/>
    </row>
    <row r="440" spans="1:12" s="139" customFormat="1">
      <c r="A440" s="196" t="s">
        <v>38634</v>
      </c>
      <c r="B440" s="510" t="str">
        <f>VLOOKUP(A440,ORÇAMENTO!$A$17:$K$166,2,FALSE)</f>
        <v>PONTO DÁGUA PARA PURIFICADOR</v>
      </c>
      <c r="C440" s="511"/>
      <c r="D440" s="511"/>
      <c r="E440" s="511"/>
      <c r="F440" s="511"/>
      <c r="G440" s="511"/>
      <c r="H440" s="512"/>
      <c r="I440" s="230"/>
      <c r="J440" s="230"/>
      <c r="K440" s="230"/>
      <c r="L440" s="231"/>
    </row>
    <row r="441" spans="1:12" s="139" customFormat="1" ht="46.5" customHeight="1">
      <c r="A441" s="194" t="s">
        <v>38646</v>
      </c>
      <c r="B441" s="513" t="str">
        <f>VLOOKUP(A441,ORÇAMENTO!$A$17:$K$166,2,FALSE)</f>
        <v>PONTO DE EMBUTIR PARA ÁGUA FRIA EM TUBO PVC RÍGIDO ROSCÁVEL, DN 1/2" (20MM), EMBUTIDO NA ALVENARIA COM DISTÂNCIA DE ATÉ CINCO (5) METROS DA TOMADA DE ÁGUA, INCLUSIVE CONEXÕES E FIXAÇÃO DO TUBO COM ENCHIMENTO DO RASGO NA ALVENARIA/CONCRETO COM ARGAMASSA</v>
      </c>
      <c r="C441" s="514"/>
      <c r="D441" s="514"/>
      <c r="E441" s="514"/>
      <c r="F441" s="514"/>
      <c r="G441" s="514"/>
      <c r="H441" s="515"/>
      <c r="I441" s="302" t="str">
        <f>VLOOKUP(A441,ORÇAMENTO!$A$17:$K$166,9,FALSE)</f>
        <v>ED-50222</v>
      </c>
      <c r="J441" s="302" t="s">
        <v>19</v>
      </c>
      <c r="K441" s="11" t="s">
        <v>38649</v>
      </c>
      <c r="L441" s="224">
        <f>C443</f>
        <v>1</v>
      </c>
    </row>
    <row r="442" spans="1:12" s="43" customFormat="1">
      <c r="A442" s="198"/>
      <c r="B442" s="292"/>
      <c r="C442" s="305"/>
      <c r="D442" s="305"/>
      <c r="E442" s="305"/>
      <c r="F442" s="305"/>
      <c r="G442" s="305"/>
      <c r="H442" s="293"/>
      <c r="I442" s="293"/>
      <c r="J442" s="293"/>
      <c r="K442" s="293"/>
      <c r="L442" s="232"/>
    </row>
    <row r="443" spans="1:12" s="43" customFormat="1">
      <c r="A443" s="198"/>
      <c r="B443" s="250" t="s">
        <v>38650</v>
      </c>
      <c r="C443" s="302">
        <v>1</v>
      </c>
      <c r="D443" s="305"/>
      <c r="E443" s="305"/>
      <c r="F443" s="305"/>
      <c r="G443" s="305"/>
      <c r="H443" s="293"/>
      <c r="I443" s="293"/>
      <c r="J443" s="293"/>
      <c r="K443" s="293"/>
      <c r="L443" s="232"/>
    </row>
    <row r="444" spans="1:12" s="43" customFormat="1">
      <c r="A444" s="198"/>
      <c r="B444" s="304"/>
      <c r="C444" s="305"/>
      <c r="D444" s="305"/>
      <c r="E444" s="305"/>
      <c r="F444" s="305"/>
      <c r="G444" s="305"/>
      <c r="H444" s="293"/>
      <c r="I444" s="293"/>
      <c r="J444" s="293"/>
      <c r="K444" s="293"/>
      <c r="L444" s="232"/>
    </row>
    <row r="445" spans="1:12" s="139" customFormat="1">
      <c r="A445" s="194" t="s">
        <v>38647</v>
      </c>
      <c r="B445" s="513" t="str">
        <f>VLOOKUP(A445,ORÇAMENTO!$A$17:$K$166,2,FALSE)</f>
        <v>DEMOLIÇÃO DE REVESTIMENTO CERÂMICO, AZULEJO OU LADRILHO HIDRÁULICO INCLUSIVE AFASTAMENTO</v>
      </c>
      <c r="C445" s="514"/>
      <c r="D445" s="514"/>
      <c r="E445" s="514"/>
      <c r="F445" s="514"/>
      <c r="G445" s="514"/>
      <c r="H445" s="515"/>
      <c r="I445" s="302" t="str">
        <f>VLOOKUP(A445,ORÇAMENTO!$A$17:$K$166,9,FALSE)</f>
        <v>ED-48502</v>
      </c>
      <c r="J445" s="302" t="s">
        <v>19</v>
      </c>
      <c r="K445" s="11" t="s">
        <v>166</v>
      </c>
      <c r="L445" s="224">
        <f>C447</f>
        <v>2</v>
      </c>
    </row>
    <row r="446" spans="1:12" s="43" customFormat="1">
      <c r="A446" s="198"/>
      <c r="B446" s="304"/>
      <c r="C446" s="305"/>
      <c r="D446" s="305"/>
      <c r="E446" s="305"/>
      <c r="F446" s="305"/>
      <c r="G446" s="305"/>
      <c r="H446" s="305"/>
      <c r="I446" s="305"/>
      <c r="J446" s="305"/>
      <c r="K446" s="305"/>
      <c r="L446" s="232"/>
    </row>
    <row r="447" spans="1:12" s="43" customFormat="1">
      <c r="A447" s="198"/>
      <c r="B447" s="250" t="s">
        <v>38651</v>
      </c>
      <c r="C447" s="302">
        <v>2</v>
      </c>
      <c r="D447" s="305"/>
      <c r="E447" s="305"/>
      <c r="F447" s="305"/>
      <c r="G447" s="305"/>
      <c r="H447" s="305"/>
      <c r="I447" s="305"/>
      <c r="J447" s="305"/>
      <c r="K447" s="305"/>
      <c r="L447" s="232"/>
    </row>
    <row r="448" spans="1:12" s="43" customFormat="1">
      <c r="A448" s="198"/>
      <c r="B448" s="304"/>
      <c r="C448" s="305"/>
      <c r="D448" s="305"/>
      <c r="E448" s="305"/>
      <c r="F448" s="305"/>
      <c r="G448" s="305"/>
      <c r="H448" s="305"/>
      <c r="I448" s="305"/>
      <c r="J448" s="305"/>
      <c r="K448" s="305"/>
      <c r="L448" s="232"/>
    </row>
    <row r="449" spans="1:12" s="139" customFormat="1" ht="46.5" customHeight="1">
      <c r="A449" s="194" t="s">
        <v>38648</v>
      </c>
      <c r="B449" s="513" t="str">
        <f>VLOOKUP(A449,ORÇAMENTO!$A$17:$K$166,2,FALSE)</f>
        <v>REVESTIMENTO COM CERÂMICA APLICADO EM PAREDE, ACABAMENTO ESMALTADO, AMBIENTE INTERNO/EXTERNO, PADRÃO EXTRA, DIMENSÃO DA PEÇA ATÉ 2025 CM2, PEI III, ASSENTAMENTO COM ARGAMASSA INDUSTRIALIZADA, INCLUSIVE REJUNTAMENTO</v>
      </c>
      <c r="C449" s="514"/>
      <c r="D449" s="514"/>
      <c r="E449" s="514"/>
      <c r="F449" s="514"/>
      <c r="G449" s="514"/>
      <c r="H449" s="515"/>
      <c r="I449" s="302" t="str">
        <f>VLOOKUP(A449,ORÇAMENTO!$A$17:$K$166,9,FALSE)</f>
        <v>ED-9081</v>
      </c>
      <c r="J449" s="302" t="s">
        <v>19</v>
      </c>
      <c r="K449" s="11" t="s">
        <v>166</v>
      </c>
      <c r="L449" s="224">
        <f>C451</f>
        <v>2</v>
      </c>
    </row>
    <row r="450" spans="1:12" s="43" customFormat="1">
      <c r="A450" s="198"/>
      <c r="B450" s="304"/>
      <c r="C450" s="305"/>
      <c r="D450" s="305"/>
      <c r="E450" s="305"/>
      <c r="F450" s="305"/>
      <c r="G450" s="305"/>
      <c r="H450" s="305"/>
      <c r="I450" s="305"/>
      <c r="J450" s="305"/>
      <c r="K450" s="305"/>
      <c r="L450" s="232"/>
    </row>
    <row r="451" spans="1:12" s="43" customFormat="1">
      <c r="A451" s="198"/>
      <c r="B451" s="250" t="s">
        <v>38651</v>
      </c>
      <c r="C451" s="302">
        <v>2</v>
      </c>
      <c r="D451" s="305"/>
      <c r="E451" s="305"/>
      <c r="F451" s="305"/>
      <c r="G451" s="305"/>
      <c r="H451" s="305"/>
      <c r="I451" s="305"/>
      <c r="J451" s="305"/>
      <c r="K451" s="305"/>
      <c r="L451" s="232"/>
    </row>
    <row r="452" spans="1:12" s="43" customFormat="1">
      <c r="A452" s="198"/>
      <c r="B452" s="306"/>
      <c r="C452" s="304"/>
      <c r="D452" s="305"/>
      <c r="E452" s="305"/>
      <c r="F452" s="305"/>
      <c r="G452" s="305"/>
      <c r="H452" s="305"/>
      <c r="I452" s="305"/>
      <c r="J452" s="305"/>
      <c r="K452" s="305"/>
      <c r="L452" s="232"/>
    </row>
    <row r="453" spans="1:12" s="139" customFormat="1">
      <c r="A453" s="196" t="s">
        <v>38639</v>
      </c>
      <c r="B453" s="510" t="str">
        <f>VLOOKUP(A453,ORÇAMENTO!$A$17:$K$166,2,FALSE)</f>
        <v>REVESTIMENTOS E ACABAMENTOS</v>
      </c>
      <c r="C453" s="511"/>
      <c r="D453" s="511"/>
      <c r="E453" s="511"/>
      <c r="F453" s="511"/>
      <c r="G453" s="511"/>
      <c r="H453" s="512"/>
      <c r="I453" s="230"/>
      <c r="J453" s="230"/>
      <c r="K453" s="230"/>
      <c r="L453" s="231"/>
    </row>
    <row r="454" spans="1:12" s="139" customFormat="1">
      <c r="A454" s="269" t="s">
        <v>38652</v>
      </c>
      <c r="B454" s="510" t="str">
        <f>VLOOKUP(A454,ORÇAMENTO!$A$17:$K$166,2,FALSE)</f>
        <v>MURO E PAREDES</v>
      </c>
      <c r="C454" s="511"/>
      <c r="D454" s="511"/>
      <c r="E454" s="511"/>
      <c r="F454" s="511"/>
      <c r="G454" s="511"/>
      <c r="H454" s="512"/>
      <c r="I454" s="230"/>
      <c r="J454" s="230"/>
      <c r="K454" s="270"/>
      <c r="L454" s="271"/>
    </row>
    <row r="455" spans="1:12" s="139" customFormat="1">
      <c r="A455" s="194" t="s">
        <v>38657</v>
      </c>
      <c r="B455" s="513" t="str">
        <f>VLOOKUP(A455,ORÇAMENTO!$A$17:$K$166,2,FALSE)</f>
        <v>DEMOLIÇÃO DE REBOCO, COM ESPESSURA DE ATÉ 55MM, INCLUSIVE AFASTAMENTO</v>
      </c>
      <c r="C455" s="514"/>
      <c r="D455" s="514"/>
      <c r="E455" s="514"/>
      <c r="F455" s="514"/>
      <c r="G455" s="514"/>
      <c r="H455" s="515"/>
      <c r="I455" s="302" t="str">
        <f>VLOOKUP(A455,ORÇAMENTO!$A$17:$K$166,9,FALSE)</f>
        <v>ED-48501</v>
      </c>
      <c r="J455" s="327" t="s">
        <v>19</v>
      </c>
      <c r="K455" s="11" t="s">
        <v>38649</v>
      </c>
      <c r="L455" s="224">
        <f>H462+I459-F459+H472</f>
        <v>476.02300000000008</v>
      </c>
    </row>
    <row r="456" spans="1:12" s="43" customFormat="1">
      <c r="A456" s="198"/>
      <c r="B456" s="304"/>
      <c r="C456" s="305"/>
      <c r="D456" s="305"/>
      <c r="E456" s="305"/>
      <c r="F456" s="305"/>
      <c r="G456" s="305"/>
      <c r="H456" s="305"/>
      <c r="I456" s="305"/>
      <c r="J456" s="305"/>
      <c r="K456" s="305"/>
      <c r="L456" s="232"/>
    </row>
    <row r="457" spans="1:12" s="43" customFormat="1" ht="15" customHeight="1">
      <c r="A457" s="198"/>
      <c r="B457" s="306"/>
      <c r="C457" s="304"/>
      <c r="D457" s="521" t="s">
        <v>38663</v>
      </c>
      <c r="E457" s="521"/>
      <c r="F457" s="521"/>
      <c r="G457" s="516" t="s">
        <v>38665</v>
      </c>
      <c r="H457" s="516"/>
      <c r="I457" s="516"/>
      <c r="J457" s="305"/>
      <c r="K457" s="305"/>
      <c r="L457" s="232"/>
    </row>
    <row r="458" spans="1:12" s="43" customFormat="1" ht="40.5">
      <c r="A458" s="198"/>
      <c r="B458" s="306"/>
      <c r="C458" s="304"/>
      <c r="D458" s="250" t="s">
        <v>35108</v>
      </c>
      <c r="E458" s="250" t="s">
        <v>38664</v>
      </c>
      <c r="F458" s="250" t="s">
        <v>38667</v>
      </c>
      <c r="G458" s="303" t="s">
        <v>38666</v>
      </c>
      <c r="H458" s="303" t="s">
        <v>35108</v>
      </c>
      <c r="I458" s="303" t="s">
        <v>38681</v>
      </c>
      <c r="J458" s="305"/>
      <c r="K458" s="305"/>
      <c r="L458" s="232"/>
    </row>
    <row r="459" spans="1:12" s="43" customFormat="1" ht="27.75" customHeight="1">
      <c r="A459" s="198"/>
      <c r="B459" s="306"/>
      <c r="C459" s="304"/>
      <c r="D459" s="250">
        <v>1.6</v>
      </c>
      <c r="E459" s="303">
        <f>3.8*2+1.85*6+1.7*2+2.2*2</f>
        <v>26.5</v>
      </c>
      <c r="F459" s="303">
        <f>D459*E459</f>
        <v>42.400000000000006</v>
      </c>
      <c r="G459" s="303">
        <v>15.5</v>
      </c>
      <c r="H459" s="303">
        <v>4</v>
      </c>
      <c r="I459" s="303">
        <f>G459*H459</f>
        <v>62</v>
      </c>
      <c r="J459" s="305"/>
      <c r="K459" s="305"/>
      <c r="L459" s="232"/>
    </row>
    <row r="460" spans="1:12" s="43" customFormat="1">
      <c r="A460" s="198"/>
      <c r="B460" s="306"/>
      <c r="C460" s="304"/>
      <c r="D460" s="305"/>
      <c r="E460" s="305"/>
      <c r="F460" s="305"/>
      <c r="G460" s="305"/>
      <c r="H460" s="305"/>
      <c r="I460" s="305"/>
      <c r="J460" s="305"/>
      <c r="K460" s="305"/>
      <c r="L460" s="232"/>
    </row>
    <row r="461" spans="1:12" s="43" customFormat="1" ht="15" customHeight="1">
      <c r="A461" s="198"/>
      <c r="B461" s="306"/>
      <c r="C461" s="304"/>
      <c r="D461" s="557" t="s">
        <v>38677</v>
      </c>
      <c r="E461" s="562"/>
      <c r="F461" s="562"/>
      <c r="G461" s="562"/>
      <c r="H461" s="279" t="s">
        <v>38680</v>
      </c>
      <c r="I461" s="516" t="s">
        <v>38684</v>
      </c>
      <c r="J461" s="516"/>
      <c r="K461" s="516"/>
      <c r="L461" s="232"/>
    </row>
    <row r="462" spans="1:12" s="43" customFormat="1" ht="15" customHeight="1">
      <c r="A462" s="198"/>
      <c r="B462" s="306"/>
      <c r="C462" s="304"/>
      <c r="D462" s="250"/>
      <c r="E462" s="557" t="s">
        <v>38678</v>
      </c>
      <c r="F462" s="558"/>
      <c r="G462" s="250" t="s">
        <v>38679</v>
      </c>
      <c r="H462" s="250">
        <f>SUM(H463:H471)*1.1</f>
        <v>447.6230000000001</v>
      </c>
      <c r="I462" s="303" t="s">
        <v>38666</v>
      </c>
      <c r="J462" s="303" t="s">
        <v>35108</v>
      </c>
      <c r="K462" s="303" t="s">
        <v>38681</v>
      </c>
      <c r="L462" s="232"/>
    </row>
    <row r="463" spans="1:12" s="43" customFormat="1">
      <c r="A463" s="198"/>
      <c r="B463" s="306"/>
      <c r="C463" s="304"/>
      <c r="D463" s="303" t="s">
        <v>38668</v>
      </c>
      <c r="E463" s="303">
        <v>0.7</v>
      </c>
      <c r="F463" s="303">
        <v>1.75</v>
      </c>
      <c r="G463" s="303">
        <v>3.5</v>
      </c>
      <c r="H463" s="249">
        <f>(E463*2+F463*2)*G463</f>
        <v>17.150000000000002</v>
      </c>
      <c r="I463" s="303">
        <v>15.5</v>
      </c>
      <c r="J463" s="303">
        <v>3</v>
      </c>
      <c r="K463" s="303">
        <f>I463*J463</f>
        <v>46.5</v>
      </c>
      <c r="L463" s="232"/>
    </row>
    <row r="464" spans="1:12" s="43" customFormat="1">
      <c r="A464" s="198"/>
      <c r="B464" s="306"/>
      <c r="C464" s="304"/>
      <c r="D464" s="303" t="s">
        <v>38669</v>
      </c>
      <c r="E464" s="303">
        <v>1.45</v>
      </c>
      <c r="F464" s="303">
        <v>1.75</v>
      </c>
      <c r="G464" s="303">
        <v>3.5</v>
      </c>
      <c r="H464" s="249">
        <f t="shared" ref="H464:H471" si="1">(E464*2+F464*2)*G464</f>
        <v>22.400000000000002</v>
      </c>
      <c r="I464" s="305"/>
      <c r="J464" s="305"/>
      <c r="K464" s="305"/>
      <c r="L464" s="232"/>
    </row>
    <row r="465" spans="1:12" s="43" customFormat="1">
      <c r="A465" s="198"/>
      <c r="B465" s="306"/>
      <c r="C465" s="304"/>
      <c r="D465" s="303" t="s">
        <v>38675</v>
      </c>
      <c r="E465" s="303">
        <v>1.1499999999999999</v>
      </c>
      <c r="F465" s="303">
        <v>1.75</v>
      </c>
      <c r="G465" s="303">
        <v>3.5</v>
      </c>
      <c r="H465" s="249">
        <f t="shared" si="1"/>
        <v>20.3</v>
      </c>
      <c r="I465" s="305"/>
      <c r="J465" s="305"/>
      <c r="K465" s="305"/>
      <c r="L465" s="232"/>
    </row>
    <row r="466" spans="1:12" s="43" customFormat="1">
      <c r="A466" s="198"/>
      <c r="B466" s="306"/>
      <c r="C466" s="304"/>
      <c r="D466" s="303" t="s">
        <v>38670</v>
      </c>
      <c r="E466" s="303">
        <v>2.2000000000000002</v>
      </c>
      <c r="F466" s="303">
        <v>4.24</v>
      </c>
      <c r="G466" s="303">
        <v>3.5</v>
      </c>
      <c r="H466" s="249">
        <f t="shared" si="1"/>
        <v>45.080000000000005</v>
      </c>
      <c r="I466" s="305"/>
      <c r="J466" s="305"/>
      <c r="K466" s="305"/>
      <c r="L466" s="232"/>
    </row>
    <row r="467" spans="1:12" s="43" customFormat="1">
      <c r="A467" s="198"/>
      <c r="B467" s="306"/>
      <c r="C467" s="304"/>
      <c r="D467" s="303" t="s">
        <v>38671</v>
      </c>
      <c r="E467" s="303">
        <v>2.2000000000000002</v>
      </c>
      <c r="F467" s="303">
        <v>1.2</v>
      </c>
      <c r="G467" s="303">
        <v>3.5</v>
      </c>
      <c r="H467" s="249">
        <f t="shared" si="1"/>
        <v>23.800000000000004</v>
      </c>
      <c r="I467" s="305"/>
      <c r="J467" s="305"/>
      <c r="K467" s="305"/>
      <c r="L467" s="232"/>
    </row>
    <row r="468" spans="1:12" s="43" customFormat="1">
      <c r="A468" s="198"/>
      <c r="B468" s="306"/>
      <c r="C468" s="304"/>
      <c r="D468" s="303" t="s">
        <v>38672</v>
      </c>
      <c r="E468" s="303">
        <v>2.2000000000000002</v>
      </c>
      <c r="F468" s="303">
        <v>2.2000000000000002</v>
      </c>
      <c r="G468" s="303">
        <v>3.5</v>
      </c>
      <c r="H468" s="249">
        <f t="shared" si="1"/>
        <v>30.800000000000004</v>
      </c>
      <c r="I468" s="305"/>
      <c r="J468" s="305"/>
      <c r="K468" s="305"/>
      <c r="L468" s="232"/>
    </row>
    <row r="469" spans="1:12" s="43" customFormat="1">
      <c r="A469" s="198"/>
      <c r="B469" s="306"/>
      <c r="C469" s="304"/>
      <c r="D469" s="303" t="s">
        <v>38676</v>
      </c>
      <c r="E469" s="303">
        <v>3.8</v>
      </c>
      <c r="F469" s="303">
        <v>6.3</v>
      </c>
      <c r="G469" s="303">
        <v>3.5</v>
      </c>
      <c r="H469" s="249">
        <f t="shared" si="1"/>
        <v>70.7</v>
      </c>
      <c r="I469" s="305"/>
      <c r="J469" s="305"/>
      <c r="K469" s="305"/>
      <c r="L469" s="232"/>
    </row>
    <row r="470" spans="1:12" s="43" customFormat="1">
      <c r="A470" s="198"/>
      <c r="B470" s="306"/>
      <c r="C470" s="304"/>
      <c r="D470" s="303" t="s">
        <v>38673</v>
      </c>
      <c r="E470" s="303">
        <v>2.2000000000000002</v>
      </c>
      <c r="F470" s="303">
        <v>1.7</v>
      </c>
      <c r="G470" s="303">
        <v>3.5</v>
      </c>
      <c r="H470" s="249">
        <f t="shared" si="1"/>
        <v>27.300000000000004</v>
      </c>
      <c r="I470" s="305"/>
      <c r="J470" s="305"/>
      <c r="K470" s="305"/>
      <c r="L470" s="232"/>
    </row>
    <row r="471" spans="1:12" s="43" customFormat="1">
      <c r="A471" s="198"/>
      <c r="B471" s="306"/>
      <c r="C471" s="304"/>
      <c r="D471" s="303" t="s">
        <v>38674</v>
      </c>
      <c r="E471" s="303">
        <v>6.65</v>
      </c>
      <c r="F471" s="303">
        <v>9.9499999999999993</v>
      </c>
      <c r="G471" s="303">
        <v>4.5</v>
      </c>
      <c r="H471" s="249">
        <f t="shared" si="1"/>
        <v>149.4</v>
      </c>
      <c r="I471" s="305"/>
      <c r="J471" s="305"/>
      <c r="K471" s="305"/>
      <c r="L471" s="232"/>
    </row>
    <row r="472" spans="1:12" s="43" customFormat="1">
      <c r="A472" s="198"/>
      <c r="B472" s="322"/>
      <c r="C472" s="328"/>
      <c r="D472" s="321" t="s">
        <v>38708</v>
      </c>
      <c r="E472" s="321">
        <v>2.2000000000000002</v>
      </c>
      <c r="F472" s="321">
        <v>10</v>
      </c>
      <c r="G472" s="321">
        <v>0.2</v>
      </c>
      <c r="H472" s="249">
        <f>E472*F472*G472*2</f>
        <v>8.8000000000000007</v>
      </c>
      <c r="I472" s="329"/>
      <c r="J472" s="329"/>
      <c r="K472" s="329"/>
      <c r="L472" s="232"/>
    </row>
    <row r="473" spans="1:12" s="43" customFormat="1">
      <c r="A473" s="198"/>
      <c r="B473" s="306"/>
      <c r="C473" s="304"/>
      <c r="D473" s="305"/>
      <c r="E473" s="305"/>
      <c r="F473" s="305"/>
      <c r="G473" s="305"/>
      <c r="H473" s="305"/>
      <c r="I473" s="305"/>
      <c r="J473" s="305"/>
      <c r="K473" s="305"/>
      <c r="L473" s="232"/>
    </row>
    <row r="474" spans="1:12" s="139" customFormat="1" ht="33" customHeight="1">
      <c r="A474" s="194" t="s">
        <v>38658</v>
      </c>
      <c r="B474" s="513" t="str">
        <f>VLOOKUP(A474,ORÇAMENTO!$A$17:$K$166,2,FALSE)</f>
        <v>MASSA ÚNICA, PARA RECEBIMENTO DE PINTURA, EM ARGAMASSA TRAÇO 1:2:8, PREPARO MANUAL, APLICADA MANUALMENTE EM FACES INTERNAS DE PAREDES, ESPESSURA DE 20MM, COM EXECUÇÃO DE TALISCAS. AF_06/2014</v>
      </c>
      <c r="C474" s="514"/>
      <c r="D474" s="514"/>
      <c r="E474" s="514"/>
      <c r="F474" s="514"/>
      <c r="G474" s="514"/>
      <c r="H474" s="515"/>
      <c r="I474" s="302" t="str">
        <f>VLOOKUP(A474,ORÇAMENTO!$A$17:$K$166,9,FALSE)</f>
        <v>87530</v>
      </c>
      <c r="J474" s="302" t="s">
        <v>20</v>
      </c>
      <c r="K474" s="11" t="s">
        <v>38649</v>
      </c>
      <c r="L474" s="224">
        <f>H481+I478-F478+H491</f>
        <v>476.02300000000008</v>
      </c>
    </row>
    <row r="475" spans="1:12" s="43" customFormat="1">
      <c r="A475" s="198"/>
      <c r="B475" s="306"/>
      <c r="C475" s="304"/>
      <c r="D475" s="305"/>
      <c r="E475" s="305"/>
      <c r="F475" s="305"/>
      <c r="G475" s="305"/>
      <c r="H475" s="305"/>
      <c r="I475" s="305"/>
      <c r="J475" s="305"/>
      <c r="K475" s="305"/>
      <c r="L475" s="232"/>
    </row>
    <row r="476" spans="1:12" s="43" customFormat="1" ht="15" customHeight="1">
      <c r="A476" s="198"/>
      <c r="B476" s="306"/>
      <c r="C476" s="304"/>
      <c r="D476" s="521" t="s">
        <v>38663</v>
      </c>
      <c r="E476" s="521"/>
      <c r="F476" s="521"/>
      <c r="G476" s="516" t="s">
        <v>38665</v>
      </c>
      <c r="H476" s="516"/>
      <c r="I476" s="516"/>
      <c r="J476" s="305"/>
      <c r="K476" s="305"/>
      <c r="L476" s="232"/>
    </row>
    <row r="477" spans="1:12" s="43" customFormat="1" ht="40.5">
      <c r="A477" s="198"/>
      <c r="B477" s="306"/>
      <c r="C477" s="304"/>
      <c r="D477" s="250" t="s">
        <v>35108</v>
      </c>
      <c r="E477" s="250" t="s">
        <v>38664</v>
      </c>
      <c r="F477" s="250" t="s">
        <v>38667</v>
      </c>
      <c r="G477" s="303" t="s">
        <v>38666</v>
      </c>
      <c r="H477" s="303" t="s">
        <v>35108</v>
      </c>
      <c r="I477" s="303" t="s">
        <v>38681</v>
      </c>
      <c r="J477" s="305"/>
      <c r="K477" s="305"/>
      <c r="L477" s="232"/>
    </row>
    <row r="478" spans="1:12" s="43" customFormat="1">
      <c r="A478" s="198"/>
      <c r="B478" s="306"/>
      <c r="C478" s="304"/>
      <c r="D478" s="250">
        <v>1.6</v>
      </c>
      <c r="E478" s="303">
        <f>3.8*2+1.85*6+1.7*2+2.2*2</f>
        <v>26.5</v>
      </c>
      <c r="F478" s="303">
        <f>D478*E478</f>
        <v>42.400000000000006</v>
      </c>
      <c r="G478" s="303">
        <v>15.5</v>
      </c>
      <c r="H478" s="303">
        <v>4</v>
      </c>
      <c r="I478" s="303">
        <f>G478*H478</f>
        <v>62</v>
      </c>
      <c r="J478" s="305"/>
      <c r="K478" s="305"/>
      <c r="L478" s="232"/>
    </row>
    <row r="479" spans="1:12" s="43" customFormat="1">
      <c r="A479" s="198"/>
      <c r="B479" s="306"/>
      <c r="C479" s="304"/>
      <c r="D479" s="305"/>
      <c r="E479" s="305"/>
      <c r="F479" s="305"/>
      <c r="G479" s="305"/>
      <c r="H479" s="305"/>
      <c r="I479" s="305"/>
      <c r="J479" s="305"/>
      <c r="K479" s="305"/>
      <c r="L479" s="232"/>
    </row>
    <row r="480" spans="1:12" s="43" customFormat="1" ht="15" customHeight="1">
      <c r="A480" s="198"/>
      <c r="B480" s="306"/>
      <c r="C480" s="304"/>
      <c r="D480" s="557" t="s">
        <v>38677</v>
      </c>
      <c r="E480" s="562"/>
      <c r="F480" s="562"/>
      <c r="G480" s="562"/>
      <c r="H480" s="279" t="s">
        <v>38680</v>
      </c>
      <c r="I480" s="305"/>
      <c r="J480" s="305"/>
      <c r="K480" s="305"/>
      <c r="L480" s="232"/>
    </row>
    <row r="481" spans="1:12" s="43" customFormat="1">
      <c r="A481" s="198"/>
      <c r="B481" s="306"/>
      <c r="C481" s="304"/>
      <c r="D481" s="250"/>
      <c r="E481" s="557" t="s">
        <v>38678</v>
      </c>
      <c r="F481" s="558"/>
      <c r="G481" s="350" t="s">
        <v>38709</v>
      </c>
      <c r="H481" s="250">
        <f>SUM(H482:H490)*1.1</f>
        <v>447.6230000000001</v>
      </c>
      <c r="I481" s="305"/>
      <c r="J481" s="305"/>
      <c r="K481" s="305"/>
      <c r="L481" s="232"/>
    </row>
    <row r="482" spans="1:12" s="43" customFormat="1">
      <c r="A482" s="198"/>
      <c r="B482" s="306"/>
      <c r="C482" s="304"/>
      <c r="D482" s="303" t="s">
        <v>38668</v>
      </c>
      <c r="E482" s="303">
        <v>0.7</v>
      </c>
      <c r="F482" s="303">
        <v>1.75</v>
      </c>
      <c r="G482" s="303">
        <v>3.5</v>
      </c>
      <c r="H482" s="249">
        <f>(E482*2+F482*2)*G482</f>
        <v>17.150000000000002</v>
      </c>
      <c r="I482" s="305"/>
      <c r="J482" s="305"/>
      <c r="K482" s="305"/>
      <c r="L482" s="232"/>
    </row>
    <row r="483" spans="1:12" s="43" customFormat="1">
      <c r="A483" s="198"/>
      <c r="B483" s="306"/>
      <c r="C483" s="304"/>
      <c r="D483" s="303" t="s">
        <v>38669</v>
      </c>
      <c r="E483" s="303">
        <v>1.45</v>
      </c>
      <c r="F483" s="303">
        <v>1.75</v>
      </c>
      <c r="G483" s="303">
        <v>3.5</v>
      </c>
      <c r="H483" s="249">
        <f t="shared" ref="H483:H490" si="2">(E483*2+F483*2)*G483</f>
        <v>22.400000000000002</v>
      </c>
      <c r="I483" s="305"/>
      <c r="J483" s="305"/>
      <c r="K483" s="305"/>
      <c r="L483" s="232"/>
    </row>
    <row r="484" spans="1:12" s="43" customFormat="1">
      <c r="A484" s="198"/>
      <c r="B484" s="306"/>
      <c r="C484" s="304"/>
      <c r="D484" s="303" t="s">
        <v>38675</v>
      </c>
      <c r="E484" s="303">
        <v>1.1499999999999999</v>
      </c>
      <c r="F484" s="303">
        <v>1.75</v>
      </c>
      <c r="G484" s="303">
        <v>3.5</v>
      </c>
      <c r="H484" s="249">
        <f t="shared" si="2"/>
        <v>20.3</v>
      </c>
      <c r="I484" s="305"/>
      <c r="J484" s="305"/>
      <c r="K484" s="305"/>
      <c r="L484" s="232"/>
    </row>
    <row r="485" spans="1:12" s="43" customFormat="1">
      <c r="A485" s="198"/>
      <c r="B485" s="306"/>
      <c r="C485" s="304"/>
      <c r="D485" s="303" t="s">
        <v>38670</v>
      </c>
      <c r="E485" s="303">
        <v>2.2000000000000002</v>
      </c>
      <c r="F485" s="303">
        <v>4.24</v>
      </c>
      <c r="G485" s="303">
        <v>3.5</v>
      </c>
      <c r="H485" s="249">
        <f t="shared" si="2"/>
        <v>45.080000000000005</v>
      </c>
      <c r="I485" s="305"/>
      <c r="J485" s="305"/>
      <c r="K485" s="305"/>
      <c r="L485" s="232"/>
    </row>
    <row r="486" spans="1:12" s="43" customFormat="1">
      <c r="A486" s="198"/>
      <c r="B486" s="306"/>
      <c r="C486" s="304"/>
      <c r="D486" s="303" t="s">
        <v>38671</v>
      </c>
      <c r="E486" s="303">
        <v>2.2000000000000002</v>
      </c>
      <c r="F486" s="303">
        <v>1.2</v>
      </c>
      <c r="G486" s="303">
        <v>3.5</v>
      </c>
      <c r="H486" s="249">
        <f t="shared" si="2"/>
        <v>23.800000000000004</v>
      </c>
      <c r="I486" s="305"/>
      <c r="J486" s="305"/>
      <c r="K486" s="305"/>
      <c r="L486" s="232"/>
    </row>
    <row r="487" spans="1:12" s="43" customFormat="1">
      <c r="A487" s="198"/>
      <c r="B487" s="306"/>
      <c r="C487" s="304"/>
      <c r="D487" s="303" t="s">
        <v>38672</v>
      </c>
      <c r="E487" s="303">
        <v>2.2000000000000002</v>
      </c>
      <c r="F487" s="303">
        <v>2.2000000000000002</v>
      </c>
      <c r="G487" s="303">
        <v>3.5</v>
      </c>
      <c r="H487" s="249">
        <f t="shared" si="2"/>
        <v>30.800000000000004</v>
      </c>
      <c r="I487" s="305"/>
      <c r="J487" s="305"/>
      <c r="K487" s="305"/>
      <c r="L487" s="232"/>
    </row>
    <row r="488" spans="1:12" s="43" customFormat="1">
      <c r="A488" s="198"/>
      <c r="B488" s="306"/>
      <c r="C488" s="304"/>
      <c r="D488" s="303" t="s">
        <v>38676</v>
      </c>
      <c r="E488" s="303">
        <v>3.8</v>
      </c>
      <c r="F488" s="303">
        <v>6.3</v>
      </c>
      <c r="G488" s="303">
        <v>3.5</v>
      </c>
      <c r="H488" s="249">
        <f t="shared" si="2"/>
        <v>70.7</v>
      </c>
      <c r="I488" s="305"/>
      <c r="J488" s="305"/>
      <c r="K488" s="305"/>
      <c r="L488" s="232"/>
    </row>
    <row r="489" spans="1:12" s="43" customFormat="1">
      <c r="A489" s="198"/>
      <c r="B489" s="306"/>
      <c r="C489" s="304"/>
      <c r="D489" s="303" t="s">
        <v>38673</v>
      </c>
      <c r="E489" s="303">
        <v>2.2000000000000002</v>
      </c>
      <c r="F489" s="303">
        <v>1.7</v>
      </c>
      <c r="G489" s="303">
        <v>3.5</v>
      </c>
      <c r="H489" s="249">
        <f t="shared" si="2"/>
        <v>27.300000000000004</v>
      </c>
      <c r="I489" s="305"/>
      <c r="J489" s="305"/>
      <c r="K489" s="305"/>
      <c r="L489" s="232"/>
    </row>
    <row r="490" spans="1:12" s="43" customFormat="1">
      <c r="A490" s="198"/>
      <c r="B490" s="306"/>
      <c r="C490" s="304"/>
      <c r="D490" s="303" t="s">
        <v>38674</v>
      </c>
      <c r="E490" s="303">
        <v>6.65</v>
      </c>
      <c r="F490" s="303">
        <v>9.9499999999999993</v>
      </c>
      <c r="G490" s="303">
        <v>4.5</v>
      </c>
      <c r="H490" s="249">
        <f t="shared" si="2"/>
        <v>149.4</v>
      </c>
      <c r="I490" s="305"/>
      <c r="J490" s="305"/>
      <c r="K490" s="305"/>
      <c r="L490" s="232"/>
    </row>
    <row r="491" spans="1:12" s="43" customFormat="1">
      <c r="A491" s="198"/>
      <c r="B491" s="322"/>
      <c r="C491" s="328"/>
      <c r="D491" s="321" t="s">
        <v>38708</v>
      </c>
      <c r="E491" s="321">
        <v>2.2000000000000002</v>
      </c>
      <c r="F491" s="321">
        <v>10</v>
      </c>
      <c r="G491" s="321">
        <v>0.2</v>
      </c>
      <c r="H491" s="249">
        <f>E491*F491*G491*2</f>
        <v>8.8000000000000007</v>
      </c>
      <c r="I491" s="329"/>
      <c r="J491" s="329"/>
      <c r="K491" s="329"/>
      <c r="L491" s="232"/>
    </row>
    <row r="492" spans="1:12" s="43" customFormat="1">
      <c r="A492" s="198"/>
      <c r="B492" s="306"/>
      <c r="C492" s="304"/>
      <c r="D492" s="305"/>
      <c r="E492" s="305"/>
      <c r="F492" s="305"/>
      <c r="G492" s="305"/>
      <c r="H492" s="305"/>
      <c r="I492" s="305"/>
      <c r="J492" s="305"/>
      <c r="K492" s="305"/>
      <c r="L492" s="232"/>
    </row>
    <row r="493" spans="1:12" s="139" customFormat="1">
      <c r="A493" s="194" t="s">
        <v>38659</v>
      </c>
      <c r="B493" s="513" t="str">
        <f>VLOOKUP(A493,ORÇAMENTO!$A$17:$K$166,2,FALSE)</f>
        <v>APLICAÇÃO DE FUNDO SELADOR ACRÍLICO EM PAREDES, UMA DEMÃO. AF_06/2014</v>
      </c>
      <c r="C493" s="514"/>
      <c r="D493" s="514"/>
      <c r="E493" s="514"/>
      <c r="F493" s="514"/>
      <c r="G493" s="514"/>
      <c r="H493" s="515"/>
      <c r="I493" s="327" t="str">
        <f>VLOOKUP(A493,ORÇAMENTO!$A$17:$K$166,9,FALSE)</f>
        <v>88485</v>
      </c>
      <c r="J493" s="327" t="s">
        <v>20</v>
      </c>
      <c r="K493" s="11" t="s">
        <v>38649</v>
      </c>
      <c r="L493" s="224">
        <f>H481</f>
        <v>447.6230000000001</v>
      </c>
    </row>
    <row r="494" spans="1:12" s="43" customFormat="1">
      <c r="A494" s="353"/>
      <c r="B494" s="322"/>
      <c r="C494" s="328"/>
      <c r="D494" s="329"/>
      <c r="E494" s="329"/>
      <c r="F494" s="329"/>
      <c r="G494" s="329"/>
      <c r="H494" s="329"/>
      <c r="I494" s="329"/>
      <c r="J494" s="329"/>
      <c r="K494" s="329"/>
      <c r="L494" s="232"/>
    </row>
    <row r="495" spans="1:12" s="139" customFormat="1">
      <c r="A495" s="194" t="s">
        <v>38660</v>
      </c>
      <c r="B495" s="513" t="str">
        <f>VLOOKUP(A495,ORÇAMENTO!$A$17:$K$166,2,FALSE)</f>
        <v>PINTURA COM TEXTURA ACRÍLICA COM ROLO, INCLUSIVE UMA (1) DEMÃO DE SELADOR ACRÍLICO</v>
      </c>
      <c r="C495" s="514"/>
      <c r="D495" s="514"/>
      <c r="E495" s="514"/>
      <c r="F495" s="514"/>
      <c r="G495" s="514"/>
      <c r="H495" s="515"/>
      <c r="I495" s="327" t="str">
        <f>VLOOKUP(A495,ORÇAMENTO!$A$17:$K$166,9,FALSE)</f>
        <v>ED-50521</v>
      </c>
      <c r="J495" s="327" t="s">
        <v>20</v>
      </c>
      <c r="K495" s="11" t="s">
        <v>38649</v>
      </c>
      <c r="L495" s="224">
        <f>D499</f>
        <v>30.442500000000003</v>
      </c>
    </row>
    <row r="496" spans="1:12" s="43" customFormat="1">
      <c r="A496" s="198"/>
      <c r="B496" s="322"/>
      <c r="C496" s="328"/>
      <c r="D496" s="329"/>
      <c r="E496" s="329"/>
      <c r="F496" s="329"/>
      <c r="G496" s="329"/>
      <c r="H496" s="329"/>
      <c r="I496" s="329"/>
      <c r="J496" s="329"/>
      <c r="K496" s="329"/>
      <c r="L496" s="232"/>
    </row>
    <row r="497" spans="1:12" s="43" customFormat="1">
      <c r="A497" s="198"/>
      <c r="B497" s="521" t="s">
        <v>38682</v>
      </c>
      <c r="C497" s="521"/>
      <c r="D497" s="521"/>
      <c r="E497" s="329"/>
      <c r="F497" s="329"/>
      <c r="G497" s="329"/>
      <c r="H497" s="329"/>
      <c r="I497" s="329"/>
      <c r="J497" s="329"/>
      <c r="K497" s="329"/>
      <c r="L497" s="232"/>
    </row>
    <row r="498" spans="1:12" s="43" customFormat="1" ht="27">
      <c r="A498" s="198"/>
      <c r="B498" s="350" t="s">
        <v>35108</v>
      </c>
      <c r="C498" s="350" t="s">
        <v>38664</v>
      </c>
      <c r="D498" s="350" t="s">
        <v>38667</v>
      </c>
      <c r="E498" s="329"/>
      <c r="F498" s="329"/>
      <c r="G498" s="329"/>
      <c r="H498" s="329"/>
      <c r="I498" s="329"/>
      <c r="J498" s="329"/>
      <c r="K498" s="329"/>
      <c r="L498" s="232"/>
    </row>
    <row r="499" spans="1:12" s="43" customFormat="1">
      <c r="A499" s="198"/>
      <c r="B499" s="350">
        <v>4.5</v>
      </c>
      <c r="C499" s="321">
        <v>6.15</v>
      </c>
      <c r="D499" s="227">
        <f>B499*C499*1.1</f>
        <v>30.442500000000003</v>
      </c>
      <c r="E499" s="329"/>
      <c r="F499" s="329"/>
      <c r="G499" s="329"/>
      <c r="H499" s="329"/>
      <c r="I499" s="329"/>
      <c r="J499" s="329"/>
      <c r="K499" s="329"/>
      <c r="L499" s="232"/>
    </row>
    <row r="500" spans="1:12" s="139" customFormat="1">
      <c r="A500" s="194"/>
      <c r="B500" s="355"/>
      <c r="C500" s="356"/>
      <c r="D500" s="356"/>
      <c r="E500" s="356"/>
      <c r="F500" s="356"/>
      <c r="G500" s="356"/>
      <c r="H500" s="357"/>
      <c r="I500" s="329"/>
      <c r="J500" s="329"/>
      <c r="K500" s="329"/>
      <c r="L500" s="232"/>
    </row>
    <row r="501" spans="1:12" s="139" customFormat="1">
      <c r="A501" s="194" t="s">
        <v>38661</v>
      </c>
      <c r="B501" s="513" t="str">
        <f>VLOOKUP(A501,ORÇAMENTO!$A$17:$K$166,2,FALSE)</f>
        <v>CHAPIM EM CHAPA GALVANIZADA, COM PINGADEIRA, ESP. 0,65MM (GSG-24), COM DESENVOLVIMENTO DE 35CM, INCLUSIVE IÇAMENTO MANUAL VERTICAL</v>
      </c>
      <c r="C501" s="514"/>
      <c r="D501" s="514"/>
      <c r="E501" s="514"/>
      <c r="F501" s="514"/>
      <c r="G501" s="514"/>
      <c r="H501" s="515"/>
      <c r="I501" s="327" t="str">
        <f>VLOOKUP(A501,ORÇAMENTO!$A$17:$K$166,9,FALSE)</f>
        <v>ED-50667</v>
      </c>
      <c r="J501" s="327" t="s">
        <v>20</v>
      </c>
      <c r="K501" s="11" t="s">
        <v>160</v>
      </c>
      <c r="L501" s="224">
        <f>C503</f>
        <v>15.5</v>
      </c>
    </row>
    <row r="502" spans="1:12" s="43" customFormat="1">
      <c r="A502" s="198"/>
      <c r="B502" s="322"/>
      <c r="C502" s="328"/>
      <c r="D502" s="329"/>
      <c r="E502" s="329"/>
      <c r="F502" s="329"/>
      <c r="G502" s="329"/>
      <c r="H502" s="329"/>
      <c r="I502" s="329"/>
      <c r="J502" s="329"/>
      <c r="K502" s="329"/>
      <c r="L502" s="232"/>
    </row>
    <row r="503" spans="1:12" s="43" customFormat="1">
      <c r="A503" s="353"/>
      <c r="B503" s="350" t="s">
        <v>38563</v>
      </c>
      <c r="C503" s="321">
        <v>15.5</v>
      </c>
      <c r="D503" s="329"/>
      <c r="E503" s="329"/>
      <c r="F503" s="329"/>
      <c r="G503" s="329"/>
      <c r="H503" s="329"/>
      <c r="I503" s="329"/>
      <c r="J503" s="329"/>
      <c r="K503" s="329"/>
      <c r="L503" s="232"/>
    </row>
    <row r="504" spans="1:12" s="43" customFormat="1">
      <c r="A504" s="353"/>
      <c r="B504" s="322"/>
      <c r="C504" s="328"/>
      <c r="D504" s="329"/>
      <c r="E504" s="329"/>
      <c r="F504" s="329"/>
      <c r="G504" s="329"/>
      <c r="H504" s="329"/>
      <c r="I504" s="329"/>
      <c r="J504" s="329"/>
      <c r="K504" s="329"/>
      <c r="L504" s="232"/>
    </row>
    <row r="505" spans="1:12" s="139" customFormat="1">
      <c r="A505" s="194" t="s">
        <v>38685</v>
      </c>
      <c r="B505" s="513" t="str">
        <f>VLOOKUP(A505,ORÇAMENTO!$A$17:$K$166,2,FALSE)</f>
        <v>APLICAÇÃO MANUAL DE PINTURA COM TINTA LÁTEX ACRÍLICA EM PAREDES, DUAS DEMÃOS. AF_06/2014</v>
      </c>
      <c r="C505" s="514"/>
      <c r="D505" s="514"/>
      <c r="E505" s="514"/>
      <c r="F505" s="514"/>
      <c r="G505" s="514"/>
      <c r="H505" s="515"/>
      <c r="I505" s="327" t="str">
        <f>VLOOKUP(A505,ORÇAMENTO!$A$17:$K$166,9,FALSE)</f>
        <v>88489</v>
      </c>
      <c r="J505" s="327" t="s">
        <v>20</v>
      </c>
      <c r="K505" s="11" t="s">
        <v>166</v>
      </c>
      <c r="L505" s="224">
        <f>C507</f>
        <v>257.53000000000003</v>
      </c>
    </row>
    <row r="506" spans="1:12" s="43" customFormat="1">
      <c r="A506" s="353"/>
      <c r="B506" s="322"/>
      <c r="C506" s="328"/>
      <c r="D506" s="329"/>
      <c r="E506" s="329"/>
      <c r="F506" s="329"/>
      <c r="G506" s="329"/>
      <c r="H506" s="329"/>
      <c r="I506" s="329"/>
      <c r="J506" s="329"/>
      <c r="K506" s="329"/>
      <c r="L506" s="232"/>
    </row>
    <row r="507" spans="1:12" s="43" customFormat="1">
      <c r="A507" s="353"/>
      <c r="B507" s="350" t="s">
        <v>38651</v>
      </c>
      <c r="C507" s="321">
        <f>SUM(H482:H489)</f>
        <v>257.53000000000003</v>
      </c>
      <c r="D507" s="329"/>
      <c r="E507" s="329"/>
      <c r="F507" s="329"/>
      <c r="G507" s="329"/>
      <c r="H507" s="329"/>
      <c r="I507" s="329"/>
      <c r="J507" s="329"/>
      <c r="K507" s="329"/>
      <c r="L507" s="232"/>
    </row>
    <row r="508" spans="1:12" s="43" customFormat="1">
      <c r="A508" s="353"/>
      <c r="B508" s="322"/>
      <c r="C508" s="328"/>
      <c r="D508" s="329"/>
      <c r="E508" s="329"/>
      <c r="F508" s="329"/>
      <c r="G508" s="329"/>
      <c r="H508" s="329"/>
      <c r="I508" s="329"/>
      <c r="J508" s="329"/>
      <c r="K508" s="329"/>
      <c r="L508" s="232"/>
    </row>
    <row r="509" spans="1:12" s="139" customFormat="1">
      <c r="A509" s="194" t="s">
        <v>38699</v>
      </c>
      <c r="B509" s="513" t="str">
        <f>VLOOKUP(A509,ORÇAMENTO!$A$17:$K$166,2,FALSE)</f>
        <v>APLICAÇÃO MANUAL DE TINTA LÁTEX ACRÍLICA EM PAREDE EXTERNAS DE CASAS, DUAS DEMÃOS. AF_11/2016</v>
      </c>
      <c r="C509" s="514"/>
      <c r="D509" s="514"/>
      <c r="E509" s="514"/>
      <c r="F509" s="514"/>
      <c r="G509" s="514"/>
      <c r="H509" s="515"/>
      <c r="I509" s="327" t="str">
        <f>VLOOKUP(A509,ORÇAMENTO!$A$17:$K$166,9,FALSE)</f>
        <v>95626</v>
      </c>
      <c r="J509" s="327" t="s">
        <v>20</v>
      </c>
      <c r="K509" s="11" t="s">
        <v>166</v>
      </c>
      <c r="L509" s="224">
        <f>C511</f>
        <v>211.4</v>
      </c>
    </row>
    <row r="510" spans="1:12" s="43" customFormat="1">
      <c r="A510" s="353"/>
      <c r="B510" s="322"/>
      <c r="C510" s="328"/>
      <c r="D510" s="329"/>
      <c r="E510" s="329"/>
      <c r="F510" s="329"/>
      <c r="G510" s="329"/>
      <c r="H510" s="329"/>
      <c r="I510" s="329"/>
      <c r="J510" s="329"/>
      <c r="K510" s="329"/>
      <c r="L510" s="232"/>
    </row>
    <row r="511" spans="1:12" s="43" customFormat="1">
      <c r="A511" s="353"/>
      <c r="B511" s="350" t="s">
        <v>38651</v>
      </c>
      <c r="C511" s="321">
        <f>H490+I478</f>
        <v>211.4</v>
      </c>
      <c r="D511" s="329"/>
      <c r="E511" s="329"/>
      <c r="F511" s="329"/>
      <c r="G511" s="329"/>
      <c r="H511" s="329"/>
      <c r="I511" s="329"/>
      <c r="J511" s="329"/>
      <c r="K511" s="329"/>
      <c r="L511" s="232"/>
    </row>
    <row r="512" spans="1:12" s="43" customFormat="1">
      <c r="A512" s="353"/>
      <c r="B512" s="322"/>
      <c r="C512" s="328"/>
      <c r="D512" s="329"/>
      <c r="E512" s="329"/>
      <c r="F512" s="329"/>
      <c r="G512" s="329"/>
      <c r="H512" s="329"/>
      <c r="I512" s="329"/>
      <c r="J512" s="329"/>
      <c r="K512" s="329"/>
      <c r="L512" s="232"/>
    </row>
    <row r="513" spans="1:12" s="139" customFormat="1">
      <c r="A513" s="194" t="s">
        <v>38700</v>
      </c>
      <c r="B513" s="513" t="str">
        <f>VLOOKUP(A513,ORÇAMENTO!$A$17:$K$166,2,FALSE)</f>
        <v>APLICAÇÃO DE SELANTE, MASTIQUE ELÁSTICO, EM JUNTA DE DILAÇÃO, DIMENSÃO 20X10 MM, FATOR DE FORMA 1:2, EXCLUSIVE DELIMITADOR DE PROFUNDIDADE</v>
      </c>
      <c r="C513" s="514"/>
      <c r="D513" s="514"/>
      <c r="E513" s="514"/>
      <c r="F513" s="514"/>
      <c r="G513" s="514"/>
      <c r="H513" s="515"/>
      <c r="I513" s="327" t="str">
        <f>VLOOKUP(A513,ORÇAMENTO!$A$17:$K$166,9,FALSE)</f>
        <v>ED-50579</v>
      </c>
      <c r="J513" s="327" t="s">
        <v>19</v>
      </c>
      <c r="K513" s="11" t="s">
        <v>166</v>
      </c>
      <c r="L513" s="224">
        <f>C515</f>
        <v>30</v>
      </c>
    </row>
    <row r="514" spans="1:12" s="43" customFormat="1">
      <c r="A514" s="353"/>
      <c r="B514" s="322"/>
      <c r="C514" s="328"/>
      <c r="D514" s="329"/>
      <c r="E514" s="329"/>
      <c r="F514" s="329"/>
      <c r="G514" s="329"/>
      <c r="H514" s="329"/>
      <c r="I514" s="329"/>
      <c r="J514" s="329"/>
      <c r="K514" s="329"/>
      <c r="L514" s="232"/>
    </row>
    <row r="515" spans="1:12" s="43" customFormat="1">
      <c r="A515" s="353"/>
      <c r="B515" s="350" t="s">
        <v>38563</v>
      </c>
      <c r="C515" s="321">
        <v>30</v>
      </c>
      <c r="D515" s="329"/>
      <c r="E515" s="329"/>
      <c r="F515" s="329"/>
      <c r="G515" s="329"/>
      <c r="H515" s="329"/>
      <c r="I515" s="329"/>
      <c r="J515" s="329"/>
      <c r="K515" s="329"/>
      <c r="L515" s="232"/>
    </row>
    <row r="516" spans="1:12" s="43" customFormat="1">
      <c r="A516" s="198"/>
      <c r="B516" s="306"/>
      <c r="C516" s="304"/>
      <c r="D516" s="305"/>
      <c r="E516" s="305"/>
      <c r="F516" s="305"/>
      <c r="G516" s="305"/>
      <c r="H516" s="305"/>
      <c r="I516" s="305"/>
      <c r="J516" s="305"/>
      <c r="K516" s="305"/>
      <c r="L516" s="232"/>
    </row>
    <row r="517" spans="1:12" s="139" customFormat="1">
      <c r="A517" s="269" t="s">
        <v>38656</v>
      </c>
      <c r="B517" s="510" t="str">
        <f>VLOOKUP(A517,ORÇAMENTO!$A$17:$K$166,2,FALSE)</f>
        <v>COBERTURA</v>
      </c>
      <c r="C517" s="511"/>
      <c r="D517" s="511"/>
      <c r="E517" s="511"/>
      <c r="F517" s="511"/>
      <c r="G517" s="511"/>
      <c r="H517" s="512"/>
      <c r="I517" s="230"/>
      <c r="J517" s="230"/>
      <c r="K517" s="270"/>
      <c r="L517" s="271"/>
    </row>
    <row r="518" spans="1:12" s="139" customFormat="1">
      <c r="A518" s="194" t="s">
        <v>38687</v>
      </c>
      <c r="B518" s="513" t="str">
        <f>VLOOKUP(A518,ORÇAMENTO!$A$17:$K$166,2,FALSE)</f>
        <v>DEMOLIÇÃO DE REBOCO, COM ESPESSURA DE ATÉ 55MM, INCLUSIVE AFASTAMENTO</v>
      </c>
      <c r="C518" s="514"/>
      <c r="D518" s="514"/>
      <c r="E518" s="514"/>
      <c r="F518" s="514"/>
      <c r="G518" s="514"/>
      <c r="H518" s="515"/>
      <c r="I518" s="327" t="str">
        <f>VLOOKUP(A518,ORÇAMENTO!$A$17:$K$166,9,FALSE)</f>
        <v>ED-48501</v>
      </c>
      <c r="J518" s="327" t="s">
        <v>20</v>
      </c>
      <c r="K518" s="11" t="s">
        <v>166</v>
      </c>
      <c r="L518" s="224">
        <f>(C521+C522+C523+C524)*1.1</f>
        <v>20.482000000000003</v>
      </c>
    </row>
    <row r="519" spans="1:12" s="43" customFormat="1">
      <c r="A519" s="198"/>
      <c r="B519" s="306"/>
      <c r="C519" s="304"/>
      <c r="D519" s="305"/>
      <c r="E519" s="305"/>
      <c r="F519" s="305"/>
      <c r="G519" s="305"/>
      <c r="H519" s="305"/>
      <c r="I519" s="305"/>
      <c r="J519" s="305"/>
      <c r="K519" s="305"/>
      <c r="L519" s="232"/>
    </row>
    <row r="520" spans="1:12" s="43" customFormat="1">
      <c r="A520" s="198"/>
      <c r="B520" s="350" t="s">
        <v>38692</v>
      </c>
      <c r="C520" s="350" t="s">
        <v>38651</v>
      </c>
      <c r="D520" s="305"/>
      <c r="E520" s="305"/>
      <c r="F520" s="305"/>
      <c r="G520" s="305"/>
      <c r="H520" s="305"/>
      <c r="I520" s="305"/>
      <c r="J520" s="305"/>
      <c r="K520" s="305"/>
      <c r="L520" s="232"/>
    </row>
    <row r="521" spans="1:12" s="43" customFormat="1">
      <c r="A521" s="198"/>
      <c r="B521" s="327" t="s">
        <v>38668</v>
      </c>
      <c r="C521" s="321">
        <v>1.67</v>
      </c>
      <c r="D521" s="305"/>
      <c r="E521" s="305"/>
      <c r="F521" s="305"/>
      <c r="G521" s="305"/>
      <c r="H521" s="305"/>
      <c r="I521" s="305"/>
      <c r="J521" s="305"/>
      <c r="K521" s="305"/>
      <c r="L521" s="232"/>
    </row>
    <row r="522" spans="1:12" s="43" customFormat="1">
      <c r="A522" s="198"/>
      <c r="B522" s="327" t="s">
        <v>38669</v>
      </c>
      <c r="C522" s="321">
        <v>2.66</v>
      </c>
      <c r="D522" s="305"/>
      <c r="E522" s="305"/>
      <c r="F522" s="305"/>
      <c r="G522" s="305"/>
      <c r="H522" s="305"/>
      <c r="I522" s="305"/>
      <c r="J522" s="305"/>
      <c r="K522" s="305"/>
      <c r="L522" s="232"/>
    </row>
    <row r="523" spans="1:12" s="43" customFormat="1">
      <c r="A523" s="198"/>
      <c r="B523" s="327" t="s">
        <v>38675</v>
      </c>
      <c r="C523" s="321">
        <v>2.13</v>
      </c>
      <c r="D523" s="305"/>
      <c r="E523" s="305"/>
      <c r="F523" s="305"/>
      <c r="G523" s="305"/>
      <c r="H523" s="305"/>
      <c r="I523" s="305"/>
      <c r="J523" s="305"/>
      <c r="K523" s="305"/>
      <c r="L523" s="232"/>
    </row>
    <row r="524" spans="1:12" s="43" customFormat="1">
      <c r="A524" s="198"/>
      <c r="B524" s="327" t="s">
        <v>38693</v>
      </c>
      <c r="C524" s="321">
        <v>12.16</v>
      </c>
      <c r="D524" s="329"/>
      <c r="E524" s="305"/>
      <c r="F524" s="305"/>
      <c r="G524" s="305"/>
      <c r="H524" s="305"/>
      <c r="I524" s="305"/>
      <c r="J524" s="305"/>
      <c r="K524" s="305"/>
      <c r="L524" s="232"/>
    </row>
    <row r="525" spans="1:12" s="43" customFormat="1">
      <c r="A525" s="198"/>
      <c r="B525" s="329"/>
      <c r="C525" s="329"/>
      <c r="D525" s="329"/>
      <c r="E525" s="305"/>
      <c r="F525" s="305"/>
      <c r="G525" s="305"/>
      <c r="H525" s="305"/>
      <c r="I525" s="305"/>
      <c r="J525" s="305"/>
      <c r="K525" s="305"/>
      <c r="L525" s="232"/>
    </row>
    <row r="526" spans="1:12" s="139" customFormat="1">
      <c r="A526" s="194" t="s">
        <v>38688</v>
      </c>
      <c r="B526" s="513" t="str">
        <f>VLOOKUP(A526,ORÇAMENTO!$A$17:$K$166,2,FALSE)</f>
        <v>DEMOLIÇÃO DE FORRO DE GESSO INCLUSIVE AFASTAMENTO E EMPILHAMENTO</v>
      </c>
      <c r="C526" s="514"/>
      <c r="D526" s="514"/>
      <c r="E526" s="514"/>
      <c r="F526" s="514"/>
      <c r="G526" s="514"/>
      <c r="H526" s="515"/>
      <c r="I526" s="327" t="str">
        <f>VLOOKUP(A526,ORÇAMENTO!$A$17:$K$166,9,FALSE)</f>
        <v>ED-48463</v>
      </c>
      <c r="J526" s="327" t="s">
        <v>20</v>
      </c>
      <c r="K526" s="11" t="s">
        <v>166</v>
      </c>
      <c r="L526" s="224">
        <f>C528</f>
        <v>14.45</v>
      </c>
    </row>
    <row r="527" spans="1:12" s="43" customFormat="1">
      <c r="A527" s="198"/>
      <c r="B527" s="329"/>
      <c r="C527" s="329"/>
      <c r="D527" s="329"/>
      <c r="E527" s="305"/>
      <c r="F527" s="305"/>
      <c r="G527" s="305"/>
      <c r="H527" s="305"/>
      <c r="I527" s="305"/>
      <c r="J527" s="305"/>
      <c r="K527" s="305"/>
      <c r="L527" s="232"/>
    </row>
    <row r="528" spans="1:12" s="43" customFormat="1">
      <c r="A528" s="198"/>
      <c r="B528" s="350" t="s">
        <v>38651</v>
      </c>
      <c r="C528" s="321">
        <v>14.45</v>
      </c>
      <c r="D528" s="329"/>
      <c r="E528" s="305"/>
      <c r="F528" s="305"/>
      <c r="G528" s="305"/>
      <c r="H528" s="305"/>
      <c r="I528" s="305"/>
      <c r="J528" s="305"/>
      <c r="K528" s="305"/>
      <c r="L528" s="232"/>
    </row>
    <row r="529" spans="1:12" s="43" customFormat="1">
      <c r="A529" s="198"/>
      <c r="B529" s="322"/>
      <c r="C529" s="128"/>
      <c r="D529" s="329"/>
      <c r="E529" s="329"/>
      <c r="F529" s="329"/>
      <c r="G529" s="329"/>
      <c r="H529" s="329"/>
      <c r="I529" s="329"/>
      <c r="J529" s="329"/>
      <c r="K529" s="329"/>
      <c r="L529" s="232"/>
    </row>
    <row r="530" spans="1:12" s="139" customFormat="1" ht="15" customHeight="1">
      <c r="A530" s="194" t="s">
        <v>38689</v>
      </c>
      <c r="B530" s="513" t="str">
        <f>VLOOKUP(A530,ORÇAMENTO!$A$17:$K$166,2,FALSE)</f>
        <v>FORRO DE GESSO EM PLACAS ACARTONADAS - FGA</v>
      </c>
      <c r="C530" s="514"/>
      <c r="D530" s="514"/>
      <c r="E530" s="514"/>
      <c r="F530" s="514"/>
      <c r="G530" s="514"/>
      <c r="H530" s="515"/>
      <c r="I530" s="327" t="str">
        <f>VLOOKUP(A530,ORÇAMENTO!$A$17:$K$166,9,FALSE)</f>
        <v>ED-49687</v>
      </c>
      <c r="J530" s="327" t="s">
        <v>20</v>
      </c>
      <c r="K530" s="11" t="s">
        <v>166</v>
      </c>
      <c r="L530" s="224">
        <f>C532</f>
        <v>14.45</v>
      </c>
    </row>
    <row r="531" spans="1:12" s="43" customFormat="1">
      <c r="A531" s="198"/>
      <c r="B531" s="329"/>
      <c r="C531" s="329"/>
      <c r="D531" s="329"/>
      <c r="E531" s="329"/>
      <c r="F531" s="329"/>
      <c r="G531" s="329"/>
      <c r="H531" s="329"/>
      <c r="I531" s="329"/>
      <c r="J531" s="329"/>
      <c r="K531" s="329"/>
      <c r="L531" s="232"/>
    </row>
    <row r="532" spans="1:12" s="43" customFormat="1">
      <c r="A532" s="198"/>
      <c r="B532" s="350" t="s">
        <v>38651</v>
      </c>
      <c r="C532" s="321">
        <v>14.45</v>
      </c>
      <c r="D532" s="329"/>
      <c r="E532" s="329"/>
      <c r="F532" s="329"/>
      <c r="G532" s="329"/>
      <c r="H532" s="329"/>
      <c r="I532" s="329"/>
      <c r="J532" s="329"/>
      <c r="K532" s="329"/>
      <c r="L532" s="232"/>
    </row>
    <row r="533" spans="1:12" s="43" customFormat="1">
      <c r="A533" s="198"/>
      <c r="B533" s="322"/>
      <c r="C533" s="128"/>
      <c r="D533" s="329"/>
      <c r="E533" s="329"/>
      <c r="F533" s="329"/>
      <c r="G533" s="329"/>
      <c r="H533" s="329"/>
      <c r="I533" s="329"/>
      <c r="J533" s="329"/>
      <c r="K533" s="329"/>
      <c r="L533" s="232"/>
    </row>
    <row r="534" spans="1:12" s="139" customFormat="1" ht="15" customHeight="1">
      <c r="A534" s="194" t="s">
        <v>38690</v>
      </c>
      <c r="B534" s="513" t="str">
        <f>VLOOKUP(A534,ORÇAMENTO!$A$17:$K$166,2,FALSE)</f>
        <v>ACABAMENTOS PARA FORRO (SANCA DE GESSO MONTADA NA OBRA). AF_05/2017_P</v>
      </c>
      <c r="C534" s="514"/>
      <c r="D534" s="514"/>
      <c r="E534" s="514"/>
      <c r="F534" s="514"/>
      <c r="G534" s="514"/>
      <c r="H534" s="515"/>
      <c r="I534" s="327" t="str">
        <f>VLOOKUP(A534,ORÇAMENTO!$A$17:$K$166,9,FALSE)</f>
        <v>99054</v>
      </c>
      <c r="J534" s="327" t="s">
        <v>20</v>
      </c>
      <c r="K534" s="11" t="s">
        <v>166</v>
      </c>
      <c r="L534" s="224">
        <f>B537*C537*D537</f>
        <v>1.4</v>
      </c>
    </row>
    <row r="535" spans="1:12" s="43" customFormat="1">
      <c r="A535" s="198"/>
      <c r="B535" s="329"/>
      <c r="C535" s="329"/>
      <c r="D535" s="329"/>
      <c r="E535" s="329"/>
      <c r="F535" s="329"/>
      <c r="G535" s="329"/>
      <c r="H535" s="329"/>
      <c r="I535" s="329"/>
      <c r="J535" s="329"/>
      <c r="K535" s="329"/>
      <c r="L535" s="232"/>
    </row>
    <row r="536" spans="1:12" s="43" customFormat="1">
      <c r="A536" s="198"/>
      <c r="B536" s="516" t="s">
        <v>38698</v>
      </c>
      <c r="C536" s="516"/>
      <c r="D536" s="321" t="s">
        <v>38697</v>
      </c>
      <c r="E536" s="329"/>
      <c r="F536" s="329"/>
      <c r="G536" s="329"/>
      <c r="H536" s="329"/>
      <c r="I536" s="329"/>
      <c r="J536" s="329"/>
      <c r="K536" s="329"/>
      <c r="L536" s="232"/>
    </row>
    <row r="537" spans="1:12" s="43" customFormat="1">
      <c r="A537" s="198"/>
      <c r="B537" s="350">
        <v>0.35</v>
      </c>
      <c r="C537" s="321">
        <v>2</v>
      </c>
      <c r="D537" s="321">
        <v>2</v>
      </c>
      <c r="E537" s="329"/>
      <c r="F537" s="329"/>
      <c r="G537" s="329"/>
      <c r="H537" s="329"/>
      <c r="I537" s="329"/>
      <c r="J537" s="329"/>
      <c r="K537" s="329"/>
      <c r="L537" s="232"/>
    </row>
    <row r="538" spans="1:12" s="43" customFormat="1">
      <c r="A538" s="198"/>
      <c r="B538" s="322"/>
      <c r="C538" s="128"/>
      <c r="D538" s="329"/>
      <c r="E538" s="329"/>
      <c r="F538" s="329"/>
      <c r="G538" s="329"/>
      <c r="H538" s="329"/>
      <c r="I538" s="329"/>
      <c r="J538" s="329"/>
      <c r="K538" s="329"/>
      <c r="L538" s="232"/>
    </row>
    <row r="539" spans="1:12" s="139" customFormat="1" ht="35.25" customHeight="1">
      <c r="A539" s="194" t="s">
        <v>38691</v>
      </c>
      <c r="B539" s="513" t="str">
        <f>VLOOKUP(A539,ORÇAMENTO!$A$17:$K$166,2,FALSE)</f>
        <v>MASSA ÚNICA, PARA RECEBIMENTO DE PINTURA, EM ARGAMASSA TRAÇO 1:2:8, PREPARO MANUAL, APLICADA MANUALMENTE EM TETO, ESPESSURA DE 10MM, COM EXECUÇÃO DE TALISCAS. AF_03/2015</v>
      </c>
      <c r="C539" s="514"/>
      <c r="D539" s="514"/>
      <c r="E539" s="514"/>
      <c r="F539" s="514"/>
      <c r="G539" s="514"/>
      <c r="H539" s="515"/>
      <c r="I539" s="327" t="str">
        <f>VLOOKUP(A539,ORÇAMENTO!$A$17:$K$166,9,FALSE)</f>
        <v>90409</v>
      </c>
      <c r="J539" s="327" t="s">
        <v>20</v>
      </c>
      <c r="K539" s="11" t="s">
        <v>166</v>
      </c>
      <c r="L539" s="224">
        <f>L518</f>
        <v>20.482000000000003</v>
      </c>
    </row>
    <row r="540" spans="1:12" s="43" customFormat="1">
      <c r="A540" s="198"/>
      <c r="B540" s="329"/>
      <c r="C540" s="329"/>
      <c r="D540" s="329"/>
      <c r="E540" s="329"/>
      <c r="F540" s="329"/>
      <c r="G540" s="329"/>
      <c r="H540" s="329"/>
      <c r="I540" s="329"/>
      <c r="J540" s="329"/>
      <c r="K540" s="329"/>
      <c r="L540" s="232"/>
    </row>
    <row r="541" spans="1:12" s="139" customFormat="1">
      <c r="A541" s="194" t="s">
        <v>38695</v>
      </c>
      <c r="B541" s="513" t="str">
        <f>VLOOKUP(A541,ORÇAMENTO!$A$17:$K$166,2,FALSE)</f>
        <v>APLICAÇÃO DE FUNDO SELADOR ACRÍLICO EM PAREDES, UMA DEMÃO. AF_06/2014</v>
      </c>
      <c r="C541" s="514"/>
      <c r="D541" s="514"/>
      <c r="E541" s="514"/>
      <c r="F541" s="514"/>
      <c r="G541" s="514"/>
      <c r="H541" s="515"/>
      <c r="I541" s="327" t="str">
        <f>VLOOKUP(A541,ORÇAMENTO!$A$17:$K$166,9,FALSE)</f>
        <v>88485</v>
      </c>
      <c r="J541" s="327" t="s">
        <v>20</v>
      </c>
      <c r="K541" s="11" t="s">
        <v>166</v>
      </c>
      <c r="L541" s="224">
        <f>L539</f>
        <v>20.482000000000003</v>
      </c>
    </row>
    <row r="542" spans="1:12" s="43" customFormat="1">
      <c r="A542" s="198"/>
      <c r="B542" s="329"/>
      <c r="C542" s="329"/>
      <c r="D542" s="329"/>
      <c r="E542" s="329"/>
      <c r="F542" s="329"/>
      <c r="G542" s="329"/>
      <c r="H542" s="329"/>
      <c r="I542" s="329"/>
      <c r="J542" s="329"/>
      <c r="K542" s="329"/>
      <c r="L542" s="232"/>
    </row>
    <row r="543" spans="1:12" s="139" customFormat="1">
      <c r="A543" s="194" t="s">
        <v>38696</v>
      </c>
      <c r="B543" s="513" t="str">
        <f>VLOOKUP(A543,ORÇAMENTO!$A$17:$K$166,2,FALSE)</f>
        <v>PINTURA LÁTEX (PVA) EM TETO, DUAS (2) DEMÃOS, EXCLUSIVE SELADOR ACRÍLICO E MASSA ACRÍLICA/CORRIDA (PVA)</v>
      </c>
      <c r="C543" s="514"/>
      <c r="D543" s="514"/>
      <c r="E543" s="514"/>
      <c r="F543" s="514"/>
      <c r="G543" s="514"/>
      <c r="H543" s="515"/>
      <c r="I543" s="327" t="str">
        <f>VLOOKUP(A543,ORÇAMENTO!$A$17:$K$166,9,FALSE)</f>
        <v>ED-50499</v>
      </c>
      <c r="J543" s="327" t="s">
        <v>19</v>
      </c>
      <c r="K543" s="11" t="s">
        <v>166</v>
      </c>
      <c r="L543" s="224">
        <f>L541</f>
        <v>20.482000000000003</v>
      </c>
    </row>
    <row r="544" spans="1:12" s="43" customFormat="1">
      <c r="A544" s="198"/>
      <c r="B544" s="322"/>
      <c r="C544" s="128"/>
      <c r="D544" s="329"/>
      <c r="E544" s="329"/>
      <c r="F544" s="329"/>
      <c r="G544" s="329"/>
      <c r="H544" s="329"/>
      <c r="I544" s="329"/>
      <c r="J544" s="329"/>
      <c r="K544" s="329"/>
      <c r="L544" s="232"/>
    </row>
    <row r="545" spans="1:12" s="139" customFormat="1">
      <c r="A545" s="269" t="s">
        <v>38686</v>
      </c>
      <c r="B545" s="510" t="str">
        <f>VLOOKUP(A545,ORÇAMENTO!$A$17:$K$166,2,FALSE)</f>
        <v>PISOS</v>
      </c>
      <c r="C545" s="511"/>
      <c r="D545" s="511"/>
      <c r="E545" s="511"/>
      <c r="F545" s="511"/>
      <c r="G545" s="511"/>
      <c r="H545" s="512"/>
      <c r="I545" s="230"/>
      <c r="J545" s="230"/>
      <c r="K545" s="270"/>
      <c r="L545" s="271"/>
    </row>
    <row r="546" spans="1:12" s="139" customFormat="1">
      <c r="A546" s="194" t="s">
        <v>38701</v>
      </c>
      <c r="B546" s="513" t="str">
        <f>VLOOKUP(A546,ORÇAMENTO!$A$17:$K$166,2,FALSE)</f>
        <v xml:space="preserve">PISO CIMENTADO NATADO COM ARGAMASSA, TRAÇO 1:3 (CIMENTO E AREIA), ESP. 25MM, ACABAMENTO QUEIMADO, MODULAÇÃO DE 100X100CM, INCLUSIVE JUNTA PLÁSTICA </v>
      </c>
      <c r="C546" s="514"/>
      <c r="D546" s="514"/>
      <c r="E546" s="514"/>
      <c r="F546" s="514"/>
      <c r="G546" s="514"/>
      <c r="H546" s="515"/>
      <c r="I546" s="327" t="str">
        <f>VLOOKUP(A546,ORÇAMENTO!$A$17:$K$166,9,FALSE)</f>
        <v>ED-50558</v>
      </c>
      <c r="J546" s="327" t="s">
        <v>19</v>
      </c>
      <c r="K546" s="11" t="s">
        <v>166</v>
      </c>
      <c r="L546" s="224">
        <f>B549*C549</f>
        <v>39</v>
      </c>
    </row>
    <row r="547" spans="1:12" s="43" customFormat="1">
      <c r="A547" s="198"/>
      <c r="B547" s="322"/>
      <c r="C547" s="128"/>
      <c r="D547" s="329"/>
      <c r="E547" s="329"/>
      <c r="F547" s="329"/>
      <c r="G547" s="329"/>
      <c r="H547" s="329"/>
      <c r="I547" s="329"/>
      <c r="J547" s="329"/>
      <c r="K547" s="329"/>
      <c r="L547" s="232"/>
    </row>
    <row r="548" spans="1:12" s="43" customFormat="1">
      <c r="A548" s="198"/>
      <c r="B548" s="516" t="s">
        <v>38698</v>
      </c>
      <c r="C548" s="516"/>
      <c r="D548" s="329"/>
      <c r="E548" s="329"/>
      <c r="F548" s="329"/>
      <c r="G548" s="329"/>
      <c r="H548" s="329"/>
      <c r="I548" s="329"/>
      <c r="J548" s="329"/>
      <c r="K548" s="329"/>
      <c r="L548" s="232"/>
    </row>
    <row r="549" spans="1:12" s="43" customFormat="1">
      <c r="A549" s="198"/>
      <c r="B549" s="350">
        <v>1.5</v>
      </c>
      <c r="C549" s="321">
        <v>26</v>
      </c>
      <c r="D549" s="329"/>
      <c r="E549" s="329"/>
      <c r="F549" s="329"/>
      <c r="G549" s="329"/>
      <c r="H549" s="329"/>
      <c r="I549" s="329"/>
      <c r="J549" s="329"/>
      <c r="K549" s="329"/>
      <c r="L549" s="232"/>
    </row>
    <row r="550" spans="1:12" s="43" customFormat="1">
      <c r="A550" s="198"/>
      <c r="B550" s="322"/>
      <c r="C550" s="128"/>
      <c r="D550" s="329"/>
      <c r="E550" s="329"/>
      <c r="F550" s="329"/>
      <c r="G550" s="329"/>
      <c r="H550" s="329"/>
      <c r="I550" s="329"/>
      <c r="J550" s="329"/>
      <c r="K550" s="329"/>
      <c r="L550" s="232"/>
    </row>
    <row r="551" spans="1:12" s="139" customFormat="1">
      <c r="A551" s="196" t="s">
        <v>38640</v>
      </c>
      <c r="B551" s="510" t="str">
        <f>VLOOKUP(A551,ORÇAMENTO!$A$17:$K$166,2,FALSE)</f>
        <v>SERRALHERIA</v>
      </c>
      <c r="C551" s="511"/>
      <c r="D551" s="511"/>
      <c r="E551" s="511"/>
      <c r="F551" s="511"/>
      <c r="G551" s="511"/>
      <c r="H551" s="512"/>
      <c r="I551" s="230"/>
      <c r="J551" s="230"/>
      <c r="K551" s="230"/>
      <c r="L551" s="231"/>
    </row>
    <row r="552" spans="1:12" s="139" customFormat="1">
      <c r="A552" s="194" t="s">
        <v>38702</v>
      </c>
      <c r="B552" s="513" t="str">
        <f>VLOOKUP(A552,ORÇAMENTO!$A$17:$K$166,2,FALSE)</f>
        <v>REMOÇÃO DE FOLHA DE PORTA OU JANELA, INCLUSIVE AFASTAMENTO E EMPILHAMENTO</v>
      </c>
      <c r="C552" s="514"/>
      <c r="D552" s="514"/>
      <c r="E552" s="514"/>
      <c r="F552" s="514"/>
      <c r="G552" s="514"/>
      <c r="H552" s="515"/>
      <c r="I552" s="327" t="str">
        <f>VLOOKUP(A552,ORÇAMENTO!$A$17:$K$166,9,FALSE)</f>
        <v>ED-48494</v>
      </c>
      <c r="J552" s="327" t="s">
        <v>19</v>
      </c>
      <c r="K552" s="11" t="s">
        <v>166</v>
      </c>
      <c r="L552" s="224">
        <f>B555*C555</f>
        <v>1.8900000000000001</v>
      </c>
    </row>
    <row r="553" spans="1:12" s="43" customFormat="1">
      <c r="A553" s="198"/>
      <c r="B553" s="322"/>
      <c r="C553" s="128"/>
      <c r="D553" s="329"/>
      <c r="E553" s="329"/>
      <c r="F553" s="329"/>
      <c r="G553" s="329"/>
      <c r="H553" s="329"/>
      <c r="I553" s="329"/>
      <c r="J553" s="329"/>
      <c r="K553" s="329"/>
      <c r="L553" s="232"/>
    </row>
    <row r="554" spans="1:12" s="43" customFormat="1">
      <c r="A554" s="198"/>
      <c r="B554" s="516" t="s">
        <v>38698</v>
      </c>
      <c r="C554" s="516"/>
      <c r="D554" s="329"/>
      <c r="E554" s="329"/>
      <c r="F554" s="329"/>
      <c r="G554" s="329"/>
      <c r="H554" s="329"/>
      <c r="I554" s="329"/>
      <c r="J554" s="329"/>
      <c r="K554" s="329"/>
      <c r="L554" s="232"/>
    </row>
    <row r="555" spans="1:12" s="43" customFormat="1">
      <c r="A555" s="198"/>
      <c r="B555" s="350">
        <v>0.9</v>
      </c>
      <c r="C555" s="321">
        <v>2.1</v>
      </c>
      <c r="D555" s="329"/>
      <c r="E555" s="329"/>
      <c r="F555" s="329"/>
      <c r="G555" s="329"/>
      <c r="H555" s="329"/>
      <c r="I555" s="329"/>
      <c r="J555" s="329"/>
      <c r="K555" s="329"/>
      <c r="L555" s="232"/>
    </row>
    <row r="556" spans="1:12" s="43" customFormat="1">
      <c r="A556" s="198"/>
      <c r="B556" s="322"/>
      <c r="C556" s="128"/>
      <c r="D556" s="329"/>
      <c r="E556" s="329"/>
      <c r="F556" s="329"/>
      <c r="G556" s="329"/>
      <c r="H556" s="329"/>
      <c r="I556" s="329"/>
      <c r="J556" s="329"/>
      <c r="K556" s="329"/>
      <c r="L556" s="232"/>
    </row>
    <row r="557" spans="1:12" s="139" customFormat="1">
      <c r="A557" s="194" t="s">
        <v>38703</v>
      </c>
      <c r="B557" s="513" t="str">
        <f>VLOOKUP(A557,ORÇAMENTO!$A$17:$K$166,2,FALSE)</f>
        <v>REMOÇÃO DE ALAMBRADO METÁLICO, COM REAPROVEITAMENTO, INCLUSIVE AFASTAMENTO</v>
      </c>
      <c r="C557" s="514"/>
      <c r="D557" s="514"/>
      <c r="E557" s="514"/>
      <c r="F557" s="514"/>
      <c r="G557" s="514"/>
      <c r="H557" s="515"/>
      <c r="I557" s="327" t="str">
        <f>VLOOKUP(A557,ORÇAMENTO!$A$17:$K$166,9,FALSE)</f>
        <v>ED-48434</v>
      </c>
      <c r="J557" s="327" t="s">
        <v>19</v>
      </c>
      <c r="K557" s="11" t="s">
        <v>166</v>
      </c>
      <c r="L557" s="224">
        <f>B560*C560*D560</f>
        <v>39.6</v>
      </c>
    </row>
    <row r="558" spans="1:12" s="43" customFormat="1">
      <c r="A558" s="198"/>
      <c r="B558" s="322"/>
      <c r="C558" s="128"/>
      <c r="D558" s="329"/>
      <c r="E558" s="329"/>
      <c r="F558" s="329"/>
      <c r="G558" s="329"/>
      <c r="H558" s="329"/>
      <c r="I558" s="329"/>
      <c r="J558" s="329"/>
      <c r="K558" s="329"/>
      <c r="L558" s="232"/>
    </row>
    <row r="559" spans="1:12" s="43" customFormat="1">
      <c r="A559" s="198"/>
      <c r="B559" s="516" t="s">
        <v>38698</v>
      </c>
      <c r="C559" s="516"/>
      <c r="D559" s="321" t="s">
        <v>38697</v>
      </c>
      <c r="E559" s="329"/>
      <c r="F559" s="329"/>
      <c r="G559" s="329"/>
      <c r="H559" s="329"/>
      <c r="I559" s="329"/>
      <c r="J559" s="329"/>
      <c r="K559" s="329"/>
      <c r="L559" s="232"/>
    </row>
    <row r="560" spans="1:12" s="43" customFormat="1">
      <c r="A560" s="198"/>
      <c r="B560" s="362">
        <v>2.2000000000000002</v>
      </c>
      <c r="C560" s="249">
        <v>1.8</v>
      </c>
      <c r="D560" s="249">
        <v>10</v>
      </c>
      <c r="E560" s="329"/>
      <c r="F560" s="329"/>
      <c r="G560" s="329"/>
      <c r="H560" s="329"/>
      <c r="I560" s="329"/>
      <c r="J560" s="329"/>
      <c r="K560" s="329"/>
      <c r="L560" s="232"/>
    </row>
    <row r="561" spans="1:12" s="43" customFormat="1">
      <c r="A561" s="198"/>
      <c r="B561" s="363"/>
      <c r="C561" s="354"/>
      <c r="D561" s="354"/>
      <c r="E561" s="329"/>
      <c r="F561" s="329"/>
      <c r="G561" s="329"/>
      <c r="H561" s="329"/>
      <c r="I561" s="329"/>
      <c r="J561" s="329"/>
      <c r="K561" s="329"/>
      <c r="L561" s="232"/>
    </row>
    <row r="562" spans="1:12" s="139" customFormat="1">
      <c r="A562" s="194" t="s">
        <v>38704</v>
      </c>
      <c r="B562" s="513" t="str">
        <f>VLOOKUP(A562,ORÇAMENTO!$A$17:$K$166,2,FALSE)</f>
        <v>LIXAMENTO MANUAL EM SUPERFÍCIES METÁLICAS EM OBRA. AF_01/2020</v>
      </c>
      <c r="C562" s="514"/>
      <c r="D562" s="514"/>
      <c r="E562" s="514"/>
      <c r="F562" s="514"/>
      <c r="G562" s="514"/>
      <c r="H562" s="515"/>
      <c r="I562" s="327" t="str">
        <f>VLOOKUP(A562,ORÇAMENTO!$A$17:$K$166,9,FALSE)</f>
        <v>100717</v>
      </c>
      <c r="J562" s="327" t="s">
        <v>20</v>
      </c>
      <c r="K562" s="11" t="s">
        <v>166</v>
      </c>
      <c r="L562" s="224">
        <f>(C565*D565+C566*D566)*1.2</f>
        <v>99.576000000000008</v>
      </c>
    </row>
    <row r="563" spans="1:12" s="43" customFormat="1">
      <c r="A563" s="198"/>
      <c r="B563" s="322"/>
      <c r="C563" s="128"/>
      <c r="D563" s="329"/>
      <c r="E563" s="329"/>
      <c r="F563" s="329"/>
      <c r="G563" s="329"/>
      <c r="H563" s="329"/>
      <c r="I563" s="329"/>
      <c r="J563" s="329"/>
      <c r="K563" s="329"/>
      <c r="L563" s="232"/>
    </row>
    <row r="564" spans="1:12" s="43" customFormat="1">
      <c r="A564" s="198"/>
      <c r="B564" s="321" t="s">
        <v>38714</v>
      </c>
      <c r="C564" s="321" t="s">
        <v>38710</v>
      </c>
      <c r="D564" s="321" t="s">
        <v>38713</v>
      </c>
      <c r="E564" s="329"/>
      <c r="F564" s="329"/>
      <c r="G564" s="329"/>
      <c r="H564" s="329"/>
      <c r="I564" s="329"/>
      <c r="J564" s="329"/>
      <c r="K564" s="329"/>
      <c r="L564" s="232"/>
    </row>
    <row r="565" spans="1:12" s="43" customFormat="1">
      <c r="A565" s="198"/>
      <c r="B565" s="321" t="s">
        <v>38711</v>
      </c>
      <c r="C565" s="358">
        <f>L557</f>
        <v>39.6</v>
      </c>
      <c r="D565" s="321">
        <v>2</v>
      </c>
      <c r="E565" s="329"/>
      <c r="F565" s="329"/>
      <c r="G565" s="329"/>
      <c r="H565" s="329"/>
      <c r="I565" s="329"/>
      <c r="J565" s="329"/>
      <c r="K565" s="329"/>
      <c r="L565" s="232"/>
    </row>
    <row r="566" spans="1:12" s="43" customFormat="1">
      <c r="A566" s="198"/>
      <c r="B566" s="350" t="s">
        <v>38712</v>
      </c>
      <c r="C566" s="358">
        <f>L552</f>
        <v>1.8900000000000001</v>
      </c>
      <c r="D566" s="321">
        <v>2</v>
      </c>
      <c r="E566" s="329"/>
      <c r="F566" s="329"/>
      <c r="G566" s="329"/>
      <c r="H566" s="329"/>
      <c r="I566" s="329"/>
      <c r="J566" s="329"/>
      <c r="K566" s="329"/>
      <c r="L566" s="232"/>
    </row>
    <row r="567" spans="1:12" s="43" customFormat="1">
      <c r="A567" s="198"/>
      <c r="B567" s="363"/>
      <c r="C567" s="354"/>
      <c r="D567" s="354"/>
      <c r="E567" s="329"/>
      <c r="F567" s="329"/>
      <c r="G567" s="329"/>
      <c r="H567" s="329"/>
      <c r="I567" s="329"/>
      <c r="J567" s="329"/>
      <c r="K567" s="329"/>
      <c r="L567" s="232"/>
    </row>
    <row r="568" spans="1:12" s="139" customFormat="1" ht="33.75" customHeight="1">
      <c r="A568" s="194" t="s">
        <v>38705</v>
      </c>
      <c r="B568" s="513" t="str">
        <f>VLOOKUP(A568,ORÇAMENTO!$A$17:$K$166,2,FALSE)</f>
        <v>PINTURA COM TINTA ALQUÍDICA DE FUNDO E ACABAMENTO (ESMALTE SINTÉTICO GRAFITE) PULVERIZADA SOBRE SUPERFÍCIES METÁLICAS (EXCETO PERFIL) EXECUTADO EM OBRA (POR DEMÃO). AF_01/2020_P</v>
      </c>
      <c r="C568" s="514"/>
      <c r="D568" s="514"/>
      <c r="E568" s="514"/>
      <c r="F568" s="514"/>
      <c r="G568" s="514"/>
      <c r="H568" s="515"/>
      <c r="I568" s="327" t="str">
        <f>VLOOKUP(A568,ORÇAMENTO!$A$17:$K$166,9,FALSE)</f>
        <v>100725</v>
      </c>
      <c r="J568" s="327" t="s">
        <v>20</v>
      </c>
      <c r="K568" s="11" t="s">
        <v>166</v>
      </c>
      <c r="L568" s="224">
        <f>(C571*D571+C572*D572)*1.2</f>
        <v>99.576000000000008</v>
      </c>
    </row>
    <row r="569" spans="1:12" s="43" customFormat="1">
      <c r="A569" s="198"/>
      <c r="B569" s="322"/>
      <c r="C569" s="128"/>
      <c r="D569" s="329"/>
      <c r="E569" s="329"/>
      <c r="F569" s="329"/>
      <c r="G569" s="329"/>
      <c r="H569" s="329"/>
      <c r="I569" s="329"/>
      <c r="J569" s="329"/>
      <c r="K569" s="329"/>
      <c r="L569" s="232"/>
    </row>
    <row r="570" spans="1:12" s="43" customFormat="1">
      <c r="A570" s="198"/>
      <c r="B570" s="321" t="s">
        <v>38714</v>
      </c>
      <c r="C570" s="321" t="s">
        <v>38710</v>
      </c>
      <c r="D570" s="321" t="s">
        <v>38713</v>
      </c>
      <c r="E570" s="329"/>
      <c r="F570" s="329"/>
      <c r="G570" s="329"/>
      <c r="H570" s="329"/>
      <c r="I570" s="329"/>
      <c r="J570" s="329"/>
      <c r="K570" s="329"/>
      <c r="L570" s="232"/>
    </row>
    <row r="571" spans="1:12" s="43" customFormat="1">
      <c r="A571" s="198"/>
      <c r="B571" s="321" t="s">
        <v>38711</v>
      </c>
      <c r="C571" s="358">
        <f>C565</f>
        <v>39.6</v>
      </c>
      <c r="D571" s="321">
        <v>2</v>
      </c>
      <c r="E571" s="329"/>
      <c r="F571" s="329"/>
      <c r="G571" s="329"/>
      <c r="H571" s="329"/>
      <c r="I571" s="329"/>
      <c r="J571" s="329"/>
      <c r="K571" s="329"/>
      <c r="L571" s="232"/>
    </row>
    <row r="572" spans="1:12" s="43" customFormat="1">
      <c r="A572" s="198"/>
      <c r="B572" s="350" t="s">
        <v>38712</v>
      </c>
      <c r="C572" s="358">
        <f>C566</f>
        <v>1.8900000000000001</v>
      </c>
      <c r="D572" s="321">
        <v>2</v>
      </c>
      <c r="E572" s="329"/>
      <c r="F572" s="329"/>
      <c r="G572" s="329"/>
      <c r="H572" s="329"/>
      <c r="I572" s="329"/>
      <c r="J572" s="329"/>
      <c r="K572" s="329"/>
      <c r="L572" s="232"/>
    </row>
    <row r="573" spans="1:12" s="43" customFormat="1">
      <c r="A573" s="198"/>
      <c r="B573" s="363"/>
      <c r="C573" s="354"/>
      <c r="D573" s="354"/>
      <c r="E573" s="329"/>
      <c r="F573" s="329"/>
      <c r="G573" s="329"/>
      <c r="H573" s="329"/>
      <c r="I573" s="329"/>
      <c r="J573" s="329"/>
      <c r="K573" s="329"/>
      <c r="L573" s="232"/>
    </row>
    <row r="574" spans="1:12" s="139" customFormat="1">
      <c r="A574" s="194" t="s">
        <v>38706</v>
      </c>
      <c r="B574" s="513" t="str">
        <f>VLOOKUP(A574,ORÇAMENTO!$A$17:$K$166,2,FALSE)</f>
        <v>ASSENTAMENTO DE GRADIS E PORTÕES</v>
      </c>
      <c r="C574" s="514"/>
      <c r="D574" s="514"/>
      <c r="E574" s="514"/>
      <c r="F574" s="514"/>
      <c r="G574" s="514"/>
      <c r="H574" s="515"/>
      <c r="I574" s="327" t="str">
        <f>VLOOKUP(A574,ORÇAMENTO!$A$17:$K$166,9,FALSE)</f>
        <v>ED-50933</v>
      </c>
      <c r="J574" s="327" t="s">
        <v>19</v>
      </c>
      <c r="K574" s="11" t="s">
        <v>166</v>
      </c>
      <c r="L574" s="224">
        <f>C577</f>
        <v>39.6</v>
      </c>
    </row>
    <row r="575" spans="1:12" s="43" customFormat="1">
      <c r="A575" s="198"/>
      <c r="B575" s="322"/>
      <c r="C575" s="128"/>
      <c r="D575" s="329"/>
      <c r="E575" s="329"/>
      <c r="F575" s="329"/>
      <c r="G575" s="329"/>
      <c r="H575" s="329"/>
      <c r="I575" s="329"/>
      <c r="J575" s="329"/>
      <c r="K575" s="329"/>
      <c r="L575" s="232"/>
    </row>
    <row r="576" spans="1:12" s="43" customFormat="1">
      <c r="A576" s="198"/>
      <c r="B576" s="321" t="s">
        <v>38715</v>
      </c>
      <c r="C576" s="321" t="s">
        <v>38716</v>
      </c>
      <c r="D576" s="329"/>
      <c r="E576" s="329"/>
      <c r="F576" s="329"/>
      <c r="G576" s="329"/>
      <c r="H576" s="329"/>
      <c r="I576" s="329"/>
      <c r="J576" s="329"/>
      <c r="K576" s="329"/>
      <c r="L576" s="232"/>
    </row>
    <row r="577" spans="1:12" s="43" customFormat="1">
      <c r="A577" s="198"/>
      <c r="B577" s="321" t="s">
        <v>38711</v>
      </c>
      <c r="C577" s="358">
        <f>C571</f>
        <v>39.6</v>
      </c>
      <c r="D577" s="329"/>
      <c r="E577" s="329"/>
      <c r="F577" s="329"/>
      <c r="G577" s="329"/>
      <c r="H577" s="329"/>
      <c r="I577" s="329"/>
      <c r="J577" s="329"/>
      <c r="K577" s="329"/>
      <c r="L577" s="232"/>
    </row>
    <row r="578" spans="1:12" s="43" customFormat="1">
      <c r="A578" s="198"/>
      <c r="B578" s="322"/>
      <c r="C578" s="364"/>
      <c r="D578" s="329"/>
      <c r="E578" s="329"/>
      <c r="F578" s="329"/>
      <c r="G578" s="329"/>
      <c r="H578" s="329"/>
      <c r="I578" s="329"/>
      <c r="J578" s="329"/>
      <c r="K578" s="329"/>
      <c r="L578" s="232"/>
    </row>
    <row r="579" spans="1:12" s="139" customFormat="1">
      <c r="A579" s="194" t="s">
        <v>38707</v>
      </c>
      <c r="B579" s="513" t="str">
        <f>VLOOKUP(A579,ORÇAMENTO!$A$17:$K$166,2,FALSE)</f>
        <v>ASSENTAMENTO DE PORTA DE METÁLICA UMA (1) OU DUAS (2) FOLHAS</v>
      </c>
      <c r="C579" s="514"/>
      <c r="D579" s="514"/>
      <c r="E579" s="514"/>
      <c r="F579" s="514"/>
      <c r="G579" s="514"/>
      <c r="H579" s="515"/>
      <c r="I579" s="327" t="str">
        <f>VLOOKUP(A579,ORÇAMENTO!$A$17:$K$166,9,FALSE)</f>
        <v>ED-50934</v>
      </c>
      <c r="J579" s="327" t="s">
        <v>19</v>
      </c>
      <c r="K579" s="11" t="s">
        <v>166</v>
      </c>
      <c r="L579" s="224">
        <f>C582</f>
        <v>1.8900000000000001</v>
      </c>
    </row>
    <row r="580" spans="1:12" s="43" customFormat="1">
      <c r="A580" s="198"/>
      <c r="B580" s="322"/>
      <c r="C580" s="364"/>
      <c r="D580" s="329"/>
      <c r="E580" s="329"/>
      <c r="F580" s="329"/>
      <c r="G580" s="329"/>
      <c r="H580" s="329"/>
      <c r="I580" s="329"/>
      <c r="J580" s="329"/>
      <c r="K580" s="329"/>
      <c r="L580" s="232"/>
    </row>
    <row r="581" spans="1:12" s="43" customFormat="1">
      <c r="A581" s="198"/>
      <c r="B581" s="321" t="s">
        <v>38715</v>
      </c>
      <c r="C581" s="321" t="s">
        <v>38716</v>
      </c>
      <c r="D581" s="329"/>
      <c r="E581" s="329"/>
      <c r="F581" s="329"/>
      <c r="G581" s="329"/>
      <c r="H581" s="329"/>
      <c r="I581" s="329"/>
      <c r="J581" s="329"/>
      <c r="K581" s="329"/>
      <c r="L581" s="232"/>
    </row>
    <row r="582" spans="1:12" s="43" customFormat="1">
      <c r="A582" s="198"/>
      <c r="B582" s="350" t="s">
        <v>38712</v>
      </c>
      <c r="C582" s="358">
        <f>C572</f>
        <v>1.8900000000000001</v>
      </c>
      <c r="D582" s="329"/>
      <c r="E582" s="329"/>
      <c r="F582" s="329"/>
      <c r="G582" s="329"/>
      <c r="H582" s="329"/>
      <c r="I582" s="329"/>
      <c r="J582" s="329"/>
      <c r="K582" s="329"/>
      <c r="L582" s="232"/>
    </row>
    <row r="583" spans="1:12" s="43" customFormat="1">
      <c r="A583" s="198"/>
      <c r="B583" s="292"/>
      <c r="C583" s="292"/>
      <c r="D583" s="292"/>
      <c r="E583" s="39"/>
      <c r="F583" s="293"/>
      <c r="G583" s="293"/>
      <c r="H583" s="293"/>
      <c r="I583" s="293"/>
      <c r="J583" s="293"/>
      <c r="K583" s="293"/>
      <c r="L583" s="232"/>
    </row>
    <row r="584" spans="1:12" s="115" customFormat="1" ht="15" customHeight="1">
      <c r="A584" s="195" t="s">
        <v>38654</v>
      </c>
      <c r="B584" s="554" t="str">
        <f>VLOOKUP(A584,ORÇAMENTO!$A$17:$K$166,2,FALSE)</f>
        <v>SERVIÇOS FINAIS</v>
      </c>
      <c r="C584" s="555"/>
      <c r="D584" s="555"/>
      <c r="E584" s="555"/>
      <c r="F584" s="555"/>
      <c r="G584" s="555"/>
      <c r="H584" s="556"/>
      <c r="I584" s="228"/>
      <c r="J584" s="228"/>
      <c r="K584" s="228"/>
      <c r="L584" s="229"/>
    </row>
    <row r="585" spans="1:12" s="116" customFormat="1">
      <c r="A585" s="199" t="s">
        <v>38655</v>
      </c>
      <c r="B585" s="559" t="str">
        <f>VLOOKUP(A585,ORÇAMENTO!$A$17:$K$166,2,FALSE)</f>
        <v>LIMPEZA FINAL PARA ENTREGA DA OBRA</v>
      </c>
      <c r="C585" s="560"/>
      <c r="D585" s="560"/>
      <c r="E585" s="560"/>
      <c r="F585" s="560"/>
      <c r="G585" s="560"/>
      <c r="H585" s="561"/>
      <c r="I585" s="244" t="str">
        <f>VLOOKUP(A585,ORÇAMENTO!$A$17:$K$166,9,FALSE)</f>
        <v>ED-50266</v>
      </c>
      <c r="J585" s="327" t="s">
        <v>19</v>
      </c>
      <c r="K585" s="327" t="s">
        <v>166</v>
      </c>
      <c r="L585" s="221">
        <f>D587</f>
        <v>63.05</v>
      </c>
    </row>
    <row r="586" spans="1:12">
      <c r="A586" s="198"/>
      <c r="B586" s="247"/>
      <c r="C586" s="247"/>
      <c r="D586" s="247"/>
      <c r="E586" s="247"/>
      <c r="F586" s="247"/>
      <c r="G586" s="247"/>
      <c r="H586" s="247"/>
      <c r="I586" s="247"/>
      <c r="J586" s="247"/>
      <c r="K586" s="247"/>
      <c r="L586" s="232"/>
    </row>
    <row r="587" spans="1:12">
      <c r="A587" s="198"/>
      <c r="B587" s="247"/>
      <c r="C587" s="128" t="s">
        <v>38651</v>
      </c>
      <c r="D587" s="128">
        <v>63.05</v>
      </c>
      <c r="E587" s="247"/>
      <c r="F587" s="247"/>
      <c r="G587" s="247"/>
      <c r="H587" s="247"/>
      <c r="I587" s="247"/>
      <c r="J587" s="247"/>
      <c r="K587" s="247"/>
      <c r="L587" s="232"/>
    </row>
    <row r="588" spans="1:12">
      <c r="A588" s="198"/>
      <c r="B588" s="247"/>
      <c r="C588" s="247"/>
      <c r="D588" s="247"/>
      <c r="E588" s="247"/>
      <c r="F588" s="247"/>
      <c r="G588" s="247"/>
      <c r="H588" s="247"/>
      <c r="I588" s="247"/>
      <c r="J588" s="247"/>
      <c r="K588" s="247"/>
      <c r="L588" s="232"/>
    </row>
    <row r="589" spans="1:12" ht="15" customHeight="1">
      <c r="A589" s="198"/>
      <c r="B589" s="247"/>
      <c r="C589" s="247"/>
      <c r="D589" s="247"/>
      <c r="E589" s="247"/>
      <c r="F589" s="247"/>
      <c r="G589" s="247"/>
      <c r="H589" s="247"/>
      <c r="I589" s="247"/>
      <c r="J589" s="247"/>
      <c r="K589" s="247"/>
      <c r="L589" s="232"/>
    </row>
    <row r="590" spans="1:12" ht="15" customHeight="1">
      <c r="A590" s="198"/>
      <c r="B590" s="553" t="s">
        <v>136</v>
      </c>
      <c r="C590" s="567"/>
      <c r="D590" s="567"/>
      <c r="E590" s="563"/>
      <c r="F590" s="564"/>
      <c r="G590" s="564"/>
      <c r="H590" s="564"/>
      <c r="I590" s="564"/>
      <c r="J590" s="564"/>
      <c r="K590" s="247"/>
      <c r="L590" s="232"/>
    </row>
    <row r="591" spans="1:12" ht="15.75" customHeight="1">
      <c r="A591" s="198"/>
      <c r="B591" s="567"/>
      <c r="C591" s="567"/>
      <c r="D591" s="567"/>
      <c r="E591" s="565" t="s">
        <v>35110</v>
      </c>
      <c r="F591" s="566"/>
      <c r="G591" s="566"/>
      <c r="H591" s="566"/>
      <c r="I591" s="566"/>
      <c r="J591" s="566"/>
      <c r="K591" s="247"/>
      <c r="L591" s="232"/>
    </row>
    <row r="592" spans="1:12" ht="15.75" thickBot="1">
      <c r="A592" s="200"/>
      <c r="B592" s="568"/>
      <c r="C592" s="568"/>
      <c r="D592" s="568"/>
      <c r="E592" s="569" t="s">
        <v>35111</v>
      </c>
      <c r="F592" s="568"/>
      <c r="G592" s="568"/>
      <c r="H592" s="568"/>
      <c r="I592" s="568"/>
      <c r="J592" s="568"/>
      <c r="K592" s="248"/>
      <c r="L592" s="234"/>
    </row>
    <row r="595" ht="15" customHeight="1"/>
    <row r="596" ht="15" customHeight="1"/>
  </sheetData>
  <mergeCells count="210">
    <mergeCell ref="B336:H336"/>
    <mergeCell ref="B344:H344"/>
    <mergeCell ref="B271:H271"/>
    <mergeCell ref="B340:H340"/>
    <mergeCell ref="B288:H288"/>
    <mergeCell ref="B293:H293"/>
    <mergeCell ref="B307:H307"/>
    <mergeCell ref="B311:H311"/>
    <mergeCell ref="B312:H312"/>
    <mergeCell ref="B316:H316"/>
    <mergeCell ref="B320:H320"/>
    <mergeCell ref="B324:H324"/>
    <mergeCell ref="B328:H328"/>
    <mergeCell ref="B275:H275"/>
    <mergeCell ref="B276:H276"/>
    <mergeCell ref="B280:H280"/>
    <mergeCell ref="B284:H284"/>
    <mergeCell ref="B332:H332"/>
    <mergeCell ref="E590:J590"/>
    <mergeCell ref="E591:J591"/>
    <mergeCell ref="B590:D592"/>
    <mergeCell ref="E592:J592"/>
    <mergeCell ref="B56:H56"/>
    <mergeCell ref="B61:H61"/>
    <mergeCell ref="C128:F128"/>
    <mergeCell ref="C129:F129"/>
    <mergeCell ref="C132:F132"/>
    <mergeCell ref="C183:F183"/>
    <mergeCell ref="C184:F184"/>
    <mergeCell ref="C187:F187"/>
    <mergeCell ref="C191:F191"/>
    <mergeCell ref="H175:K175"/>
    <mergeCell ref="H176:K176"/>
    <mergeCell ref="H179:K179"/>
    <mergeCell ref="H183:K183"/>
    <mergeCell ref="H184:K184"/>
    <mergeCell ref="H187:K187"/>
    <mergeCell ref="H191:K191"/>
    <mergeCell ref="H120:K120"/>
    <mergeCell ref="H121:K121"/>
    <mergeCell ref="C179:F179"/>
    <mergeCell ref="B298:H298"/>
    <mergeCell ref="B585:H585"/>
    <mergeCell ref="B424:H424"/>
    <mergeCell ref="B429:H429"/>
    <mergeCell ref="B434:H434"/>
    <mergeCell ref="B435:H435"/>
    <mergeCell ref="B439:H439"/>
    <mergeCell ref="B440:H440"/>
    <mergeCell ref="B441:H441"/>
    <mergeCell ref="B445:H445"/>
    <mergeCell ref="B449:H449"/>
    <mergeCell ref="B453:H453"/>
    <mergeCell ref="E462:F462"/>
    <mergeCell ref="D461:G461"/>
    <mergeCell ref="G457:I457"/>
    <mergeCell ref="B474:H474"/>
    <mergeCell ref="B454:H454"/>
    <mergeCell ref="B455:H455"/>
    <mergeCell ref="D457:F457"/>
    <mergeCell ref="B509:H509"/>
    <mergeCell ref="I461:K461"/>
    <mergeCell ref="B517:H517"/>
    <mergeCell ref="D476:F476"/>
    <mergeCell ref="G476:I476"/>
    <mergeCell ref="D480:G480"/>
    <mergeCell ref="B584:H584"/>
    <mergeCell ref="B383:H383"/>
    <mergeCell ref="B388:H388"/>
    <mergeCell ref="B393:H393"/>
    <mergeCell ref="B398:H398"/>
    <mergeCell ref="B399:H399"/>
    <mergeCell ref="B404:H404"/>
    <mergeCell ref="B410:H410"/>
    <mergeCell ref="B414:H414"/>
    <mergeCell ref="B409:H409"/>
    <mergeCell ref="B419:H419"/>
    <mergeCell ref="E481:F481"/>
    <mergeCell ref="B513:H513"/>
    <mergeCell ref="B552:H552"/>
    <mergeCell ref="B554:C554"/>
    <mergeCell ref="B557:H557"/>
    <mergeCell ref="B559:C559"/>
    <mergeCell ref="B562:H562"/>
    <mergeCell ref="B568:H568"/>
    <mergeCell ref="B574:H574"/>
    <mergeCell ref="B579:H579"/>
    <mergeCell ref="B539:H539"/>
    <mergeCell ref="B541:H541"/>
    <mergeCell ref="B543:H543"/>
    <mergeCell ref="J250:K250"/>
    <mergeCell ref="B27:H27"/>
    <mergeCell ref="B51:H51"/>
    <mergeCell ref="B234:H234"/>
    <mergeCell ref="B28:H28"/>
    <mergeCell ref="B46:H46"/>
    <mergeCell ref="B107:H107"/>
    <mergeCell ref="B113:H113"/>
    <mergeCell ref="B167:H167"/>
    <mergeCell ref="B172:H172"/>
    <mergeCell ref="C192:F192"/>
    <mergeCell ref="C195:F195"/>
    <mergeCell ref="H192:K192"/>
    <mergeCell ref="H195:K195"/>
    <mergeCell ref="C36:E36"/>
    <mergeCell ref="G36:I36"/>
    <mergeCell ref="H124:K124"/>
    <mergeCell ref="B73:H73"/>
    <mergeCell ref="B83:H83"/>
    <mergeCell ref="B88:H88"/>
    <mergeCell ref="B90:C90"/>
    <mergeCell ref="B173:H173"/>
    <mergeCell ref="C175:F175"/>
    <mergeCell ref="C176:F176"/>
    <mergeCell ref="B17:H17"/>
    <mergeCell ref="B71:H71"/>
    <mergeCell ref="B40:H40"/>
    <mergeCell ref="B34:H34"/>
    <mergeCell ref="B78:H78"/>
    <mergeCell ref="B72:H72"/>
    <mergeCell ref="C19:E19"/>
    <mergeCell ref="B23:H23"/>
    <mergeCell ref="B260:H260"/>
    <mergeCell ref="B147:H147"/>
    <mergeCell ref="B148:H148"/>
    <mergeCell ref="C150:F150"/>
    <mergeCell ref="C151:F151"/>
    <mergeCell ref="C154:F154"/>
    <mergeCell ref="C157:F157"/>
    <mergeCell ref="B161:H161"/>
    <mergeCell ref="B66:H66"/>
    <mergeCell ref="B199:H199"/>
    <mergeCell ref="B102:H102"/>
    <mergeCell ref="B112:H112"/>
    <mergeCell ref="B136:H136"/>
    <mergeCell ref="B141:H141"/>
    <mergeCell ref="B146:H146"/>
    <mergeCell ref="B252:H252"/>
    <mergeCell ref="B12:H12"/>
    <mergeCell ref="A1:L1"/>
    <mergeCell ref="E2:G2"/>
    <mergeCell ref="A4:B4"/>
    <mergeCell ref="C4:D4"/>
    <mergeCell ref="G4:I4"/>
    <mergeCell ref="A5:B5"/>
    <mergeCell ref="G5:I5"/>
    <mergeCell ref="B8:H8"/>
    <mergeCell ref="B9:H9"/>
    <mergeCell ref="B10:H10"/>
    <mergeCell ref="B11:H11"/>
    <mergeCell ref="K2:L2"/>
    <mergeCell ref="K3:L3"/>
    <mergeCell ref="B2:D2"/>
    <mergeCell ref="B41:H41"/>
    <mergeCell ref="E90:I90"/>
    <mergeCell ref="E93:I93"/>
    <mergeCell ref="E94:I94"/>
    <mergeCell ref="B96:C96"/>
    <mergeCell ref="D96:D100"/>
    <mergeCell ref="E97:I97"/>
    <mergeCell ref="E98:I98"/>
    <mergeCell ref="B99:C100"/>
    <mergeCell ref="B118:H118"/>
    <mergeCell ref="C120:F120"/>
    <mergeCell ref="C121:F121"/>
    <mergeCell ref="C124:F124"/>
    <mergeCell ref="B163:C163"/>
    <mergeCell ref="B526:H526"/>
    <mergeCell ref="B530:H530"/>
    <mergeCell ref="B367:H367"/>
    <mergeCell ref="B368:H368"/>
    <mergeCell ref="B373:H373"/>
    <mergeCell ref="B382:H382"/>
    <mergeCell ref="B254:H254"/>
    <mergeCell ref="B255:H255"/>
    <mergeCell ref="B204:H204"/>
    <mergeCell ref="B209:H209"/>
    <mergeCell ref="B210:H210"/>
    <mergeCell ref="B216:H216"/>
    <mergeCell ref="B222:H222"/>
    <mergeCell ref="B228:H228"/>
    <mergeCell ref="B240:H240"/>
    <mergeCell ref="B241:H241"/>
    <mergeCell ref="B242:H242"/>
    <mergeCell ref="B261:H261"/>
    <mergeCell ref="B266:H266"/>
    <mergeCell ref="B545:H545"/>
    <mergeCell ref="B551:H551"/>
    <mergeCell ref="B546:H546"/>
    <mergeCell ref="B548:C548"/>
    <mergeCell ref="B348:H348"/>
    <mergeCell ref="B349:H349"/>
    <mergeCell ref="C30:E30"/>
    <mergeCell ref="F30:H30"/>
    <mergeCell ref="B357:D357"/>
    <mergeCell ref="B303:H303"/>
    <mergeCell ref="B351:D351"/>
    <mergeCell ref="B355:H355"/>
    <mergeCell ref="B361:H361"/>
    <mergeCell ref="B362:H362"/>
    <mergeCell ref="B534:H534"/>
    <mergeCell ref="B536:C536"/>
    <mergeCell ref="B493:H493"/>
    <mergeCell ref="B495:H495"/>
    <mergeCell ref="B497:D497"/>
    <mergeCell ref="B501:H501"/>
    <mergeCell ref="B505:H505"/>
    <mergeCell ref="B366:H366"/>
    <mergeCell ref="B378:H378"/>
    <mergeCell ref="B518:H518"/>
  </mergeCells>
  <pageMargins left="0.51181102362204722" right="0.31496062992125984" top="0.59055118110236227" bottom="0.59055118110236227" header="0.31496062992125984" footer="0.31496062992125984"/>
  <pageSetup paperSize="9" scale="60" orientation="landscape" r:id="rId1"/>
  <drawing r:id="rId2"/>
</worksheet>
</file>

<file path=xl/worksheets/sheet3.xml><?xml version="1.0" encoding="utf-8"?>
<worksheet xmlns="http://schemas.openxmlformats.org/spreadsheetml/2006/main" xmlns:r="http://schemas.openxmlformats.org/officeDocument/2006/relationships">
  <dimension ref="A1:AC943"/>
  <sheetViews>
    <sheetView tabSelected="1" topLeftCell="A127" zoomScale="70" zoomScaleNormal="70" workbookViewId="0">
      <selection activeCell="V133" sqref="V133"/>
    </sheetView>
  </sheetViews>
  <sheetFormatPr defaultColWidth="14.42578125" defaultRowHeight="15" customHeight="1"/>
  <cols>
    <col min="1" max="1" width="10.140625" style="141" bestFit="1" customWidth="1"/>
    <col min="2" max="2" width="8.42578125" style="266" customWidth="1"/>
    <col min="3" max="3" width="9.140625" style="266" customWidth="1"/>
    <col min="4" max="4" width="12" style="266" customWidth="1"/>
    <col min="5" max="7" width="9.140625" style="266" customWidth="1"/>
    <col min="8" max="8" width="25.7109375" style="266" customWidth="1"/>
    <col min="9" max="9" width="10.28515625" style="142" bestFit="1" customWidth="1"/>
    <col min="10" max="10" width="15.85546875" style="142" bestFit="1" customWidth="1"/>
    <col min="11" max="11" width="10.140625" style="142" bestFit="1" customWidth="1"/>
    <col min="12" max="12" width="10.140625" style="133" bestFit="1" customWidth="1"/>
    <col min="13" max="13" width="16.42578125" style="179" bestFit="1" customWidth="1"/>
    <col min="14" max="14" width="17.42578125" style="179" bestFit="1" customWidth="1"/>
    <col min="15" max="15" width="19.28515625" style="179" bestFit="1" customWidth="1"/>
    <col min="16" max="16" width="19.7109375" style="179" bestFit="1" customWidth="1"/>
    <col min="17" max="17" width="7" customWidth="1"/>
    <col min="18" max="18" width="13" customWidth="1"/>
    <col min="19" max="19" width="8" customWidth="1"/>
    <col min="20" max="20" width="12.28515625" customWidth="1"/>
    <col min="21" max="29" width="8" customWidth="1"/>
  </cols>
  <sheetData>
    <row r="1" spans="1:29" ht="16.5" customHeight="1" thickBot="1">
      <c r="A1" s="585" t="s">
        <v>0</v>
      </c>
      <c r="B1" s="586"/>
      <c r="C1" s="586"/>
      <c r="D1" s="586"/>
      <c r="E1" s="586"/>
      <c r="F1" s="586"/>
      <c r="G1" s="586"/>
      <c r="H1" s="586"/>
      <c r="I1" s="586"/>
      <c r="J1" s="586"/>
      <c r="K1" s="586"/>
      <c r="L1" s="586"/>
      <c r="M1" s="586"/>
      <c r="N1" s="586"/>
      <c r="O1" s="586"/>
      <c r="P1" s="587"/>
    </row>
    <row r="2" spans="1:29">
      <c r="A2" s="585" t="s">
        <v>1</v>
      </c>
      <c r="B2" s="586"/>
      <c r="C2" s="586"/>
      <c r="D2" s="333"/>
      <c r="E2" s="588"/>
      <c r="F2" s="589"/>
      <c r="G2" s="589"/>
      <c r="H2" s="333"/>
      <c r="I2" s="334"/>
      <c r="J2" s="334"/>
      <c r="K2" s="334"/>
      <c r="L2" s="590"/>
      <c r="M2" s="586"/>
      <c r="N2" s="586"/>
      <c r="O2" s="586"/>
      <c r="P2" s="144"/>
    </row>
    <row r="3" spans="1:29" ht="16.5" customHeight="1">
      <c r="A3" s="592" t="s">
        <v>38460</v>
      </c>
      <c r="B3" s="591"/>
      <c r="C3" s="591"/>
      <c r="D3" s="591"/>
      <c r="E3" s="591"/>
      <c r="F3" s="591"/>
      <c r="G3" s="591"/>
      <c r="H3" s="325"/>
      <c r="I3" s="326"/>
      <c r="J3" s="326"/>
      <c r="K3" s="550" t="s">
        <v>4993</v>
      </c>
      <c r="L3" s="591"/>
      <c r="M3" s="591"/>
      <c r="N3" s="591"/>
      <c r="O3" s="591"/>
      <c r="P3" s="145"/>
    </row>
    <row r="4" spans="1:29">
      <c r="A4" s="593"/>
      <c r="B4" s="594"/>
      <c r="C4" s="594"/>
      <c r="D4" s="594"/>
      <c r="E4" s="594"/>
      <c r="F4" s="594"/>
      <c r="G4" s="591"/>
      <c r="H4" s="263"/>
      <c r="I4" s="326"/>
      <c r="J4" s="326"/>
      <c r="K4" s="550" t="s">
        <v>4994</v>
      </c>
      <c r="L4" s="591"/>
      <c r="M4" s="591"/>
      <c r="N4" s="591"/>
      <c r="O4" s="591"/>
      <c r="P4" s="145"/>
    </row>
    <row r="5" spans="1:29">
      <c r="A5" s="593"/>
      <c r="B5" s="591"/>
      <c r="C5" s="591"/>
      <c r="D5" s="591"/>
      <c r="E5" s="591"/>
      <c r="F5" s="591"/>
      <c r="G5" s="591"/>
      <c r="H5" s="325"/>
      <c r="I5" s="326"/>
      <c r="J5" s="326"/>
      <c r="K5" s="550" t="s">
        <v>4992</v>
      </c>
      <c r="L5" s="591"/>
      <c r="M5" s="591"/>
      <c r="N5" s="591"/>
      <c r="O5" s="591"/>
      <c r="P5" s="145"/>
    </row>
    <row r="6" spans="1:29">
      <c r="A6" s="335"/>
      <c r="B6" s="325"/>
      <c r="C6" s="325"/>
      <c r="D6" s="325"/>
      <c r="E6" s="325"/>
      <c r="F6" s="325"/>
      <c r="G6" s="325"/>
      <c r="H6" s="325"/>
      <c r="I6" s="326"/>
      <c r="J6" s="326"/>
      <c r="K6" s="326"/>
      <c r="L6" s="34"/>
      <c r="M6" s="146"/>
      <c r="N6" s="146"/>
      <c r="O6" s="146"/>
      <c r="P6" s="145"/>
    </row>
    <row r="7" spans="1:29" ht="15.75" customHeight="1">
      <c r="A7" s="592" t="s">
        <v>3</v>
      </c>
      <c r="B7" s="591"/>
      <c r="C7" s="542">
        <f ca="1">NOW()</f>
        <v>44838.60016736111</v>
      </c>
      <c r="D7" s="595"/>
      <c r="E7" s="325"/>
      <c r="F7" s="325"/>
      <c r="G7" s="325"/>
      <c r="H7" s="263"/>
      <c r="I7" s="326"/>
      <c r="J7" s="326"/>
      <c r="K7" s="550"/>
      <c r="L7" s="591"/>
      <c r="M7" s="591"/>
      <c r="N7" s="146"/>
      <c r="O7" s="146"/>
      <c r="P7" s="145"/>
    </row>
    <row r="8" spans="1:29">
      <c r="A8" s="592" t="s">
        <v>4</v>
      </c>
      <c r="B8" s="591"/>
      <c r="C8" s="606">
        <f>BDI!F25/100</f>
        <v>0.22219999999999998</v>
      </c>
      <c r="D8" s="607"/>
      <c r="E8" s="325"/>
      <c r="F8" s="325"/>
      <c r="G8" s="325"/>
      <c r="H8" s="325"/>
      <c r="I8" s="326"/>
      <c r="J8" s="326"/>
      <c r="K8" s="550" t="s">
        <v>38719</v>
      </c>
      <c r="L8" s="591"/>
      <c r="M8" s="591"/>
      <c r="N8" s="146"/>
      <c r="O8" s="146"/>
      <c r="P8" s="145"/>
    </row>
    <row r="9" spans="1:29">
      <c r="A9" s="123"/>
      <c r="B9" s="324"/>
      <c r="C9" s="325"/>
      <c r="D9" s="325"/>
      <c r="E9" s="325"/>
      <c r="F9" s="325"/>
      <c r="G9" s="325"/>
      <c r="H9" s="325"/>
      <c r="I9" s="326"/>
      <c r="J9" s="326"/>
      <c r="K9" s="550" t="s">
        <v>50165</v>
      </c>
      <c r="L9" s="591"/>
      <c r="M9" s="591"/>
      <c r="N9" s="146"/>
      <c r="O9" s="146"/>
      <c r="P9" s="145"/>
    </row>
    <row r="10" spans="1:29" ht="15.75" customHeight="1" thickBot="1">
      <c r="A10" s="124"/>
      <c r="B10" s="264"/>
      <c r="C10" s="265"/>
      <c r="D10" s="265"/>
      <c r="E10" s="265"/>
      <c r="F10" s="265"/>
      <c r="G10" s="265"/>
      <c r="H10" s="265"/>
      <c r="I10" s="30"/>
      <c r="J10" s="30"/>
      <c r="K10" s="30"/>
      <c r="L10" s="35"/>
      <c r="M10" s="147"/>
      <c r="N10" s="147"/>
      <c r="O10" s="147"/>
      <c r="P10" s="148"/>
    </row>
    <row r="11" spans="1:29">
      <c r="A11" s="596" t="s">
        <v>22154</v>
      </c>
      <c r="B11" s="597"/>
      <c r="C11" s="597"/>
      <c r="D11" s="597"/>
      <c r="E11" s="597"/>
      <c r="F11" s="597"/>
      <c r="G11" s="597"/>
      <c r="H11" s="597"/>
      <c r="I11" s="597"/>
      <c r="J11" s="597"/>
      <c r="K11" s="597"/>
      <c r="L11" s="597"/>
      <c r="M11" s="597"/>
      <c r="N11" s="597"/>
      <c r="O11" s="597"/>
      <c r="P11" s="598"/>
    </row>
    <row r="12" spans="1:29" ht="15.75" thickBot="1">
      <c r="A12" s="599"/>
      <c r="B12" s="600"/>
      <c r="C12" s="600"/>
      <c r="D12" s="600"/>
      <c r="E12" s="600"/>
      <c r="F12" s="600"/>
      <c r="G12" s="600"/>
      <c r="H12" s="600"/>
      <c r="I12" s="600"/>
      <c r="J12" s="600"/>
      <c r="K12" s="600"/>
      <c r="L12" s="600"/>
      <c r="M12" s="600"/>
      <c r="N12" s="600"/>
      <c r="O12" s="600"/>
      <c r="P12" s="601"/>
    </row>
    <row r="13" spans="1:29">
      <c r="A13" s="125"/>
      <c r="B13" s="602" t="s">
        <v>8</v>
      </c>
      <c r="C13" s="603"/>
      <c r="D13" s="603"/>
      <c r="E13" s="603"/>
      <c r="F13" s="603"/>
      <c r="G13" s="603"/>
      <c r="H13" s="604"/>
      <c r="I13" s="1" t="s">
        <v>9</v>
      </c>
      <c r="J13" s="1" t="s">
        <v>10</v>
      </c>
      <c r="K13" s="1" t="s">
        <v>11</v>
      </c>
      <c r="L13" s="36" t="s">
        <v>12</v>
      </c>
      <c r="M13" s="149" t="s">
        <v>19997</v>
      </c>
      <c r="N13" s="149" t="s">
        <v>13</v>
      </c>
      <c r="O13" s="149" t="s">
        <v>34902</v>
      </c>
      <c r="P13" s="150" t="s">
        <v>15</v>
      </c>
      <c r="Q13" s="2"/>
      <c r="R13" s="2"/>
      <c r="S13" s="2"/>
      <c r="T13" s="2"/>
      <c r="U13" s="2"/>
      <c r="V13" s="2"/>
      <c r="W13" s="2"/>
      <c r="X13" s="2"/>
      <c r="Y13" s="2"/>
      <c r="Z13" s="2"/>
      <c r="AA13" s="2"/>
      <c r="AB13" s="2"/>
      <c r="AC13" s="2"/>
    </row>
    <row r="14" spans="1:29">
      <c r="A14" s="108"/>
      <c r="B14" s="605"/>
      <c r="C14" s="575"/>
      <c r="D14" s="575"/>
      <c r="E14" s="575"/>
      <c r="F14" s="575"/>
      <c r="G14" s="575"/>
      <c r="H14" s="582"/>
      <c r="I14" s="9"/>
      <c r="J14" s="9"/>
      <c r="K14" s="9"/>
      <c r="L14" s="20"/>
      <c r="M14" s="151"/>
      <c r="N14" s="151"/>
      <c r="O14" s="151"/>
      <c r="P14" s="152"/>
    </row>
    <row r="15" spans="1:29" s="43" customFormat="1" ht="13.5" customHeight="1">
      <c r="A15" s="107" t="s">
        <v>38450</v>
      </c>
      <c r="B15" s="574" t="s">
        <v>50167</v>
      </c>
      <c r="C15" s="575"/>
      <c r="D15" s="575"/>
      <c r="E15" s="575"/>
      <c r="F15" s="575"/>
      <c r="G15" s="575"/>
      <c r="H15" s="582"/>
      <c r="I15" s="3"/>
      <c r="J15" s="3"/>
      <c r="K15" s="3"/>
      <c r="L15" s="37"/>
      <c r="M15" s="153"/>
      <c r="N15" s="182"/>
      <c r="O15" s="153">
        <f>O17+O26+O34+O48+O64+O71+O76+O86+O101+O104+O114+O118+O125+O97</f>
        <v>80026.029099999985</v>
      </c>
      <c r="P15" s="153">
        <f>P17+P26+P34+P48+P64+P71+P76+P86+P101+P104+P114+P118+P125+P97</f>
        <v>97807.812766019997</v>
      </c>
      <c r="Q15" s="4"/>
      <c r="R15" s="4"/>
      <c r="S15" s="4"/>
      <c r="T15" s="4"/>
      <c r="U15" s="4"/>
      <c r="V15" s="4"/>
      <c r="W15" s="4"/>
      <c r="X15" s="4"/>
      <c r="Y15" s="4"/>
      <c r="Z15" s="4"/>
      <c r="AA15" s="4"/>
      <c r="AB15" s="4"/>
      <c r="AC15" s="4"/>
    </row>
    <row r="16" spans="1:29" s="43" customFormat="1" ht="13.5" customHeight="1">
      <c r="A16" s="107" t="s">
        <v>38636</v>
      </c>
      <c r="B16" s="574" t="s">
        <v>38635</v>
      </c>
      <c r="C16" s="575"/>
      <c r="D16" s="575"/>
      <c r="E16" s="575"/>
      <c r="F16" s="575"/>
      <c r="G16" s="575"/>
      <c r="H16" s="582"/>
      <c r="I16" s="3"/>
      <c r="J16" s="3"/>
      <c r="K16" s="3"/>
      <c r="L16" s="37"/>
      <c r="M16" s="153"/>
      <c r="N16" s="182"/>
      <c r="O16" s="153">
        <f>O128</f>
        <v>49125.547399999989</v>
      </c>
      <c r="P16" s="153">
        <f>P128</f>
        <v>60041.244032279988</v>
      </c>
      <c r="Q16" s="4"/>
      <c r="R16" s="4"/>
      <c r="S16" s="4"/>
      <c r="T16" s="4"/>
      <c r="U16" s="4"/>
      <c r="V16" s="4"/>
      <c r="W16" s="4"/>
      <c r="X16" s="4"/>
      <c r="Y16" s="4"/>
      <c r="Z16" s="4"/>
      <c r="AA16" s="4"/>
      <c r="AB16" s="4"/>
      <c r="AC16" s="4"/>
    </row>
    <row r="17" spans="1:29" ht="13.5" customHeight="1">
      <c r="A17" s="107" t="s">
        <v>38451</v>
      </c>
      <c r="B17" s="574" t="s">
        <v>16</v>
      </c>
      <c r="C17" s="575"/>
      <c r="D17" s="575"/>
      <c r="E17" s="575"/>
      <c r="F17" s="575"/>
      <c r="G17" s="575"/>
      <c r="H17" s="582"/>
      <c r="I17" s="3"/>
      <c r="J17" s="3"/>
      <c r="K17" s="3"/>
      <c r="L17" s="37"/>
      <c r="M17" s="153" t="s">
        <v>17</v>
      </c>
      <c r="N17" s="182"/>
      <c r="O17" s="153">
        <f>O18+O22</f>
        <v>4172.5042999999996</v>
      </c>
      <c r="P17" s="154">
        <f>SUM(P18,P22)</f>
        <v>5099.6347554599997</v>
      </c>
      <c r="Q17" s="4"/>
      <c r="R17" s="4"/>
      <c r="S17" s="4"/>
      <c r="T17" s="4"/>
      <c r="U17" s="4"/>
      <c r="V17" s="4"/>
      <c r="W17" s="4"/>
      <c r="X17" s="4"/>
      <c r="Y17" s="4"/>
      <c r="Z17" s="4"/>
      <c r="AA17" s="4"/>
      <c r="AB17" s="4"/>
      <c r="AC17" s="4"/>
    </row>
    <row r="18" spans="1:29" s="43" customFormat="1">
      <c r="A18" s="106" t="s">
        <v>38452</v>
      </c>
      <c r="B18" s="608" t="s">
        <v>35106</v>
      </c>
      <c r="C18" s="609"/>
      <c r="D18" s="609"/>
      <c r="E18" s="609"/>
      <c r="F18" s="609"/>
      <c r="G18" s="609"/>
      <c r="H18" s="609"/>
      <c r="I18" s="138"/>
      <c r="J18" s="138"/>
      <c r="K18" s="138"/>
      <c r="L18" s="42"/>
      <c r="M18" s="155"/>
      <c r="N18" s="155"/>
      <c r="O18" s="156">
        <f>SUM(O19:O21)</f>
        <v>3664.5405999999998</v>
      </c>
      <c r="P18" s="157">
        <f>SUM(P19:P21)</f>
        <v>4478.8015213199997</v>
      </c>
      <c r="AA18" s="10"/>
      <c r="AB18" s="10"/>
      <c r="AC18" s="10"/>
    </row>
    <row r="19" spans="1:29" s="43" customFormat="1" ht="58.5" customHeight="1">
      <c r="A19" s="118" t="s">
        <v>38453</v>
      </c>
      <c r="B19" s="570" t="str">
        <f>IFERROR(VLOOKUP(I19,'SINAPI '!A:D,2,0),IFERROR(VLOOKUP(I19,SETOP!A:E,3,FALSE),IFERROR(VLOOKUP(I19,SICRO!A:D,2,0),"REVER")))</f>
        <v>FORNECIMENTO E COLOCAÇÃO DE PLACA DE OBRA EM CHAPA GALVANIZADA (3,00 X 1,5 0 M) - EM CHAPA GALVANIZADA 0,26 AFIXADAS COM REBITES 540 E PARAFUSOS 3/8, EM ESTRUTURA METÁLICA VIGA U 2" ENRIJECIDA COM METALON 20 X 20, SUPORTE EM EUCALIPTO AUTOCLAVADO PINTADAS</v>
      </c>
      <c r="C19" s="571"/>
      <c r="D19" s="571"/>
      <c r="E19" s="571"/>
      <c r="F19" s="571"/>
      <c r="G19" s="571"/>
      <c r="H19" s="571"/>
      <c r="I19" s="327" t="s">
        <v>18</v>
      </c>
      <c r="J19" s="11" t="s">
        <v>19</v>
      </c>
      <c r="K19" s="11" t="str">
        <f>IFERROR(VLOOKUP(I19,'SINAPI '!A:D,3,FALSE),IFERROR(VLOOKUP(I19,SETOP!A:E,4,FALSE),"UNIDADE INVÁLIDA"))</f>
        <v>U</v>
      </c>
      <c r="L19" s="323">
        <f>ROUNDUP(VLOOKUP(A19,'MEMÓRIA DE CÁLCULO'!A:L,12,FALSE),2)</f>
        <v>1</v>
      </c>
      <c r="M19" s="158">
        <f>IFERROR(VLOOKUP(I19,'SINAPI '!$A:$D,4,FALSE),IFERROR(VLOOKUP(I19,SETOP!A:E,5,FALSE),"UNIDADE INVÁLIDA"))</f>
        <v>1249.24</v>
      </c>
      <c r="N19" s="158">
        <f>M19*(1+$C$8)</f>
        <v>1526.821128</v>
      </c>
      <c r="O19" s="158">
        <f t="shared" ref="O19:O20" si="0">M19*L19</f>
        <v>1249.24</v>
      </c>
      <c r="P19" s="159">
        <f t="shared" ref="P19:P20" si="1">L19*N19</f>
        <v>1526.821128</v>
      </c>
      <c r="Q19" s="4"/>
      <c r="R19" s="4"/>
      <c r="S19" s="4"/>
      <c r="T19" s="4"/>
      <c r="U19" s="4"/>
      <c r="V19" s="4"/>
      <c r="W19" s="4"/>
      <c r="X19" s="4"/>
      <c r="Y19" s="4"/>
      <c r="Z19" s="4"/>
      <c r="AA19" s="4"/>
      <c r="AB19" s="4"/>
      <c r="AC19" s="4"/>
    </row>
    <row r="20" spans="1:29" s="43" customFormat="1">
      <c r="A20" s="118" t="s">
        <v>38454</v>
      </c>
      <c r="B20" s="570" t="str">
        <f>IFERROR(VLOOKUP(I20,'SINAPI '!A:D,2,0),IFERROR(VLOOKUP(I20,SETOP!A:E,3,FALSE),IFERROR(VLOOKUP(I20,SICRO!A:D,2,0),"REVER")))</f>
        <v>TAPUME COM TELHA METÁLICA. AF_05/2018</v>
      </c>
      <c r="C20" s="571"/>
      <c r="D20" s="571"/>
      <c r="E20" s="571"/>
      <c r="F20" s="571"/>
      <c r="G20" s="571"/>
      <c r="H20" s="571"/>
      <c r="I20" s="288" t="s">
        <v>5358</v>
      </c>
      <c r="J20" s="183" t="s">
        <v>20</v>
      </c>
      <c r="K20" s="11" t="str">
        <f>IFERROR(VLOOKUP(I20,'SINAPI '!A:D,3,FALSE),IFERROR(VLOOKUP(I20,SETOP!A:E,4,FALSE),"UNIDADE INVÁLIDA"))</f>
        <v>M2</v>
      </c>
      <c r="L20" s="323">
        <f>ROUNDUP(VLOOKUP(A20,'MEMÓRIA DE CÁLCULO'!A:L,12,FALSE),2)</f>
        <v>13.5</v>
      </c>
      <c r="M20" s="158" t="str">
        <f>IFERROR(VLOOKUP(I20,'SINAPI '!$A:$D,4,FALSE),IFERROR(VLOOKUP(I20,SETOP!A:E,5,FALSE),"UNIDADE INVÁLIDA"))</f>
        <v>160,21</v>
      </c>
      <c r="N20" s="158">
        <f t="shared" ref="N20" si="2">M20*(1+$C$8)</f>
        <v>195.808662</v>
      </c>
      <c r="O20" s="158">
        <f t="shared" si="0"/>
        <v>2162.835</v>
      </c>
      <c r="P20" s="159">
        <f t="shared" si="1"/>
        <v>2643.416937</v>
      </c>
      <c r="Q20" s="4"/>
      <c r="R20" s="4"/>
      <c r="S20" s="4"/>
      <c r="T20" s="4"/>
      <c r="U20" s="4"/>
      <c r="V20" s="4"/>
      <c r="W20" s="4"/>
      <c r="X20" s="4"/>
      <c r="Y20" s="4"/>
      <c r="Z20" s="4"/>
      <c r="AA20" s="4"/>
      <c r="AB20" s="4"/>
      <c r="AC20" s="4"/>
    </row>
    <row r="21" spans="1:29" s="43" customFormat="1">
      <c r="A21" s="118" t="s">
        <v>38637</v>
      </c>
      <c r="B21" s="570" t="str">
        <f>IFERROR(VLOOKUP(I21,'SINAPI '!A:D,2,0),IFERROR(VLOOKUP(I21,SETOP!A:E,3,FALSE),IFERROR(VLOOKUP(I21,SICRO!A:D,2,0),"REVER")))</f>
        <v>LOCAÇÃO DA OBRA (GABARITO)</v>
      </c>
      <c r="C21" s="571"/>
      <c r="D21" s="571"/>
      <c r="E21" s="571"/>
      <c r="F21" s="571"/>
      <c r="G21" s="571"/>
      <c r="H21" s="571"/>
      <c r="I21" s="341" t="s">
        <v>3420</v>
      </c>
      <c r="J21" s="11" t="s">
        <v>19</v>
      </c>
      <c r="K21" s="11" t="str">
        <f>IFERROR(VLOOKUP(I21,'SINAPI '!A:D,3,FALSE),IFERROR(VLOOKUP(I21,SETOP!A:E,4,FALSE),"UNIDADE INVÁLIDA"))</f>
        <v>m2</v>
      </c>
      <c r="L21" s="323">
        <f>ROUNDUP(VLOOKUP(A21,'MEMÓRIA DE CÁLCULO'!A:L,12,FALSE),2)</f>
        <v>28.24</v>
      </c>
      <c r="M21" s="158">
        <f>IFERROR(VLOOKUP(I21,'SINAPI '!$A:$D,4,FALSE),IFERROR(VLOOKUP(I21,SETOP!A:E,5,FALSE),"UNIDADE INVÁLIDA"))</f>
        <v>8.94</v>
      </c>
      <c r="N21" s="158">
        <f t="shared" ref="N21" si="3">M21*(1+$C$8)</f>
        <v>10.926468</v>
      </c>
      <c r="O21" s="158">
        <f t="shared" ref="O21" si="4">M21*L21</f>
        <v>252.46559999999997</v>
      </c>
      <c r="P21" s="159">
        <f t="shared" ref="P21" si="5">L21*N21</f>
        <v>308.56345632</v>
      </c>
      <c r="Q21" s="4"/>
      <c r="R21" s="4"/>
      <c r="S21" s="4"/>
      <c r="T21" s="4"/>
      <c r="U21" s="4"/>
      <c r="V21" s="4"/>
      <c r="W21" s="4"/>
      <c r="X21" s="4"/>
      <c r="Y21" s="4"/>
      <c r="Z21" s="4"/>
      <c r="AA21" s="4"/>
      <c r="AB21" s="4"/>
      <c r="AC21" s="4"/>
    </row>
    <row r="22" spans="1:29" s="43" customFormat="1">
      <c r="A22" s="106" t="s">
        <v>38456</v>
      </c>
      <c r="B22" s="608" t="s">
        <v>35107</v>
      </c>
      <c r="C22" s="609"/>
      <c r="D22" s="609"/>
      <c r="E22" s="609"/>
      <c r="F22" s="609"/>
      <c r="G22" s="609"/>
      <c r="H22" s="609"/>
      <c r="I22" s="138"/>
      <c r="J22" s="138"/>
      <c r="K22" s="138"/>
      <c r="L22" s="42"/>
      <c r="M22" s="155"/>
      <c r="N22" s="155"/>
      <c r="O22" s="156">
        <f>SUM(O23:O24)</f>
        <v>507.96370000000002</v>
      </c>
      <c r="P22" s="157">
        <f>SUM(P23:P24)</f>
        <v>620.83323413999995</v>
      </c>
      <c r="T22" s="4"/>
      <c r="AA22" s="10"/>
      <c r="AB22" s="10"/>
      <c r="AC22" s="10"/>
    </row>
    <row r="23" spans="1:29" s="43" customFormat="1" ht="27.75" customHeight="1">
      <c r="A23" s="118" t="s">
        <v>38457</v>
      </c>
      <c r="B23" s="570" t="str">
        <f>IFERROR(VLOOKUP(I23,'SINAPI '!A:D,2,0),IFERROR(VLOOKUP(I23,SETOP!A:E,3,FALSE),IFERROR(VLOOKUP(I23,SICRO!A:D,2,0),"REVER")))</f>
        <v>DEMOLIÇÃO DE ALVENARIA DE TIJOLO E BLOCO SEM APROVEITAMENTO DO MATERIAL, INCLUSIVE AFASTAMENTO</v>
      </c>
      <c r="C23" s="571"/>
      <c r="D23" s="571"/>
      <c r="E23" s="571"/>
      <c r="F23" s="571"/>
      <c r="G23" s="571"/>
      <c r="H23" s="571"/>
      <c r="I23" s="327" t="s">
        <v>754</v>
      </c>
      <c r="J23" s="183" t="s">
        <v>19</v>
      </c>
      <c r="K23" s="11" t="str">
        <f>IFERROR(VLOOKUP(I23,'SINAPI '!A:D,3,FALSE),IFERROR(VLOOKUP(I23,SETOP!A:E,4,FALSE),"UNIDADE INVÁLIDA"))</f>
        <v>m3</v>
      </c>
      <c r="L23" s="323">
        <f>ROUNDUP(VLOOKUP(A23,'MEMÓRIA DE CÁLCULO'!A:L,12,FALSE),2)</f>
        <v>2.59</v>
      </c>
      <c r="M23" s="158">
        <f>IFERROR(VLOOKUP(I23,'SINAPI '!$A:$D,4,FALSE),IFERROR(VLOOKUP(I23,SETOP!A:E,5,FALSE),"UNIDADE INVÁLIDA"))</f>
        <v>112.93</v>
      </c>
      <c r="N23" s="158">
        <f t="shared" ref="N23" si="6">M23*(1+$C$8)</f>
        <v>138.02304599999999</v>
      </c>
      <c r="O23" s="158">
        <f t="shared" ref="O23" si="7">M23*L23</f>
        <v>292.48869999999999</v>
      </c>
      <c r="P23" s="159">
        <f t="shared" ref="P23" si="8">L23*N23</f>
        <v>357.47968913999995</v>
      </c>
      <c r="Q23" s="4"/>
      <c r="R23" s="4"/>
      <c r="S23" s="4"/>
      <c r="T23" s="4"/>
      <c r="U23" s="4"/>
      <c r="V23" s="4"/>
      <c r="W23" s="4"/>
      <c r="X23" s="4"/>
      <c r="Y23" s="4"/>
      <c r="Z23" s="4"/>
      <c r="AA23" s="4"/>
      <c r="AB23" s="4"/>
      <c r="AC23" s="4"/>
    </row>
    <row r="24" spans="1:29" s="43" customFormat="1" ht="27.75" customHeight="1">
      <c r="A24" s="118" t="s">
        <v>38458</v>
      </c>
      <c r="B24" s="570" t="str">
        <f>IFERROR(VLOOKUP(I24,'SINAPI '!A:D,2,0),IFERROR(VLOOKUP(I24,SETOP!A:E,3,FALSE),IFERROR(VLOOKUP(I24,SICRO!A:D,2,0),"REVER")))</f>
        <v>DEMOLIÇÃO DE PASSEIO OU LAJE DE CONCRETO MANUALMENTE, INCLUSIVE AFASTAMENTO</v>
      </c>
      <c r="C24" s="571"/>
      <c r="D24" s="571"/>
      <c r="E24" s="571"/>
      <c r="F24" s="571"/>
      <c r="G24" s="571"/>
      <c r="H24" s="571"/>
      <c r="I24" s="327" t="s">
        <v>802</v>
      </c>
      <c r="J24" s="183" t="s">
        <v>19</v>
      </c>
      <c r="K24" s="11" t="str">
        <f>IFERROR(VLOOKUP(I24,'SINAPI '!A:D,3,FALSE),IFERROR(VLOOKUP(I24,SETOP!A:E,4,FALSE),"UNIDADE INVÁLIDA"))</f>
        <v>m2</v>
      </c>
      <c r="L24" s="323">
        <f>ROUNDUP(VLOOKUP(A24,'MEMÓRIA DE CÁLCULO'!A:L,12,FALSE),2)</f>
        <v>7.5</v>
      </c>
      <c r="M24" s="158">
        <f>IFERROR(VLOOKUP(I24,'SINAPI '!$A:$D,4,FALSE),IFERROR(VLOOKUP(I24,SETOP!A:E,5,FALSE),"UNIDADE INVÁLIDA"))</f>
        <v>28.73</v>
      </c>
      <c r="N24" s="158">
        <f t="shared" ref="N24" si="9">M24*(1+$C$8)</f>
        <v>35.113805999999997</v>
      </c>
      <c r="O24" s="158">
        <f t="shared" ref="O24" si="10">M24*L24</f>
        <v>215.47499999999999</v>
      </c>
      <c r="P24" s="159">
        <f t="shared" ref="P24" si="11">L24*N24</f>
        <v>263.353545</v>
      </c>
      <c r="Q24" s="4"/>
      <c r="R24" s="4"/>
      <c r="S24" s="4"/>
      <c r="T24" s="4"/>
      <c r="U24" s="4"/>
      <c r="V24" s="4"/>
      <c r="W24" s="4"/>
      <c r="X24" s="4"/>
      <c r="Y24" s="4"/>
      <c r="Z24" s="4"/>
      <c r="AA24" s="4"/>
      <c r="AB24" s="4"/>
      <c r="AC24" s="4"/>
    </row>
    <row r="25" spans="1:29">
      <c r="A25" s="118"/>
      <c r="B25" s="620"/>
      <c r="C25" s="575"/>
      <c r="D25" s="575"/>
      <c r="E25" s="575"/>
      <c r="F25" s="575"/>
      <c r="G25" s="575"/>
      <c r="H25" s="582"/>
      <c r="I25" s="18"/>
      <c r="J25" s="11"/>
      <c r="K25" s="11"/>
      <c r="L25" s="5"/>
      <c r="M25" s="158"/>
      <c r="N25" s="158"/>
      <c r="O25" s="158"/>
      <c r="P25" s="159"/>
      <c r="T25" s="4"/>
      <c r="AA25" s="6"/>
      <c r="AB25" s="6"/>
      <c r="AC25" s="6"/>
    </row>
    <row r="26" spans="1:29" ht="15" customHeight="1">
      <c r="A26" s="122" t="s">
        <v>38461</v>
      </c>
      <c r="B26" s="608" t="s">
        <v>38463</v>
      </c>
      <c r="C26" s="609"/>
      <c r="D26" s="609"/>
      <c r="E26" s="609"/>
      <c r="F26" s="609"/>
      <c r="G26" s="609"/>
      <c r="H26" s="609"/>
      <c r="I26" s="69"/>
      <c r="J26" s="66"/>
      <c r="K26" s="66"/>
      <c r="L26" s="67"/>
      <c r="M26" s="160" t="s">
        <v>17</v>
      </c>
      <c r="N26" s="181"/>
      <c r="O26" s="160">
        <f>SUM(O27:O32)</f>
        <v>1734.2988999999998</v>
      </c>
      <c r="P26" s="161">
        <f>SUM(P27:P32)</f>
        <v>2119.6601155799999</v>
      </c>
      <c r="Q26" s="2"/>
      <c r="R26" s="2"/>
      <c r="S26" s="2"/>
      <c r="T26" s="4"/>
      <c r="U26" s="2"/>
      <c r="V26" s="2"/>
      <c r="W26" s="2"/>
      <c r="X26" s="2"/>
      <c r="Y26" s="2"/>
      <c r="Z26" s="2"/>
      <c r="AA26" s="8"/>
      <c r="AB26" s="8"/>
      <c r="AC26" s="8"/>
    </row>
    <row r="27" spans="1:29" s="26" customFormat="1" ht="34.5" customHeight="1">
      <c r="A27" s="119" t="s">
        <v>38462</v>
      </c>
      <c r="B27" s="570" t="str">
        <f>IFERROR(VLOOKUP(I27,'SINAPI '!A:D,2,0),IFERROR(VLOOKUP(I27,SETOP!A:E,3,FALSE),IFERROR(VLOOKUP(I27,SICRO!A:D,2,0),"REVER")))</f>
        <v>ESCAVAÇÃO MANUAL DE VALA PARA VIGA BALDRAME (INCLUINDO ESCAVAÇÃO PARA COLOCAÇÃO DE FÔRMAS). AF_06/2017</v>
      </c>
      <c r="C27" s="571"/>
      <c r="D27" s="571"/>
      <c r="E27" s="571"/>
      <c r="F27" s="571"/>
      <c r="G27" s="571"/>
      <c r="H27" s="571"/>
      <c r="I27" s="121" t="s">
        <v>10049</v>
      </c>
      <c r="J27" s="23" t="s">
        <v>20</v>
      </c>
      <c r="K27" s="350" t="str">
        <f>IFERROR(VLOOKUP(I27,'SINAPI '!A:D,3,FALSE),IFERROR(VLOOKUP(I27,SETOP!A:E,4,FALSE),"UNIDADE INVÁLIDA"))</f>
        <v>M3</v>
      </c>
      <c r="L27" s="323">
        <f>ROUNDUP(VLOOKUP(A27,'MEMÓRIA DE CÁLCULO'!A:L,12,FALSE),2)</f>
        <v>3.1599999999999997</v>
      </c>
      <c r="M27" s="158" t="str">
        <f>IFERROR(VLOOKUP(I27,'SINAPI '!$A:$D,4,FALSE),IFERROR(VLOOKUP(I27,SETOP!A:E,5,FALSE),"UNIDADE INVÁLIDA"))</f>
        <v>111,23</v>
      </c>
      <c r="N27" s="162">
        <f t="shared" ref="N27:N28" si="12">M27*(1+$C$8)</f>
        <v>135.94530599999999</v>
      </c>
      <c r="O27" s="162">
        <f t="shared" ref="O27:O28" si="13">M27*L27</f>
        <v>351.48679999999996</v>
      </c>
      <c r="P27" s="163">
        <f t="shared" ref="P27:P28" si="14">L27*N27</f>
        <v>429.58716695999993</v>
      </c>
      <c r="AA27" s="17"/>
      <c r="AB27" s="17"/>
      <c r="AC27" s="17"/>
    </row>
    <row r="28" spans="1:29" s="26" customFormat="1" ht="21" customHeight="1">
      <c r="A28" s="119" t="s">
        <v>38464</v>
      </c>
      <c r="B28" s="570" t="str">
        <f>IFERROR(VLOOKUP(I28,'SINAPI '!A:D,2,0),IFERROR(VLOOKUP(I28,SETOP!A:E,3,FALSE),IFERROR(VLOOKUP(I28,SICRO!A:D,2,0),"REVER")))</f>
        <v>REATERRO MANUAL APILOADO COM SOQUETE. AF_10/2017</v>
      </c>
      <c r="C28" s="571"/>
      <c r="D28" s="571"/>
      <c r="E28" s="571"/>
      <c r="F28" s="571"/>
      <c r="G28" s="571"/>
      <c r="H28" s="571"/>
      <c r="I28" s="121" t="s">
        <v>10289</v>
      </c>
      <c r="J28" s="23" t="s">
        <v>20</v>
      </c>
      <c r="K28" s="350" t="str">
        <f>IFERROR(VLOOKUP(I28,'SINAPI '!A:D,3,FALSE),IFERROR(VLOOKUP(I28,SETOP!A:E,4,FALSE),"UNIDADE INVÁLIDA"))</f>
        <v>M3</v>
      </c>
      <c r="L28" s="323">
        <f>ROUNDUP(VLOOKUP(A28,'MEMÓRIA DE CÁLCULO'!A:L,12,FALSE),2)</f>
        <v>0.4</v>
      </c>
      <c r="M28" s="158" t="str">
        <f>IFERROR(VLOOKUP(I28,'SINAPI '!$A:$D,4,FALSE),IFERROR(VLOOKUP(I28,SETOP!A:E,5,FALSE),"UNIDADE INVÁLIDA"))</f>
        <v>43,22</v>
      </c>
      <c r="N28" s="162">
        <f t="shared" si="12"/>
        <v>52.823483999999993</v>
      </c>
      <c r="O28" s="162">
        <f t="shared" si="13"/>
        <v>17.288</v>
      </c>
      <c r="P28" s="163">
        <f t="shared" si="14"/>
        <v>21.1293936</v>
      </c>
      <c r="AA28" s="17"/>
      <c r="AB28" s="17"/>
      <c r="AC28" s="17"/>
    </row>
    <row r="29" spans="1:29" s="26" customFormat="1" ht="33" customHeight="1">
      <c r="A29" s="119" t="s">
        <v>38465</v>
      </c>
      <c r="B29" s="570" t="str">
        <f>IFERROR(VLOOKUP(I29,'SINAPI '!A:D,2,0),IFERROR(VLOOKUP(I29,SETOP!A:E,3,FALSE),IFERROR(VLOOKUP(I29,SICRO!A:D,2,0),"REVER")))</f>
        <v>LASTRO COM MATERIAL GRANULAR (PEDRA BRITADA N.3), APLICADO EM PISOS OU LAJES SOBRE SOLO, ESPESSURA DE *10 CM*. AF_07/2019</v>
      </c>
      <c r="C29" s="571"/>
      <c r="D29" s="571"/>
      <c r="E29" s="571"/>
      <c r="F29" s="571"/>
      <c r="G29" s="571"/>
      <c r="H29" s="571"/>
      <c r="I29" s="121" t="s">
        <v>7142</v>
      </c>
      <c r="J29" s="23" t="s">
        <v>20</v>
      </c>
      <c r="K29" s="350" t="str">
        <f>IFERROR(VLOOKUP(I29,'SINAPI '!A:D,3,FALSE),IFERROR(VLOOKUP(I29,SETOP!A:E,4,FALSE),"UNIDADE INVÁLIDA"))</f>
        <v>M3</v>
      </c>
      <c r="L29" s="323">
        <f>ROUNDUP(VLOOKUP(A29,'MEMÓRIA DE CÁLCULO'!A:L,12,FALSE),2)</f>
        <v>0.28000000000000003</v>
      </c>
      <c r="M29" s="158" t="str">
        <f>IFERROR(VLOOKUP(I29,'SINAPI '!$A:$D,4,FALSE),IFERROR(VLOOKUP(I29,SETOP!A:E,5,FALSE),"UNIDADE INVÁLIDA"))</f>
        <v>144,48</v>
      </c>
      <c r="N29" s="162">
        <f t="shared" ref="N29" si="15">M29*(1+$C$8)</f>
        <v>176.58345599999998</v>
      </c>
      <c r="O29" s="162">
        <f t="shared" ref="O29" si="16">M29*L29</f>
        <v>40.4544</v>
      </c>
      <c r="P29" s="163">
        <f t="shared" ref="P29" si="17">L29*N29</f>
        <v>49.443367680000001</v>
      </c>
      <c r="Q29" s="60"/>
      <c r="R29" s="60"/>
      <c r="S29" s="60"/>
      <c r="T29" s="60"/>
      <c r="U29" s="60"/>
      <c r="V29" s="60"/>
      <c r="W29" s="60"/>
      <c r="X29" s="60"/>
      <c r="Y29" s="60"/>
      <c r="Z29" s="60"/>
      <c r="AA29" s="61"/>
      <c r="AB29" s="61"/>
      <c r="AC29" s="61"/>
    </row>
    <row r="30" spans="1:29" s="26" customFormat="1" ht="27.75" customHeight="1">
      <c r="A30" s="119" t="s">
        <v>38466</v>
      </c>
      <c r="B30" s="570" t="str">
        <f>IFERROR(VLOOKUP(I30,'SINAPI '!A:D,2,0),IFERROR(VLOOKUP(I30,SETOP!A:E,3,FALSE),IFERROR(VLOOKUP(I30,SICRO!A:D,2,0),"REVER")))</f>
        <v>CONCRETO MAGRO, TRAÇO 1:3:6, PREPARADO EM OBRA COM BETONEIRA, SEM FUNÇÃO ESTRUTURAL</v>
      </c>
      <c r="C30" s="571"/>
      <c r="D30" s="571"/>
      <c r="E30" s="571"/>
      <c r="F30" s="571"/>
      <c r="G30" s="571"/>
      <c r="H30" s="571"/>
      <c r="I30" s="184" t="s">
        <v>24</v>
      </c>
      <c r="J30" s="23" t="s">
        <v>19</v>
      </c>
      <c r="K30" s="350" t="str">
        <f>IFERROR(VLOOKUP(I30,'SINAPI '!A:D,3,FALSE),IFERROR(VLOOKUP(I30,SETOP!A:E,4,FALSE),"UNIDADE INVÁLIDA"))</f>
        <v>m3</v>
      </c>
      <c r="L30" s="323">
        <f>ROUNDUP(VLOOKUP(A30,'MEMÓRIA DE CÁLCULO'!A:L,12,FALSE),2)</f>
        <v>0.28000000000000003</v>
      </c>
      <c r="M30" s="158">
        <f>IFERROR(VLOOKUP(I30,'SINAPI '!$A:$D,4,FALSE),IFERROR(VLOOKUP(I30,SETOP!A:E,5,FALSE),"UNIDADE INVÁLIDA"))</f>
        <v>373.57</v>
      </c>
      <c r="N30" s="162">
        <f t="shared" ref="N30" si="18">M30*(1+$C$8)</f>
        <v>456.57725399999998</v>
      </c>
      <c r="O30" s="162">
        <f t="shared" ref="O30" si="19">M30*L30</f>
        <v>104.59960000000001</v>
      </c>
      <c r="P30" s="163">
        <f t="shared" ref="P30" si="20">L30*N30</f>
        <v>127.84163112</v>
      </c>
      <c r="Q30" s="60"/>
      <c r="R30" s="60"/>
      <c r="S30" s="60"/>
      <c r="T30" s="60"/>
      <c r="U30" s="60"/>
      <c r="V30" s="60"/>
      <c r="W30" s="60"/>
      <c r="X30" s="60"/>
      <c r="Y30" s="60"/>
      <c r="Z30" s="60"/>
      <c r="AA30" s="61"/>
      <c r="AB30" s="61"/>
      <c r="AC30" s="61"/>
    </row>
    <row r="31" spans="1:29" s="26" customFormat="1" ht="27.75" customHeight="1">
      <c r="A31" s="119" t="s">
        <v>38590</v>
      </c>
      <c r="B31" s="570" t="str">
        <f>IFERROR(VLOOKUP(I31,'SINAPI '!A:D,2,0),IFERROR(VLOOKUP(I31,SETOP!A:E,3,FALSE),IFERROR(VLOOKUP(I31,SICRO!A:D,2,0),"REVER")))</f>
        <v>TRANSPORTE DE MATERIAL DE QUALQUER NATUREZA EM CAMINHÃO 2 KM &lt; DMT &lt;= 5 KM (DENTRO DO PERÍMETRO URBANO)</v>
      </c>
      <c r="C31" s="571"/>
      <c r="D31" s="571"/>
      <c r="E31" s="571"/>
      <c r="F31" s="571"/>
      <c r="G31" s="571"/>
      <c r="H31" s="571"/>
      <c r="I31" s="294" t="s">
        <v>146</v>
      </c>
      <c r="J31" s="23" t="s">
        <v>19</v>
      </c>
      <c r="K31" s="350" t="str">
        <f>IFERROR(VLOOKUP(I31,'SINAPI '!A:D,3,FALSE),IFERROR(VLOOKUP(I31,SETOP!A:E,4,FALSE),"UNIDADE INVÁLIDA"))</f>
        <v>M3xKM</v>
      </c>
      <c r="L31" s="323">
        <f>ROUNDUP(VLOOKUP(A31,'MEMÓRIA DE CÁLCULO'!A:L,12,FALSE),2)</f>
        <v>85.33</v>
      </c>
      <c r="M31" s="158">
        <f>IFERROR(VLOOKUP(I31,'SINAPI '!$A:$D,4,FALSE),IFERROR(VLOOKUP(I31,SETOP!A:E,5,FALSE),"UNIDADE INVÁLIDA"))</f>
        <v>4.97</v>
      </c>
      <c r="N31" s="162">
        <f t="shared" ref="N31" si="21">M31*(1+$C$8)</f>
        <v>6.0743339999999995</v>
      </c>
      <c r="O31" s="162">
        <f t="shared" ref="O31" si="22">M31*L31</f>
        <v>424.09009999999995</v>
      </c>
      <c r="P31" s="163">
        <f t="shared" ref="P31" si="23">L31*N31</f>
        <v>518.3229202199999</v>
      </c>
      <c r="Q31" s="60"/>
      <c r="R31" s="60"/>
      <c r="S31" s="60"/>
      <c r="T31" s="60"/>
      <c r="U31" s="60"/>
      <c r="V31" s="60"/>
      <c r="W31" s="60"/>
      <c r="X31" s="60"/>
      <c r="Y31" s="60"/>
      <c r="Z31" s="60"/>
      <c r="AA31" s="61"/>
      <c r="AB31" s="61"/>
      <c r="AC31" s="61"/>
    </row>
    <row r="32" spans="1:29" s="26" customFormat="1">
      <c r="A32" s="119" t="s">
        <v>38593</v>
      </c>
      <c r="B32" s="570" t="str">
        <f>IFERROR(VLOOKUP(I32,'SINAPI '!A:D,2,0),IFERROR(VLOOKUP(I32,SETOP!A:E,3,FALSE),IFERROR(VLOOKUP(I32,SICRO!A:D,2,0),"REVER")))</f>
        <v>ATERRO COMPACTADO MANUAL, COM SOQUETE</v>
      </c>
      <c r="C32" s="571"/>
      <c r="D32" s="571"/>
      <c r="E32" s="571"/>
      <c r="F32" s="571"/>
      <c r="G32" s="571"/>
      <c r="H32" s="571"/>
      <c r="I32" s="327" t="s">
        <v>4884</v>
      </c>
      <c r="J32" s="23" t="s">
        <v>19</v>
      </c>
      <c r="K32" s="350" t="str">
        <f>IFERROR(VLOOKUP(I32,'SINAPI '!A:D,3,FALSE),IFERROR(VLOOKUP(I32,SETOP!A:E,4,FALSE),"UNIDADE INVÁLIDA"))</f>
        <v>m3</v>
      </c>
      <c r="L32" s="323">
        <f>ROUNDUP(VLOOKUP(A32,'MEMÓRIA DE CÁLCULO'!A:L,12,FALSE),2)</f>
        <v>13</v>
      </c>
      <c r="M32" s="158">
        <f>IFERROR(VLOOKUP(I32,'SINAPI '!$A:$D,4,FALSE),IFERROR(VLOOKUP(I32,SETOP!A:E,5,FALSE),"UNIDADE INVÁLIDA"))</f>
        <v>61.26</v>
      </c>
      <c r="N32" s="162">
        <f t="shared" ref="N32" si="24">M32*(1+$C$8)</f>
        <v>74.871972</v>
      </c>
      <c r="O32" s="162">
        <f t="shared" ref="O32" si="25">M32*L32</f>
        <v>796.38</v>
      </c>
      <c r="P32" s="163">
        <f t="shared" ref="P32" si="26">L32*N32</f>
        <v>973.33563600000002</v>
      </c>
      <c r="Q32" s="60"/>
      <c r="R32" s="60"/>
      <c r="S32" s="60"/>
      <c r="T32" s="60"/>
      <c r="U32" s="60"/>
      <c r="V32" s="60"/>
      <c r="W32" s="60"/>
      <c r="X32" s="60"/>
      <c r="Y32" s="60"/>
      <c r="Z32" s="60"/>
      <c r="AA32" s="61"/>
      <c r="AB32" s="61"/>
      <c r="AC32" s="61"/>
    </row>
    <row r="33" spans="1:29" s="26" customFormat="1">
      <c r="A33" s="119"/>
      <c r="B33" s="570"/>
      <c r="C33" s="571"/>
      <c r="D33" s="571"/>
      <c r="E33" s="571"/>
      <c r="F33" s="571"/>
      <c r="G33" s="571"/>
      <c r="H33" s="571"/>
      <c r="I33" s="350"/>
      <c r="J33" s="23"/>
      <c r="K33" s="350"/>
      <c r="L33" s="25"/>
      <c r="M33" s="158"/>
      <c r="N33" s="162"/>
      <c r="O33" s="162"/>
      <c r="P33" s="163"/>
      <c r="Q33" s="60"/>
      <c r="R33" s="60"/>
      <c r="S33" s="60"/>
      <c r="T33" s="60"/>
      <c r="U33" s="60"/>
      <c r="V33" s="60"/>
      <c r="W33" s="60"/>
      <c r="X33" s="60"/>
      <c r="Y33" s="60"/>
      <c r="Z33" s="60"/>
      <c r="AA33" s="61"/>
      <c r="AB33" s="61"/>
      <c r="AC33" s="61"/>
    </row>
    <row r="34" spans="1:29" s="2" customFormat="1">
      <c r="A34" s="122" t="s">
        <v>38467</v>
      </c>
      <c r="B34" s="627" t="s">
        <v>34913</v>
      </c>
      <c r="C34" s="628"/>
      <c r="D34" s="628"/>
      <c r="E34" s="628"/>
      <c r="F34" s="628"/>
      <c r="G34" s="628"/>
      <c r="H34" s="628"/>
      <c r="I34" s="126"/>
      <c r="J34" s="68"/>
      <c r="K34" s="69"/>
      <c r="L34" s="70"/>
      <c r="M34" s="164"/>
      <c r="N34" s="164"/>
      <c r="O34" s="155">
        <f>O35+O42</f>
        <v>9412.1585000000014</v>
      </c>
      <c r="P34" s="360">
        <f>P35+P42</f>
        <v>11503.540118699999</v>
      </c>
      <c r="AA34" s="8"/>
      <c r="AB34" s="8"/>
      <c r="AC34" s="8"/>
    </row>
    <row r="35" spans="1:29" s="139" customFormat="1">
      <c r="A35" s="107" t="s">
        <v>38470</v>
      </c>
      <c r="B35" s="574" t="s">
        <v>38494</v>
      </c>
      <c r="C35" s="575"/>
      <c r="D35" s="575"/>
      <c r="E35" s="575"/>
      <c r="F35" s="575"/>
      <c r="G35" s="575"/>
      <c r="H35" s="575"/>
      <c r="I35" s="3"/>
      <c r="J35" s="3"/>
      <c r="K35" s="3"/>
      <c r="L35" s="37"/>
      <c r="M35" s="308"/>
      <c r="N35" s="308"/>
      <c r="O35" s="239">
        <f>SUM(O36:O41)</f>
        <v>3893.8553000000002</v>
      </c>
      <c r="P35" s="286">
        <f>SUM(P36:P41)</f>
        <v>4759.0699476600003</v>
      </c>
      <c r="AA35" s="17"/>
      <c r="AB35" s="17"/>
      <c r="AC35" s="17"/>
    </row>
    <row r="36" spans="1:29" s="26" customFormat="1" ht="38.25" customHeight="1">
      <c r="A36" s="134" t="s">
        <v>38496</v>
      </c>
      <c r="B36" s="570" t="str">
        <f>IFERROR(VLOOKUP(I36,'SINAPI '!A:D,2,0),IFERROR(VLOOKUP(I36,SETOP!A:E,3,FALSE),IFERROR(VLOOKUP(I36,SICRO!A:D,2,0),"REVER")))</f>
        <v>ESCAVAÇÃO MANUAL PARA BLOCO DE COROAMENTO OU SAPATA (INCLUINDO ESCAVAÇÃO PARA COLOCAÇÃO DE FÔRMAS). AF_06/2017</v>
      </c>
      <c r="C36" s="571"/>
      <c r="D36" s="571"/>
      <c r="E36" s="571"/>
      <c r="F36" s="571"/>
      <c r="G36" s="571"/>
      <c r="H36" s="571"/>
      <c r="I36" s="240" t="s">
        <v>10045</v>
      </c>
      <c r="J36" s="23" t="s">
        <v>20</v>
      </c>
      <c r="K36" s="24" t="str">
        <f>IFERROR(VLOOKUP(I36,'SINAPI '!A:D,3,FALSE),IFERROR(VLOOKUP(I36,SETOP!A:E,4,FALSE),IFERROR(VLOOKUP(I36,SICRO!A:D,3,0),"UNIDADE INVÁLIDA")))</f>
        <v>M3</v>
      </c>
      <c r="L36" s="323">
        <f>ROUNDUP(VLOOKUP(A36,'MEMÓRIA DE CÁLCULO'!A:L,12,FALSE),2)</f>
        <v>1.5</v>
      </c>
      <c r="M36" s="158" t="str">
        <f>IFERROR(VLOOKUP(I36,'SINAPI '!$A:$D,4,FALSE),IFERROR(VLOOKUP(I36,SETOP!A:E,5,FALSE),"UNIDADE INVÁLIDA"))</f>
        <v>84,90</v>
      </c>
      <c r="N36" s="151">
        <f t="shared" ref="N36" si="27">M36*(1+$C$8)</f>
        <v>103.76478</v>
      </c>
      <c r="O36" s="151">
        <f t="shared" ref="O36" si="28">M36*L36</f>
        <v>127.35000000000001</v>
      </c>
      <c r="P36" s="152">
        <f t="shared" ref="P36" si="29">L36*N36</f>
        <v>155.64717000000002</v>
      </c>
      <c r="AA36" s="10"/>
      <c r="AB36" s="10"/>
      <c r="AC36" s="10"/>
    </row>
    <row r="37" spans="1:29" s="26" customFormat="1" ht="34.5" customHeight="1">
      <c r="A37" s="134" t="s">
        <v>38497</v>
      </c>
      <c r="B37" s="570" t="str">
        <f>IFERROR(VLOOKUP(I37,'SINAPI '!A:D,2,0),IFERROR(VLOOKUP(I37,SETOP!A:E,3,FALSE),IFERROR(VLOOKUP(I37,SICRO!A:D,2,0),"REVER")))</f>
        <v>ESTACA BROCA DE CONCRETO, DIÂMETRO DE 25CM, ESCAVAÇÃO MANUAL COM TRADO CONCHA, COM ARMADURA DE ARRANQUE. AF_05/2020</v>
      </c>
      <c r="C37" s="571"/>
      <c r="D37" s="571"/>
      <c r="E37" s="571"/>
      <c r="F37" s="571"/>
      <c r="G37" s="571"/>
      <c r="H37" s="571"/>
      <c r="I37" s="121" t="s">
        <v>7110</v>
      </c>
      <c r="J37" s="23" t="s">
        <v>20</v>
      </c>
      <c r="K37" s="24" t="str">
        <f>IFERROR(VLOOKUP(I37,'SINAPI '!A:D,3,FALSE),IFERROR(VLOOKUP(I37,SETOP!A:E,4,FALSE),IFERROR(VLOOKUP(I37,SICRO!A:D,3,0),"UNIDADE INVÁLIDA")))</f>
        <v>M</v>
      </c>
      <c r="L37" s="323">
        <f>ROUNDUP(VLOOKUP(A37,'MEMÓRIA DE CÁLCULO'!A:L,12,FALSE),2)</f>
        <v>12</v>
      </c>
      <c r="M37" s="158" t="str">
        <f>IFERROR(VLOOKUP(I37,'SINAPI '!$A:$D,4,FALSE),IFERROR(VLOOKUP(I37,SETOP!A:E,5,FALSE),"UNIDADE INVÁLIDA"))</f>
        <v>81,74</v>
      </c>
      <c r="N37" s="151">
        <f t="shared" ref="N37:N39" si="30">M37*(1+$C$8)</f>
        <v>99.902627999999993</v>
      </c>
      <c r="O37" s="151">
        <f t="shared" ref="O37:O38" si="31">M37*L37</f>
        <v>980.87999999999988</v>
      </c>
      <c r="P37" s="152">
        <f t="shared" ref="P37:P39" si="32">L37*N37</f>
        <v>1198.8315359999999</v>
      </c>
      <c r="AA37" s="10"/>
      <c r="AB37" s="10"/>
      <c r="AC37" s="10"/>
    </row>
    <row r="38" spans="1:29" s="26" customFormat="1" ht="31.5" customHeight="1">
      <c r="A38" s="134" t="s">
        <v>38498</v>
      </c>
      <c r="B38" s="570" t="str">
        <f>IFERROR(VLOOKUP(I38,'SINAPI '!A:D,2,0),IFERROR(VLOOKUP(I38,SETOP!A:E,3,FALSE),IFERROR(VLOOKUP(I38,SICRO!A:D,2,0),"REVER")))</f>
        <v>FORMA E DESFORMA DE TÁBUA E SARRAFO, REAPROVEITAMENTO (3X), EXCLUSIVE ESCORAMENTO</v>
      </c>
      <c r="C38" s="571"/>
      <c r="D38" s="571"/>
      <c r="E38" s="571"/>
      <c r="F38" s="571"/>
      <c r="G38" s="571"/>
      <c r="H38" s="571"/>
      <c r="I38" s="241" t="s">
        <v>28</v>
      </c>
      <c r="J38" s="23" t="s">
        <v>19</v>
      </c>
      <c r="K38" s="24" t="str">
        <f>IFERROR(VLOOKUP(I38,'SINAPI '!A:D,3,FALSE),IFERROR(VLOOKUP(I38,SETOP!A:E,4,FALSE),IFERROR(VLOOKUP(I38,SICRO!A:D,3,0),"UNIDADE INVÁLIDA")))</f>
        <v>m2</v>
      </c>
      <c r="L38" s="323">
        <f>ROUNDUP(VLOOKUP(A38,'MEMÓRIA DE CÁLCULO'!A:L,12,FALSE),2)</f>
        <v>8.64</v>
      </c>
      <c r="M38" s="158">
        <f>IFERROR(VLOOKUP(I38,'SINAPI '!$A:$D,4,FALSE),IFERROR(VLOOKUP(I38,SETOP!A:E,5,FALSE),"UNIDADE INVÁLIDA"))</f>
        <v>59.85</v>
      </c>
      <c r="N38" s="151">
        <f t="shared" si="30"/>
        <v>73.148669999999996</v>
      </c>
      <c r="O38" s="151">
        <f t="shared" si="31"/>
        <v>517.10400000000004</v>
      </c>
      <c r="P38" s="152">
        <f t="shared" si="32"/>
        <v>632.00450880000005</v>
      </c>
      <c r="AA38" s="17"/>
      <c r="AB38" s="17"/>
      <c r="AC38" s="17"/>
    </row>
    <row r="39" spans="1:29" s="26" customFormat="1">
      <c r="A39" s="134" t="s">
        <v>38499</v>
      </c>
      <c r="B39" s="570" t="str">
        <f>IFERROR(VLOOKUP(I39,'SINAPI '!A:D,2,0),IFERROR(VLOOKUP(I39,SETOP!A:E,3,FALSE),IFERROR(VLOOKUP(I39,SICRO!A:D,2,0),"REVER")))</f>
        <v>CORTE, DOBRA E MONTAGEM DE AÇO CA-50 DIÂMETRO (6,3MM A 12,5MM)</v>
      </c>
      <c r="C39" s="571"/>
      <c r="D39" s="571"/>
      <c r="E39" s="571"/>
      <c r="F39" s="571"/>
      <c r="G39" s="571"/>
      <c r="H39" s="571"/>
      <c r="I39" s="129" t="s">
        <v>26</v>
      </c>
      <c r="J39" s="23" t="s">
        <v>19</v>
      </c>
      <c r="K39" s="24" t="str">
        <f>IFERROR(VLOOKUP(I39,'SINAPI '!A:D,3,FALSE),IFERROR(VLOOKUP(I39,SETOP!A:E,4,FALSE),IFERROR(VLOOKUP(I39,SICRO!A:D,3,0),"UNIDADE INVÁLIDA")))</f>
        <v>Kg</v>
      </c>
      <c r="L39" s="323">
        <f>ROUNDUP(VLOOKUP(A39,'MEMÓRIA DE CÁLCULO'!A:L,12,FALSE),2)</f>
        <v>68.63000000000001</v>
      </c>
      <c r="M39" s="158">
        <f>IFERROR(VLOOKUP(I39,'SINAPI '!$A:$D,4,FALSE),IFERROR(VLOOKUP(I39,SETOP!A:E,5,FALSE),"UNIDADE INVÁLIDA"))</f>
        <v>13.15</v>
      </c>
      <c r="N39" s="151">
        <f t="shared" si="30"/>
        <v>16.071929999999998</v>
      </c>
      <c r="O39" s="151">
        <f>M39*L39</f>
        <v>902.48450000000014</v>
      </c>
      <c r="P39" s="152">
        <f t="shared" si="32"/>
        <v>1103.0165559</v>
      </c>
    </row>
    <row r="40" spans="1:29" ht="36.75" customHeight="1">
      <c r="A40" s="134" t="s">
        <v>38500</v>
      </c>
      <c r="B40" s="583" t="str">
        <f>IFERROR(VLOOKUP(I40,'SINAPI '!A:D,2,0),IFERROR(VLOOKUP(I40,SETOP!A:E,3,FALSE),IFERROR(VLOOKUP(I40,SICRO!A:D,2,0),"REVER")))</f>
        <v>FORNECIMENTO DE CONCRETO ESTRUTURAL, USINADO, COM FCK 25 MPA, INCLUSIVE LANÇAMENTO, ADENSAMENTO E ACABAMENTO (FUNDAÇÃO)</v>
      </c>
      <c r="C40" s="584"/>
      <c r="D40" s="584"/>
      <c r="E40" s="584"/>
      <c r="F40" s="584"/>
      <c r="G40" s="584"/>
      <c r="H40" s="584"/>
      <c r="I40" s="129" t="s">
        <v>31</v>
      </c>
      <c r="J40" s="135" t="s">
        <v>19</v>
      </c>
      <c r="K40" s="24" t="str">
        <f>IFERROR(VLOOKUP(I40,'SINAPI '!A:D,3,FALSE),IFERROR(VLOOKUP(I40,SETOP!A:E,4,FALSE),IFERROR(VLOOKUP(I40,SICRO!A:D,3,0),"UNIDADE INVÁLIDA")))</f>
        <v>m3</v>
      </c>
      <c r="L40" s="323">
        <f>ROUNDUP(VLOOKUP(A40,'MEMÓRIA DE CÁLCULO'!A:L,12,FALSE),2)</f>
        <v>1.69</v>
      </c>
      <c r="M40" s="158">
        <f>IFERROR(VLOOKUP(I40,'SINAPI '!$A:$D,4,FALSE),IFERROR(VLOOKUP(I40,SETOP!A:E,5,FALSE),"UNIDADE INVÁLIDA"))</f>
        <v>587.04</v>
      </c>
      <c r="N40" s="151">
        <f t="shared" ref="N40" si="33">M40*(1+$C$8)</f>
        <v>717.48028799999997</v>
      </c>
      <c r="O40" s="151">
        <f>M40*L40</f>
        <v>992.09759999999994</v>
      </c>
      <c r="P40" s="152">
        <f t="shared" ref="P40" si="34">L40*N40</f>
        <v>1212.5416867199999</v>
      </c>
    </row>
    <row r="41" spans="1:29" s="43" customFormat="1" ht="19.5" customHeight="1">
      <c r="A41" s="134" t="s">
        <v>38501</v>
      </c>
      <c r="B41" s="583" t="str">
        <f>IFERROR(VLOOKUP(I41,'SINAPI '!A:D,2,0),IFERROR(VLOOKUP(I41,SETOP!A:E,3,FALSE),IFERROR(VLOOKUP(I41,SICRO!A:D,2,0),"REVER")))</f>
        <v>PINTURA COM EMULSÃO ASFÁLTICA, DUAS (2) DEMÃOS</v>
      </c>
      <c r="C41" s="584"/>
      <c r="D41" s="584"/>
      <c r="E41" s="584"/>
      <c r="F41" s="584"/>
      <c r="G41" s="584"/>
      <c r="H41" s="584"/>
      <c r="I41" s="129" t="s">
        <v>29</v>
      </c>
      <c r="J41" s="135" t="s">
        <v>19</v>
      </c>
      <c r="K41" s="24" t="str">
        <f>IFERROR(VLOOKUP(I41,'SINAPI '!A:D,3,FALSE),IFERROR(VLOOKUP(I41,SETOP!A:E,4,FALSE),IFERROR(VLOOKUP(I41,SICRO!A:D,3,0),"UNIDADE INVÁLIDA")))</f>
        <v>m2</v>
      </c>
      <c r="L41" s="323">
        <f>ROUNDUP(VLOOKUP(A41,'MEMÓRIA DE CÁLCULO'!A:L,12,FALSE),2)</f>
        <v>17.28</v>
      </c>
      <c r="M41" s="158">
        <f>IFERROR(VLOOKUP(I41,'SINAPI '!$A:$D,4,FALSE),IFERROR(VLOOKUP(I41,SETOP!A:E,5,FALSE),"UNIDADE INVÁLIDA"))</f>
        <v>21.64</v>
      </c>
      <c r="N41" s="151">
        <f t="shared" ref="N41" si="35">M41*(1+$C$8)</f>
        <v>26.448408000000001</v>
      </c>
      <c r="O41" s="151">
        <f>M41*L41</f>
        <v>373.93920000000003</v>
      </c>
      <c r="P41" s="152">
        <f t="shared" ref="P41" si="36">L41*N41</f>
        <v>457.02849024000005</v>
      </c>
    </row>
    <row r="42" spans="1:29" s="139" customFormat="1">
      <c r="A42" s="106" t="s">
        <v>38471</v>
      </c>
      <c r="B42" s="574" t="s">
        <v>38495</v>
      </c>
      <c r="C42" s="575"/>
      <c r="D42" s="575"/>
      <c r="E42" s="575"/>
      <c r="F42" s="575"/>
      <c r="G42" s="575"/>
      <c r="H42" s="575"/>
      <c r="I42" s="3"/>
      <c r="J42" s="3"/>
      <c r="K42" s="3"/>
      <c r="L42" s="42"/>
      <c r="M42" s="308"/>
      <c r="N42" s="308"/>
      <c r="O42" s="239">
        <f>SUM(O43:O46)</f>
        <v>5518.3032000000003</v>
      </c>
      <c r="P42" s="286">
        <f>SUM(P43:P46)</f>
        <v>6744.4701710399995</v>
      </c>
      <c r="AA42" s="17"/>
      <c r="AB42" s="17"/>
      <c r="AC42" s="17"/>
    </row>
    <row r="43" spans="1:29" s="268" customFormat="1" ht="32.25" customHeight="1">
      <c r="A43" s="119" t="s">
        <v>38502</v>
      </c>
      <c r="B43" s="583" t="str">
        <f>IFERROR(VLOOKUP(I43,'SINAPI '!A:D,2,0),IFERROR(VLOOKUP(I43,SETOP!A:E,3,FALSE),IFERROR(VLOOKUP(I43,SICRO!A:D,2,0),"REVER")))</f>
        <v>FORMA E DESFORMA DE TÁBUA E SARRAFO, REAPROVEITAMENTO (3X), EXCLUSIVE ESCORAMENTO</v>
      </c>
      <c r="C43" s="584"/>
      <c r="D43" s="584"/>
      <c r="E43" s="584"/>
      <c r="F43" s="584"/>
      <c r="G43" s="584"/>
      <c r="H43" s="584"/>
      <c r="I43" s="241" t="s">
        <v>28</v>
      </c>
      <c r="J43" s="135" t="s">
        <v>19</v>
      </c>
      <c r="K43" s="24" t="str">
        <f>IFERROR(VLOOKUP(I43,'SINAPI '!A:D,3,FALSE),IFERROR(VLOOKUP(I43,SETOP!A:E,4,FALSE),IFERROR(VLOOKUP(I43,SICRO!A:D,3,0),"UNIDADE INVÁLIDA")))</f>
        <v>m2</v>
      </c>
      <c r="L43" s="323">
        <f>ROUNDUP(VLOOKUP(A43,'MEMÓRIA DE CÁLCULO'!A:L,12,FALSE),2)</f>
        <v>21.96</v>
      </c>
      <c r="M43" s="267">
        <f>IFERROR(VLOOKUP(I43,'SINAPI '!$A:$D,4,FALSE),IFERROR(VLOOKUP(I43,SETOP!A:E,5,FALSE),"UNIDADE INVÁLIDA"))</f>
        <v>59.85</v>
      </c>
      <c r="N43" s="151">
        <f t="shared" ref="N43" si="37">M43*(1+$C$8)</f>
        <v>73.148669999999996</v>
      </c>
      <c r="O43" s="151">
        <f>M43*L43</f>
        <v>1314.306</v>
      </c>
      <c r="P43" s="152">
        <f t="shared" ref="P43" si="38">L43*N43</f>
        <v>1606.3447931999999</v>
      </c>
      <c r="AA43" s="17"/>
      <c r="AB43" s="17"/>
      <c r="AC43" s="17"/>
    </row>
    <row r="44" spans="1:29" s="268" customFormat="1">
      <c r="A44" s="119" t="s">
        <v>38503</v>
      </c>
      <c r="B44" s="583" t="str">
        <f>IFERROR(VLOOKUP(I44,'SINAPI '!A:D,2,0),IFERROR(VLOOKUP(I44,SETOP!A:E,3,FALSE),IFERROR(VLOOKUP(I44,SICRO!A:D,2,0),"REVER")))</f>
        <v>CORTE, DOBRA E MONTAGEM DE AÇO CA-50/60</v>
      </c>
      <c r="C44" s="584"/>
      <c r="D44" s="584"/>
      <c r="E44" s="584"/>
      <c r="F44" s="584"/>
      <c r="G44" s="584"/>
      <c r="H44" s="584"/>
      <c r="I44" s="241" t="s">
        <v>30</v>
      </c>
      <c r="J44" s="135" t="s">
        <v>19</v>
      </c>
      <c r="K44" s="24" t="str">
        <f>IFERROR(VLOOKUP(I44,'SINAPI '!A:D,3,FALSE),IFERROR(VLOOKUP(I44,SETOP!A:E,4,FALSE),IFERROR(VLOOKUP(I44,SICRO!A:D,3,0),"UNIDADE INVÁLIDA")))</f>
        <v>Kg</v>
      </c>
      <c r="L44" s="323">
        <f>ROUNDUP(VLOOKUP(A44,'MEMÓRIA DE CÁLCULO'!A:L,12,FALSE),2)</f>
        <v>131.04</v>
      </c>
      <c r="M44" s="267">
        <f>IFERROR(VLOOKUP(I44,'SINAPI '!$A:$D,4,FALSE),IFERROR(VLOOKUP(I44,SETOP!A:E,5,FALSE),"UNIDADE INVÁLIDA"))</f>
        <v>13.22</v>
      </c>
      <c r="N44" s="151">
        <f t="shared" ref="N44:N46" si="39">M44*(1+$C$8)</f>
        <v>16.157484</v>
      </c>
      <c r="O44" s="151">
        <f t="shared" ref="O44:O46" si="40">M44*L44</f>
        <v>1732.3488</v>
      </c>
      <c r="P44" s="152">
        <f t="shared" ref="P44:P46" si="41">L44*N44</f>
        <v>2117.2767033599998</v>
      </c>
      <c r="AA44" s="17"/>
      <c r="AB44" s="17"/>
      <c r="AC44" s="17"/>
    </row>
    <row r="45" spans="1:29" s="268" customFormat="1" ht="32.25" customHeight="1">
      <c r="A45" s="119" t="s">
        <v>38504</v>
      </c>
      <c r="B45" s="583" t="str">
        <f>IFERROR(VLOOKUP(I45,'SINAPI '!A:D,2,0),IFERROR(VLOOKUP(I45,SETOP!A:E,3,FALSE),IFERROR(VLOOKUP(I45,SICRO!A:D,2,0),"REVER")))</f>
        <v>FORNECIMENTO DE CONCRETO ESTRUTURAL, USINADO, COM FCK 25 MPA, INCLUSIVE LANÇAMENTO, ADENSAMENTO E ACABAMENTO (FUNDAÇÃO)</v>
      </c>
      <c r="C45" s="584"/>
      <c r="D45" s="584"/>
      <c r="E45" s="584"/>
      <c r="F45" s="584"/>
      <c r="G45" s="584"/>
      <c r="H45" s="584"/>
      <c r="I45" s="241" t="s">
        <v>31</v>
      </c>
      <c r="J45" s="135" t="s">
        <v>19</v>
      </c>
      <c r="K45" s="24" t="str">
        <f>IFERROR(VLOOKUP(I45,'SINAPI '!A:D,3,FALSE),IFERROR(VLOOKUP(I45,SETOP!A:E,4,FALSE),IFERROR(VLOOKUP(I45,SICRO!A:D,3,0),"UNIDADE INVÁLIDA")))</f>
        <v>m3</v>
      </c>
      <c r="L45" s="323">
        <f>ROUNDUP(VLOOKUP(A45,'MEMÓRIA DE CÁLCULO'!A:L,12,FALSE),2)</f>
        <v>3.11</v>
      </c>
      <c r="M45" s="267">
        <f>IFERROR(VLOOKUP(I45,'SINAPI '!$A:$D,4,FALSE),IFERROR(VLOOKUP(I45,SETOP!A:E,5,FALSE),"UNIDADE INVÁLIDA"))</f>
        <v>587.04</v>
      </c>
      <c r="N45" s="151">
        <f t="shared" si="39"/>
        <v>717.48028799999997</v>
      </c>
      <c r="O45" s="151">
        <f t="shared" si="40"/>
        <v>1825.6943999999999</v>
      </c>
      <c r="P45" s="152">
        <f t="shared" si="41"/>
        <v>2231.3636956799996</v>
      </c>
      <c r="AA45" s="17"/>
      <c r="AB45" s="17"/>
      <c r="AC45" s="17"/>
    </row>
    <row r="46" spans="1:29" s="268" customFormat="1">
      <c r="A46" s="119" t="s">
        <v>38505</v>
      </c>
      <c r="B46" s="583" t="str">
        <f>IFERROR(VLOOKUP(I46,'SINAPI '!A:D,2,0),IFERROR(VLOOKUP(I46,SETOP!A:E,3,FALSE),IFERROR(VLOOKUP(I46,SICRO!A:D,2,0),"REVER")))</f>
        <v>PINTURA COM EMULSÃO ASFÁLTICA, DUAS (2) DEMÃOS</v>
      </c>
      <c r="C46" s="584"/>
      <c r="D46" s="584"/>
      <c r="E46" s="584"/>
      <c r="F46" s="584"/>
      <c r="G46" s="584"/>
      <c r="H46" s="584"/>
      <c r="I46" s="241" t="s">
        <v>29</v>
      </c>
      <c r="J46" s="135" t="s">
        <v>19</v>
      </c>
      <c r="K46" s="24" t="str">
        <f>IFERROR(VLOOKUP(I46,'SINAPI '!A:D,3,FALSE),IFERROR(VLOOKUP(I46,SETOP!A:E,4,FALSE),IFERROR(VLOOKUP(I46,SICRO!A:D,3,0),"UNIDADE INVÁLIDA")))</f>
        <v>m2</v>
      </c>
      <c r="L46" s="323">
        <f>ROUNDUP(VLOOKUP(A46,'MEMÓRIA DE CÁLCULO'!A:L,12,FALSE),2)</f>
        <v>29.85</v>
      </c>
      <c r="M46" s="267">
        <f>IFERROR(VLOOKUP(I46,'SINAPI '!$A:$D,4,FALSE),IFERROR(VLOOKUP(I46,SETOP!A:E,5,FALSE),"UNIDADE INVÁLIDA"))</f>
        <v>21.64</v>
      </c>
      <c r="N46" s="151">
        <f t="shared" si="39"/>
        <v>26.448408000000001</v>
      </c>
      <c r="O46" s="151">
        <f t="shared" si="40"/>
        <v>645.95400000000006</v>
      </c>
      <c r="P46" s="152">
        <f t="shared" si="41"/>
        <v>789.48497880000002</v>
      </c>
      <c r="AA46" s="17"/>
      <c r="AB46" s="17"/>
      <c r="AC46" s="17"/>
    </row>
    <row r="47" spans="1:29" s="43" customFormat="1">
      <c r="A47" s="119"/>
      <c r="B47" s="613"/>
      <c r="C47" s="614"/>
      <c r="D47" s="614"/>
      <c r="E47" s="614"/>
      <c r="F47" s="614"/>
      <c r="G47" s="614"/>
      <c r="H47" s="615"/>
      <c r="I47" s="129"/>
      <c r="J47" s="23"/>
      <c r="K47" s="331"/>
      <c r="L47" s="323"/>
      <c r="M47" s="242"/>
      <c r="N47" s="151"/>
      <c r="O47" s="151"/>
      <c r="P47" s="152"/>
    </row>
    <row r="48" spans="1:29" ht="15.75" customHeight="1">
      <c r="A48" s="136" t="s">
        <v>38472</v>
      </c>
      <c r="B48" s="610" t="s">
        <v>38473</v>
      </c>
      <c r="C48" s="611"/>
      <c r="D48" s="611"/>
      <c r="E48" s="611"/>
      <c r="F48" s="611"/>
      <c r="G48" s="611"/>
      <c r="H48" s="612"/>
      <c r="I48" s="137"/>
      <c r="J48" s="137"/>
      <c r="K48" s="66"/>
      <c r="L48" s="243"/>
      <c r="M48" s="160" t="s">
        <v>17</v>
      </c>
      <c r="N48" s="181"/>
      <c r="O48" s="160">
        <f>SUM(O49,O53,O57)</f>
        <v>17034.757099999999</v>
      </c>
      <c r="P48" s="161">
        <f>SUM(P49,P53,P57)</f>
        <v>20819.880127619999</v>
      </c>
      <c r="Q48" s="2"/>
      <c r="R48" s="2"/>
      <c r="S48" s="2"/>
      <c r="T48" s="2"/>
      <c r="U48" s="2"/>
      <c r="V48" s="2"/>
      <c r="W48" s="2"/>
      <c r="X48" s="2"/>
      <c r="Y48" s="2"/>
      <c r="Z48" s="2"/>
      <c r="AA48" s="8"/>
      <c r="AB48" s="8"/>
      <c r="AC48" s="8"/>
    </row>
    <row r="49" spans="1:29">
      <c r="A49" s="107" t="s">
        <v>38474</v>
      </c>
      <c r="B49" s="574" t="s">
        <v>38475</v>
      </c>
      <c r="C49" s="575"/>
      <c r="D49" s="575"/>
      <c r="E49" s="575"/>
      <c r="F49" s="575"/>
      <c r="G49" s="575"/>
      <c r="H49" s="575"/>
      <c r="I49" s="138"/>
      <c r="J49" s="3"/>
      <c r="K49" s="3"/>
      <c r="L49" s="37"/>
      <c r="M49" s="153"/>
      <c r="N49" s="153"/>
      <c r="O49" s="165">
        <f>SUM(O50:O52)</f>
        <v>5137.9901</v>
      </c>
      <c r="P49" s="166">
        <f>SUM(P50:P52)</f>
        <v>6279.6515002199994</v>
      </c>
      <c r="AA49" s="10"/>
      <c r="AB49" s="10"/>
      <c r="AC49" s="10"/>
    </row>
    <row r="50" spans="1:29">
      <c r="A50" s="108" t="s">
        <v>38535</v>
      </c>
      <c r="B50" s="570" t="str">
        <f>IFERROR(VLOOKUP(I50,'SINAPI '!A:D,2,0),IFERROR(VLOOKUP(I50,SETOP!A:E,3,FALSE),IFERROR(VLOOKUP(I50,SICRO!A:D,2,0),"REVER")))</f>
        <v>CORTE, DOBRA E MONTAGEM DE AÇO CA-50/60</v>
      </c>
      <c r="C50" s="571"/>
      <c r="D50" s="571"/>
      <c r="E50" s="571"/>
      <c r="F50" s="571"/>
      <c r="G50" s="571"/>
      <c r="H50" s="571"/>
      <c r="I50" s="241" t="s">
        <v>30</v>
      </c>
      <c r="J50" s="23" t="s">
        <v>19</v>
      </c>
      <c r="K50" s="24" t="str">
        <f>IFERROR(VLOOKUP(I50,'SINAPI '!A:D,3,FALSE),IFERROR(VLOOKUP(I50,SETOP!A:E,4,FALSE),IFERROR(VLOOKUP(I50,SICRO!A:D,3,0),"UNIDADE INVÁLIDA")))</f>
        <v>Kg</v>
      </c>
      <c r="L50" s="323">
        <f>ROUNDUP(VLOOKUP(A50,'MEMÓRIA DE CÁLCULO'!A:L,12,FALSE),2)</f>
        <v>150.57999999999998</v>
      </c>
      <c r="M50" s="158">
        <f>IFERROR(VLOOKUP(I50,'SINAPI '!$A:$D,4,FALSE),IFERROR(VLOOKUP(I50,SETOP!A:E,5,FALSE),"UNIDADE INVÁLIDA"))</f>
        <v>13.22</v>
      </c>
      <c r="N50" s="167">
        <f t="shared" ref="N50" si="42">M50*(1+$C$8)</f>
        <v>16.157484</v>
      </c>
      <c r="O50" s="151">
        <f t="shared" ref="O50" si="43">M50*L50</f>
        <v>1990.6676</v>
      </c>
      <c r="P50" s="152">
        <f t="shared" ref="P50" si="44">L50*N50</f>
        <v>2432.99394072</v>
      </c>
      <c r="AA50" s="10"/>
      <c r="AB50" s="10"/>
      <c r="AC50" s="10"/>
    </row>
    <row r="51" spans="1:29" s="43" customFormat="1" ht="45.75" customHeight="1">
      <c r="A51" s="108" t="s">
        <v>38536</v>
      </c>
      <c r="B51" s="570" t="str">
        <f>IFERROR(VLOOKUP(I51,'SINAPI '!A:D,2,0),IFERROR(VLOOKUP(I51,SETOP!A:E,3,FALSE),IFERROR(VLOOKUP(I51,SICRO!A:D,2,0),"REVER")))</f>
        <v>MONTAGEM E DESMONTAGEM DE FÔRMA DE PILARES RETANGULARES E ESTRUTURAS SIMILARES, PÉ-DIREITO SIMPLES, EM MADEIRA SERRADA, 4 UTILIZAÇÕES. AF_09/2020</v>
      </c>
      <c r="C51" s="571"/>
      <c r="D51" s="571"/>
      <c r="E51" s="571"/>
      <c r="F51" s="571"/>
      <c r="G51" s="571"/>
      <c r="H51" s="571"/>
      <c r="I51" s="240" t="s">
        <v>7167</v>
      </c>
      <c r="J51" s="23" t="s">
        <v>20</v>
      </c>
      <c r="K51" s="24" t="str">
        <f>IFERROR(VLOOKUP(I51,'SINAPI '!A:D,3,FALSE),IFERROR(VLOOKUP(I51,SETOP!A:E,4,FALSE),IFERROR(VLOOKUP(I51,SICRO!A:D,3,0),"UNIDADE INVÁLIDA")))</f>
        <v>M2</v>
      </c>
      <c r="L51" s="323">
        <f>ROUNDUP(VLOOKUP(A51,'MEMÓRIA DE CÁLCULO'!A:L,12,FALSE),2)</f>
        <v>16.8</v>
      </c>
      <c r="M51" s="158" t="str">
        <f>IFERROR(VLOOKUP(I51,'SINAPI '!$A:$D,4,FALSE),IFERROR(VLOOKUP(I51,SETOP!A:E,5,FALSE),"UNIDADE INVÁLIDA"))</f>
        <v>155,12</v>
      </c>
      <c r="N51" s="151">
        <f t="shared" ref="N51:N52" si="45">M51*(1+$C$8)</f>
        <v>189.58766399999999</v>
      </c>
      <c r="O51" s="151">
        <f t="shared" ref="O51:O52" si="46">M51*L51</f>
        <v>2606.0160000000001</v>
      </c>
      <c r="P51" s="152">
        <f t="shared" ref="P51:P52" si="47">L51*N51</f>
        <v>3185.0727551999998</v>
      </c>
      <c r="AA51" s="17"/>
      <c r="AB51" s="17"/>
      <c r="AC51" s="17"/>
    </row>
    <row r="52" spans="1:29" s="43" customFormat="1" ht="31.5" customHeight="1">
      <c r="A52" s="108" t="s">
        <v>38537</v>
      </c>
      <c r="B52" s="570" t="str">
        <f>IFERROR(VLOOKUP(I52,'SINAPI '!A:D,2,0),IFERROR(VLOOKUP(I52,SETOP!A:E,3,FALSE),IFERROR(VLOOKUP(I52,SICRO!A:D,2,0),"REVER")))</f>
        <v>FORNECIMENTO DE CONCRETO ESTRUTURAL, USINADO BOMBEADO, COM FCK 25 MPA, INCLUSIVE LANÇAMENTO, ADENSAMENTO E ACABAMENTO</v>
      </c>
      <c r="C52" s="571"/>
      <c r="D52" s="571"/>
      <c r="E52" s="571"/>
      <c r="F52" s="571"/>
      <c r="G52" s="571"/>
      <c r="H52" s="571"/>
      <c r="I52" s="24" t="s">
        <v>27</v>
      </c>
      <c r="J52" s="23" t="s">
        <v>19</v>
      </c>
      <c r="K52" s="24" t="str">
        <f>IFERROR(VLOOKUP(I52,'SINAPI '!A:D,3,FALSE),IFERROR(VLOOKUP(I52,SETOP!A:E,4,FALSE),IFERROR(VLOOKUP(I52,SICRO!A:D,3,0),"UNIDADE INVÁLIDA")))</f>
        <v>m3</v>
      </c>
      <c r="L52" s="323">
        <f>ROUNDUP(VLOOKUP(A52,'MEMÓRIA DE CÁLCULO'!A:L,12,FALSE),2)</f>
        <v>0.93</v>
      </c>
      <c r="M52" s="158">
        <f>IFERROR(VLOOKUP(I52,'SINAPI '!$A:$D,4,FALSE),IFERROR(VLOOKUP(I52,SETOP!A:E,5,FALSE),"UNIDADE INVÁLIDA"))</f>
        <v>582.04999999999995</v>
      </c>
      <c r="N52" s="151">
        <f t="shared" si="45"/>
        <v>711.38150999999993</v>
      </c>
      <c r="O52" s="151">
        <f t="shared" si="46"/>
        <v>541.30650000000003</v>
      </c>
      <c r="P52" s="152">
        <f t="shared" si="47"/>
        <v>661.58480429999997</v>
      </c>
      <c r="AA52" s="17"/>
      <c r="AB52" s="17"/>
      <c r="AC52" s="17"/>
    </row>
    <row r="53" spans="1:29" s="43" customFormat="1">
      <c r="A53" s="107" t="s">
        <v>38476</v>
      </c>
      <c r="B53" s="574" t="s">
        <v>38477</v>
      </c>
      <c r="C53" s="575"/>
      <c r="D53" s="575"/>
      <c r="E53" s="575"/>
      <c r="F53" s="575"/>
      <c r="G53" s="575"/>
      <c r="H53" s="575"/>
      <c r="I53" s="138"/>
      <c r="J53" s="3"/>
      <c r="K53" s="3"/>
      <c r="L53" s="3"/>
      <c r="M53" s="153"/>
      <c r="N53" s="153"/>
      <c r="O53" s="165">
        <f>SUM(O54:O56)</f>
        <v>4871.5554999999995</v>
      </c>
      <c r="P53" s="166">
        <f>SUM(P54:P56)</f>
        <v>5954.0151320999994</v>
      </c>
      <c r="AA53" s="10"/>
      <c r="AB53" s="10"/>
      <c r="AC53" s="10"/>
    </row>
    <row r="54" spans="1:29" s="26" customFormat="1" ht="26.25" customHeight="1">
      <c r="A54" s="108" t="s">
        <v>38544</v>
      </c>
      <c r="B54" s="570" t="str">
        <f>IFERROR(VLOOKUP(I54,'SINAPI '!A:D,2,0),IFERROR(VLOOKUP(I54,SETOP!A:E,3,FALSE),IFERROR(VLOOKUP(I54,SICRO!A:D,2,0),"REVER")))</f>
        <v>CORTE, DOBRA E MONTAGEM DE AÇO CA-50 DIÂMETRO (6,3MM A 12,5MM)</v>
      </c>
      <c r="C54" s="571"/>
      <c r="D54" s="571"/>
      <c r="E54" s="571"/>
      <c r="F54" s="571"/>
      <c r="G54" s="571"/>
      <c r="H54" s="571"/>
      <c r="I54" s="327" t="s">
        <v>26</v>
      </c>
      <c r="J54" s="23" t="s">
        <v>19</v>
      </c>
      <c r="K54" s="24" t="str">
        <f>IFERROR(VLOOKUP(I54,'SINAPI '!A:D,3,FALSE),IFERROR(VLOOKUP(I54,SETOP!A:E,4,FALSE),IFERROR(VLOOKUP(I54,SICRO!A:D,3,0),"UNIDADE INVÁLIDA")))</f>
        <v>Kg</v>
      </c>
      <c r="L54" s="323">
        <f>ROUNDUP(VLOOKUP(A54,'MEMÓRIA DE CÁLCULO'!A:L,12,FALSE),2)</f>
        <v>110.14</v>
      </c>
      <c r="M54" s="158">
        <f>IFERROR(VLOOKUP(I54,'SINAPI '!$A:$D,4,FALSE),IFERROR(VLOOKUP(I54,SETOP!A:E,5,FALSE),"UNIDADE INVÁLIDA"))</f>
        <v>13.15</v>
      </c>
      <c r="N54" s="151">
        <f t="shared" ref="N54:N55" si="48">M54*(1+$C$8)</f>
        <v>16.071929999999998</v>
      </c>
      <c r="O54" s="151">
        <f t="shared" ref="O54:O55" si="49">M54*L54</f>
        <v>1448.3410000000001</v>
      </c>
      <c r="P54" s="152">
        <f t="shared" ref="P54:P55" si="50">L54*N54</f>
        <v>1770.1623701999997</v>
      </c>
      <c r="AA54" s="17"/>
      <c r="AB54" s="17"/>
      <c r="AC54" s="17"/>
    </row>
    <row r="55" spans="1:29" s="26" customFormat="1" ht="33" customHeight="1">
      <c r="A55" s="108" t="s">
        <v>38545</v>
      </c>
      <c r="B55" s="570" t="str">
        <f>IFERROR(VLOOKUP(I55,'SINAPI '!A:D,2,0),IFERROR(VLOOKUP(I55,SETOP!A:E,3,FALSE),IFERROR(VLOOKUP(I55,SICRO!A:D,2,0),"REVER")))</f>
        <v>FORNECIMENTO DE CONCRETO ESTRUTURAL, USINADO BOMBEADO, COM FCK 25 MPA, INCLUSIVE LANÇAMENTO, ADENSAMENTO E ACABAMENTO</v>
      </c>
      <c r="C55" s="571"/>
      <c r="D55" s="571"/>
      <c r="E55" s="571"/>
      <c r="F55" s="571"/>
      <c r="G55" s="571"/>
      <c r="H55" s="571"/>
      <c r="I55" s="24" t="s">
        <v>27</v>
      </c>
      <c r="J55" s="23" t="s">
        <v>19</v>
      </c>
      <c r="K55" s="24" t="str">
        <f>IFERROR(VLOOKUP(I55,'SINAPI '!A:D,3,FALSE),IFERROR(VLOOKUP(I55,SETOP!A:E,4,FALSE),IFERROR(VLOOKUP(I55,SICRO!A:D,3,0),"UNIDADE INVÁLIDA")))</f>
        <v>m3</v>
      </c>
      <c r="L55" s="323">
        <f>ROUNDUP(VLOOKUP(A55,'MEMÓRIA DE CÁLCULO'!A:L,12,FALSE),2)</f>
        <v>2.6399999999999997</v>
      </c>
      <c r="M55" s="158">
        <f>IFERROR(VLOOKUP(I55,'SINAPI '!$A:$D,4,FALSE),IFERROR(VLOOKUP(I55,SETOP!A:E,5,FALSE),"UNIDADE INVÁLIDA"))</f>
        <v>582.04999999999995</v>
      </c>
      <c r="N55" s="151">
        <f t="shared" si="48"/>
        <v>711.38150999999993</v>
      </c>
      <c r="O55" s="151">
        <f t="shared" si="49"/>
        <v>1536.6119999999996</v>
      </c>
      <c r="P55" s="152">
        <f t="shared" si="50"/>
        <v>1878.0471863999996</v>
      </c>
      <c r="AA55" s="17"/>
      <c r="AB55" s="17"/>
      <c r="AC55" s="17"/>
    </row>
    <row r="56" spans="1:29" s="26" customFormat="1" ht="33" customHeight="1">
      <c r="A56" s="108" t="s">
        <v>38546</v>
      </c>
      <c r="B56" s="570" t="str">
        <f>IFERROR(VLOOKUP(I56,'SINAPI '!A:D,2,0),IFERROR(VLOOKUP(I56,SETOP!A:E,3,FALSE),IFERROR(VLOOKUP(I56,SICRO!A:D,2,0),"REVER")))</f>
        <v>FORMA E DESFORMA DE COMPENSADO RESINADO, ESP. 12MM, REAPROVEITAMENTO (3X), EXCLUSIVE ESCORAMENTO</v>
      </c>
      <c r="C56" s="571"/>
      <c r="D56" s="571"/>
      <c r="E56" s="571"/>
      <c r="F56" s="571"/>
      <c r="G56" s="571"/>
      <c r="H56" s="571"/>
      <c r="I56" s="327" t="s">
        <v>2369</v>
      </c>
      <c r="J56" s="23" t="s">
        <v>19</v>
      </c>
      <c r="K56" s="24" t="str">
        <f>IFERROR(VLOOKUP(I56,'SINAPI '!A:D,3,FALSE),IFERROR(VLOOKUP(I56,SETOP!A:E,4,FALSE),IFERROR(VLOOKUP(I56,SICRO!A:D,3,0),"UNIDADE INVÁLIDA")))</f>
        <v>m2</v>
      </c>
      <c r="L56" s="323">
        <f>ROUNDUP(VLOOKUP(A56,'MEMÓRIA DE CÁLCULO'!A:L,12,FALSE),2)</f>
        <v>28.65</v>
      </c>
      <c r="M56" s="158">
        <f>IFERROR(VLOOKUP(I56,'SINAPI '!$A:$D,4,FALSE),IFERROR(VLOOKUP(I56,SETOP!A:E,5,FALSE),"UNIDADE INVÁLIDA"))</f>
        <v>65.849999999999994</v>
      </c>
      <c r="N56" s="151">
        <f t="shared" ref="N56" si="51">M56*(1+$C$8)</f>
        <v>80.481869999999986</v>
      </c>
      <c r="O56" s="151">
        <f t="shared" ref="O56" si="52">M56*L56</f>
        <v>1886.6024999999997</v>
      </c>
      <c r="P56" s="152">
        <f t="shared" ref="P56" si="53">L56*N56</f>
        <v>2305.8055754999996</v>
      </c>
      <c r="AA56" s="17"/>
      <c r="AB56" s="17"/>
      <c r="AC56" s="17"/>
    </row>
    <row r="57" spans="1:29" s="43" customFormat="1">
      <c r="A57" s="107" t="s">
        <v>38478</v>
      </c>
      <c r="B57" s="574" t="s">
        <v>38479</v>
      </c>
      <c r="C57" s="575"/>
      <c r="D57" s="575"/>
      <c r="E57" s="575"/>
      <c r="F57" s="575"/>
      <c r="G57" s="575"/>
      <c r="H57" s="575"/>
      <c r="I57" s="138"/>
      <c r="J57" s="3"/>
      <c r="K57" s="3"/>
      <c r="L57" s="3"/>
      <c r="M57" s="153"/>
      <c r="N57" s="153"/>
      <c r="O57" s="165">
        <f>SUM(O58:O62)</f>
        <v>7025.2114999999994</v>
      </c>
      <c r="P57" s="166">
        <f>SUM(P58:P62)</f>
        <v>8586.2134953000004</v>
      </c>
      <c r="AA57" s="10"/>
      <c r="AB57" s="10"/>
      <c r="AC57" s="10"/>
    </row>
    <row r="58" spans="1:29" s="43" customFormat="1" ht="30" customHeight="1">
      <c r="A58" s="108" t="s">
        <v>38480</v>
      </c>
      <c r="B58" s="570" t="str">
        <f>IFERROR(VLOOKUP(I58,'SINAPI '!A:D,2,0),IFERROR(VLOOKUP(I58,SETOP!A:E,3,FALSE),IFERROR(VLOOKUP(I58,SICRO!A:D,2,0),"REVER")))</f>
        <v xml:space="preserve">TELA DE ACO SOLDADA NERVURADA, CA-60, Q-61, (0,97 KG/M2), DIAMETRO DO FIO = 3,4 MM, LARGURA = 2,45 M, ESPACAMENTO DA MALHA = 15 X 15 CM                                                                                                                                                                                                                                                                                                                                                                   </v>
      </c>
      <c r="C58" s="571"/>
      <c r="D58" s="571"/>
      <c r="E58" s="571"/>
      <c r="F58" s="571"/>
      <c r="G58" s="571"/>
      <c r="H58" s="571"/>
      <c r="I58" s="321">
        <v>10917</v>
      </c>
      <c r="J58" s="23" t="s">
        <v>20</v>
      </c>
      <c r="K58" s="24" t="str">
        <f>IFERROR(VLOOKUP(I58,'SINAPI '!A:D,3,FALSE),IFERROR(VLOOKUP(I58,SETOP!A:E,4,FALSE),IFERROR(VLOOKUP(I58,SICRO!A:D,3,0),"UNIDADE INVÁLIDA")))</f>
        <v xml:space="preserve">M2    </v>
      </c>
      <c r="L58" s="323">
        <f>ROUNDUP(VLOOKUP(A58,'MEMÓRIA DE CÁLCULO'!A:L,12,FALSE),2)</f>
        <v>33.15</v>
      </c>
      <c r="M58" s="158" t="str">
        <f>IFERROR(VLOOKUP(I58,'SINAPI '!$A:$D,4,FALSE),IFERROR(VLOOKUP(I58,SETOP!A:E,5,FALSE),"UNIDADE INVÁLIDA"))</f>
        <v>11,75</v>
      </c>
      <c r="N58" s="167">
        <f t="shared" ref="N58" si="54">M58*(1+$C$8)</f>
        <v>14.360849999999999</v>
      </c>
      <c r="O58" s="151">
        <f t="shared" ref="O58" si="55">M58*L58</f>
        <v>389.51249999999999</v>
      </c>
      <c r="P58" s="152">
        <f t="shared" ref="P58" si="56">L58*N58</f>
        <v>476.06217749999996</v>
      </c>
      <c r="AA58" s="17"/>
      <c r="AB58" s="17"/>
      <c r="AC58" s="17"/>
    </row>
    <row r="59" spans="1:29" s="43" customFormat="1">
      <c r="A59" s="108" t="s">
        <v>38481</v>
      </c>
      <c r="B59" s="570" t="str">
        <f>IFERROR(VLOOKUP(I59,'SINAPI '!A:D,2,0),IFERROR(VLOOKUP(I59,SETOP!A:E,3,FALSE),IFERROR(VLOOKUP(I59,SICRO!A:D,2,0),"REVER")))</f>
        <v>FORMA E DESFORMA DE TÁBUA E SARRAFO, REAPROVEITAMENTO (3X), EXCLUSIVE ESCORAMENTO</v>
      </c>
      <c r="C59" s="571"/>
      <c r="D59" s="571"/>
      <c r="E59" s="571"/>
      <c r="F59" s="571"/>
      <c r="G59" s="571"/>
      <c r="H59" s="571"/>
      <c r="I59" s="18" t="s">
        <v>28</v>
      </c>
      <c r="J59" s="23" t="s">
        <v>19</v>
      </c>
      <c r="K59" s="24" t="str">
        <f>IFERROR(VLOOKUP(I59,'SINAPI '!A:D,3,FALSE),IFERROR(VLOOKUP(I59,SETOP!A:E,4,FALSE),IFERROR(VLOOKUP(I59,SICRO!A:D,3,0),"UNIDADE INVÁLIDA")))</f>
        <v>m2</v>
      </c>
      <c r="L59" s="323">
        <f>ROUNDUP(VLOOKUP(A59,'MEMÓRIA DE CÁLCULO'!A:L,12,FALSE),2)</f>
        <v>4.22</v>
      </c>
      <c r="M59" s="158">
        <f>IFERROR(VLOOKUP(I59,'SINAPI '!$A:$D,4,FALSE),IFERROR(VLOOKUP(I59,SETOP!A:E,5,FALSE),"UNIDADE INVÁLIDA"))</f>
        <v>59.85</v>
      </c>
      <c r="N59" s="167">
        <f t="shared" ref="N59:N62" si="57">M59*(1+$C$8)</f>
        <v>73.148669999999996</v>
      </c>
      <c r="O59" s="151">
        <f t="shared" ref="O59:O62" si="58">M59*L59</f>
        <v>252.56699999999998</v>
      </c>
      <c r="P59" s="152">
        <f t="shared" ref="P59:P62" si="59">L59*N59</f>
        <v>308.68738739999998</v>
      </c>
      <c r="AA59" s="17"/>
      <c r="AB59" s="17"/>
      <c r="AC59" s="17"/>
    </row>
    <row r="60" spans="1:29" s="43" customFormat="1" ht="33" customHeight="1">
      <c r="A60" s="108" t="s">
        <v>38482</v>
      </c>
      <c r="B60" s="570" t="str">
        <f>IFERROR(VLOOKUP(I60,'SINAPI '!A:D,2,0),IFERROR(VLOOKUP(I60,SETOP!A:E,3,FALSE),IFERROR(VLOOKUP(I60,SICRO!A:D,2,0),"REVER")))</f>
        <v>LAJE PRÉ-MOLDADA, A REVESTIR, INCLUSIVE CAPEAMENTO E = 4 CM, SC = 100 KG/M2, L = 3,00 M</v>
      </c>
      <c r="C60" s="571"/>
      <c r="D60" s="571"/>
      <c r="E60" s="571"/>
      <c r="F60" s="571"/>
      <c r="G60" s="571"/>
      <c r="H60" s="571"/>
      <c r="I60" s="129" t="s">
        <v>32</v>
      </c>
      <c r="J60" s="23" t="s">
        <v>19</v>
      </c>
      <c r="K60" s="24" t="str">
        <f>IFERROR(VLOOKUP(I60,'SINAPI '!A:D,3,FALSE),IFERROR(VLOOKUP(I60,SETOP!A:E,4,FALSE),IFERROR(VLOOKUP(I60,SICRO!A:D,3,0),"UNIDADE INVÁLIDA")))</f>
        <v>m2</v>
      </c>
      <c r="L60" s="323">
        <f>ROUNDUP(VLOOKUP(A60,'MEMÓRIA DE CÁLCULO'!A:L,12,FALSE),2)</f>
        <v>34.65</v>
      </c>
      <c r="M60" s="158">
        <f>IFERROR(VLOOKUP(I60,'SINAPI '!$A:$D,4,FALSE),IFERROR(VLOOKUP(I60,SETOP!A:E,5,FALSE),"UNIDADE INVÁLIDA"))</f>
        <v>129.61000000000001</v>
      </c>
      <c r="N60" s="167">
        <f t="shared" si="57"/>
        <v>158.40934200000001</v>
      </c>
      <c r="O60" s="151">
        <f t="shared" si="58"/>
        <v>4490.9865</v>
      </c>
      <c r="P60" s="152">
        <f t="shared" si="59"/>
        <v>5488.8837002999999</v>
      </c>
      <c r="AA60" s="17"/>
      <c r="AB60" s="17"/>
      <c r="AC60" s="17"/>
    </row>
    <row r="61" spans="1:29" s="43" customFormat="1" ht="49.5" customHeight="1">
      <c r="A61" s="108" t="s">
        <v>38483</v>
      </c>
      <c r="B61" s="570" t="str">
        <f>IFERROR(VLOOKUP(I61,'SINAPI '!A:D,2,0),IFERROR(VLOOKUP(I61,SETOP!A:E,3,FALSE),IFERROR(VLOOKUP(I61,SICRO!A:D,2,0),"REVER")))</f>
        <v>CIMBRAMENTO PARA LAJE PRÉ-MOLDADA COM ESCORAMENTO METÁLICO, TIPO "A", ALTURA DE (200 ATÉ 310)CM, INCLUSIVE DESCARGA, MONTAGEM, DESMONTAGEM E CARGA</v>
      </c>
      <c r="C61" s="571"/>
      <c r="D61" s="571"/>
      <c r="E61" s="571"/>
      <c r="F61" s="571"/>
      <c r="G61" s="571"/>
      <c r="H61" s="571"/>
      <c r="I61" s="350" t="s">
        <v>3619</v>
      </c>
      <c r="J61" s="23" t="s">
        <v>19</v>
      </c>
      <c r="K61" s="24" t="str">
        <f>IFERROR(VLOOKUP(I61,'SINAPI '!A:D,3,FALSE),IFERROR(VLOOKUP(I61,SETOP!A:E,4,FALSE),IFERROR(VLOOKUP(I61,SICRO!A:D,3,0),"UNIDADE INVÁLIDA")))</f>
        <v>m2xmês</v>
      </c>
      <c r="L61" s="323">
        <f>ROUNDUP(VLOOKUP(A61,'MEMÓRIA DE CÁLCULO'!A:L,12,FALSE),2)</f>
        <v>34.65</v>
      </c>
      <c r="M61" s="158">
        <f>IFERROR(VLOOKUP(I61,'SINAPI '!$A:$D,4,FALSE),IFERROR(VLOOKUP(I61,SETOP!A:E,5,FALSE),"UNIDADE INVÁLIDA"))</f>
        <v>16.14</v>
      </c>
      <c r="N61" s="167">
        <f t="shared" si="57"/>
        <v>19.726308</v>
      </c>
      <c r="O61" s="151">
        <f t="shared" si="58"/>
        <v>559.25099999999998</v>
      </c>
      <c r="P61" s="152">
        <f t="shared" si="59"/>
        <v>683.51657219999993</v>
      </c>
      <c r="AA61" s="17"/>
      <c r="AB61" s="17"/>
      <c r="AC61" s="17"/>
    </row>
    <row r="62" spans="1:29" s="43" customFormat="1" ht="31.5" customHeight="1">
      <c r="A62" s="108" t="s">
        <v>38484</v>
      </c>
      <c r="B62" s="570" t="str">
        <f>IFERROR(VLOOKUP(I62,'SINAPI '!A:D,2,0),IFERROR(VLOOKUP(I62,SETOP!A:E,3,FALSE),IFERROR(VLOOKUP(I62,SICRO!A:D,2,0),"REVER")))</f>
        <v>FORNECIMENTO DE CONCRETO ESTRUTURAL, USINADO BOMBEADO, COM FCK 25 MPA, INCLUSIVE LANÇAMENTO, ADENSAMENTO E ACABAMENTO</v>
      </c>
      <c r="C62" s="571"/>
      <c r="D62" s="571"/>
      <c r="E62" s="571"/>
      <c r="F62" s="571"/>
      <c r="G62" s="571"/>
      <c r="H62" s="571"/>
      <c r="I62" s="11" t="s">
        <v>27</v>
      </c>
      <c r="J62" s="23" t="s">
        <v>19</v>
      </c>
      <c r="K62" s="24" t="str">
        <f>IFERROR(VLOOKUP(I62,'SINAPI '!A:D,3,FALSE),IFERROR(VLOOKUP(I62,SETOP!A:E,4,FALSE),IFERROR(VLOOKUP(I62,SICRO!A:D,3,0),"UNIDADE INVÁLIDA")))</f>
        <v>m3</v>
      </c>
      <c r="L62" s="323">
        <f>ROUNDUP(VLOOKUP(A62,'MEMÓRIA DE CÁLCULO'!A:L,12,FALSE),2)</f>
        <v>2.2899999999999996</v>
      </c>
      <c r="M62" s="158">
        <f>IFERROR(VLOOKUP(I62,'SINAPI '!$A:$D,4,FALSE),IFERROR(VLOOKUP(I62,SETOP!A:E,5,FALSE),"UNIDADE INVÁLIDA"))</f>
        <v>582.04999999999995</v>
      </c>
      <c r="N62" s="167">
        <f t="shared" si="57"/>
        <v>711.38150999999993</v>
      </c>
      <c r="O62" s="151">
        <f t="shared" si="58"/>
        <v>1332.8944999999997</v>
      </c>
      <c r="P62" s="152">
        <f t="shared" si="59"/>
        <v>1629.0636578999995</v>
      </c>
      <c r="AA62" s="17"/>
      <c r="AB62" s="17"/>
      <c r="AC62" s="17"/>
    </row>
    <row r="63" spans="1:29" s="26" customFormat="1">
      <c r="A63" s="108"/>
      <c r="B63" s="570"/>
      <c r="C63" s="571"/>
      <c r="D63" s="571"/>
      <c r="E63" s="571"/>
      <c r="F63" s="571"/>
      <c r="G63" s="571"/>
      <c r="H63" s="571"/>
      <c r="I63" s="327"/>
      <c r="J63" s="23"/>
      <c r="K63" s="24"/>
      <c r="L63" s="24"/>
      <c r="M63" s="158"/>
      <c r="N63" s="167"/>
      <c r="O63" s="151"/>
      <c r="P63" s="152"/>
      <c r="AA63" s="17"/>
      <c r="AB63" s="17"/>
      <c r="AC63" s="17"/>
    </row>
    <row r="64" spans="1:29" s="139" customFormat="1" ht="15.75" customHeight="1">
      <c r="A64" s="280" t="s">
        <v>38485</v>
      </c>
      <c r="B64" s="576" t="s">
        <v>38559</v>
      </c>
      <c r="C64" s="577"/>
      <c r="D64" s="577"/>
      <c r="E64" s="577"/>
      <c r="F64" s="577"/>
      <c r="G64" s="577"/>
      <c r="H64" s="578"/>
      <c r="I64" s="281"/>
      <c r="J64" s="281"/>
      <c r="K64" s="281"/>
      <c r="L64" s="281"/>
      <c r="M64" s="283" t="s">
        <v>17</v>
      </c>
      <c r="N64" s="284"/>
      <c r="O64" s="283">
        <f>O65+O68</f>
        <v>10579.7808</v>
      </c>
      <c r="P64" s="361">
        <f>P65+P68</f>
        <v>12930.60809376</v>
      </c>
      <c r="Q64" s="115"/>
      <c r="R64" s="26"/>
      <c r="S64" s="115"/>
      <c r="T64" s="115"/>
      <c r="U64" s="115"/>
      <c r="V64" s="115"/>
      <c r="W64" s="115"/>
      <c r="X64" s="115"/>
      <c r="Y64" s="115"/>
      <c r="Z64" s="115"/>
      <c r="AA64" s="285"/>
      <c r="AB64" s="285"/>
      <c r="AC64" s="285"/>
    </row>
    <row r="65" spans="1:29" s="139" customFormat="1">
      <c r="A65" s="107" t="s">
        <v>38486</v>
      </c>
      <c r="B65" s="574" t="s">
        <v>38560</v>
      </c>
      <c r="C65" s="575"/>
      <c r="D65" s="575"/>
      <c r="E65" s="575"/>
      <c r="F65" s="575"/>
      <c r="G65" s="575"/>
      <c r="H65" s="575"/>
      <c r="I65" s="138"/>
      <c r="J65" s="3"/>
      <c r="K65" s="3"/>
      <c r="L65" s="3"/>
      <c r="M65" s="308"/>
      <c r="N65" s="308"/>
      <c r="O65" s="239">
        <f>SUM(O66:O67)</f>
        <v>10119.3408</v>
      </c>
      <c r="P65" s="286">
        <f>SUM(P66:P67)</f>
        <v>12367.85832576</v>
      </c>
      <c r="R65" s="26"/>
      <c r="AA65" s="17"/>
      <c r="AB65" s="17"/>
      <c r="AC65" s="17"/>
    </row>
    <row r="66" spans="1:29" s="43" customFormat="1" ht="47.25" customHeight="1">
      <c r="A66" s="108" t="s">
        <v>38565</v>
      </c>
      <c r="B66" s="570" t="str">
        <f>IFERROR(VLOOKUP(I66,'SINAPI '!A:D,2,0),IFERROR(VLOOKUP(I66,SETOP!A:E,3,FALSE),IFERROR(VLOOKUP(I66,SICRO!A:D,2,0),"REVER")))</f>
        <v>ALVENARIA DE VEDAÇÃO DE BLOCOS CERÂMICOS FURADOS NA VERTICAL DE 19X19X39 CM (ESPESSURA 19 CM) E ARGAMASSA DE ASSENTAMENTO COM PREPARO EM BETONEIRA. AF_12/2021</v>
      </c>
      <c r="C66" s="571"/>
      <c r="D66" s="571"/>
      <c r="E66" s="571"/>
      <c r="F66" s="571"/>
      <c r="G66" s="571"/>
      <c r="H66" s="571"/>
      <c r="I66" s="14" t="s">
        <v>10310</v>
      </c>
      <c r="J66" s="23" t="s">
        <v>20</v>
      </c>
      <c r="K66" s="24" t="str">
        <f>IFERROR(VLOOKUP(I66,'SINAPI '!A:D,3,FALSE),IFERROR(VLOOKUP(I66,SETOP!A:E,4,FALSE),IFERROR(VLOOKUP(I66,SICRO!A:D,3,0),"UNIDADE INVÁLIDA")))</f>
        <v>M2</v>
      </c>
      <c r="L66" s="323">
        <f>ROUNDUP(VLOOKUP(A66,'MEMÓRIA DE CÁLCULO'!A:L,12,FALSE),2)</f>
        <v>111.78</v>
      </c>
      <c r="M66" s="158" t="str">
        <f>IFERROR(VLOOKUP(I66,'SINAPI '!$A:$D,4,FALSE),IFERROR(VLOOKUP(I66,SETOP!A:E,5,FALSE),"UNIDADE INVÁLIDA"))</f>
        <v>89,36</v>
      </c>
      <c r="N66" s="167">
        <f t="shared" ref="N66:N69" si="60">M66*(1+$C$8)</f>
        <v>109.21579199999999</v>
      </c>
      <c r="O66" s="151">
        <f t="shared" ref="O66:O69" si="61">M66*L66</f>
        <v>9988.6607999999997</v>
      </c>
      <c r="P66" s="152">
        <f t="shared" ref="P66:P69" si="62">L66*N66</f>
        <v>12208.14122976</v>
      </c>
      <c r="R66" s="26"/>
      <c r="AA66" s="17"/>
      <c r="AB66" s="17"/>
      <c r="AC66" s="17"/>
    </row>
    <row r="67" spans="1:29" s="43" customFormat="1" ht="35.25" customHeight="1">
      <c r="A67" s="108" t="s">
        <v>38566</v>
      </c>
      <c r="B67" s="570" t="str">
        <f>IFERROR(VLOOKUP(I67,'SINAPI '!A:D,2,0),IFERROR(VLOOKUP(I67,SETOP!A:E,3,FALSE),IFERROR(VLOOKUP(I67,SICRO!A:D,2,0),"REVER")))</f>
        <v>FIXAÇÃO (ENCUNHAMENTO) DE ALVENARIA DE VEDAÇÃO COM ARGAMASSA APLICADA COM COLHER. AF_03/2016</v>
      </c>
      <c r="C67" s="571"/>
      <c r="D67" s="571"/>
      <c r="E67" s="571"/>
      <c r="F67" s="571"/>
      <c r="G67" s="571"/>
      <c r="H67" s="571"/>
      <c r="I67" s="288" t="s">
        <v>7538</v>
      </c>
      <c r="J67" s="23" t="s">
        <v>20</v>
      </c>
      <c r="K67" s="24" t="str">
        <f>IFERROR(VLOOKUP(I67,'SINAPI '!A:D,3,FALSE),IFERROR(VLOOKUP(I67,SETOP!A:E,4,FALSE),IFERROR(VLOOKUP(I67,SICRO!A:D,3,0),"UNIDADE INVÁLIDA")))</f>
        <v>M</v>
      </c>
      <c r="L67" s="323">
        <f>ROUNDUP(VLOOKUP(A67,'MEMÓRIA DE CÁLCULO'!A:L,12,FALSE),2)</f>
        <v>21.6</v>
      </c>
      <c r="M67" s="158" t="str">
        <f>IFERROR(VLOOKUP(I67,'SINAPI '!$A:$D,4,FALSE),IFERROR(VLOOKUP(I67,SETOP!A:E,5,FALSE),"UNIDADE INVÁLIDA"))</f>
        <v>6,05</v>
      </c>
      <c r="N67" s="167">
        <f t="shared" si="60"/>
        <v>7.3943099999999999</v>
      </c>
      <c r="O67" s="151">
        <f t="shared" si="61"/>
        <v>130.68</v>
      </c>
      <c r="P67" s="152">
        <f t="shared" si="62"/>
        <v>159.717096</v>
      </c>
      <c r="R67" s="26"/>
      <c r="AA67" s="17"/>
      <c r="AB67" s="17"/>
      <c r="AC67" s="17"/>
    </row>
    <row r="68" spans="1:29" s="139" customFormat="1">
      <c r="A68" s="107" t="s">
        <v>38568</v>
      </c>
      <c r="B68" s="574" t="s">
        <v>38569</v>
      </c>
      <c r="C68" s="575"/>
      <c r="D68" s="575"/>
      <c r="E68" s="575"/>
      <c r="F68" s="575"/>
      <c r="G68" s="575"/>
      <c r="H68" s="575"/>
      <c r="I68" s="138"/>
      <c r="J68" s="3"/>
      <c r="K68" s="3"/>
      <c r="L68" s="3"/>
      <c r="M68" s="308"/>
      <c r="N68" s="308"/>
      <c r="O68" s="239">
        <f>O69</f>
        <v>460.44000000000005</v>
      </c>
      <c r="P68" s="286">
        <f>P69</f>
        <v>562.74976800000002</v>
      </c>
      <c r="R68" s="26"/>
      <c r="AA68" s="17"/>
      <c r="AB68" s="17"/>
      <c r="AC68" s="17"/>
    </row>
    <row r="69" spans="1:29" s="43" customFormat="1">
      <c r="A69" s="108" t="s">
        <v>38573</v>
      </c>
      <c r="B69" s="570" t="str">
        <f>IFERROR(VLOOKUP(I69,'SINAPI '!A:D,2,0),IFERROR(VLOOKUP(I69,SETOP!A:E,3,FALSE),IFERROR(VLOOKUP(I69,SICRO!A:D,2,0),"REVER")))</f>
        <v>VERGA PRÉ-MOLDADA PARA JANELAS COM ATÉ 1,5 M DE VÃO. AF_03/2016</v>
      </c>
      <c r="C69" s="571"/>
      <c r="D69" s="571"/>
      <c r="E69" s="571"/>
      <c r="F69" s="571"/>
      <c r="G69" s="571"/>
      <c r="H69" s="571"/>
      <c r="I69" s="288" t="s">
        <v>7519</v>
      </c>
      <c r="J69" s="23" t="s">
        <v>20</v>
      </c>
      <c r="K69" s="24" t="str">
        <f>IFERROR(VLOOKUP(I69,'SINAPI '!A:D,3,FALSE),IFERROR(VLOOKUP(I69,SETOP!A:E,4,FALSE),IFERROR(VLOOKUP(I69,SICRO!A:D,3,0),"UNIDADE INVÁLIDA")))</f>
        <v>M</v>
      </c>
      <c r="L69" s="323">
        <f>ROUNDUP(VLOOKUP(A69,'MEMÓRIA DE CÁLCULO'!A:L,12,FALSE),2)</f>
        <v>7.2</v>
      </c>
      <c r="M69" s="158" t="str">
        <f>IFERROR(VLOOKUP(I69,'SINAPI '!$A:$D,4,FALSE),IFERROR(VLOOKUP(I69,SETOP!A:E,5,FALSE),"UNIDADE INVÁLIDA"))</f>
        <v>63,95</v>
      </c>
      <c r="N69" s="167">
        <f t="shared" si="60"/>
        <v>78.159689999999998</v>
      </c>
      <c r="O69" s="151">
        <f t="shared" si="61"/>
        <v>460.44000000000005</v>
      </c>
      <c r="P69" s="152">
        <f t="shared" si="62"/>
        <v>562.74976800000002</v>
      </c>
      <c r="R69" s="26"/>
      <c r="AA69" s="17"/>
      <c r="AB69" s="17"/>
      <c r="AC69" s="17"/>
    </row>
    <row r="70" spans="1:29" s="43" customFormat="1">
      <c r="A70" s="108"/>
      <c r="B70" s="570"/>
      <c r="C70" s="571"/>
      <c r="D70" s="571"/>
      <c r="E70" s="571"/>
      <c r="F70" s="571"/>
      <c r="G70" s="571"/>
      <c r="H70" s="571"/>
      <c r="I70" s="288"/>
      <c r="J70" s="23"/>
      <c r="K70" s="24"/>
      <c r="L70" s="323"/>
      <c r="M70" s="158"/>
      <c r="N70" s="167"/>
      <c r="O70" s="151"/>
      <c r="P70" s="152"/>
      <c r="R70" s="26"/>
      <c r="AA70" s="17"/>
      <c r="AB70" s="17"/>
      <c r="AC70" s="17"/>
    </row>
    <row r="71" spans="1:29" s="139" customFormat="1" ht="15.75" customHeight="1">
      <c r="A71" s="280" t="s">
        <v>38561</v>
      </c>
      <c r="B71" s="576" t="s">
        <v>38575</v>
      </c>
      <c r="C71" s="577"/>
      <c r="D71" s="577"/>
      <c r="E71" s="577"/>
      <c r="F71" s="577"/>
      <c r="G71" s="577"/>
      <c r="H71" s="578"/>
      <c r="I71" s="281"/>
      <c r="J71" s="281"/>
      <c r="K71" s="281"/>
      <c r="L71" s="281"/>
      <c r="M71" s="283" t="s">
        <v>17</v>
      </c>
      <c r="N71" s="284"/>
      <c r="O71" s="283">
        <f>SUM(O72:O74)</f>
        <v>4266.7663999999995</v>
      </c>
      <c r="P71" s="361">
        <f>SUM(P72:P74)</f>
        <v>5214.8418940799993</v>
      </c>
      <c r="Q71" s="115"/>
      <c r="R71" s="115"/>
      <c r="S71" s="115"/>
      <c r="T71" s="115"/>
      <c r="U71" s="115"/>
      <c r="V71" s="115"/>
      <c r="W71" s="115"/>
      <c r="X71" s="115"/>
      <c r="Y71" s="115"/>
      <c r="Z71" s="115"/>
      <c r="AA71" s="285"/>
      <c r="AB71" s="285"/>
      <c r="AC71" s="285"/>
    </row>
    <row r="72" spans="1:29" s="26" customFormat="1">
      <c r="A72" s="108" t="s">
        <v>38562</v>
      </c>
      <c r="B72" s="570" t="str">
        <f>IFERROR(VLOOKUP(I72,'SINAPI '!A:D,2,0),IFERROR(VLOOKUP(I72,SETOP!A:E,3,FALSE),IFERROR(VLOOKUP(I72,SICRO!A:D,2,0),"REVER")))</f>
        <v>ENGRADAMENTO PARA TELHADO DE FIBROCIMENTO ONDULADA</v>
      </c>
      <c r="C72" s="571"/>
      <c r="D72" s="571"/>
      <c r="E72" s="571"/>
      <c r="F72" s="571"/>
      <c r="G72" s="571"/>
      <c r="H72" s="571"/>
      <c r="I72" s="241" t="s">
        <v>734</v>
      </c>
      <c r="J72" s="23" t="s">
        <v>19</v>
      </c>
      <c r="K72" s="24" t="str">
        <f>IFERROR(VLOOKUP(I72,'SINAPI '!A:D,3,FALSE),IFERROR(VLOOKUP(I72,SETOP!A:E,4,FALSE),IFERROR(VLOOKUP(I72,SICRO!A:D,3,0),"UNIDADE INVÁLIDA")))</f>
        <v>m2</v>
      </c>
      <c r="L72" s="323">
        <f>ROUNDUP(VLOOKUP(A72,'MEMÓRIA DE CÁLCULO'!A:L,12,FALSE),2)</f>
        <v>28.24</v>
      </c>
      <c r="M72" s="267">
        <f>IFERROR(VLOOKUP(I72,'SINAPI '!$A:$D,4,FALSE),IFERROR(VLOOKUP(I72,SETOP!A:E,5,FALSE),"UNIDADE INVÁLIDA"))</f>
        <v>78.42</v>
      </c>
      <c r="N72" s="167">
        <f t="shared" ref="N72:N81" si="63">M72*(1+$C$8)</f>
        <v>95.844923999999992</v>
      </c>
      <c r="O72" s="151">
        <f t="shared" ref="O72:O81" si="64">M72*L72</f>
        <v>2214.5807999999997</v>
      </c>
      <c r="P72" s="152">
        <f t="shared" ref="P72:P81" si="65">L72*N72</f>
        <v>2706.6606537599996</v>
      </c>
      <c r="AA72" s="17"/>
      <c r="AB72" s="17"/>
      <c r="AC72" s="17"/>
    </row>
    <row r="73" spans="1:29" s="26" customFormat="1">
      <c r="A73" s="108" t="s">
        <v>38576</v>
      </c>
      <c r="B73" s="570" t="str">
        <f>IFERROR(VLOOKUP(I73,'SINAPI '!A:D,2,0),IFERROR(VLOOKUP(I73,SETOP!A:E,3,FALSE),IFERROR(VLOOKUP(I73,SICRO!A:D,2,0),"REVER")))</f>
        <v>COBERTURA EM TELHA DE FIBROCIMENTO ONDULADA E = 6 MM</v>
      </c>
      <c r="C73" s="571"/>
      <c r="D73" s="571"/>
      <c r="E73" s="571"/>
      <c r="F73" s="571"/>
      <c r="G73" s="571"/>
      <c r="H73" s="571"/>
      <c r="I73" s="241" t="s">
        <v>694</v>
      </c>
      <c r="J73" s="23" t="s">
        <v>19</v>
      </c>
      <c r="K73" s="24" t="str">
        <f>IFERROR(VLOOKUP(I73,'SINAPI '!A:D,3,FALSE),IFERROR(VLOOKUP(I73,SETOP!A:E,4,FALSE),IFERROR(VLOOKUP(I73,SICRO!A:D,3,0),"UNIDADE INVÁLIDA")))</f>
        <v>m2</v>
      </c>
      <c r="L73" s="323">
        <f>ROUNDUP(VLOOKUP(A73,'MEMÓRIA DE CÁLCULO'!A:L,12,FALSE),2)</f>
        <v>28.24</v>
      </c>
      <c r="M73" s="267">
        <f>IFERROR(VLOOKUP(I73,'SINAPI '!$A:$D,4,FALSE),IFERROR(VLOOKUP(I73,SETOP!A:E,5,FALSE),"UNIDADE INVÁLIDA"))</f>
        <v>37.340000000000003</v>
      </c>
      <c r="N73" s="167">
        <f t="shared" si="63"/>
        <v>45.636948000000004</v>
      </c>
      <c r="O73" s="151">
        <f t="shared" si="64"/>
        <v>1054.4816000000001</v>
      </c>
      <c r="P73" s="152">
        <f t="shared" si="65"/>
        <v>1288.78741152</v>
      </c>
      <c r="AA73" s="17"/>
      <c r="AB73" s="17"/>
      <c r="AC73" s="17"/>
    </row>
    <row r="74" spans="1:29" s="26" customFormat="1">
      <c r="A74" s="108" t="s">
        <v>38577</v>
      </c>
      <c r="B74" s="570" t="str">
        <f>IFERROR(VLOOKUP(I74,'SINAPI '!A:D,2,0),IFERROR(VLOOKUP(I74,SETOP!A:E,3,FALSE),IFERROR(VLOOKUP(I74,SICRO!A:D,2,0),"REVER")))</f>
        <v>COLOCAÇÃO DE RUFO EM FIBROCIMENTO PARA TELHA ONDULADA</v>
      </c>
      <c r="C74" s="571"/>
      <c r="D74" s="571"/>
      <c r="E74" s="571"/>
      <c r="F74" s="571"/>
      <c r="G74" s="571"/>
      <c r="H74" s="571"/>
      <c r="I74" s="301" t="s">
        <v>722</v>
      </c>
      <c r="J74" s="23" t="s">
        <v>19</v>
      </c>
      <c r="K74" s="24" t="str">
        <f>IFERROR(VLOOKUP(I74,'SINAPI '!A:D,3,FALSE),IFERROR(VLOOKUP(I74,SETOP!A:E,4,FALSE),IFERROR(VLOOKUP(I74,SICRO!A:D,3,0),"UNIDADE INVÁLIDA")))</f>
        <v>m</v>
      </c>
      <c r="L74" s="323">
        <f>ROUNDUP(VLOOKUP(A74,'MEMÓRIA DE CÁLCULO'!A:L,12,FALSE),2)</f>
        <v>21.6</v>
      </c>
      <c r="M74" s="267">
        <f>IFERROR(VLOOKUP(I74,'SINAPI '!$A:$D,4,FALSE),IFERROR(VLOOKUP(I74,SETOP!A:E,5,FALSE),"UNIDADE INVÁLIDA"))</f>
        <v>46.19</v>
      </c>
      <c r="N74" s="167">
        <f t="shared" si="63"/>
        <v>56.453417999999992</v>
      </c>
      <c r="O74" s="151">
        <f t="shared" si="64"/>
        <v>997.70400000000006</v>
      </c>
      <c r="P74" s="152">
        <f t="shared" si="65"/>
        <v>1219.3938287999999</v>
      </c>
      <c r="AA74" s="17"/>
      <c r="AB74" s="17"/>
      <c r="AC74" s="17"/>
    </row>
    <row r="75" spans="1:29" s="43" customFormat="1">
      <c r="A75" s="108"/>
      <c r="B75" s="570"/>
      <c r="C75" s="571"/>
      <c r="D75" s="571"/>
      <c r="E75" s="571"/>
      <c r="F75" s="571"/>
      <c r="G75" s="571"/>
      <c r="H75" s="571"/>
      <c r="I75" s="11"/>
      <c r="J75" s="23"/>
      <c r="K75" s="24"/>
      <c r="L75" s="323"/>
      <c r="M75" s="158"/>
      <c r="N75" s="167"/>
      <c r="O75" s="151"/>
      <c r="P75" s="152"/>
      <c r="AA75" s="17"/>
      <c r="AB75" s="17"/>
      <c r="AC75" s="17"/>
    </row>
    <row r="76" spans="1:29" s="139" customFormat="1" ht="15.75" customHeight="1">
      <c r="A76" s="280" t="s">
        <v>38578</v>
      </c>
      <c r="B76" s="576" t="s">
        <v>38579</v>
      </c>
      <c r="C76" s="577"/>
      <c r="D76" s="577"/>
      <c r="E76" s="577"/>
      <c r="F76" s="577"/>
      <c r="G76" s="577"/>
      <c r="H76" s="578"/>
      <c r="I76" s="281"/>
      <c r="J76" s="281"/>
      <c r="K76" s="281"/>
      <c r="L76" s="281"/>
      <c r="M76" s="283" t="s">
        <v>17</v>
      </c>
      <c r="N76" s="284"/>
      <c r="O76" s="283">
        <f>SUM(O77:O84)</f>
        <v>6090.7708000000002</v>
      </c>
      <c r="P76" s="361">
        <f>SUM(P77:P84)</f>
        <v>7444.140071759999</v>
      </c>
      <c r="Q76" s="115"/>
      <c r="R76" s="115"/>
      <c r="S76" s="115"/>
      <c r="T76" s="115"/>
      <c r="U76" s="115"/>
      <c r="V76" s="115"/>
      <c r="W76" s="115"/>
      <c r="X76" s="115"/>
      <c r="Y76" s="115"/>
      <c r="Z76" s="115"/>
      <c r="AA76" s="285"/>
      <c r="AB76" s="285"/>
      <c r="AC76" s="285"/>
    </row>
    <row r="77" spans="1:29" s="26" customFormat="1" ht="46.5" customHeight="1">
      <c r="A77" s="108" t="s">
        <v>38580</v>
      </c>
      <c r="B77" s="570" t="str">
        <f>IFERROR(VLOOKUP(I77,'SINAPI '!A:D,2,0),IFERROR(VLOOKUP(I77,SETOP!A:E,3,FALSE),IFERROR(VLOOKUP(I77,SICRO!A:D,2,0),"REVER")))</f>
        <v>JOELHO 90 GRAUS, PVC, SERIE R, ÁGUA PLUVIAL, DN 100 MM, JUNTA ELÁSTICA, FORNECIDO E INSTALADO EM CONDUTORES VERTICAIS DE ÁGUAS PLUVIAIS. AF_06/2022</v>
      </c>
      <c r="C77" s="571"/>
      <c r="D77" s="571"/>
      <c r="E77" s="571"/>
      <c r="F77" s="571"/>
      <c r="G77" s="571"/>
      <c r="H77" s="571"/>
      <c r="I77" s="240" t="s">
        <v>8715</v>
      </c>
      <c r="J77" s="23" t="s">
        <v>20</v>
      </c>
      <c r="K77" s="24" t="str">
        <f>IFERROR(VLOOKUP(I77,'SINAPI '!A:D,3,FALSE),IFERROR(VLOOKUP(I77,SETOP!A:E,4,FALSE),IFERROR(VLOOKUP(I77,SICRO!A:D,3,0),"UNIDADE INVÁLIDA")))</f>
        <v>UN</v>
      </c>
      <c r="L77" s="323">
        <f>ROUNDUP(VLOOKUP(A77,'MEMÓRIA DE CÁLCULO'!A:L,12,FALSE),2)</f>
        <v>4</v>
      </c>
      <c r="M77" s="267" t="str">
        <f>IFERROR(VLOOKUP(I77,'SINAPI '!$A:$D,4,FALSE),IFERROR(VLOOKUP(I77,SETOP!A:E,5,FALSE),"UNIDADE INVÁLIDA"))</f>
        <v>60,95</v>
      </c>
      <c r="N77" s="167">
        <f t="shared" si="63"/>
        <v>74.493089999999995</v>
      </c>
      <c r="O77" s="151">
        <f t="shared" si="64"/>
        <v>243.8</v>
      </c>
      <c r="P77" s="152">
        <f t="shared" si="65"/>
        <v>297.97235999999998</v>
      </c>
      <c r="AA77" s="17"/>
      <c r="AB77" s="17"/>
      <c r="AC77" s="17"/>
    </row>
    <row r="78" spans="1:29" s="26" customFormat="1" ht="30" customHeight="1">
      <c r="A78" s="108" t="s">
        <v>38581</v>
      </c>
      <c r="B78" s="570" t="str">
        <f>IFERROR(VLOOKUP(I78,'SINAPI '!A:D,2,0),IFERROR(VLOOKUP(I78,SETOP!A:E,3,FALSE),IFERROR(VLOOKUP(I78,SICRO!A:D,2,0),"REVER")))</f>
        <v xml:space="preserve">CONDUTOR PLUVIAL, PVC, CIRCULAR, DIAMETRO ENTRE 80 E 100 MM, PARA DRENAGEM PREDIAL                                                                                                                                                                                                                                                                                                                                                                                                                        </v>
      </c>
      <c r="C78" s="571"/>
      <c r="D78" s="571"/>
      <c r="E78" s="571"/>
      <c r="F78" s="571"/>
      <c r="G78" s="571"/>
      <c r="H78" s="571"/>
      <c r="I78" s="252">
        <v>12623</v>
      </c>
      <c r="J78" s="23" t="s">
        <v>20</v>
      </c>
      <c r="K78" s="24" t="str">
        <f>IFERROR(VLOOKUP(I78,'SINAPI '!A:D,3,FALSE),IFERROR(VLOOKUP(I78,SETOP!A:E,4,FALSE),IFERROR(VLOOKUP(I78,SICRO!A:D,3,0),"UNIDADE INVÁLIDA")))</f>
        <v xml:space="preserve">M     </v>
      </c>
      <c r="L78" s="323">
        <f>ROUNDUP(VLOOKUP(A78,'MEMÓRIA DE CÁLCULO'!A:L,12,FALSE),2)</f>
        <v>18</v>
      </c>
      <c r="M78" s="267" t="str">
        <f>IFERROR(VLOOKUP(I78,'SINAPI '!$A:$D,4,FALSE),IFERROR(VLOOKUP(I78,SETOP!A:E,5,FALSE),"UNIDADE INVÁLIDA"))</f>
        <v>14,18</v>
      </c>
      <c r="N78" s="167">
        <f t="shared" si="63"/>
        <v>17.330795999999999</v>
      </c>
      <c r="O78" s="151">
        <f t="shared" si="64"/>
        <v>255.24</v>
      </c>
      <c r="P78" s="152">
        <f t="shared" si="65"/>
        <v>311.95432799999998</v>
      </c>
      <c r="AA78" s="17"/>
      <c r="AB78" s="17"/>
      <c r="AC78" s="17"/>
    </row>
    <row r="79" spans="1:29" s="26" customFormat="1" ht="33" customHeight="1">
      <c r="A79" s="108" t="s">
        <v>38582</v>
      </c>
      <c r="B79" s="570" t="str">
        <f>IFERROR(VLOOKUP(I79,'SINAPI '!A:D,2,0),IFERROR(VLOOKUP(I79,SETOP!A:E,3,FALSE),IFERROR(VLOOKUP(I79,SICRO!A:D,2,0),"REVER")))</f>
        <v>CALHA EM CHAPA GALVANIZADA, ESP. 0,8MM (GSG-22), COM DESENVOLVIMENTO DE 100CM, INCLUSIVE IÇAMENTO MANUAL VERTICAL</v>
      </c>
      <c r="C79" s="571"/>
      <c r="D79" s="571"/>
      <c r="E79" s="571"/>
      <c r="F79" s="571"/>
      <c r="G79" s="571"/>
      <c r="H79" s="571"/>
      <c r="I79" s="350" t="s">
        <v>4155</v>
      </c>
      <c r="J79" s="23" t="s">
        <v>19</v>
      </c>
      <c r="K79" s="24" t="str">
        <f>IFERROR(VLOOKUP(I79,'SINAPI '!A:D,3,FALSE),IFERROR(VLOOKUP(I79,SETOP!A:E,4,FALSE),IFERROR(VLOOKUP(I79,SICRO!A:D,3,0),"UNIDADE INVÁLIDA")))</f>
        <v>m</v>
      </c>
      <c r="L79" s="323">
        <f>ROUNDUP(VLOOKUP(A79,'MEMÓRIA DE CÁLCULO'!A:L,12,FALSE),2)</f>
        <v>16.5</v>
      </c>
      <c r="M79" s="267">
        <f>IFERROR(VLOOKUP(I79,'SINAPI '!$A:$D,4,FALSE),IFERROR(VLOOKUP(I79,SETOP!A:E,5,FALSE),"UNIDADE INVÁLIDA"))</f>
        <v>174.45</v>
      </c>
      <c r="N79" s="167">
        <f t="shared" si="63"/>
        <v>213.21278999999998</v>
      </c>
      <c r="O79" s="151">
        <f t="shared" si="64"/>
        <v>2878.4249999999997</v>
      </c>
      <c r="P79" s="152">
        <f t="shared" si="65"/>
        <v>3518.0110349999995</v>
      </c>
      <c r="AA79" s="17"/>
      <c r="AB79" s="17"/>
      <c r="AC79" s="17"/>
    </row>
    <row r="80" spans="1:29" s="26" customFormat="1">
      <c r="A80" s="108" t="s">
        <v>38583</v>
      </c>
      <c r="B80" s="570" t="str">
        <f>IFERROR(VLOOKUP(I80,'SINAPI '!A:D,2,0),IFERROR(VLOOKUP(I80,SETOP!A:E,3,FALSE),IFERROR(VLOOKUP(I80,SICRO!A:D,2,0),"REVER")))</f>
        <v>ENVELOPE DE CONCRETO PARA PROTEÇÃO DE TUBOS DE PVC ENTERRADO - CONCRETO TIPO A FCK = 13,5 MPA</v>
      </c>
      <c r="C80" s="571"/>
      <c r="D80" s="571"/>
      <c r="E80" s="571"/>
      <c r="F80" s="571"/>
      <c r="G80" s="571"/>
      <c r="H80" s="571"/>
      <c r="I80" s="350" t="s">
        <v>1821</v>
      </c>
      <c r="J80" s="23" t="s">
        <v>19</v>
      </c>
      <c r="K80" s="24" t="str">
        <f>IFERROR(VLOOKUP(I80,'SINAPI '!A:D,3,FALSE),IFERROR(VLOOKUP(I80,SETOP!A:E,4,FALSE),IFERROR(VLOOKUP(I80,SICRO!A:D,3,0),"UNIDADE INVÁLIDA")))</f>
        <v>m3</v>
      </c>
      <c r="L80" s="323">
        <f>ROUNDUP(VLOOKUP(A80,'MEMÓRIA DE CÁLCULO'!A:L,12,FALSE),2)</f>
        <v>0.11</v>
      </c>
      <c r="M80" s="267">
        <f>IFERROR(VLOOKUP(I80,'SINAPI '!$A:$D,4,FALSE),IFERROR(VLOOKUP(I80,SETOP!A:E,5,FALSE),"UNIDADE INVÁLIDA"))</f>
        <v>552.91999999999996</v>
      </c>
      <c r="N80" s="167">
        <f t="shared" si="63"/>
        <v>675.77882399999987</v>
      </c>
      <c r="O80" s="151">
        <f t="shared" si="64"/>
        <v>60.821199999999997</v>
      </c>
      <c r="P80" s="152">
        <f t="shared" si="65"/>
        <v>74.335670639999989</v>
      </c>
      <c r="AA80" s="17"/>
      <c r="AB80" s="17"/>
      <c r="AC80" s="17"/>
    </row>
    <row r="81" spans="1:29" s="26" customFormat="1">
      <c r="A81" s="108" t="s">
        <v>38584</v>
      </c>
      <c r="B81" s="570" t="str">
        <f>IFERROR(VLOOKUP(I81,'SINAPI '!A:D,2,0),IFERROR(VLOOKUP(I81,SETOP!A:E,3,FALSE),IFERROR(VLOOKUP(I81,SICRO!A:D,2,0),"REVER")))</f>
        <v>REATERRO MANUAL DE VALA</v>
      </c>
      <c r="C81" s="571"/>
      <c r="D81" s="571"/>
      <c r="E81" s="571"/>
      <c r="F81" s="571"/>
      <c r="G81" s="571"/>
      <c r="H81" s="571"/>
      <c r="I81" s="350" t="s">
        <v>4924</v>
      </c>
      <c r="J81" s="23" t="s">
        <v>19</v>
      </c>
      <c r="K81" s="24" t="str">
        <f>IFERROR(VLOOKUP(I81,'SINAPI '!A:D,3,FALSE),IFERROR(VLOOKUP(I81,SETOP!A:E,4,FALSE),IFERROR(VLOOKUP(I81,SICRO!A:D,3,0),"UNIDADE INVÁLIDA")))</f>
        <v>m3</v>
      </c>
      <c r="L81" s="323">
        <f>ROUNDUP(VLOOKUP(A81,'MEMÓRIA DE CÁLCULO'!A:L,12,FALSE),2)</f>
        <v>0.21000000000000002</v>
      </c>
      <c r="M81" s="267">
        <f>IFERROR(VLOOKUP(I81,'SINAPI '!$A:$D,4,FALSE),IFERROR(VLOOKUP(I81,SETOP!A:E,5,FALSE),"UNIDADE INVÁLIDA"))</f>
        <v>61.26</v>
      </c>
      <c r="N81" s="167">
        <f t="shared" si="63"/>
        <v>74.871972</v>
      </c>
      <c r="O81" s="151">
        <f t="shared" si="64"/>
        <v>12.864600000000001</v>
      </c>
      <c r="P81" s="152">
        <f t="shared" si="65"/>
        <v>15.723114120000002</v>
      </c>
      <c r="AA81" s="17"/>
      <c r="AB81" s="17"/>
      <c r="AC81" s="17"/>
    </row>
    <row r="82" spans="1:29" s="26" customFormat="1">
      <c r="A82" s="108" t="s">
        <v>38585</v>
      </c>
      <c r="B82" s="570" t="str">
        <f>IFERROR(VLOOKUP(I82,'SINAPI '!A:D,2,0),IFERROR(VLOOKUP(I82,SETOP!A:E,3,FALSE),IFERROR(VLOOKUP(I82,SICRO!A:D,2,0),"REVER")))</f>
        <v>PASSEIOS DE CONCRETO E = 8 CM, FCK = 15 MPA PADRÃO PREFEITURA</v>
      </c>
      <c r="C82" s="571"/>
      <c r="D82" s="571"/>
      <c r="E82" s="571"/>
      <c r="F82" s="571"/>
      <c r="G82" s="571"/>
      <c r="H82" s="571"/>
      <c r="I82" s="350" t="s">
        <v>4963</v>
      </c>
      <c r="J82" s="23" t="s">
        <v>19</v>
      </c>
      <c r="K82" s="24" t="str">
        <f>IFERROR(VLOOKUP(I82,'SINAPI '!A:D,3,FALSE),IFERROR(VLOOKUP(I82,SETOP!A:E,4,FALSE),IFERROR(VLOOKUP(I82,SICRO!A:D,3,0),"UNIDADE INVÁLIDA")))</f>
        <v>m2</v>
      </c>
      <c r="L82" s="323">
        <f>ROUNDUP(VLOOKUP(A82,'MEMÓRIA DE CÁLCULO'!A:L,12,FALSE),2)</f>
        <v>0.6</v>
      </c>
      <c r="M82" s="267">
        <f>IFERROR(VLOOKUP(I82,'SINAPI '!$A:$D,4,FALSE),IFERROR(VLOOKUP(I82,SETOP!A:E,5,FALSE),"UNIDADE INVÁLIDA"))</f>
        <v>64.8</v>
      </c>
      <c r="N82" s="167">
        <f t="shared" ref="N82:N83" si="66">M82*(1+$C$8)</f>
        <v>79.198560000000001</v>
      </c>
      <c r="O82" s="151">
        <f t="shared" ref="O82:O83" si="67">M82*L82</f>
        <v>38.879999999999995</v>
      </c>
      <c r="P82" s="152">
        <f t="shared" ref="P82:P83" si="68">L82*N82</f>
        <v>47.519135999999996</v>
      </c>
      <c r="AA82" s="17"/>
      <c r="AB82" s="17"/>
      <c r="AC82" s="17"/>
    </row>
    <row r="83" spans="1:29" s="26" customFormat="1" ht="37.5" customHeight="1">
      <c r="A83" s="108" t="s">
        <v>38683</v>
      </c>
      <c r="B83" s="570" t="str">
        <f>IFERROR(VLOOKUP(I83,'SINAPI '!A:D,2,0),IFERROR(VLOOKUP(I83,SETOP!A:E,3,FALSE),IFERROR(VLOOKUP(I83,SICRO!A:D,2,0),"REVER")))</f>
        <v>CHAPIM EM CHAPA GALVANIZADA, COM PINGADEIRA, ESP. 0,65MM (GSG-24), COM DESENVOLVIMENTO DE 35CM, INCLUSIVE IÇAMENTO MANUAL VERTICAL</v>
      </c>
      <c r="C83" s="571"/>
      <c r="D83" s="571"/>
      <c r="E83" s="571"/>
      <c r="F83" s="571"/>
      <c r="G83" s="571"/>
      <c r="H83" s="571"/>
      <c r="I83" s="276" t="s">
        <v>4171</v>
      </c>
      <c r="J83" s="23" t="s">
        <v>19</v>
      </c>
      <c r="K83" s="24" t="str">
        <f>IFERROR(VLOOKUP(I83,'SINAPI '!A:D,3,FALSE),IFERROR(VLOOKUP(I83,SETOP!A:E,4,FALSE),IFERROR(VLOOKUP(I83,SICRO!A:D,3,0),"UNIDADE INVÁLIDA")))</f>
        <v>m</v>
      </c>
      <c r="L83" s="373">
        <f>ROUNDUP(VLOOKUP(A83,'MEMÓRIA DE CÁLCULO'!A:L,12,FALSE),2)</f>
        <v>21.6</v>
      </c>
      <c r="M83" s="267">
        <f>IFERROR(VLOOKUP(I83,'SINAPI '!$A:$D,4,FALSE),IFERROR(VLOOKUP(I83,SETOP!A:E,5,FALSE),"UNIDADE INVÁLIDA"))</f>
        <v>57.35</v>
      </c>
      <c r="N83" s="167">
        <f t="shared" si="66"/>
        <v>70.093170000000001</v>
      </c>
      <c r="O83" s="151">
        <f t="shared" si="67"/>
        <v>1238.7600000000002</v>
      </c>
      <c r="P83" s="152">
        <f t="shared" si="68"/>
        <v>1514.0124720000001</v>
      </c>
      <c r="AA83" s="17"/>
      <c r="AB83" s="17"/>
      <c r="AC83" s="17"/>
    </row>
    <row r="84" spans="1:29" s="26" customFormat="1" ht="64.5" customHeight="1">
      <c r="A84" s="108" t="s">
        <v>50183</v>
      </c>
      <c r="B84" s="570" t="str">
        <f>IFERROR(VLOOKUP(I84,'SINAPI '!A:D,2,0),IFERROR(VLOOKUP(I84,SETOP!A:E,3,FALSE),IFERROR(VLOOKUP(I84,SICRO!A:D,2,0),"REVER")))</f>
        <v>CAIXA DE DRENAGEM DE INSPEÇÃO/PASSAGEM EM ALVENARIA (60X60X60CM), REVESTIMENTO EM ARGAMASSA COM ADITIVO IMPERMEABILIZANTE, COM TAMPA EM GRELHA, INCLUSIVE ESCAVAÇÃO, REATERRO E TRANSPORTE E RETIRADA DO MATERIAL ESCAVADO (EM CAÇAMBA)</v>
      </c>
      <c r="C84" s="571"/>
      <c r="D84" s="571"/>
      <c r="E84" s="571"/>
      <c r="F84" s="571"/>
      <c r="G84" s="571"/>
      <c r="H84" s="571"/>
      <c r="I84" s="377" t="s">
        <v>2764</v>
      </c>
      <c r="J84" s="23" t="s">
        <v>19</v>
      </c>
      <c r="K84" s="24" t="str">
        <f>IFERROR(VLOOKUP(I84,'SINAPI '!A:D,3,FALSE),IFERROR(VLOOKUP(I84,SETOP!A:E,4,FALSE),IFERROR(VLOOKUP(I84,SICRO!A:D,3,0),"UNIDADE INVÁLIDA")))</f>
        <v>un</v>
      </c>
      <c r="L84" s="323">
        <v>2</v>
      </c>
      <c r="M84" s="267">
        <f>IFERROR(VLOOKUP(I84,'SINAPI '!$A:$D,4,FALSE),IFERROR(VLOOKUP(I84,SETOP!A:E,5,FALSE),"UNIDADE INVÁLIDA"))</f>
        <v>680.99</v>
      </c>
      <c r="N84" s="167">
        <f t="shared" ref="N84" si="69">M84*(1+$C$8)</f>
        <v>832.30597799999998</v>
      </c>
      <c r="O84" s="151">
        <f t="shared" ref="O84" si="70">M84*L84</f>
        <v>1361.98</v>
      </c>
      <c r="P84" s="152">
        <f t="shared" ref="P84" si="71">L84*N84</f>
        <v>1664.611956</v>
      </c>
      <c r="AA84" s="17"/>
      <c r="AB84" s="17"/>
      <c r="AC84" s="17"/>
    </row>
    <row r="85" spans="1:29" s="43" customFormat="1">
      <c r="A85" s="108"/>
      <c r="B85" s="579"/>
      <c r="C85" s="580"/>
      <c r="D85" s="580"/>
      <c r="E85" s="580"/>
      <c r="F85" s="580"/>
      <c r="G85" s="580"/>
      <c r="H85" s="581"/>
      <c r="I85" s="327"/>
      <c r="J85" s="23"/>
      <c r="K85" s="24"/>
      <c r="L85" s="323"/>
      <c r="M85" s="158"/>
      <c r="N85" s="167"/>
      <c r="O85" s="151"/>
      <c r="P85" s="152"/>
      <c r="AA85" s="17"/>
      <c r="AB85" s="17"/>
      <c r="AC85" s="17"/>
    </row>
    <row r="86" spans="1:29" s="139" customFormat="1" ht="15.75" customHeight="1">
      <c r="A86" s="280" t="s">
        <v>38586</v>
      </c>
      <c r="B86" s="576" t="s">
        <v>19998</v>
      </c>
      <c r="C86" s="577"/>
      <c r="D86" s="577"/>
      <c r="E86" s="577"/>
      <c r="F86" s="577"/>
      <c r="G86" s="577"/>
      <c r="H86" s="578"/>
      <c r="I86" s="281"/>
      <c r="J86" s="281"/>
      <c r="K86" s="281"/>
      <c r="L86" s="281"/>
      <c r="M86" s="283" t="s">
        <v>17</v>
      </c>
      <c r="N86" s="284"/>
      <c r="O86" s="283">
        <f>SUM(O87:O95)</f>
        <v>1516.4399999999998</v>
      </c>
      <c r="P86" s="361">
        <f>SUM(P87:P95)</f>
        <v>1853.3929679999999</v>
      </c>
      <c r="Q86" s="115"/>
      <c r="R86" s="115"/>
      <c r="S86" s="115"/>
      <c r="T86" s="115"/>
      <c r="U86" s="115"/>
      <c r="V86" s="115"/>
      <c r="W86" s="115"/>
      <c r="X86" s="115"/>
      <c r="Y86" s="115"/>
      <c r="Z86" s="115"/>
      <c r="AA86" s="285"/>
      <c r="AB86" s="285"/>
      <c r="AC86" s="285"/>
    </row>
    <row r="87" spans="1:29" s="26" customFormat="1" ht="30" customHeight="1">
      <c r="A87" s="108" t="s">
        <v>38607</v>
      </c>
      <c r="B87" s="570" t="str">
        <f>IFERROR(VLOOKUP(I87,'SINAPI '!A:D,2,0),IFERROR(VLOOKUP(I87,SETOP!A:E,3,FALSE),IFERROR(VLOOKUP(I87,SICRO!A:D,2,0),"REVER")))</f>
        <v>CABO DE COBRE FLEXÍVEL ISOLADO, 2,5 MM², ANTI-CHAMA 450/750 V, PARA CIRCUITOS TERMINAIS - FORNECIMENTO E INSTALAÇÃO. AF_12/2015</v>
      </c>
      <c r="C87" s="571"/>
      <c r="D87" s="571"/>
      <c r="E87" s="571"/>
      <c r="F87" s="571"/>
      <c r="G87" s="571"/>
      <c r="H87" s="571"/>
      <c r="I87" s="288" t="s">
        <v>7725</v>
      </c>
      <c r="J87" s="23" t="s">
        <v>20</v>
      </c>
      <c r="K87" s="24" t="str">
        <f>IFERROR(VLOOKUP(I87,'SINAPI '!A:D,3,FALSE),IFERROR(VLOOKUP(I87,SETOP!A:E,4,FALSE),IFERROR(VLOOKUP(I87,SICRO!A:D,3,0),"UNIDADE INVÁLIDA")))</f>
        <v>M</v>
      </c>
      <c r="L87" s="323">
        <f>ROUNDUP(VLOOKUP(A87,'MEMÓRIA DE CÁLCULO'!A:L,12,FALSE),2)</f>
        <v>40</v>
      </c>
      <c r="M87" s="267" t="str">
        <f>IFERROR(VLOOKUP(I87,'SINAPI '!$A:$D,4,FALSE),IFERROR(VLOOKUP(I87,SETOP!A:E,5,FALSE),"UNIDADE INVÁLIDA"))</f>
        <v>3,79</v>
      </c>
      <c r="N87" s="167">
        <f t="shared" ref="N87:N90" si="72">M87*(1+$C$8)</f>
        <v>4.6321379999999994</v>
      </c>
      <c r="O87" s="151">
        <f t="shared" ref="O87:O90" si="73">M87*L87</f>
        <v>151.6</v>
      </c>
      <c r="P87" s="152">
        <f t="shared" ref="P87:P90" si="74">L87*N87</f>
        <v>185.28551999999996</v>
      </c>
      <c r="AA87" s="17"/>
      <c r="AB87" s="17"/>
      <c r="AC87" s="17"/>
    </row>
    <row r="88" spans="1:29" s="26" customFormat="1" ht="33" customHeight="1">
      <c r="A88" s="108" t="s">
        <v>38608</v>
      </c>
      <c r="B88" s="570" t="str">
        <f>IFERROR(VLOOKUP(I88,'SINAPI '!A:D,2,0),IFERROR(VLOOKUP(I88,SETOP!A:E,3,FALSE),IFERROR(VLOOKUP(I88,SICRO!A:D,2,0),"REVER")))</f>
        <v>CABO DE COBRE FLEXÍVEL ISOLADO, 6 MM², ANTI-CHAMA 450/750 V, PARA CIRCUITOS TERMINAIS - FORNECIMENTO E INSTALAÇÃO. AF_12/2015</v>
      </c>
      <c r="C88" s="571"/>
      <c r="D88" s="571"/>
      <c r="E88" s="571"/>
      <c r="F88" s="571"/>
      <c r="G88" s="571"/>
      <c r="H88" s="571"/>
      <c r="I88" s="288" t="s">
        <v>7729</v>
      </c>
      <c r="J88" s="23" t="s">
        <v>20</v>
      </c>
      <c r="K88" s="24" t="str">
        <f>IFERROR(VLOOKUP(I88,'SINAPI '!A:D,3,FALSE),IFERROR(VLOOKUP(I88,SETOP!A:E,4,FALSE),IFERROR(VLOOKUP(I88,SICRO!A:D,3,0),"UNIDADE INVÁLIDA")))</f>
        <v>M</v>
      </c>
      <c r="L88" s="323">
        <f>ROUNDUP(VLOOKUP(A88,'MEMÓRIA DE CÁLCULO'!A:L,12,FALSE),2)</f>
        <v>8</v>
      </c>
      <c r="M88" s="267" t="str">
        <f>IFERROR(VLOOKUP(I88,'SINAPI '!$A:$D,4,FALSE),IFERROR(VLOOKUP(I88,SETOP!A:E,5,FALSE),"UNIDADE INVÁLIDA"))</f>
        <v>8,38</v>
      </c>
      <c r="N88" s="167">
        <f t="shared" si="72"/>
        <v>10.242036000000001</v>
      </c>
      <c r="O88" s="151">
        <f t="shared" si="73"/>
        <v>67.040000000000006</v>
      </c>
      <c r="P88" s="152">
        <f t="shared" si="74"/>
        <v>81.936288000000005</v>
      </c>
      <c r="AA88" s="17"/>
      <c r="AB88" s="17"/>
      <c r="AC88" s="17"/>
    </row>
    <row r="89" spans="1:29" s="26" customFormat="1" ht="36" customHeight="1">
      <c r="A89" s="108" t="s">
        <v>38609</v>
      </c>
      <c r="B89" s="570" t="str">
        <f>IFERROR(VLOOKUP(I89,'SINAPI '!A:D,2,0),IFERROR(VLOOKUP(I89,SETOP!A:E,3,FALSE),IFERROR(VLOOKUP(I89,SICRO!A:D,2,0),"REVER")))</f>
        <v>ELETRODUTO FLEXÍVEL CORRUGADO, PEAD, DN 50 (1 1/2"), PARA REDE ENTERRADA DE DISTRIBUIÇÃO DE ENERGIA ELÉTRICA - FORNECIMENTO E INSTALAÇÃO. AF_12/2021</v>
      </c>
      <c r="C89" s="571"/>
      <c r="D89" s="571"/>
      <c r="E89" s="571"/>
      <c r="F89" s="571"/>
      <c r="G89" s="571"/>
      <c r="H89" s="571"/>
      <c r="I89" s="288" t="s">
        <v>7670</v>
      </c>
      <c r="J89" s="23" t="s">
        <v>20</v>
      </c>
      <c r="K89" s="24" t="str">
        <f>IFERROR(VLOOKUP(I89,'SINAPI '!A:D,3,FALSE),IFERROR(VLOOKUP(I89,SETOP!A:E,4,FALSE),IFERROR(VLOOKUP(I89,SICRO!A:D,3,0),"UNIDADE INVÁLIDA")))</f>
        <v>M</v>
      </c>
      <c r="L89" s="323">
        <f>ROUNDUP(VLOOKUP(A89,'MEMÓRIA DE CÁLCULO'!A:L,12,FALSE),2)</f>
        <v>48</v>
      </c>
      <c r="M89" s="267" t="str">
        <f>IFERROR(VLOOKUP(I89,'SINAPI '!$A:$D,4,FALSE),IFERROR(VLOOKUP(I89,SETOP!A:E,5,FALSE),"UNIDADE INVÁLIDA"))</f>
        <v>7,97</v>
      </c>
      <c r="N89" s="167">
        <f t="shared" si="72"/>
        <v>9.7409339999999993</v>
      </c>
      <c r="O89" s="151">
        <f t="shared" si="73"/>
        <v>382.56</v>
      </c>
      <c r="P89" s="152">
        <f t="shared" si="74"/>
        <v>467.56483199999997</v>
      </c>
      <c r="AA89" s="17"/>
      <c r="AB89" s="17"/>
      <c r="AC89" s="17"/>
    </row>
    <row r="90" spans="1:29" s="26" customFormat="1">
      <c r="A90" s="108" t="s">
        <v>38610</v>
      </c>
      <c r="B90" s="570" t="str">
        <f>IFERROR(VLOOKUP(I90,'SINAPI '!A:D,2,0),IFERROR(VLOOKUP(I90,SETOP!A:E,3,FALSE),IFERROR(VLOOKUP(I90,SICRO!A:D,2,0),"REVER")))</f>
        <v xml:space="preserve">LUMINARIA LED REFLETOR RETANGULAR BIVOLT, LUZ BRANCA, 10 W                                                                                                                                                                                                                                                                                                                                                                                                                                                </v>
      </c>
      <c r="C90" s="571"/>
      <c r="D90" s="571"/>
      <c r="E90" s="571"/>
      <c r="F90" s="571"/>
      <c r="G90" s="571"/>
      <c r="H90" s="571"/>
      <c r="I90" s="128">
        <v>39389</v>
      </c>
      <c r="J90" s="23" t="s">
        <v>20</v>
      </c>
      <c r="K90" s="24" t="str">
        <f>IFERROR(VLOOKUP(I90,'SINAPI '!A:D,3,FALSE),IFERROR(VLOOKUP(I90,SETOP!A:E,4,FALSE),IFERROR(VLOOKUP(I90,SICRO!A:D,3,0),"UNIDADE INVÁLIDA")))</f>
        <v xml:space="preserve">UN    </v>
      </c>
      <c r="L90" s="323">
        <f>ROUNDUP(VLOOKUP(A90,'MEMÓRIA DE CÁLCULO'!A:L,12,FALSE),2)</f>
        <v>3</v>
      </c>
      <c r="M90" s="267" t="str">
        <f>IFERROR(VLOOKUP(I90,'SINAPI '!$A:$D,4,FALSE),IFERROR(VLOOKUP(I90,SETOP!A:E,5,FALSE),"UNIDADE INVÁLIDA"))</f>
        <v>23,43</v>
      </c>
      <c r="N90" s="167">
        <f t="shared" si="72"/>
        <v>28.636146</v>
      </c>
      <c r="O90" s="151">
        <f t="shared" si="73"/>
        <v>70.289999999999992</v>
      </c>
      <c r="P90" s="152">
        <f t="shared" si="74"/>
        <v>85.908438000000004</v>
      </c>
      <c r="AA90" s="17"/>
      <c r="AB90" s="17"/>
      <c r="AC90" s="17"/>
    </row>
    <row r="91" spans="1:29" s="43" customFormat="1" ht="28.5" customHeight="1">
      <c r="A91" s="108" t="s">
        <v>38611</v>
      </c>
      <c r="B91" s="570" t="str">
        <f>IFERROR(VLOOKUP(I91,'SINAPI '!A:D,2,0),IFERROR(VLOOKUP(I91,SETOP!A:E,3,FALSE),IFERROR(VLOOKUP(I91,SICRO!A:D,2,0),"REVER")))</f>
        <v>TOMADA BAIXA DE EMBUTIR (1 MÓDULO), 2P+T 10 A, INCLUINDO SUPORTE E PLACA - FORNECIMENTO E INSTALAÇÃO. AF_12/2015</v>
      </c>
      <c r="C91" s="571"/>
      <c r="D91" s="571"/>
      <c r="E91" s="571"/>
      <c r="F91" s="571"/>
      <c r="G91" s="571"/>
      <c r="H91" s="571"/>
      <c r="I91" s="121" t="s">
        <v>7921</v>
      </c>
      <c r="J91" s="23" t="s">
        <v>20</v>
      </c>
      <c r="K91" s="24" t="str">
        <f>IFERROR(VLOOKUP(I91,'SINAPI '!A:D,3,FALSE),IFERROR(VLOOKUP(I91,SETOP!A:E,4,FALSE),IFERROR(VLOOKUP(I91,SICRO!A:D,3,0),"UNIDADE INVÁLIDA")))</f>
        <v>UN</v>
      </c>
      <c r="L91" s="323">
        <f>ROUNDUP(VLOOKUP(A91,'MEMÓRIA DE CÁLCULO'!A:L,12,FALSE),2)</f>
        <v>3</v>
      </c>
      <c r="M91" s="267" t="str">
        <f>IFERROR(VLOOKUP(I91,'SINAPI '!$A:$D,4,FALSE),IFERROR(VLOOKUP(I91,SETOP!A:E,5,FALSE),"UNIDADE INVÁLIDA"))</f>
        <v>26,89</v>
      </c>
      <c r="N91" s="167">
        <f t="shared" ref="N91:N95" si="75">M91*(1+$C$8)</f>
        <v>32.864958000000001</v>
      </c>
      <c r="O91" s="151">
        <f t="shared" ref="O91:O95" si="76">M91*L91</f>
        <v>80.67</v>
      </c>
      <c r="P91" s="152">
        <f t="shared" ref="P91:P95" si="77">L91*N91</f>
        <v>98.594874000000004</v>
      </c>
      <c r="AA91" s="17"/>
      <c r="AB91" s="17"/>
      <c r="AC91" s="17"/>
    </row>
    <row r="92" spans="1:29" s="43" customFormat="1" ht="32.25" customHeight="1">
      <c r="A92" s="108" t="s">
        <v>38612</v>
      </c>
      <c r="B92" s="570" t="str">
        <f>IFERROR(VLOOKUP(I92,'SINAPI '!A:D,2,0),IFERROR(VLOOKUP(I92,SETOP!A:E,3,FALSE),IFERROR(VLOOKUP(I92,SICRO!A:D,2,0),"REVER")))</f>
        <v>CAIXA RETANGULAR 4" X 2" ALTA (2,00 M DO PISO), PVC, INSTALADA EM PAREDE - FORNECIMENTO E INSTALAÇÃO. AF_12/2015</v>
      </c>
      <c r="C92" s="571"/>
      <c r="D92" s="571"/>
      <c r="E92" s="571"/>
      <c r="F92" s="571"/>
      <c r="G92" s="571"/>
      <c r="H92" s="571"/>
      <c r="I92" s="121" t="s">
        <v>7757</v>
      </c>
      <c r="J92" s="23" t="s">
        <v>20</v>
      </c>
      <c r="K92" s="24" t="str">
        <f>IFERROR(VLOOKUP(I92,'SINAPI '!A:D,3,FALSE),IFERROR(VLOOKUP(I92,SETOP!A:E,4,FALSE),IFERROR(VLOOKUP(I92,SICRO!A:D,3,0),"UNIDADE INVÁLIDA")))</f>
        <v>UN</v>
      </c>
      <c r="L92" s="323">
        <f>ROUNDUP(VLOOKUP(A92,'MEMÓRIA DE CÁLCULO'!A:L,12,FALSE),2)</f>
        <v>4</v>
      </c>
      <c r="M92" s="267" t="str">
        <f>IFERROR(VLOOKUP(I92,'SINAPI '!$A:$D,4,FALSE),IFERROR(VLOOKUP(I92,SETOP!A:E,5,FALSE),"UNIDADE INVÁLIDA"))</f>
        <v>26,97</v>
      </c>
      <c r="N92" s="167">
        <f t="shared" si="75"/>
        <v>32.962733999999998</v>
      </c>
      <c r="O92" s="151">
        <f t="shared" si="76"/>
        <v>107.88</v>
      </c>
      <c r="P92" s="152">
        <f t="shared" si="77"/>
        <v>131.85093599999999</v>
      </c>
      <c r="AA92" s="17"/>
      <c r="AB92" s="17"/>
      <c r="AC92" s="17"/>
    </row>
    <row r="93" spans="1:29" s="43" customFormat="1" ht="31.5" customHeight="1">
      <c r="A93" s="108" t="s">
        <v>38613</v>
      </c>
      <c r="B93" s="570" t="str">
        <f>IFERROR(VLOOKUP(I93,'SINAPI '!A:D,2,0),IFERROR(VLOOKUP(I93,SETOP!A:E,3,FALSE),IFERROR(VLOOKUP(I93,SICRO!A:D,2,0),"REVER")))</f>
        <v>CAIXA RETANGULAR 4" X 2" BAIXA (0,30 M DO PISO), PVC, INSTALADA EM PAREDE - FORNECIMENTO E INSTALAÇÃO. AF_12/2015</v>
      </c>
      <c r="C93" s="571"/>
      <c r="D93" s="571"/>
      <c r="E93" s="571"/>
      <c r="F93" s="571"/>
      <c r="G93" s="571"/>
      <c r="H93" s="571"/>
      <c r="I93" s="288" t="s">
        <v>7759</v>
      </c>
      <c r="J93" s="23" t="s">
        <v>20</v>
      </c>
      <c r="K93" s="24" t="str">
        <f>IFERROR(VLOOKUP(I93,'SINAPI '!A:D,3,FALSE),IFERROR(VLOOKUP(I93,SETOP!A:E,4,FALSE),IFERROR(VLOOKUP(I93,SICRO!A:D,3,0),"UNIDADE INVÁLIDA")))</f>
        <v>UN</v>
      </c>
      <c r="L93" s="323">
        <f>ROUNDUP(VLOOKUP(A93,'MEMÓRIA DE CÁLCULO'!A:L,12,FALSE),2)</f>
        <v>3</v>
      </c>
      <c r="M93" s="267" t="str">
        <f>IFERROR(VLOOKUP(I93,'SINAPI '!$A:$D,4,FALSE),IFERROR(VLOOKUP(I93,SETOP!A:E,5,FALSE),"UNIDADE INVÁLIDA"))</f>
        <v>9,84</v>
      </c>
      <c r="N93" s="167">
        <f t="shared" si="75"/>
        <v>12.026448</v>
      </c>
      <c r="O93" s="151">
        <f t="shared" si="76"/>
        <v>29.52</v>
      </c>
      <c r="P93" s="152">
        <f t="shared" si="77"/>
        <v>36.079343999999999</v>
      </c>
      <c r="AA93" s="17"/>
      <c r="AB93" s="17"/>
      <c r="AC93" s="17"/>
    </row>
    <row r="94" spans="1:29" s="43" customFormat="1" ht="33" customHeight="1">
      <c r="A94" s="108" t="s">
        <v>38614</v>
      </c>
      <c r="B94" s="570" t="str">
        <f>IFERROR(VLOOKUP(I94,'SINAPI '!A:D,2,0),IFERROR(VLOOKUP(I94,SETOP!A:E,3,FALSE),IFERROR(VLOOKUP(I94,SICRO!A:D,2,0),"REVER")))</f>
        <v>INTERRUPTOR SIMPLES (2 MÓDULOS), 10A/250V, INCLUINDO SUPORTE E PLACA - FORNECIMENTO E INSTALAÇÃO. AF_12/2015</v>
      </c>
      <c r="C94" s="571"/>
      <c r="D94" s="571"/>
      <c r="E94" s="571"/>
      <c r="F94" s="571"/>
      <c r="G94" s="571"/>
      <c r="H94" s="571"/>
      <c r="I94" s="309" t="s">
        <v>7880</v>
      </c>
      <c r="J94" s="23" t="s">
        <v>20</v>
      </c>
      <c r="K94" s="24" t="str">
        <f>IFERROR(VLOOKUP(I94,'SINAPI '!A:D,3,FALSE),IFERROR(VLOOKUP(I94,SETOP!A:E,4,FALSE),IFERROR(VLOOKUP(I94,SICRO!A:D,3,0),"UNIDADE INVÁLIDA")))</f>
        <v>UN</v>
      </c>
      <c r="L94" s="323">
        <f>ROUNDUP(VLOOKUP(A94,'MEMÓRIA DE CÁLCULO'!A:L,12,FALSE),2)</f>
        <v>3</v>
      </c>
      <c r="M94" s="267" t="str">
        <f>IFERROR(VLOOKUP(I94,'SINAPI '!$A:$D,4,FALSE),IFERROR(VLOOKUP(I94,SETOP!A:E,5,FALSE),"UNIDADE INVÁLIDA"))</f>
        <v>40,27</v>
      </c>
      <c r="N94" s="167">
        <f t="shared" ref="N94" si="78">M94*(1+$C$8)</f>
        <v>49.217994000000004</v>
      </c>
      <c r="O94" s="151">
        <f t="shared" ref="O94" si="79">M94*L94</f>
        <v>120.81</v>
      </c>
      <c r="P94" s="152">
        <f t="shared" ref="P94" si="80">L94*N94</f>
        <v>147.65398200000001</v>
      </c>
      <c r="AA94" s="17"/>
      <c r="AB94" s="17"/>
      <c r="AC94" s="17"/>
    </row>
    <row r="95" spans="1:29" s="43" customFormat="1" ht="45" customHeight="1">
      <c r="A95" s="108" t="s">
        <v>38615</v>
      </c>
      <c r="B95" s="570" t="str">
        <f>IFERROR(VLOOKUP(I95,'SINAPI '!A:D,2,0),IFERROR(VLOOKUP(I95,SETOP!A:E,3,FALSE),IFERROR(VLOOKUP(I95,SICRO!A:D,2,0),"REVER")))</f>
        <v>LUMINÁRIA COMERCIAL CHANFRADA DE SOBREPOR COMPLETA, PARA DUAS (2) LÂMPADAS TUBULARES LED 2X18W-ØT8, TEMPERATURA DA COR 6500K, FORNECIMENTO E INSTALAÇÃO, INCLUSIVE BASE E LÂMPADAS</v>
      </c>
      <c r="C95" s="571"/>
      <c r="D95" s="571"/>
      <c r="E95" s="571"/>
      <c r="F95" s="571"/>
      <c r="G95" s="571"/>
      <c r="H95" s="571"/>
      <c r="I95" s="327" t="s">
        <v>2082</v>
      </c>
      <c r="J95" s="23" t="s">
        <v>19</v>
      </c>
      <c r="K95" s="24" t="str">
        <f>IFERROR(VLOOKUP(I95,'SINAPI '!A:D,3,FALSE),IFERROR(VLOOKUP(I95,SETOP!A:E,4,FALSE),IFERROR(VLOOKUP(I95,SICRO!A:D,3,0),"UNIDADE INVÁLIDA")))</f>
        <v>un</v>
      </c>
      <c r="L95" s="323">
        <f>ROUNDUP(VLOOKUP(A95,'MEMÓRIA DE CÁLCULO'!A:L,12,FALSE),2)</f>
        <v>3</v>
      </c>
      <c r="M95" s="267">
        <f>IFERROR(VLOOKUP(I95,'SINAPI '!$A:$D,4,FALSE),IFERROR(VLOOKUP(I95,SETOP!A:E,5,FALSE),"UNIDADE INVÁLIDA"))</f>
        <v>168.69</v>
      </c>
      <c r="N95" s="167">
        <f t="shared" si="75"/>
        <v>206.17291799999998</v>
      </c>
      <c r="O95" s="151">
        <f t="shared" si="76"/>
        <v>506.07</v>
      </c>
      <c r="P95" s="152">
        <f t="shared" si="77"/>
        <v>618.51875399999994</v>
      </c>
      <c r="AA95" s="17"/>
      <c r="AB95" s="17"/>
      <c r="AC95" s="17"/>
    </row>
    <row r="96" spans="1:29" s="43" customFormat="1">
      <c r="A96" s="108"/>
      <c r="B96" s="579"/>
      <c r="C96" s="580"/>
      <c r="D96" s="580"/>
      <c r="E96" s="580"/>
      <c r="F96" s="580"/>
      <c r="G96" s="580"/>
      <c r="H96" s="581"/>
      <c r="I96" s="352"/>
      <c r="J96" s="23"/>
      <c r="K96" s="24"/>
      <c r="L96" s="351"/>
      <c r="M96" s="158"/>
      <c r="N96" s="167"/>
      <c r="O96" s="151"/>
      <c r="P96" s="152"/>
      <c r="AA96" s="17"/>
      <c r="AB96" s="17"/>
      <c r="AC96" s="17"/>
    </row>
    <row r="97" spans="1:29" s="139" customFormat="1" ht="15.75" customHeight="1">
      <c r="A97" s="280" t="s">
        <v>38587</v>
      </c>
      <c r="B97" s="576" t="s">
        <v>50180</v>
      </c>
      <c r="C97" s="577"/>
      <c r="D97" s="577"/>
      <c r="E97" s="577"/>
      <c r="F97" s="577"/>
      <c r="G97" s="577"/>
      <c r="H97" s="578"/>
      <c r="I97" s="281"/>
      <c r="J97" s="281"/>
      <c r="K97" s="281"/>
      <c r="L97" s="281"/>
      <c r="M97" s="283" t="s">
        <v>17</v>
      </c>
      <c r="N97" s="284"/>
      <c r="O97" s="283">
        <f>SUM(O98:O99)</f>
        <v>1035.6480000000001</v>
      </c>
      <c r="P97" s="283">
        <f>SUM(P98:P99)</f>
        <v>1265.7689856</v>
      </c>
      <c r="Q97" s="115"/>
      <c r="R97" s="115"/>
      <c r="S97" s="115"/>
      <c r="T97" s="115"/>
      <c r="U97" s="115"/>
      <c r="V97" s="115"/>
      <c r="W97" s="115"/>
      <c r="X97" s="115"/>
      <c r="Y97" s="115"/>
      <c r="Z97" s="115"/>
      <c r="AA97" s="285"/>
      <c r="AB97" s="285"/>
      <c r="AC97" s="285"/>
    </row>
    <row r="98" spans="1:29" s="43" customFormat="1" ht="45" customHeight="1">
      <c r="A98" s="108" t="s">
        <v>38617</v>
      </c>
      <c r="B98" s="570" t="str">
        <f>IFERROR(VLOOKUP(I98,'SINAPI '!A:D,2,0),IFERROR(VLOOKUP(I98,SETOP!A:E,3,FALSE),IFERROR(VLOOKUP(I98,SICRO!A:D,2,0),"REVER")))</f>
        <v>FORNECIMENTO E ASSENTAMENTO DE JANELA DE ALUMÍNIO, LINHA SUPREMA ACABAMENTO ANODIZADO, TIPO MAXIM-AR COM CONTRAMARCO, INCLUSIVE FORNECIMENTO DE VIDRO LISO DE 4MM, FERRAGENS E ACESSÓRIOS</v>
      </c>
      <c r="C98" s="571"/>
      <c r="D98" s="571"/>
      <c r="E98" s="571"/>
      <c r="F98" s="571"/>
      <c r="G98" s="571"/>
      <c r="H98" s="571"/>
      <c r="I98" s="377" t="s">
        <v>4655</v>
      </c>
      <c r="J98" s="23" t="s">
        <v>19</v>
      </c>
      <c r="K98" s="24" t="str">
        <f>IFERROR(VLOOKUP(I98,'SINAPI '!A:D,3,FALSE),IFERROR(VLOOKUP(I98,SETOP!A:E,4,FALSE),IFERROR(VLOOKUP(I98,SICRO!A:D,3,0),"UNIDADE INVÁLIDA")))</f>
        <v>m2</v>
      </c>
      <c r="L98" s="373">
        <f>ROUNDUP(VLOOKUP(A98,'MEMÓRIA DE CÁLCULO'!A:L,12,FALSE),2)</f>
        <v>1.2</v>
      </c>
      <c r="M98" s="267">
        <f>IFERROR(VLOOKUP(I98,'SINAPI '!$A:$D,4,FALSE),IFERROR(VLOOKUP(I98,SETOP!A:E,5,FALSE),"UNIDADE INVÁLIDA"))</f>
        <v>731.99</v>
      </c>
      <c r="N98" s="167">
        <f t="shared" ref="N98" si="81">M98*(1+$C$8)</f>
        <v>894.63817799999993</v>
      </c>
      <c r="O98" s="151">
        <f t="shared" ref="O98" si="82">M98*L98</f>
        <v>878.38800000000003</v>
      </c>
      <c r="P98" s="152">
        <f t="shared" ref="P98" si="83">L98*N98</f>
        <v>1073.5658136</v>
      </c>
      <c r="AA98" s="17"/>
      <c r="AB98" s="17"/>
      <c r="AC98" s="17"/>
    </row>
    <row r="99" spans="1:29" s="43" customFormat="1" ht="35.25" customHeight="1">
      <c r="A99" s="108" t="s">
        <v>50185</v>
      </c>
      <c r="B99" s="570" t="str">
        <f>IFERROR(VLOOKUP(I99,'SINAPI '!A:D,2,0),IFERROR(VLOOKUP(I99,SETOP!A:E,3,FALSE),IFERROR(VLOOKUP(I99,SICRO!A:D,2,0),"REVER")))</f>
        <v xml:space="preserve">SOLEIRA/ PEITORIL EM MARMORE, POLIDO, BRANCO COMUM, L= *15* CM, E=  *2* CM,  CORTE RETO                                                                                                                                                                                                                                                                                                                                                                                                                   </v>
      </c>
      <c r="C99" s="571"/>
      <c r="D99" s="571"/>
      <c r="E99" s="571"/>
      <c r="F99" s="571"/>
      <c r="G99" s="571"/>
      <c r="H99" s="571"/>
      <c r="I99" s="128">
        <v>4828</v>
      </c>
      <c r="J99" s="23" t="s">
        <v>20</v>
      </c>
      <c r="K99" s="24" t="str">
        <f>IFERROR(VLOOKUP(I99,'SINAPI '!A:D,3,FALSE),IFERROR(VLOOKUP(I99,SETOP!A:E,4,FALSE),IFERROR(VLOOKUP(I99,SICRO!A:D,3,0),"UNIDADE INVÁLIDA")))</f>
        <v xml:space="preserve">M     </v>
      </c>
      <c r="L99" s="351">
        <f>ROUNDUP(VLOOKUP(A99,'MEMÓRIA DE CÁLCULO'!A:L,12,FALSE),2)</f>
        <v>3</v>
      </c>
      <c r="M99" s="267" t="str">
        <f>IFERROR(VLOOKUP(I99,'SINAPI '!$A:$D,4,FALSE),IFERROR(VLOOKUP(I99,SETOP!A:E,5,FALSE),"UNIDADE INVÁLIDA"))</f>
        <v>52,42</v>
      </c>
      <c r="N99" s="167">
        <f t="shared" ref="N99" si="84">M99*(1+$C$8)</f>
        <v>64.067723999999998</v>
      </c>
      <c r="O99" s="151">
        <f t="shared" ref="O99" si="85">M99*L99</f>
        <v>157.26</v>
      </c>
      <c r="P99" s="152">
        <f t="shared" ref="P99" si="86">L99*N99</f>
        <v>192.203172</v>
      </c>
      <c r="AA99" s="17"/>
      <c r="AB99" s="17"/>
      <c r="AC99" s="17"/>
    </row>
    <row r="100" spans="1:29" s="43" customFormat="1">
      <c r="A100" s="108"/>
      <c r="B100" s="570"/>
      <c r="C100" s="571"/>
      <c r="D100" s="571"/>
      <c r="E100" s="571"/>
      <c r="F100" s="571"/>
      <c r="G100" s="571"/>
      <c r="H100" s="571"/>
      <c r="I100" s="327"/>
      <c r="J100" s="23"/>
      <c r="K100" s="24"/>
      <c r="L100" s="323"/>
      <c r="M100" s="158"/>
      <c r="N100" s="167"/>
      <c r="O100" s="151"/>
      <c r="P100" s="152"/>
      <c r="AA100" s="17"/>
      <c r="AB100" s="17"/>
      <c r="AC100" s="17"/>
    </row>
    <row r="101" spans="1:29" s="139" customFormat="1" ht="15.75" customHeight="1">
      <c r="A101" s="280" t="s">
        <v>38588</v>
      </c>
      <c r="B101" s="576" t="s">
        <v>38589</v>
      </c>
      <c r="C101" s="577"/>
      <c r="D101" s="577"/>
      <c r="E101" s="577"/>
      <c r="F101" s="577"/>
      <c r="G101" s="577"/>
      <c r="H101" s="578"/>
      <c r="I101" s="311"/>
      <c r="J101" s="281"/>
      <c r="K101" s="281"/>
      <c r="L101" s="282"/>
      <c r="M101" s="283" t="s">
        <v>17</v>
      </c>
      <c r="N101" s="284"/>
      <c r="O101" s="283">
        <f>O102</f>
        <v>964.22</v>
      </c>
      <c r="P101" s="361">
        <f>P102</f>
        <v>1178.4696839999999</v>
      </c>
      <c r="Q101" s="115"/>
      <c r="R101" s="115"/>
      <c r="S101" s="115"/>
      <c r="T101" s="115"/>
      <c r="U101" s="115"/>
      <c r="V101" s="115"/>
      <c r="W101" s="115"/>
      <c r="X101" s="115"/>
      <c r="Y101" s="115"/>
      <c r="Z101" s="115"/>
      <c r="AA101" s="285"/>
      <c r="AB101" s="285"/>
      <c r="AC101" s="285"/>
    </row>
    <row r="102" spans="1:29" s="26" customFormat="1" ht="30" customHeight="1">
      <c r="A102" s="108" t="s">
        <v>38618</v>
      </c>
      <c r="B102" s="579" t="str">
        <f>IFERROR(VLOOKUP(I102,'SINAPI '!A:D,2,0),IFERROR(VLOOKUP(I102,SETOP!A:E,3,FALSE),IFERROR(VLOOKUP(I102,SICRO!A:D,2,0),"REVER")))</f>
        <v>BANCADA DE GRANITO CINZA POLIDO, DE 1,50 X 0,60 M, PARA PIA DE COZINHA - FORNECIMENTO E INSTALAÇÃO. AF_01/2020</v>
      </c>
      <c r="C102" s="580"/>
      <c r="D102" s="580"/>
      <c r="E102" s="580"/>
      <c r="F102" s="580"/>
      <c r="G102" s="580"/>
      <c r="H102" s="581"/>
      <c r="I102" s="288" t="s">
        <v>9701</v>
      </c>
      <c r="J102" s="23" t="s">
        <v>20</v>
      </c>
      <c r="K102" s="24" t="str">
        <f>IFERROR(VLOOKUP(I102,'SINAPI '!A:D,3,FALSE),IFERROR(VLOOKUP(I102,SETOP!A:E,4,FALSE),IFERROR(VLOOKUP(I102,SICRO!A:D,3,0),"UNIDADE INVÁLIDA")))</f>
        <v>UN</v>
      </c>
      <c r="L102" s="323">
        <f>ROUNDUP(VLOOKUP(A102,'MEMÓRIA DE CÁLCULO'!A:L,12,FALSE),2)</f>
        <v>2</v>
      </c>
      <c r="M102" s="267" t="str">
        <f>IFERROR(VLOOKUP(I102,'SINAPI '!$A:$D,4,FALSE),IFERROR(VLOOKUP(I102,SETOP!A:E,5,FALSE),"UNIDADE INVÁLIDA"))</f>
        <v>482,11</v>
      </c>
      <c r="N102" s="167">
        <f t="shared" ref="N102" si="87">M102*(1+$C$8)</f>
        <v>589.23484199999996</v>
      </c>
      <c r="O102" s="151">
        <f t="shared" ref="O102" si="88">M102*L102</f>
        <v>964.22</v>
      </c>
      <c r="P102" s="152">
        <f t="shared" ref="P102" si="89">L102*N102</f>
        <v>1178.4696839999999</v>
      </c>
      <c r="AA102" s="17"/>
      <c r="AB102" s="17"/>
      <c r="AC102" s="17"/>
    </row>
    <row r="103" spans="1:29">
      <c r="A103" s="108"/>
      <c r="B103" s="620"/>
      <c r="C103" s="575"/>
      <c r="D103" s="575"/>
      <c r="E103" s="575"/>
      <c r="F103" s="575"/>
      <c r="G103" s="575"/>
      <c r="H103" s="582"/>
      <c r="I103" s="18"/>
      <c r="J103" s="9"/>
      <c r="K103" s="11"/>
      <c r="L103" s="5"/>
      <c r="M103" s="158"/>
      <c r="N103" s="151"/>
      <c r="O103" s="158"/>
      <c r="P103" s="159"/>
    </row>
    <row r="104" spans="1:29" s="139" customFormat="1" ht="15.75" customHeight="1">
      <c r="A104" s="280" t="s">
        <v>38622</v>
      </c>
      <c r="B104" s="576" t="s">
        <v>19999</v>
      </c>
      <c r="C104" s="577"/>
      <c r="D104" s="577"/>
      <c r="E104" s="577"/>
      <c r="F104" s="577"/>
      <c r="G104" s="577"/>
      <c r="H104" s="578"/>
      <c r="I104" s="311"/>
      <c r="J104" s="281"/>
      <c r="K104" s="281"/>
      <c r="L104" s="282"/>
      <c r="M104" s="283" t="s">
        <v>17</v>
      </c>
      <c r="N104" s="284"/>
      <c r="O104" s="283">
        <f>O105+O109</f>
        <v>6310.2543999999998</v>
      </c>
      <c r="P104" s="361">
        <f>P105+P109</f>
        <v>7712.392927679999</v>
      </c>
      <c r="Q104" s="115"/>
      <c r="R104" s="115"/>
      <c r="S104" s="115"/>
      <c r="T104" s="115"/>
      <c r="U104" s="115"/>
      <c r="V104" s="115"/>
      <c r="W104" s="115"/>
      <c r="X104" s="115"/>
      <c r="Y104" s="115"/>
      <c r="Z104" s="115"/>
      <c r="AA104" s="285"/>
      <c r="AB104" s="285"/>
      <c r="AC104" s="285"/>
    </row>
    <row r="105" spans="1:29" s="139" customFormat="1">
      <c r="A105" s="107" t="s">
        <v>38624</v>
      </c>
      <c r="B105" s="574" t="s">
        <v>38620</v>
      </c>
      <c r="C105" s="575"/>
      <c r="D105" s="575"/>
      <c r="E105" s="575"/>
      <c r="F105" s="575"/>
      <c r="G105" s="575"/>
      <c r="H105" s="575"/>
      <c r="I105" s="138"/>
      <c r="J105" s="3"/>
      <c r="K105" s="3"/>
      <c r="L105" s="3"/>
      <c r="M105" s="308"/>
      <c r="N105" s="308"/>
      <c r="O105" s="239">
        <f>SUM(O106:O108)</f>
        <v>5646.6671999999999</v>
      </c>
      <c r="P105" s="286">
        <f>SUM(P106:P108)</f>
        <v>6901.3566518399994</v>
      </c>
      <c r="R105" s="26"/>
      <c r="AA105" s="17"/>
      <c r="AB105" s="17"/>
      <c r="AC105" s="17"/>
    </row>
    <row r="106" spans="1:29" s="26" customFormat="1" ht="50.25" customHeight="1">
      <c r="A106" s="108" t="s">
        <v>50168</v>
      </c>
      <c r="B106" s="570" t="str">
        <f>IFERROR(VLOOKUP(I106,'SINAPI '!A:D,2,0),IFERROR(VLOOKUP(I106,SETOP!A:E,3,FALSE),IFERROR(VLOOKUP(I106,SICRO!A:D,2,0),"REVER")))</f>
        <v>CONTRAPISO EM ARGAMASSA TRAÇO 1:4 (CIMENTO E AREIA), PREPARO MECÂNICO COM BETONEIRA 400 L, APLICADO EM ÁREAS SECAS SOBRE LAJE, ADERIDO, ACABAMENTO NÃO REFORÇADO, ESPESSURA 3CM. AF_07/2021</v>
      </c>
      <c r="C106" s="571"/>
      <c r="D106" s="571"/>
      <c r="E106" s="571"/>
      <c r="F106" s="571"/>
      <c r="G106" s="571"/>
      <c r="H106" s="571"/>
      <c r="I106" s="288" t="s">
        <v>10805</v>
      </c>
      <c r="J106" s="23" t="s">
        <v>20</v>
      </c>
      <c r="K106" s="24" t="str">
        <f>IFERROR(VLOOKUP(I106,'SINAPI '!A:D,3,FALSE),IFERROR(VLOOKUP(I106,SETOP!A:E,4,FALSE),IFERROR(VLOOKUP(I106,SICRO!A:D,3,0),"UNIDADE INVÁLIDA")))</f>
        <v>M2</v>
      </c>
      <c r="L106" s="323">
        <f>ROUNDUP(VLOOKUP(A106,'MEMÓRIA DE CÁLCULO'!A:L,12,FALSE),2)</f>
        <v>28.24</v>
      </c>
      <c r="M106" s="267" t="str">
        <f>IFERROR(VLOOKUP(I106,'SINAPI '!$A:$D,4,FALSE),IFERROR(VLOOKUP(I106,SETOP!A:E,5,FALSE),"UNIDADE INVÁLIDA"))</f>
        <v>36,94</v>
      </c>
      <c r="N106" s="167">
        <f t="shared" ref="N106" si="90">M106*(1+$C$8)</f>
        <v>45.148067999999995</v>
      </c>
      <c r="O106" s="151">
        <f t="shared" ref="O106" si="91">M106*L106</f>
        <v>1043.1855999999998</v>
      </c>
      <c r="P106" s="152">
        <f t="shared" ref="P106" si="92">L106*N106</f>
        <v>1274.9814403199998</v>
      </c>
      <c r="AA106" s="17"/>
      <c r="AB106" s="17"/>
      <c r="AC106" s="17"/>
    </row>
    <row r="107" spans="1:29" s="43" customFormat="1" ht="43.5" customHeight="1">
      <c r="A107" s="108" t="s">
        <v>50169</v>
      </c>
      <c r="B107" s="570" t="str">
        <f>IFERROR(VLOOKUP(I107,'SINAPI '!A:D,2,0),IFERROR(VLOOKUP(I107,SETOP!A:E,3,FALSE),IFERROR(VLOOKUP(I107,SICRO!A:D,2,0),"REVER")))</f>
        <v>REVESTIMENTO CERÂMICO PARA PISO COM PLACAS TIPO PORCELANATO DE DIMENSÕES 45X45 CM APLICADA EM AMBIENTES DE ÁREA MAIOR QUE 10 M². AF_06/2014</v>
      </c>
      <c r="C107" s="571"/>
      <c r="D107" s="571"/>
      <c r="E107" s="571"/>
      <c r="F107" s="571"/>
      <c r="G107" s="571"/>
      <c r="H107" s="571"/>
      <c r="I107" s="288" t="s">
        <v>10741</v>
      </c>
      <c r="J107" s="23" t="s">
        <v>20</v>
      </c>
      <c r="K107" s="24" t="str">
        <f>IFERROR(VLOOKUP(I107,'SINAPI '!A:D,3,FALSE),IFERROR(VLOOKUP(I107,SETOP!A:E,4,FALSE),IFERROR(VLOOKUP(I107,SICRO!A:D,3,0),"UNIDADE INVÁLIDA")))</f>
        <v>M2</v>
      </c>
      <c r="L107" s="323">
        <f>ROUNDUP(VLOOKUP(A107,'MEMÓRIA DE CÁLCULO'!A:L,12,FALSE),2)</f>
        <v>28.24</v>
      </c>
      <c r="M107" s="267" t="str">
        <f>IFERROR(VLOOKUP(I107,'SINAPI '!$A:$D,4,FALSE),IFERROR(VLOOKUP(I107,SETOP!A:E,5,FALSE),"UNIDADE INVÁLIDA"))</f>
        <v>125,84</v>
      </c>
      <c r="N107" s="167">
        <f t="shared" ref="N107:N108" si="93">M107*(1+$C$8)</f>
        <v>153.801648</v>
      </c>
      <c r="O107" s="151">
        <f t="shared" ref="O107:O108" si="94">M107*L107</f>
        <v>3553.7215999999999</v>
      </c>
      <c r="P107" s="152">
        <f t="shared" ref="P107:P108" si="95">L107*N107</f>
        <v>4343.3585395199998</v>
      </c>
    </row>
    <row r="108" spans="1:29" s="43" customFormat="1">
      <c r="A108" s="108" t="s">
        <v>50170</v>
      </c>
      <c r="B108" s="570" t="str">
        <f>IFERROR(VLOOKUP(I108,'SINAPI '!A:D,2,0),IFERROR(VLOOKUP(I108,SETOP!A:E,3,FALSE),IFERROR(VLOOKUP(I108,SICRO!A:D,2,0),"REVER")))</f>
        <v>RODAPÉ EM MÁRMORE, ALTURA 7 CM. AF_09/2020</v>
      </c>
      <c r="C108" s="571"/>
      <c r="D108" s="571"/>
      <c r="E108" s="571"/>
      <c r="F108" s="571"/>
      <c r="G108" s="571"/>
      <c r="H108" s="571"/>
      <c r="I108" s="288" t="s">
        <v>10778</v>
      </c>
      <c r="J108" s="23" t="s">
        <v>20</v>
      </c>
      <c r="K108" s="24" t="str">
        <f>IFERROR(VLOOKUP(I108,'SINAPI '!A:D,3,FALSE),IFERROR(VLOOKUP(I108,SETOP!A:E,4,FALSE),IFERROR(VLOOKUP(I108,SICRO!A:D,3,0),"UNIDADE INVÁLIDA")))</f>
        <v>M</v>
      </c>
      <c r="L108" s="323">
        <f>ROUNDUP(VLOOKUP(A108,'MEMÓRIA DE CÁLCULO'!A:L,12,FALSE),2)</f>
        <v>21.6</v>
      </c>
      <c r="M108" s="267" t="str">
        <f>IFERROR(VLOOKUP(I108,'SINAPI '!$A:$D,4,FALSE),IFERROR(VLOOKUP(I108,SETOP!A:E,5,FALSE),"UNIDADE INVÁLIDA"))</f>
        <v>48,60</v>
      </c>
      <c r="N108" s="167">
        <f t="shared" si="93"/>
        <v>59.398919999999997</v>
      </c>
      <c r="O108" s="151">
        <f t="shared" si="94"/>
        <v>1049.76</v>
      </c>
      <c r="P108" s="152">
        <f t="shared" si="95"/>
        <v>1283.016672</v>
      </c>
    </row>
    <row r="109" spans="1:29" s="139" customFormat="1">
      <c r="A109" s="107" t="s">
        <v>38625</v>
      </c>
      <c r="B109" s="574" t="s">
        <v>38621</v>
      </c>
      <c r="C109" s="575"/>
      <c r="D109" s="575"/>
      <c r="E109" s="575"/>
      <c r="F109" s="575"/>
      <c r="G109" s="575"/>
      <c r="H109" s="575"/>
      <c r="I109" s="312"/>
      <c r="J109" s="3"/>
      <c r="K109" s="3"/>
      <c r="L109" s="3"/>
      <c r="M109" s="308"/>
      <c r="N109" s="308"/>
      <c r="O109" s="239">
        <f>SUM(O110:O112)</f>
        <v>663.58720000000005</v>
      </c>
      <c r="P109" s="286">
        <f>SUM(P110:P112)</f>
        <v>811.03627584000003</v>
      </c>
      <c r="R109" s="26"/>
      <c r="AA109" s="17"/>
      <c r="AB109" s="17"/>
      <c r="AC109" s="17"/>
    </row>
    <row r="110" spans="1:29" s="43" customFormat="1">
      <c r="A110" s="108" t="s">
        <v>50171</v>
      </c>
      <c r="B110" s="570" t="str">
        <f>IFERROR(VLOOKUP(I110,'SINAPI '!A:D,2,0),IFERROR(VLOOKUP(I110,SETOP!A:E,3,FALSE),IFERROR(VLOOKUP(I110,SICRO!A:D,2,0),"REVER")))</f>
        <v>LASTRO DE BRITA 2 OU 3 APILOADO MANUALMENTE</v>
      </c>
      <c r="C110" s="571"/>
      <c r="D110" s="571"/>
      <c r="E110" s="571"/>
      <c r="F110" s="571"/>
      <c r="G110" s="571"/>
      <c r="H110" s="571"/>
      <c r="I110" s="327" t="s">
        <v>142</v>
      </c>
      <c r="J110" s="23" t="s">
        <v>19</v>
      </c>
      <c r="K110" s="24" t="str">
        <f>IFERROR(VLOOKUP(I110,'SINAPI '!A:D,3,FALSE),IFERROR(VLOOKUP(I110,SETOP!A:E,4,FALSE),IFERROR(VLOOKUP(I110,SICRO!A:D,3,0),"UNIDADE INVÁLIDA")))</f>
        <v>m3</v>
      </c>
      <c r="L110" s="323">
        <f>ROUNDUP(VLOOKUP(A110,'MEMÓRIA DE CÁLCULO'!A:L,12,FALSE),2)</f>
        <v>0.32</v>
      </c>
      <c r="M110" s="267">
        <f>IFERROR(VLOOKUP(I110,'SINAPI '!$A:$D,4,FALSE),IFERROR(VLOOKUP(I110,SETOP!A:E,5,FALSE),"UNIDADE INVÁLIDA"))</f>
        <v>136.21</v>
      </c>
      <c r="N110" s="167">
        <f t="shared" ref="N110:N112" si="96">M110*(1+$C$8)</f>
        <v>166.47586200000001</v>
      </c>
      <c r="O110" s="151">
        <f t="shared" ref="O110:O112" si="97">M110*L110</f>
        <v>43.587200000000003</v>
      </c>
      <c r="P110" s="152">
        <f t="shared" ref="P110:P112" si="98">L110*N110</f>
        <v>53.272275840000006</v>
      </c>
    </row>
    <row r="111" spans="1:29" s="43" customFormat="1">
      <c r="A111" s="108" t="s">
        <v>50172</v>
      </c>
      <c r="B111" s="570" t="str">
        <f>IFERROR(VLOOKUP(I111,'SINAPI '!A:D,2,0),IFERROR(VLOOKUP(I111,SETOP!A:E,3,FALSE),IFERROR(VLOOKUP(I111,SICRO!A:D,2,0),"REVER")))</f>
        <v>APLICAÇÃO DE LONA PRETA, ESP. 150 MICRAS, INCLUSIVE FORNECIMENTO</v>
      </c>
      <c r="C111" s="571"/>
      <c r="D111" s="571"/>
      <c r="E111" s="571"/>
      <c r="F111" s="571"/>
      <c r="G111" s="571"/>
      <c r="H111" s="571"/>
      <c r="I111" s="327" t="s">
        <v>3928</v>
      </c>
      <c r="J111" s="23" t="s">
        <v>19</v>
      </c>
      <c r="K111" s="24" t="str">
        <f>IFERROR(VLOOKUP(I111,'SINAPI '!A:D,3,FALSE),IFERROR(VLOOKUP(I111,SETOP!A:E,4,FALSE),IFERROR(VLOOKUP(I111,SICRO!A:D,3,0),"UNIDADE INVÁLIDA")))</f>
        <v>m2</v>
      </c>
      <c r="L111" s="323">
        <f>ROUNDUP(VLOOKUP(A111,'MEMÓRIA DE CÁLCULO'!A:L,12,FALSE),2)</f>
        <v>8</v>
      </c>
      <c r="M111" s="267">
        <f>IFERROR(VLOOKUP(I111,'SINAPI '!$A:$D,4,FALSE),IFERROR(VLOOKUP(I111,SETOP!A:E,5,FALSE),"UNIDADE INVÁLIDA"))</f>
        <v>2.69</v>
      </c>
      <c r="N111" s="167">
        <f t="shared" si="96"/>
        <v>3.2877179999999999</v>
      </c>
      <c r="O111" s="151">
        <f t="shared" si="97"/>
        <v>21.52</v>
      </c>
      <c r="P111" s="152">
        <f t="shared" si="98"/>
        <v>26.301743999999999</v>
      </c>
    </row>
    <row r="112" spans="1:29" s="139" customFormat="1" ht="53.25" customHeight="1">
      <c r="A112" s="108" t="s">
        <v>50173</v>
      </c>
      <c r="B112" s="570" t="str">
        <f>IFERROR(VLOOKUP(I112,'SINAPI '!A:D,2,0),IFERROR(VLOOKUP(I112,SETOP!A:E,3,FALSE),IFERROR(VLOOKUP(I112,SICRO!A:D,2,0),"REVER")))</f>
        <v>PISO EM CONCRETO, PREPARADO EM OBRA COM BETONEIRA, FCK 13,5MPA, SEM ARMAÇÃO, ACABAMENTO RÚSTICO, ESP. 8CM, INCLUSIVE FORNECIMENTO, LANÇAMENTO, ADENSAMENTO, SARRAFEAMENTO, EXCLUSIVE JUNTA DE DILATAÇÃO</v>
      </c>
      <c r="C112" s="571"/>
      <c r="D112" s="571"/>
      <c r="E112" s="571"/>
      <c r="F112" s="571"/>
      <c r="G112" s="571"/>
      <c r="H112" s="571"/>
      <c r="I112" s="327" t="s">
        <v>4031</v>
      </c>
      <c r="J112" s="23" t="s">
        <v>19</v>
      </c>
      <c r="K112" s="24" t="str">
        <f>IFERROR(VLOOKUP(I112,'SINAPI '!A:D,3,FALSE),IFERROR(VLOOKUP(I112,SETOP!A:E,4,FALSE),IFERROR(VLOOKUP(I112,SICRO!A:D,3,0),"UNIDADE INVÁLIDA")))</f>
        <v>m2</v>
      </c>
      <c r="L112" s="323">
        <f>ROUNDUP(VLOOKUP(A112,'MEMÓRIA DE CÁLCULO'!A:L,12,FALSE),2)</f>
        <v>8</v>
      </c>
      <c r="M112" s="267">
        <f>IFERROR(VLOOKUP(I112,'SINAPI '!$A:$D,4,FALSE),IFERROR(VLOOKUP(I112,SETOP!A:E,5,FALSE),"UNIDADE INVÁLIDA"))</f>
        <v>74.81</v>
      </c>
      <c r="N112" s="167">
        <f t="shared" si="96"/>
        <v>91.432782000000003</v>
      </c>
      <c r="O112" s="151">
        <f t="shared" si="97"/>
        <v>598.48</v>
      </c>
      <c r="P112" s="152">
        <f t="shared" si="98"/>
        <v>731.46225600000002</v>
      </c>
      <c r="R112" s="26"/>
      <c r="AA112" s="17"/>
      <c r="AB112" s="17"/>
      <c r="AC112" s="17"/>
    </row>
    <row r="113" spans="1:29" s="43" customFormat="1">
      <c r="A113" s="108"/>
      <c r="B113" s="337"/>
      <c r="C113" s="332"/>
      <c r="D113" s="332"/>
      <c r="E113" s="332"/>
      <c r="F113" s="332"/>
      <c r="G113" s="332"/>
      <c r="H113" s="336"/>
      <c r="I113" s="18"/>
      <c r="J113" s="9"/>
      <c r="K113" s="11"/>
      <c r="L113" s="5"/>
      <c r="M113" s="158"/>
      <c r="N113" s="151"/>
      <c r="O113" s="158"/>
      <c r="P113" s="159"/>
    </row>
    <row r="114" spans="1:29" s="139" customFormat="1" ht="15.75" customHeight="1">
      <c r="A114" s="280" t="s">
        <v>38626</v>
      </c>
      <c r="B114" s="576" t="s">
        <v>38623</v>
      </c>
      <c r="C114" s="577"/>
      <c r="D114" s="577"/>
      <c r="E114" s="577"/>
      <c r="F114" s="577"/>
      <c r="G114" s="577"/>
      <c r="H114" s="578"/>
      <c r="I114" s="311"/>
      <c r="J114" s="281"/>
      <c r="K114" s="281"/>
      <c r="L114" s="282"/>
      <c r="M114" s="283" t="s">
        <v>17</v>
      </c>
      <c r="N114" s="284"/>
      <c r="O114" s="283">
        <f>SUM(O115:O116)</f>
        <v>11524.518</v>
      </c>
      <c r="P114" s="361">
        <f>SUM(P115:P116)</f>
        <v>14085.265899599999</v>
      </c>
      <c r="Q114" s="115"/>
      <c r="R114" s="115"/>
      <c r="S114" s="115"/>
      <c r="T114" s="115"/>
      <c r="U114" s="115"/>
      <c r="V114" s="115"/>
      <c r="W114" s="115"/>
      <c r="X114" s="115"/>
      <c r="Y114" s="115"/>
      <c r="Z114" s="115"/>
      <c r="AA114" s="285"/>
      <c r="AB114" s="285"/>
      <c r="AC114" s="285"/>
    </row>
    <row r="115" spans="1:29" s="43" customFormat="1" ht="48" customHeight="1">
      <c r="A115" s="108" t="s">
        <v>38628</v>
      </c>
      <c r="B115" s="570" t="str">
        <f>IFERROR(VLOOKUP(I115,'SINAPI '!A:D,2,0),IFERROR(VLOOKUP(I115,SETOP!A:E,3,FALSE),IFERROR(VLOOKUP(I115,SICRO!A:D,2,0),"REVER")))</f>
        <v>CHAPISCO APLICADO SOMENTE EM ESTRUTURAS DE CONCRETO EM ALVENARIAS INTERNAS, COM DESEMPENADEIRA DENTADA. ARGAMASSA INDUSTRIALIZADA COM PREPARO MANUAL. AF_06/2014</v>
      </c>
      <c r="C115" s="571"/>
      <c r="D115" s="571"/>
      <c r="E115" s="571"/>
      <c r="F115" s="571"/>
      <c r="G115" s="571"/>
      <c r="H115" s="571"/>
      <c r="I115" s="288" t="s">
        <v>10865</v>
      </c>
      <c r="J115" s="9" t="s">
        <v>20</v>
      </c>
      <c r="K115" s="24" t="str">
        <f>IFERROR(VLOOKUP(I115,'SINAPI '!A:D,3,FALSE),IFERROR(VLOOKUP(I115,SETOP!A:E,4,FALSE),IFERROR(VLOOKUP(I115,SICRO!A:D,3,0),"UNIDADE INVÁLIDA")))</f>
        <v>M2</v>
      </c>
      <c r="L115" s="323">
        <f>ROUNDUP(VLOOKUP(A115,'MEMÓRIA DE CÁLCULO'!A:L,12,FALSE),2)</f>
        <v>223.56</v>
      </c>
      <c r="M115" s="267" t="str">
        <f>IFERROR(VLOOKUP(I115,'SINAPI '!$A:$D,4,FALSE),IFERROR(VLOOKUP(I115,SETOP!A:E,5,FALSE),"UNIDADE INVÁLIDA"))</f>
        <v>13,25</v>
      </c>
      <c r="N115" s="167">
        <f t="shared" ref="N115" si="99">M115*(1+$C$8)</f>
        <v>16.19415</v>
      </c>
      <c r="O115" s="151">
        <f t="shared" ref="O115" si="100">M115*L115</f>
        <v>2962.17</v>
      </c>
      <c r="P115" s="152">
        <f t="shared" ref="P115" si="101">L115*N115</f>
        <v>3620.3641740000003</v>
      </c>
    </row>
    <row r="116" spans="1:29" s="43" customFormat="1" ht="49.5" customHeight="1">
      <c r="A116" s="108" t="s">
        <v>38629</v>
      </c>
      <c r="B116" s="570" t="str">
        <f>IFERROR(VLOOKUP(I116,'SINAPI '!A:D,2,0),IFERROR(VLOOKUP(I116,SETOP!A:E,3,FALSE),IFERROR(VLOOKUP(I116,SICRO!A:D,2,0),"REVER")))</f>
        <v>MASSA ÚNICA, PARA RECEBIMENTO DE PINTURA, EM ARGAMASSA TRAÇO 1:2:8, PREPARO MANUAL, APLICADA MANUALMENTE EM FACES INTERNAS DE PAREDES, ESPESSURA DE 20MM, COM EXECUÇÃO DE TALISCAS. AF_06/2014</v>
      </c>
      <c r="C116" s="571"/>
      <c r="D116" s="571"/>
      <c r="E116" s="571"/>
      <c r="F116" s="571"/>
      <c r="G116" s="571"/>
      <c r="H116" s="571"/>
      <c r="I116" s="288" t="s">
        <v>10930</v>
      </c>
      <c r="J116" s="9" t="s">
        <v>20</v>
      </c>
      <c r="K116" s="24" t="str">
        <f>IFERROR(VLOOKUP(I116,'SINAPI '!A:D,3,FALSE),IFERROR(VLOOKUP(I116,SETOP!A:E,4,FALSE),IFERROR(VLOOKUP(I116,SICRO!A:D,3,0),"UNIDADE INVÁLIDA")))</f>
        <v>M2</v>
      </c>
      <c r="L116" s="323">
        <f>ROUNDUP(VLOOKUP(A116,'MEMÓRIA DE CÁLCULO'!A:L,12,FALSE),2)</f>
        <v>223.56</v>
      </c>
      <c r="M116" s="267" t="str">
        <f>IFERROR(VLOOKUP(I116,'SINAPI '!$A:$D,4,FALSE),IFERROR(VLOOKUP(I116,SETOP!A:E,5,FALSE),"UNIDADE INVÁLIDA"))</f>
        <v>38,30</v>
      </c>
      <c r="N116" s="167">
        <f t="shared" ref="N116" si="102">M116*(1+$C$8)</f>
        <v>46.810259999999992</v>
      </c>
      <c r="O116" s="151">
        <f t="shared" ref="O116" si="103">M116*L116</f>
        <v>8562.348</v>
      </c>
      <c r="P116" s="152">
        <f t="shared" ref="P116" si="104">L116*N116</f>
        <v>10464.901725599999</v>
      </c>
    </row>
    <row r="117" spans="1:29" s="43" customFormat="1">
      <c r="A117" s="108"/>
      <c r="B117" s="337"/>
      <c r="C117" s="332"/>
      <c r="D117" s="332"/>
      <c r="E117" s="332"/>
      <c r="F117" s="332"/>
      <c r="G117" s="332"/>
      <c r="H117" s="336"/>
      <c r="I117" s="314"/>
      <c r="J117" s="9"/>
      <c r="K117" s="11"/>
      <c r="L117" s="5"/>
      <c r="M117" s="158"/>
      <c r="N117" s="151"/>
      <c r="O117" s="158"/>
      <c r="P117" s="159"/>
    </row>
    <row r="118" spans="1:29" s="139" customFormat="1" ht="15.75" customHeight="1">
      <c r="A118" s="280" t="s">
        <v>38642</v>
      </c>
      <c r="B118" s="576" t="s">
        <v>38627</v>
      </c>
      <c r="C118" s="577"/>
      <c r="D118" s="577"/>
      <c r="E118" s="577"/>
      <c r="F118" s="577"/>
      <c r="G118" s="577"/>
      <c r="H118" s="577"/>
      <c r="I118" s="315"/>
      <c r="J118" s="313"/>
      <c r="K118" s="281"/>
      <c r="L118" s="282"/>
      <c r="M118" s="283" t="s">
        <v>17</v>
      </c>
      <c r="N118" s="284"/>
      <c r="O118" s="283">
        <f>SUM(O119:O123)</f>
        <v>5202.3287</v>
      </c>
      <c r="P118" s="361">
        <f>SUM(P119:P123)</f>
        <v>6358.2861371399995</v>
      </c>
      <c r="Q118" s="115"/>
      <c r="R118" s="115"/>
      <c r="S118" s="115"/>
      <c r="T118" s="115"/>
      <c r="U118" s="115"/>
      <c r="V118" s="115"/>
      <c r="W118" s="115"/>
      <c r="X118" s="115"/>
      <c r="Y118" s="115"/>
      <c r="Z118" s="115"/>
      <c r="AA118" s="285"/>
      <c r="AB118" s="285"/>
      <c r="AC118" s="285"/>
    </row>
    <row r="119" spans="1:29" s="43" customFormat="1">
      <c r="A119" s="108" t="s">
        <v>38644</v>
      </c>
      <c r="B119" s="570" t="str">
        <f>IFERROR(VLOOKUP(I119,'SINAPI '!A:D,2,0),IFERROR(VLOOKUP(I119,SETOP!A:E,3,FALSE),IFERROR(VLOOKUP(I119,SICRO!A:D,2,0),"REVER")))</f>
        <v>FORRO DE GESSO EM PLACAS ACARTONADAS - FGA</v>
      </c>
      <c r="C119" s="571"/>
      <c r="D119" s="571"/>
      <c r="E119" s="571"/>
      <c r="F119" s="571"/>
      <c r="G119" s="571"/>
      <c r="H119" s="571"/>
      <c r="I119" s="350" t="s">
        <v>2463</v>
      </c>
      <c r="J119" s="23" t="s">
        <v>19</v>
      </c>
      <c r="K119" s="24" t="str">
        <f>IFERROR(VLOOKUP(I119,'SINAPI '!A:D,3,FALSE),IFERROR(VLOOKUP(I119,SETOP!A:E,4,FALSE),IFERROR(VLOOKUP(I119,SICRO!A:D,3,0),"UNIDADE INVÁLIDA")))</f>
        <v>m2</v>
      </c>
      <c r="L119" s="323">
        <f>ROUNDUP(VLOOKUP(A119,'MEMÓRIA DE CÁLCULO'!A:L,12,FALSE),2)</f>
        <v>28.24</v>
      </c>
      <c r="M119" s="267">
        <f>IFERROR(VLOOKUP(I119,'SINAPI '!$A:$D,4,FALSE),IFERROR(VLOOKUP(I119,SETOP!A:E,5,FALSE),"UNIDADE INVÁLIDA"))</f>
        <v>43.29</v>
      </c>
      <c r="N119" s="167">
        <f t="shared" ref="N119:N120" si="105">M119*(1+$C$8)</f>
        <v>52.909037999999995</v>
      </c>
      <c r="O119" s="151">
        <f t="shared" ref="O119:O120" si="106">M119*L119</f>
        <v>1222.5095999999999</v>
      </c>
      <c r="P119" s="152">
        <f t="shared" ref="P119:P120" si="107">L119*N119</f>
        <v>1494.1512331199997</v>
      </c>
    </row>
    <row r="120" spans="1:29" s="43" customFormat="1">
      <c r="A120" s="108" t="s">
        <v>50174</v>
      </c>
      <c r="B120" s="570" t="str">
        <f>IFERROR(VLOOKUP(I120,'SINAPI '!A:D,2,0),IFERROR(VLOOKUP(I120,SETOP!A:E,3,FALSE),IFERROR(VLOOKUP(I120,SICRO!A:D,2,0),"REVER")))</f>
        <v>ACABAMENTOS PARA FORRO (SANCA DE GESSO MONTADA NA OBRA). AF_05/2017_P</v>
      </c>
      <c r="C120" s="571"/>
      <c r="D120" s="571"/>
      <c r="E120" s="571"/>
      <c r="F120" s="571"/>
      <c r="G120" s="571"/>
      <c r="H120" s="571"/>
      <c r="I120" s="121" t="s">
        <v>11070</v>
      </c>
      <c r="J120" s="23" t="s">
        <v>20</v>
      </c>
      <c r="K120" s="24" t="str">
        <f>IFERROR(VLOOKUP(I120,'SINAPI '!A:D,3,FALSE),IFERROR(VLOOKUP(I120,SETOP!A:E,4,FALSE),IFERROR(VLOOKUP(I120,SICRO!A:D,3,0),"UNIDADE INVÁLIDA")))</f>
        <v>M2</v>
      </c>
      <c r="L120" s="323">
        <f>ROUNDUP(VLOOKUP(A120,'MEMÓRIA DE CÁLCULO'!A:L,12,FALSE),2)</f>
        <v>2.4</v>
      </c>
      <c r="M120" s="267" t="str">
        <f>IFERROR(VLOOKUP(I120,'SINAPI '!$A:$D,4,FALSE),IFERROR(VLOOKUP(I120,SETOP!A:E,5,FALSE),"UNIDADE INVÁLIDA"))</f>
        <v>52,06</v>
      </c>
      <c r="N120" s="167">
        <f t="shared" si="105"/>
        <v>63.627732000000002</v>
      </c>
      <c r="O120" s="151">
        <f t="shared" si="106"/>
        <v>124.944</v>
      </c>
      <c r="P120" s="152">
        <f t="shared" si="107"/>
        <v>152.70655679999999</v>
      </c>
    </row>
    <row r="121" spans="1:29" s="43" customFormat="1">
      <c r="A121" s="108" t="s">
        <v>50175</v>
      </c>
      <c r="B121" s="570" t="str">
        <f>IFERROR(VLOOKUP(I121,'SINAPI '!A:D,2,0),IFERROR(VLOOKUP(I121,SETOP!A:E,3,FALSE),IFERROR(VLOOKUP(I121,SICRO!A:D,2,0),"REVER")))</f>
        <v>APLICAÇÃO DE FUNDO SELADOR ACRÍLICO EM PAREDES, UMA DEMÃO. AF_06/2014</v>
      </c>
      <c r="C121" s="571"/>
      <c r="D121" s="571"/>
      <c r="E121" s="571"/>
      <c r="F121" s="571"/>
      <c r="G121" s="571"/>
      <c r="H121" s="571"/>
      <c r="I121" s="288" t="s">
        <v>10611</v>
      </c>
      <c r="J121" s="23" t="s">
        <v>20</v>
      </c>
      <c r="K121" s="24" t="str">
        <f>IFERROR(VLOOKUP(I121,'SINAPI '!A:D,3,FALSE),IFERROR(VLOOKUP(I121,SETOP!A:E,4,FALSE),IFERROR(VLOOKUP(I121,SICRO!A:D,3,0),"UNIDADE INVÁLIDA")))</f>
        <v>M2</v>
      </c>
      <c r="L121" s="323">
        <f>ROUNDUP(VLOOKUP(A121,'MEMÓRIA DE CÁLCULO'!A:L,12,FALSE),2)</f>
        <v>223.56</v>
      </c>
      <c r="M121" s="267" t="str">
        <f>IFERROR(VLOOKUP(I121,'SINAPI '!$A:$D,4,FALSE),IFERROR(VLOOKUP(I121,SETOP!A:E,5,FALSE),"UNIDADE INVÁLIDA"))</f>
        <v>2,87</v>
      </c>
      <c r="N121" s="167">
        <f t="shared" ref="N121:N126" si="108">M121*(1+$C$8)</f>
        <v>3.507714</v>
      </c>
      <c r="O121" s="151">
        <f t="shared" ref="O121:O126" si="109">M121*L121</f>
        <v>641.61720000000003</v>
      </c>
      <c r="P121" s="152">
        <f t="shared" ref="P121:P126" si="110">L121*N121</f>
        <v>784.18454183999995</v>
      </c>
    </row>
    <row r="122" spans="1:29" s="43" customFormat="1" ht="32.25" customHeight="1">
      <c r="A122" s="108" t="s">
        <v>50176</v>
      </c>
      <c r="B122" s="570" t="str">
        <f>IFERROR(VLOOKUP(I122,'SINAPI '!A:D,2,0),IFERROR(VLOOKUP(I122,SETOP!A:E,3,FALSE),IFERROR(VLOOKUP(I122,SICRO!A:D,2,0),"REVER")))</f>
        <v>APLICAÇÃO MANUAL DE PINTURA COM TINTA LÁTEX ACRÍLICA EM PAREDES, DUAS DEMÃOS. AF_06/2014</v>
      </c>
      <c r="C122" s="571"/>
      <c r="D122" s="571"/>
      <c r="E122" s="571"/>
      <c r="F122" s="571"/>
      <c r="G122" s="571"/>
      <c r="H122" s="571"/>
      <c r="I122" s="288" t="s">
        <v>10613</v>
      </c>
      <c r="J122" s="23" t="s">
        <v>20</v>
      </c>
      <c r="K122" s="24" t="str">
        <f>IFERROR(VLOOKUP(I122,'SINAPI '!A:D,3,FALSE),IFERROR(VLOOKUP(I122,SETOP!A:E,4,FALSE),IFERROR(VLOOKUP(I122,SICRO!A:D,3,0),"UNIDADE INVÁLIDA")))</f>
        <v>M2</v>
      </c>
      <c r="L122" s="323">
        <f>ROUNDUP(VLOOKUP(A122,'MEMÓRIA DE CÁLCULO'!A:L,12,FALSE),2)</f>
        <v>83.84</v>
      </c>
      <c r="M122" s="267" t="str">
        <f>IFERROR(VLOOKUP(I122,'SINAPI '!$A:$D,4,FALSE),IFERROR(VLOOKUP(I122,SETOP!A:E,5,FALSE),"UNIDADE INVÁLIDA"))</f>
        <v>13,41</v>
      </c>
      <c r="N122" s="167">
        <f t="shared" ref="N122:N123" si="111">M122*(1+$C$8)</f>
        <v>16.389702</v>
      </c>
      <c r="O122" s="151">
        <f t="shared" ref="O122:O123" si="112">M122*L122</f>
        <v>1124.2944</v>
      </c>
      <c r="P122" s="152">
        <f t="shared" ref="P122:P123" si="113">L122*N122</f>
        <v>1374.1126156800001</v>
      </c>
    </row>
    <row r="123" spans="1:29" s="43" customFormat="1" ht="30.75" customHeight="1">
      <c r="A123" s="108" t="s">
        <v>50177</v>
      </c>
      <c r="B123" s="570" t="str">
        <f>IFERROR(VLOOKUP(I123,'SINAPI '!A:D,2,0),IFERROR(VLOOKUP(I123,SETOP!A:E,3,FALSE),IFERROR(VLOOKUP(I123,SICRO!A:D,2,0),"REVER")))</f>
        <v>APLICAÇÃO MANUAL DE TINTA LÁTEX ACRÍLICA EM PAREDE EXTERNAS DE CASAS, DUAS DEMÃOS. AF_11/2016</v>
      </c>
      <c r="C123" s="571"/>
      <c r="D123" s="571"/>
      <c r="E123" s="571"/>
      <c r="F123" s="571"/>
      <c r="G123" s="571"/>
      <c r="H123" s="571"/>
      <c r="I123" s="288" t="s">
        <v>10624</v>
      </c>
      <c r="J123" s="23" t="s">
        <v>20</v>
      </c>
      <c r="K123" s="24" t="str">
        <f>IFERROR(VLOOKUP(I123,'SINAPI '!A:D,3,FALSE),IFERROR(VLOOKUP(I123,SETOP!A:E,4,FALSE),IFERROR(VLOOKUP(I123,SICRO!A:D,3,0),"UNIDADE INVÁLIDA")))</f>
        <v>M2</v>
      </c>
      <c r="L123" s="323">
        <f>ROUNDUP(VLOOKUP(A123,'MEMÓRIA DE CÁLCULO'!A:L,12,FALSE),2)</f>
        <v>139.72999999999999</v>
      </c>
      <c r="M123" s="267" t="str">
        <f>IFERROR(VLOOKUP(I123,'SINAPI '!$A:$D,4,FALSE),IFERROR(VLOOKUP(I123,SETOP!A:E,5,FALSE),"UNIDADE INVÁLIDA"))</f>
        <v>14,95</v>
      </c>
      <c r="N123" s="167">
        <f t="shared" si="111"/>
        <v>18.271889999999999</v>
      </c>
      <c r="O123" s="151">
        <f t="shared" si="112"/>
        <v>2088.9634999999998</v>
      </c>
      <c r="P123" s="152">
        <f t="shared" si="113"/>
        <v>2553.1311896999996</v>
      </c>
    </row>
    <row r="124" spans="1:29" s="43" customFormat="1">
      <c r="A124" s="108"/>
      <c r="B124" s="570"/>
      <c r="C124" s="571"/>
      <c r="D124" s="571"/>
      <c r="E124" s="571"/>
      <c r="F124" s="571"/>
      <c r="G124" s="571"/>
      <c r="H124" s="571"/>
      <c r="I124" s="288"/>
      <c r="J124" s="23"/>
      <c r="K124" s="24"/>
      <c r="L124" s="323"/>
      <c r="M124" s="267"/>
      <c r="N124" s="167"/>
      <c r="O124" s="151"/>
      <c r="P124" s="152"/>
    </row>
    <row r="125" spans="1:29" s="139" customFormat="1" ht="15.75" customHeight="1">
      <c r="A125" s="280" t="s">
        <v>50178</v>
      </c>
      <c r="B125" s="576" t="s">
        <v>38643</v>
      </c>
      <c r="C125" s="577"/>
      <c r="D125" s="577"/>
      <c r="E125" s="577"/>
      <c r="F125" s="577"/>
      <c r="G125" s="577"/>
      <c r="H125" s="577"/>
      <c r="I125" s="315"/>
      <c r="J125" s="313"/>
      <c r="K125" s="281"/>
      <c r="L125" s="282"/>
      <c r="M125" s="283" t="s">
        <v>17</v>
      </c>
      <c r="N125" s="284"/>
      <c r="O125" s="283">
        <f>O126</f>
        <v>181.58319999999998</v>
      </c>
      <c r="P125" s="361">
        <f>P126</f>
        <v>221.93098703999996</v>
      </c>
      <c r="Q125" s="115"/>
      <c r="R125" s="115"/>
      <c r="S125" s="115"/>
      <c r="T125" s="115"/>
      <c r="U125" s="115"/>
      <c r="V125" s="115"/>
      <c r="W125" s="115"/>
      <c r="X125" s="115"/>
      <c r="Y125" s="115"/>
      <c r="Z125" s="115"/>
      <c r="AA125" s="285"/>
      <c r="AB125" s="285"/>
      <c r="AC125" s="285"/>
    </row>
    <row r="126" spans="1:29" s="43" customFormat="1">
      <c r="A126" s="108" t="s">
        <v>50179</v>
      </c>
      <c r="B126" s="570" t="str">
        <f>IFERROR(VLOOKUP(I126,'SINAPI '!A:D,2,0),IFERROR(VLOOKUP(I126,SETOP!A:E,3,FALSE),IFERROR(VLOOKUP(I126,SICRO!A:D,2,0),"REVER")))</f>
        <v>LIMPEZA FINAL PARA ENTREGA DA OBRA</v>
      </c>
      <c r="C126" s="571"/>
      <c r="D126" s="571"/>
      <c r="E126" s="571"/>
      <c r="F126" s="571"/>
      <c r="G126" s="571"/>
      <c r="H126" s="571"/>
      <c r="I126" s="327" t="s">
        <v>161</v>
      </c>
      <c r="J126" s="23" t="s">
        <v>19</v>
      </c>
      <c r="K126" s="24" t="str">
        <f>IFERROR(VLOOKUP(I126,'SINAPI '!A:D,3,FALSE),IFERROR(VLOOKUP(I126,SETOP!A:E,4,FALSE),IFERROR(VLOOKUP(I126,SICRO!A:D,3,0),"UNIDADE INVÁLIDA")))</f>
        <v>m2</v>
      </c>
      <c r="L126" s="323">
        <f>ROUNDUP(VLOOKUP(A126,'MEMÓRIA DE CÁLCULO'!A:L,12,FALSE),2)</f>
        <v>28.24</v>
      </c>
      <c r="M126" s="267">
        <f>IFERROR(VLOOKUP(I126,'SINAPI '!$A:$D,4,FALSE),IFERROR(VLOOKUP(I126,SETOP!A:E,5,FALSE),"UNIDADE INVÁLIDA"))</f>
        <v>6.43</v>
      </c>
      <c r="N126" s="167">
        <f t="shared" si="108"/>
        <v>7.8587459999999991</v>
      </c>
      <c r="O126" s="151">
        <f t="shared" si="109"/>
        <v>181.58319999999998</v>
      </c>
      <c r="P126" s="152">
        <f t="shared" si="110"/>
        <v>221.93098703999996</v>
      </c>
    </row>
    <row r="127" spans="1:29" s="43" customFormat="1">
      <c r="A127" s="108"/>
      <c r="B127" s="337"/>
      <c r="C127" s="332"/>
      <c r="D127" s="332"/>
      <c r="E127" s="332"/>
      <c r="F127" s="332"/>
      <c r="G127" s="332"/>
      <c r="H127" s="336"/>
      <c r="I127" s="18"/>
      <c r="J127" s="9"/>
      <c r="K127" s="11"/>
      <c r="L127" s="5"/>
      <c r="M127" s="158"/>
      <c r="N127" s="151"/>
      <c r="O127" s="158"/>
      <c r="P127" s="159"/>
    </row>
    <row r="128" spans="1:29" s="139" customFormat="1" ht="15.75" customHeight="1">
      <c r="A128" s="280" t="s">
        <v>38636</v>
      </c>
      <c r="B128" s="576" t="s">
        <v>38635</v>
      </c>
      <c r="C128" s="577"/>
      <c r="D128" s="577"/>
      <c r="E128" s="577"/>
      <c r="F128" s="577"/>
      <c r="G128" s="577"/>
      <c r="H128" s="577"/>
      <c r="I128" s="315"/>
      <c r="J128" s="313"/>
      <c r="K128" s="281"/>
      <c r="L128" s="282"/>
      <c r="M128" s="283" t="s">
        <v>17</v>
      </c>
      <c r="N128" s="284"/>
      <c r="O128" s="283">
        <f>O129+O134+O156+O164</f>
        <v>49125.547399999989</v>
      </c>
      <c r="P128" s="361">
        <f>P129+P134+P156+P164</f>
        <v>60041.244032279988</v>
      </c>
      <c r="Q128" s="115"/>
      <c r="R128" s="115"/>
      <c r="S128" s="115"/>
      <c r="T128" s="115"/>
      <c r="U128" s="115"/>
      <c r="V128" s="115"/>
      <c r="W128" s="115"/>
      <c r="X128" s="115"/>
      <c r="Y128" s="115"/>
      <c r="Z128" s="115"/>
      <c r="AA128" s="285"/>
      <c r="AB128" s="285"/>
      <c r="AC128" s="285"/>
    </row>
    <row r="129" spans="1:29" s="139" customFormat="1" ht="15.75" customHeight="1">
      <c r="A129" s="280" t="s">
        <v>38634</v>
      </c>
      <c r="B129" s="576" t="s">
        <v>38641</v>
      </c>
      <c r="C129" s="577"/>
      <c r="D129" s="577"/>
      <c r="E129" s="577"/>
      <c r="F129" s="577"/>
      <c r="G129" s="577"/>
      <c r="H129" s="577"/>
      <c r="I129" s="315"/>
      <c r="J129" s="313"/>
      <c r="K129" s="281"/>
      <c r="L129" s="282"/>
      <c r="M129" s="283" t="s">
        <v>17</v>
      </c>
      <c r="N129" s="284"/>
      <c r="O129" s="283">
        <f>SUM(O130:O132)</f>
        <v>338.88</v>
      </c>
      <c r="P129" s="361">
        <f>SUM(P130:P132)</f>
        <v>414.17913599999997</v>
      </c>
      <c r="Q129" s="115"/>
      <c r="R129" s="115"/>
      <c r="S129" s="115"/>
      <c r="T129" s="115"/>
      <c r="U129" s="115"/>
      <c r="V129" s="115"/>
      <c r="W129" s="115"/>
      <c r="X129" s="115"/>
      <c r="Y129" s="115"/>
      <c r="Z129" s="115"/>
      <c r="AA129" s="285"/>
      <c r="AB129" s="285"/>
      <c r="AC129" s="285"/>
    </row>
    <row r="130" spans="1:29" s="43" customFormat="1" ht="60" customHeight="1">
      <c r="A130" s="108" t="s">
        <v>38646</v>
      </c>
      <c r="B130" s="570" t="str">
        <f>IFERROR(VLOOKUP(I130,'SINAPI '!A:D,2,0),IFERROR(VLOOKUP(I130,SETOP!A:E,3,FALSE),IFERROR(VLOOKUP(I130,SICRO!A:D,2,0),"REVER")))</f>
        <v>PONTO DE EMBUTIR PARA ÁGUA FRIA EM TUBO PVC RÍGIDO ROSCÁVEL, DN 1/2" (20MM), EMBUTIDO NA ALVENARIA COM DISTÂNCIA DE ATÉ CINCO (5) METROS DA TOMADA DE ÁGUA, INCLUSIVE CONEXÕES E FIXAÇÃO DO TUBO COM ENCHIMENTO DO RASGO NA ALVENARIA/CONCRETO COM ARGAMASSA</v>
      </c>
      <c r="C130" s="571"/>
      <c r="D130" s="571"/>
      <c r="E130" s="571"/>
      <c r="F130" s="571"/>
      <c r="G130" s="571"/>
      <c r="H130" s="571"/>
      <c r="I130" s="276" t="s">
        <v>3335</v>
      </c>
      <c r="J130" s="23" t="s">
        <v>19</v>
      </c>
      <c r="K130" s="24" t="str">
        <f>IFERROR(VLOOKUP(I130,'SINAPI '!A:D,3,FALSE),IFERROR(VLOOKUP(I130,SETOP!A:E,4,FALSE),IFERROR(VLOOKUP(I130,SICRO!A:D,3,0),"UNIDADE INVÁLIDA")))</f>
        <v>un</v>
      </c>
      <c r="L130" s="323">
        <f>ROUNDUP(VLOOKUP(A130,'MEMÓRIA DE CÁLCULO'!A:L,12,FALSE),2)</f>
        <v>1</v>
      </c>
      <c r="M130" s="267">
        <f>IFERROR(VLOOKUP(I130,'SINAPI '!$A:$D,4,FALSE),IFERROR(VLOOKUP(I130,SETOP!A:E,5,FALSE),"UNIDADE INVÁLIDA"))</f>
        <v>169.2</v>
      </c>
      <c r="N130" s="167">
        <f t="shared" ref="N130" si="114">M130*(1+$C$8)</f>
        <v>206.79623999999998</v>
      </c>
      <c r="O130" s="151">
        <f t="shared" ref="O130" si="115">M130*L130</f>
        <v>169.2</v>
      </c>
      <c r="P130" s="152">
        <f t="shared" ref="P130" si="116">L130*N130</f>
        <v>206.79623999999998</v>
      </c>
    </row>
    <row r="131" spans="1:29" s="43" customFormat="1" ht="30.75" customHeight="1">
      <c r="A131" s="108" t="s">
        <v>38647</v>
      </c>
      <c r="B131" s="570" t="str">
        <f>IFERROR(VLOOKUP(I131,'SINAPI '!A:D,2,0),IFERROR(VLOOKUP(I131,SETOP!A:E,3,FALSE),IFERROR(VLOOKUP(I131,SICRO!A:D,2,0),"REVER")))</f>
        <v>DEMOLIÇÃO DE REVESTIMENTO CERÂMICO, AZULEJO OU LADRILHO HIDRÁULICO INCLUSIVE AFASTAMENTO</v>
      </c>
      <c r="C131" s="571"/>
      <c r="D131" s="571"/>
      <c r="E131" s="571"/>
      <c r="F131" s="571"/>
      <c r="G131" s="571"/>
      <c r="H131" s="571"/>
      <c r="I131" s="276" t="s">
        <v>825</v>
      </c>
      <c r="J131" s="23" t="s">
        <v>19</v>
      </c>
      <c r="K131" s="24" t="str">
        <f>IFERROR(VLOOKUP(I131,'SINAPI '!A:D,3,FALSE),IFERROR(VLOOKUP(I131,SETOP!A:E,4,FALSE),IFERROR(VLOOKUP(I131,SICRO!A:D,3,0),"UNIDADE INVÁLIDA")))</f>
        <v>m2</v>
      </c>
      <c r="L131" s="323">
        <f>ROUNDUP(VLOOKUP(A131,'MEMÓRIA DE CÁLCULO'!A:L,12,FALSE),2)</f>
        <v>2</v>
      </c>
      <c r="M131" s="267">
        <f>IFERROR(VLOOKUP(I131,'SINAPI '!$A:$D,4,FALSE),IFERROR(VLOOKUP(I131,SETOP!A:E,5,FALSE),"UNIDADE INVÁLIDA"))</f>
        <v>16.420000000000002</v>
      </c>
      <c r="N131" s="167">
        <f t="shared" ref="N131:N132" si="117">M131*(1+$C$8)</f>
        <v>20.068524</v>
      </c>
      <c r="O131" s="151">
        <f t="shared" ref="O131:O132" si="118">M131*L131</f>
        <v>32.840000000000003</v>
      </c>
      <c r="P131" s="152">
        <f t="shared" ref="P131:P132" si="119">L131*N131</f>
        <v>40.137048</v>
      </c>
    </row>
    <row r="132" spans="1:29" s="43" customFormat="1" ht="58.5" customHeight="1">
      <c r="A132" s="108" t="s">
        <v>38648</v>
      </c>
      <c r="B132" s="570" t="str">
        <f>IFERROR(VLOOKUP(I132,'SINAPI '!A:D,2,0),IFERROR(VLOOKUP(I132,SETOP!A:E,3,FALSE),IFERROR(VLOOKUP(I132,SICRO!A:D,2,0),"REVER")))</f>
        <v>REVESTIMENTO COM CERÂMICA APLICADO EM PAREDE, ACABAMENTO ESMALTADO, AMBIENTE INTERNO/EXTERNO, PADRÃO EXTRA, DIMENSÃO DA PEÇA ATÉ 2025 CM2, PEI III, ASSENTAMENTO COM ARGAMASSA INDUSTRIALIZADA, INCLUSIVE REJUNTAMENTO</v>
      </c>
      <c r="C132" s="571"/>
      <c r="D132" s="571"/>
      <c r="E132" s="571"/>
      <c r="F132" s="571"/>
      <c r="G132" s="571"/>
      <c r="H132" s="571"/>
      <c r="I132" s="276" t="s">
        <v>4305</v>
      </c>
      <c r="J132" s="23" t="s">
        <v>19</v>
      </c>
      <c r="K132" s="24" t="str">
        <f>IFERROR(VLOOKUP(I132,'SINAPI '!A:D,3,FALSE),IFERROR(VLOOKUP(I132,SETOP!A:E,4,FALSE),IFERROR(VLOOKUP(I132,SICRO!A:D,3,0),"UNIDADE INVÁLIDA")))</f>
        <v>m2</v>
      </c>
      <c r="L132" s="323">
        <f>ROUNDUP(VLOOKUP(A132,'MEMÓRIA DE CÁLCULO'!A:L,12,FALSE),2)</f>
        <v>2</v>
      </c>
      <c r="M132" s="267">
        <f>IFERROR(VLOOKUP(I132,'SINAPI '!$A:$D,4,FALSE),IFERROR(VLOOKUP(I132,SETOP!A:E,5,FALSE),"UNIDADE INVÁLIDA"))</f>
        <v>68.42</v>
      </c>
      <c r="N132" s="167">
        <f t="shared" si="117"/>
        <v>83.622923999999998</v>
      </c>
      <c r="O132" s="151">
        <f t="shared" si="118"/>
        <v>136.84</v>
      </c>
      <c r="P132" s="152">
        <f t="shared" si="119"/>
        <v>167.245848</v>
      </c>
    </row>
    <row r="133" spans="1:29" s="43" customFormat="1">
      <c r="A133" s="108"/>
      <c r="B133" s="337"/>
      <c r="C133" s="332"/>
      <c r="D133" s="332"/>
      <c r="E133" s="332"/>
      <c r="F133" s="332"/>
      <c r="G133" s="332"/>
      <c r="H133" s="336"/>
      <c r="I133" s="18"/>
      <c r="J133" s="9"/>
      <c r="K133" s="11"/>
      <c r="L133" s="5"/>
      <c r="M133" s="158"/>
      <c r="N133" s="151"/>
      <c r="O133" s="158"/>
      <c r="P133" s="159"/>
    </row>
    <row r="134" spans="1:29" s="139" customFormat="1" ht="15.75" customHeight="1">
      <c r="A134" s="280" t="s">
        <v>38639</v>
      </c>
      <c r="B134" s="576" t="s">
        <v>38694</v>
      </c>
      <c r="C134" s="577"/>
      <c r="D134" s="577"/>
      <c r="E134" s="577"/>
      <c r="F134" s="577"/>
      <c r="G134" s="577"/>
      <c r="H134" s="577"/>
      <c r="I134" s="315"/>
      <c r="J134" s="313"/>
      <c r="K134" s="281"/>
      <c r="L134" s="282"/>
      <c r="M134" s="283" t="s">
        <v>17</v>
      </c>
      <c r="N134" s="284"/>
      <c r="O134" s="283">
        <f>O135+O144+O153</f>
        <v>39602.55509999999</v>
      </c>
      <c r="P134" s="361">
        <f>P135+P144+P153</f>
        <v>48402.242843219989</v>
      </c>
      <c r="Q134" s="115"/>
      <c r="R134" s="115"/>
      <c r="S134" s="115"/>
      <c r="T134" s="115"/>
      <c r="U134" s="115"/>
      <c r="V134" s="115"/>
      <c r="W134" s="115"/>
      <c r="X134" s="115"/>
      <c r="Y134" s="115"/>
      <c r="Z134" s="115"/>
      <c r="AA134" s="285"/>
      <c r="AB134" s="285"/>
      <c r="AC134" s="285"/>
    </row>
    <row r="135" spans="1:29" s="139" customFormat="1">
      <c r="A135" s="107" t="s">
        <v>38652</v>
      </c>
      <c r="B135" s="574" t="s">
        <v>38662</v>
      </c>
      <c r="C135" s="575"/>
      <c r="D135" s="575"/>
      <c r="E135" s="575"/>
      <c r="F135" s="575"/>
      <c r="G135" s="575"/>
      <c r="H135" s="575"/>
      <c r="I135" s="349"/>
      <c r="J135" s="348"/>
      <c r="K135" s="3"/>
      <c r="L135" s="3"/>
      <c r="M135" s="308"/>
      <c r="N135" s="308"/>
      <c r="O135" s="239">
        <f>SUM(O136:O143)</f>
        <v>35355.393199999991</v>
      </c>
      <c r="P135" s="286">
        <f>SUM(P136:P143)</f>
        <v>43211.361569039989</v>
      </c>
      <c r="R135" s="26"/>
      <c r="AA135" s="17"/>
      <c r="AB135" s="17"/>
      <c r="AC135" s="17"/>
    </row>
    <row r="136" spans="1:29" s="43" customFormat="1">
      <c r="A136" s="108" t="s">
        <v>38657</v>
      </c>
      <c r="B136" s="570" t="str">
        <f>IFERROR(VLOOKUP(I136,'SINAPI '!A:D,2,0),IFERROR(VLOOKUP(I136,SETOP!A:E,3,FALSE),IFERROR(VLOOKUP(I136,SICRO!A:D,2,0),"REVER")))</f>
        <v>DEMOLIÇÃO DE REBOCO, COM ESPESSURA DE ATÉ 55MM, INCLUSIVE AFASTAMENTO</v>
      </c>
      <c r="C136" s="571"/>
      <c r="D136" s="571"/>
      <c r="E136" s="571"/>
      <c r="F136" s="571"/>
      <c r="G136" s="571"/>
      <c r="H136" s="571"/>
      <c r="I136" s="276" t="s">
        <v>822</v>
      </c>
      <c r="J136" s="23" t="s">
        <v>19</v>
      </c>
      <c r="K136" s="24" t="str">
        <f>IFERROR(VLOOKUP(I136,'SINAPI '!A:D,3,FALSE),IFERROR(VLOOKUP(I136,SETOP!A:E,4,FALSE),IFERROR(VLOOKUP(I136,SICRO!A:D,3,0),"UNIDADE INVÁLIDA")))</f>
        <v>m2</v>
      </c>
      <c r="L136" s="323">
        <f>ROUNDUP(VLOOKUP(A136,'MEMÓRIA DE CÁLCULO'!A:L,12,FALSE),2)</f>
        <v>476.03</v>
      </c>
      <c r="M136" s="267">
        <f>IFERROR(VLOOKUP(I136,'SINAPI '!$A:$D,4,FALSE),IFERROR(VLOOKUP(I136,SETOP!A:E,5,FALSE),"UNIDADE INVÁLIDA"))</f>
        <v>14.36</v>
      </c>
      <c r="N136" s="167">
        <f t="shared" ref="N136" si="120">M136*(1+$C$8)</f>
        <v>17.550791999999998</v>
      </c>
      <c r="O136" s="151">
        <f t="shared" ref="O136" si="121">M136*L136</f>
        <v>6835.7907999999998</v>
      </c>
      <c r="P136" s="152">
        <f t="shared" ref="P136" si="122">L136*N136</f>
        <v>8354.7035157599985</v>
      </c>
    </row>
    <row r="137" spans="1:29" s="43" customFormat="1" ht="47.25" customHeight="1">
      <c r="A137" s="108" t="s">
        <v>38658</v>
      </c>
      <c r="B137" s="570" t="str">
        <f>IFERROR(VLOOKUP(I137,'SINAPI '!A:D,2,0),IFERROR(VLOOKUP(I137,SETOP!A:E,3,FALSE),IFERROR(VLOOKUP(I137,SICRO!A:D,2,0),"REVER")))</f>
        <v>MASSA ÚNICA, PARA RECEBIMENTO DE PINTURA, EM ARGAMASSA TRAÇO 1:2:8, PREPARO MANUAL, APLICADA MANUALMENTE EM FACES INTERNAS DE PAREDES, ESPESSURA DE 20MM, COM EXECUÇÃO DE TALISCAS. AF_06/2014</v>
      </c>
      <c r="C137" s="571"/>
      <c r="D137" s="571"/>
      <c r="E137" s="571"/>
      <c r="F137" s="571"/>
      <c r="G137" s="571"/>
      <c r="H137" s="571"/>
      <c r="I137" s="288" t="s">
        <v>10930</v>
      </c>
      <c r="J137" s="9" t="s">
        <v>20</v>
      </c>
      <c r="K137" s="24" t="str">
        <f>IFERROR(VLOOKUP(I137,'SINAPI '!A:D,3,FALSE),IFERROR(VLOOKUP(I137,SETOP!A:E,4,FALSE),IFERROR(VLOOKUP(I137,SICRO!A:D,3,0),"UNIDADE INVÁLIDA")))</f>
        <v>M2</v>
      </c>
      <c r="L137" s="323">
        <f>ROUNDUP(VLOOKUP(A137,'MEMÓRIA DE CÁLCULO'!A:L,12,FALSE),2)</f>
        <v>476.03</v>
      </c>
      <c r="M137" s="267" t="str">
        <f>IFERROR(VLOOKUP(I137,'SINAPI '!$A:$D,4,FALSE),IFERROR(VLOOKUP(I137,SETOP!A:E,5,FALSE),"UNIDADE INVÁLIDA"))</f>
        <v>38,30</v>
      </c>
      <c r="N137" s="167">
        <f t="shared" ref="N137:N140" si="123">M137*(1+$C$8)</f>
        <v>46.810259999999992</v>
      </c>
      <c r="O137" s="151">
        <f t="shared" ref="O137:O140" si="124">M137*L137</f>
        <v>18231.948999999997</v>
      </c>
      <c r="P137" s="152">
        <f t="shared" ref="P137:P140" si="125">L137*N137</f>
        <v>22283.088067799996</v>
      </c>
    </row>
    <row r="138" spans="1:29" s="43" customFormat="1">
      <c r="A138" s="108" t="s">
        <v>38659</v>
      </c>
      <c r="B138" s="570" t="str">
        <f>IFERROR(VLOOKUP(I138,'SINAPI '!A:D,2,0),IFERROR(VLOOKUP(I138,SETOP!A:E,3,FALSE),IFERROR(VLOOKUP(I138,SICRO!A:D,2,0),"REVER")))</f>
        <v>APLICAÇÃO DE FUNDO SELADOR ACRÍLICO EM PAREDES, UMA DEMÃO. AF_06/2014</v>
      </c>
      <c r="C138" s="571"/>
      <c r="D138" s="571"/>
      <c r="E138" s="571"/>
      <c r="F138" s="571"/>
      <c r="G138" s="571"/>
      <c r="H138" s="571"/>
      <c r="I138" s="288" t="s">
        <v>10611</v>
      </c>
      <c r="J138" s="23" t="s">
        <v>20</v>
      </c>
      <c r="K138" s="24" t="str">
        <f>IFERROR(VLOOKUP(I138,'SINAPI '!A:D,3,FALSE),IFERROR(VLOOKUP(I138,SETOP!A:E,4,FALSE),IFERROR(VLOOKUP(I138,SICRO!A:D,3,0),"UNIDADE INVÁLIDA")))</f>
        <v>M2</v>
      </c>
      <c r="L138" s="323">
        <f>ROUNDUP(VLOOKUP(A138,'MEMÓRIA DE CÁLCULO'!A:L,12,FALSE),2)</f>
        <v>447.63</v>
      </c>
      <c r="M138" s="267" t="str">
        <f>IFERROR(VLOOKUP(I138,'SINAPI '!$A:$D,4,FALSE),IFERROR(VLOOKUP(I138,SETOP!A:E,5,FALSE),"UNIDADE INVÁLIDA"))</f>
        <v>2,87</v>
      </c>
      <c r="N138" s="167">
        <f t="shared" si="123"/>
        <v>3.507714</v>
      </c>
      <c r="O138" s="151">
        <f t="shared" si="124"/>
        <v>1284.6981000000001</v>
      </c>
      <c r="P138" s="152">
        <f t="shared" si="125"/>
        <v>1570.1580178199999</v>
      </c>
    </row>
    <row r="139" spans="1:29" s="43" customFormat="1" ht="29.25" customHeight="1">
      <c r="A139" s="108" t="s">
        <v>38660</v>
      </c>
      <c r="B139" s="570" t="str">
        <f>IFERROR(VLOOKUP(I139,'SINAPI '!A:D,2,0),IFERROR(VLOOKUP(I139,SETOP!A:E,3,FALSE),IFERROR(VLOOKUP(I139,SICRO!A:D,2,0),"REVER")))</f>
        <v>PINTURA COM TEXTURA ACRÍLICA COM ROLO, INCLUSIVE UMA (1) DEMÃO DE SELADOR ACRÍLICO</v>
      </c>
      <c r="C139" s="571"/>
      <c r="D139" s="571"/>
      <c r="E139" s="571"/>
      <c r="F139" s="571"/>
      <c r="G139" s="571"/>
      <c r="H139" s="571"/>
      <c r="I139" s="276" t="s">
        <v>3843</v>
      </c>
      <c r="J139" s="23" t="s">
        <v>19</v>
      </c>
      <c r="K139" s="24" t="str">
        <f>IFERROR(VLOOKUP(I139,'SINAPI '!A:D,3,FALSE),IFERROR(VLOOKUP(I139,SETOP!A:E,4,FALSE),IFERROR(VLOOKUP(I139,SICRO!A:D,3,0),"UNIDADE INVÁLIDA")))</f>
        <v>m2</v>
      </c>
      <c r="L139" s="323">
        <f>ROUNDUP(VLOOKUP(A139,'MEMÓRIA DE CÁLCULO'!A:L,12,FALSE),2)</f>
        <v>30.450000000000003</v>
      </c>
      <c r="M139" s="267">
        <f>IFERROR(VLOOKUP(I139,'SINAPI '!$A:$D,4,FALSE),IFERROR(VLOOKUP(I139,SETOP!A:E,5,FALSE),"UNIDADE INVÁLIDA"))</f>
        <v>20.94</v>
      </c>
      <c r="N139" s="167">
        <f t="shared" si="123"/>
        <v>25.592867999999999</v>
      </c>
      <c r="O139" s="151">
        <f t="shared" si="124"/>
        <v>637.62300000000005</v>
      </c>
      <c r="P139" s="152">
        <f t="shared" si="125"/>
        <v>779.30283060000011</v>
      </c>
    </row>
    <row r="140" spans="1:29" s="43" customFormat="1" ht="33" customHeight="1">
      <c r="A140" s="108" t="s">
        <v>38661</v>
      </c>
      <c r="B140" s="570" t="str">
        <f>IFERROR(VLOOKUP(I140,'SINAPI '!A:D,2,0),IFERROR(VLOOKUP(I140,SETOP!A:E,3,FALSE),IFERROR(VLOOKUP(I140,SICRO!A:D,2,0),"REVER")))</f>
        <v>CHAPIM EM CHAPA GALVANIZADA, COM PINGADEIRA, ESP. 0,65MM (GSG-24), COM DESENVOLVIMENTO DE 35CM, INCLUSIVE IÇAMENTO MANUAL VERTICAL</v>
      </c>
      <c r="C140" s="571"/>
      <c r="D140" s="571"/>
      <c r="E140" s="571"/>
      <c r="F140" s="571"/>
      <c r="G140" s="571"/>
      <c r="H140" s="571"/>
      <c r="I140" s="276" t="s">
        <v>4171</v>
      </c>
      <c r="J140" s="23" t="s">
        <v>19</v>
      </c>
      <c r="K140" s="24" t="str">
        <f>IFERROR(VLOOKUP(I140,'SINAPI '!A:D,3,FALSE),IFERROR(VLOOKUP(I140,SETOP!A:E,4,FALSE),IFERROR(VLOOKUP(I140,SICRO!A:D,3,0),"UNIDADE INVÁLIDA")))</f>
        <v>m</v>
      </c>
      <c r="L140" s="323">
        <f>ROUNDUP(VLOOKUP(A140,'MEMÓRIA DE CÁLCULO'!A:L,12,FALSE),2)</f>
        <v>15.5</v>
      </c>
      <c r="M140" s="267">
        <f>IFERROR(VLOOKUP(I140,'SINAPI '!$A:$D,4,FALSE),IFERROR(VLOOKUP(I140,SETOP!A:E,5,FALSE),"UNIDADE INVÁLIDA"))</f>
        <v>57.35</v>
      </c>
      <c r="N140" s="167">
        <f t="shared" si="123"/>
        <v>70.093170000000001</v>
      </c>
      <c r="O140" s="151">
        <f t="shared" si="124"/>
        <v>888.92500000000007</v>
      </c>
      <c r="P140" s="152">
        <f t="shared" si="125"/>
        <v>1086.444135</v>
      </c>
    </row>
    <row r="141" spans="1:29" s="43" customFormat="1" ht="27.75" customHeight="1">
      <c r="A141" s="108" t="s">
        <v>38685</v>
      </c>
      <c r="B141" s="570" t="str">
        <f>IFERROR(VLOOKUP(I141,'SINAPI '!A:D,2,0),IFERROR(VLOOKUP(I141,SETOP!A:E,3,FALSE),IFERROR(VLOOKUP(I141,SICRO!A:D,2,0),"REVER")))</f>
        <v>APLICAÇÃO MANUAL DE PINTURA COM TINTA LÁTEX ACRÍLICA EM PAREDES, DUAS DEMÃOS. AF_06/2014</v>
      </c>
      <c r="C141" s="571"/>
      <c r="D141" s="571"/>
      <c r="E141" s="571"/>
      <c r="F141" s="571"/>
      <c r="G141" s="571"/>
      <c r="H141" s="571"/>
      <c r="I141" s="288" t="s">
        <v>10613</v>
      </c>
      <c r="J141" s="23" t="s">
        <v>20</v>
      </c>
      <c r="K141" s="24" t="str">
        <f>IFERROR(VLOOKUP(I141,'SINAPI '!A:D,3,FALSE),IFERROR(VLOOKUP(I141,SETOP!A:E,4,FALSE),IFERROR(VLOOKUP(I141,SICRO!A:D,3,0),"UNIDADE INVÁLIDA")))</f>
        <v>M2</v>
      </c>
      <c r="L141" s="323">
        <f>ROUNDUP(VLOOKUP(A141,'MEMÓRIA DE CÁLCULO'!A:L,12,FALSE),2)</f>
        <v>257.52999999999997</v>
      </c>
      <c r="M141" s="267" t="str">
        <f>IFERROR(VLOOKUP(I141,'SINAPI '!$A:$D,4,FALSE),IFERROR(VLOOKUP(I141,SETOP!A:E,5,FALSE),"UNIDADE INVÁLIDA"))</f>
        <v>13,41</v>
      </c>
      <c r="N141" s="167">
        <f t="shared" ref="N141:N142" si="126">M141*(1+$C$8)</f>
        <v>16.389702</v>
      </c>
      <c r="O141" s="151">
        <f t="shared" ref="O141:O142" si="127">M141*L141</f>
        <v>3453.4772999999996</v>
      </c>
      <c r="P141" s="152">
        <f t="shared" ref="P141:P142" si="128">L141*N141</f>
        <v>4220.8399560599992</v>
      </c>
    </row>
    <row r="142" spans="1:29" s="43" customFormat="1" ht="27.75" customHeight="1">
      <c r="A142" s="108" t="s">
        <v>38699</v>
      </c>
      <c r="B142" s="570" t="str">
        <f>IFERROR(VLOOKUP(I142,'SINAPI '!A:D,2,0),IFERROR(VLOOKUP(I142,SETOP!A:E,3,FALSE),IFERROR(VLOOKUP(I142,SICRO!A:D,2,0),"REVER")))</f>
        <v>APLICAÇÃO MANUAL DE TINTA LÁTEX ACRÍLICA EM PAREDE EXTERNAS DE CASAS, DUAS DEMÃOS. AF_11/2016</v>
      </c>
      <c r="C142" s="571"/>
      <c r="D142" s="571"/>
      <c r="E142" s="571"/>
      <c r="F142" s="571"/>
      <c r="G142" s="571"/>
      <c r="H142" s="571"/>
      <c r="I142" s="288" t="s">
        <v>10624</v>
      </c>
      <c r="J142" s="23" t="s">
        <v>20</v>
      </c>
      <c r="K142" s="24" t="str">
        <f>IFERROR(VLOOKUP(I142,'SINAPI '!A:D,3,FALSE),IFERROR(VLOOKUP(I142,SETOP!A:E,4,FALSE),IFERROR(VLOOKUP(I142,SICRO!A:D,3,0),"UNIDADE INVÁLIDA")))</f>
        <v>M2</v>
      </c>
      <c r="L142" s="323">
        <f>ROUNDUP(VLOOKUP(A142,'MEMÓRIA DE CÁLCULO'!A:L,12,FALSE),2)</f>
        <v>211.4</v>
      </c>
      <c r="M142" s="267" t="str">
        <f>IFERROR(VLOOKUP(I142,'SINAPI '!$A:$D,4,FALSE),IFERROR(VLOOKUP(I142,SETOP!A:E,5,FALSE),"UNIDADE INVÁLIDA"))</f>
        <v>14,95</v>
      </c>
      <c r="N142" s="167">
        <f t="shared" si="126"/>
        <v>18.271889999999999</v>
      </c>
      <c r="O142" s="151">
        <f t="shared" si="127"/>
        <v>3160.43</v>
      </c>
      <c r="P142" s="152">
        <f t="shared" si="128"/>
        <v>3862.6775459999999</v>
      </c>
    </row>
    <row r="143" spans="1:29" s="43" customFormat="1" ht="32.25" customHeight="1">
      <c r="A143" s="108" t="s">
        <v>38700</v>
      </c>
      <c r="B143" s="570" t="str">
        <f>IFERROR(VLOOKUP(I143,'SINAPI '!A:D,2,0),IFERROR(VLOOKUP(I143,SETOP!A:E,3,FALSE),IFERROR(VLOOKUP(I143,SICRO!A:D,2,0),"REVER")))</f>
        <v>APLICAÇÃO DE SELANTE, MASTIQUE ELÁSTICO, EM JUNTA DE DILAÇÃO, DIMENSÃO 20X10 MM, FATOR DE FORMA 1:2, EXCLUSIVE DELIMITADOR DE PROFUNDIDADE</v>
      </c>
      <c r="C143" s="571"/>
      <c r="D143" s="571"/>
      <c r="E143" s="571"/>
      <c r="F143" s="571"/>
      <c r="G143" s="571"/>
      <c r="H143" s="571"/>
      <c r="I143" s="276" t="s">
        <v>3930</v>
      </c>
      <c r="J143" s="23" t="s">
        <v>19</v>
      </c>
      <c r="K143" s="24" t="str">
        <f>IFERROR(VLOOKUP(I143,'SINAPI '!A:D,3,FALSE),IFERROR(VLOOKUP(I143,SETOP!A:E,4,FALSE),IFERROR(VLOOKUP(I143,SICRO!A:D,3,0),"UNIDADE INVÁLIDA")))</f>
        <v>m</v>
      </c>
      <c r="L143" s="323">
        <f>ROUNDUP(VLOOKUP(A143,'MEMÓRIA DE CÁLCULO'!A:L,12,FALSE),2)</f>
        <v>30</v>
      </c>
      <c r="M143" s="267">
        <f>IFERROR(VLOOKUP(I143,'SINAPI '!$A:$D,4,FALSE),IFERROR(VLOOKUP(I143,SETOP!A:E,5,FALSE),"UNIDADE INVÁLIDA"))</f>
        <v>28.75</v>
      </c>
      <c r="N143" s="167">
        <f t="shared" ref="N143" si="129">M143*(1+$C$8)</f>
        <v>35.138249999999999</v>
      </c>
      <c r="O143" s="151">
        <f t="shared" ref="O143" si="130">M143*L143</f>
        <v>862.5</v>
      </c>
      <c r="P143" s="152">
        <f t="shared" ref="P143" si="131">L143*N143</f>
        <v>1054.1475</v>
      </c>
    </row>
    <row r="144" spans="1:29" s="139" customFormat="1">
      <c r="A144" s="107" t="s">
        <v>38656</v>
      </c>
      <c r="B144" s="574" t="s">
        <v>38575</v>
      </c>
      <c r="C144" s="575"/>
      <c r="D144" s="575"/>
      <c r="E144" s="575"/>
      <c r="F144" s="575"/>
      <c r="G144" s="575"/>
      <c r="H144" s="575"/>
      <c r="I144" s="349"/>
      <c r="J144" s="348"/>
      <c r="K144" s="3"/>
      <c r="L144" s="3"/>
      <c r="M144" s="308"/>
      <c r="N144" s="308"/>
      <c r="O144" s="239">
        <f>SUM(O145:O151)</f>
        <v>2283.5119000000004</v>
      </c>
      <c r="P144" s="286">
        <f>SUM(P145:P151)</f>
        <v>2790.9082441800001</v>
      </c>
      <c r="R144" s="26"/>
      <c r="AA144" s="17"/>
      <c r="AB144" s="17"/>
      <c r="AC144" s="17"/>
    </row>
    <row r="145" spans="1:29" s="43" customFormat="1">
      <c r="A145" s="108" t="s">
        <v>38687</v>
      </c>
      <c r="B145" s="570" t="str">
        <f>IFERROR(VLOOKUP(I145,'SINAPI '!A:D,2,0),IFERROR(VLOOKUP(I145,SETOP!A:E,3,FALSE),IFERROR(VLOOKUP(I145,SICRO!A:D,2,0),"REVER")))</f>
        <v>DEMOLIÇÃO DE REBOCO, COM ESPESSURA DE ATÉ 55MM, INCLUSIVE AFASTAMENTO</v>
      </c>
      <c r="C145" s="571"/>
      <c r="D145" s="571"/>
      <c r="E145" s="571"/>
      <c r="F145" s="571"/>
      <c r="G145" s="571"/>
      <c r="H145" s="571"/>
      <c r="I145" s="276" t="s">
        <v>822</v>
      </c>
      <c r="J145" s="23" t="s">
        <v>19</v>
      </c>
      <c r="K145" s="24" t="str">
        <f>IFERROR(VLOOKUP(I145,'SINAPI '!A:D,3,FALSE),IFERROR(VLOOKUP(I145,SETOP!A:E,4,FALSE),IFERROR(VLOOKUP(I145,SICRO!A:D,3,0),"UNIDADE INVÁLIDA")))</f>
        <v>m2</v>
      </c>
      <c r="L145" s="323">
        <f>ROUNDUP(VLOOKUP(A145,'MEMÓRIA DE CÁLCULO'!A:L,12,FALSE),2)</f>
        <v>20.490000000000002</v>
      </c>
      <c r="M145" s="267">
        <f>IFERROR(VLOOKUP(I145,'SINAPI '!$A:$D,4,FALSE),IFERROR(VLOOKUP(I145,SETOP!A:E,5,FALSE),"UNIDADE INVÁLIDA"))</f>
        <v>14.36</v>
      </c>
      <c r="N145" s="167">
        <f t="shared" ref="N145" si="132">M145*(1+$C$8)</f>
        <v>17.550791999999998</v>
      </c>
      <c r="O145" s="151">
        <f t="shared" ref="O145" si="133">M145*L145</f>
        <v>294.2364</v>
      </c>
      <c r="P145" s="152">
        <f t="shared" ref="P145" si="134">L145*N145</f>
        <v>359.61572808</v>
      </c>
    </row>
    <row r="146" spans="1:29" s="43" customFormat="1">
      <c r="A146" s="108" t="s">
        <v>38688</v>
      </c>
      <c r="B146" s="570" t="str">
        <f>IFERROR(VLOOKUP(I146,'SINAPI '!A:D,2,0),IFERROR(VLOOKUP(I146,SETOP!A:E,3,FALSE),IFERROR(VLOOKUP(I146,SICRO!A:D,2,0),"REVER")))</f>
        <v>DEMOLIÇÃO DE FORRO DE GESSO INCLUSIVE AFASTAMENTO E EMPILHAMENTO</v>
      </c>
      <c r="C146" s="571"/>
      <c r="D146" s="571"/>
      <c r="E146" s="571"/>
      <c r="F146" s="571"/>
      <c r="G146" s="571"/>
      <c r="H146" s="571"/>
      <c r="I146" s="276" t="s">
        <v>38</v>
      </c>
      <c r="J146" s="23" t="s">
        <v>19</v>
      </c>
      <c r="K146" s="24" t="str">
        <f>IFERROR(VLOOKUP(I146,'SINAPI '!A:D,3,FALSE),IFERROR(VLOOKUP(I146,SETOP!A:E,4,FALSE),IFERROR(VLOOKUP(I146,SICRO!A:D,3,0),"UNIDADE INVÁLIDA")))</f>
        <v>m2</v>
      </c>
      <c r="L146" s="323">
        <f>ROUNDUP(VLOOKUP(A146,'MEMÓRIA DE CÁLCULO'!A:L,12,FALSE),2)</f>
        <v>14.45</v>
      </c>
      <c r="M146" s="267">
        <f>IFERROR(VLOOKUP(I146,'SINAPI '!$A:$D,4,FALSE),IFERROR(VLOOKUP(I146,SETOP!A:E,5,FALSE),"UNIDADE INVÁLIDA"))</f>
        <v>17.440000000000001</v>
      </c>
      <c r="N146" s="167">
        <f t="shared" ref="N146:N148" si="135">M146*(1+$C$8)</f>
        <v>21.315168</v>
      </c>
      <c r="O146" s="151">
        <f t="shared" ref="O146:O148" si="136">M146*L146</f>
        <v>252.00800000000001</v>
      </c>
      <c r="P146" s="152">
        <f t="shared" ref="P146:P148" si="137">L146*N146</f>
        <v>308.00417759999999</v>
      </c>
    </row>
    <row r="147" spans="1:29" s="43" customFormat="1">
      <c r="A147" s="108" t="s">
        <v>38689</v>
      </c>
      <c r="B147" s="570" t="str">
        <f>IFERROR(VLOOKUP(I147,'SINAPI '!A:D,2,0),IFERROR(VLOOKUP(I147,SETOP!A:E,3,FALSE),IFERROR(VLOOKUP(I147,SICRO!A:D,2,0),"REVER")))</f>
        <v>FORRO DE GESSO EM PLACAS ACARTONADAS - FGA</v>
      </c>
      <c r="C147" s="571"/>
      <c r="D147" s="571"/>
      <c r="E147" s="571"/>
      <c r="F147" s="571"/>
      <c r="G147" s="571"/>
      <c r="H147" s="571"/>
      <c r="I147" s="350" t="s">
        <v>2463</v>
      </c>
      <c r="J147" s="23" t="s">
        <v>19</v>
      </c>
      <c r="K147" s="24" t="str">
        <f>IFERROR(VLOOKUP(I147,'SINAPI '!A:D,3,FALSE),IFERROR(VLOOKUP(I147,SETOP!A:E,4,FALSE),IFERROR(VLOOKUP(I147,SICRO!A:D,3,0),"UNIDADE INVÁLIDA")))</f>
        <v>m2</v>
      </c>
      <c r="L147" s="323">
        <f>ROUNDUP(VLOOKUP(A147,'MEMÓRIA DE CÁLCULO'!A:L,12,FALSE),2)</f>
        <v>14.45</v>
      </c>
      <c r="M147" s="267">
        <f>IFERROR(VLOOKUP(I147,'SINAPI '!$A:$D,4,FALSE),IFERROR(VLOOKUP(I147,SETOP!A:E,5,FALSE),"UNIDADE INVÁLIDA"))</f>
        <v>43.29</v>
      </c>
      <c r="N147" s="167">
        <f t="shared" si="135"/>
        <v>52.909037999999995</v>
      </c>
      <c r="O147" s="151">
        <f t="shared" si="136"/>
        <v>625.54049999999995</v>
      </c>
      <c r="P147" s="152">
        <f t="shared" si="137"/>
        <v>764.5355990999999</v>
      </c>
    </row>
    <row r="148" spans="1:29" s="43" customFormat="1">
      <c r="A148" s="108" t="s">
        <v>38690</v>
      </c>
      <c r="B148" s="570" t="str">
        <f>IFERROR(VLOOKUP(I148,'SINAPI '!A:D,2,0),IFERROR(VLOOKUP(I148,SETOP!A:E,3,FALSE),IFERROR(VLOOKUP(I148,SICRO!A:D,2,0),"REVER")))</f>
        <v>ACABAMENTOS PARA FORRO (SANCA DE GESSO MONTADA NA OBRA). AF_05/2017_P</v>
      </c>
      <c r="C148" s="571"/>
      <c r="D148" s="571"/>
      <c r="E148" s="571"/>
      <c r="F148" s="571"/>
      <c r="G148" s="571"/>
      <c r="H148" s="571"/>
      <c r="I148" s="121" t="s">
        <v>11070</v>
      </c>
      <c r="J148" s="23" t="s">
        <v>19</v>
      </c>
      <c r="K148" s="24" t="str">
        <f>IFERROR(VLOOKUP(I148,'SINAPI '!A:D,3,FALSE),IFERROR(VLOOKUP(I148,SETOP!A:E,4,FALSE),IFERROR(VLOOKUP(I148,SICRO!A:D,3,0),"UNIDADE INVÁLIDA")))</f>
        <v>M2</v>
      </c>
      <c r="L148" s="323">
        <f>ROUNDUP(VLOOKUP(A148,'MEMÓRIA DE CÁLCULO'!A:L,12,FALSE),2)</f>
        <v>1.4</v>
      </c>
      <c r="M148" s="267" t="str">
        <f>IFERROR(VLOOKUP(I148,'SINAPI '!$A:$D,4,FALSE),IFERROR(VLOOKUP(I148,SETOP!A:E,5,FALSE),"UNIDADE INVÁLIDA"))</f>
        <v>52,06</v>
      </c>
      <c r="N148" s="167">
        <f t="shared" si="135"/>
        <v>63.627732000000002</v>
      </c>
      <c r="O148" s="151">
        <f t="shared" si="136"/>
        <v>72.884</v>
      </c>
      <c r="P148" s="152">
        <f t="shared" si="137"/>
        <v>89.078824799999992</v>
      </c>
    </row>
    <row r="149" spans="1:29" s="43" customFormat="1" ht="42.75" customHeight="1">
      <c r="A149" s="108" t="s">
        <v>38691</v>
      </c>
      <c r="B149" s="570" t="str">
        <f>IFERROR(VLOOKUP(I149,'SINAPI '!A:D,2,0),IFERROR(VLOOKUP(I149,SETOP!A:E,3,FALSE),IFERROR(VLOOKUP(I149,SICRO!A:D,2,0),"REVER")))</f>
        <v>MASSA ÚNICA, PARA RECEBIMENTO DE PINTURA, EM ARGAMASSA TRAÇO 1:2:8, PREPARO MANUAL, APLICADA MANUALMENTE EM TETO, ESPESSURA DE 10MM, COM EXECUÇÃO DE TALISCAS. AF_03/2015</v>
      </c>
      <c r="C149" s="571"/>
      <c r="D149" s="571"/>
      <c r="E149" s="571"/>
      <c r="F149" s="571"/>
      <c r="G149" s="571"/>
      <c r="H149" s="571"/>
      <c r="I149" s="14" t="s">
        <v>11027</v>
      </c>
      <c r="J149" s="23" t="s">
        <v>20</v>
      </c>
      <c r="K149" s="24" t="str">
        <f>IFERROR(VLOOKUP(I149,'SINAPI '!A:D,3,FALSE),IFERROR(VLOOKUP(I149,SETOP!A:E,4,FALSE),IFERROR(VLOOKUP(I149,SICRO!A:D,3,0),"UNIDADE INVÁLIDA")))</f>
        <v>M2</v>
      </c>
      <c r="L149" s="323">
        <f>ROUNDUP(VLOOKUP(A149,'MEMÓRIA DE CÁLCULO'!A:L,12,FALSE),2)</f>
        <v>20.490000000000002</v>
      </c>
      <c r="M149" s="267" t="str">
        <f>IFERROR(VLOOKUP(I149,'SINAPI '!$A:$D,4,FALSE),IFERROR(VLOOKUP(I149,SETOP!A:E,5,FALSE),"UNIDADE INVÁLIDA"))</f>
        <v>34,22</v>
      </c>
      <c r="N149" s="167">
        <f t="shared" ref="N149:N151" si="138">M149*(1+$C$8)</f>
        <v>41.823684</v>
      </c>
      <c r="O149" s="151">
        <f t="shared" ref="O149:O151" si="139">M149*L149</f>
        <v>701.16780000000006</v>
      </c>
      <c r="P149" s="152">
        <f t="shared" ref="P149:P151" si="140">L149*N149</f>
        <v>856.96728516000007</v>
      </c>
    </row>
    <row r="150" spans="1:29" s="43" customFormat="1">
      <c r="A150" s="108" t="s">
        <v>38695</v>
      </c>
      <c r="B150" s="570" t="str">
        <f>IFERROR(VLOOKUP(I150,'SINAPI '!A:D,2,0),IFERROR(VLOOKUP(I150,SETOP!A:E,3,FALSE),IFERROR(VLOOKUP(I150,SICRO!A:D,2,0),"REVER")))</f>
        <v>APLICAÇÃO DE FUNDO SELADOR ACRÍLICO EM PAREDES, UMA DEMÃO. AF_06/2014</v>
      </c>
      <c r="C150" s="571"/>
      <c r="D150" s="571"/>
      <c r="E150" s="571"/>
      <c r="F150" s="571"/>
      <c r="G150" s="571"/>
      <c r="H150" s="571"/>
      <c r="I150" s="288" t="s">
        <v>10611</v>
      </c>
      <c r="J150" s="23" t="s">
        <v>20</v>
      </c>
      <c r="K150" s="24" t="str">
        <f>IFERROR(VLOOKUP(I150,'SINAPI '!A:D,3,FALSE),IFERROR(VLOOKUP(I150,SETOP!A:E,4,FALSE),IFERROR(VLOOKUP(I150,SICRO!A:D,3,0),"UNIDADE INVÁLIDA")))</f>
        <v>M2</v>
      </c>
      <c r="L150" s="323">
        <f>ROUNDUP(VLOOKUP(A150,'MEMÓRIA DE CÁLCULO'!A:L,12,FALSE),2)</f>
        <v>20.490000000000002</v>
      </c>
      <c r="M150" s="267" t="str">
        <f>IFERROR(VLOOKUP(I150,'SINAPI '!$A:$D,4,FALSE),IFERROR(VLOOKUP(I150,SETOP!A:E,5,FALSE),"UNIDADE INVÁLIDA"))</f>
        <v>2,87</v>
      </c>
      <c r="N150" s="167">
        <f t="shared" si="138"/>
        <v>3.507714</v>
      </c>
      <c r="O150" s="151">
        <f t="shared" si="139"/>
        <v>58.806300000000007</v>
      </c>
      <c r="P150" s="152">
        <f t="shared" si="140"/>
        <v>71.873059860000012</v>
      </c>
    </row>
    <row r="151" spans="1:29" s="43" customFormat="1">
      <c r="A151" s="108" t="s">
        <v>38696</v>
      </c>
      <c r="B151" s="570" t="str">
        <f>IFERROR(VLOOKUP(I151,'SINAPI '!A:D,2,0),IFERROR(VLOOKUP(I151,SETOP!A:E,3,FALSE),IFERROR(VLOOKUP(I151,SICRO!A:D,2,0),"REVER")))</f>
        <v>PINTURA LÁTEX (PVA) EM TETO, DUAS (2) DEMÃOS, EXCLUSIVE SELADOR ACRÍLICO E MASSA ACRÍLICA/CORRIDA (PVA)</v>
      </c>
      <c r="C151" s="571"/>
      <c r="D151" s="571"/>
      <c r="E151" s="571"/>
      <c r="F151" s="571"/>
      <c r="G151" s="571"/>
      <c r="H151" s="571"/>
      <c r="I151" s="276" t="s">
        <v>3901</v>
      </c>
      <c r="J151" s="23" t="s">
        <v>19</v>
      </c>
      <c r="K151" s="24" t="str">
        <f>IFERROR(VLOOKUP(I151,'SINAPI '!A:D,3,FALSE),IFERROR(VLOOKUP(I151,SETOP!A:E,4,FALSE),IFERROR(VLOOKUP(I151,SICRO!A:D,3,0),"UNIDADE INVÁLIDA")))</f>
        <v>m2</v>
      </c>
      <c r="L151" s="323">
        <f>ROUNDUP(VLOOKUP(A151,'MEMÓRIA DE CÁLCULO'!A:L,12,FALSE),2)</f>
        <v>20.490000000000002</v>
      </c>
      <c r="M151" s="267">
        <f>IFERROR(VLOOKUP(I151,'SINAPI '!$A:$D,4,FALSE),IFERROR(VLOOKUP(I151,SETOP!A:E,5,FALSE),"UNIDADE INVÁLIDA"))</f>
        <v>13.61</v>
      </c>
      <c r="N151" s="167">
        <f t="shared" si="138"/>
        <v>16.634141999999997</v>
      </c>
      <c r="O151" s="151">
        <f t="shared" si="139"/>
        <v>278.8689</v>
      </c>
      <c r="P151" s="152">
        <f t="shared" si="140"/>
        <v>340.83356957999996</v>
      </c>
    </row>
    <row r="152" spans="1:29" s="43" customFormat="1">
      <c r="A152" s="108"/>
      <c r="B152" s="337"/>
      <c r="C152" s="332"/>
      <c r="D152" s="332"/>
      <c r="E152" s="332"/>
      <c r="F152" s="332"/>
      <c r="G152" s="332"/>
      <c r="H152" s="336"/>
      <c r="I152" s="18"/>
      <c r="J152" s="9"/>
      <c r="K152" s="11"/>
      <c r="L152" s="5"/>
      <c r="M152" s="158"/>
      <c r="N152" s="151"/>
      <c r="O152" s="158"/>
      <c r="P152" s="159"/>
    </row>
    <row r="153" spans="1:29" s="139" customFormat="1">
      <c r="A153" s="107" t="s">
        <v>38686</v>
      </c>
      <c r="B153" s="574" t="s">
        <v>19999</v>
      </c>
      <c r="C153" s="575"/>
      <c r="D153" s="575"/>
      <c r="E153" s="575"/>
      <c r="F153" s="575"/>
      <c r="G153" s="575"/>
      <c r="H153" s="575"/>
      <c r="I153" s="349"/>
      <c r="J153" s="348"/>
      <c r="K153" s="3"/>
      <c r="L153" s="3"/>
      <c r="M153" s="308"/>
      <c r="N153" s="308"/>
      <c r="O153" s="239">
        <f>SUM(O154:O154)</f>
        <v>1963.65</v>
      </c>
      <c r="P153" s="286">
        <f>SUM(P154:P154)</f>
        <v>2399.9730300000001</v>
      </c>
      <c r="R153" s="26"/>
      <c r="AA153" s="17"/>
      <c r="AB153" s="17"/>
      <c r="AC153" s="17"/>
    </row>
    <row r="154" spans="1:29" s="43" customFormat="1" ht="49.5" customHeight="1">
      <c r="A154" s="108" t="s">
        <v>38701</v>
      </c>
      <c r="B154" s="570" t="str">
        <f>IFERROR(VLOOKUP(I154,'SINAPI '!A:D,2,0),IFERROR(VLOOKUP(I154,SETOP!A:E,3,FALSE),IFERROR(VLOOKUP(I154,SICRO!A:D,2,0),"REVER")))</f>
        <v xml:space="preserve">PISO CIMENTADO NATADO COM ARGAMASSA, TRAÇO 1:3 (CIMENTO E AREIA), ESP. 25MM, ACABAMENTO QUEIMADO, MODULAÇÃO DE 100X100CM, INCLUSIVE JUNTA PLÁSTICA </v>
      </c>
      <c r="C154" s="571"/>
      <c r="D154" s="571"/>
      <c r="E154" s="571"/>
      <c r="F154" s="571"/>
      <c r="G154" s="571"/>
      <c r="H154" s="571"/>
      <c r="I154" s="377" t="s">
        <v>4005</v>
      </c>
      <c r="J154" s="23" t="s">
        <v>19</v>
      </c>
      <c r="K154" s="24" t="str">
        <f>IFERROR(VLOOKUP(I154,'SINAPI '!A:D,3,FALSE),IFERROR(VLOOKUP(I154,SETOP!A:E,4,FALSE),IFERROR(VLOOKUP(I154,SICRO!A:D,3,0),"UNIDADE INVÁLIDA")))</f>
        <v>m2</v>
      </c>
      <c r="L154" s="323">
        <f>ROUNDUP(VLOOKUP(A154,'MEMÓRIA DE CÁLCULO'!A:L,12,FALSE),2)</f>
        <v>39</v>
      </c>
      <c r="M154" s="267">
        <f>IFERROR(VLOOKUP(I154,'SINAPI '!$A:$D,4,FALSE),IFERROR(VLOOKUP(I154,SETOP!A:E,5,FALSE),"UNIDADE INVÁLIDA"))</f>
        <v>50.35</v>
      </c>
      <c r="N154" s="167">
        <f t="shared" ref="N154" si="141">M154*(1+$C$8)</f>
        <v>61.537770000000002</v>
      </c>
      <c r="O154" s="151">
        <f t="shared" ref="O154" si="142">M154*L154</f>
        <v>1963.65</v>
      </c>
      <c r="P154" s="152">
        <f t="shared" ref="P154" si="143">L154*N154</f>
        <v>2399.9730300000001</v>
      </c>
    </row>
    <row r="155" spans="1:29" s="43" customFormat="1">
      <c r="A155" s="108"/>
      <c r="B155" s="337"/>
      <c r="C155" s="332"/>
      <c r="D155" s="332"/>
      <c r="E155" s="332"/>
      <c r="F155" s="332"/>
      <c r="G155" s="332"/>
      <c r="H155" s="336"/>
      <c r="I155" s="18"/>
      <c r="J155" s="9"/>
      <c r="K155" s="11"/>
      <c r="L155" s="5"/>
      <c r="M155" s="158"/>
      <c r="N155" s="151"/>
      <c r="O155" s="158"/>
      <c r="P155" s="159"/>
    </row>
    <row r="156" spans="1:29" s="139" customFormat="1" ht="15.75" customHeight="1">
      <c r="A156" s="280" t="s">
        <v>38640</v>
      </c>
      <c r="B156" s="576" t="s">
        <v>38653</v>
      </c>
      <c r="C156" s="577"/>
      <c r="D156" s="577"/>
      <c r="E156" s="577"/>
      <c r="F156" s="577"/>
      <c r="G156" s="577"/>
      <c r="H156" s="577"/>
      <c r="I156" s="315"/>
      <c r="J156" s="313"/>
      <c r="K156" s="281"/>
      <c r="L156" s="282"/>
      <c r="M156" s="283" t="s">
        <v>17</v>
      </c>
      <c r="N156" s="284"/>
      <c r="O156" s="283">
        <f>SUM(O157:O162)</f>
        <v>8778.7007999999987</v>
      </c>
      <c r="P156" s="361">
        <f>SUM(P157:P162)</f>
        <v>10729.32811776</v>
      </c>
      <c r="Q156" s="115"/>
      <c r="R156" s="115"/>
      <c r="S156" s="115"/>
      <c r="T156" s="115"/>
      <c r="U156" s="115"/>
      <c r="V156" s="115"/>
      <c r="W156" s="115"/>
      <c r="X156" s="115"/>
      <c r="Y156" s="115"/>
      <c r="Z156" s="115"/>
      <c r="AA156" s="285"/>
      <c r="AB156" s="285"/>
      <c r="AC156" s="285"/>
    </row>
    <row r="157" spans="1:29" s="43" customFormat="1" ht="36.75" customHeight="1">
      <c r="A157" s="108" t="s">
        <v>38702</v>
      </c>
      <c r="B157" s="570" t="str">
        <f>IFERROR(VLOOKUP(I157,'SINAPI '!A:D,2,0),IFERROR(VLOOKUP(I157,SETOP!A:E,3,FALSE),IFERROR(VLOOKUP(I157,SICRO!A:D,2,0),"REVER")))</f>
        <v>REMOÇÃO DE FOLHA DE PORTA OU JANELA, INCLUSIVE AFASTAMENTO E EMPILHAMENTO</v>
      </c>
      <c r="C157" s="571"/>
      <c r="D157" s="571"/>
      <c r="E157" s="571"/>
      <c r="F157" s="571"/>
      <c r="G157" s="571"/>
      <c r="H157" s="571"/>
      <c r="I157" s="276" t="s">
        <v>854</v>
      </c>
      <c r="J157" s="23" t="s">
        <v>19</v>
      </c>
      <c r="K157" s="24" t="str">
        <f>IFERROR(VLOOKUP(I157,'SINAPI '!A:D,3,FALSE),IFERROR(VLOOKUP(I157,SETOP!A:E,4,FALSE),IFERROR(VLOOKUP(I157,SICRO!A:D,3,0),"UNIDADE INVÁLIDA")))</f>
        <v>m2</v>
      </c>
      <c r="L157" s="323">
        <f>ROUNDUP(VLOOKUP(A157,'MEMÓRIA DE CÁLCULO'!A:L,12,FALSE),2)</f>
        <v>1.89</v>
      </c>
      <c r="M157" s="267">
        <f>IFERROR(VLOOKUP(I157,'SINAPI '!$A:$D,4,FALSE),IFERROR(VLOOKUP(I157,SETOP!A:E,5,FALSE),"UNIDADE INVÁLIDA"))</f>
        <v>8.1999999999999993</v>
      </c>
      <c r="N157" s="167">
        <f t="shared" ref="N157:N162" si="144">M157*(1+$C$8)</f>
        <v>10.022039999999999</v>
      </c>
      <c r="O157" s="151">
        <f t="shared" ref="O157:O162" si="145">M157*L157</f>
        <v>15.497999999999998</v>
      </c>
      <c r="P157" s="152">
        <f t="shared" ref="P157:P162" si="146">L157*N157</f>
        <v>18.941655599999997</v>
      </c>
    </row>
    <row r="158" spans="1:29" s="43" customFormat="1" ht="27.75" customHeight="1">
      <c r="A158" s="108" t="s">
        <v>38703</v>
      </c>
      <c r="B158" s="570" t="str">
        <f>IFERROR(VLOOKUP(I158,'SINAPI '!A:D,2,0),IFERROR(VLOOKUP(I158,SETOP!A:E,3,FALSE),IFERROR(VLOOKUP(I158,SICRO!A:D,2,0),"REVER")))</f>
        <v>REMOÇÃO DE ALAMBRADO METÁLICO, COM REAPROVEITAMENTO, INCLUSIVE AFASTAMENTO</v>
      </c>
      <c r="C158" s="571"/>
      <c r="D158" s="571"/>
      <c r="E158" s="571"/>
      <c r="F158" s="571"/>
      <c r="G158" s="571"/>
      <c r="H158" s="571"/>
      <c r="I158" s="276" t="s">
        <v>839</v>
      </c>
      <c r="J158" s="23" t="s">
        <v>19</v>
      </c>
      <c r="K158" s="24" t="str">
        <f>IFERROR(VLOOKUP(I158,'SINAPI '!A:D,3,FALSE),IFERROR(VLOOKUP(I158,SETOP!A:E,4,FALSE),IFERROR(VLOOKUP(I158,SICRO!A:D,3,0),"UNIDADE INVÁLIDA")))</f>
        <v>m2</v>
      </c>
      <c r="L158" s="323">
        <f>ROUNDUP(VLOOKUP(A158,'MEMÓRIA DE CÁLCULO'!A:L,12,FALSE),2)</f>
        <v>39.6</v>
      </c>
      <c r="M158" s="267">
        <f>IFERROR(VLOOKUP(I158,'SINAPI '!$A:$D,4,FALSE),IFERROR(VLOOKUP(I158,SETOP!A:E,5,FALSE),"UNIDADE INVÁLIDA"))</f>
        <v>12.31</v>
      </c>
      <c r="N158" s="167">
        <f t="shared" si="144"/>
        <v>15.045282</v>
      </c>
      <c r="O158" s="151">
        <f t="shared" si="145"/>
        <v>487.47600000000006</v>
      </c>
      <c r="P158" s="152">
        <f t="shared" si="146"/>
        <v>595.79316720000008</v>
      </c>
    </row>
    <row r="159" spans="1:29" s="43" customFormat="1">
      <c r="A159" s="108" t="s">
        <v>38704</v>
      </c>
      <c r="B159" s="570" t="str">
        <f>IFERROR(VLOOKUP(I159,'SINAPI '!A:D,2,0),IFERROR(VLOOKUP(I159,SETOP!A:E,3,FALSE),IFERROR(VLOOKUP(I159,SICRO!A:D,2,0),"REVER")))</f>
        <v>LIXAMENTO MANUAL EM SUPERFÍCIES METÁLICAS EM OBRA. AF_01/2020</v>
      </c>
      <c r="C159" s="571"/>
      <c r="D159" s="571"/>
      <c r="E159" s="571"/>
      <c r="F159" s="571"/>
      <c r="G159" s="571"/>
      <c r="H159" s="571"/>
      <c r="I159" s="288" t="s">
        <v>10665</v>
      </c>
      <c r="J159" s="23" t="s">
        <v>20</v>
      </c>
      <c r="K159" s="24" t="str">
        <f>IFERROR(VLOOKUP(I159,'SINAPI '!A:D,3,FALSE),IFERROR(VLOOKUP(I159,SETOP!A:E,4,FALSE),IFERROR(VLOOKUP(I159,SICRO!A:D,3,0),"UNIDADE INVÁLIDA")))</f>
        <v>M2</v>
      </c>
      <c r="L159" s="323">
        <f>ROUNDUP(VLOOKUP(A159,'MEMÓRIA DE CÁLCULO'!A:L,12,FALSE),2)</f>
        <v>99.58</v>
      </c>
      <c r="M159" s="267" t="str">
        <f>IFERROR(VLOOKUP(I159,'SINAPI '!$A:$D,4,FALSE),IFERROR(VLOOKUP(I159,SETOP!A:E,5,FALSE),"UNIDADE INVÁLIDA"))</f>
        <v>9,00</v>
      </c>
      <c r="N159" s="167">
        <f t="shared" si="144"/>
        <v>10.9998</v>
      </c>
      <c r="O159" s="151">
        <f t="shared" si="145"/>
        <v>896.22</v>
      </c>
      <c r="P159" s="152">
        <f t="shared" si="146"/>
        <v>1095.3600839999999</v>
      </c>
    </row>
    <row r="160" spans="1:29" s="43" customFormat="1" ht="27.75" customHeight="1">
      <c r="A160" s="108" t="s">
        <v>38705</v>
      </c>
      <c r="B160" s="570" t="str">
        <f>IFERROR(VLOOKUP(I160,'SINAPI '!A:D,2,0),IFERROR(VLOOKUP(I160,SETOP!A:E,3,FALSE),IFERROR(VLOOKUP(I160,SICRO!A:D,2,0),"REVER")))</f>
        <v>PINTURA COM TINTA ALQUÍDICA DE FUNDO E ACABAMENTO (ESMALTE SINTÉTICO GRAFITE) PULVERIZADA SOBRE SUPERFÍCIES METÁLICAS (EXCETO PERFIL) EXECUTADO EM OBRA (POR DEMÃO). AF_01/2020_P</v>
      </c>
      <c r="C160" s="571"/>
      <c r="D160" s="571"/>
      <c r="E160" s="571"/>
      <c r="F160" s="571"/>
      <c r="G160" s="571"/>
      <c r="H160" s="571"/>
      <c r="I160" s="288" t="s">
        <v>10673</v>
      </c>
      <c r="J160" s="23" t="s">
        <v>20</v>
      </c>
      <c r="K160" s="24" t="str">
        <f>IFERROR(VLOOKUP(I160,'SINAPI '!A:D,3,FALSE),IFERROR(VLOOKUP(I160,SETOP!A:E,4,FALSE),IFERROR(VLOOKUP(I160,SICRO!A:D,3,0),"UNIDADE INVÁLIDA")))</f>
        <v>M2</v>
      </c>
      <c r="L160" s="323">
        <f>ROUNDUP(VLOOKUP(A160,'MEMÓRIA DE CÁLCULO'!A:L,12,FALSE),2)</f>
        <v>99.58</v>
      </c>
      <c r="M160" s="267" t="str">
        <f>IFERROR(VLOOKUP(I160,'SINAPI '!$A:$D,4,FALSE),IFERROR(VLOOKUP(I160,SETOP!A:E,5,FALSE),"UNIDADE INVÁLIDA"))</f>
        <v>23,58</v>
      </c>
      <c r="N160" s="167">
        <f t="shared" si="144"/>
        <v>28.819475999999998</v>
      </c>
      <c r="O160" s="151">
        <f t="shared" si="145"/>
        <v>2348.0963999999999</v>
      </c>
      <c r="P160" s="152">
        <f t="shared" si="146"/>
        <v>2869.8434200799998</v>
      </c>
    </row>
    <row r="161" spans="1:29" s="43" customFormat="1">
      <c r="A161" s="108" t="s">
        <v>38706</v>
      </c>
      <c r="B161" s="570" t="str">
        <f>IFERROR(VLOOKUP(I161,'SINAPI '!A:D,2,0),IFERROR(VLOOKUP(I161,SETOP!A:E,3,FALSE),IFERROR(VLOOKUP(I161,SICRO!A:D,2,0),"REVER")))</f>
        <v>ASSENTAMENTO DE GRADIS E PORTÕES</v>
      </c>
      <c r="C161" s="571"/>
      <c r="D161" s="571"/>
      <c r="E161" s="571"/>
      <c r="F161" s="571"/>
      <c r="G161" s="571"/>
      <c r="H161" s="571"/>
      <c r="I161" s="276" t="s">
        <v>4617</v>
      </c>
      <c r="J161" s="23" t="s">
        <v>19</v>
      </c>
      <c r="K161" s="24" t="str">
        <f>IFERROR(VLOOKUP(I161,'SINAPI '!A:D,3,FALSE),IFERROR(VLOOKUP(I161,SETOP!A:E,4,FALSE),IFERROR(VLOOKUP(I161,SICRO!A:D,3,0),"UNIDADE INVÁLIDA")))</f>
        <v>m2</v>
      </c>
      <c r="L161" s="323">
        <f>ROUNDUP(VLOOKUP(A161,'MEMÓRIA DE CÁLCULO'!A:L,12,FALSE),2)</f>
        <v>39.6</v>
      </c>
      <c r="M161" s="267">
        <f>IFERROR(VLOOKUP(I161,'SINAPI '!$A:$D,4,FALSE),IFERROR(VLOOKUP(I161,SETOP!A:E,5,FALSE),"UNIDADE INVÁLIDA"))</f>
        <v>124.28</v>
      </c>
      <c r="N161" s="167">
        <f t="shared" si="144"/>
        <v>151.895016</v>
      </c>
      <c r="O161" s="151">
        <f t="shared" si="145"/>
        <v>4921.4880000000003</v>
      </c>
      <c r="P161" s="152">
        <f t="shared" si="146"/>
        <v>6015.0426336</v>
      </c>
    </row>
    <row r="162" spans="1:29" s="43" customFormat="1">
      <c r="A162" s="108" t="s">
        <v>38707</v>
      </c>
      <c r="B162" s="570" t="str">
        <f>IFERROR(VLOOKUP(I162,'SINAPI '!A:D,2,0),IFERROR(VLOOKUP(I162,SETOP!A:E,3,FALSE),IFERROR(VLOOKUP(I162,SICRO!A:D,2,0),"REVER")))</f>
        <v>ASSENTAMENTO DE PORTA DE METÁLICA UMA (1) OU DUAS (2) FOLHAS</v>
      </c>
      <c r="C162" s="571"/>
      <c r="D162" s="571"/>
      <c r="E162" s="571"/>
      <c r="F162" s="571"/>
      <c r="G162" s="571"/>
      <c r="H162" s="571"/>
      <c r="I162" s="276" t="s">
        <v>4623</v>
      </c>
      <c r="J162" s="23" t="s">
        <v>19</v>
      </c>
      <c r="K162" s="24" t="str">
        <f>IFERROR(VLOOKUP(I162,'SINAPI '!A:D,3,FALSE),IFERROR(VLOOKUP(I162,SETOP!A:E,4,FALSE),IFERROR(VLOOKUP(I162,SICRO!A:D,3,0),"UNIDADE INVÁLIDA")))</f>
        <v>m2</v>
      </c>
      <c r="L162" s="323">
        <f>ROUNDUP(VLOOKUP(A162,'MEMÓRIA DE CÁLCULO'!A:L,12,FALSE),2)</f>
        <v>1.89</v>
      </c>
      <c r="M162" s="267">
        <f>IFERROR(VLOOKUP(I162,'SINAPI '!$A:$D,4,FALSE),IFERROR(VLOOKUP(I162,SETOP!A:E,5,FALSE),"UNIDADE INVÁLIDA"))</f>
        <v>58.16</v>
      </c>
      <c r="N162" s="167">
        <f t="shared" si="144"/>
        <v>71.083151999999998</v>
      </c>
      <c r="O162" s="151">
        <f t="shared" si="145"/>
        <v>109.92239999999998</v>
      </c>
      <c r="P162" s="152">
        <f t="shared" si="146"/>
        <v>134.34715727999998</v>
      </c>
    </row>
    <row r="163" spans="1:29" s="43" customFormat="1">
      <c r="A163" s="108"/>
      <c r="B163" s="624"/>
      <c r="C163" s="625"/>
      <c r="D163" s="625"/>
      <c r="E163" s="625"/>
      <c r="F163" s="625"/>
      <c r="G163" s="625"/>
      <c r="H163" s="626"/>
      <c r="I163" s="18"/>
      <c r="J163" s="9"/>
      <c r="K163" s="11"/>
      <c r="L163" s="5"/>
      <c r="M163" s="158"/>
      <c r="N163" s="151"/>
      <c r="O163" s="158"/>
      <c r="P163" s="159"/>
    </row>
    <row r="164" spans="1:29" ht="15.75" customHeight="1">
      <c r="A164" s="127" t="s">
        <v>38654</v>
      </c>
      <c r="B164" s="576" t="s">
        <v>38643</v>
      </c>
      <c r="C164" s="577"/>
      <c r="D164" s="577"/>
      <c r="E164" s="577"/>
      <c r="F164" s="577"/>
      <c r="G164" s="577"/>
      <c r="H164" s="577"/>
      <c r="I164" s="19"/>
      <c r="J164" s="7"/>
      <c r="K164" s="7"/>
      <c r="L164" s="38"/>
      <c r="M164" s="168" t="s">
        <v>17</v>
      </c>
      <c r="N164" s="180"/>
      <c r="O164" s="168">
        <f>O165</f>
        <v>405.41149999999999</v>
      </c>
      <c r="P164" s="169">
        <f>P165</f>
        <v>495.49393529999992</v>
      </c>
      <c r="Q164" s="2"/>
      <c r="R164" s="2"/>
      <c r="S164" s="2"/>
      <c r="T164" s="2"/>
      <c r="U164" s="2"/>
      <c r="V164" s="2"/>
      <c r="W164" s="2"/>
      <c r="X164" s="2"/>
      <c r="Y164" s="2"/>
      <c r="Z164" s="2"/>
      <c r="AA164" s="13"/>
      <c r="AB164" s="13"/>
      <c r="AC164" s="13"/>
    </row>
    <row r="165" spans="1:29" s="43" customFormat="1" ht="15.75" customHeight="1">
      <c r="A165" s="103" t="s">
        <v>38655</v>
      </c>
      <c r="B165" s="570" t="str">
        <f>IFERROR(VLOOKUP(I165,'SINAPI '!A:D,2,0),IFERROR(VLOOKUP(I165,SETOP!A:E,3,FALSE),IFERROR(VLOOKUP(I165,SICRO!A:D,2,0),"REVER")))</f>
        <v>LIMPEZA FINAL PARA ENTREGA DA OBRA</v>
      </c>
      <c r="C165" s="571"/>
      <c r="D165" s="571"/>
      <c r="E165" s="571"/>
      <c r="F165" s="571"/>
      <c r="G165" s="571"/>
      <c r="H165" s="571"/>
      <c r="I165" s="327" t="s">
        <v>161</v>
      </c>
      <c r="J165" s="23" t="s">
        <v>19</v>
      </c>
      <c r="K165" s="24" t="str">
        <f>IFERROR(VLOOKUP(I165,'SINAPI '!A:D,3,FALSE),IFERROR(VLOOKUP(I165,SETOP!A:E,4,FALSE),IFERROR(VLOOKUP(I165,SICRO!A:D,3,0),"UNIDADE INVÁLIDA")))</f>
        <v>m2</v>
      </c>
      <c r="L165" s="323">
        <f>ROUNDUP(VLOOKUP(A165,'MEMÓRIA DE CÁLCULO'!A:L,12,FALSE),2)</f>
        <v>63.05</v>
      </c>
      <c r="M165" s="267">
        <f>IFERROR(VLOOKUP(I165,'SINAPI '!$A:$D,4,FALSE),IFERROR(VLOOKUP(I165,SETOP!A:E,5,FALSE),"UNIDADE INVÁLIDA"))</f>
        <v>6.43</v>
      </c>
      <c r="N165" s="167">
        <f t="shared" ref="N165" si="147">M165*(1+$C$8)</f>
        <v>7.8587459999999991</v>
      </c>
      <c r="O165" s="151">
        <f t="shared" ref="O165" si="148">M165*L165</f>
        <v>405.41149999999999</v>
      </c>
      <c r="P165" s="152">
        <f t="shared" ref="P165" si="149">L165*N165</f>
        <v>495.49393529999992</v>
      </c>
    </row>
    <row r="166" spans="1:29">
      <c r="A166" s="118"/>
      <c r="B166" s="620"/>
      <c r="C166" s="621"/>
      <c r="D166" s="621"/>
      <c r="E166" s="621"/>
      <c r="F166" s="621"/>
      <c r="G166" s="621"/>
      <c r="H166" s="622"/>
      <c r="I166" s="129"/>
      <c r="J166" s="11"/>
      <c r="K166" s="11"/>
      <c r="L166" s="28"/>
      <c r="M166" s="158"/>
      <c r="N166" s="158"/>
      <c r="O166" s="158"/>
      <c r="P166" s="159"/>
    </row>
    <row r="167" spans="1:29" s="43" customFormat="1">
      <c r="A167" s="130"/>
      <c r="B167" s="338"/>
      <c r="C167" s="338"/>
      <c r="D167" s="338"/>
      <c r="E167" s="338"/>
      <c r="F167" s="338"/>
      <c r="G167" s="338"/>
      <c r="H167" s="338"/>
      <c r="I167" s="365"/>
      <c r="J167" s="328"/>
      <c r="K167" s="328"/>
      <c r="L167" s="366"/>
      <c r="M167" s="174"/>
      <c r="N167" s="174"/>
      <c r="O167" s="174"/>
      <c r="P167" s="175"/>
    </row>
    <row r="168" spans="1:29" s="43" customFormat="1">
      <c r="A168" s="130"/>
      <c r="B168" s="338"/>
      <c r="C168" s="338"/>
      <c r="D168" s="338"/>
      <c r="E168" s="338"/>
      <c r="F168" s="338"/>
      <c r="G168" s="338"/>
      <c r="H168" s="338"/>
      <c r="I168" s="365"/>
      <c r="J168" s="328"/>
      <c r="K168" s="328"/>
      <c r="L168" s="366"/>
      <c r="M168" s="174"/>
      <c r="N168" s="174"/>
      <c r="O168" s="174"/>
      <c r="P168" s="175"/>
    </row>
    <row r="169" spans="1:29" s="43" customFormat="1" ht="27" customHeight="1">
      <c r="A169" s="130"/>
      <c r="B169" s="338"/>
      <c r="C169" s="338"/>
      <c r="D169" s="338"/>
      <c r="E169" s="338"/>
      <c r="F169" s="338"/>
      <c r="G169" s="338"/>
      <c r="H169" s="338"/>
      <c r="I169" s="365"/>
      <c r="J169" s="328"/>
      <c r="K169" s="328"/>
      <c r="L169" s="366"/>
      <c r="M169" s="572" t="s">
        <v>38717</v>
      </c>
      <c r="N169" s="573"/>
      <c r="O169" s="172">
        <f>O15</f>
        <v>80026.029099999985</v>
      </c>
      <c r="P169" s="173">
        <f>P15</f>
        <v>97807.812766019997</v>
      </c>
    </row>
    <row r="170" spans="1:29" s="43" customFormat="1">
      <c r="A170" s="130"/>
      <c r="B170" s="338"/>
      <c r="C170" s="338"/>
      <c r="D170" s="338"/>
      <c r="E170" s="338"/>
      <c r="F170" s="338"/>
      <c r="G170" s="338"/>
      <c r="H170" s="338"/>
      <c r="I170" s="365"/>
      <c r="J170" s="328"/>
      <c r="K170" s="328"/>
      <c r="L170" s="366"/>
      <c r="M170" s="174"/>
      <c r="N170" s="174"/>
      <c r="O170" s="174"/>
      <c r="P170" s="175"/>
    </row>
    <row r="171" spans="1:29" s="43" customFormat="1">
      <c r="A171" s="130"/>
      <c r="B171" s="338"/>
      <c r="C171" s="338"/>
      <c r="D171" s="338"/>
      <c r="E171" s="338"/>
      <c r="F171" s="338"/>
      <c r="G171" s="338"/>
      <c r="H171" s="338"/>
      <c r="I171" s="365"/>
      <c r="J171" s="328"/>
      <c r="K171" s="328"/>
      <c r="L171" s="366"/>
      <c r="M171" s="572" t="s">
        <v>38718</v>
      </c>
      <c r="N171" s="573"/>
      <c r="O171" s="172">
        <f>O16</f>
        <v>49125.547399999989</v>
      </c>
      <c r="P171" s="173">
        <f>P16</f>
        <v>60041.244032279988</v>
      </c>
    </row>
    <row r="172" spans="1:29" ht="34.5" customHeight="1">
      <c r="A172" s="130"/>
      <c r="B172" s="338"/>
      <c r="C172" s="338"/>
      <c r="D172" s="338"/>
      <c r="E172" s="338"/>
      <c r="F172" s="338"/>
      <c r="G172" s="338"/>
      <c r="H172" s="338"/>
      <c r="I172" s="328"/>
      <c r="J172" s="328"/>
      <c r="K172" s="328"/>
      <c r="L172" s="39"/>
      <c r="M172" s="170"/>
      <c r="N172" s="170"/>
      <c r="O172" s="170"/>
      <c r="P172" s="171"/>
    </row>
    <row r="173" spans="1:29" ht="34.5" customHeight="1">
      <c r="A173" s="130"/>
      <c r="B173" s="338"/>
      <c r="C173" s="338"/>
      <c r="D173" s="338"/>
      <c r="E173" s="338"/>
      <c r="F173" s="338"/>
      <c r="G173" s="338"/>
      <c r="H173" s="338"/>
      <c r="I173" s="328"/>
      <c r="J173" s="328"/>
      <c r="K173" s="328"/>
      <c r="L173" s="39"/>
      <c r="M173" s="172" t="s">
        <v>14</v>
      </c>
      <c r="N173" s="172"/>
      <c r="O173" s="172">
        <f>O169+O171</f>
        <v>129151.57649999997</v>
      </c>
      <c r="P173" s="173">
        <f>P169+P171</f>
        <v>157849.05679829998</v>
      </c>
    </row>
    <row r="174" spans="1:29" ht="34.5" customHeight="1">
      <c r="A174" s="130"/>
      <c r="B174" s="617" t="s">
        <v>136</v>
      </c>
      <c r="C174" s="618"/>
      <c r="D174" s="618"/>
      <c r="E174" s="563"/>
      <c r="F174" s="623"/>
      <c r="G174" s="623"/>
      <c r="H174" s="623"/>
      <c r="I174" s="623"/>
      <c r="J174" s="623"/>
      <c r="K174" s="328"/>
      <c r="L174" s="39"/>
      <c r="M174" s="174"/>
      <c r="N174" s="174"/>
      <c r="O174" s="174"/>
      <c r="P174" s="175"/>
    </row>
    <row r="175" spans="1:29" ht="34.5" customHeight="1">
      <c r="A175" s="130"/>
      <c r="B175" s="618"/>
      <c r="C175" s="618"/>
      <c r="D175" s="618"/>
      <c r="E175" s="553" t="s">
        <v>4995</v>
      </c>
      <c r="F175" s="594"/>
      <c r="G175" s="594"/>
      <c r="H175" s="594"/>
      <c r="I175" s="594"/>
      <c r="J175" s="594"/>
      <c r="K175" s="328"/>
      <c r="L175" s="39"/>
      <c r="M175" s="174"/>
      <c r="N175" s="174"/>
      <c r="O175" s="174"/>
      <c r="P175" s="175"/>
    </row>
    <row r="176" spans="1:29" ht="34.5" customHeight="1" thickBot="1">
      <c r="A176" s="131"/>
      <c r="B176" s="619"/>
      <c r="C176" s="619"/>
      <c r="D176" s="619"/>
      <c r="E176" s="569" t="s">
        <v>137</v>
      </c>
      <c r="F176" s="616"/>
      <c r="G176" s="616"/>
      <c r="H176" s="616"/>
      <c r="I176" s="616"/>
      <c r="J176" s="616"/>
      <c r="K176" s="330"/>
      <c r="L176" s="40"/>
      <c r="M176" s="176"/>
      <c r="N176" s="176"/>
      <c r="O176" s="176"/>
      <c r="P176" s="177"/>
    </row>
    <row r="177" spans="1:16" ht="34.5" customHeight="1">
      <c r="A177" s="132"/>
      <c r="B177" s="111"/>
      <c r="C177" s="111"/>
      <c r="D177" s="111"/>
      <c r="E177" s="111"/>
      <c r="F177" s="111"/>
      <c r="G177" s="111"/>
      <c r="H177" s="111"/>
      <c r="I177" s="12"/>
      <c r="J177" s="12"/>
      <c r="K177" s="12"/>
      <c r="L177" s="41"/>
      <c r="M177" s="178"/>
      <c r="N177" s="178"/>
      <c r="O177" s="178"/>
      <c r="P177" s="178"/>
    </row>
    <row r="178" spans="1:16" ht="34.5" customHeight="1">
      <c r="A178" s="132"/>
      <c r="B178" s="111"/>
      <c r="C178" s="111"/>
      <c r="D178" s="111"/>
      <c r="E178" s="111"/>
      <c r="F178" s="111"/>
      <c r="G178" s="111"/>
      <c r="H178" s="111"/>
      <c r="I178" s="12"/>
      <c r="J178" s="12"/>
      <c r="K178" s="12"/>
      <c r="L178" s="41"/>
      <c r="M178" s="178"/>
      <c r="N178" s="178"/>
      <c r="O178" s="178"/>
      <c r="P178" s="178"/>
    </row>
    <row r="179" spans="1:16" ht="34.5" customHeight="1">
      <c r="A179" s="132"/>
      <c r="B179" s="111"/>
      <c r="C179" s="111"/>
      <c r="D179" s="111"/>
      <c r="E179" s="111"/>
      <c r="F179" s="111"/>
      <c r="G179" s="111"/>
      <c r="H179" s="111"/>
      <c r="I179" s="12"/>
      <c r="J179" s="12"/>
      <c r="K179" s="12"/>
      <c r="L179" s="41"/>
      <c r="M179" s="178"/>
      <c r="N179" s="178"/>
      <c r="O179" s="178"/>
      <c r="P179" s="178"/>
    </row>
    <row r="180" spans="1:16" ht="34.5" customHeight="1">
      <c r="A180" s="132"/>
      <c r="B180" s="111"/>
      <c r="C180" s="111"/>
      <c r="D180" s="111"/>
      <c r="E180" s="111"/>
      <c r="F180" s="111"/>
      <c r="G180" s="111"/>
      <c r="H180" s="111"/>
      <c r="I180" s="12"/>
      <c r="J180" s="12"/>
      <c r="K180" s="12"/>
      <c r="L180" s="41"/>
      <c r="M180" s="178"/>
      <c r="N180" s="178"/>
      <c r="O180" s="178"/>
      <c r="P180" s="178"/>
    </row>
    <row r="181" spans="1:16" ht="34.5" customHeight="1">
      <c r="A181" s="132"/>
      <c r="B181" s="111"/>
      <c r="C181" s="111"/>
      <c r="D181" s="111"/>
      <c r="E181" s="111"/>
      <c r="F181" s="111"/>
      <c r="G181" s="111"/>
      <c r="H181" s="111"/>
      <c r="I181" s="12"/>
      <c r="J181" s="12"/>
      <c r="K181" s="12"/>
      <c r="L181" s="41"/>
      <c r="M181" s="178"/>
      <c r="N181" s="178"/>
      <c r="O181" s="178"/>
      <c r="P181" s="178"/>
    </row>
    <row r="182" spans="1:16" ht="34.5" customHeight="1">
      <c r="A182" s="132"/>
      <c r="B182" s="111"/>
      <c r="C182" s="111"/>
      <c r="D182" s="111"/>
      <c r="E182" s="111"/>
      <c r="F182" s="111"/>
      <c r="G182" s="111"/>
      <c r="H182" s="111"/>
      <c r="I182" s="12"/>
      <c r="J182" s="12"/>
      <c r="K182" s="12"/>
      <c r="L182" s="41"/>
      <c r="M182" s="178"/>
      <c r="N182" s="178"/>
      <c r="O182" s="178"/>
      <c r="P182" s="178"/>
    </row>
    <row r="183" spans="1:16" ht="34.5" customHeight="1">
      <c r="A183" s="132"/>
      <c r="B183" s="111"/>
      <c r="C183" s="111"/>
      <c r="D183" s="111"/>
      <c r="E183" s="111"/>
      <c r="F183" s="111"/>
      <c r="G183" s="111"/>
      <c r="H183" s="111"/>
      <c r="I183" s="12"/>
      <c r="J183" s="12"/>
      <c r="K183" s="12"/>
      <c r="L183" s="41"/>
      <c r="M183" s="178"/>
      <c r="N183" s="178"/>
      <c r="O183" s="178"/>
      <c r="P183" s="178"/>
    </row>
    <row r="184" spans="1:16" ht="34.5" customHeight="1">
      <c r="A184" s="132"/>
      <c r="B184" s="111"/>
      <c r="C184" s="111"/>
      <c r="D184" s="111"/>
      <c r="E184" s="111"/>
      <c r="F184" s="111"/>
      <c r="G184" s="111"/>
      <c r="H184" s="111"/>
      <c r="I184" s="12"/>
      <c r="J184" s="12"/>
      <c r="K184" s="12"/>
      <c r="L184" s="41"/>
      <c r="M184" s="178"/>
      <c r="N184" s="178"/>
      <c r="O184" s="178"/>
      <c r="P184" s="178"/>
    </row>
    <row r="185" spans="1:16" ht="34.5" customHeight="1">
      <c r="A185" s="132"/>
      <c r="B185" s="111"/>
      <c r="C185" s="111"/>
      <c r="D185" s="111"/>
      <c r="E185" s="111"/>
      <c r="F185" s="111"/>
      <c r="G185" s="111"/>
      <c r="H185" s="111"/>
      <c r="I185" s="12"/>
      <c r="J185" s="12"/>
      <c r="K185" s="12"/>
      <c r="L185" s="41"/>
      <c r="M185" s="178"/>
      <c r="N185" s="178"/>
      <c r="O185" s="178"/>
      <c r="P185" s="178"/>
    </row>
    <row r="186" spans="1:16" ht="34.5" customHeight="1">
      <c r="A186" s="132"/>
      <c r="B186" s="111"/>
      <c r="C186" s="111"/>
      <c r="D186" s="111"/>
      <c r="E186" s="111"/>
      <c r="F186" s="111"/>
      <c r="G186" s="111"/>
      <c r="H186" s="111"/>
      <c r="I186" s="12"/>
      <c r="J186" s="12"/>
      <c r="K186" s="12"/>
      <c r="L186" s="41"/>
      <c r="M186" s="178"/>
      <c r="N186" s="178"/>
      <c r="O186" s="178"/>
      <c r="P186" s="178"/>
    </row>
    <row r="187" spans="1:16" ht="34.5" customHeight="1">
      <c r="A187" s="132"/>
      <c r="B187" s="111"/>
      <c r="C187" s="111"/>
      <c r="D187" s="111"/>
      <c r="E187" s="111"/>
      <c r="F187" s="111"/>
      <c r="G187" s="111"/>
      <c r="H187" s="111"/>
      <c r="I187" s="12"/>
      <c r="J187" s="12"/>
      <c r="K187" s="12"/>
      <c r="L187" s="41"/>
      <c r="M187" s="178"/>
      <c r="N187" s="178"/>
      <c r="O187" s="178"/>
      <c r="P187" s="178"/>
    </row>
    <row r="188" spans="1:16" ht="34.5" customHeight="1">
      <c r="A188" s="132"/>
      <c r="B188" s="111"/>
      <c r="C188" s="111"/>
      <c r="D188" s="111"/>
      <c r="E188" s="111"/>
      <c r="F188" s="111"/>
      <c r="G188" s="111"/>
      <c r="H188" s="111"/>
      <c r="I188" s="12"/>
      <c r="J188" s="12"/>
      <c r="K188" s="12"/>
      <c r="L188" s="41"/>
      <c r="M188" s="178"/>
      <c r="N188" s="178"/>
      <c r="O188" s="178"/>
      <c r="P188" s="178"/>
    </row>
    <row r="189" spans="1:16" ht="34.5" customHeight="1">
      <c r="A189" s="132"/>
      <c r="B189" s="111"/>
      <c r="C189" s="111"/>
      <c r="D189" s="111"/>
      <c r="E189" s="111"/>
      <c r="F189" s="111"/>
      <c r="G189" s="111"/>
      <c r="H189" s="111"/>
      <c r="I189" s="12"/>
      <c r="J189" s="12"/>
      <c r="K189" s="12"/>
      <c r="L189" s="41"/>
      <c r="M189" s="178"/>
      <c r="N189" s="178"/>
      <c r="O189" s="178"/>
      <c r="P189" s="178"/>
    </row>
    <row r="190" spans="1:16" ht="34.5" customHeight="1">
      <c r="A190" s="132"/>
      <c r="B190" s="111"/>
      <c r="C190" s="111"/>
      <c r="D190" s="111"/>
      <c r="E190" s="111"/>
      <c r="F190" s="111"/>
      <c r="G190" s="111"/>
      <c r="H190" s="111"/>
      <c r="I190" s="12"/>
      <c r="J190" s="12"/>
      <c r="K190" s="12"/>
      <c r="L190" s="41"/>
      <c r="M190" s="178"/>
      <c r="N190" s="178"/>
      <c r="O190" s="178"/>
      <c r="P190" s="178"/>
    </row>
    <row r="191" spans="1:16" ht="34.5" customHeight="1">
      <c r="A191" s="132"/>
      <c r="B191" s="111"/>
      <c r="C191" s="111"/>
      <c r="D191" s="111"/>
      <c r="E191" s="111"/>
      <c r="F191" s="111"/>
      <c r="G191" s="111"/>
      <c r="H191" s="111"/>
      <c r="I191" s="12"/>
      <c r="J191" s="12"/>
      <c r="K191" s="12"/>
      <c r="L191" s="41"/>
      <c r="M191" s="178"/>
      <c r="N191" s="178"/>
      <c r="O191" s="178"/>
      <c r="P191" s="178"/>
    </row>
    <row r="192" spans="1:16" ht="34.5" customHeight="1">
      <c r="A192" s="132"/>
      <c r="B192" s="111"/>
      <c r="C192" s="111"/>
      <c r="D192" s="111"/>
      <c r="E192" s="111"/>
      <c r="F192" s="111"/>
      <c r="G192" s="111"/>
      <c r="H192" s="111"/>
      <c r="I192" s="12"/>
      <c r="J192" s="12"/>
      <c r="K192" s="12"/>
      <c r="L192" s="41"/>
      <c r="M192" s="178"/>
      <c r="N192" s="178"/>
      <c r="O192" s="178"/>
      <c r="P192" s="178"/>
    </row>
    <row r="193" spans="1:16" ht="34.5" customHeight="1">
      <c r="A193" s="132"/>
      <c r="B193" s="111"/>
      <c r="C193" s="111"/>
      <c r="D193" s="111"/>
      <c r="E193" s="111"/>
      <c r="F193" s="111"/>
      <c r="G193" s="111"/>
      <c r="H193" s="111"/>
      <c r="I193" s="12"/>
      <c r="J193" s="12"/>
      <c r="K193" s="12"/>
      <c r="L193" s="41"/>
      <c r="M193" s="178"/>
      <c r="N193" s="178"/>
      <c r="O193" s="178"/>
      <c r="P193" s="178"/>
    </row>
    <row r="194" spans="1:16" ht="34.5" customHeight="1">
      <c r="A194" s="132"/>
      <c r="B194" s="111"/>
      <c r="C194" s="111"/>
      <c r="D194" s="111"/>
      <c r="E194" s="111"/>
      <c r="F194" s="111"/>
      <c r="G194" s="111"/>
      <c r="H194" s="111"/>
      <c r="I194" s="12"/>
      <c r="J194" s="12"/>
      <c r="K194" s="12"/>
      <c r="L194" s="41"/>
      <c r="M194" s="178"/>
      <c r="N194" s="178"/>
      <c r="O194" s="178"/>
      <c r="P194" s="178"/>
    </row>
    <row r="195" spans="1:16" ht="34.5" customHeight="1">
      <c r="A195" s="132"/>
      <c r="B195" s="111"/>
      <c r="C195" s="111"/>
      <c r="D195" s="111"/>
      <c r="E195" s="111"/>
      <c r="F195" s="111"/>
      <c r="G195" s="111"/>
      <c r="H195" s="111"/>
      <c r="I195" s="12"/>
      <c r="J195" s="12"/>
      <c r="K195" s="12"/>
      <c r="L195" s="41"/>
      <c r="M195" s="178"/>
      <c r="N195" s="178"/>
      <c r="O195" s="178"/>
      <c r="P195" s="178"/>
    </row>
    <row r="196" spans="1:16" ht="34.5" customHeight="1">
      <c r="A196" s="132"/>
      <c r="B196" s="111"/>
      <c r="C196" s="111"/>
      <c r="D196" s="111"/>
      <c r="E196" s="111"/>
      <c r="F196" s="111"/>
      <c r="G196" s="111"/>
      <c r="H196" s="111"/>
      <c r="I196" s="12"/>
      <c r="J196" s="12"/>
      <c r="K196" s="12"/>
      <c r="L196" s="41"/>
      <c r="M196" s="178"/>
      <c r="N196" s="178"/>
      <c r="O196" s="178"/>
      <c r="P196" s="178"/>
    </row>
    <row r="197" spans="1:16" ht="34.5" customHeight="1">
      <c r="A197" s="132"/>
      <c r="B197" s="111"/>
      <c r="C197" s="111"/>
      <c r="D197" s="111"/>
      <c r="E197" s="111"/>
      <c r="F197" s="111"/>
      <c r="G197" s="111"/>
      <c r="H197" s="111"/>
      <c r="I197" s="12"/>
      <c r="J197" s="12"/>
      <c r="K197" s="12"/>
      <c r="L197" s="41"/>
      <c r="M197" s="178"/>
      <c r="N197" s="178"/>
      <c r="O197" s="178"/>
      <c r="P197" s="178"/>
    </row>
    <row r="198" spans="1:16" ht="34.5" customHeight="1">
      <c r="A198" s="132"/>
      <c r="B198" s="111"/>
      <c r="C198" s="111"/>
      <c r="D198" s="111"/>
      <c r="E198" s="111"/>
      <c r="F198" s="111"/>
      <c r="G198" s="111"/>
      <c r="H198" s="111"/>
      <c r="I198" s="12"/>
      <c r="J198" s="12"/>
      <c r="K198" s="12"/>
      <c r="L198" s="41"/>
      <c r="M198" s="178"/>
      <c r="N198" s="178"/>
      <c r="O198" s="178"/>
      <c r="P198" s="178"/>
    </row>
    <row r="199" spans="1:16" ht="34.5" customHeight="1">
      <c r="A199" s="132"/>
      <c r="B199" s="111"/>
      <c r="C199" s="111"/>
      <c r="D199" s="111"/>
      <c r="E199" s="111"/>
      <c r="F199" s="111"/>
      <c r="G199" s="111"/>
      <c r="H199" s="111"/>
      <c r="I199" s="12"/>
      <c r="J199" s="12"/>
      <c r="K199" s="12"/>
      <c r="L199" s="41"/>
      <c r="M199" s="178"/>
      <c r="N199" s="178"/>
      <c r="O199" s="178"/>
      <c r="P199" s="178"/>
    </row>
    <row r="200" spans="1:16" ht="34.5" customHeight="1">
      <c r="A200" s="132"/>
      <c r="B200" s="111"/>
      <c r="C200" s="111"/>
      <c r="D200" s="111"/>
      <c r="E200" s="111"/>
      <c r="F200" s="111"/>
      <c r="G200" s="111"/>
      <c r="H200" s="111"/>
      <c r="I200" s="12"/>
      <c r="J200" s="12"/>
      <c r="K200" s="12"/>
      <c r="L200" s="41"/>
      <c r="M200" s="178"/>
      <c r="N200" s="178"/>
      <c r="O200" s="178"/>
      <c r="P200" s="178"/>
    </row>
    <row r="201" spans="1:16" ht="34.5" customHeight="1">
      <c r="A201" s="132"/>
      <c r="B201" s="111"/>
      <c r="C201" s="111"/>
      <c r="D201" s="111"/>
      <c r="E201" s="111"/>
      <c r="F201" s="111"/>
      <c r="G201" s="111"/>
      <c r="H201" s="111"/>
      <c r="I201" s="12"/>
      <c r="J201" s="12"/>
      <c r="K201" s="12"/>
      <c r="L201" s="41"/>
      <c r="M201" s="178"/>
      <c r="N201" s="178"/>
      <c r="O201" s="178"/>
      <c r="P201" s="178"/>
    </row>
    <row r="202" spans="1:16" ht="34.5" customHeight="1">
      <c r="A202" s="132"/>
      <c r="B202" s="111"/>
      <c r="C202" s="111"/>
      <c r="D202" s="111"/>
      <c r="E202" s="111"/>
      <c r="F202" s="111"/>
      <c r="G202" s="111"/>
      <c r="H202" s="111"/>
      <c r="I202" s="12"/>
      <c r="J202" s="12"/>
      <c r="K202" s="12"/>
      <c r="L202" s="41"/>
      <c r="M202" s="178"/>
      <c r="N202" s="178"/>
      <c r="O202" s="178"/>
      <c r="P202" s="178"/>
    </row>
    <row r="203" spans="1:16" ht="34.5" customHeight="1">
      <c r="A203" s="132"/>
      <c r="B203" s="111"/>
      <c r="C203" s="111"/>
      <c r="D203" s="111"/>
      <c r="E203" s="111"/>
      <c r="F203" s="111"/>
      <c r="G203" s="111"/>
      <c r="H203" s="111"/>
      <c r="I203" s="12"/>
      <c r="J203" s="12"/>
      <c r="K203" s="12"/>
      <c r="L203" s="41"/>
      <c r="M203" s="178"/>
      <c r="N203" s="178"/>
      <c r="O203" s="178"/>
      <c r="P203" s="178"/>
    </row>
    <row r="204" spans="1:16" ht="34.5" customHeight="1">
      <c r="A204" s="132"/>
      <c r="B204" s="111"/>
      <c r="C204" s="111"/>
      <c r="D204" s="111"/>
      <c r="E204" s="111"/>
      <c r="F204" s="111"/>
      <c r="G204" s="111"/>
      <c r="H204" s="111"/>
      <c r="I204" s="12"/>
      <c r="J204" s="12"/>
      <c r="K204" s="12"/>
      <c r="L204" s="41"/>
      <c r="M204" s="178"/>
      <c r="N204" s="178"/>
      <c r="O204" s="178"/>
      <c r="P204" s="178"/>
    </row>
    <row r="205" spans="1:16" ht="34.5" customHeight="1">
      <c r="A205" s="132"/>
      <c r="B205" s="111"/>
      <c r="C205" s="111"/>
      <c r="D205" s="111"/>
      <c r="E205" s="111"/>
      <c r="F205" s="111"/>
      <c r="G205" s="111"/>
      <c r="H205" s="111"/>
      <c r="I205" s="12"/>
      <c r="J205" s="12"/>
      <c r="K205" s="12"/>
      <c r="L205" s="41"/>
      <c r="M205" s="178"/>
      <c r="N205" s="178"/>
      <c r="O205" s="178"/>
      <c r="P205" s="178"/>
    </row>
    <row r="206" spans="1:16" ht="34.5" customHeight="1">
      <c r="A206" s="132"/>
      <c r="B206" s="111"/>
      <c r="C206" s="111"/>
      <c r="D206" s="111"/>
      <c r="E206" s="111"/>
      <c r="F206" s="111"/>
      <c r="G206" s="111"/>
      <c r="H206" s="111"/>
      <c r="I206" s="12"/>
      <c r="J206" s="12"/>
      <c r="K206" s="12"/>
      <c r="L206" s="41"/>
      <c r="M206" s="178"/>
      <c r="N206" s="178"/>
      <c r="O206" s="178"/>
      <c r="P206" s="178"/>
    </row>
    <row r="207" spans="1:16" ht="34.5" customHeight="1">
      <c r="A207" s="132"/>
      <c r="B207" s="111"/>
      <c r="C207" s="111"/>
      <c r="D207" s="111"/>
      <c r="E207" s="111"/>
      <c r="F207" s="111"/>
      <c r="G207" s="111"/>
      <c r="H207" s="111"/>
      <c r="I207" s="12"/>
      <c r="J207" s="12"/>
      <c r="K207" s="12"/>
      <c r="L207" s="41"/>
      <c r="M207" s="178"/>
      <c r="N207" s="178"/>
      <c r="O207" s="178"/>
      <c r="P207" s="178"/>
    </row>
    <row r="208" spans="1:16" ht="34.5" customHeight="1">
      <c r="A208" s="132"/>
      <c r="B208" s="111"/>
      <c r="C208" s="111"/>
      <c r="D208" s="111"/>
      <c r="E208" s="111"/>
      <c r="F208" s="111"/>
      <c r="G208" s="111"/>
      <c r="H208" s="111"/>
      <c r="I208" s="12"/>
      <c r="J208" s="12"/>
      <c r="K208" s="12"/>
      <c r="L208" s="41"/>
      <c r="M208" s="178"/>
      <c r="N208" s="178"/>
      <c r="O208" s="178"/>
      <c r="P208" s="178"/>
    </row>
    <row r="209" spans="1:16" ht="34.5" customHeight="1">
      <c r="A209" s="132"/>
      <c r="B209" s="111"/>
      <c r="C209" s="111"/>
      <c r="D209" s="111"/>
      <c r="E209" s="111"/>
      <c r="F209" s="111"/>
      <c r="G209" s="111"/>
      <c r="H209" s="111"/>
      <c r="I209" s="12"/>
      <c r="J209" s="12"/>
      <c r="K209" s="12"/>
      <c r="L209" s="41"/>
      <c r="M209" s="178"/>
      <c r="N209" s="178"/>
      <c r="O209" s="178"/>
      <c r="P209" s="178"/>
    </row>
    <row r="210" spans="1:16" ht="34.5" customHeight="1">
      <c r="A210" s="132"/>
      <c r="B210" s="111"/>
      <c r="C210" s="111"/>
      <c r="D210" s="111"/>
      <c r="E210" s="111"/>
      <c r="F210" s="111"/>
      <c r="G210" s="111"/>
      <c r="H210" s="111"/>
      <c r="I210" s="12"/>
      <c r="J210" s="12"/>
      <c r="K210" s="12"/>
      <c r="L210" s="41"/>
      <c r="M210" s="178"/>
      <c r="N210" s="178"/>
      <c r="O210" s="178"/>
      <c r="P210" s="178"/>
    </row>
    <row r="211" spans="1:16" ht="34.5" customHeight="1">
      <c r="A211" s="132"/>
      <c r="B211" s="111"/>
      <c r="C211" s="111"/>
      <c r="D211" s="111"/>
      <c r="E211" s="111"/>
      <c r="F211" s="111"/>
      <c r="G211" s="111"/>
      <c r="H211" s="111"/>
      <c r="I211" s="12"/>
      <c r="J211" s="12"/>
      <c r="K211" s="12"/>
      <c r="L211" s="41"/>
      <c r="M211" s="178"/>
      <c r="N211" s="178"/>
      <c r="O211" s="178"/>
      <c r="P211" s="178"/>
    </row>
    <row r="212" spans="1:16" ht="34.5" customHeight="1">
      <c r="A212" s="132"/>
      <c r="B212" s="111"/>
      <c r="C212" s="111"/>
      <c r="D212" s="111"/>
      <c r="E212" s="111"/>
      <c r="F212" s="111"/>
      <c r="G212" s="111"/>
      <c r="H212" s="111"/>
      <c r="I212" s="12"/>
      <c r="J212" s="12"/>
      <c r="K212" s="12"/>
      <c r="L212" s="41"/>
      <c r="M212" s="178"/>
      <c r="N212" s="178"/>
      <c r="O212" s="178"/>
      <c r="P212" s="178"/>
    </row>
    <row r="213" spans="1:16" ht="34.5" customHeight="1">
      <c r="A213" s="132"/>
      <c r="B213" s="111"/>
      <c r="C213" s="111"/>
      <c r="D213" s="111"/>
      <c r="E213" s="111"/>
      <c r="F213" s="111"/>
      <c r="G213" s="111"/>
      <c r="H213" s="111"/>
      <c r="I213" s="12"/>
      <c r="J213" s="12"/>
      <c r="K213" s="12"/>
      <c r="L213" s="41"/>
      <c r="M213" s="178"/>
      <c r="N213" s="178"/>
      <c r="O213" s="178"/>
      <c r="P213" s="178"/>
    </row>
    <row r="214" spans="1:16" ht="34.5" customHeight="1">
      <c r="A214" s="132"/>
      <c r="B214" s="111"/>
      <c r="C214" s="111"/>
      <c r="D214" s="111"/>
      <c r="E214" s="111"/>
      <c r="F214" s="111"/>
      <c r="G214" s="111"/>
      <c r="H214" s="111"/>
      <c r="I214" s="12"/>
      <c r="J214" s="12"/>
      <c r="K214" s="12"/>
      <c r="L214" s="41"/>
      <c r="M214" s="178"/>
      <c r="N214" s="178"/>
      <c r="O214" s="178"/>
      <c r="P214" s="178"/>
    </row>
    <row r="215" spans="1:16" ht="34.5" customHeight="1">
      <c r="A215" s="132"/>
      <c r="B215" s="111"/>
      <c r="C215" s="111"/>
      <c r="D215" s="111"/>
      <c r="E215" s="111"/>
      <c r="F215" s="111"/>
      <c r="G215" s="111"/>
      <c r="H215" s="111"/>
      <c r="I215" s="12"/>
      <c r="J215" s="12"/>
      <c r="K215" s="12"/>
      <c r="L215" s="41"/>
      <c r="M215" s="178"/>
      <c r="N215" s="178"/>
      <c r="O215" s="178"/>
      <c r="P215" s="178"/>
    </row>
    <row r="216" spans="1:16" ht="34.5" customHeight="1">
      <c r="A216" s="132"/>
      <c r="B216" s="111"/>
      <c r="C216" s="111"/>
      <c r="D216" s="111"/>
      <c r="E216" s="111"/>
      <c r="F216" s="111"/>
      <c r="G216" s="111"/>
      <c r="H216" s="111"/>
      <c r="I216" s="12"/>
      <c r="J216" s="12"/>
      <c r="K216" s="12"/>
      <c r="L216" s="41"/>
      <c r="M216" s="178"/>
      <c r="N216" s="178"/>
      <c r="O216" s="178"/>
      <c r="P216" s="178"/>
    </row>
    <row r="217" spans="1:16" ht="34.5" customHeight="1">
      <c r="A217" s="132"/>
      <c r="B217" s="111"/>
      <c r="C217" s="111"/>
      <c r="D217" s="111"/>
      <c r="E217" s="111"/>
      <c r="F217" s="111"/>
      <c r="G217" s="111"/>
      <c r="H217" s="111"/>
      <c r="I217" s="12"/>
      <c r="J217" s="12"/>
      <c r="K217" s="12"/>
      <c r="L217" s="41"/>
      <c r="M217" s="178"/>
      <c r="N217" s="178"/>
      <c r="O217" s="178"/>
      <c r="P217" s="178"/>
    </row>
    <row r="218" spans="1:16" ht="34.5" customHeight="1">
      <c r="A218" s="132"/>
      <c r="B218" s="111"/>
      <c r="C218" s="111"/>
      <c r="D218" s="111"/>
      <c r="E218" s="111"/>
      <c r="F218" s="111"/>
      <c r="G218" s="111"/>
      <c r="H218" s="111"/>
      <c r="I218" s="12"/>
      <c r="J218" s="12"/>
      <c r="K218" s="12"/>
      <c r="L218" s="41"/>
      <c r="M218" s="178"/>
      <c r="N218" s="178"/>
      <c r="O218" s="178"/>
      <c r="P218" s="178"/>
    </row>
    <row r="219" spans="1:16" ht="34.5" customHeight="1">
      <c r="A219" s="132"/>
      <c r="B219" s="111"/>
      <c r="C219" s="111"/>
      <c r="D219" s="111"/>
      <c r="E219" s="111"/>
      <c r="F219" s="111"/>
      <c r="G219" s="111"/>
      <c r="H219" s="111"/>
      <c r="I219" s="12"/>
      <c r="J219" s="12"/>
      <c r="K219" s="12"/>
      <c r="L219" s="41"/>
      <c r="M219" s="178"/>
      <c r="N219" s="178"/>
      <c r="O219" s="178"/>
      <c r="P219" s="178"/>
    </row>
    <row r="220" spans="1:16" ht="34.5" customHeight="1">
      <c r="A220" s="132"/>
      <c r="B220" s="111"/>
      <c r="C220" s="111"/>
      <c r="D220" s="111"/>
      <c r="E220" s="111"/>
      <c r="F220" s="111"/>
      <c r="G220" s="111"/>
      <c r="H220" s="111"/>
      <c r="I220" s="12"/>
      <c r="J220" s="12"/>
      <c r="K220" s="12"/>
      <c r="L220" s="41"/>
      <c r="M220" s="178"/>
      <c r="N220" s="178"/>
      <c r="O220" s="178"/>
      <c r="P220" s="178"/>
    </row>
    <row r="221" spans="1:16" ht="34.5" customHeight="1">
      <c r="A221" s="132"/>
      <c r="B221" s="111"/>
      <c r="C221" s="111"/>
      <c r="D221" s="111"/>
      <c r="E221" s="111"/>
      <c r="F221" s="111"/>
      <c r="G221" s="111"/>
      <c r="H221" s="111"/>
      <c r="I221" s="12"/>
      <c r="J221" s="12"/>
      <c r="K221" s="12"/>
      <c r="L221" s="41"/>
      <c r="M221" s="178"/>
      <c r="N221" s="178"/>
      <c r="O221" s="178"/>
      <c r="P221" s="178"/>
    </row>
    <row r="222" spans="1:16" ht="34.5" customHeight="1">
      <c r="A222" s="132"/>
      <c r="B222" s="111"/>
      <c r="C222" s="111"/>
      <c r="D222" s="111"/>
      <c r="E222" s="111"/>
      <c r="F222" s="111"/>
      <c r="G222" s="111"/>
      <c r="H222" s="111"/>
      <c r="I222" s="12"/>
      <c r="J222" s="12"/>
      <c r="K222" s="12"/>
      <c r="L222" s="41"/>
      <c r="M222" s="178"/>
      <c r="N222" s="178"/>
      <c r="O222" s="178"/>
      <c r="P222" s="178"/>
    </row>
    <row r="223" spans="1:16" ht="34.5" customHeight="1">
      <c r="A223" s="132"/>
      <c r="B223" s="111"/>
      <c r="C223" s="111"/>
      <c r="D223" s="111"/>
      <c r="E223" s="111"/>
      <c r="F223" s="111"/>
      <c r="G223" s="111"/>
      <c r="H223" s="111"/>
      <c r="I223" s="12"/>
      <c r="J223" s="12"/>
      <c r="K223" s="12"/>
      <c r="L223" s="41"/>
      <c r="M223" s="178"/>
      <c r="N223" s="178"/>
      <c r="O223" s="178"/>
      <c r="P223" s="178"/>
    </row>
    <row r="224" spans="1:16" ht="34.5" customHeight="1">
      <c r="A224" s="132"/>
      <c r="B224" s="111"/>
      <c r="C224" s="111"/>
      <c r="D224" s="111"/>
      <c r="E224" s="111"/>
      <c r="F224" s="111"/>
      <c r="G224" s="111"/>
      <c r="H224" s="111"/>
      <c r="I224" s="12"/>
      <c r="J224" s="12"/>
      <c r="K224" s="12"/>
      <c r="L224" s="41"/>
      <c r="M224" s="178"/>
      <c r="N224" s="178"/>
      <c r="O224" s="178"/>
      <c r="P224" s="178"/>
    </row>
    <row r="225" spans="1:16" ht="34.5" customHeight="1">
      <c r="A225" s="132"/>
      <c r="B225" s="111"/>
      <c r="C225" s="111"/>
      <c r="D225" s="111"/>
      <c r="E225" s="111"/>
      <c r="F225" s="111"/>
      <c r="G225" s="111"/>
      <c r="H225" s="111"/>
      <c r="I225" s="12"/>
      <c r="J225" s="12"/>
      <c r="K225" s="12"/>
      <c r="L225" s="41"/>
      <c r="M225" s="178"/>
      <c r="N225" s="178"/>
      <c r="O225" s="178"/>
      <c r="P225" s="178"/>
    </row>
    <row r="226" spans="1:16" ht="34.5" customHeight="1">
      <c r="A226" s="132"/>
      <c r="B226" s="111"/>
      <c r="C226" s="111"/>
      <c r="D226" s="111"/>
      <c r="E226" s="111"/>
      <c r="F226" s="111"/>
      <c r="G226" s="111"/>
      <c r="H226" s="111"/>
      <c r="I226" s="12"/>
      <c r="J226" s="12"/>
      <c r="K226" s="12"/>
      <c r="L226" s="41"/>
      <c r="M226" s="178"/>
      <c r="N226" s="178"/>
      <c r="O226" s="178"/>
      <c r="P226" s="178"/>
    </row>
    <row r="227" spans="1:16" ht="34.5" customHeight="1">
      <c r="A227" s="132"/>
      <c r="B227" s="111"/>
      <c r="C227" s="111"/>
      <c r="D227" s="111"/>
      <c r="E227" s="111"/>
      <c r="F227" s="111"/>
      <c r="G227" s="111"/>
      <c r="H227" s="111"/>
      <c r="I227" s="12"/>
      <c r="J227" s="12"/>
      <c r="K227" s="12"/>
      <c r="L227" s="41"/>
      <c r="M227" s="178"/>
      <c r="N227" s="178"/>
      <c r="O227" s="178"/>
      <c r="P227" s="178"/>
    </row>
    <row r="228" spans="1:16" ht="34.5" customHeight="1">
      <c r="A228" s="132"/>
      <c r="B228" s="111"/>
      <c r="C228" s="111"/>
      <c r="D228" s="111"/>
      <c r="E228" s="111"/>
      <c r="F228" s="111"/>
      <c r="G228" s="111"/>
      <c r="H228" s="111"/>
      <c r="I228" s="12"/>
      <c r="J228" s="12"/>
      <c r="K228" s="12"/>
      <c r="L228" s="41"/>
      <c r="M228" s="178"/>
      <c r="N228" s="178"/>
      <c r="O228" s="178"/>
      <c r="P228" s="178"/>
    </row>
    <row r="229" spans="1:16" ht="34.5" customHeight="1">
      <c r="A229" s="132"/>
      <c r="B229" s="111"/>
      <c r="C229" s="111"/>
      <c r="D229" s="111"/>
      <c r="E229" s="111"/>
      <c r="F229" s="111"/>
      <c r="G229" s="111"/>
      <c r="H229" s="111"/>
      <c r="I229" s="12"/>
      <c r="J229" s="12"/>
      <c r="K229" s="12"/>
      <c r="L229" s="41"/>
      <c r="M229" s="178"/>
      <c r="N229" s="178"/>
      <c r="O229" s="178"/>
      <c r="P229" s="178"/>
    </row>
    <row r="230" spans="1:16" ht="34.5" customHeight="1">
      <c r="A230" s="132"/>
      <c r="B230" s="111"/>
      <c r="C230" s="111"/>
      <c r="D230" s="111"/>
      <c r="E230" s="111"/>
      <c r="F230" s="111"/>
      <c r="G230" s="111"/>
      <c r="H230" s="111"/>
      <c r="I230" s="12"/>
      <c r="J230" s="12"/>
      <c r="K230" s="12"/>
      <c r="L230" s="41"/>
      <c r="M230" s="178"/>
      <c r="N230" s="178"/>
      <c r="O230" s="178"/>
      <c r="P230" s="178"/>
    </row>
    <row r="231" spans="1:16" ht="34.5" customHeight="1">
      <c r="A231" s="132"/>
      <c r="B231" s="111"/>
      <c r="C231" s="111"/>
      <c r="D231" s="111"/>
      <c r="E231" s="111"/>
      <c r="F231" s="111"/>
      <c r="G231" s="111"/>
      <c r="H231" s="111"/>
      <c r="I231" s="12"/>
      <c r="J231" s="12"/>
      <c r="K231" s="12"/>
      <c r="L231" s="41"/>
      <c r="M231" s="178"/>
      <c r="N231" s="178"/>
      <c r="O231" s="178"/>
      <c r="P231" s="178"/>
    </row>
    <row r="232" spans="1:16" ht="34.5" customHeight="1">
      <c r="A232" s="132"/>
      <c r="B232" s="111"/>
      <c r="C232" s="111"/>
      <c r="D232" s="111"/>
      <c r="E232" s="111"/>
      <c r="F232" s="111"/>
      <c r="G232" s="111"/>
      <c r="H232" s="111"/>
      <c r="I232" s="12"/>
      <c r="J232" s="12"/>
      <c r="K232" s="12"/>
      <c r="L232" s="41"/>
      <c r="M232" s="178"/>
      <c r="N232" s="178"/>
      <c r="O232" s="178"/>
      <c r="P232" s="178"/>
    </row>
    <row r="233" spans="1:16" ht="34.5" customHeight="1">
      <c r="A233" s="132"/>
      <c r="B233" s="111"/>
      <c r="C233" s="111"/>
      <c r="D233" s="111"/>
      <c r="E233" s="111"/>
      <c r="F233" s="111"/>
      <c r="G233" s="111"/>
      <c r="H233" s="111"/>
      <c r="I233" s="12"/>
      <c r="J233" s="12"/>
      <c r="K233" s="12"/>
      <c r="L233" s="41"/>
      <c r="M233" s="178"/>
      <c r="N233" s="178"/>
      <c r="O233" s="178"/>
      <c r="P233" s="178"/>
    </row>
    <row r="234" spans="1:16" ht="34.5" customHeight="1">
      <c r="A234" s="132"/>
      <c r="B234" s="111"/>
      <c r="C234" s="111"/>
      <c r="D234" s="111"/>
      <c r="E234" s="111"/>
      <c r="F234" s="111"/>
      <c r="G234" s="111"/>
      <c r="H234" s="111"/>
      <c r="I234" s="12"/>
      <c r="J234" s="12"/>
      <c r="K234" s="12"/>
      <c r="L234" s="41"/>
      <c r="M234" s="178"/>
      <c r="N234" s="178"/>
      <c r="O234" s="178"/>
      <c r="P234" s="178"/>
    </row>
    <row r="235" spans="1:16" ht="34.5" customHeight="1">
      <c r="A235" s="132"/>
      <c r="B235" s="111"/>
      <c r="C235" s="111"/>
      <c r="D235" s="111"/>
      <c r="E235" s="111"/>
      <c r="F235" s="111"/>
      <c r="G235" s="111"/>
      <c r="H235" s="111"/>
      <c r="I235" s="12"/>
      <c r="J235" s="12"/>
      <c r="K235" s="12"/>
      <c r="L235" s="41"/>
      <c r="M235" s="178"/>
      <c r="N235" s="178"/>
      <c r="O235" s="178"/>
      <c r="P235" s="178"/>
    </row>
    <row r="236" spans="1:16" ht="34.5" customHeight="1">
      <c r="A236" s="132"/>
      <c r="B236" s="111"/>
      <c r="C236" s="111"/>
      <c r="D236" s="111"/>
      <c r="E236" s="111"/>
      <c r="F236" s="111"/>
      <c r="G236" s="111"/>
      <c r="H236" s="111"/>
      <c r="I236" s="12"/>
      <c r="J236" s="12"/>
      <c r="K236" s="12"/>
      <c r="L236" s="41"/>
      <c r="M236" s="178"/>
      <c r="N236" s="178"/>
      <c r="O236" s="178"/>
      <c r="P236" s="178"/>
    </row>
    <row r="237" spans="1:16" ht="34.5" customHeight="1">
      <c r="A237" s="132"/>
      <c r="B237" s="111"/>
      <c r="C237" s="111"/>
      <c r="D237" s="111"/>
      <c r="E237" s="111"/>
      <c r="F237" s="111"/>
      <c r="G237" s="111"/>
      <c r="H237" s="111"/>
      <c r="I237" s="12"/>
      <c r="J237" s="12"/>
      <c r="K237" s="12"/>
      <c r="L237" s="41"/>
      <c r="M237" s="178"/>
      <c r="N237" s="178"/>
      <c r="O237" s="178"/>
      <c r="P237" s="178"/>
    </row>
    <row r="238" spans="1:16" ht="34.5" customHeight="1">
      <c r="A238" s="132"/>
      <c r="B238" s="111"/>
      <c r="C238" s="111"/>
      <c r="D238" s="111"/>
      <c r="E238" s="111"/>
      <c r="F238" s="111"/>
      <c r="G238" s="111"/>
      <c r="H238" s="111"/>
      <c r="I238" s="12"/>
      <c r="J238" s="12"/>
      <c r="K238" s="12"/>
      <c r="L238" s="41"/>
      <c r="M238" s="178"/>
      <c r="N238" s="178"/>
      <c r="O238" s="178"/>
      <c r="P238" s="178"/>
    </row>
    <row r="239" spans="1:16" ht="34.5" customHeight="1">
      <c r="A239" s="132"/>
      <c r="B239" s="111"/>
      <c r="C239" s="111"/>
      <c r="D239" s="111"/>
      <c r="E239" s="111"/>
      <c r="F239" s="111"/>
      <c r="G239" s="111"/>
      <c r="H239" s="111"/>
      <c r="I239" s="12"/>
      <c r="J239" s="12"/>
      <c r="K239" s="12"/>
      <c r="L239" s="41"/>
      <c r="M239" s="178"/>
      <c r="N239" s="178"/>
      <c r="O239" s="178"/>
      <c r="P239" s="178"/>
    </row>
    <row r="240" spans="1:16" ht="34.5" customHeight="1">
      <c r="A240" s="132"/>
      <c r="B240" s="111"/>
      <c r="C240" s="111"/>
      <c r="D240" s="111"/>
      <c r="E240" s="111"/>
      <c r="F240" s="111"/>
      <c r="G240" s="111"/>
      <c r="H240" s="111"/>
      <c r="I240" s="12"/>
      <c r="J240" s="12"/>
      <c r="K240" s="12"/>
      <c r="L240" s="41"/>
      <c r="M240" s="178"/>
      <c r="N240" s="178"/>
      <c r="O240" s="178"/>
      <c r="P240" s="178"/>
    </row>
    <row r="241" spans="1:16" ht="34.5" customHeight="1">
      <c r="A241" s="132"/>
      <c r="B241" s="111"/>
      <c r="C241" s="111"/>
      <c r="D241" s="111"/>
      <c r="E241" s="111"/>
      <c r="F241" s="111"/>
      <c r="G241" s="111"/>
      <c r="H241" s="111"/>
      <c r="I241" s="12"/>
      <c r="J241" s="12"/>
      <c r="K241" s="12"/>
      <c r="L241" s="41"/>
      <c r="M241" s="178"/>
      <c r="N241" s="178"/>
      <c r="O241" s="178"/>
      <c r="P241" s="178"/>
    </row>
    <row r="242" spans="1:16" ht="34.5" customHeight="1">
      <c r="A242" s="132"/>
      <c r="B242" s="111"/>
      <c r="C242" s="111"/>
      <c r="D242" s="111"/>
      <c r="E242" s="111"/>
      <c r="F242" s="111"/>
      <c r="G242" s="111"/>
      <c r="H242" s="111"/>
      <c r="I242" s="12"/>
      <c r="J242" s="12"/>
      <c r="K242" s="12"/>
      <c r="L242" s="41"/>
      <c r="M242" s="178"/>
      <c r="N242" s="178"/>
      <c r="O242" s="178"/>
      <c r="P242" s="178"/>
    </row>
    <row r="243" spans="1:16" ht="34.5" customHeight="1">
      <c r="A243" s="132"/>
      <c r="B243" s="111"/>
      <c r="C243" s="111"/>
      <c r="D243" s="111"/>
      <c r="E243" s="111"/>
      <c r="F243" s="111"/>
      <c r="G243" s="111"/>
      <c r="H243" s="111"/>
      <c r="I243" s="12"/>
      <c r="J243" s="12"/>
      <c r="K243" s="12"/>
      <c r="L243" s="41"/>
      <c r="M243" s="178"/>
      <c r="N243" s="178"/>
      <c r="O243" s="178"/>
      <c r="P243" s="178"/>
    </row>
    <row r="244" spans="1:16" ht="34.5" customHeight="1">
      <c r="A244" s="132"/>
      <c r="B244" s="111"/>
      <c r="C244" s="111"/>
      <c r="D244" s="111"/>
      <c r="E244" s="111"/>
      <c r="F244" s="111"/>
      <c r="G244" s="111"/>
      <c r="H244" s="111"/>
      <c r="I244" s="12"/>
      <c r="J244" s="12"/>
      <c r="K244" s="12"/>
      <c r="L244" s="41"/>
      <c r="M244" s="178"/>
      <c r="N244" s="178"/>
      <c r="O244" s="178"/>
      <c r="P244" s="178"/>
    </row>
    <row r="245" spans="1:16" ht="34.5" customHeight="1">
      <c r="A245" s="132"/>
      <c r="B245" s="111"/>
      <c r="C245" s="111"/>
      <c r="D245" s="111"/>
      <c r="E245" s="111"/>
      <c r="F245" s="111"/>
      <c r="G245" s="111"/>
      <c r="H245" s="111"/>
      <c r="I245" s="12"/>
      <c r="J245" s="12"/>
      <c r="K245" s="12"/>
      <c r="L245" s="41"/>
      <c r="M245" s="178"/>
      <c r="N245" s="178"/>
      <c r="O245" s="178"/>
      <c r="P245" s="178"/>
    </row>
    <row r="246" spans="1:16" ht="34.5" customHeight="1">
      <c r="A246" s="132"/>
      <c r="B246" s="111"/>
      <c r="C246" s="111"/>
      <c r="D246" s="111"/>
      <c r="E246" s="111"/>
      <c r="F246" s="111"/>
      <c r="G246" s="111"/>
      <c r="H246" s="111"/>
      <c r="I246" s="12"/>
      <c r="J246" s="12"/>
      <c r="K246" s="12"/>
      <c r="L246" s="41"/>
      <c r="M246" s="178"/>
      <c r="N246" s="178"/>
      <c r="O246" s="178"/>
      <c r="P246" s="178"/>
    </row>
    <row r="247" spans="1:16" ht="34.5" customHeight="1">
      <c r="A247" s="132"/>
      <c r="B247" s="111"/>
      <c r="C247" s="111"/>
      <c r="D247" s="111"/>
      <c r="E247" s="111"/>
      <c r="F247" s="111"/>
      <c r="G247" s="111"/>
      <c r="H247" s="111"/>
      <c r="I247" s="12"/>
      <c r="J247" s="12"/>
      <c r="K247" s="12"/>
      <c r="L247" s="41"/>
      <c r="M247" s="178"/>
      <c r="N247" s="178"/>
      <c r="O247" s="178"/>
      <c r="P247" s="178"/>
    </row>
    <row r="248" spans="1:16" ht="34.5" customHeight="1">
      <c r="A248" s="132"/>
      <c r="B248" s="111"/>
      <c r="C248" s="111"/>
      <c r="D248" s="111"/>
      <c r="E248" s="111"/>
      <c r="F248" s="111"/>
      <c r="G248" s="111"/>
      <c r="H248" s="111"/>
      <c r="I248" s="12"/>
      <c r="J248" s="12"/>
      <c r="K248" s="12"/>
      <c r="L248" s="41"/>
      <c r="M248" s="178"/>
      <c r="N248" s="178"/>
      <c r="O248" s="178"/>
      <c r="P248" s="178"/>
    </row>
    <row r="249" spans="1:16" ht="34.5" customHeight="1">
      <c r="A249" s="132"/>
      <c r="B249" s="111"/>
      <c r="C249" s="111"/>
      <c r="D249" s="111"/>
      <c r="E249" s="111"/>
      <c r="F249" s="111"/>
      <c r="G249" s="111"/>
      <c r="H249" s="111"/>
      <c r="I249" s="12"/>
      <c r="J249" s="12"/>
      <c r="K249" s="12"/>
      <c r="L249" s="41"/>
      <c r="M249" s="178"/>
      <c r="N249" s="178"/>
      <c r="O249" s="178"/>
      <c r="P249" s="178"/>
    </row>
    <row r="250" spans="1:16" ht="34.5" customHeight="1">
      <c r="A250" s="132"/>
      <c r="B250" s="111"/>
      <c r="C250" s="111"/>
      <c r="D250" s="111"/>
      <c r="E250" s="111"/>
      <c r="F250" s="111"/>
      <c r="G250" s="111"/>
      <c r="H250" s="111"/>
      <c r="I250" s="12"/>
      <c r="J250" s="12"/>
      <c r="K250" s="12"/>
      <c r="L250" s="41"/>
      <c r="M250" s="178"/>
      <c r="N250" s="178"/>
      <c r="O250" s="178"/>
      <c r="P250" s="178"/>
    </row>
    <row r="251" spans="1:16" ht="34.5" customHeight="1">
      <c r="A251" s="132"/>
      <c r="B251" s="111"/>
      <c r="C251" s="111"/>
      <c r="D251" s="111"/>
      <c r="E251" s="111"/>
      <c r="F251" s="111"/>
      <c r="G251" s="111"/>
      <c r="H251" s="111"/>
      <c r="I251" s="12"/>
      <c r="J251" s="12"/>
      <c r="K251" s="12"/>
      <c r="L251" s="41"/>
      <c r="M251" s="178"/>
      <c r="N251" s="178"/>
      <c r="O251" s="178"/>
      <c r="P251" s="178"/>
    </row>
    <row r="252" spans="1:16" ht="34.5" customHeight="1">
      <c r="A252" s="132"/>
      <c r="B252" s="111"/>
      <c r="C252" s="111"/>
      <c r="D252" s="111"/>
      <c r="E252" s="111"/>
      <c r="F252" s="111"/>
      <c r="G252" s="111"/>
      <c r="H252" s="111"/>
      <c r="I252" s="12"/>
      <c r="J252" s="12"/>
      <c r="K252" s="12"/>
      <c r="L252" s="41"/>
      <c r="M252" s="178"/>
      <c r="N252" s="178"/>
      <c r="O252" s="178"/>
      <c r="P252" s="178"/>
    </row>
    <row r="253" spans="1:16" ht="34.5" customHeight="1">
      <c r="A253" s="132"/>
      <c r="B253" s="111"/>
      <c r="C253" s="111"/>
      <c r="D253" s="111"/>
      <c r="E253" s="111"/>
      <c r="F253" s="111"/>
      <c r="G253" s="111"/>
      <c r="H253" s="111"/>
      <c r="I253" s="12"/>
      <c r="J253" s="12"/>
      <c r="K253" s="12"/>
      <c r="L253" s="41"/>
      <c r="M253" s="178"/>
      <c r="N253" s="178"/>
      <c r="O253" s="178"/>
      <c r="P253" s="178"/>
    </row>
    <row r="254" spans="1:16" ht="34.5" customHeight="1">
      <c r="A254" s="132"/>
      <c r="B254" s="111"/>
      <c r="C254" s="111"/>
      <c r="D254" s="111"/>
      <c r="E254" s="111"/>
      <c r="F254" s="111"/>
      <c r="G254" s="111"/>
      <c r="H254" s="111"/>
      <c r="I254" s="12"/>
      <c r="J254" s="12"/>
      <c r="K254" s="12"/>
      <c r="L254" s="41"/>
      <c r="M254" s="178"/>
      <c r="N254" s="178"/>
      <c r="O254" s="178"/>
      <c r="P254" s="178"/>
    </row>
    <row r="255" spans="1:16" ht="34.5" customHeight="1">
      <c r="A255" s="132"/>
      <c r="B255" s="111"/>
      <c r="C255" s="111"/>
      <c r="D255" s="111"/>
      <c r="E255" s="111"/>
      <c r="F255" s="111"/>
      <c r="G255" s="111"/>
      <c r="H255" s="111"/>
      <c r="I255" s="12"/>
      <c r="J255" s="12"/>
      <c r="K255" s="12"/>
      <c r="L255" s="41"/>
      <c r="M255" s="178"/>
      <c r="N255" s="178"/>
      <c r="O255" s="178"/>
      <c r="P255" s="178"/>
    </row>
    <row r="256" spans="1:16" ht="34.5" customHeight="1">
      <c r="A256" s="132"/>
      <c r="B256" s="111"/>
      <c r="C256" s="111"/>
      <c r="D256" s="111"/>
      <c r="E256" s="111"/>
      <c r="F256" s="111"/>
      <c r="G256" s="111"/>
      <c r="H256" s="111"/>
      <c r="I256" s="12"/>
      <c r="J256" s="12"/>
      <c r="K256" s="12"/>
      <c r="L256" s="41"/>
      <c r="M256" s="178"/>
      <c r="N256" s="178"/>
      <c r="O256" s="178"/>
      <c r="P256" s="178"/>
    </row>
    <row r="257" spans="1:16" ht="34.5" customHeight="1">
      <c r="A257" s="132"/>
      <c r="B257" s="111"/>
      <c r="C257" s="111"/>
      <c r="D257" s="111"/>
      <c r="E257" s="111"/>
      <c r="F257" s="111"/>
      <c r="G257" s="111"/>
      <c r="H257" s="111"/>
      <c r="I257" s="12"/>
      <c r="J257" s="12"/>
      <c r="K257" s="12"/>
      <c r="L257" s="41"/>
      <c r="M257" s="178"/>
      <c r="N257" s="178"/>
      <c r="O257" s="178"/>
      <c r="P257" s="178"/>
    </row>
    <row r="258" spans="1:16" ht="34.5" customHeight="1">
      <c r="A258" s="132"/>
      <c r="B258" s="111"/>
      <c r="C258" s="111"/>
      <c r="D258" s="111"/>
      <c r="E258" s="111"/>
      <c r="F258" s="111"/>
      <c r="G258" s="111"/>
      <c r="H258" s="111"/>
      <c r="I258" s="12"/>
      <c r="J258" s="12"/>
      <c r="K258" s="12"/>
      <c r="L258" s="41"/>
      <c r="M258" s="178"/>
      <c r="N258" s="178"/>
      <c r="O258" s="178"/>
      <c r="P258" s="178"/>
    </row>
    <row r="259" spans="1:16" ht="34.5" customHeight="1">
      <c r="A259" s="132"/>
      <c r="B259" s="111"/>
      <c r="C259" s="111"/>
      <c r="D259" s="111"/>
      <c r="E259" s="111"/>
      <c r="F259" s="111"/>
      <c r="G259" s="111"/>
      <c r="H259" s="111"/>
      <c r="I259" s="12"/>
      <c r="J259" s="12"/>
      <c r="K259" s="12"/>
      <c r="L259" s="41"/>
      <c r="M259" s="178"/>
      <c r="N259" s="178"/>
      <c r="O259" s="178"/>
      <c r="P259" s="178"/>
    </row>
    <row r="260" spans="1:16" ht="34.5" customHeight="1">
      <c r="A260" s="132"/>
      <c r="B260" s="111"/>
      <c r="C260" s="111"/>
      <c r="D260" s="111"/>
      <c r="E260" s="111"/>
      <c r="F260" s="111"/>
      <c r="G260" s="111"/>
      <c r="H260" s="111"/>
      <c r="I260" s="12"/>
      <c r="J260" s="12"/>
      <c r="K260" s="12"/>
      <c r="L260" s="41"/>
      <c r="M260" s="178"/>
      <c r="N260" s="178"/>
      <c r="O260" s="178"/>
      <c r="P260" s="178"/>
    </row>
    <row r="261" spans="1:16" ht="34.5" customHeight="1">
      <c r="A261" s="132"/>
      <c r="B261" s="111"/>
      <c r="C261" s="111"/>
      <c r="D261" s="111"/>
      <c r="E261" s="111"/>
      <c r="F261" s="111"/>
      <c r="G261" s="111"/>
      <c r="H261" s="111"/>
      <c r="I261" s="12"/>
      <c r="J261" s="12"/>
      <c r="K261" s="12"/>
      <c r="L261" s="41"/>
      <c r="M261" s="178"/>
      <c r="N261" s="178"/>
      <c r="O261" s="178"/>
      <c r="P261" s="178"/>
    </row>
    <row r="262" spans="1:16" ht="34.5" customHeight="1">
      <c r="A262" s="132"/>
      <c r="B262" s="111"/>
      <c r="C262" s="111"/>
      <c r="D262" s="111"/>
      <c r="E262" s="111"/>
      <c r="F262" s="111"/>
      <c r="G262" s="111"/>
      <c r="H262" s="111"/>
      <c r="I262" s="12"/>
      <c r="J262" s="12"/>
      <c r="K262" s="12"/>
      <c r="L262" s="41"/>
      <c r="M262" s="178"/>
      <c r="N262" s="178"/>
      <c r="O262" s="178"/>
      <c r="P262" s="178"/>
    </row>
    <row r="263" spans="1:16" ht="34.5" customHeight="1">
      <c r="A263" s="132"/>
      <c r="B263" s="111"/>
      <c r="C263" s="111"/>
      <c r="D263" s="111"/>
      <c r="E263" s="111"/>
      <c r="F263" s="111"/>
      <c r="G263" s="111"/>
      <c r="H263" s="111"/>
      <c r="I263" s="12"/>
      <c r="J263" s="12"/>
      <c r="K263" s="12"/>
      <c r="L263" s="41"/>
      <c r="M263" s="178"/>
      <c r="N263" s="178"/>
      <c r="O263" s="178"/>
      <c r="P263" s="178"/>
    </row>
    <row r="264" spans="1:16" ht="34.5" customHeight="1">
      <c r="A264" s="132"/>
      <c r="B264" s="111"/>
      <c r="C264" s="111"/>
      <c r="D264" s="111"/>
      <c r="E264" s="111"/>
      <c r="F264" s="111"/>
      <c r="G264" s="111"/>
      <c r="H264" s="111"/>
      <c r="I264" s="12"/>
      <c r="J264" s="12"/>
      <c r="K264" s="12"/>
      <c r="L264" s="41"/>
      <c r="M264" s="178"/>
      <c r="N264" s="178"/>
      <c r="O264" s="178"/>
      <c r="P264" s="178"/>
    </row>
    <row r="265" spans="1:16" ht="34.5" customHeight="1">
      <c r="A265" s="132"/>
      <c r="B265" s="111"/>
      <c r="C265" s="111"/>
      <c r="D265" s="111"/>
      <c r="E265" s="111"/>
      <c r="F265" s="111"/>
      <c r="G265" s="111"/>
      <c r="H265" s="111"/>
      <c r="I265" s="12"/>
      <c r="J265" s="12"/>
      <c r="K265" s="12"/>
      <c r="L265" s="41"/>
      <c r="M265" s="178"/>
      <c r="N265" s="178"/>
      <c r="O265" s="178"/>
      <c r="P265" s="178"/>
    </row>
    <row r="266" spans="1:16" ht="34.5" customHeight="1">
      <c r="A266" s="132"/>
      <c r="B266" s="111"/>
      <c r="C266" s="111"/>
      <c r="D266" s="111"/>
      <c r="E266" s="111"/>
      <c r="F266" s="111"/>
      <c r="G266" s="111"/>
      <c r="H266" s="111"/>
      <c r="I266" s="12"/>
      <c r="J266" s="12"/>
      <c r="K266" s="12"/>
      <c r="L266" s="41"/>
      <c r="M266" s="178"/>
      <c r="N266" s="178"/>
      <c r="O266" s="178"/>
      <c r="P266" s="178"/>
    </row>
    <row r="267" spans="1:16" ht="34.5" customHeight="1">
      <c r="A267" s="132"/>
      <c r="B267" s="111"/>
      <c r="C267" s="111"/>
      <c r="D267" s="111"/>
      <c r="E267" s="111"/>
      <c r="F267" s="111"/>
      <c r="G267" s="111"/>
      <c r="H267" s="111"/>
      <c r="I267" s="12"/>
      <c r="J267" s="12"/>
      <c r="K267" s="12"/>
      <c r="L267" s="41"/>
      <c r="M267" s="178"/>
      <c r="N267" s="178"/>
      <c r="O267" s="178"/>
      <c r="P267" s="178"/>
    </row>
    <row r="268" spans="1:16" ht="34.5" customHeight="1">
      <c r="A268" s="132"/>
      <c r="B268" s="111"/>
      <c r="C268" s="111"/>
      <c r="D268" s="111"/>
      <c r="E268" s="111"/>
      <c r="F268" s="111"/>
      <c r="G268" s="111"/>
      <c r="H268" s="111"/>
      <c r="I268" s="12"/>
      <c r="J268" s="12"/>
      <c r="K268" s="12"/>
      <c r="L268" s="41"/>
      <c r="M268" s="178"/>
      <c r="N268" s="178"/>
      <c r="O268" s="178"/>
      <c r="P268" s="178"/>
    </row>
    <row r="269" spans="1:16" ht="34.5" customHeight="1">
      <c r="A269" s="132"/>
      <c r="B269" s="111"/>
      <c r="C269" s="111"/>
      <c r="D269" s="111"/>
      <c r="E269" s="111"/>
      <c r="F269" s="111"/>
      <c r="G269" s="111"/>
      <c r="H269" s="111"/>
      <c r="I269" s="12"/>
      <c r="J269" s="12"/>
      <c r="K269" s="12"/>
      <c r="L269" s="41"/>
      <c r="M269" s="178"/>
      <c r="N269" s="178"/>
      <c r="O269" s="178"/>
      <c r="P269" s="178"/>
    </row>
    <row r="270" spans="1:16" ht="34.5" customHeight="1">
      <c r="A270" s="132"/>
      <c r="B270" s="111"/>
      <c r="C270" s="111"/>
      <c r="D270" s="111"/>
      <c r="E270" s="111"/>
      <c r="F270" s="111"/>
      <c r="G270" s="111"/>
      <c r="H270" s="111"/>
      <c r="I270" s="12"/>
      <c r="J270" s="12"/>
      <c r="K270" s="12"/>
      <c r="L270" s="41"/>
      <c r="M270" s="178"/>
      <c r="N270" s="178"/>
      <c r="O270" s="178"/>
      <c r="P270" s="178"/>
    </row>
    <row r="271" spans="1:16" ht="34.5" customHeight="1">
      <c r="A271" s="132"/>
      <c r="B271" s="111"/>
      <c r="C271" s="111"/>
      <c r="D271" s="111"/>
      <c r="E271" s="111"/>
      <c r="F271" s="111"/>
      <c r="G271" s="111"/>
      <c r="H271" s="111"/>
      <c r="I271" s="12"/>
      <c r="J271" s="12"/>
      <c r="K271" s="12"/>
      <c r="L271" s="41"/>
      <c r="M271" s="178"/>
      <c r="N271" s="178"/>
      <c r="O271" s="178"/>
      <c r="P271" s="178"/>
    </row>
    <row r="272" spans="1:16" ht="34.5" customHeight="1">
      <c r="A272" s="132"/>
      <c r="B272" s="111"/>
      <c r="C272" s="111"/>
      <c r="D272" s="111"/>
      <c r="E272" s="111"/>
      <c r="F272" s="111"/>
      <c r="G272" s="111"/>
      <c r="H272" s="111"/>
      <c r="I272" s="12"/>
      <c r="J272" s="12"/>
      <c r="K272" s="12"/>
      <c r="L272" s="41"/>
      <c r="M272" s="178"/>
      <c r="N272" s="178"/>
      <c r="O272" s="178"/>
      <c r="P272" s="178"/>
    </row>
    <row r="273" spans="1:16" ht="34.5" customHeight="1">
      <c r="A273" s="132"/>
      <c r="B273" s="111"/>
      <c r="C273" s="111"/>
      <c r="D273" s="111"/>
      <c r="E273" s="111"/>
      <c r="F273" s="111"/>
      <c r="G273" s="111"/>
      <c r="H273" s="111"/>
      <c r="I273" s="12"/>
      <c r="J273" s="12"/>
      <c r="K273" s="12"/>
      <c r="L273" s="41"/>
      <c r="M273" s="178"/>
      <c r="N273" s="178"/>
      <c r="O273" s="178"/>
      <c r="P273" s="178"/>
    </row>
    <row r="274" spans="1:16" ht="34.5" customHeight="1">
      <c r="A274" s="132"/>
      <c r="B274" s="111"/>
      <c r="C274" s="111"/>
      <c r="D274" s="111"/>
      <c r="E274" s="111"/>
      <c r="F274" s="111"/>
      <c r="G274" s="111"/>
      <c r="H274" s="111"/>
      <c r="I274" s="12"/>
      <c r="J274" s="12"/>
      <c r="K274" s="12"/>
      <c r="L274" s="41"/>
      <c r="M274" s="178"/>
      <c r="N274" s="178"/>
      <c r="O274" s="178"/>
      <c r="P274" s="178"/>
    </row>
    <row r="275" spans="1:16" ht="34.5" customHeight="1">
      <c r="A275" s="132"/>
      <c r="B275" s="111"/>
      <c r="C275" s="111"/>
      <c r="D275" s="111"/>
      <c r="E275" s="111"/>
      <c r="F275" s="111"/>
      <c r="G275" s="111"/>
      <c r="H275" s="111"/>
      <c r="I275" s="12"/>
      <c r="J275" s="12"/>
      <c r="K275" s="12"/>
      <c r="L275" s="41"/>
      <c r="M275" s="178"/>
      <c r="N275" s="178"/>
      <c r="O275" s="178"/>
      <c r="P275" s="178"/>
    </row>
    <row r="276" spans="1:16" ht="34.5" customHeight="1">
      <c r="A276" s="132"/>
      <c r="B276" s="111"/>
      <c r="C276" s="111"/>
      <c r="D276" s="111"/>
      <c r="E276" s="111"/>
      <c r="F276" s="111"/>
      <c r="G276" s="111"/>
      <c r="H276" s="111"/>
      <c r="I276" s="12"/>
      <c r="J276" s="12"/>
      <c r="K276" s="12"/>
      <c r="L276" s="41"/>
      <c r="M276" s="178"/>
      <c r="N276" s="178"/>
      <c r="O276" s="178"/>
      <c r="P276" s="178"/>
    </row>
    <row r="277" spans="1:16" ht="34.5" customHeight="1">
      <c r="A277" s="132"/>
      <c r="B277" s="111"/>
      <c r="C277" s="111"/>
      <c r="D277" s="111"/>
      <c r="E277" s="111"/>
      <c r="F277" s="111"/>
      <c r="G277" s="111"/>
      <c r="H277" s="111"/>
      <c r="I277" s="12"/>
      <c r="J277" s="12"/>
      <c r="K277" s="12"/>
      <c r="L277" s="41"/>
      <c r="M277" s="178"/>
      <c r="N277" s="178"/>
      <c r="O277" s="178"/>
      <c r="P277" s="178"/>
    </row>
    <row r="278" spans="1:16" ht="34.5" customHeight="1">
      <c r="A278" s="132"/>
      <c r="B278" s="111"/>
      <c r="C278" s="111"/>
      <c r="D278" s="111"/>
      <c r="E278" s="111"/>
      <c r="F278" s="111"/>
      <c r="G278" s="111"/>
      <c r="H278" s="111"/>
      <c r="I278" s="12"/>
      <c r="J278" s="12"/>
      <c r="K278" s="12"/>
      <c r="L278" s="41"/>
      <c r="M278" s="178"/>
      <c r="N278" s="178"/>
      <c r="O278" s="178"/>
      <c r="P278" s="178"/>
    </row>
    <row r="279" spans="1:16" ht="34.5" customHeight="1">
      <c r="A279" s="132"/>
      <c r="B279" s="111"/>
      <c r="C279" s="111"/>
      <c r="D279" s="111"/>
      <c r="E279" s="111"/>
      <c r="F279" s="111"/>
      <c r="G279" s="111"/>
      <c r="H279" s="111"/>
      <c r="I279" s="12"/>
      <c r="J279" s="12"/>
      <c r="K279" s="12"/>
      <c r="L279" s="41"/>
      <c r="M279" s="178"/>
      <c r="N279" s="178"/>
      <c r="O279" s="178"/>
      <c r="P279" s="178"/>
    </row>
    <row r="280" spans="1:16" ht="34.5" customHeight="1">
      <c r="A280" s="132"/>
      <c r="B280" s="111"/>
      <c r="C280" s="111"/>
      <c r="D280" s="111"/>
      <c r="E280" s="111"/>
      <c r="F280" s="111"/>
      <c r="G280" s="111"/>
      <c r="H280" s="111"/>
      <c r="I280" s="12"/>
      <c r="J280" s="12"/>
      <c r="K280" s="12"/>
      <c r="L280" s="41"/>
      <c r="M280" s="178"/>
      <c r="N280" s="178"/>
      <c r="O280" s="178"/>
      <c r="P280" s="178"/>
    </row>
    <row r="281" spans="1:16" ht="34.5" customHeight="1">
      <c r="A281" s="132"/>
      <c r="B281" s="111"/>
      <c r="C281" s="111"/>
      <c r="D281" s="111"/>
      <c r="E281" s="111"/>
      <c r="F281" s="111"/>
      <c r="G281" s="111"/>
      <c r="H281" s="111"/>
      <c r="I281" s="12"/>
      <c r="J281" s="12"/>
      <c r="K281" s="12"/>
      <c r="L281" s="41"/>
      <c r="M281" s="178"/>
      <c r="N281" s="178"/>
      <c r="O281" s="178"/>
      <c r="P281" s="178"/>
    </row>
    <row r="282" spans="1:16" ht="34.5" customHeight="1">
      <c r="A282" s="132"/>
      <c r="B282" s="111"/>
      <c r="C282" s="111"/>
      <c r="D282" s="111"/>
      <c r="E282" s="111"/>
      <c r="F282" s="111"/>
      <c r="G282" s="111"/>
      <c r="H282" s="111"/>
      <c r="I282" s="12"/>
      <c r="J282" s="12"/>
      <c r="K282" s="12"/>
      <c r="L282" s="41"/>
      <c r="M282" s="178"/>
      <c r="N282" s="178"/>
      <c r="O282" s="178"/>
      <c r="P282" s="178"/>
    </row>
    <row r="283" spans="1:16" ht="34.5" customHeight="1">
      <c r="A283" s="132"/>
      <c r="B283" s="111"/>
      <c r="C283" s="111"/>
      <c r="D283" s="111"/>
      <c r="E283" s="111"/>
      <c r="F283" s="111"/>
      <c r="G283" s="111"/>
      <c r="H283" s="111"/>
      <c r="I283" s="12"/>
      <c r="J283" s="12"/>
      <c r="K283" s="12"/>
      <c r="L283" s="41"/>
      <c r="M283" s="178"/>
      <c r="N283" s="178"/>
      <c r="O283" s="178"/>
      <c r="P283" s="178"/>
    </row>
    <row r="284" spans="1:16" ht="34.5" customHeight="1">
      <c r="A284" s="132"/>
      <c r="B284" s="111"/>
      <c r="C284" s="111"/>
      <c r="D284" s="111"/>
      <c r="E284" s="111"/>
      <c r="F284" s="111"/>
      <c r="G284" s="111"/>
      <c r="H284" s="111"/>
      <c r="I284" s="12"/>
      <c r="J284" s="12"/>
      <c r="K284" s="12"/>
      <c r="L284" s="41"/>
      <c r="M284" s="178"/>
      <c r="N284" s="178"/>
      <c r="O284" s="178"/>
      <c r="P284" s="178"/>
    </row>
    <row r="285" spans="1:16" ht="34.5" customHeight="1">
      <c r="A285" s="132"/>
      <c r="B285" s="111"/>
      <c r="C285" s="111"/>
      <c r="D285" s="111"/>
      <c r="E285" s="111"/>
      <c r="F285" s="111"/>
      <c r="G285" s="111"/>
      <c r="H285" s="111"/>
      <c r="I285" s="12"/>
      <c r="J285" s="12"/>
      <c r="K285" s="12"/>
      <c r="L285" s="41"/>
      <c r="M285" s="178"/>
      <c r="N285" s="178"/>
      <c r="O285" s="178"/>
      <c r="P285" s="178"/>
    </row>
    <row r="286" spans="1:16" ht="34.5" customHeight="1">
      <c r="A286" s="132"/>
      <c r="B286" s="111"/>
      <c r="C286" s="111"/>
      <c r="D286" s="111"/>
      <c r="E286" s="111"/>
      <c r="F286" s="111"/>
      <c r="G286" s="111"/>
      <c r="H286" s="111"/>
      <c r="I286" s="12"/>
      <c r="J286" s="12"/>
      <c r="K286" s="12"/>
      <c r="L286" s="41"/>
      <c r="M286" s="178"/>
      <c r="N286" s="178"/>
      <c r="O286" s="178"/>
      <c r="P286" s="178"/>
    </row>
    <row r="287" spans="1:16" ht="34.5" customHeight="1">
      <c r="A287" s="132"/>
      <c r="B287" s="111"/>
      <c r="C287" s="111"/>
      <c r="D287" s="111"/>
      <c r="E287" s="111"/>
      <c r="F287" s="111"/>
      <c r="G287" s="111"/>
      <c r="H287" s="111"/>
      <c r="I287" s="12"/>
      <c r="J287" s="12"/>
      <c r="K287" s="12"/>
      <c r="L287" s="41"/>
      <c r="M287" s="178"/>
      <c r="N287" s="178"/>
      <c r="O287" s="178"/>
      <c r="P287" s="178"/>
    </row>
    <row r="288" spans="1:16" ht="34.5" customHeight="1">
      <c r="A288" s="132"/>
      <c r="B288" s="111"/>
      <c r="C288" s="111"/>
      <c r="D288" s="111"/>
      <c r="E288" s="111"/>
      <c r="F288" s="111"/>
      <c r="G288" s="111"/>
      <c r="H288" s="111"/>
      <c r="I288" s="12"/>
      <c r="J288" s="12"/>
      <c r="K288" s="12"/>
      <c r="L288" s="41"/>
      <c r="M288" s="178"/>
      <c r="N288" s="178"/>
      <c r="O288" s="178"/>
      <c r="P288" s="178"/>
    </row>
    <row r="289" spans="1:16" ht="34.5" customHeight="1">
      <c r="A289" s="132"/>
      <c r="B289" s="111"/>
      <c r="C289" s="111"/>
      <c r="D289" s="111"/>
      <c r="E289" s="111"/>
      <c r="F289" s="111"/>
      <c r="G289" s="111"/>
      <c r="H289" s="111"/>
      <c r="I289" s="12"/>
      <c r="J289" s="12"/>
      <c r="K289" s="12"/>
      <c r="L289" s="41"/>
      <c r="M289" s="178"/>
      <c r="N289" s="178"/>
      <c r="O289" s="178"/>
      <c r="P289" s="178"/>
    </row>
    <row r="290" spans="1:16" ht="34.5" customHeight="1">
      <c r="A290" s="132"/>
      <c r="B290" s="111"/>
      <c r="C290" s="111"/>
      <c r="D290" s="111"/>
      <c r="E290" s="111"/>
      <c r="F290" s="111"/>
      <c r="G290" s="111"/>
      <c r="H290" s="111"/>
      <c r="I290" s="12"/>
      <c r="J290" s="12"/>
      <c r="K290" s="12"/>
      <c r="L290" s="41"/>
      <c r="M290" s="178"/>
      <c r="N290" s="178"/>
      <c r="O290" s="178"/>
      <c r="P290" s="178"/>
    </row>
    <row r="291" spans="1:16" ht="34.5" customHeight="1">
      <c r="A291" s="132"/>
      <c r="B291" s="111"/>
      <c r="C291" s="111"/>
      <c r="D291" s="111"/>
      <c r="E291" s="111"/>
      <c r="F291" s="111"/>
      <c r="G291" s="111"/>
      <c r="H291" s="111"/>
      <c r="I291" s="12"/>
      <c r="J291" s="12"/>
      <c r="K291" s="12"/>
      <c r="L291" s="41"/>
      <c r="M291" s="178"/>
      <c r="N291" s="178"/>
      <c r="O291" s="178"/>
      <c r="P291" s="178"/>
    </row>
    <row r="292" spans="1:16" ht="34.5" customHeight="1">
      <c r="A292" s="132"/>
      <c r="B292" s="111"/>
      <c r="C292" s="111"/>
      <c r="D292" s="111"/>
      <c r="E292" s="111"/>
      <c r="F292" s="111"/>
      <c r="G292" s="111"/>
      <c r="H292" s="111"/>
      <c r="I292" s="12"/>
      <c r="J292" s="12"/>
      <c r="K292" s="12"/>
      <c r="L292" s="41"/>
      <c r="M292" s="178"/>
      <c r="N292" s="178"/>
      <c r="O292" s="178"/>
      <c r="P292" s="178"/>
    </row>
    <row r="293" spans="1:16" ht="34.5" customHeight="1">
      <c r="A293" s="132"/>
      <c r="B293" s="111"/>
      <c r="C293" s="111"/>
      <c r="D293" s="111"/>
      <c r="E293" s="111"/>
      <c r="F293" s="111"/>
      <c r="G293" s="111"/>
      <c r="H293" s="111"/>
      <c r="I293" s="12"/>
      <c r="J293" s="12"/>
      <c r="K293" s="12"/>
      <c r="L293" s="41"/>
      <c r="M293" s="178"/>
      <c r="N293" s="178"/>
      <c r="O293" s="178"/>
      <c r="P293" s="178"/>
    </row>
    <row r="294" spans="1:16" ht="34.5" customHeight="1">
      <c r="A294" s="132"/>
      <c r="B294" s="111"/>
      <c r="C294" s="111"/>
      <c r="D294" s="111"/>
      <c r="E294" s="111"/>
      <c r="F294" s="111"/>
      <c r="G294" s="111"/>
      <c r="H294" s="111"/>
      <c r="I294" s="12"/>
      <c r="J294" s="12"/>
      <c r="K294" s="12"/>
      <c r="L294" s="41"/>
      <c r="M294" s="178"/>
      <c r="N294" s="178"/>
      <c r="O294" s="178"/>
      <c r="P294" s="178"/>
    </row>
    <row r="295" spans="1:16" ht="34.5" customHeight="1">
      <c r="A295" s="132"/>
      <c r="B295" s="111"/>
      <c r="C295" s="111"/>
      <c r="D295" s="111"/>
      <c r="E295" s="111"/>
      <c r="F295" s="111"/>
      <c r="G295" s="111"/>
      <c r="H295" s="111"/>
      <c r="I295" s="12"/>
      <c r="J295" s="12"/>
      <c r="K295" s="12"/>
      <c r="L295" s="41"/>
      <c r="M295" s="178"/>
      <c r="N295" s="178"/>
      <c r="O295" s="178"/>
      <c r="P295" s="178"/>
    </row>
    <row r="296" spans="1:16" ht="34.5" customHeight="1">
      <c r="A296" s="132"/>
      <c r="B296" s="111"/>
      <c r="C296" s="111"/>
      <c r="D296" s="111"/>
      <c r="E296" s="111"/>
      <c r="F296" s="111"/>
      <c r="G296" s="111"/>
      <c r="H296" s="111"/>
      <c r="I296" s="12"/>
      <c r="J296" s="12"/>
      <c r="K296" s="12"/>
      <c r="L296" s="41"/>
      <c r="M296" s="178"/>
      <c r="N296" s="178"/>
      <c r="O296" s="178"/>
      <c r="P296" s="178"/>
    </row>
    <row r="297" spans="1:16" ht="34.5" customHeight="1">
      <c r="A297" s="132"/>
      <c r="B297" s="111"/>
      <c r="C297" s="111"/>
      <c r="D297" s="111"/>
      <c r="E297" s="111"/>
      <c r="F297" s="111"/>
      <c r="G297" s="111"/>
      <c r="H297" s="111"/>
      <c r="I297" s="12"/>
      <c r="J297" s="12"/>
      <c r="K297" s="12"/>
      <c r="L297" s="41"/>
      <c r="M297" s="178"/>
      <c r="N297" s="178"/>
      <c r="O297" s="178"/>
      <c r="P297" s="178"/>
    </row>
    <row r="298" spans="1:16" ht="34.5" customHeight="1">
      <c r="A298" s="132"/>
      <c r="B298" s="111"/>
      <c r="C298" s="111"/>
      <c r="D298" s="111"/>
      <c r="E298" s="111"/>
      <c r="F298" s="111"/>
      <c r="G298" s="111"/>
      <c r="H298" s="111"/>
      <c r="I298" s="12"/>
      <c r="J298" s="12"/>
      <c r="K298" s="12"/>
      <c r="L298" s="41"/>
      <c r="M298" s="178"/>
      <c r="N298" s="178"/>
      <c r="O298" s="178"/>
      <c r="P298" s="178"/>
    </row>
    <row r="299" spans="1:16" ht="34.5" customHeight="1">
      <c r="A299" s="132"/>
      <c r="B299" s="111"/>
      <c r="C299" s="111"/>
      <c r="D299" s="111"/>
      <c r="E299" s="111"/>
      <c r="F299" s="111"/>
      <c r="G299" s="111"/>
      <c r="H299" s="111"/>
      <c r="I299" s="12"/>
      <c r="J299" s="12"/>
      <c r="K299" s="12"/>
      <c r="L299" s="41"/>
      <c r="M299" s="178"/>
      <c r="N299" s="178"/>
      <c r="O299" s="178"/>
      <c r="P299" s="178"/>
    </row>
    <row r="300" spans="1:16" ht="34.5" customHeight="1">
      <c r="A300" s="132"/>
      <c r="B300" s="111"/>
      <c r="C300" s="111"/>
      <c r="D300" s="111"/>
      <c r="E300" s="111"/>
      <c r="F300" s="111"/>
      <c r="G300" s="111"/>
      <c r="H300" s="111"/>
      <c r="I300" s="12"/>
      <c r="J300" s="12"/>
      <c r="K300" s="12"/>
      <c r="L300" s="41"/>
      <c r="M300" s="178"/>
      <c r="N300" s="178"/>
      <c r="O300" s="178"/>
      <c r="P300" s="178"/>
    </row>
    <row r="301" spans="1:16" ht="34.5" customHeight="1">
      <c r="A301" s="132"/>
      <c r="B301" s="111"/>
      <c r="C301" s="111"/>
      <c r="D301" s="111"/>
      <c r="E301" s="111"/>
      <c r="F301" s="111"/>
      <c r="G301" s="111"/>
      <c r="H301" s="111"/>
      <c r="I301" s="12"/>
      <c r="J301" s="12"/>
      <c r="K301" s="12"/>
      <c r="L301" s="41"/>
      <c r="M301" s="178"/>
      <c r="N301" s="178"/>
      <c r="O301" s="178"/>
      <c r="P301" s="178"/>
    </row>
    <row r="302" spans="1:16" ht="34.5" customHeight="1">
      <c r="A302" s="132"/>
      <c r="B302" s="111"/>
      <c r="C302" s="111"/>
      <c r="D302" s="111"/>
      <c r="E302" s="111"/>
      <c r="F302" s="111"/>
      <c r="G302" s="111"/>
      <c r="H302" s="111"/>
      <c r="I302" s="12"/>
      <c r="J302" s="12"/>
      <c r="K302" s="12"/>
      <c r="L302" s="41"/>
      <c r="M302" s="178"/>
      <c r="N302" s="178"/>
      <c r="O302" s="178"/>
      <c r="P302" s="178"/>
    </row>
    <row r="303" spans="1:16" ht="34.5" customHeight="1">
      <c r="A303" s="132"/>
      <c r="B303" s="111"/>
      <c r="C303" s="111"/>
      <c r="D303" s="111"/>
      <c r="E303" s="111"/>
      <c r="F303" s="111"/>
      <c r="G303" s="111"/>
      <c r="H303" s="111"/>
      <c r="I303" s="12"/>
      <c r="J303" s="12"/>
      <c r="K303" s="12"/>
      <c r="L303" s="41"/>
      <c r="M303" s="178"/>
      <c r="N303" s="178"/>
      <c r="O303" s="178"/>
      <c r="P303" s="178"/>
    </row>
    <row r="304" spans="1:16" ht="34.5" customHeight="1">
      <c r="A304" s="132"/>
      <c r="B304" s="111"/>
      <c r="C304" s="111"/>
      <c r="D304" s="111"/>
      <c r="E304" s="111"/>
      <c r="F304" s="111"/>
      <c r="G304" s="111"/>
      <c r="H304" s="111"/>
      <c r="I304" s="12"/>
      <c r="J304" s="12"/>
      <c r="K304" s="12"/>
      <c r="L304" s="41"/>
      <c r="M304" s="178"/>
      <c r="N304" s="178"/>
      <c r="O304" s="178"/>
      <c r="P304" s="178"/>
    </row>
    <row r="305" spans="1:16" ht="34.5" customHeight="1">
      <c r="A305" s="132"/>
      <c r="B305" s="111"/>
      <c r="C305" s="111"/>
      <c r="D305" s="111"/>
      <c r="E305" s="111"/>
      <c r="F305" s="111"/>
      <c r="G305" s="111"/>
      <c r="H305" s="111"/>
      <c r="I305" s="12"/>
      <c r="J305" s="12"/>
      <c r="K305" s="12"/>
      <c r="L305" s="41"/>
      <c r="M305" s="178"/>
      <c r="N305" s="178"/>
      <c r="O305" s="178"/>
      <c r="P305" s="178"/>
    </row>
    <row r="306" spans="1:16" ht="34.5" customHeight="1">
      <c r="A306" s="132"/>
      <c r="B306" s="111"/>
      <c r="C306" s="111"/>
      <c r="D306" s="111"/>
      <c r="E306" s="111"/>
      <c r="F306" s="111"/>
      <c r="G306" s="111"/>
      <c r="H306" s="111"/>
      <c r="I306" s="12"/>
      <c r="J306" s="12"/>
      <c r="K306" s="12"/>
      <c r="L306" s="41"/>
      <c r="M306" s="178"/>
      <c r="N306" s="178"/>
      <c r="O306" s="178"/>
      <c r="P306" s="178"/>
    </row>
    <row r="307" spans="1:16" ht="34.5" customHeight="1">
      <c r="A307" s="132"/>
      <c r="B307" s="111"/>
      <c r="C307" s="111"/>
      <c r="D307" s="111"/>
      <c r="E307" s="111"/>
      <c r="F307" s="111"/>
      <c r="G307" s="111"/>
      <c r="H307" s="111"/>
      <c r="I307" s="12"/>
      <c r="J307" s="12"/>
      <c r="K307" s="12"/>
      <c r="L307" s="41"/>
      <c r="M307" s="178"/>
      <c r="N307" s="178"/>
      <c r="O307" s="178"/>
      <c r="P307" s="178"/>
    </row>
    <row r="308" spans="1:16" ht="15.75" customHeight="1">
      <c r="A308" s="132"/>
      <c r="B308" s="111"/>
      <c r="C308" s="111"/>
      <c r="D308" s="111"/>
      <c r="E308" s="111"/>
      <c r="F308" s="111"/>
      <c r="G308" s="111"/>
      <c r="H308" s="111"/>
      <c r="I308" s="12"/>
      <c r="J308" s="12"/>
      <c r="K308" s="12"/>
      <c r="L308" s="41"/>
      <c r="M308" s="178"/>
      <c r="N308" s="178"/>
      <c r="O308" s="178"/>
      <c r="P308" s="178"/>
    </row>
    <row r="309" spans="1:16" ht="15.75" customHeight="1">
      <c r="A309" s="132"/>
      <c r="B309" s="111"/>
      <c r="C309" s="111"/>
      <c r="D309" s="111"/>
      <c r="E309" s="111"/>
      <c r="F309" s="111"/>
      <c r="G309" s="111"/>
      <c r="H309" s="111"/>
      <c r="I309" s="12"/>
      <c r="J309" s="12"/>
      <c r="K309" s="12"/>
      <c r="L309" s="41"/>
      <c r="M309" s="178"/>
      <c r="N309" s="178"/>
      <c r="O309" s="178"/>
      <c r="P309" s="178"/>
    </row>
    <row r="310" spans="1:16" ht="15.75" customHeight="1">
      <c r="A310" s="132"/>
      <c r="B310" s="111"/>
      <c r="C310" s="111"/>
      <c r="D310" s="111"/>
      <c r="E310" s="111"/>
      <c r="F310" s="111"/>
      <c r="G310" s="111"/>
      <c r="H310" s="111"/>
      <c r="I310" s="12"/>
      <c r="J310" s="12"/>
      <c r="K310" s="12"/>
      <c r="L310" s="41"/>
      <c r="M310" s="178"/>
      <c r="N310" s="178"/>
      <c r="O310" s="178"/>
      <c r="P310" s="178"/>
    </row>
    <row r="311" spans="1:16" ht="15.75" customHeight="1">
      <c r="A311" s="132"/>
      <c r="B311" s="111"/>
      <c r="C311" s="111"/>
      <c r="D311" s="111"/>
      <c r="E311" s="111"/>
      <c r="F311" s="111"/>
      <c r="G311" s="111"/>
      <c r="H311" s="111"/>
      <c r="I311" s="12"/>
      <c r="J311" s="12"/>
      <c r="K311" s="12"/>
      <c r="L311" s="41"/>
      <c r="M311" s="178"/>
      <c r="N311" s="178"/>
      <c r="O311" s="178"/>
      <c r="P311" s="178"/>
    </row>
    <row r="312" spans="1:16" ht="15.75" customHeight="1">
      <c r="A312" s="132"/>
      <c r="B312" s="111"/>
      <c r="C312" s="111"/>
      <c r="D312" s="111"/>
      <c r="E312" s="111"/>
      <c r="F312" s="111"/>
      <c r="G312" s="111"/>
      <c r="H312" s="111"/>
      <c r="I312" s="12"/>
      <c r="J312" s="12"/>
      <c r="K312" s="12"/>
      <c r="L312" s="41"/>
      <c r="M312" s="178"/>
      <c r="N312" s="178"/>
      <c r="O312" s="178"/>
      <c r="P312" s="178"/>
    </row>
    <row r="313" spans="1:16" ht="15.75" customHeight="1">
      <c r="A313" s="132"/>
      <c r="B313" s="111"/>
      <c r="C313" s="111"/>
      <c r="D313" s="111"/>
      <c r="E313" s="111"/>
      <c r="F313" s="111"/>
      <c r="G313" s="111"/>
      <c r="H313" s="111"/>
      <c r="I313" s="12"/>
      <c r="J313" s="12"/>
      <c r="K313" s="12"/>
      <c r="L313" s="41"/>
      <c r="M313" s="178"/>
      <c r="N313" s="178"/>
      <c r="O313" s="178"/>
      <c r="P313" s="178"/>
    </row>
    <row r="314" spans="1:16" ht="15.75" customHeight="1">
      <c r="A314" s="132"/>
      <c r="B314" s="111"/>
      <c r="C314" s="111"/>
      <c r="D314" s="111"/>
      <c r="E314" s="111"/>
      <c r="F314" s="111"/>
      <c r="G314" s="111"/>
      <c r="H314" s="111"/>
      <c r="I314" s="12"/>
      <c r="J314" s="12"/>
      <c r="K314" s="12"/>
      <c r="L314" s="41"/>
      <c r="M314" s="178"/>
      <c r="N314" s="178"/>
      <c r="O314" s="178"/>
      <c r="P314" s="178"/>
    </row>
    <row r="315" spans="1:16" ht="15.75" customHeight="1">
      <c r="A315" s="132"/>
      <c r="B315" s="111"/>
      <c r="C315" s="111"/>
      <c r="D315" s="111"/>
      <c r="E315" s="111"/>
      <c r="F315" s="111"/>
      <c r="G315" s="111"/>
      <c r="H315" s="111"/>
      <c r="I315" s="12"/>
      <c r="J315" s="12"/>
      <c r="K315" s="12"/>
      <c r="L315" s="41"/>
      <c r="M315" s="178"/>
      <c r="N315" s="178"/>
      <c r="O315" s="178"/>
      <c r="P315" s="178"/>
    </row>
    <row r="316" spans="1:16" ht="15.75" customHeight="1">
      <c r="A316" s="132"/>
      <c r="B316" s="111"/>
      <c r="C316" s="111"/>
      <c r="D316" s="111"/>
      <c r="E316" s="111"/>
      <c r="F316" s="111"/>
      <c r="G316" s="111"/>
      <c r="H316" s="111"/>
      <c r="I316" s="12"/>
      <c r="J316" s="12"/>
      <c r="K316" s="12"/>
      <c r="L316" s="41"/>
      <c r="M316" s="178"/>
      <c r="N316" s="178"/>
      <c r="O316" s="178"/>
      <c r="P316" s="178"/>
    </row>
    <row r="317" spans="1:16" ht="15.75" customHeight="1">
      <c r="A317" s="132"/>
      <c r="B317" s="111"/>
      <c r="C317" s="111"/>
      <c r="D317" s="111"/>
      <c r="E317" s="111"/>
      <c r="F317" s="111"/>
      <c r="G317" s="111"/>
      <c r="H317" s="111"/>
      <c r="I317" s="12"/>
      <c r="J317" s="12"/>
      <c r="K317" s="12"/>
      <c r="L317" s="41"/>
      <c r="M317" s="178"/>
      <c r="N317" s="178"/>
      <c r="O317" s="178"/>
      <c r="P317" s="178"/>
    </row>
    <row r="318" spans="1:16" ht="15.75" customHeight="1">
      <c r="A318" s="132"/>
      <c r="B318" s="111"/>
      <c r="C318" s="111"/>
      <c r="D318" s="111"/>
      <c r="E318" s="111"/>
      <c r="F318" s="111"/>
      <c r="G318" s="111"/>
      <c r="H318" s="111"/>
      <c r="I318" s="12"/>
      <c r="J318" s="12"/>
      <c r="K318" s="12"/>
      <c r="L318" s="41"/>
      <c r="M318" s="178"/>
      <c r="N318" s="178"/>
      <c r="O318" s="178"/>
      <c r="P318" s="178"/>
    </row>
    <row r="319" spans="1:16" ht="15.75" customHeight="1">
      <c r="A319" s="132"/>
      <c r="B319" s="111"/>
      <c r="C319" s="111"/>
      <c r="D319" s="111"/>
      <c r="E319" s="111"/>
      <c r="F319" s="111"/>
      <c r="G319" s="111"/>
      <c r="H319" s="111"/>
      <c r="I319" s="12"/>
      <c r="J319" s="12"/>
      <c r="K319" s="12"/>
      <c r="L319" s="41"/>
      <c r="M319" s="178"/>
      <c r="N319" s="178"/>
      <c r="O319" s="178"/>
      <c r="P319" s="178"/>
    </row>
    <row r="320" spans="1:16" ht="15.75" customHeight="1">
      <c r="A320" s="132"/>
      <c r="B320" s="111"/>
      <c r="C320" s="111"/>
      <c r="D320" s="111"/>
      <c r="E320" s="111"/>
      <c r="F320" s="111"/>
      <c r="G320" s="111"/>
      <c r="H320" s="111"/>
      <c r="I320" s="12"/>
      <c r="J320" s="12"/>
      <c r="K320" s="12"/>
      <c r="L320" s="41"/>
      <c r="M320" s="178"/>
      <c r="N320" s="178"/>
      <c r="O320" s="178"/>
      <c r="P320" s="178"/>
    </row>
    <row r="321" spans="1:16" ht="15.75" customHeight="1">
      <c r="A321" s="132"/>
      <c r="B321" s="111"/>
      <c r="C321" s="111"/>
      <c r="D321" s="111"/>
      <c r="E321" s="111"/>
      <c r="F321" s="111"/>
      <c r="G321" s="111"/>
      <c r="H321" s="111"/>
      <c r="I321" s="12"/>
      <c r="J321" s="12"/>
      <c r="K321" s="12"/>
      <c r="L321" s="41"/>
      <c r="M321" s="178"/>
      <c r="N321" s="178"/>
      <c r="O321" s="178"/>
      <c r="P321" s="178"/>
    </row>
    <row r="322" spans="1:16" ht="15.75" customHeight="1">
      <c r="A322" s="132"/>
      <c r="B322" s="111"/>
      <c r="C322" s="111"/>
      <c r="D322" s="111"/>
      <c r="E322" s="111"/>
      <c r="F322" s="111"/>
      <c r="G322" s="111"/>
      <c r="H322" s="111"/>
      <c r="I322" s="12"/>
      <c r="J322" s="12"/>
      <c r="K322" s="12"/>
      <c r="L322" s="41"/>
      <c r="M322" s="178"/>
      <c r="N322" s="178"/>
      <c r="O322" s="178"/>
      <c r="P322" s="178"/>
    </row>
    <row r="323" spans="1:16" ht="15.75" customHeight="1">
      <c r="A323" s="132"/>
      <c r="B323" s="111"/>
      <c r="C323" s="111"/>
      <c r="D323" s="111"/>
      <c r="E323" s="111"/>
      <c r="F323" s="111"/>
      <c r="G323" s="111"/>
      <c r="H323" s="111"/>
      <c r="I323" s="12"/>
      <c r="J323" s="12"/>
      <c r="K323" s="12"/>
      <c r="L323" s="41"/>
      <c r="M323" s="178"/>
      <c r="N323" s="178"/>
      <c r="O323" s="178"/>
      <c r="P323" s="178"/>
    </row>
    <row r="324" spans="1:16" ht="15.75" customHeight="1">
      <c r="A324" s="132"/>
      <c r="B324" s="111"/>
      <c r="C324" s="111"/>
      <c r="D324" s="111"/>
      <c r="E324" s="111"/>
      <c r="F324" s="111"/>
      <c r="G324" s="111"/>
      <c r="H324" s="111"/>
      <c r="I324" s="12"/>
      <c r="J324" s="12"/>
      <c r="K324" s="12"/>
      <c r="L324" s="41"/>
      <c r="M324" s="178"/>
      <c r="N324" s="178"/>
      <c r="O324" s="178"/>
      <c r="P324" s="178"/>
    </row>
    <row r="325" spans="1:16" ht="15.75" customHeight="1">
      <c r="A325" s="132"/>
      <c r="B325" s="111"/>
      <c r="C325" s="111"/>
      <c r="D325" s="111"/>
      <c r="E325" s="111"/>
      <c r="F325" s="111"/>
      <c r="G325" s="111"/>
      <c r="H325" s="111"/>
      <c r="I325" s="12"/>
      <c r="J325" s="12"/>
      <c r="K325" s="12"/>
      <c r="L325" s="41"/>
      <c r="M325" s="178"/>
      <c r="N325" s="178"/>
      <c r="O325" s="178"/>
      <c r="P325" s="178"/>
    </row>
    <row r="326" spans="1:16" ht="15.75" customHeight="1">
      <c r="A326" s="132"/>
      <c r="B326" s="111"/>
      <c r="C326" s="111"/>
      <c r="D326" s="111"/>
      <c r="E326" s="111"/>
      <c r="F326" s="111"/>
      <c r="G326" s="111"/>
      <c r="H326" s="111"/>
      <c r="I326" s="12"/>
      <c r="J326" s="12"/>
      <c r="K326" s="12"/>
      <c r="L326" s="41"/>
      <c r="M326" s="178"/>
      <c r="N326" s="178"/>
      <c r="O326" s="178"/>
      <c r="P326" s="178"/>
    </row>
    <row r="327" spans="1:16" ht="15.75" customHeight="1">
      <c r="A327" s="132"/>
      <c r="B327" s="111"/>
      <c r="C327" s="111"/>
      <c r="D327" s="111"/>
      <c r="E327" s="111"/>
      <c r="F327" s="111"/>
      <c r="G327" s="111"/>
      <c r="H327" s="111"/>
      <c r="I327" s="12"/>
      <c r="J327" s="12"/>
      <c r="K327" s="12"/>
      <c r="L327" s="41"/>
      <c r="M327" s="178"/>
      <c r="N327" s="178"/>
      <c r="O327" s="178"/>
      <c r="P327" s="178"/>
    </row>
    <row r="328" spans="1:16" ht="15.75" customHeight="1">
      <c r="A328" s="132"/>
      <c r="B328" s="111"/>
      <c r="C328" s="111"/>
      <c r="D328" s="111"/>
      <c r="E328" s="111"/>
      <c r="F328" s="111"/>
      <c r="G328" s="111"/>
      <c r="H328" s="111"/>
      <c r="I328" s="12"/>
      <c r="J328" s="12"/>
      <c r="K328" s="12"/>
      <c r="L328" s="41"/>
      <c r="M328" s="178"/>
      <c r="N328" s="178"/>
      <c r="O328" s="178"/>
      <c r="P328" s="178"/>
    </row>
    <row r="329" spans="1:16" ht="15.75" customHeight="1">
      <c r="A329" s="132"/>
      <c r="B329" s="111"/>
      <c r="C329" s="111"/>
      <c r="D329" s="111"/>
      <c r="E329" s="111"/>
      <c r="F329" s="111"/>
      <c r="G329" s="111"/>
      <c r="H329" s="111"/>
      <c r="I329" s="12"/>
      <c r="J329" s="12"/>
      <c r="K329" s="12"/>
      <c r="L329" s="41"/>
      <c r="M329" s="178"/>
      <c r="N329" s="178"/>
      <c r="O329" s="178"/>
      <c r="P329" s="178"/>
    </row>
    <row r="330" spans="1:16" ht="15.75" customHeight="1">
      <c r="A330" s="132"/>
      <c r="B330" s="111"/>
      <c r="C330" s="111"/>
      <c r="D330" s="111"/>
      <c r="E330" s="111"/>
      <c r="F330" s="111"/>
      <c r="G330" s="111"/>
      <c r="H330" s="111"/>
      <c r="I330" s="12"/>
      <c r="J330" s="12"/>
      <c r="K330" s="12"/>
      <c r="L330" s="41"/>
      <c r="M330" s="178"/>
      <c r="N330" s="178"/>
      <c r="O330" s="178"/>
      <c r="P330" s="178"/>
    </row>
    <row r="331" spans="1:16" ht="15.75" customHeight="1">
      <c r="A331" s="132"/>
      <c r="B331" s="111"/>
      <c r="C331" s="111"/>
      <c r="D331" s="111"/>
      <c r="E331" s="111"/>
      <c r="F331" s="111"/>
      <c r="G331" s="111"/>
      <c r="H331" s="111"/>
      <c r="I331" s="12"/>
      <c r="J331" s="12"/>
      <c r="K331" s="12"/>
      <c r="L331" s="41"/>
      <c r="M331" s="178"/>
      <c r="N331" s="178"/>
      <c r="O331" s="178"/>
      <c r="P331" s="178"/>
    </row>
    <row r="332" spans="1:16" ht="15.75" customHeight="1">
      <c r="A332" s="132"/>
      <c r="B332" s="111"/>
      <c r="C332" s="111"/>
      <c r="D332" s="111"/>
      <c r="E332" s="111"/>
      <c r="F332" s="111"/>
      <c r="G332" s="111"/>
      <c r="H332" s="111"/>
      <c r="I332" s="12"/>
      <c r="J332" s="12"/>
      <c r="K332" s="12"/>
      <c r="L332" s="41"/>
      <c r="M332" s="178"/>
      <c r="N332" s="178"/>
      <c r="O332" s="178"/>
      <c r="P332" s="178"/>
    </row>
    <row r="333" spans="1:16" ht="15.75" customHeight="1">
      <c r="A333" s="132"/>
      <c r="B333" s="111"/>
      <c r="C333" s="111"/>
      <c r="D333" s="111"/>
      <c r="E333" s="111"/>
      <c r="F333" s="111"/>
      <c r="G333" s="111"/>
      <c r="H333" s="111"/>
      <c r="I333" s="12"/>
      <c r="J333" s="12"/>
      <c r="K333" s="12"/>
      <c r="L333" s="41"/>
      <c r="M333" s="178"/>
      <c r="N333" s="178"/>
      <c r="O333" s="178"/>
      <c r="P333" s="178"/>
    </row>
    <row r="334" spans="1:16" ht="15.75" customHeight="1">
      <c r="A334" s="132"/>
      <c r="B334" s="111"/>
      <c r="C334" s="111"/>
      <c r="D334" s="111"/>
      <c r="E334" s="111"/>
      <c r="F334" s="111"/>
      <c r="G334" s="111"/>
      <c r="H334" s="111"/>
      <c r="I334" s="12"/>
      <c r="J334" s="12"/>
      <c r="K334" s="12"/>
      <c r="L334" s="41"/>
      <c r="M334" s="178"/>
      <c r="N334" s="178"/>
      <c r="O334" s="178"/>
      <c r="P334" s="178"/>
    </row>
    <row r="335" spans="1:16" ht="15.75" customHeight="1">
      <c r="A335" s="132"/>
      <c r="B335" s="111"/>
      <c r="C335" s="111"/>
      <c r="D335" s="111"/>
      <c r="E335" s="111"/>
      <c r="F335" s="111"/>
      <c r="G335" s="111"/>
      <c r="H335" s="111"/>
      <c r="I335" s="12"/>
      <c r="J335" s="12"/>
      <c r="K335" s="12"/>
      <c r="L335" s="41"/>
      <c r="M335" s="178"/>
      <c r="N335" s="178"/>
      <c r="O335" s="178"/>
      <c r="P335" s="178"/>
    </row>
    <row r="336" spans="1:16" ht="15.75" customHeight="1">
      <c r="A336" s="132"/>
      <c r="B336" s="111"/>
      <c r="C336" s="111"/>
      <c r="D336" s="111"/>
      <c r="E336" s="111"/>
      <c r="F336" s="111"/>
      <c r="G336" s="111"/>
      <c r="H336" s="111"/>
      <c r="I336" s="12"/>
      <c r="J336" s="12"/>
      <c r="K336" s="12"/>
      <c r="L336" s="41"/>
      <c r="M336" s="178"/>
      <c r="N336" s="178"/>
      <c r="O336" s="178"/>
      <c r="P336" s="178"/>
    </row>
    <row r="337" spans="1:16" ht="15.75" customHeight="1">
      <c r="A337" s="132"/>
      <c r="B337" s="111"/>
      <c r="C337" s="111"/>
      <c r="D337" s="111"/>
      <c r="E337" s="111"/>
      <c r="F337" s="111"/>
      <c r="G337" s="111"/>
      <c r="H337" s="111"/>
      <c r="I337" s="12"/>
      <c r="J337" s="12"/>
      <c r="K337" s="12"/>
      <c r="L337" s="41"/>
      <c r="M337" s="178"/>
      <c r="N337" s="178"/>
      <c r="O337" s="178"/>
      <c r="P337" s="178"/>
    </row>
    <row r="338" spans="1:16" ht="15.75" customHeight="1">
      <c r="A338" s="132"/>
      <c r="B338" s="111"/>
      <c r="C338" s="111"/>
      <c r="D338" s="111"/>
      <c r="E338" s="111"/>
      <c r="F338" s="111"/>
      <c r="G338" s="111"/>
      <c r="H338" s="111"/>
      <c r="I338" s="12"/>
      <c r="J338" s="12"/>
      <c r="K338" s="12"/>
      <c r="L338" s="41"/>
      <c r="M338" s="178"/>
      <c r="N338" s="178"/>
      <c r="O338" s="178"/>
      <c r="P338" s="178"/>
    </row>
    <row r="339" spans="1:16" ht="15.75" customHeight="1">
      <c r="A339" s="132"/>
      <c r="B339" s="111"/>
      <c r="C339" s="111"/>
      <c r="D339" s="111"/>
      <c r="E339" s="111"/>
      <c r="F339" s="111"/>
      <c r="G339" s="111"/>
      <c r="H339" s="111"/>
      <c r="I339" s="12"/>
      <c r="J339" s="12"/>
      <c r="K339" s="12"/>
      <c r="L339" s="41"/>
      <c r="M339" s="178"/>
      <c r="N339" s="178"/>
      <c r="O339" s="178"/>
      <c r="P339" s="178"/>
    </row>
    <row r="340" spans="1:16" ht="15.75" customHeight="1">
      <c r="A340" s="132"/>
      <c r="B340" s="111"/>
      <c r="C340" s="111"/>
      <c r="D340" s="111"/>
      <c r="E340" s="111"/>
      <c r="F340" s="111"/>
      <c r="G340" s="111"/>
      <c r="H340" s="111"/>
      <c r="I340" s="12"/>
      <c r="J340" s="12"/>
      <c r="K340" s="12"/>
      <c r="L340" s="41"/>
      <c r="M340" s="178"/>
      <c r="N340" s="178"/>
      <c r="O340" s="178"/>
      <c r="P340" s="178"/>
    </row>
    <row r="341" spans="1:16" ht="15.75" customHeight="1">
      <c r="A341" s="132"/>
      <c r="B341" s="111"/>
      <c r="C341" s="111"/>
      <c r="D341" s="111"/>
      <c r="E341" s="111"/>
      <c r="F341" s="111"/>
      <c r="G341" s="111"/>
      <c r="H341" s="111"/>
      <c r="I341" s="12"/>
      <c r="J341" s="12"/>
      <c r="K341" s="12"/>
      <c r="L341" s="41"/>
      <c r="M341" s="178"/>
      <c r="N341" s="178"/>
      <c r="O341" s="178"/>
      <c r="P341" s="178"/>
    </row>
    <row r="342" spans="1:16" ht="15.75" customHeight="1">
      <c r="A342" s="132"/>
      <c r="B342" s="111"/>
      <c r="C342" s="111"/>
      <c r="D342" s="111"/>
      <c r="E342" s="111"/>
      <c r="F342" s="111"/>
      <c r="G342" s="111"/>
      <c r="H342" s="111"/>
      <c r="I342" s="12"/>
      <c r="J342" s="12"/>
      <c r="K342" s="12"/>
      <c r="L342" s="41"/>
      <c r="M342" s="178"/>
      <c r="N342" s="178"/>
      <c r="O342" s="178"/>
      <c r="P342" s="178"/>
    </row>
    <row r="343" spans="1:16" ht="15.75" customHeight="1">
      <c r="A343" s="132"/>
      <c r="B343" s="111"/>
      <c r="C343" s="111"/>
      <c r="D343" s="111"/>
      <c r="E343" s="111"/>
      <c r="F343" s="111"/>
      <c r="G343" s="111"/>
      <c r="H343" s="111"/>
      <c r="I343" s="12"/>
      <c r="J343" s="12"/>
      <c r="K343" s="12"/>
      <c r="L343" s="41"/>
      <c r="M343" s="178"/>
      <c r="N343" s="178"/>
      <c r="O343" s="178"/>
      <c r="P343" s="178"/>
    </row>
    <row r="344" spans="1:16" ht="15.75" customHeight="1">
      <c r="A344" s="132"/>
      <c r="B344" s="111"/>
      <c r="C344" s="111"/>
      <c r="D344" s="111"/>
      <c r="E344" s="111"/>
      <c r="F344" s="111"/>
      <c r="G344" s="111"/>
      <c r="H344" s="111"/>
      <c r="I344" s="12"/>
      <c r="J344" s="12"/>
      <c r="K344" s="12"/>
      <c r="L344" s="41"/>
      <c r="M344" s="178"/>
      <c r="N344" s="178"/>
      <c r="O344" s="178"/>
      <c r="P344" s="178"/>
    </row>
    <row r="345" spans="1:16" ht="15.75" customHeight="1">
      <c r="A345" s="132"/>
      <c r="B345" s="111"/>
      <c r="C345" s="111"/>
      <c r="D345" s="111"/>
      <c r="E345" s="111"/>
      <c r="F345" s="111"/>
      <c r="G345" s="111"/>
      <c r="H345" s="111"/>
      <c r="I345" s="12"/>
      <c r="J345" s="12"/>
      <c r="K345" s="12"/>
      <c r="L345" s="41"/>
      <c r="M345" s="178"/>
      <c r="N345" s="178"/>
      <c r="O345" s="178"/>
      <c r="P345" s="178"/>
    </row>
    <row r="346" spans="1:16" ht="15.75" customHeight="1">
      <c r="A346" s="132"/>
      <c r="B346" s="111"/>
      <c r="C346" s="111"/>
      <c r="D346" s="111"/>
      <c r="E346" s="111"/>
      <c r="F346" s="111"/>
      <c r="G346" s="111"/>
      <c r="H346" s="111"/>
      <c r="I346" s="12"/>
      <c r="J346" s="12"/>
      <c r="K346" s="12"/>
      <c r="L346" s="41"/>
      <c r="M346" s="178"/>
      <c r="N346" s="178"/>
      <c r="O346" s="178"/>
      <c r="P346" s="178"/>
    </row>
    <row r="347" spans="1:16" ht="15.75" customHeight="1">
      <c r="A347" s="132"/>
      <c r="B347" s="111"/>
      <c r="C347" s="111"/>
      <c r="D347" s="111"/>
      <c r="E347" s="111"/>
      <c r="F347" s="111"/>
      <c r="G347" s="111"/>
      <c r="H347" s="111"/>
      <c r="I347" s="12"/>
      <c r="J347" s="12"/>
      <c r="K347" s="12"/>
      <c r="L347" s="41"/>
      <c r="M347" s="178"/>
      <c r="N347" s="178"/>
      <c r="O347" s="178"/>
      <c r="P347" s="178"/>
    </row>
    <row r="348" spans="1:16" ht="15.75" customHeight="1">
      <c r="A348" s="132"/>
      <c r="B348" s="111"/>
      <c r="C348" s="111"/>
      <c r="D348" s="111"/>
      <c r="E348" s="111"/>
      <c r="F348" s="111"/>
      <c r="G348" s="111"/>
      <c r="H348" s="111"/>
      <c r="I348" s="12"/>
      <c r="J348" s="12"/>
      <c r="K348" s="12"/>
      <c r="L348" s="41"/>
      <c r="M348" s="178"/>
      <c r="N348" s="178"/>
      <c r="O348" s="178"/>
      <c r="P348" s="178"/>
    </row>
    <row r="349" spans="1:16" ht="15.75" customHeight="1">
      <c r="A349" s="132"/>
      <c r="B349" s="111"/>
      <c r="C349" s="111"/>
      <c r="D349" s="111"/>
      <c r="E349" s="111"/>
      <c r="F349" s="111"/>
      <c r="G349" s="111"/>
      <c r="H349" s="111"/>
      <c r="I349" s="12"/>
      <c r="J349" s="12"/>
      <c r="K349" s="12"/>
      <c r="L349" s="41"/>
      <c r="M349" s="178"/>
      <c r="N349" s="178"/>
      <c r="O349" s="178"/>
      <c r="P349" s="178"/>
    </row>
    <row r="350" spans="1:16" ht="15.75" customHeight="1">
      <c r="A350" s="132"/>
      <c r="B350" s="111"/>
      <c r="C350" s="111"/>
      <c r="D350" s="111"/>
      <c r="E350" s="111"/>
      <c r="F350" s="111"/>
      <c r="G350" s="111"/>
      <c r="H350" s="111"/>
      <c r="I350" s="12"/>
      <c r="J350" s="12"/>
      <c r="K350" s="12"/>
      <c r="L350" s="41"/>
      <c r="M350" s="178"/>
      <c r="N350" s="178"/>
      <c r="O350" s="178"/>
      <c r="P350" s="178"/>
    </row>
    <row r="351" spans="1:16" ht="15.75" customHeight="1">
      <c r="A351" s="132"/>
      <c r="B351" s="111"/>
      <c r="C351" s="111"/>
      <c r="D351" s="111"/>
      <c r="E351" s="111"/>
      <c r="F351" s="111"/>
      <c r="G351" s="111"/>
      <c r="H351" s="111"/>
      <c r="I351" s="12"/>
      <c r="J351" s="12"/>
      <c r="K351" s="12"/>
      <c r="L351" s="41"/>
      <c r="M351" s="178"/>
      <c r="N351" s="178"/>
      <c r="O351" s="178"/>
      <c r="P351" s="178"/>
    </row>
    <row r="352" spans="1:16" ht="15.75" customHeight="1">
      <c r="A352" s="132"/>
      <c r="B352" s="111"/>
      <c r="C352" s="111"/>
      <c r="D352" s="111"/>
      <c r="E352" s="111"/>
      <c r="F352" s="111"/>
      <c r="G352" s="111"/>
      <c r="H352" s="111"/>
      <c r="I352" s="12"/>
      <c r="J352" s="12"/>
      <c r="K352" s="12"/>
      <c r="L352" s="41"/>
      <c r="M352" s="178"/>
      <c r="N352" s="178"/>
      <c r="O352" s="178"/>
      <c r="P352" s="178"/>
    </row>
    <row r="353" spans="1:16" ht="15.75" customHeight="1">
      <c r="A353" s="132"/>
      <c r="B353" s="111"/>
      <c r="C353" s="111"/>
      <c r="D353" s="111"/>
      <c r="E353" s="111"/>
      <c r="F353" s="111"/>
      <c r="G353" s="111"/>
      <c r="H353" s="111"/>
      <c r="I353" s="12"/>
      <c r="J353" s="12"/>
      <c r="K353" s="12"/>
      <c r="L353" s="41"/>
      <c r="M353" s="178"/>
      <c r="N353" s="178"/>
      <c r="O353" s="178"/>
      <c r="P353" s="178"/>
    </row>
    <row r="354" spans="1:16" ht="15.75" customHeight="1">
      <c r="A354" s="132"/>
      <c r="B354" s="111"/>
      <c r="C354" s="111"/>
      <c r="D354" s="111"/>
      <c r="E354" s="111"/>
      <c r="F354" s="111"/>
      <c r="G354" s="111"/>
      <c r="H354" s="111"/>
      <c r="I354" s="12"/>
      <c r="J354" s="12"/>
      <c r="K354" s="12"/>
      <c r="L354" s="41"/>
      <c r="M354" s="178"/>
      <c r="N354" s="178"/>
      <c r="O354" s="178"/>
      <c r="P354" s="178"/>
    </row>
    <row r="355" spans="1:16" ht="15.75" customHeight="1">
      <c r="A355" s="132"/>
      <c r="B355" s="111"/>
      <c r="C355" s="111"/>
      <c r="D355" s="111"/>
      <c r="E355" s="111"/>
      <c r="F355" s="111"/>
      <c r="G355" s="111"/>
      <c r="H355" s="111"/>
      <c r="I355" s="12"/>
      <c r="J355" s="12"/>
      <c r="K355" s="12"/>
      <c r="L355" s="41"/>
      <c r="M355" s="178"/>
      <c r="N355" s="178"/>
      <c r="O355" s="178"/>
      <c r="P355" s="178"/>
    </row>
    <row r="356" spans="1:16" ht="15.75" customHeight="1">
      <c r="A356" s="132"/>
      <c r="B356" s="111"/>
      <c r="C356" s="111"/>
      <c r="D356" s="111"/>
      <c r="E356" s="111"/>
      <c r="F356" s="111"/>
      <c r="G356" s="111"/>
      <c r="H356" s="111"/>
      <c r="I356" s="12"/>
      <c r="J356" s="12"/>
      <c r="K356" s="12"/>
      <c r="L356" s="41"/>
      <c r="M356" s="178"/>
      <c r="N356" s="178"/>
      <c r="O356" s="178"/>
      <c r="P356" s="178"/>
    </row>
    <row r="357" spans="1:16" ht="15.75" customHeight="1">
      <c r="A357" s="132"/>
      <c r="B357" s="111"/>
      <c r="C357" s="111"/>
      <c r="D357" s="111"/>
      <c r="E357" s="111"/>
      <c r="F357" s="111"/>
      <c r="G357" s="111"/>
      <c r="H357" s="111"/>
      <c r="I357" s="12"/>
      <c r="J357" s="12"/>
      <c r="K357" s="12"/>
      <c r="L357" s="41"/>
      <c r="M357" s="178"/>
      <c r="N357" s="178"/>
      <c r="O357" s="178"/>
      <c r="P357" s="178"/>
    </row>
    <row r="358" spans="1:16" ht="15.75" customHeight="1">
      <c r="A358" s="132"/>
      <c r="B358" s="111"/>
      <c r="C358" s="111"/>
      <c r="D358" s="111"/>
      <c r="E358" s="111"/>
      <c r="F358" s="111"/>
      <c r="G358" s="111"/>
      <c r="H358" s="111"/>
      <c r="I358" s="12"/>
      <c r="J358" s="12"/>
      <c r="K358" s="12"/>
      <c r="L358" s="41"/>
      <c r="M358" s="178"/>
      <c r="N358" s="178"/>
      <c r="O358" s="178"/>
      <c r="P358" s="178"/>
    </row>
    <row r="359" spans="1:16" ht="15.75" customHeight="1">
      <c r="A359" s="132"/>
      <c r="B359" s="111"/>
      <c r="C359" s="111"/>
      <c r="D359" s="111"/>
      <c r="E359" s="111"/>
      <c r="F359" s="111"/>
      <c r="G359" s="111"/>
      <c r="H359" s="111"/>
      <c r="I359" s="12"/>
      <c r="J359" s="12"/>
      <c r="K359" s="12"/>
      <c r="L359" s="41"/>
      <c r="M359" s="178"/>
      <c r="N359" s="178"/>
      <c r="O359" s="178"/>
      <c r="P359" s="178"/>
    </row>
    <row r="360" spans="1:16" ht="15.75" customHeight="1">
      <c r="A360" s="132"/>
      <c r="B360" s="111"/>
      <c r="C360" s="111"/>
      <c r="D360" s="111"/>
      <c r="E360" s="111"/>
      <c r="F360" s="111"/>
      <c r="G360" s="111"/>
      <c r="H360" s="111"/>
      <c r="I360" s="12"/>
      <c r="J360" s="12"/>
      <c r="K360" s="12"/>
      <c r="L360" s="41"/>
      <c r="M360" s="178"/>
      <c r="N360" s="178"/>
      <c r="O360" s="178"/>
      <c r="P360" s="178"/>
    </row>
    <row r="361" spans="1:16" ht="15.75" customHeight="1">
      <c r="A361" s="132"/>
      <c r="B361" s="111"/>
      <c r="C361" s="111"/>
      <c r="D361" s="111"/>
      <c r="E361" s="111"/>
      <c r="F361" s="111"/>
      <c r="G361" s="111"/>
      <c r="H361" s="111"/>
      <c r="I361" s="12"/>
      <c r="J361" s="12"/>
      <c r="K361" s="12"/>
      <c r="L361" s="41"/>
      <c r="M361" s="178"/>
      <c r="N361" s="178"/>
      <c r="O361" s="178"/>
      <c r="P361" s="178"/>
    </row>
    <row r="362" spans="1:16" ht="15.75" customHeight="1">
      <c r="A362" s="132"/>
      <c r="B362" s="111"/>
      <c r="C362" s="111"/>
      <c r="D362" s="111"/>
      <c r="E362" s="111"/>
      <c r="F362" s="111"/>
      <c r="G362" s="111"/>
      <c r="H362" s="111"/>
      <c r="I362" s="12"/>
      <c r="J362" s="12"/>
      <c r="K362" s="12"/>
      <c r="L362" s="41"/>
      <c r="M362" s="178"/>
      <c r="N362" s="178"/>
      <c r="O362" s="178"/>
      <c r="P362" s="178"/>
    </row>
    <row r="363" spans="1:16" ht="15.75" customHeight="1">
      <c r="A363" s="132"/>
      <c r="B363" s="111"/>
      <c r="C363" s="111"/>
      <c r="D363" s="111"/>
      <c r="E363" s="111"/>
      <c r="F363" s="111"/>
      <c r="G363" s="111"/>
      <c r="H363" s="111"/>
      <c r="I363" s="12"/>
      <c r="J363" s="12"/>
      <c r="K363" s="12"/>
      <c r="L363" s="41"/>
      <c r="M363" s="178"/>
      <c r="N363" s="178"/>
      <c r="O363" s="178"/>
      <c r="P363" s="178"/>
    </row>
    <row r="364" spans="1:16" ht="15.75" customHeight="1">
      <c r="A364" s="132"/>
      <c r="B364" s="111"/>
      <c r="C364" s="111"/>
      <c r="D364" s="111"/>
      <c r="E364" s="111"/>
      <c r="F364" s="111"/>
      <c r="G364" s="111"/>
      <c r="H364" s="111"/>
      <c r="I364" s="12"/>
      <c r="J364" s="12"/>
      <c r="K364" s="12"/>
      <c r="L364" s="41"/>
      <c r="M364" s="178"/>
      <c r="N364" s="178"/>
      <c r="O364" s="178"/>
      <c r="P364" s="178"/>
    </row>
    <row r="365" spans="1:16" ht="15.75" customHeight="1">
      <c r="A365" s="132"/>
      <c r="B365" s="111"/>
      <c r="C365" s="111"/>
      <c r="D365" s="111"/>
      <c r="E365" s="111"/>
      <c r="F365" s="111"/>
      <c r="G365" s="111"/>
      <c r="H365" s="111"/>
      <c r="I365" s="12"/>
      <c r="J365" s="12"/>
      <c r="K365" s="12"/>
      <c r="L365" s="41"/>
      <c r="M365" s="178"/>
      <c r="N365" s="178"/>
      <c r="O365" s="178"/>
      <c r="P365" s="178"/>
    </row>
    <row r="366" spans="1:16" ht="15.75" customHeight="1">
      <c r="A366" s="132"/>
      <c r="B366" s="111"/>
      <c r="C366" s="111"/>
      <c r="D366" s="111"/>
      <c r="E366" s="111"/>
      <c r="F366" s="111"/>
      <c r="G366" s="111"/>
      <c r="H366" s="111"/>
      <c r="I366" s="12"/>
      <c r="J366" s="12"/>
      <c r="K366" s="12"/>
      <c r="L366" s="41"/>
      <c r="M366" s="178"/>
      <c r="N366" s="178"/>
      <c r="O366" s="178"/>
      <c r="P366" s="178"/>
    </row>
    <row r="367" spans="1:16" ht="15.75" customHeight="1">
      <c r="A367" s="132"/>
      <c r="B367" s="111"/>
      <c r="C367" s="111"/>
      <c r="D367" s="111"/>
      <c r="E367" s="111"/>
      <c r="F367" s="111"/>
      <c r="G367" s="111"/>
      <c r="H367" s="111"/>
      <c r="I367" s="12"/>
      <c r="J367" s="12"/>
      <c r="K367" s="12"/>
      <c r="L367" s="41"/>
      <c r="M367" s="178"/>
      <c r="N367" s="178"/>
      <c r="O367" s="178"/>
      <c r="P367" s="178"/>
    </row>
    <row r="368" spans="1:16" ht="15.75" customHeight="1">
      <c r="A368" s="132"/>
      <c r="B368" s="111"/>
      <c r="C368" s="111"/>
      <c r="D368" s="111"/>
      <c r="E368" s="111"/>
      <c r="F368" s="111"/>
      <c r="G368" s="111"/>
      <c r="H368" s="111"/>
      <c r="I368" s="12"/>
      <c r="J368" s="12"/>
      <c r="K368" s="12"/>
      <c r="L368" s="41"/>
      <c r="M368" s="178"/>
      <c r="N368" s="178"/>
      <c r="O368" s="178"/>
      <c r="P368" s="178"/>
    </row>
    <row r="369" spans="1:16" ht="15.75" customHeight="1">
      <c r="A369" s="132"/>
      <c r="B369" s="111"/>
      <c r="C369" s="111"/>
      <c r="D369" s="111"/>
      <c r="E369" s="111"/>
      <c r="F369" s="111"/>
      <c r="G369" s="111"/>
      <c r="H369" s="111"/>
      <c r="I369" s="12"/>
      <c r="J369" s="12"/>
      <c r="K369" s="12"/>
      <c r="L369" s="41"/>
      <c r="M369" s="178"/>
      <c r="N369" s="178"/>
      <c r="O369" s="178"/>
      <c r="P369" s="178"/>
    </row>
    <row r="370" spans="1:16" ht="15.75" customHeight="1">
      <c r="A370" s="132"/>
      <c r="B370" s="111"/>
      <c r="C370" s="111"/>
      <c r="D370" s="111"/>
      <c r="E370" s="111"/>
      <c r="F370" s="111"/>
      <c r="G370" s="111"/>
      <c r="H370" s="111"/>
      <c r="I370" s="12"/>
      <c r="J370" s="12"/>
      <c r="K370" s="12"/>
      <c r="L370" s="41"/>
      <c r="M370" s="178"/>
      <c r="N370" s="178"/>
      <c r="O370" s="178"/>
      <c r="P370" s="178"/>
    </row>
    <row r="371" spans="1:16" ht="15.75" customHeight="1">
      <c r="A371" s="132"/>
      <c r="B371" s="111"/>
      <c r="C371" s="111"/>
      <c r="D371" s="111"/>
      <c r="E371" s="111"/>
      <c r="F371" s="111"/>
      <c r="G371" s="111"/>
      <c r="H371" s="111"/>
      <c r="I371" s="12"/>
      <c r="J371" s="12"/>
      <c r="K371" s="12"/>
      <c r="L371" s="41"/>
      <c r="M371" s="178"/>
      <c r="N371" s="178"/>
      <c r="O371" s="178"/>
      <c r="P371" s="178"/>
    </row>
    <row r="372" spans="1:16" ht="15.75" customHeight="1">
      <c r="A372" s="132"/>
      <c r="B372" s="111"/>
      <c r="C372" s="111"/>
      <c r="D372" s="111"/>
      <c r="E372" s="111"/>
      <c r="F372" s="111"/>
      <c r="G372" s="111"/>
      <c r="H372" s="111"/>
      <c r="I372" s="12"/>
      <c r="J372" s="12"/>
      <c r="K372" s="12"/>
      <c r="L372" s="41"/>
      <c r="M372" s="178"/>
      <c r="N372" s="178"/>
      <c r="O372" s="178"/>
      <c r="P372" s="178"/>
    </row>
    <row r="373" spans="1:16" ht="15.75" customHeight="1">
      <c r="A373" s="132"/>
      <c r="B373" s="111"/>
      <c r="C373" s="111"/>
      <c r="D373" s="111"/>
      <c r="E373" s="111"/>
      <c r="F373" s="111"/>
      <c r="G373" s="111"/>
      <c r="H373" s="111"/>
      <c r="I373" s="12"/>
      <c r="J373" s="12"/>
      <c r="K373" s="12"/>
      <c r="L373" s="41"/>
      <c r="M373" s="178"/>
      <c r="N373" s="178"/>
      <c r="O373" s="178"/>
      <c r="P373" s="178"/>
    </row>
    <row r="374" spans="1:16" ht="15.75" customHeight="1">
      <c r="A374" s="132"/>
      <c r="B374" s="111"/>
      <c r="C374" s="111"/>
      <c r="D374" s="111"/>
      <c r="E374" s="111"/>
      <c r="F374" s="111"/>
      <c r="G374" s="111"/>
      <c r="H374" s="111"/>
      <c r="I374" s="12"/>
      <c r="J374" s="12"/>
      <c r="K374" s="12"/>
      <c r="L374" s="41"/>
      <c r="M374" s="178"/>
      <c r="N374" s="178"/>
      <c r="O374" s="178"/>
      <c r="P374" s="178"/>
    </row>
    <row r="375" spans="1:16" ht="15.75" customHeight="1">
      <c r="A375" s="132"/>
      <c r="B375" s="111"/>
      <c r="C375" s="111"/>
      <c r="D375" s="111"/>
      <c r="E375" s="111"/>
      <c r="F375" s="111"/>
      <c r="G375" s="111"/>
      <c r="H375" s="111"/>
      <c r="I375" s="12"/>
      <c r="J375" s="12"/>
      <c r="K375" s="12"/>
      <c r="L375" s="41"/>
      <c r="M375" s="178"/>
      <c r="N375" s="178"/>
      <c r="O375" s="178"/>
      <c r="P375" s="178"/>
    </row>
    <row r="376" spans="1:16" ht="15.75" customHeight="1">
      <c r="A376" s="132"/>
      <c r="B376" s="111"/>
      <c r="C376" s="111"/>
      <c r="D376" s="111"/>
      <c r="E376" s="111"/>
      <c r="F376" s="111"/>
      <c r="G376" s="111"/>
      <c r="H376" s="111"/>
      <c r="I376" s="12"/>
      <c r="J376" s="12"/>
      <c r="K376" s="12"/>
      <c r="L376" s="41"/>
      <c r="M376" s="178"/>
      <c r="N376" s="178"/>
      <c r="O376" s="178"/>
      <c r="P376" s="178"/>
    </row>
    <row r="377" spans="1:16" ht="15.75" customHeight="1">
      <c r="A377" s="132"/>
      <c r="B377" s="111"/>
      <c r="C377" s="111"/>
      <c r="D377" s="111"/>
      <c r="E377" s="111"/>
      <c r="F377" s="111"/>
      <c r="G377" s="111"/>
      <c r="H377" s="111"/>
      <c r="I377" s="12"/>
      <c r="J377" s="12"/>
      <c r="K377" s="12"/>
      <c r="L377" s="41"/>
      <c r="M377" s="178"/>
      <c r="N377" s="178"/>
      <c r="O377" s="178"/>
      <c r="P377" s="178"/>
    </row>
    <row r="378" spans="1:16" ht="15.75" customHeight="1">
      <c r="A378" s="132"/>
      <c r="B378" s="111"/>
      <c r="C378" s="111"/>
      <c r="D378" s="111"/>
      <c r="E378" s="111"/>
      <c r="F378" s="111"/>
      <c r="G378" s="111"/>
      <c r="H378" s="111"/>
      <c r="I378" s="12"/>
      <c r="J378" s="12"/>
      <c r="K378" s="12"/>
      <c r="L378" s="41"/>
      <c r="M378" s="178"/>
      <c r="N378" s="178"/>
      <c r="O378" s="178"/>
      <c r="P378" s="178"/>
    </row>
    <row r="379" spans="1:16" ht="15.75" customHeight="1">
      <c r="A379" s="132"/>
      <c r="B379" s="111"/>
      <c r="C379" s="111"/>
      <c r="D379" s="111"/>
      <c r="E379" s="111"/>
      <c r="F379" s="111"/>
      <c r="G379" s="111"/>
      <c r="H379" s="111"/>
      <c r="I379" s="12"/>
      <c r="J379" s="12"/>
      <c r="K379" s="12"/>
      <c r="L379" s="41"/>
      <c r="M379" s="178"/>
      <c r="N379" s="178"/>
      <c r="O379" s="178"/>
      <c r="P379" s="178"/>
    </row>
    <row r="380" spans="1:16" ht="15.75" customHeight="1">
      <c r="A380" s="132"/>
      <c r="B380" s="111"/>
      <c r="C380" s="111"/>
      <c r="D380" s="111"/>
      <c r="E380" s="111"/>
      <c r="F380" s="111"/>
      <c r="G380" s="111"/>
      <c r="H380" s="111"/>
      <c r="I380" s="12"/>
      <c r="J380" s="12"/>
      <c r="K380" s="12"/>
      <c r="L380" s="41"/>
      <c r="M380" s="178"/>
      <c r="N380" s="178"/>
      <c r="O380" s="178"/>
      <c r="P380" s="178"/>
    </row>
    <row r="381" spans="1:16" ht="15.75" customHeight="1">
      <c r="A381" s="132"/>
      <c r="B381" s="111"/>
      <c r="C381" s="111"/>
      <c r="D381" s="111"/>
      <c r="E381" s="111"/>
      <c r="F381" s="111"/>
      <c r="G381" s="111"/>
      <c r="H381" s="111"/>
      <c r="I381" s="12"/>
      <c r="J381" s="12"/>
      <c r="K381" s="12"/>
      <c r="L381" s="41"/>
      <c r="M381" s="178"/>
      <c r="N381" s="178"/>
      <c r="O381" s="178"/>
      <c r="P381" s="178"/>
    </row>
    <row r="382" spans="1:16" ht="15.75" customHeight="1">
      <c r="A382" s="132"/>
      <c r="B382" s="111"/>
      <c r="C382" s="111"/>
      <c r="D382" s="111"/>
      <c r="E382" s="111"/>
      <c r="F382" s="111"/>
      <c r="G382" s="111"/>
      <c r="H382" s="111"/>
      <c r="I382" s="12"/>
      <c r="J382" s="12"/>
      <c r="K382" s="12"/>
      <c r="L382" s="41"/>
      <c r="M382" s="178"/>
      <c r="N382" s="178"/>
      <c r="O382" s="178"/>
      <c r="P382" s="178"/>
    </row>
    <row r="383" spans="1:16" ht="15.75" customHeight="1">
      <c r="A383" s="132"/>
      <c r="B383" s="111"/>
      <c r="C383" s="111"/>
      <c r="D383" s="111"/>
      <c r="E383" s="111"/>
      <c r="F383" s="111"/>
      <c r="G383" s="111"/>
      <c r="H383" s="111"/>
      <c r="I383" s="12"/>
      <c r="J383" s="12"/>
      <c r="K383" s="12"/>
      <c r="L383" s="41"/>
      <c r="M383" s="178"/>
      <c r="N383" s="178"/>
      <c r="O383" s="178"/>
      <c r="P383" s="178"/>
    </row>
    <row r="384" spans="1:16" ht="15.75" customHeight="1">
      <c r="A384" s="132"/>
      <c r="B384" s="111"/>
      <c r="C384" s="111"/>
      <c r="D384" s="111"/>
      <c r="E384" s="111"/>
      <c r="F384" s="111"/>
      <c r="G384" s="111"/>
      <c r="H384" s="111"/>
      <c r="I384" s="12"/>
      <c r="J384" s="12"/>
      <c r="K384" s="12"/>
      <c r="L384" s="41"/>
      <c r="M384" s="178"/>
      <c r="N384" s="178"/>
      <c r="O384" s="178"/>
      <c r="P384" s="178"/>
    </row>
    <row r="385" spans="1:16" ht="15.75" customHeight="1">
      <c r="A385" s="132"/>
      <c r="B385" s="111"/>
      <c r="C385" s="111"/>
      <c r="D385" s="111"/>
      <c r="E385" s="111"/>
      <c r="F385" s="111"/>
      <c r="G385" s="111"/>
      <c r="H385" s="111"/>
      <c r="I385" s="12"/>
      <c r="J385" s="12"/>
      <c r="K385" s="12"/>
      <c r="L385" s="41"/>
      <c r="M385" s="178"/>
      <c r="N385" s="178"/>
      <c r="O385" s="178"/>
      <c r="P385" s="178"/>
    </row>
    <row r="386" spans="1:16" ht="15.75" customHeight="1">
      <c r="A386" s="132"/>
      <c r="B386" s="111"/>
      <c r="C386" s="111"/>
      <c r="D386" s="111"/>
      <c r="E386" s="111"/>
      <c r="F386" s="111"/>
      <c r="G386" s="111"/>
      <c r="H386" s="111"/>
      <c r="I386" s="12"/>
      <c r="J386" s="12"/>
      <c r="K386" s="12"/>
      <c r="L386" s="41"/>
      <c r="M386" s="178"/>
      <c r="N386" s="178"/>
      <c r="O386" s="178"/>
      <c r="P386" s="178"/>
    </row>
    <row r="387" spans="1:16" ht="15.75" customHeight="1">
      <c r="A387" s="132"/>
      <c r="B387" s="111"/>
      <c r="C387" s="111"/>
      <c r="D387" s="111"/>
      <c r="E387" s="111"/>
      <c r="F387" s="111"/>
      <c r="G387" s="111"/>
      <c r="H387" s="111"/>
      <c r="I387" s="12"/>
      <c r="J387" s="12"/>
      <c r="K387" s="12"/>
      <c r="L387" s="41"/>
      <c r="M387" s="178"/>
      <c r="N387" s="178"/>
      <c r="O387" s="178"/>
      <c r="P387" s="178"/>
    </row>
    <row r="388" spans="1:16" ht="15.75" customHeight="1">
      <c r="A388" s="132"/>
      <c r="B388" s="111"/>
      <c r="C388" s="111"/>
      <c r="D388" s="111"/>
      <c r="E388" s="111"/>
      <c r="F388" s="111"/>
      <c r="G388" s="111"/>
      <c r="H388" s="111"/>
      <c r="I388" s="12"/>
      <c r="J388" s="12"/>
      <c r="K388" s="12"/>
      <c r="L388" s="41"/>
      <c r="M388" s="178"/>
      <c r="N388" s="178"/>
      <c r="O388" s="178"/>
      <c r="P388" s="178"/>
    </row>
    <row r="389" spans="1:16" ht="15.75" customHeight="1">
      <c r="A389" s="132"/>
      <c r="B389" s="111"/>
      <c r="C389" s="111"/>
      <c r="D389" s="111"/>
      <c r="E389" s="111"/>
      <c r="F389" s="111"/>
      <c r="G389" s="111"/>
      <c r="H389" s="111"/>
      <c r="I389" s="12"/>
      <c r="J389" s="12"/>
      <c r="K389" s="12"/>
      <c r="L389" s="41"/>
      <c r="M389" s="178"/>
      <c r="N389" s="178"/>
      <c r="O389" s="178"/>
      <c r="P389" s="178"/>
    </row>
    <row r="390" spans="1:16" ht="15.75" customHeight="1">
      <c r="A390" s="132"/>
      <c r="B390" s="111"/>
      <c r="C390" s="111"/>
      <c r="D390" s="111"/>
      <c r="E390" s="111"/>
      <c r="F390" s="111"/>
      <c r="G390" s="111"/>
      <c r="H390" s="111"/>
      <c r="I390" s="12"/>
      <c r="J390" s="12"/>
      <c r="K390" s="12"/>
      <c r="L390" s="41"/>
      <c r="M390" s="178"/>
      <c r="N390" s="178"/>
      <c r="O390" s="178"/>
      <c r="P390" s="178"/>
    </row>
    <row r="391" spans="1:16" ht="15.75" customHeight="1">
      <c r="A391" s="132"/>
      <c r="B391" s="111"/>
      <c r="C391" s="111"/>
      <c r="D391" s="111"/>
      <c r="E391" s="111"/>
      <c r="F391" s="111"/>
      <c r="G391" s="111"/>
      <c r="H391" s="111"/>
      <c r="I391" s="12"/>
      <c r="J391" s="12"/>
      <c r="K391" s="12"/>
      <c r="L391" s="41"/>
      <c r="M391" s="178"/>
      <c r="N391" s="178"/>
      <c r="O391" s="178"/>
      <c r="P391" s="178"/>
    </row>
    <row r="392" spans="1:16" ht="15.75" customHeight="1">
      <c r="A392" s="132"/>
      <c r="B392" s="111"/>
      <c r="C392" s="111"/>
      <c r="D392" s="111"/>
      <c r="E392" s="111"/>
      <c r="F392" s="111"/>
      <c r="G392" s="111"/>
      <c r="H392" s="111"/>
      <c r="I392" s="12"/>
      <c r="J392" s="12"/>
      <c r="K392" s="12"/>
      <c r="L392" s="41"/>
      <c r="M392" s="178"/>
      <c r="N392" s="178"/>
      <c r="O392" s="178"/>
      <c r="P392" s="178"/>
    </row>
    <row r="393" spans="1:16" ht="15.75" customHeight="1">
      <c r="A393" s="132"/>
      <c r="B393" s="111"/>
      <c r="C393" s="111"/>
      <c r="D393" s="111"/>
      <c r="E393" s="111"/>
      <c r="F393" s="111"/>
      <c r="G393" s="111"/>
      <c r="H393" s="111"/>
      <c r="I393" s="12"/>
      <c r="J393" s="12"/>
      <c r="K393" s="12"/>
      <c r="L393" s="41"/>
      <c r="M393" s="178"/>
      <c r="N393" s="178"/>
      <c r="O393" s="178"/>
      <c r="P393" s="178"/>
    </row>
    <row r="394" spans="1:16" ht="15.75" customHeight="1">
      <c r="A394" s="132"/>
      <c r="B394" s="111"/>
      <c r="C394" s="111"/>
      <c r="D394" s="111"/>
      <c r="E394" s="111"/>
      <c r="F394" s="111"/>
      <c r="G394" s="111"/>
      <c r="H394" s="111"/>
      <c r="I394" s="12"/>
      <c r="J394" s="12"/>
      <c r="K394" s="12"/>
      <c r="L394" s="41"/>
      <c r="M394" s="178"/>
      <c r="N394" s="178"/>
      <c r="O394" s="178"/>
      <c r="P394" s="178"/>
    </row>
    <row r="395" spans="1:16" ht="15.75" customHeight="1">
      <c r="A395" s="132"/>
      <c r="B395" s="111"/>
      <c r="C395" s="111"/>
      <c r="D395" s="111"/>
      <c r="E395" s="111"/>
      <c r="F395" s="111"/>
      <c r="G395" s="111"/>
      <c r="H395" s="111"/>
      <c r="I395" s="12"/>
      <c r="J395" s="12"/>
      <c r="K395" s="12"/>
      <c r="L395" s="41"/>
      <c r="M395" s="178"/>
      <c r="N395" s="178"/>
      <c r="O395" s="178"/>
      <c r="P395" s="178"/>
    </row>
    <row r="396" spans="1:16" ht="15.75" customHeight="1">
      <c r="A396" s="132"/>
      <c r="B396" s="111"/>
      <c r="C396" s="111"/>
      <c r="D396" s="111"/>
      <c r="E396" s="111"/>
      <c r="F396" s="111"/>
      <c r="G396" s="111"/>
      <c r="H396" s="111"/>
      <c r="I396" s="12"/>
      <c r="J396" s="12"/>
      <c r="K396" s="12"/>
      <c r="L396" s="41"/>
      <c r="M396" s="178"/>
      <c r="N396" s="178"/>
      <c r="O396" s="178"/>
      <c r="P396" s="178"/>
    </row>
    <row r="397" spans="1:16" ht="15.75" customHeight="1">
      <c r="A397" s="132"/>
      <c r="B397" s="111"/>
      <c r="C397" s="111"/>
      <c r="D397" s="111"/>
      <c r="E397" s="111"/>
      <c r="F397" s="111"/>
      <c r="G397" s="111"/>
      <c r="H397" s="111"/>
      <c r="I397" s="12"/>
      <c r="J397" s="12"/>
      <c r="K397" s="12"/>
      <c r="L397" s="41"/>
      <c r="M397" s="178"/>
      <c r="N397" s="178"/>
      <c r="O397" s="178"/>
      <c r="P397" s="178"/>
    </row>
    <row r="398" spans="1:16" ht="15.75" customHeight="1">
      <c r="A398" s="132"/>
      <c r="B398" s="111"/>
      <c r="C398" s="111"/>
      <c r="D398" s="111"/>
      <c r="E398" s="111"/>
      <c r="F398" s="111"/>
      <c r="G398" s="111"/>
      <c r="H398" s="111"/>
      <c r="I398" s="12"/>
      <c r="J398" s="12"/>
      <c r="K398" s="12"/>
      <c r="L398" s="41"/>
      <c r="M398" s="178"/>
      <c r="N398" s="178"/>
      <c r="O398" s="178"/>
      <c r="P398" s="178"/>
    </row>
    <row r="399" spans="1:16" ht="15.75" customHeight="1">
      <c r="A399" s="132"/>
      <c r="B399" s="111"/>
      <c r="C399" s="111"/>
      <c r="D399" s="111"/>
      <c r="E399" s="111"/>
      <c r="F399" s="111"/>
      <c r="G399" s="111"/>
      <c r="H399" s="111"/>
      <c r="I399" s="12"/>
      <c r="J399" s="12"/>
      <c r="K399" s="12"/>
      <c r="L399" s="41"/>
      <c r="M399" s="178"/>
      <c r="N399" s="178"/>
      <c r="O399" s="178"/>
      <c r="P399" s="178"/>
    </row>
    <row r="400" spans="1:16" ht="15.75" customHeight="1">
      <c r="A400" s="132"/>
      <c r="B400" s="111"/>
      <c r="C400" s="111"/>
      <c r="D400" s="111"/>
      <c r="E400" s="111"/>
      <c r="F400" s="111"/>
      <c r="G400" s="111"/>
      <c r="H400" s="111"/>
      <c r="I400" s="12"/>
      <c r="J400" s="12"/>
      <c r="K400" s="12"/>
      <c r="L400" s="41"/>
      <c r="M400" s="178"/>
      <c r="N400" s="178"/>
      <c r="O400" s="178"/>
      <c r="P400" s="178"/>
    </row>
    <row r="401" spans="1:16" ht="15.75" customHeight="1">
      <c r="A401" s="132"/>
      <c r="B401" s="111"/>
      <c r="C401" s="111"/>
      <c r="D401" s="111"/>
      <c r="E401" s="111"/>
      <c r="F401" s="111"/>
      <c r="G401" s="111"/>
      <c r="H401" s="111"/>
      <c r="I401" s="12"/>
      <c r="J401" s="12"/>
      <c r="K401" s="12"/>
      <c r="L401" s="41"/>
      <c r="M401" s="178"/>
      <c r="N401" s="178"/>
      <c r="O401" s="178"/>
      <c r="P401" s="178"/>
    </row>
    <row r="402" spans="1:16" ht="15.75" customHeight="1">
      <c r="A402" s="132"/>
      <c r="B402" s="111"/>
      <c r="C402" s="111"/>
      <c r="D402" s="111"/>
      <c r="E402" s="111"/>
      <c r="F402" s="111"/>
      <c r="G402" s="111"/>
      <c r="H402" s="111"/>
      <c r="I402" s="12"/>
      <c r="J402" s="12"/>
      <c r="K402" s="12"/>
      <c r="L402" s="41"/>
      <c r="M402" s="178"/>
      <c r="N402" s="178"/>
      <c r="O402" s="178"/>
      <c r="P402" s="178"/>
    </row>
    <row r="403" spans="1:16" ht="15.75" customHeight="1">
      <c r="A403" s="132"/>
      <c r="B403" s="111"/>
      <c r="C403" s="111"/>
      <c r="D403" s="111"/>
      <c r="E403" s="111"/>
      <c r="F403" s="111"/>
      <c r="G403" s="111"/>
      <c r="H403" s="111"/>
      <c r="I403" s="12"/>
      <c r="J403" s="12"/>
      <c r="K403" s="12"/>
      <c r="L403" s="41"/>
      <c r="M403" s="178"/>
      <c r="N403" s="178"/>
      <c r="O403" s="178"/>
      <c r="P403" s="178"/>
    </row>
    <row r="404" spans="1:16" ht="15.75" customHeight="1">
      <c r="A404" s="132"/>
      <c r="B404" s="111"/>
      <c r="C404" s="111"/>
      <c r="D404" s="111"/>
      <c r="E404" s="111"/>
      <c r="F404" s="111"/>
      <c r="G404" s="111"/>
      <c r="H404" s="111"/>
      <c r="I404" s="12"/>
      <c r="J404" s="12"/>
      <c r="K404" s="12"/>
      <c r="L404" s="41"/>
      <c r="M404" s="178"/>
      <c r="N404" s="178"/>
      <c r="O404" s="178"/>
      <c r="P404" s="178"/>
    </row>
    <row r="405" spans="1:16" ht="15.75" customHeight="1">
      <c r="A405" s="132"/>
      <c r="B405" s="111"/>
      <c r="C405" s="111"/>
      <c r="D405" s="111"/>
      <c r="E405" s="111"/>
      <c r="F405" s="111"/>
      <c r="G405" s="111"/>
      <c r="H405" s="111"/>
      <c r="I405" s="12"/>
      <c r="J405" s="12"/>
      <c r="K405" s="12"/>
      <c r="L405" s="41"/>
      <c r="M405" s="178"/>
      <c r="N405" s="178"/>
      <c r="O405" s="178"/>
      <c r="P405" s="178"/>
    </row>
    <row r="406" spans="1:16" ht="15.75" customHeight="1">
      <c r="A406" s="132"/>
      <c r="B406" s="111"/>
      <c r="C406" s="111"/>
      <c r="D406" s="111"/>
      <c r="E406" s="111"/>
      <c r="F406" s="111"/>
      <c r="G406" s="111"/>
      <c r="H406" s="111"/>
      <c r="I406" s="12"/>
      <c r="J406" s="12"/>
      <c r="K406" s="12"/>
      <c r="L406" s="41"/>
      <c r="M406" s="178"/>
      <c r="N406" s="178"/>
      <c r="O406" s="178"/>
      <c r="P406" s="178"/>
    </row>
    <row r="407" spans="1:16" ht="15.75" customHeight="1">
      <c r="A407" s="132"/>
      <c r="B407" s="111"/>
      <c r="C407" s="111"/>
      <c r="D407" s="111"/>
      <c r="E407" s="111"/>
      <c r="F407" s="111"/>
      <c r="G407" s="111"/>
      <c r="H407" s="111"/>
      <c r="I407" s="12"/>
      <c r="J407" s="12"/>
      <c r="K407" s="12"/>
      <c r="L407" s="41"/>
      <c r="M407" s="178"/>
      <c r="N407" s="178"/>
      <c r="O407" s="178"/>
      <c r="P407" s="178"/>
    </row>
    <row r="408" spans="1:16" ht="15.75" customHeight="1">
      <c r="A408" s="132"/>
      <c r="B408" s="111"/>
      <c r="C408" s="111"/>
      <c r="D408" s="111"/>
      <c r="E408" s="111"/>
      <c r="F408" s="111"/>
      <c r="G408" s="111"/>
      <c r="H408" s="111"/>
      <c r="I408" s="12"/>
      <c r="J408" s="12"/>
      <c r="K408" s="12"/>
      <c r="L408" s="41"/>
      <c r="M408" s="178"/>
      <c r="N408" s="178"/>
      <c r="O408" s="178"/>
      <c r="P408" s="178"/>
    </row>
    <row r="409" spans="1:16" ht="15.75" customHeight="1">
      <c r="A409" s="132"/>
      <c r="B409" s="111"/>
      <c r="C409" s="111"/>
      <c r="D409" s="111"/>
      <c r="E409" s="111"/>
      <c r="F409" s="111"/>
      <c r="G409" s="111"/>
      <c r="H409" s="111"/>
      <c r="I409" s="12"/>
      <c r="J409" s="12"/>
      <c r="K409" s="12"/>
      <c r="L409" s="41"/>
      <c r="M409" s="178"/>
      <c r="N409" s="178"/>
      <c r="O409" s="178"/>
      <c r="P409" s="178"/>
    </row>
    <row r="410" spans="1:16" ht="15.75" customHeight="1">
      <c r="A410" s="132"/>
      <c r="B410" s="111"/>
      <c r="C410" s="111"/>
      <c r="D410" s="111"/>
      <c r="E410" s="111"/>
      <c r="F410" s="111"/>
      <c r="G410" s="111"/>
      <c r="H410" s="111"/>
      <c r="I410" s="12"/>
      <c r="J410" s="12"/>
      <c r="K410" s="12"/>
      <c r="L410" s="41"/>
      <c r="M410" s="178"/>
      <c r="N410" s="178"/>
      <c r="O410" s="178"/>
      <c r="P410" s="178"/>
    </row>
    <row r="411" spans="1:16" ht="15.75" customHeight="1">
      <c r="A411" s="132"/>
      <c r="B411" s="111"/>
      <c r="C411" s="111"/>
      <c r="D411" s="111"/>
      <c r="E411" s="111"/>
      <c r="F411" s="111"/>
      <c r="G411" s="111"/>
      <c r="H411" s="111"/>
      <c r="I411" s="12"/>
      <c r="J411" s="12"/>
      <c r="K411" s="12"/>
      <c r="L411" s="41"/>
      <c r="M411" s="178"/>
      <c r="N411" s="178"/>
      <c r="O411" s="178"/>
      <c r="P411" s="178"/>
    </row>
    <row r="412" spans="1:16" ht="15.75" customHeight="1">
      <c r="A412" s="132"/>
      <c r="B412" s="111"/>
      <c r="C412" s="111"/>
      <c r="D412" s="111"/>
      <c r="E412" s="111"/>
      <c r="F412" s="111"/>
      <c r="G412" s="111"/>
      <c r="H412" s="111"/>
      <c r="I412" s="12"/>
      <c r="J412" s="12"/>
      <c r="K412" s="12"/>
      <c r="L412" s="41"/>
      <c r="M412" s="178"/>
      <c r="N412" s="178"/>
      <c r="O412" s="178"/>
      <c r="P412" s="178"/>
    </row>
    <row r="413" spans="1:16" ht="15.75" customHeight="1">
      <c r="A413" s="132"/>
      <c r="B413" s="111"/>
      <c r="C413" s="111"/>
      <c r="D413" s="111"/>
      <c r="E413" s="111"/>
      <c r="F413" s="111"/>
      <c r="G413" s="111"/>
      <c r="H413" s="111"/>
      <c r="I413" s="12"/>
      <c r="J413" s="12"/>
      <c r="K413" s="12"/>
      <c r="L413" s="41"/>
      <c r="M413" s="178"/>
      <c r="N413" s="178"/>
      <c r="O413" s="178"/>
      <c r="P413" s="178"/>
    </row>
    <row r="414" spans="1:16" ht="15.75" customHeight="1">
      <c r="A414" s="132"/>
      <c r="B414" s="111"/>
      <c r="C414" s="111"/>
      <c r="D414" s="111"/>
      <c r="E414" s="111"/>
      <c r="F414" s="111"/>
      <c r="G414" s="111"/>
      <c r="H414" s="111"/>
      <c r="I414" s="12"/>
      <c r="J414" s="12"/>
      <c r="K414" s="12"/>
      <c r="L414" s="41"/>
      <c r="M414" s="178"/>
      <c r="N414" s="178"/>
      <c r="O414" s="178"/>
      <c r="P414" s="178"/>
    </row>
    <row r="415" spans="1:16" ht="15.75" customHeight="1">
      <c r="A415" s="132"/>
      <c r="B415" s="111"/>
      <c r="C415" s="111"/>
      <c r="D415" s="111"/>
      <c r="E415" s="111"/>
      <c r="F415" s="111"/>
      <c r="G415" s="111"/>
      <c r="H415" s="111"/>
      <c r="I415" s="12"/>
      <c r="J415" s="12"/>
      <c r="K415" s="12"/>
      <c r="L415" s="41"/>
      <c r="M415" s="178"/>
      <c r="N415" s="178"/>
      <c r="O415" s="178"/>
      <c r="P415" s="178"/>
    </row>
    <row r="416" spans="1:16" ht="15.75" customHeight="1">
      <c r="A416" s="132"/>
      <c r="B416" s="111"/>
      <c r="C416" s="111"/>
      <c r="D416" s="111"/>
      <c r="E416" s="111"/>
      <c r="F416" s="111"/>
      <c r="G416" s="111"/>
      <c r="H416" s="111"/>
      <c r="I416" s="12"/>
      <c r="J416" s="12"/>
      <c r="K416" s="12"/>
      <c r="L416" s="41"/>
      <c r="M416" s="178"/>
      <c r="N416" s="178"/>
      <c r="O416" s="178"/>
      <c r="P416" s="178"/>
    </row>
    <row r="417" spans="1:16" ht="15.75" customHeight="1">
      <c r="A417" s="132"/>
      <c r="B417" s="111"/>
      <c r="C417" s="111"/>
      <c r="D417" s="111"/>
      <c r="E417" s="111"/>
      <c r="F417" s="111"/>
      <c r="G417" s="111"/>
      <c r="H417" s="111"/>
      <c r="I417" s="12"/>
      <c r="J417" s="12"/>
      <c r="K417" s="12"/>
      <c r="L417" s="41"/>
      <c r="M417" s="178"/>
      <c r="N417" s="178"/>
      <c r="O417" s="178"/>
      <c r="P417" s="178"/>
    </row>
    <row r="418" spans="1:16" ht="15.75" customHeight="1">
      <c r="A418" s="132"/>
      <c r="B418" s="111"/>
      <c r="C418" s="111"/>
      <c r="D418" s="111"/>
      <c r="E418" s="111"/>
      <c r="F418" s="111"/>
      <c r="G418" s="111"/>
      <c r="H418" s="111"/>
      <c r="I418" s="12"/>
      <c r="J418" s="12"/>
      <c r="K418" s="12"/>
      <c r="L418" s="41"/>
      <c r="M418" s="178"/>
      <c r="N418" s="178"/>
      <c r="O418" s="178"/>
      <c r="P418" s="178"/>
    </row>
    <row r="419" spans="1:16" ht="15.75" customHeight="1">
      <c r="A419" s="132"/>
      <c r="B419" s="111"/>
      <c r="C419" s="111"/>
      <c r="D419" s="111"/>
      <c r="E419" s="111"/>
      <c r="F419" s="111"/>
      <c r="G419" s="111"/>
      <c r="H419" s="111"/>
      <c r="I419" s="12"/>
      <c r="J419" s="12"/>
      <c r="K419" s="12"/>
      <c r="L419" s="41"/>
      <c r="M419" s="178"/>
      <c r="N419" s="178"/>
      <c r="O419" s="178"/>
      <c r="P419" s="178"/>
    </row>
    <row r="420" spans="1:16" ht="15.75" customHeight="1">
      <c r="A420" s="132"/>
      <c r="B420" s="111"/>
      <c r="C420" s="111"/>
      <c r="D420" s="111"/>
      <c r="E420" s="111"/>
      <c r="F420" s="111"/>
      <c r="G420" s="111"/>
      <c r="H420" s="111"/>
      <c r="I420" s="12"/>
      <c r="J420" s="12"/>
      <c r="K420" s="12"/>
      <c r="L420" s="41"/>
      <c r="M420" s="178"/>
      <c r="N420" s="178"/>
      <c r="O420" s="178"/>
      <c r="P420" s="178"/>
    </row>
    <row r="421" spans="1:16" ht="15.75" customHeight="1">
      <c r="A421" s="132"/>
      <c r="B421" s="111"/>
      <c r="C421" s="111"/>
      <c r="D421" s="111"/>
      <c r="E421" s="111"/>
      <c r="F421" s="111"/>
      <c r="G421" s="111"/>
      <c r="H421" s="111"/>
      <c r="I421" s="12"/>
      <c r="J421" s="12"/>
      <c r="K421" s="12"/>
      <c r="L421" s="41"/>
      <c r="M421" s="178"/>
      <c r="N421" s="178"/>
      <c r="O421" s="178"/>
      <c r="P421" s="178"/>
    </row>
    <row r="422" spans="1:16" ht="15.75" customHeight="1">
      <c r="A422" s="132"/>
      <c r="B422" s="111"/>
      <c r="C422" s="111"/>
      <c r="D422" s="111"/>
      <c r="E422" s="111"/>
      <c r="F422" s="111"/>
      <c r="G422" s="111"/>
      <c r="H422" s="111"/>
      <c r="I422" s="12"/>
      <c r="J422" s="12"/>
      <c r="K422" s="12"/>
      <c r="L422" s="41"/>
      <c r="M422" s="178"/>
      <c r="N422" s="178"/>
      <c r="O422" s="178"/>
      <c r="P422" s="178"/>
    </row>
    <row r="423" spans="1:16" ht="15.75" customHeight="1">
      <c r="A423" s="132"/>
      <c r="B423" s="111"/>
      <c r="C423" s="111"/>
      <c r="D423" s="111"/>
      <c r="E423" s="111"/>
      <c r="F423" s="111"/>
      <c r="G423" s="111"/>
      <c r="H423" s="111"/>
      <c r="I423" s="12"/>
      <c r="J423" s="12"/>
      <c r="K423" s="12"/>
      <c r="L423" s="41"/>
      <c r="M423" s="178"/>
      <c r="N423" s="178"/>
      <c r="O423" s="178"/>
      <c r="P423" s="178"/>
    </row>
    <row r="424" spans="1:16" ht="15.75" customHeight="1">
      <c r="A424" s="132"/>
      <c r="B424" s="111"/>
      <c r="C424" s="111"/>
      <c r="D424" s="111"/>
      <c r="E424" s="111"/>
      <c r="F424" s="111"/>
      <c r="G424" s="111"/>
      <c r="H424" s="111"/>
      <c r="I424" s="12"/>
      <c r="J424" s="12"/>
      <c r="K424" s="12"/>
      <c r="L424" s="41"/>
      <c r="M424" s="178"/>
      <c r="N424" s="178"/>
      <c r="O424" s="178"/>
      <c r="P424" s="178"/>
    </row>
    <row r="425" spans="1:16" ht="15.75" customHeight="1">
      <c r="A425" s="132"/>
      <c r="B425" s="111"/>
      <c r="C425" s="111"/>
      <c r="D425" s="111"/>
      <c r="E425" s="111"/>
      <c r="F425" s="111"/>
      <c r="G425" s="111"/>
      <c r="H425" s="111"/>
      <c r="I425" s="12"/>
      <c r="J425" s="12"/>
      <c r="K425" s="12"/>
      <c r="L425" s="41"/>
      <c r="M425" s="178"/>
      <c r="N425" s="178"/>
      <c r="O425" s="178"/>
      <c r="P425" s="178"/>
    </row>
    <row r="426" spans="1:16" ht="15.75" customHeight="1">
      <c r="A426" s="132"/>
      <c r="B426" s="111"/>
      <c r="C426" s="111"/>
      <c r="D426" s="111"/>
      <c r="E426" s="111"/>
      <c r="F426" s="111"/>
      <c r="G426" s="111"/>
      <c r="H426" s="111"/>
      <c r="I426" s="12"/>
      <c r="J426" s="12"/>
      <c r="K426" s="12"/>
      <c r="L426" s="41"/>
      <c r="M426" s="178"/>
      <c r="N426" s="178"/>
      <c r="O426" s="178"/>
      <c r="P426" s="178"/>
    </row>
    <row r="427" spans="1:16" ht="15.75" customHeight="1">
      <c r="A427" s="132"/>
      <c r="B427" s="111"/>
      <c r="C427" s="111"/>
      <c r="D427" s="111"/>
      <c r="E427" s="111"/>
      <c r="F427" s="111"/>
      <c r="G427" s="111"/>
      <c r="H427" s="111"/>
      <c r="I427" s="12"/>
      <c r="J427" s="12"/>
      <c r="K427" s="12"/>
      <c r="L427" s="41"/>
      <c r="M427" s="178"/>
      <c r="N427" s="178"/>
      <c r="O427" s="178"/>
      <c r="P427" s="178"/>
    </row>
    <row r="428" spans="1:16" ht="15.75" customHeight="1">
      <c r="A428" s="132"/>
      <c r="B428" s="111"/>
      <c r="C428" s="111"/>
      <c r="D428" s="111"/>
      <c r="E428" s="111"/>
      <c r="F428" s="111"/>
      <c r="G428" s="111"/>
      <c r="H428" s="111"/>
      <c r="I428" s="12"/>
      <c r="J428" s="12"/>
      <c r="K428" s="12"/>
      <c r="L428" s="41"/>
      <c r="M428" s="178"/>
      <c r="N428" s="178"/>
      <c r="O428" s="178"/>
      <c r="P428" s="178"/>
    </row>
    <row r="429" spans="1:16" ht="15.75" customHeight="1">
      <c r="A429" s="132"/>
      <c r="B429" s="111"/>
      <c r="C429" s="111"/>
      <c r="D429" s="111"/>
      <c r="E429" s="111"/>
      <c r="F429" s="111"/>
      <c r="G429" s="111"/>
      <c r="H429" s="111"/>
      <c r="I429" s="12"/>
      <c r="J429" s="12"/>
      <c r="K429" s="12"/>
      <c r="L429" s="41"/>
      <c r="M429" s="178"/>
      <c r="N429" s="178"/>
      <c r="O429" s="178"/>
      <c r="P429" s="178"/>
    </row>
    <row r="430" spans="1:16" ht="15.75" customHeight="1">
      <c r="A430" s="132"/>
      <c r="B430" s="111"/>
      <c r="C430" s="111"/>
      <c r="D430" s="111"/>
      <c r="E430" s="111"/>
      <c r="F430" s="111"/>
      <c r="G430" s="111"/>
      <c r="H430" s="111"/>
      <c r="I430" s="12"/>
      <c r="J430" s="12"/>
      <c r="K430" s="12"/>
      <c r="L430" s="41"/>
      <c r="M430" s="178"/>
      <c r="N430" s="178"/>
      <c r="O430" s="178"/>
      <c r="P430" s="178"/>
    </row>
    <row r="431" spans="1:16" ht="15.75" customHeight="1">
      <c r="A431" s="132"/>
      <c r="B431" s="111"/>
      <c r="C431" s="111"/>
      <c r="D431" s="111"/>
      <c r="E431" s="111"/>
      <c r="F431" s="111"/>
      <c r="G431" s="111"/>
      <c r="H431" s="111"/>
      <c r="I431" s="12"/>
      <c r="J431" s="12"/>
      <c r="K431" s="12"/>
      <c r="L431" s="41"/>
      <c r="M431" s="178"/>
      <c r="N431" s="178"/>
      <c r="O431" s="178"/>
      <c r="P431" s="178"/>
    </row>
    <row r="432" spans="1:16" ht="15.75" customHeight="1">
      <c r="A432" s="132"/>
      <c r="B432" s="111"/>
      <c r="C432" s="111"/>
      <c r="D432" s="111"/>
      <c r="E432" s="111"/>
      <c r="F432" s="111"/>
      <c r="G432" s="111"/>
      <c r="H432" s="111"/>
      <c r="I432" s="12"/>
      <c r="J432" s="12"/>
      <c r="K432" s="12"/>
      <c r="L432" s="41"/>
      <c r="M432" s="178"/>
      <c r="N432" s="178"/>
      <c r="O432" s="178"/>
      <c r="P432" s="178"/>
    </row>
    <row r="433" spans="1:16" ht="15.75" customHeight="1">
      <c r="A433" s="132"/>
      <c r="B433" s="111"/>
      <c r="C433" s="111"/>
      <c r="D433" s="111"/>
      <c r="E433" s="111"/>
      <c r="F433" s="111"/>
      <c r="G433" s="111"/>
      <c r="H433" s="111"/>
      <c r="I433" s="12"/>
      <c r="J433" s="12"/>
      <c r="K433" s="12"/>
      <c r="L433" s="41"/>
      <c r="M433" s="178"/>
      <c r="N433" s="178"/>
      <c r="O433" s="178"/>
      <c r="P433" s="178"/>
    </row>
    <row r="434" spans="1:16" ht="15.75" customHeight="1">
      <c r="A434" s="132"/>
      <c r="B434" s="111"/>
      <c r="C434" s="111"/>
      <c r="D434" s="111"/>
      <c r="E434" s="111"/>
      <c r="F434" s="111"/>
      <c r="G434" s="111"/>
      <c r="H434" s="111"/>
      <c r="I434" s="12"/>
      <c r="J434" s="12"/>
      <c r="K434" s="12"/>
      <c r="L434" s="41"/>
      <c r="M434" s="178"/>
      <c r="N434" s="178"/>
      <c r="O434" s="178"/>
      <c r="P434" s="178"/>
    </row>
    <row r="435" spans="1:16" ht="15.75" customHeight="1">
      <c r="A435" s="132"/>
      <c r="B435" s="111"/>
      <c r="C435" s="111"/>
      <c r="D435" s="111"/>
      <c r="E435" s="111"/>
      <c r="F435" s="111"/>
      <c r="G435" s="111"/>
      <c r="H435" s="111"/>
      <c r="I435" s="12"/>
      <c r="J435" s="12"/>
      <c r="K435" s="12"/>
      <c r="L435" s="41"/>
      <c r="M435" s="178"/>
      <c r="N435" s="178"/>
      <c r="O435" s="178"/>
      <c r="P435" s="178"/>
    </row>
    <row r="436" spans="1:16" ht="15.75" customHeight="1">
      <c r="A436" s="132"/>
      <c r="B436" s="111"/>
      <c r="C436" s="111"/>
      <c r="D436" s="111"/>
      <c r="E436" s="111"/>
      <c r="F436" s="111"/>
      <c r="G436" s="111"/>
      <c r="H436" s="111"/>
      <c r="I436" s="12"/>
      <c r="J436" s="12"/>
      <c r="K436" s="12"/>
      <c r="L436" s="41"/>
      <c r="M436" s="178"/>
      <c r="N436" s="178"/>
      <c r="O436" s="178"/>
      <c r="P436" s="178"/>
    </row>
    <row r="437" spans="1:16" ht="15.75" customHeight="1">
      <c r="A437" s="132"/>
      <c r="B437" s="111"/>
      <c r="C437" s="111"/>
      <c r="D437" s="111"/>
      <c r="E437" s="111"/>
      <c r="F437" s="111"/>
      <c r="G437" s="111"/>
      <c r="H437" s="111"/>
      <c r="I437" s="12"/>
      <c r="J437" s="12"/>
      <c r="K437" s="12"/>
      <c r="L437" s="41"/>
      <c r="M437" s="178"/>
      <c r="N437" s="178"/>
      <c r="O437" s="178"/>
      <c r="P437" s="178"/>
    </row>
    <row r="438" spans="1:16" ht="15.75" customHeight="1">
      <c r="A438" s="132"/>
      <c r="B438" s="111"/>
      <c r="C438" s="111"/>
      <c r="D438" s="111"/>
      <c r="E438" s="111"/>
      <c r="F438" s="111"/>
      <c r="G438" s="111"/>
      <c r="H438" s="111"/>
      <c r="I438" s="12"/>
      <c r="J438" s="12"/>
      <c r="K438" s="12"/>
      <c r="L438" s="41"/>
      <c r="M438" s="178"/>
      <c r="N438" s="178"/>
      <c r="O438" s="178"/>
      <c r="P438" s="178"/>
    </row>
    <row r="439" spans="1:16" ht="15.75" customHeight="1">
      <c r="A439" s="132"/>
      <c r="B439" s="111"/>
      <c r="C439" s="111"/>
      <c r="D439" s="111"/>
      <c r="E439" s="111"/>
      <c r="F439" s="111"/>
      <c r="G439" s="111"/>
      <c r="H439" s="111"/>
      <c r="I439" s="12"/>
      <c r="J439" s="12"/>
      <c r="K439" s="12"/>
      <c r="L439" s="41"/>
      <c r="M439" s="178"/>
      <c r="N439" s="178"/>
      <c r="O439" s="178"/>
      <c r="P439" s="178"/>
    </row>
    <row r="440" spans="1:16" ht="15.75" customHeight="1">
      <c r="A440" s="132"/>
      <c r="B440" s="111"/>
      <c r="C440" s="111"/>
      <c r="D440" s="111"/>
      <c r="E440" s="111"/>
      <c r="F440" s="111"/>
      <c r="G440" s="111"/>
      <c r="H440" s="111"/>
      <c r="I440" s="12"/>
      <c r="J440" s="12"/>
      <c r="K440" s="12"/>
      <c r="L440" s="41"/>
      <c r="M440" s="178"/>
      <c r="N440" s="178"/>
      <c r="O440" s="178"/>
      <c r="P440" s="178"/>
    </row>
    <row r="441" spans="1:16" ht="15.75" customHeight="1">
      <c r="A441" s="132"/>
      <c r="B441" s="111"/>
      <c r="C441" s="111"/>
      <c r="D441" s="111"/>
      <c r="E441" s="111"/>
      <c r="F441" s="111"/>
      <c r="G441" s="111"/>
      <c r="H441" s="111"/>
      <c r="I441" s="12"/>
      <c r="J441" s="12"/>
      <c r="K441" s="12"/>
      <c r="L441" s="41"/>
      <c r="M441" s="178"/>
      <c r="N441" s="178"/>
      <c r="O441" s="178"/>
      <c r="P441" s="178"/>
    </row>
    <row r="442" spans="1:16" ht="15.75" customHeight="1">
      <c r="A442" s="132"/>
      <c r="B442" s="111"/>
      <c r="C442" s="111"/>
      <c r="D442" s="111"/>
      <c r="E442" s="111"/>
      <c r="F442" s="111"/>
      <c r="G442" s="111"/>
      <c r="H442" s="111"/>
      <c r="I442" s="12"/>
      <c r="J442" s="12"/>
      <c r="K442" s="12"/>
      <c r="L442" s="41"/>
      <c r="M442" s="178"/>
      <c r="N442" s="178"/>
      <c r="O442" s="178"/>
      <c r="P442" s="178"/>
    </row>
    <row r="443" spans="1:16" ht="15.75" customHeight="1">
      <c r="A443" s="132"/>
      <c r="B443" s="111"/>
      <c r="C443" s="111"/>
      <c r="D443" s="111"/>
      <c r="E443" s="111"/>
      <c r="F443" s="111"/>
      <c r="G443" s="111"/>
      <c r="H443" s="111"/>
      <c r="I443" s="12"/>
      <c r="J443" s="12"/>
      <c r="K443" s="12"/>
      <c r="L443" s="41"/>
      <c r="M443" s="178"/>
      <c r="N443" s="178"/>
      <c r="O443" s="178"/>
      <c r="P443" s="178"/>
    </row>
    <row r="444" spans="1:16" ht="15.75" customHeight="1">
      <c r="A444" s="132"/>
      <c r="B444" s="111"/>
      <c r="C444" s="111"/>
      <c r="D444" s="111"/>
      <c r="E444" s="111"/>
      <c r="F444" s="111"/>
      <c r="G444" s="111"/>
      <c r="H444" s="111"/>
      <c r="I444" s="12"/>
      <c r="J444" s="12"/>
      <c r="K444" s="12"/>
      <c r="L444" s="41"/>
      <c r="M444" s="178"/>
      <c r="N444" s="178"/>
      <c r="O444" s="178"/>
      <c r="P444" s="178"/>
    </row>
    <row r="445" spans="1:16" ht="15.75" customHeight="1">
      <c r="A445" s="132"/>
      <c r="B445" s="111"/>
      <c r="C445" s="111"/>
      <c r="D445" s="111"/>
      <c r="E445" s="111"/>
      <c r="F445" s="111"/>
      <c r="G445" s="111"/>
      <c r="H445" s="111"/>
      <c r="I445" s="12"/>
      <c r="J445" s="12"/>
      <c r="K445" s="12"/>
      <c r="L445" s="41"/>
      <c r="M445" s="178"/>
      <c r="N445" s="178"/>
      <c r="O445" s="178"/>
      <c r="P445" s="178"/>
    </row>
    <row r="446" spans="1:16" ht="15.75" customHeight="1">
      <c r="A446" s="132"/>
      <c r="B446" s="111"/>
      <c r="C446" s="111"/>
      <c r="D446" s="111"/>
      <c r="E446" s="111"/>
      <c r="F446" s="111"/>
      <c r="G446" s="111"/>
      <c r="H446" s="111"/>
      <c r="I446" s="12"/>
      <c r="J446" s="12"/>
      <c r="K446" s="12"/>
      <c r="L446" s="41"/>
      <c r="M446" s="178"/>
      <c r="N446" s="178"/>
      <c r="O446" s="178"/>
      <c r="P446" s="178"/>
    </row>
    <row r="447" spans="1:16" ht="15.75" customHeight="1">
      <c r="A447" s="132"/>
      <c r="B447" s="111"/>
      <c r="C447" s="111"/>
      <c r="D447" s="111"/>
      <c r="E447" s="111"/>
      <c r="F447" s="111"/>
      <c r="G447" s="111"/>
      <c r="H447" s="111"/>
      <c r="I447" s="12"/>
      <c r="J447" s="12"/>
      <c r="K447" s="12"/>
      <c r="L447" s="41"/>
      <c r="M447" s="178"/>
      <c r="N447" s="178"/>
      <c r="O447" s="178"/>
      <c r="P447" s="178"/>
    </row>
    <row r="448" spans="1:16" ht="15.75" customHeight="1">
      <c r="A448" s="132"/>
      <c r="B448" s="111"/>
      <c r="C448" s="111"/>
      <c r="D448" s="111"/>
      <c r="E448" s="111"/>
      <c r="F448" s="111"/>
      <c r="G448" s="111"/>
      <c r="H448" s="111"/>
      <c r="I448" s="12"/>
      <c r="J448" s="12"/>
      <c r="K448" s="12"/>
      <c r="L448" s="41"/>
      <c r="M448" s="178"/>
      <c r="N448" s="178"/>
      <c r="O448" s="178"/>
      <c r="P448" s="178"/>
    </row>
    <row r="449" spans="1:16" ht="15.75" customHeight="1">
      <c r="A449" s="132"/>
      <c r="B449" s="111"/>
      <c r="C449" s="111"/>
      <c r="D449" s="111"/>
      <c r="E449" s="111"/>
      <c r="F449" s="111"/>
      <c r="G449" s="111"/>
      <c r="H449" s="111"/>
      <c r="I449" s="12"/>
      <c r="J449" s="12"/>
      <c r="K449" s="12"/>
      <c r="L449" s="41"/>
      <c r="M449" s="178"/>
      <c r="N449" s="178"/>
      <c r="O449" s="178"/>
      <c r="P449" s="178"/>
    </row>
    <row r="450" spans="1:16" ht="15.75" customHeight="1">
      <c r="A450" s="132"/>
      <c r="B450" s="111"/>
      <c r="C450" s="111"/>
      <c r="D450" s="111"/>
      <c r="E450" s="111"/>
      <c r="F450" s="111"/>
      <c r="G450" s="111"/>
      <c r="H450" s="111"/>
      <c r="I450" s="12"/>
      <c r="J450" s="12"/>
      <c r="K450" s="12"/>
      <c r="L450" s="41"/>
      <c r="M450" s="178"/>
      <c r="N450" s="178"/>
      <c r="O450" s="178"/>
      <c r="P450" s="178"/>
    </row>
    <row r="451" spans="1:16" ht="15.75" customHeight="1">
      <c r="A451" s="132"/>
      <c r="B451" s="111"/>
      <c r="C451" s="111"/>
      <c r="D451" s="111"/>
      <c r="E451" s="111"/>
      <c r="F451" s="111"/>
      <c r="G451" s="111"/>
      <c r="H451" s="111"/>
      <c r="I451" s="12"/>
      <c r="J451" s="12"/>
      <c r="K451" s="12"/>
      <c r="L451" s="41"/>
      <c r="M451" s="178"/>
      <c r="N451" s="178"/>
      <c r="O451" s="178"/>
      <c r="P451" s="178"/>
    </row>
    <row r="452" spans="1:16" ht="15.75" customHeight="1">
      <c r="A452" s="132"/>
      <c r="B452" s="111"/>
      <c r="C452" s="111"/>
      <c r="D452" s="111"/>
      <c r="E452" s="111"/>
      <c r="F452" s="111"/>
      <c r="G452" s="111"/>
      <c r="H452" s="111"/>
      <c r="I452" s="12"/>
      <c r="J452" s="12"/>
      <c r="K452" s="12"/>
      <c r="L452" s="41"/>
      <c r="M452" s="178"/>
      <c r="N452" s="178"/>
      <c r="O452" s="178"/>
      <c r="P452" s="178"/>
    </row>
    <row r="453" spans="1:16" ht="15.75" customHeight="1">
      <c r="A453" s="132"/>
      <c r="B453" s="111"/>
      <c r="C453" s="111"/>
      <c r="D453" s="111"/>
      <c r="E453" s="111"/>
      <c r="F453" s="111"/>
      <c r="G453" s="111"/>
      <c r="H453" s="111"/>
      <c r="I453" s="12"/>
      <c r="J453" s="12"/>
      <c r="K453" s="12"/>
      <c r="L453" s="41"/>
      <c r="M453" s="178"/>
      <c r="N453" s="178"/>
      <c r="O453" s="178"/>
      <c r="P453" s="178"/>
    </row>
    <row r="454" spans="1:16" ht="15.75" customHeight="1">
      <c r="A454" s="132"/>
      <c r="B454" s="111"/>
      <c r="C454" s="111"/>
      <c r="D454" s="111"/>
      <c r="E454" s="111"/>
      <c r="F454" s="111"/>
      <c r="G454" s="111"/>
      <c r="H454" s="111"/>
      <c r="I454" s="12"/>
      <c r="J454" s="12"/>
      <c r="K454" s="12"/>
      <c r="L454" s="41"/>
      <c r="M454" s="178"/>
      <c r="N454" s="178"/>
      <c r="O454" s="178"/>
      <c r="P454" s="178"/>
    </row>
    <row r="455" spans="1:16" ht="15.75" customHeight="1">
      <c r="A455" s="132"/>
      <c r="B455" s="111"/>
      <c r="C455" s="111"/>
      <c r="D455" s="111"/>
      <c r="E455" s="111"/>
      <c r="F455" s="111"/>
      <c r="G455" s="111"/>
      <c r="H455" s="111"/>
      <c r="I455" s="12"/>
      <c r="J455" s="12"/>
      <c r="K455" s="12"/>
      <c r="L455" s="41"/>
      <c r="M455" s="178"/>
      <c r="N455" s="178"/>
      <c r="O455" s="178"/>
      <c r="P455" s="178"/>
    </row>
    <row r="456" spans="1:16" ht="15.75" customHeight="1">
      <c r="A456" s="132"/>
      <c r="B456" s="111"/>
      <c r="C456" s="111"/>
      <c r="D456" s="111"/>
      <c r="E456" s="111"/>
      <c r="F456" s="111"/>
      <c r="G456" s="111"/>
      <c r="H456" s="111"/>
      <c r="I456" s="12"/>
      <c r="J456" s="12"/>
      <c r="K456" s="12"/>
      <c r="L456" s="41"/>
      <c r="M456" s="178"/>
      <c r="N456" s="178"/>
      <c r="O456" s="178"/>
      <c r="P456" s="178"/>
    </row>
    <row r="457" spans="1:16" ht="15.75" customHeight="1">
      <c r="A457" s="132"/>
      <c r="B457" s="111"/>
      <c r="C457" s="111"/>
      <c r="D457" s="111"/>
      <c r="E457" s="111"/>
      <c r="F457" s="111"/>
      <c r="G457" s="111"/>
      <c r="H457" s="111"/>
      <c r="I457" s="12"/>
      <c r="J457" s="12"/>
      <c r="K457" s="12"/>
      <c r="L457" s="41"/>
      <c r="M457" s="178"/>
      <c r="N457" s="178"/>
      <c r="O457" s="178"/>
      <c r="P457" s="178"/>
    </row>
    <row r="458" spans="1:16" ht="15.75" customHeight="1">
      <c r="A458" s="132"/>
      <c r="B458" s="111"/>
      <c r="C458" s="111"/>
      <c r="D458" s="111"/>
      <c r="E458" s="111"/>
      <c r="F458" s="111"/>
      <c r="G458" s="111"/>
      <c r="H458" s="111"/>
      <c r="I458" s="12"/>
      <c r="J458" s="12"/>
      <c r="K458" s="12"/>
      <c r="L458" s="41"/>
      <c r="M458" s="178"/>
      <c r="N458" s="178"/>
      <c r="O458" s="178"/>
      <c r="P458" s="178"/>
    </row>
    <row r="459" spans="1:16" ht="15.75" customHeight="1">
      <c r="A459" s="132"/>
      <c r="B459" s="111"/>
      <c r="C459" s="111"/>
      <c r="D459" s="111"/>
      <c r="E459" s="111"/>
      <c r="F459" s="111"/>
      <c r="G459" s="111"/>
      <c r="H459" s="111"/>
      <c r="I459" s="12"/>
      <c r="J459" s="12"/>
      <c r="K459" s="12"/>
      <c r="L459" s="41"/>
      <c r="M459" s="178"/>
      <c r="N459" s="178"/>
      <c r="O459" s="178"/>
      <c r="P459" s="178"/>
    </row>
    <row r="460" spans="1:16" ht="15.75" customHeight="1">
      <c r="A460" s="132"/>
      <c r="B460" s="111"/>
      <c r="C460" s="111"/>
      <c r="D460" s="111"/>
      <c r="E460" s="111"/>
      <c r="F460" s="111"/>
      <c r="G460" s="111"/>
      <c r="H460" s="111"/>
      <c r="I460" s="12"/>
      <c r="J460" s="12"/>
      <c r="K460" s="12"/>
      <c r="L460" s="41"/>
      <c r="M460" s="178"/>
      <c r="N460" s="178"/>
      <c r="O460" s="178"/>
      <c r="P460" s="178"/>
    </row>
    <row r="461" spans="1:16" ht="15.75" customHeight="1">
      <c r="A461" s="132"/>
      <c r="B461" s="111"/>
      <c r="C461" s="111"/>
      <c r="D461" s="111"/>
      <c r="E461" s="111"/>
      <c r="F461" s="111"/>
      <c r="G461" s="111"/>
      <c r="H461" s="111"/>
      <c r="I461" s="12"/>
      <c r="J461" s="12"/>
      <c r="K461" s="12"/>
      <c r="L461" s="41"/>
      <c r="M461" s="178"/>
      <c r="N461" s="178"/>
      <c r="O461" s="178"/>
      <c r="P461" s="178"/>
    </row>
    <row r="462" spans="1:16" ht="15.75" customHeight="1">
      <c r="A462" s="132"/>
      <c r="B462" s="111"/>
      <c r="C462" s="111"/>
      <c r="D462" s="111"/>
      <c r="E462" s="111"/>
      <c r="F462" s="111"/>
      <c r="G462" s="111"/>
      <c r="H462" s="111"/>
      <c r="I462" s="12"/>
      <c r="J462" s="12"/>
      <c r="K462" s="12"/>
      <c r="L462" s="41"/>
      <c r="M462" s="178"/>
      <c r="N462" s="178"/>
      <c r="O462" s="178"/>
      <c r="P462" s="178"/>
    </row>
    <row r="463" spans="1:16" ht="15.75" customHeight="1">
      <c r="A463" s="132"/>
      <c r="B463" s="111"/>
      <c r="C463" s="111"/>
      <c r="D463" s="111"/>
      <c r="E463" s="111"/>
      <c r="F463" s="111"/>
      <c r="G463" s="111"/>
      <c r="H463" s="111"/>
      <c r="I463" s="12"/>
      <c r="J463" s="12"/>
      <c r="K463" s="12"/>
      <c r="L463" s="41"/>
      <c r="M463" s="178"/>
      <c r="N463" s="178"/>
      <c r="O463" s="178"/>
      <c r="P463" s="178"/>
    </row>
    <row r="464" spans="1:16" ht="15.75" customHeight="1">
      <c r="A464" s="132"/>
      <c r="B464" s="111"/>
      <c r="C464" s="111"/>
      <c r="D464" s="111"/>
      <c r="E464" s="111"/>
      <c r="F464" s="111"/>
      <c r="G464" s="111"/>
      <c r="H464" s="111"/>
      <c r="I464" s="12"/>
      <c r="J464" s="12"/>
      <c r="K464" s="12"/>
      <c r="L464" s="41"/>
      <c r="M464" s="178"/>
      <c r="N464" s="178"/>
      <c r="O464" s="178"/>
      <c r="P464" s="178"/>
    </row>
    <row r="465" spans="1:16" ht="15.75" customHeight="1">
      <c r="A465" s="132"/>
      <c r="B465" s="111"/>
      <c r="C465" s="111"/>
      <c r="D465" s="111"/>
      <c r="E465" s="111"/>
      <c r="F465" s="111"/>
      <c r="G465" s="111"/>
      <c r="H465" s="111"/>
      <c r="I465" s="12"/>
      <c r="J465" s="12"/>
      <c r="K465" s="12"/>
      <c r="L465" s="41"/>
      <c r="M465" s="178"/>
      <c r="N465" s="178"/>
      <c r="O465" s="178"/>
      <c r="P465" s="178"/>
    </row>
    <row r="466" spans="1:16" ht="15.75" customHeight="1">
      <c r="A466" s="132"/>
      <c r="B466" s="111"/>
      <c r="C466" s="111"/>
      <c r="D466" s="111"/>
      <c r="E466" s="111"/>
      <c r="F466" s="111"/>
      <c r="G466" s="111"/>
      <c r="H466" s="111"/>
      <c r="I466" s="12"/>
      <c r="J466" s="12"/>
      <c r="K466" s="12"/>
      <c r="L466" s="41"/>
      <c r="M466" s="178"/>
      <c r="N466" s="178"/>
      <c r="O466" s="178"/>
      <c r="P466" s="178"/>
    </row>
    <row r="467" spans="1:16" ht="15.75" customHeight="1">
      <c r="A467" s="132"/>
      <c r="B467" s="111"/>
      <c r="C467" s="111"/>
      <c r="D467" s="111"/>
      <c r="E467" s="111"/>
      <c r="F467" s="111"/>
      <c r="G467" s="111"/>
      <c r="H467" s="111"/>
      <c r="I467" s="12"/>
      <c r="J467" s="12"/>
      <c r="K467" s="12"/>
      <c r="L467" s="41"/>
      <c r="M467" s="178"/>
      <c r="N467" s="178"/>
      <c r="O467" s="178"/>
      <c r="P467" s="178"/>
    </row>
    <row r="468" spans="1:16" ht="15.75" customHeight="1">
      <c r="A468" s="132"/>
      <c r="B468" s="111"/>
      <c r="C468" s="111"/>
      <c r="D468" s="111"/>
      <c r="E468" s="111"/>
      <c r="F468" s="111"/>
      <c r="G468" s="111"/>
      <c r="H468" s="111"/>
      <c r="I468" s="12"/>
      <c r="J468" s="12"/>
      <c r="K468" s="12"/>
      <c r="L468" s="41"/>
      <c r="M468" s="178"/>
      <c r="N468" s="178"/>
      <c r="O468" s="178"/>
      <c r="P468" s="178"/>
    </row>
    <row r="469" spans="1:16" ht="15.75" customHeight="1">
      <c r="A469" s="132"/>
      <c r="B469" s="111"/>
      <c r="C469" s="111"/>
      <c r="D469" s="111"/>
      <c r="E469" s="111"/>
      <c r="F469" s="111"/>
      <c r="G469" s="111"/>
      <c r="H469" s="111"/>
      <c r="I469" s="12"/>
      <c r="J469" s="12"/>
      <c r="K469" s="12"/>
      <c r="L469" s="41"/>
      <c r="M469" s="178"/>
      <c r="N469" s="178"/>
      <c r="O469" s="178"/>
      <c r="P469" s="178"/>
    </row>
    <row r="470" spans="1:16" ht="15.75" customHeight="1">
      <c r="A470" s="132"/>
      <c r="B470" s="111"/>
      <c r="C470" s="111"/>
      <c r="D470" s="111"/>
      <c r="E470" s="111"/>
      <c r="F470" s="111"/>
      <c r="G470" s="111"/>
      <c r="H470" s="111"/>
      <c r="I470" s="12"/>
      <c r="J470" s="12"/>
      <c r="K470" s="12"/>
      <c r="L470" s="41"/>
      <c r="M470" s="178"/>
      <c r="N470" s="178"/>
      <c r="O470" s="178"/>
      <c r="P470" s="178"/>
    </row>
    <row r="471" spans="1:16" ht="15.75" customHeight="1">
      <c r="A471" s="132"/>
      <c r="B471" s="111"/>
      <c r="C471" s="111"/>
      <c r="D471" s="111"/>
      <c r="E471" s="111"/>
      <c r="F471" s="111"/>
      <c r="G471" s="111"/>
      <c r="H471" s="111"/>
      <c r="I471" s="12"/>
      <c r="J471" s="12"/>
      <c r="K471" s="12"/>
      <c r="L471" s="41"/>
      <c r="M471" s="178"/>
      <c r="N471" s="178"/>
      <c r="O471" s="178"/>
      <c r="P471" s="178"/>
    </row>
    <row r="472" spans="1:16" ht="15.75" customHeight="1">
      <c r="A472" s="132"/>
      <c r="B472" s="111"/>
      <c r="C472" s="111"/>
      <c r="D472" s="111"/>
      <c r="E472" s="111"/>
      <c r="F472" s="111"/>
      <c r="G472" s="111"/>
      <c r="H472" s="111"/>
      <c r="I472" s="12"/>
      <c r="J472" s="12"/>
      <c r="K472" s="12"/>
      <c r="L472" s="41"/>
      <c r="M472" s="178"/>
      <c r="N472" s="178"/>
      <c r="O472" s="178"/>
      <c r="P472" s="178"/>
    </row>
    <row r="473" spans="1:16" ht="15.75" customHeight="1">
      <c r="A473" s="132"/>
      <c r="B473" s="111"/>
      <c r="C473" s="111"/>
      <c r="D473" s="111"/>
      <c r="E473" s="111"/>
      <c r="F473" s="111"/>
      <c r="G473" s="111"/>
      <c r="H473" s="111"/>
      <c r="I473" s="12"/>
      <c r="J473" s="12"/>
      <c r="K473" s="12"/>
      <c r="L473" s="41"/>
      <c r="M473" s="178"/>
      <c r="N473" s="178"/>
      <c r="O473" s="178"/>
      <c r="P473" s="178"/>
    </row>
    <row r="474" spans="1:16" ht="15.75" customHeight="1">
      <c r="A474" s="132"/>
      <c r="B474" s="111"/>
      <c r="C474" s="111"/>
      <c r="D474" s="111"/>
      <c r="E474" s="111"/>
      <c r="F474" s="111"/>
      <c r="G474" s="111"/>
      <c r="H474" s="111"/>
      <c r="I474" s="12"/>
      <c r="J474" s="12"/>
      <c r="K474" s="12"/>
      <c r="L474" s="41"/>
      <c r="M474" s="178"/>
      <c r="N474" s="178"/>
      <c r="O474" s="178"/>
      <c r="P474" s="178"/>
    </row>
    <row r="475" spans="1:16" ht="15.75" customHeight="1">
      <c r="A475" s="132"/>
      <c r="B475" s="111"/>
      <c r="C475" s="111"/>
      <c r="D475" s="111"/>
      <c r="E475" s="111"/>
      <c r="F475" s="111"/>
      <c r="G475" s="111"/>
      <c r="H475" s="111"/>
      <c r="I475" s="12"/>
      <c r="J475" s="12"/>
      <c r="K475" s="12"/>
      <c r="L475" s="41"/>
      <c r="M475" s="178"/>
      <c r="N475" s="178"/>
      <c r="O475" s="178"/>
      <c r="P475" s="178"/>
    </row>
    <row r="476" spans="1:16" ht="15.75" customHeight="1">
      <c r="A476" s="132"/>
      <c r="B476" s="111"/>
      <c r="C476" s="111"/>
      <c r="D476" s="111"/>
      <c r="E476" s="111"/>
      <c r="F476" s="111"/>
      <c r="G476" s="111"/>
      <c r="H476" s="111"/>
      <c r="I476" s="12"/>
      <c r="J476" s="12"/>
      <c r="K476" s="12"/>
      <c r="L476" s="41"/>
      <c r="M476" s="178"/>
      <c r="N476" s="178"/>
      <c r="O476" s="178"/>
      <c r="P476" s="178"/>
    </row>
    <row r="477" spans="1:16" ht="15.75" customHeight="1">
      <c r="A477" s="132"/>
      <c r="B477" s="111"/>
      <c r="C477" s="111"/>
      <c r="D477" s="111"/>
      <c r="E477" s="111"/>
      <c r="F477" s="111"/>
      <c r="G477" s="111"/>
      <c r="H477" s="111"/>
      <c r="I477" s="12"/>
      <c r="J477" s="12"/>
      <c r="K477" s="12"/>
      <c r="L477" s="41"/>
      <c r="M477" s="178"/>
      <c r="N477" s="178"/>
      <c r="O477" s="178"/>
      <c r="P477" s="178"/>
    </row>
    <row r="478" spans="1:16" ht="15.75" customHeight="1">
      <c r="A478" s="132"/>
      <c r="B478" s="111"/>
      <c r="C478" s="111"/>
      <c r="D478" s="111"/>
      <c r="E478" s="111"/>
      <c r="F478" s="111"/>
      <c r="G478" s="111"/>
      <c r="H478" s="111"/>
      <c r="I478" s="12"/>
      <c r="J478" s="12"/>
      <c r="K478" s="12"/>
      <c r="L478" s="41"/>
      <c r="M478" s="178"/>
      <c r="N478" s="178"/>
      <c r="O478" s="178"/>
      <c r="P478" s="178"/>
    </row>
    <row r="479" spans="1:16" ht="15.75" customHeight="1">
      <c r="A479" s="132"/>
      <c r="B479" s="111"/>
      <c r="C479" s="111"/>
      <c r="D479" s="111"/>
      <c r="E479" s="111"/>
      <c r="F479" s="111"/>
      <c r="G479" s="111"/>
      <c r="H479" s="111"/>
      <c r="I479" s="12"/>
      <c r="J479" s="12"/>
      <c r="K479" s="12"/>
      <c r="L479" s="41"/>
      <c r="M479" s="178"/>
      <c r="N479" s="178"/>
      <c r="O479" s="178"/>
      <c r="P479" s="178"/>
    </row>
    <row r="480" spans="1:16" ht="15.75" customHeight="1">
      <c r="A480" s="132"/>
      <c r="B480" s="111"/>
      <c r="C480" s="111"/>
      <c r="D480" s="111"/>
      <c r="E480" s="111"/>
      <c r="F480" s="111"/>
      <c r="G480" s="111"/>
      <c r="H480" s="111"/>
      <c r="I480" s="12"/>
      <c r="J480" s="12"/>
      <c r="K480" s="12"/>
      <c r="L480" s="41"/>
      <c r="M480" s="178"/>
      <c r="N480" s="178"/>
      <c r="O480" s="178"/>
      <c r="P480" s="178"/>
    </row>
    <row r="481" spans="1:16" ht="15.75" customHeight="1">
      <c r="A481" s="132"/>
      <c r="B481" s="111"/>
      <c r="C481" s="111"/>
      <c r="D481" s="111"/>
      <c r="E481" s="111"/>
      <c r="F481" s="111"/>
      <c r="G481" s="111"/>
      <c r="H481" s="111"/>
      <c r="I481" s="12"/>
      <c r="J481" s="12"/>
      <c r="K481" s="12"/>
      <c r="L481" s="41"/>
      <c r="M481" s="178"/>
      <c r="N481" s="178"/>
      <c r="O481" s="178"/>
      <c r="P481" s="178"/>
    </row>
    <row r="482" spans="1:16" ht="15.75" customHeight="1">
      <c r="A482" s="132"/>
      <c r="B482" s="111"/>
      <c r="C482" s="111"/>
      <c r="D482" s="111"/>
      <c r="E482" s="111"/>
      <c r="F482" s="111"/>
      <c r="G482" s="111"/>
      <c r="H482" s="111"/>
      <c r="I482" s="12"/>
      <c r="J482" s="12"/>
      <c r="K482" s="12"/>
      <c r="L482" s="41"/>
      <c r="M482" s="178"/>
      <c r="N482" s="178"/>
      <c r="O482" s="178"/>
      <c r="P482" s="178"/>
    </row>
    <row r="483" spans="1:16" ht="15.75" customHeight="1">
      <c r="A483" s="132"/>
      <c r="B483" s="111"/>
      <c r="C483" s="111"/>
      <c r="D483" s="111"/>
      <c r="E483" s="111"/>
      <c r="F483" s="111"/>
      <c r="G483" s="111"/>
      <c r="H483" s="111"/>
      <c r="I483" s="12"/>
      <c r="J483" s="12"/>
      <c r="K483" s="12"/>
      <c r="L483" s="41"/>
      <c r="M483" s="178"/>
      <c r="N483" s="178"/>
      <c r="O483" s="178"/>
      <c r="P483" s="178"/>
    </row>
    <row r="484" spans="1:16" ht="15.75" customHeight="1">
      <c r="A484" s="132"/>
      <c r="B484" s="111"/>
      <c r="C484" s="111"/>
      <c r="D484" s="111"/>
      <c r="E484" s="111"/>
      <c r="F484" s="111"/>
      <c r="G484" s="111"/>
      <c r="H484" s="111"/>
      <c r="I484" s="12"/>
      <c r="J484" s="12"/>
      <c r="K484" s="12"/>
      <c r="L484" s="41"/>
      <c r="M484" s="178"/>
      <c r="N484" s="178"/>
      <c r="O484" s="178"/>
      <c r="P484" s="178"/>
    </row>
    <row r="485" spans="1:16" ht="15.75" customHeight="1">
      <c r="A485" s="132"/>
      <c r="B485" s="111"/>
      <c r="C485" s="111"/>
      <c r="D485" s="111"/>
      <c r="E485" s="111"/>
      <c r="F485" s="111"/>
      <c r="G485" s="111"/>
      <c r="H485" s="111"/>
      <c r="I485" s="12"/>
      <c r="J485" s="12"/>
      <c r="K485" s="12"/>
      <c r="L485" s="41"/>
      <c r="M485" s="178"/>
      <c r="N485" s="178"/>
      <c r="O485" s="178"/>
      <c r="P485" s="178"/>
    </row>
    <row r="486" spans="1:16" ht="15.75" customHeight="1">
      <c r="A486" s="132"/>
      <c r="B486" s="111"/>
      <c r="C486" s="111"/>
      <c r="D486" s="111"/>
      <c r="E486" s="111"/>
      <c r="F486" s="111"/>
      <c r="G486" s="111"/>
      <c r="H486" s="111"/>
      <c r="I486" s="12"/>
      <c r="J486" s="12"/>
      <c r="K486" s="12"/>
      <c r="L486" s="41"/>
      <c r="M486" s="178"/>
      <c r="N486" s="178"/>
      <c r="O486" s="178"/>
      <c r="P486" s="178"/>
    </row>
    <row r="487" spans="1:16" ht="15.75" customHeight="1">
      <c r="A487" s="132"/>
      <c r="B487" s="111"/>
      <c r="C487" s="111"/>
      <c r="D487" s="111"/>
      <c r="E487" s="111"/>
      <c r="F487" s="111"/>
      <c r="G487" s="111"/>
      <c r="H487" s="111"/>
      <c r="I487" s="12"/>
      <c r="J487" s="12"/>
      <c r="K487" s="12"/>
      <c r="L487" s="41"/>
      <c r="M487" s="178"/>
      <c r="N487" s="178"/>
      <c r="O487" s="178"/>
      <c r="P487" s="178"/>
    </row>
    <row r="488" spans="1:16" ht="15.75" customHeight="1">
      <c r="A488" s="132"/>
      <c r="B488" s="111"/>
      <c r="C488" s="111"/>
      <c r="D488" s="111"/>
      <c r="E488" s="111"/>
      <c r="F488" s="111"/>
      <c r="G488" s="111"/>
      <c r="H488" s="111"/>
      <c r="I488" s="12"/>
      <c r="J488" s="12"/>
      <c r="K488" s="12"/>
      <c r="L488" s="41"/>
      <c r="M488" s="178"/>
      <c r="N488" s="178"/>
      <c r="O488" s="178"/>
      <c r="P488" s="178"/>
    </row>
    <row r="489" spans="1:16" ht="15.75" customHeight="1">
      <c r="A489" s="132"/>
      <c r="B489" s="111"/>
      <c r="C489" s="111"/>
      <c r="D489" s="111"/>
      <c r="E489" s="111"/>
      <c r="F489" s="111"/>
      <c r="G489" s="111"/>
      <c r="H489" s="111"/>
      <c r="I489" s="12"/>
      <c r="J489" s="12"/>
      <c r="K489" s="12"/>
      <c r="L489" s="41"/>
      <c r="M489" s="178"/>
      <c r="N489" s="178"/>
      <c r="O489" s="178"/>
      <c r="P489" s="178"/>
    </row>
    <row r="490" spans="1:16" ht="15.75" customHeight="1">
      <c r="A490" s="132"/>
      <c r="B490" s="111"/>
      <c r="C490" s="111"/>
      <c r="D490" s="111"/>
      <c r="E490" s="111"/>
      <c r="F490" s="111"/>
      <c r="G490" s="111"/>
      <c r="H490" s="111"/>
      <c r="I490" s="12"/>
      <c r="J490" s="12"/>
      <c r="K490" s="12"/>
      <c r="L490" s="41"/>
      <c r="M490" s="178"/>
      <c r="N490" s="178"/>
      <c r="O490" s="178"/>
      <c r="P490" s="178"/>
    </row>
    <row r="491" spans="1:16" ht="15.75" customHeight="1">
      <c r="A491" s="132"/>
      <c r="B491" s="111"/>
      <c r="C491" s="111"/>
      <c r="D491" s="111"/>
      <c r="E491" s="111"/>
      <c r="F491" s="111"/>
      <c r="G491" s="111"/>
      <c r="H491" s="111"/>
      <c r="I491" s="12"/>
      <c r="J491" s="12"/>
      <c r="K491" s="12"/>
      <c r="L491" s="41"/>
      <c r="M491" s="178"/>
      <c r="N491" s="178"/>
      <c r="O491" s="178"/>
      <c r="P491" s="178"/>
    </row>
    <row r="492" spans="1:16" ht="15.75" customHeight="1">
      <c r="A492" s="132"/>
      <c r="B492" s="111"/>
      <c r="C492" s="111"/>
      <c r="D492" s="111"/>
      <c r="E492" s="111"/>
      <c r="F492" s="111"/>
      <c r="G492" s="111"/>
      <c r="H492" s="111"/>
      <c r="I492" s="12"/>
      <c r="J492" s="12"/>
      <c r="K492" s="12"/>
      <c r="L492" s="41"/>
      <c r="M492" s="178"/>
      <c r="N492" s="178"/>
      <c r="O492" s="178"/>
      <c r="P492" s="178"/>
    </row>
    <row r="493" spans="1:16" ht="15.75" customHeight="1">
      <c r="A493" s="132"/>
      <c r="B493" s="111"/>
      <c r="C493" s="111"/>
      <c r="D493" s="111"/>
      <c r="E493" s="111"/>
      <c r="F493" s="111"/>
      <c r="G493" s="111"/>
      <c r="H493" s="111"/>
      <c r="I493" s="12"/>
      <c r="J493" s="12"/>
      <c r="K493" s="12"/>
      <c r="L493" s="41"/>
      <c r="M493" s="178"/>
      <c r="N493" s="178"/>
      <c r="O493" s="178"/>
      <c r="P493" s="178"/>
    </row>
    <row r="494" spans="1:16" ht="15.75" customHeight="1">
      <c r="A494" s="132"/>
      <c r="B494" s="111"/>
      <c r="C494" s="111"/>
      <c r="D494" s="111"/>
      <c r="E494" s="111"/>
      <c r="F494" s="111"/>
      <c r="G494" s="111"/>
      <c r="H494" s="111"/>
      <c r="I494" s="12"/>
      <c r="J494" s="12"/>
      <c r="K494" s="12"/>
      <c r="L494" s="41"/>
      <c r="M494" s="178"/>
      <c r="N494" s="178"/>
      <c r="O494" s="178"/>
      <c r="P494" s="178"/>
    </row>
    <row r="495" spans="1:16" ht="15.75" customHeight="1">
      <c r="A495" s="132"/>
      <c r="B495" s="111"/>
      <c r="C495" s="111"/>
      <c r="D495" s="111"/>
      <c r="E495" s="111"/>
      <c r="F495" s="111"/>
      <c r="G495" s="111"/>
      <c r="H495" s="111"/>
      <c r="I495" s="12"/>
      <c r="J495" s="12"/>
      <c r="K495" s="12"/>
      <c r="L495" s="41"/>
      <c r="M495" s="178"/>
      <c r="N495" s="178"/>
      <c r="O495" s="178"/>
      <c r="P495" s="178"/>
    </row>
    <row r="496" spans="1:16" ht="15.75" customHeight="1">
      <c r="A496" s="132"/>
      <c r="B496" s="111"/>
      <c r="C496" s="111"/>
      <c r="D496" s="111"/>
      <c r="E496" s="111"/>
      <c r="F496" s="111"/>
      <c r="G496" s="111"/>
      <c r="H496" s="111"/>
      <c r="I496" s="12"/>
      <c r="J496" s="12"/>
      <c r="K496" s="12"/>
      <c r="L496" s="41"/>
      <c r="M496" s="178"/>
      <c r="N496" s="178"/>
      <c r="O496" s="178"/>
      <c r="P496" s="178"/>
    </row>
    <row r="497" spans="1:16" ht="15.75" customHeight="1">
      <c r="A497" s="132"/>
      <c r="B497" s="111"/>
      <c r="C497" s="111"/>
      <c r="D497" s="111"/>
      <c r="E497" s="111"/>
      <c r="F497" s="111"/>
      <c r="G497" s="111"/>
      <c r="H497" s="111"/>
      <c r="I497" s="12"/>
      <c r="J497" s="12"/>
      <c r="K497" s="12"/>
      <c r="L497" s="41"/>
      <c r="M497" s="178"/>
      <c r="N497" s="178"/>
      <c r="O497" s="178"/>
      <c r="P497" s="178"/>
    </row>
    <row r="498" spans="1:16" ht="15.75" customHeight="1">
      <c r="A498" s="132"/>
      <c r="B498" s="111"/>
      <c r="C498" s="111"/>
      <c r="D498" s="111"/>
      <c r="E498" s="111"/>
      <c r="F498" s="111"/>
      <c r="G498" s="111"/>
      <c r="H498" s="111"/>
      <c r="I498" s="12"/>
      <c r="J498" s="12"/>
      <c r="K498" s="12"/>
      <c r="L498" s="41"/>
      <c r="M498" s="178"/>
      <c r="N498" s="178"/>
      <c r="O498" s="178"/>
      <c r="P498" s="178"/>
    </row>
    <row r="499" spans="1:16" ht="15.75" customHeight="1">
      <c r="A499" s="132"/>
      <c r="B499" s="111"/>
      <c r="C499" s="111"/>
      <c r="D499" s="111"/>
      <c r="E499" s="111"/>
      <c r="F499" s="111"/>
      <c r="G499" s="111"/>
      <c r="H499" s="111"/>
      <c r="I499" s="12"/>
      <c r="J499" s="12"/>
      <c r="K499" s="12"/>
      <c r="L499" s="41"/>
      <c r="M499" s="178"/>
      <c r="N499" s="178"/>
      <c r="O499" s="178"/>
      <c r="P499" s="178"/>
    </row>
    <row r="500" spans="1:16" ht="15.75" customHeight="1">
      <c r="A500" s="132"/>
      <c r="B500" s="111"/>
      <c r="C500" s="111"/>
      <c r="D500" s="111"/>
      <c r="E500" s="111"/>
      <c r="F500" s="111"/>
      <c r="G500" s="111"/>
      <c r="H500" s="111"/>
      <c r="I500" s="12"/>
      <c r="J500" s="12"/>
      <c r="K500" s="12"/>
      <c r="L500" s="41"/>
      <c r="M500" s="178"/>
      <c r="N500" s="178"/>
      <c r="O500" s="178"/>
      <c r="P500" s="178"/>
    </row>
    <row r="501" spans="1:16" ht="15.75" customHeight="1">
      <c r="A501" s="132"/>
      <c r="B501" s="111"/>
      <c r="C501" s="111"/>
      <c r="D501" s="111"/>
      <c r="E501" s="111"/>
      <c r="F501" s="111"/>
      <c r="G501" s="111"/>
      <c r="H501" s="111"/>
      <c r="I501" s="12"/>
      <c r="J501" s="12"/>
      <c r="K501" s="12"/>
      <c r="L501" s="41"/>
      <c r="M501" s="178"/>
      <c r="N501" s="178"/>
      <c r="O501" s="178"/>
      <c r="P501" s="178"/>
    </row>
    <row r="502" spans="1:16" ht="15.75" customHeight="1">
      <c r="A502" s="132"/>
      <c r="B502" s="111"/>
      <c r="C502" s="111"/>
      <c r="D502" s="111"/>
      <c r="E502" s="111"/>
      <c r="F502" s="111"/>
      <c r="G502" s="111"/>
      <c r="H502" s="111"/>
      <c r="I502" s="12"/>
      <c r="J502" s="12"/>
      <c r="K502" s="12"/>
      <c r="L502" s="41"/>
      <c r="M502" s="178"/>
      <c r="N502" s="178"/>
      <c r="O502" s="178"/>
      <c r="P502" s="178"/>
    </row>
    <row r="503" spans="1:16" ht="15.75" customHeight="1">
      <c r="A503" s="132"/>
      <c r="B503" s="111"/>
      <c r="C503" s="111"/>
      <c r="D503" s="111"/>
      <c r="E503" s="111"/>
      <c r="F503" s="111"/>
      <c r="G503" s="111"/>
      <c r="H503" s="111"/>
      <c r="I503" s="12"/>
      <c r="J503" s="12"/>
      <c r="K503" s="12"/>
      <c r="L503" s="41"/>
      <c r="M503" s="178"/>
      <c r="N503" s="178"/>
      <c r="O503" s="178"/>
      <c r="P503" s="178"/>
    </row>
    <row r="504" spans="1:16" ht="15.75" customHeight="1">
      <c r="A504" s="132"/>
      <c r="B504" s="111"/>
      <c r="C504" s="111"/>
      <c r="D504" s="111"/>
      <c r="E504" s="111"/>
      <c r="F504" s="111"/>
      <c r="G504" s="111"/>
      <c r="H504" s="111"/>
      <c r="I504" s="12"/>
      <c r="J504" s="12"/>
      <c r="K504" s="12"/>
      <c r="L504" s="41"/>
      <c r="M504" s="178"/>
      <c r="N504" s="178"/>
      <c r="O504" s="178"/>
      <c r="P504" s="178"/>
    </row>
    <row r="505" spans="1:16" ht="15.75" customHeight="1">
      <c r="A505" s="132"/>
      <c r="B505" s="111"/>
      <c r="C505" s="111"/>
      <c r="D505" s="111"/>
      <c r="E505" s="111"/>
      <c r="F505" s="111"/>
      <c r="G505" s="111"/>
      <c r="H505" s="111"/>
      <c r="I505" s="12"/>
      <c r="J505" s="12"/>
      <c r="K505" s="12"/>
      <c r="L505" s="41"/>
      <c r="M505" s="178"/>
      <c r="N505" s="178"/>
      <c r="O505" s="178"/>
      <c r="P505" s="178"/>
    </row>
    <row r="506" spans="1:16" ht="15.75" customHeight="1">
      <c r="A506" s="132"/>
      <c r="B506" s="111"/>
      <c r="C506" s="111"/>
      <c r="D506" s="111"/>
      <c r="E506" s="111"/>
      <c r="F506" s="111"/>
      <c r="G506" s="111"/>
      <c r="H506" s="111"/>
      <c r="I506" s="12"/>
      <c r="J506" s="12"/>
      <c r="K506" s="12"/>
      <c r="L506" s="41"/>
      <c r="M506" s="178"/>
      <c r="N506" s="178"/>
      <c r="O506" s="178"/>
      <c r="P506" s="178"/>
    </row>
    <row r="507" spans="1:16" ht="15.75" customHeight="1">
      <c r="A507" s="132"/>
      <c r="B507" s="111"/>
      <c r="C507" s="111"/>
      <c r="D507" s="111"/>
      <c r="E507" s="111"/>
      <c r="F507" s="111"/>
      <c r="G507" s="111"/>
      <c r="H507" s="111"/>
      <c r="I507" s="12"/>
      <c r="J507" s="12"/>
      <c r="K507" s="12"/>
      <c r="L507" s="41"/>
      <c r="M507" s="178"/>
      <c r="N507" s="178"/>
      <c r="O507" s="178"/>
      <c r="P507" s="178"/>
    </row>
    <row r="508" spans="1:16" ht="15.75" customHeight="1">
      <c r="A508" s="132"/>
      <c r="B508" s="111"/>
      <c r="C508" s="111"/>
      <c r="D508" s="111"/>
      <c r="E508" s="111"/>
      <c r="F508" s="111"/>
      <c r="G508" s="111"/>
      <c r="H508" s="111"/>
      <c r="I508" s="12"/>
      <c r="J508" s="12"/>
      <c r="K508" s="12"/>
      <c r="L508" s="41"/>
      <c r="M508" s="178"/>
      <c r="N508" s="178"/>
      <c r="O508" s="178"/>
      <c r="P508" s="178"/>
    </row>
    <row r="509" spans="1:16" ht="15.75" customHeight="1">
      <c r="A509" s="132"/>
      <c r="B509" s="111"/>
      <c r="C509" s="111"/>
      <c r="D509" s="111"/>
      <c r="E509" s="111"/>
      <c r="F509" s="111"/>
      <c r="G509" s="111"/>
      <c r="H509" s="111"/>
      <c r="I509" s="12"/>
      <c r="J509" s="12"/>
      <c r="K509" s="12"/>
      <c r="L509" s="41"/>
      <c r="M509" s="178"/>
      <c r="N509" s="178"/>
      <c r="O509" s="178"/>
      <c r="P509" s="178"/>
    </row>
    <row r="510" spans="1:16" ht="15.75" customHeight="1">
      <c r="A510" s="132"/>
      <c r="B510" s="111"/>
      <c r="C510" s="111"/>
      <c r="D510" s="111"/>
      <c r="E510" s="111"/>
      <c r="F510" s="111"/>
      <c r="G510" s="111"/>
      <c r="H510" s="111"/>
      <c r="I510" s="12"/>
      <c r="J510" s="12"/>
      <c r="K510" s="12"/>
      <c r="L510" s="41"/>
      <c r="M510" s="178"/>
      <c r="N510" s="178"/>
      <c r="O510" s="178"/>
      <c r="P510" s="178"/>
    </row>
    <row r="511" spans="1:16" ht="15.75" customHeight="1">
      <c r="A511" s="132"/>
      <c r="B511" s="111"/>
      <c r="C511" s="111"/>
      <c r="D511" s="111"/>
      <c r="E511" s="111"/>
      <c r="F511" s="111"/>
      <c r="G511" s="111"/>
      <c r="H511" s="111"/>
      <c r="I511" s="12"/>
      <c r="J511" s="12"/>
      <c r="K511" s="12"/>
      <c r="L511" s="41"/>
      <c r="M511" s="178"/>
      <c r="N511" s="178"/>
      <c r="O511" s="178"/>
      <c r="P511" s="178"/>
    </row>
    <row r="512" spans="1:16" ht="15.75" customHeight="1">
      <c r="A512" s="132"/>
      <c r="B512" s="111"/>
      <c r="C512" s="111"/>
      <c r="D512" s="111"/>
      <c r="E512" s="111"/>
      <c r="F512" s="111"/>
      <c r="G512" s="111"/>
      <c r="H512" s="111"/>
      <c r="I512" s="12"/>
      <c r="J512" s="12"/>
      <c r="K512" s="12"/>
      <c r="L512" s="41"/>
      <c r="M512" s="178"/>
      <c r="N512" s="178"/>
      <c r="O512" s="178"/>
      <c r="P512" s="178"/>
    </row>
    <row r="513" spans="1:16" ht="15.75" customHeight="1">
      <c r="A513" s="132"/>
      <c r="B513" s="111"/>
      <c r="C513" s="111"/>
      <c r="D513" s="111"/>
      <c r="E513" s="111"/>
      <c r="F513" s="111"/>
      <c r="G513" s="111"/>
      <c r="H513" s="111"/>
      <c r="I513" s="12"/>
      <c r="J513" s="12"/>
      <c r="K513" s="12"/>
      <c r="L513" s="41"/>
      <c r="M513" s="178"/>
      <c r="N513" s="178"/>
      <c r="O513" s="178"/>
      <c r="P513" s="178"/>
    </row>
    <row r="514" spans="1:16" ht="15.75" customHeight="1">
      <c r="A514" s="132"/>
      <c r="B514" s="111"/>
      <c r="C514" s="111"/>
      <c r="D514" s="111"/>
      <c r="E514" s="111"/>
      <c r="F514" s="111"/>
      <c r="G514" s="111"/>
      <c r="H514" s="111"/>
      <c r="I514" s="12"/>
      <c r="J514" s="12"/>
      <c r="K514" s="12"/>
      <c r="L514" s="41"/>
      <c r="M514" s="178"/>
      <c r="N514" s="178"/>
      <c r="O514" s="178"/>
      <c r="P514" s="178"/>
    </row>
    <row r="515" spans="1:16" ht="15.75" customHeight="1">
      <c r="A515" s="132"/>
      <c r="B515" s="111"/>
      <c r="C515" s="111"/>
      <c r="D515" s="111"/>
      <c r="E515" s="111"/>
      <c r="F515" s="111"/>
      <c r="G515" s="111"/>
      <c r="H515" s="111"/>
      <c r="I515" s="12"/>
      <c r="J515" s="12"/>
      <c r="K515" s="12"/>
      <c r="L515" s="41"/>
      <c r="M515" s="178"/>
      <c r="N515" s="178"/>
      <c r="O515" s="178"/>
      <c r="P515" s="178"/>
    </row>
    <row r="516" spans="1:16" ht="15.75" customHeight="1">
      <c r="A516" s="132"/>
      <c r="B516" s="111"/>
      <c r="C516" s="111"/>
      <c r="D516" s="111"/>
      <c r="E516" s="111"/>
      <c r="F516" s="111"/>
      <c r="G516" s="111"/>
      <c r="H516" s="111"/>
      <c r="I516" s="12"/>
      <c r="J516" s="12"/>
      <c r="K516" s="12"/>
      <c r="L516" s="41"/>
      <c r="M516" s="178"/>
      <c r="N516" s="178"/>
      <c r="O516" s="178"/>
      <c r="P516" s="178"/>
    </row>
    <row r="517" spans="1:16" ht="15.75" customHeight="1">
      <c r="A517" s="132"/>
      <c r="B517" s="111"/>
      <c r="C517" s="111"/>
      <c r="D517" s="111"/>
      <c r="E517" s="111"/>
      <c r="F517" s="111"/>
      <c r="G517" s="111"/>
      <c r="H517" s="111"/>
      <c r="I517" s="12"/>
      <c r="J517" s="12"/>
      <c r="K517" s="12"/>
      <c r="L517" s="41"/>
      <c r="M517" s="178"/>
      <c r="N517" s="178"/>
      <c r="O517" s="178"/>
      <c r="P517" s="178"/>
    </row>
    <row r="518" spans="1:16" ht="15.75" customHeight="1">
      <c r="A518" s="132"/>
      <c r="B518" s="111"/>
      <c r="C518" s="111"/>
      <c r="D518" s="111"/>
      <c r="E518" s="111"/>
      <c r="F518" s="111"/>
      <c r="G518" s="111"/>
      <c r="H518" s="111"/>
      <c r="I518" s="12"/>
      <c r="J518" s="12"/>
      <c r="K518" s="12"/>
      <c r="L518" s="41"/>
      <c r="M518" s="178"/>
      <c r="N518" s="178"/>
      <c r="O518" s="178"/>
      <c r="P518" s="178"/>
    </row>
    <row r="519" spans="1:16" ht="15.75" customHeight="1">
      <c r="A519" s="132"/>
      <c r="B519" s="111"/>
      <c r="C519" s="111"/>
      <c r="D519" s="111"/>
      <c r="E519" s="111"/>
      <c r="F519" s="111"/>
      <c r="G519" s="111"/>
      <c r="H519" s="111"/>
      <c r="I519" s="12"/>
      <c r="J519" s="12"/>
      <c r="K519" s="12"/>
      <c r="L519" s="41"/>
      <c r="M519" s="178"/>
      <c r="N519" s="178"/>
      <c r="O519" s="178"/>
      <c r="P519" s="178"/>
    </row>
    <row r="520" spans="1:16" ht="15.75" customHeight="1">
      <c r="A520" s="132"/>
      <c r="B520" s="111"/>
      <c r="C520" s="111"/>
      <c r="D520" s="111"/>
      <c r="E520" s="111"/>
      <c r="F520" s="111"/>
      <c r="G520" s="111"/>
      <c r="H520" s="111"/>
      <c r="I520" s="12"/>
      <c r="J520" s="12"/>
      <c r="K520" s="12"/>
      <c r="L520" s="41"/>
      <c r="M520" s="178"/>
      <c r="N520" s="178"/>
      <c r="O520" s="178"/>
      <c r="P520" s="178"/>
    </row>
    <row r="521" spans="1:16" ht="15.75" customHeight="1">
      <c r="A521" s="132"/>
      <c r="B521" s="111"/>
      <c r="C521" s="111"/>
      <c r="D521" s="111"/>
      <c r="E521" s="111"/>
      <c r="F521" s="111"/>
      <c r="G521" s="111"/>
      <c r="H521" s="111"/>
      <c r="I521" s="12"/>
      <c r="J521" s="12"/>
      <c r="K521" s="12"/>
      <c r="L521" s="41"/>
      <c r="M521" s="178"/>
      <c r="N521" s="178"/>
      <c r="O521" s="178"/>
      <c r="P521" s="178"/>
    </row>
    <row r="522" spans="1:16" ht="15.75" customHeight="1">
      <c r="A522" s="132"/>
      <c r="B522" s="111"/>
      <c r="C522" s="111"/>
      <c r="D522" s="111"/>
      <c r="E522" s="111"/>
      <c r="F522" s="111"/>
      <c r="G522" s="111"/>
      <c r="H522" s="111"/>
      <c r="I522" s="12"/>
      <c r="J522" s="12"/>
      <c r="K522" s="12"/>
      <c r="L522" s="41"/>
      <c r="M522" s="178"/>
      <c r="N522" s="178"/>
      <c r="O522" s="178"/>
      <c r="P522" s="178"/>
    </row>
    <row r="523" spans="1:16" ht="15.75" customHeight="1">
      <c r="A523" s="132"/>
      <c r="B523" s="111"/>
      <c r="C523" s="111"/>
      <c r="D523" s="111"/>
      <c r="E523" s="111"/>
      <c r="F523" s="111"/>
      <c r="G523" s="111"/>
      <c r="H523" s="111"/>
      <c r="I523" s="12"/>
      <c r="J523" s="12"/>
      <c r="K523" s="12"/>
      <c r="L523" s="41"/>
      <c r="M523" s="178"/>
      <c r="N523" s="178"/>
      <c r="O523" s="178"/>
      <c r="P523" s="178"/>
    </row>
    <row r="524" spans="1:16" ht="15.75" customHeight="1">
      <c r="A524" s="132"/>
      <c r="B524" s="111"/>
      <c r="C524" s="111"/>
      <c r="D524" s="111"/>
      <c r="E524" s="111"/>
      <c r="F524" s="111"/>
      <c r="G524" s="111"/>
      <c r="H524" s="111"/>
      <c r="I524" s="12"/>
      <c r="J524" s="12"/>
      <c r="K524" s="12"/>
      <c r="L524" s="41"/>
      <c r="M524" s="178"/>
      <c r="N524" s="178"/>
      <c r="O524" s="178"/>
      <c r="P524" s="178"/>
    </row>
    <row r="525" spans="1:16" ht="15.75" customHeight="1">
      <c r="A525" s="132"/>
      <c r="B525" s="111"/>
      <c r="C525" s="111"/>
      <c r="D525" s="111"/>
      <c r="E525" s="111"/>
      <c r="F525" s="111"/>
      <c r="G525" s="111"/>
      <c r="H525" s="111"/>
      <c r="I525" s="12"/>
      <c r="J525" s="12"/>
      <c r="K525" s="12"/>
      <c r="L525" s="41"/>
      <c r="M525" s="178"/>
      <c r="N525" s="178"/>
      <c r="O525" s="178"/>
      <c r="P525" s="178"/>
    </row>
    <row r="526" spans="1:16" ht="15.75" customHeight="1">
      <c r="A526" s="132"/>
      <c r="B526" s="111"/>
      <c r="C526" s="111"/>
      <c r="D526" s="111"/>
      <c r="E526" s="111"/>
      <c r="F526" s="111"/>
      <c r="G526" s="111"/>
      <c r="H526" s="111"/>
      <c r="I526" s="12"/>
      <c r="J526" s="12"/>
      <c r="K526" s="12"/>
      <c r="L526" s="41"/>
      <c r="M526" s="178"/>
      <c r="N526" s="178"/>
      <c r="O526" s="178"/>
      <c r="P526" s="178"/>
    </row>
    <row r="527" spans="1:16" ht="15.75" customHeight="1">
      <c r="A527" s="132"/>
      <c r="B527" s="111"/>
      <c r="C527" s="111"/>
      <c r="D527" s="111"/>
      <c r="E527" s="111"/>
      <c r="F527" s="111"/>
      <c r="G527" s="111"/>
      <c r="H527" s="111"/>
      <c r="I527" s="12"/>
      <c r="J527" s="12"/>
      <c r="K527" s="12"/>
      <c r="L527" s="41"/>
      <c r="M527" s="178"/>
      <c r="N527" s="178"/>
      <c r="O527" s="178"/>
      <c r="P527" s="178"/>
    </row>
    <row r="528" spans="1:16" ht="15.75" customHeight="1">
      <c r="A528" s="132"/>
      <c r="B528" s="111"/>
      <c r="C528" s="111"/>
      <c r="D528" s="111"/>
      <c r="E528" s="111"/>
      <c r="F528" s="111"/>
      <c r="G528" s="111"/>
      <c r="H528" s="111"/>
      <c r="I528" s="12"/>
      <c r="J528" s="12"/>
      <c r="K528" s="12"/>
      <c r="L528" s="41"/>
      <c r="M528" s="178"/>
      <c r="N528" s="178"/>
      <c r="O528" s="178"/>
      <c r="P528" s="178"/>
    </row>
    <row r="529" spans="1:16" ht="15.75" customHeight="1">
      <c r="A529" s="132"/>
      <c r="B529" s="111"/>
      <c r="C529" s="111"/>
      <c r="D529" s="111"/>
      <c r="E529" s="111"/>
      <c r="F529" s="111"/>
      <c r="G529" s="111"/>
      <c r="H529" s="111"/>
      <c r="I529" s="12"/>
      <c r="J529" s="12"/>
      <c r="K529" s="12"/>
      <c r="L529" s="41"/>
      <c r="M529" s="178"/>
      <c r="N529" s="178"/>
      <c r="O529" s="178"/>
      <c r="P529" s="178"/>
    </row>
    <row r="530" spans="1:16" ht="15.75" customHeight="1">
      <c r="A530" s="132"/>
      <c r="B530" s="111"/>
      <c r="C530" s="111"/>
      <c r="D530" s="111"/>
      <c r="E530" s="111"/>
      <c r="F530" s="111"/>
      <c r="G530" s="111"/>
      <c r="H530" s="111"/>
      <c r="I530" s="12"/>
      <c r="J530" s="12"/>
      <c r="K530" s="12"/>
      <c r="L530" s="41"/>
      <c r="M530" s="178"/>
      <c r="N530" s="178"/>
      <c r="O530" s="178"/>
      <c r="P530" s="178"/>
    </row>
    <row r="531" spans="1:16" ht="15.75" customHeight="1">
      <c r="A531" s="132"/>
      <c r="B531" s="111"/>
      <c r="C531" s="111"/>
      <c r="D531" s="111"/>
      <c r="E531" s="111"/>
      <c r="F531" s="111"/>
      <c r="G531" s="111"/>
      <c r="H531" s="111"/>
      <c r="I531" s="12"/>
      <c r="J531" s="12"/>
      <c r="K531" s="12"/>
      <c r="L531" s="41"/>
      <c r="M531" s="178"/>
      <c r="N531" s="178"/>
      <c r="O531" s="178"/>
      <c r="P531" s="178"/>
    </row>
    <row r="532" spans="1:16" ht="15.75" customHeight="1">
      <c r="A532" s="132"/>
      <c r="B532" s="111"/>
      <c r="C532" s="111"/>
      <c r="D532" s="111"/>
      <c r="E532" s="111"/>
      <c r="F532" s="111"/>
      <c r="G532" s="111"/>
      <c r="H532" s="111"/>
      <c r="I532" s="12"/>
      <c r="J532" s="12"/>
      <c r="K532" s="12"/>
      <c r="L532" s="41"/>
      <c r="M532" s="178"/>
      <c r="N532" s="178"/>
      <c r="O532" s="178"/>
      <c r="P532" s="178"/>
    </row>
    <row r="533" spans="1:16" ht="15.75" customHeight="1">
      <c r="A533" s="132"/>
      <c r="B533" s="111"/>
      <c r="C533" s="111"/>
      <c r="D533" s="111"/>
      <c r="E533" s="111"/>
      <c r="F533" s="111"/>
      <c r="G533" s="111"/>
      <c r="H533" s="111"/>
      <c r="I533" s="12"/>
      <c r="J533" s="12"/>
      <c r="K533" s="12"/>
      <c r="L533" s="41"/>
      <c r="M533" s="178"/>
      <c r="N533" s="178"/>
      <c r="O533" s="178"/>
      <c r="P533" s="178"/>
    </row>
    <row r="534" spans="1:16" ht="15.75" customHeight="1">
      <c r="A534" s="132"/>
      <c r="B534" s="111"/>
      <c r="C534" s="111"/>
      <c r="D534" s="111"/>
      <c r="E534" s="111"/>
      <c r="F534" s="111"/>
      <c r="G534" s="111"/>
      <c r="H534" s="111"/>
      <c r="I534" s="12"/>
      <c r="J534" s="12"/>
      <c r="K534" s="12"/>
      <c r="L534" s="41"/>
      <c r="M534" s="178"/>
      <c r="N534" s="178"/>
      <c r="O534" s="178"/>
      <c r="P534" s="178"/>
    </row>
    <row r="535" spans="1:16" ht="15.75" customHeight="1">
      <c r="A535" s="132"/>
      <c r="B535" s="111"/>
      <c r="C535" s="111"/>
      <c r="D535" s="111"/>
      <c r="E535" s="111"/>
      <c r="F535" s="111"/>
      <c r="G535" s="111"/>
      <c r="H535" s="111"/>
      <c r="I535" s="12"/>
      <c r="J535" s="12"/>
      <c r="K535" s="12"/>
      <c r="L535" s="41"/>
      <c r="M535" s="178"/>
      <c r="N535" s="178"/>
      <c r="O535" s="178"/>
      <c r="P535" s="178"/>
    </row>
    <row r="536" spans="1:16" ht="15.75" customHeight="1">
      <c r="A536" s="132"/>
      <c r="B536" s="111"/>
      <c r="C536" s="111"/>
      <c r="D536" s="111"/>
      <c r="E536" s="111"/>
      <c r="F536" s="111"/>
      <c r="G536" s="111"/>
      <c r="H536" s="111"/>
      <c r="I536" s="12"/>
      <c r="J536" s="12"/>
      <c r="K536" s="12"/>
      <c r="L536" s="41"/>
      <c r="M536" s="178"/>
      <c r="N536" s="178"/>
      <c r="O536" s="178"/>
      <c r="P536" s="178"/>
    </row>
    <row r="537" spans="1:16" ht="15.75" customHeight="1">
      <c r="A537" s="132"/>
      <c r="B537" s="111"/>
      <c r="C537" s="111"/>
      <c r="D537" s="111"/>
      <c r="E537" s="111"/>
      <c r="F537" s="111"/>
      <c r="G537" s="111"/>
      <c r="H537" s="111"/>
      <c r="I537" s="12"/>
      <c r="J537" s="12"/>
      <c r="K537" s="12"/>
      <c r="L537" s="41"/>
      <c r="M537" s="178"/>
      <c r="N537" s="178"/>
      <c r="O537" s="178"/>
      <c r="P537" s="178"/>
    </row>
    <row r="538" spans="1:16" ht="15.75" customHeight="1">
      <c r="A538" s="132"/>
      <c r="B538" s="111"/>
      <c r="C538" s="111"/>
      <c r="D538" s="111"/>
      <c r="E538" s="111"/>
      <c r="F538" s="111"/>
      <c r="G538" s="111"/>
      <c r="H538" s="111"/>
      <c r="I538" s="12"/>
      <c r="J538" s="12"/>
      <c r="K538" s="12"/>
      <c r="L538" s="41"/>
      <c r="M538" s="178"/>
      <c r="N538" s="178"/>
      <c r="O538" s="178"/>
      <c r="P538" s="178"/>
    </row>
    <row r="539" spans="1:16" ht="15.75" customHeight="1">
      <c r="A539" s="132"/>
      <c r="B539" s="111"/>
      <c r="C539" s="111"/>
      <c r="D539" s="111"/>
      <c r="E539" s="111"/>
      <c r="F539" s="111"/>
      <c r="G539" s="111"/>
      <c r="H539" s="111"/>
      <c r="I539" s="12"/>
      <c r="J539" s="12"/>
      <c r="K539" s="12"/>
      <c r="L539" s="41"/>
      <c r="M539" s="178"/>
      <c r="N539" s="178"/>
      <c r="O539" s="178"/>
      <c r="P539" s="178"/>
    </row>
    <row r="540" spans="1:16" ht="15.75" customHeight="1">
      <c r="A540" s="132"/>
      <c r="B540" s="111"/>
      <c r="C540" s="111"/>
      <c r="D540" s="111"/>
      <c r="E540" s="111"/>
      <c r="F540" s="111"/>
      <c r="G540" s="111"/>
      <c r="H540" s="111"/>
      <c r="I540" s="12"/>
      <c r="J540" s="12"/>
      <c r="K540" s="12"/>
      <c r="L540" s="41"/>
      <c r="M540" s="178"/>
      <c r="N540" s="178"/>
      <c r="O540" s="178"/>
      <c r="P540" s="178"/>
    </row>
    <row r="541" spans="1:16" ht="15.75" customHeight="1">
      <c r="A541" s="132"/>
      <c r="B541" s="111"/>
      <c r="C541" s="111"/>
      <c r="D541" s="111"/>
      <c r="E541" s="111"/>
      <c r="F541" s="111"/>
      <c r="G541" s="111"/>
      <c r="H541" s="111"/>
      <c r="I541" s="12"/>
      <c r="J541" s="12"/>
      <c r="K541" s="12"/>
      <c r="L541" s="41"/>
      <c r="M541" s="178"/>
      <c r="N541" s="178"/>
      <c r="O541" s="178"/>
      <c r="P541" s="178"/>
    </row>
    <row r="542" spans="1:16" ht="15.75" customHeight="1">
      <c r="A542" s="132"/>
      <c r="B542" s="111"/>
      <c r="C542" s="111"/>
      <c r="D542" s="111"/>
      <c r="E542" s="111"/>
      <c r="F542" s="111"/>
      <c r="G542" s="111"/>
      <c r="H542" s="111"/>
      <c r="I542" s="12"/>
      <c r="J542" s="12"/>
      <c r="K542" s="12"/>
      <c r="L542" s="41"/>
      <c r="M542" s="178"/>
      <c r="N542" s="178"/>
      <c r="O542" s="178"/>
      <c r="P542" s="178"/>
    </row>
    <row r="543" spans="1:16" ht="15.75" customHeight="1">
      <c r="A543" s="132"/>
      <c r="B543" s="111"/>
      <c r="C543" s="111"/>
      <c r="D543" s="111"/>
      <c r="E543" s="111"/>
      <c r="F543" s="111"/>
      <c r="G543" s="111"/>
      <c r="H543" s="111"/>
      <c r="I543" s="12"/>
      <c r="J543" s="12"/>
      <c r="K543" s="12"/>
      <c r="L543" s="41"/>
      <c r="M543" s="178"/>
      <c r="N543" s="178"/>
      <c r="O543" s="178"/>
      <c r="P543" s="178"/>
    </row>
    <row r="544" spans="1:16" ht="15.75" customHeight="1">
      <c r="A544" s="132"/>
      <c r="B544" s="111"/>
      <c r="C544" s="111"/>
      <c r="D544" s="111"/>
      <c r="E544" s="111"/>
      <c r="F544" s="111"/>
      <c r="G544" s="111"/>
      <c r="H544" s="111"/>
      <c r="I544" s="12"/>
      <c r="J544" s="12"/>
      <c r="K544" s="12"/>
      <c r="L544" s="41"/>
      <c r="M544" s="178"/>
      <c r="N544" s="178"/>
      <c r="O544" s="178"/>
      <c r="P544" s="178"/>
    </row>
    <row r="545" spans="1:16" ht="15.75" customHeight="1">
      <c r="A545" s="132"/>
      <c r="B545" s="111"/>
      <c r="C545" s="111"/>
      <c r="D545" s="111"/>
      <c r="E545" s="111"/>
      <c r="F545" s="111"/>
      <c r="G545" s="111"/>
      <c r="H545" s="111"/>
      <c r="I545" s="12"/>
      <c r="J545" s="12"/>
      <c r="K545" s="12"/>
      <c r="L545" s="41"/>
      <c r="M545" s="178"/>
      <c r="N545" s="178"/>
      <c r="O545" s="178"/>
      <c r="P545" s="178"/>
    </row>
    <row r="546" spans="1:16" ht="15.75" customHeight="1">
      <c r="A546" s="132"/>
      <c r="B546" s="111"/>
      <c r="C546" s="111"/>
      <c r="D546" s="111"/>
      <c r="E546" s="111"/>
      <c r="F546" s="111"/>
      <c r="G546" s="111"/>
      <c r="H546" s="111"/>
      <c r="I546" s="12"/>
      <c r="J546" s="12"/>
      <c r="K546" s="12"/>
      <c r="L546" s="41"/>
      <c r="M546" s="178"/>
      <c r="N546" s="178"/>
      <c r="O546" s="178"/>
      <c r="P546" s="178"/>
    </row>
    <row r="547" spans="1:16" ht="15.75" customHeight="1">
      <c r="A547" s="132"/>
      <c r="B547" s="111"/>
      <c r="C547" s="111"/>
      <c r="D547" s="111"/>
      <c r="E547" s="111"/>
      <c r="F547" s="111"/>
      <c r="G547" s="111"/>
      <c r="H547" s="111"/>
      <c r="I547" s="12"/>
      <c r="J547" s="12"/>
      <c r="K547" s="12"/>
      <c r="L547" s="41"/>
      <c r="M547" s="178"/>
      <c r="N547" s="178"/>
      <c r="O547" s="178"/>
      <c r="P547" s="178"/>
    </row>
    <row r="548" spans="1:16" ht="15.75" customHeight="1">
      <c r="A548" s="132"/>
      <c r="B548" s="111"/>
      <c r="C548" s="111"/>
      <c r="D548" s="111"/>
      <c r="E548" s="111"/>
      <c r="F548" s="111"/>
      <c r="G548" s="111"/>
      <c r="H548" s="111"/>
      <c r="I548" s="12"/>
      <c r="J548" s="12"/>
      <c r="K548" s="12"/>
      <c r="L548" s="41"/>
      <c r="M548" s="178"/>
      <c r="N548" s="178"/>
      <c r="O548" s="178"/>
      <c r="P548" s="178"/>
    </row>
    <row r="549" spans="1:16" ht="15.75" customHeight="1">
      <c r="A549" s="132"/>
      <c r="B549" s="111"/>
      <c r="C549" s="111"/>
      <c r="D549" s="111"/>
      <c r="E549" s="111"/>
      <c r="F549" s="111"/>
      <c r="G549" s="111"/>
      <c r="H549" s="111"/>
      <c r="I549" s="12"/>
      <c r="J549" s="12"/>
      <c r="K549" s="12"/>
      <c r="L549" s="41"/>
      <c r="M549" s="178"/>
      <c r="N549" s="178"/>
      <c r="O549" s="178"/>
      <c r="P549" s="178"/>
    </row>
    <row r="550" spans="1:16" ht="15.75" customHeight="1">
      <c r="A550" s="132"/>
      <c r="B550" s="111"/>
      <c r="C550" s="111"/>
      <c r="D550" s="111"/>
      <c r="E550" s="111"/>
      <c r="F550" s="111"/>
      <c r="G550" s="111"/>
      <c r="H550" s="111"/>
      <c r="I550" s="12"/>
      <c r="J550" s="12"/>
      <c r="K550" s="12"/>
      <c r="L550" s="41"/>
      <c r="M550" s="178"/>
      <c r="N550" s="178"/>
      <c r="O550" s="178"/>
      <c r="P550" s="178"/>
    </row>
    <row r="551" spans="1:16" ht="15.75" customHeight="1">
      <c r="A551" s="132"/>
      <c r="B551" s="111"/>
      <c r="C551" s="111"/>
      <c r="D551" s="111"/>
      <c r="E551" s="111"/>
      <c r="F551" s="111"/>
      <c r="G551" s="111"/>
      <c r="H551" s="111"/>
      <c r="I551" s="12"/>
      <c r="J551" s="12"/>
      <c r="K551" s="12"/>
      <c r="L551" s="41"/>
      <c r="M551" s="178"/>
      <c r="N551" s="178"/>
      <c r="O551" s="178"/>
      <c r="P551" s="178"/>
    </row>
    <row r="552" spans="1:16" ht="15.75" customHeight="1">
      <c r="A552" s="132"/>
      <c r="B552" s="111"/>
      <c r="C552" s="111"/>
      <c r="D552" s="111"/>
      <c r="E552" s="111"/>
      <c r="F552" s="111"/>
      <c r="G552" s="111"/>
      <c r="H552" s="111"/>
      <c r="I552" s="12"/>
      <c r="J552" s="12"/>
      <c r="K552" s="12"/>
      <c r="L552" s="41"/>
      <c r="M552" s="178"/>
      <c r="N552" s="178"/>
      <c r="O552" s="178"/>
      <c r="P552" s="178"/>
    </row>
    <row r="553" spans="1:16" ht="15.75" customHeight="1">
      <c r="A553" s="132"/>
      <c r="B553" s="111"/>
      <c r="C553" s="111"/>
      <c r="D553" s="111"/>
      <c r="E553" s="111"/>
      <c r="F553" s="111"/>
      <c r="G553" s="111"/>
      <c r="H553" s="111"/>
      <c r="I553" s="12"/>
      <c r="J553" s="12"/>
      <c r="K553" s="12"/>
      <c r="L553" s="41"/>
      <c r="M553" s="178"/>
      <c r="N553" s="178"/>
      <c r="O553" s="178"/>
      <c r="P553" s="178"/>
    </row>
    <row r="554" spans="1:16" ht="15.75" customHeight="1">
      <c r="A554" s="132"/>
      <c r="B554" s="111"/>
      <c r="C554" s="111"/>
      <c r="D554" s="111"/>
      <c r="E554" s="111"/>
      <c r="F554" s="111"/>
      <c r="G554" s="111"/>
      <c r="H554" s="111"/>
      <c r="I554" s="12"/>
      <c r="J554" s="12"/>
      <c r="K554" s="12"/>
      <c r="L554" s="41"/>
      <c r="M554" s="178"/>
      <c r="N554" s="178"/>
      <c r="O554" s="178"/>
      <c r="P554" s="178"/>
    </row>
    <row r="555" spans="1:16" ht="15.75" customHeight="1">
      <c r="A555" s="132"/>
      <c r="B555" s="111"/>
      <c r="C555" s="111"/>
      <c r="D555" s="111"/>
      <c r="E555" s="111"/>
      <c r="F555" s="111"/>
      <c r="G555" s="111"/>
      <c r="H555" s="111"/>
      <c r="I555" s="12"/>
      <c r="J555" s="12"/>
      <c r="K555" s="12"/>
      <c r="L555" s="41"/>
      <c r="M555" s="178"/>
      <c r="N555" s="178"/>
      <c r="O555" s="178"/>
      <c r="P555" s="178"/>
    </row>
    <row r="556" spans="1:16" ht="15.75" customHeight="1">
      <c r="A556" s="132"/>
      <c r="B556" s="111"/>
      <c r="C556" s="111"/>
      <c r="D556" s="111"/>
      <c r="E556" s="111"/>
      <c r="F556" s="111"/>
      <c r="G556" s="111"/>
      <c r="H556" s="111"/>
      <c r="I556" s="12"/>
      <c r="J556" s="12"/>
      <c r="K556" s="12"/>
      <c r="L556" s="41"/>
      <c r="M556" s="178"/>
      <c r="N556" s="178"/>
      <c r="O556" s="178"/>
      <c r="P556" s="178"/>
    </row>
    <row r="557" spans="1:16" ht="15.75" customHeight="1">
      <c r="A557" s="132"/>
      <c r="B557" s="111"/>
      <c r="C557" s="111"/>
      <c r="D557" s="111"/>
      <c r="E557" s="111"/>
      <c r="F557" s="111"/>
      <c r="G557" s="111"/>
      <c r="H557" s="111"/>
      <c r="I557" s="12"/>
      <c r="J557" s="12"/>
      <c r="K557" s="12"/>
      <c r="L557" s="41"/>
      <c r="M557" s="178"/>
      <c r="N557" s="178"/>
      <c r="O557" s="178"/>
      <c r="P557" s="178"/>
    </row>
    <row r="558" spans="1:16" ht="15.75" customHeight="1">
      <c r="A558" s="132"/>
      <c r="B558" s="111"/>
      <c r="C558" s="111"/>
      <c r="D558" s="111"/>
      <c r="E558" s="111"/>
      <c r="F558" s="111"/>
      <c r="G558" s="111"/>
      <c r="H558" s="111"/>
      <c r="I558" s="12"/>
      <c r="J558" s="12"/>
      <c r="K558" s="12"/>
      <c r="L558" s="41"/>
      <c r="M558" s="178"/>
      <c r="N558" s="178"/>
      <c r="O558" s="178"/>
      <c r="P558" s="178"/>
    </row>
    <row r="559" spans="1:16" ht="15.75" customHeight="1">
      <c r="A559" s="132"/>
      <c r="B559" s="111"/>
      <c r="C559" s="111"/>
      <c r="D559" s="111"/>
      <c r="E559" s="111"/>
      <c r="F559" s="111"/>
      <c r="G559" s="111"/>
      <c r="H559" s="111"/>
      <c r="I559" s="12"/>
      <c r="J559" s="12"/>
      <c r="K559" s="12"/>
      <c r="L559" s="41"/>
      <c r="M559" s="178"/>
      <c r="N559" s="178"/>
      <c r="O559" s="178"/>
      <c r="P559" s="178"/>
    </row>
    <row r="560" spans="1:16" ht="15.75" customHeight="1">
      <c r="A560" s="132"/>
      <c r="B560" s="111"/>
      <c r="C560" s="111"/>
      <c r="D560" s="111"/>
      <c r="E560" s="111"/>
      <c r="F560" s="111"/>
      <c r="G560" s="111"/>
      <c r="H560" s="111"/>
      <c r="I560" s="12"/>
      <c r="J560" s="12"/>
      <c r="K560" s="12"/>
      <c r="L560" s="41"/>
      <c r="M560" s="178"/>
      <c r="N560" s="178"/>
      <c r="O560" s="178"/>
      <c r="P560" s="178"/>
    </row>
    <row r="561" spans="1:16" ht="15.75" customHeight="1">
      <c r="A561" s="132"/>
      <c r="B561" s="111"/>
      <c r="C561" s="111"/>
      <c r="D561" s="111"/>
      <c r="E561" s="111"/>
      <c r="F561" s="111"/>
      <c r="G561" s="111"/>
      <c r="H561" s="111"/>
      <c r="I561" s="12"/>
      <c r="J561" s="12"/>
      <c r="K561" s="12"/>
      <c r="L561" s="41"/>
      <c r="M561" s="178"/>
      <c r="N561" s="178"/>
      <c r="O561" s="178"/>
      <c r="P561" s="178"/>
    </row>
    <row r="562" spans="1:16" ht="15.75" customHeight="1">
      <c r="A562" s="132"/>
      <c r="B562" s="111"/>
      <c r="C562" s="111"/>
      <c r="D562" s="111"/>
      <c r="E562" s="111"/>
      <c r="F562" s="111"/>
      <c r="G562" s="111"/>
      <c r="H562" s="111"/>
      <c r="I562" s="12"/>
      <c r="J562" s="12"/>
      <c r="K562" s="12"/>
      <c r="L562" s="41"/>
      <c r="M562" s="178"/>
      <c r="N562" s="178"/>
      <c r="O562" s="178"/>
      <c r="P562" s="178"/>
    </row>
    <row r="563" spans="1:16" ht="15.75" customHeight="1">
      <c r="A563" s="132"/>
      <c r="B563" s="111"/>
      <c r="C563" s="111"/>
      <c r="D563" s="111"/>
      <c r="E563" s="111"/>
      <c r="F563" s="111"/>
      <c r="G563" s="111"/>
      <c r="H563" s="111"/>
      <c r="I563" s="12"/>
      <c r="J563" s="12"/>
      <c r="K563" s="12"/>
      <c r="L563" s="41"/>
      <c r="M563" s="178"/>
      <c r="N563" s="178"/>
      <c r="O563" s="178"/>
      <c r="P563" s="178"/>
    </row>
    <row r="564" spans="1:16" ht="15.75" customHeight="1">
      <c r="A564" s="132"/>
      <c r="B564" s="111"/>
      <c r="C564" s="111"/>
      <c r="D564" s="111"/>
      <c r="E564" s="111"/>
      <c r="F564" s="111"/>
      <c r="G564" s="111"/>
      <c r="H564" s="111"/>
      <c r="I564" s="12"/>
      <c r="J564" s="12"/>
      <c r="K564" s="12"/>
      <c r="L564" s="41"/>
      <c r="M564" s="178"/>
      <c r="N564" s="178"/>
      <c r="O564" s="178"/>
      <c r="P564" s="178"/>
    </row>
    <row r="565" spans="1:16" ht="15.75" customHeight="1">
      <c r="A565" s="132"/>
      <c r="B565" s="111"/>
      <c r="C565" s="111"/>
      <c r="D565" s="111"/>
      <c r="E565" s="111"/>
      <c r="F565" s="111"/>
      <c r="G565" s="111"/>
      <c r="H565" s="111"/>
      <c r="I565" s="12"/>
      <c r="J565" s="12"/>
      <c r="K565" s="12"/>
      <c r="L565" s="41"/>
      <c r="M565" s="178"/>
      <c r="N565" s="178"/>
      <c r="O565" s="178"/>
      <c r="P565" s="178"/>
    </row>
    <row r="566" spans="1:16" ht="15.75" customHeight="1">
      <c r="A566" s="132"/>
      <c r="B566" s="111"/>
      <c r="C566" s="111"/>
      <c r="D566" s="111"/>
      <c r="E566" s="111"/>
      <c r="F566" s="111"/>
      <c r="G566" s="111"/>
      <c r="H566" s="111"/>
      <c r="I566" s="12"/>
      <c r="J566" s="12"/>
      <c r="K566" s="12"/>
      <c r="L566" s="41"/>
      <c r="M566" s="178"/>
      <c r="N566" s="178"/>
      <c r="O566" s="178"/>
      <c r="P566" s="178"/>
    </row>
    <row r="567" spans="1:16" ht="15.75" customHeight="1">
      <c r="A567" s="132"/>
      <c r="B567" s="111"/>
      <c r="C567" s="111"/>
      <c r="D567" s="111"/>
      <c r="E567" s="111"/>
      <c r="F567" s="111"/>
      <c r="G567" s="111"/>
      <c r="H567" s="111"/>
      <c r="I567" s="12"/>
      <c r="J567" s="12"/>
      <c r="K567" s="12"/>
      <c r="L567" s="41"/>
      <c r="M567" s="178"/>
      <c r="N567" s="178"/>
      <c r="O567" s="178"/>
      <c r="P567" s="178"/>
    </row>
    <row r="568" spans="1:16" ht="15.75" customHeight="1">
      <c r="A568" s="132"/>
      <c r="B568" s="111"/>
      <c r="C568" s="111"/>
      <c r="D568" s="111"/>
      <c r="E568" s="111"/>
      <c r="F568" s="111"/>
      <c r="G568" s="111"/>
      <c r="H568" s="111"/>
      <c r="I568" s="12"/>
      <c r="J568" s="12"/>
      <c r="K568" s="12"/>
      <c r="L568" s="41"/>
      <c r="M568" s="178"/>
      <c r="N568" s="178"/>
      <c r="O568" s="178"/>
      <c r="P568" s="178"/>
    </row>
    <row r="569" spans="1:16" ht="15.75" customHeight="1">
      <c r="A569" s="132"/>
      <c r="B569" s="111"/>
      <c r="C569" s="111"/>
      <c r="D569" s="111"/>
      <c r="E569" s="111"/>
      <c r="F569" s="111"/>
      <c r="G569" s="111"/>
      <c r="H569" s="111"/>
      <c r="I569" s="12"/>
      <c r="J569" s="12"/>
      <c r="K569" s="12"/>
      <c r="L569" s="41"/>
      <c r="M569" s="178"/>
      <c r="N569" s="178"/>
      <c r="O569" s="178"/>
      <c r="P569" s="178"/>
    </row>
    <row r="570" spans="1:16" ht="15.75" customHeight="1">
      <c r="A570" s="132"/>
      <c r="B570" s="111"/>
      <c r="C570" s="111"/>
      <c r="D570" s="111"/>
      <c r="E570" s="111"/>
      <c r="F570" s="111"/>
      <c r="G570" s="111"/>
      <c r="H570" s="111"/>
      <c r="I570" s="12"/>
      <c r="J570" s="12"/>
      <c r="K570" s="12"/>
      <c r="L570" s="41"/>
      <c r="M570" s="178"/>
      <c r="N570" s="178"/>
      <c r="O570" s="178"/>
      <c r="P570" s="178"/>
    </row>
    <row r="571" spans="1:16" ht="15.75" customHeight="1">
      <c r="A571" s="132"/>
      <c r="B571" s="111"/>
      <c r="C571" s="111"/>
      <c r="D571" s="111"/>
      <c r="E571" s="111"/>
      <c r="F571" s="111"/>
      <c r="G571" s="111"/>
      <c r="H571" s="111"/>
      <c r="I571" s="12"/>
      <c r="J571" s="12"/>
      <c r="K571" s="12"/>
      <c r="L571" s="41"/>
      <c r="M571" s="178"/>
      <c r="N571" s="178"/>
      <c r="O571" s="178"/>
      <c r="P571" s="178"/>
    </row>
    <row r="572" spans="1:16" ht="15.75" customHeight="1">
      <c r="A572" s="132"/>
      <c r="B572" s="111"/>
      <c r="C572" s="111"/>
      <c r="D572" s="111"/>
      <c r="E572" s="111"/>
      <c r="F572" s="111"/>
      <c r="G572" s="111"/>
      <c r="H572" s="111"/>
      <c r="I572" s="12"/>
      <c r="J572" s="12"/>
      <c r="K572" s="12"/>
      <c r="L572" s="41"/>
      <c r="M572" s="178"/>
      <c r="N572" s="178"/>
      <c r="O572" s="178"/>
      <c r="P572" s="178"/>
    </row>
    <row r="573" spans="1:16" ht="15.75" customHeight="1">
      <c r="A573" s="132"/>
      <c r="B573" s="111"/>
      <c r="C573" s="111"/>
      <c r="D573" s="111"/>
      <c r="E573" s="111"/>
      <c r="F573" s="111"/>
      <c r="G573" s="111"/>
      <c r="H573" s="111"/>
      <c r="I573" s="12"/>
      <c r="J573" s="12"/>
      <c r="K573" s="12"/>
      <c r="L573" s="41"/>
      <c r="M573" s="178"/>
      <c r="N573" s="178"/>
      <c r="O573" s="178"/>
      <c r="P573" s="178"/>
    </row>
    <row r="574" spans="1:16" ht="15.75" customHeight="1">
      <c r="A574" s="132"/>
      <c r="B574" s="111"/>
      <c r="C574" s="111"/>
      <c r="D574" s="111"/>
      <c r="E574" s="111"/>
      <c r="F574" s="111"/>
      <c r="G574" s="111"/>
      <c r="H574" s="111"/>
      <c r="I574" s="12"/>
      <c r="J574" s="12"/>
      <c r="K574" s="12"/>
      <c r="L574" s="41"/>
      <c r="M574" s="178"/>
      <c r="N574" s="178"/>
      <c r="O574" s="178"/>
      <c r="P574" s="178"/>
    </row>
    <row r="575" spans="1:16" ht="15.75" customHeight="1">
      <c r="A575" s="132"/>
      <c r="B575" s="111"/>
      <c r="C575" s="111"/>
      <c r="D575" s="111"/>
      <c r="E575" s="111"/>
      <c r="F575" s="111"/>
      <c r="G575" s="111"/>
      <c r="H575" s="111"/>
      <c r="I575" s="12"/>
      <c r="J575" s="12"/>
      <c r="K575" s="12"/>
      <c r="L575" s="41"/>
      <c r="M575" s="178"/>
      <c r="N575" s="178"/>
      <c r="O575" s="178"/>
      <c r="P575" s="178"/>
    </row>
    <row r="576" spans="1:16" ht="15.75" customHeight="1">
      <c r="A576" s="132"/>
      <c r="B576" s="111"/>
      <c r="C576" s="111"/>
      <c r="D576" s="111"/>
      <c r="E576" s="111"/>
      <c r="F576" s="111"/>
      <c r="G576" s="111"/>
      <c r="H576" s="111"/>
      <c r="I576" s="12"/>
      <c r="J576" s="12"/>
      <c r="K576" s="12"/>
      <c r="L576" s="41"/>
      <c r="M576" s="178"/>
      <c r="N576" s="178"/>
      <c r="O576" s="178"/>
      <c r="P576" s="178"/>
    </row>
    <row r="577" spans="1:16" ht="15.75" customHeight="1">
      <c r="A577" s="132"/>
      <c r="B577" s="111"/>
      <c r="C577" s="111"/>
      <c r="D577" s="111"/>
      <c r="E577" s="111"/>
      <c r="F577" s="111"/>
      <c r="G577" s="111"/>
      <c r="H577" s="111"/>
      <c r="I577" s="12"/>
      <c r="J577" s="12"/>
      <c r="K577" s="12"/>
      <c r="L577" s="41"/>
      <c r="M577" s="178"/>
      <c r="N577" s="178"/>
      <c r="O577" s="178"/>
      <c r="P577" s="178"/>
    </row>
    <row r="578" spans="1:16" ht="15.75" customHeight="1">
      <c r="A578" s="132"/>
      <c r="B578" s="111"/>
      <c r="C578" s="111"/>
      <c r="D578" s="111"/>
      <c r="E578" s="111"/>
      <c r="F578" s="111"/>
      <c r="G578" s="111"/>
      <c r="H578" s="111"/>
      <c r="I578" s="12"/>
      <c r="J578" s="12"/>
      <c r="K578" s="12"/>
      <c r="L578" s="41"/>
      <c r="M578" s="178"/>
      <c r="N578" s="178"/>
      <c r="O578" s="178"/>
      <c r="P578" s="178"/>
    </row>
    <row r="579" spans="1:16" ht="15.75" customHeight="1">
      <c r="A579" s="132"/>
      <c r="B579" s="111"/>
      <c r="C579" s="111"/>
      <c r="D579" s="111"/>
      <c r="E579" s="111"/>
      <c r="F579" s="111"/>
      <c r="G579" s="111"/>
      <c r="H579" s="111"/>
      <c r="I579" s="12"/>
      <c r="J579" s="12"/>
      <c r="K579" s="12"/>
      <c r="L579" s="41"/>
      <c r="M579" s="178"/>
      <c r="N579" s="178"/>
      <c r="O579" s="178"/>
      <c r="P579" s="178"/>
    </row>
    <row r="580" spans="1:16" ht="15.75" customHeight="1">
      <c r="A580" s="132"/>
      <c r="B580" s="111"/>
      <c r="C580" s="111"/>
      <c r="D580" s="111"/>
      <c r="E580" s="111"/>
      <c r="F580" s="111"/>
      <c r="G580" s="111"/>
      <c r="H580" s="111"/>
      <c r="I580" s="12"/>
      <c r="J580" s="12"/>
      <c r="K580" s="12"/>
      <c r="L580" s="41"/>
      <c r="M580" s="178"/>
      <c r="N580" s="178"/>
      <c r="O580" s="178"/>
      <c r="P580" s="178"/>
    </row>
    <row r="581" spans="1:16" ht="15.75" customHeight="1">
      <c r="A581" s="132"/>
      <c r="B581" s="111"/>
      <c r="C581" s="111"/>
      <c r="D581" s="111"/>
      <c r="E581" s="111"/>
      <c r="F581" s="111"/>
      <c r="G581" s="111"/>
      <c r="H581" s="111"/>
      <c r="I581" s="12"/>
      <c r="J581" s="12"/>
      <c r="K581" s="12"/>
      <c r="L581" s="41"/>
      <c r="M581" s="178"/>
      <c r="N581" s="178"/>
      <c r="O581" s="178"/>
      <c r="P581" s="178"/>
    </row>
    <row r="582" spans="1:16" ht="15.75" customHeight="1">
      <c r="A582" s="132"/>
      <c r="B582" s="111"/>
      <c r="C582" s="111"/>
      <c r="D582" s="111"/>
      <c r="E582" s="111"/>
      <c r="F582" s="111"/>
      <c r="G582" s="111"/>
      <c r="H582" s="111"/>
      <c r="I582" s="12"/>
      <c r="J582" s="12"/>
      <c r="K582" s="12"/>
      <c r="L582" s="41"/>
      <c r="M582" s="178"/>
      <c r="N582" s="178"/>
      <c r="O582" s="178"/>
      <c r="P582" s="178"/>
    </row>
    <row r="583" spans="1:16" ht="15.75" customHeight="1">
      <c r="A583" s="132"/>
      <c r="B583" s="111"/>
      <c r="C583" s="111"/>
      <c r="D583" s="111"/>
      <c r="E583" s="111"/>
      <c r="F583" s="111"/>
      <c r="G583" s="111"/>
      <c r="H583" s="111"/>
      <c r="I583" s="12"/>
      <c r="J583" s="12"/>
      <c r="K583" s="12"/>
      <c r="L583" s="41"/>
      <c r="M583" s="178"/>
      <c r="N583" s="178"/>
      <c r="O583" s="178"/>
      <c r="P583" s="178"/>
    </row>
    <row r="584" spans="1:16" ht="15.75" customHeight="1">
      <c r="A584" s="132"/>
      <c r="B584" s="111"/>
      <c r="C584" s="111"/>
      <c r="D584" s="111"/>
      <c r="E584" s="111"/>
      <c r="F584" s="111"/>
      <c r="G584" s="111"/>
      <c r="H584" s="111"/>
      <c r="I584" s="12"/>
      <c r="J584" s="12"/>
      <c r="K584" s="12"/>
      <c r="L584" s="41"/>
      <c r="M584" s="178"/>
      <c r="N584" s="178"/>
      <c r="O584" s="178"/>
      <c r="P584" s="178"/>
    </row>
    <row r="585" spans="1:16" ht="15.75" customHeight="1">
      <c r="A585" s="132"/>
      <c r="B585" s="111"/>
      <c r="C585" s="111"/>
      <c r="D585" s="111"/>
      <c r="E585" s="111"/>
      <c r="F585" s="111"/>
      <c r="G585" s="111"/>
      <c r="H585" s="111"/>
      <c r="I585" s="12"/>
      <c r="J585" s="12"/>
      <c r="K585" s="12"/>
      <c r="L585" s="41"/>
      <c r="M585" s="178"/>
      <c r="N585" s="178"/>
      <c r="O585" s="178"/>
      <c r="P585" s="178"/>
    </row>
    <row r="586" spans="1:16" ht="15.75" customHeight="1">
      <c r="A586" s="132"/>
      <c r="B586" s="111"/>
      <c r="C586" s="111"/>
      <c r="D586" s="111"/>
      <c r="E586" s="111"/>
      <c r="F586" s="111"/>
      <c r="G586" s="111"/>
      <c r="H586" s="111"/>
      <c r="I586" s="12"/>
      <c r="J586" s="12"/>
      <c r="K586" s="12"/>
      <c r="L586" s="41"/>
      <c r="M586" s="178"/>
      <c r="N586" s="178"/>
      <c r="O586" s="178"/>
      <c r="P586" s="178"/>
    </row>
    <row r="587" spans="1:16" ht="15.75" customHeight="1">
      <c r="A587" s="132"/>
      <c r="B587" s="111"/>
      <c r="C587" s="111"/>
      <c r="D587" s="111"/>
      <c r="E587" s="111"/>
      <c r="F587" s="111"/>
      <c r="G587" s="111"/>
      <c r="H587" s="111"/>
      <c r="I587" s="12"/>
      <c r="J587" s="12"/>
      <c r="K587" s="12"/>
      <c r="L587" s="41"/>
      <c r="M587" s="178"/>
      <c r="N587" s="178"/>
      <c r="O587" s="178"/>
      <c r="P587" s="178"/>
    </row>
    <row r="588" spans="1:16" ht="15.75" customHeight="1">
      <c r="A588" s="132"/>
      <c r="B588" s="111"/>
      <c r="C588" s="111"/>
      <c r="D588" s="111"/>
      <c r="E588" s="111"/>
      <c r="F588" s="111"/>
      <c r="G588" s="111"/>
      <c r="H588" s="111"/>
      <c r="I588" s="12"/>
      <c r="J588" s="12"/>
      <c r="K588" s="12"/>
      <c r="L588" s="41"/>
      <c r="M588" s="178"/>
      <c r="N588" s="178"/>
      <c r="O588" s="178"/>
      <c r="P588" s="178"/>
    </row>
    <row r="589" spans="1:16" ht="15.75" customHeight="1">
      <c r="A589" s="132"/>
      <c r="B589" s="111"/>
      <c r="C589" s="111"/>
      <c r="D589" s="111"/>
      <c r="E589" s="111"/>
      <c r="F589" s="111"/>
      <c r="G589" s="111"/>
      <c r="H589" s="111"/>
      <c r="I589" s="12"/>
      <c r="J589" s="12"/>
      <c r="K589" s="12"/>
      <c r="L589" s="41"/>
      <c r="M589" s="178"/>
      <c r="N589" s="178"/>
      <c r="O589" s="178"/>
      <c r="P589" s="178"/>
    </row>
    <row r="590" spans="1:16" ht="15.75" customHeight="1">
      <c r="A590" s="132"/>
      <c r="B590" s="111"/>
      <c r="C590" s="111"/>
      <c r="D590" s="111"/>
      <c r="E590" s="111"/>
      <c r="F590" s="111"/>
      <c r="G590" s="111"/>
      <c r="H590" s="111"/>
      <c r="I590" s="12"/>
      <c r="J590" s="12"/>
      <c r="K590" s="12"/>
      <c r="L590" s="41"/>
      <c r="M590" s="178"/>
      <c r="N590" s="178"/>
      <c r="O590" s="178"/>
      <c r="P590" s="178"/>
    </row>
    <row r="591" spans="1:16" ht="15.75" customHeight="1">
      <c r="A591" s="132"/>
      <c r="B591" s="111"/>
      <c r="C591" s="111"/>
      <c r="D591" s="111"/>
      <c r="E591" s="111"/>
      <c r="F591" s="111"/>
      <c r="G591" s="111"/>
      <c r="H591" s="111"/>
      <c r="I591" s="12"/>
      <c r="J591" s="12"/>
      <c r="K591" s="12"/>
      <c r="L591" s="41"/>
      <c r="M591" s="178"/>
      <c r="N591" s="178"/>
      <c r="O591" s="178"/>
      <c r="P591" s="178"/>
    </row>
    <row r="592" spans="1:16" ht="15.75" customHeight="1">
      <c r="A592" s="132"/>
      <c r="B592" s="111"/>
      <c r="C592" s="111"/>
      <c r="D592" s="111"/>
      <c r="E592" s="111"/>
      <c r="F592" s="111"/>
      <c r="G592" s="111"/>
      <c r="H592" s="111"/>
      <c r="I592" s="12"/>
      <c r="J592" s="12"/>
      <c r="K592" s="12"/>
      <c r="L592" s="41"/>
      <c r="M592" s="178"/>
      <c r="N592" s="178"/>
      <c r="O592" s="178"/>
      <c r="P592" s="178"/>
    </row>
    <row r="593" spans="1:16" ht="15.75" customHeight="1">
      <c r="A593" s="132"/>
      <c r="B593" s="111"/>
      <c r="C593" s="111"/>
      <c r="D593" s="111"/>
      <c r="E593" s="111"/>
      <c r="F593" s="111"/>
      <c r="G593" s="111"/>
      <c r="H593" s="111"/>
      <c r="I593" s="12"/>
      <c r="J593" s="12"/>
      <c r="K593" s="12"/>
      <c r="L593" s="41"/>
      <c r="M593" s="178"/>
      <c r="N593" s="178"/>
      <c r="O593" s="178"/>
      <c r="P593" s="178"/>
    </row>
    <row r="594" spans="1:16" ht="15.75" customHeight="1">
      <c r="A594" s="132"/>
      <c r="B594" s="111"/>
      <c r="C594" s="111"/>
      <c r="D594" s="111"/>
      <c r="E594" s="111"/>
      <c r="F594" s="111"/>
      <c r="G594" s="111"/>
      <c r="H594" s="111"/>
      <c r="I594" s="12"/>
      <c r="J594" s="12"/>
      <c r="K594" s="12"/>
      <c r="L594" s="41"/>
      <c r="M594" s="178"/>
      <c r="N594" s="178"/>
      <c r="O594" s="178"/>
      <c r="P594" s="178"/>
    </row>
    <row r="595" spans="1:16" ht="15.75" customHeight="1">
      <c r="A595" s="132"/>
      <c r="B595" s="111"/>
      <c r="C595" s="111"/>
      <c r="D595" s="111"/>
      <c r="E595" s="111"/>
      <c r="F595" s="111"/>
      <c r="G595" s="111"/>
      <c r="H595" s="111"/>
      <c r="I595" s="12"/>
      <c r="J595" s="12"/>
      <c r="K595" s="12"/>
      <c r="L595" s="41"/>
      <c r="M595" s="178"/>
      <c r="N595" s="178"/>
      <c r="O595" s="178"/>
      <c r="P595" s="178"/>
    </row>
    <row r="596" spans="1:16" ht="15.75" customHeight="1">
      <c r="A596" s="132"/>
      <c r="B596" s="111"/>
      <c r="C596" s="111"/>
      <c r="D596" s="111"/>
      <c r="E596" s="111"/>
      <c r="F596" s="111"/>
      <c r="G596" s="111"/>
      <c r="H596" s="111"/>
      <c r="I596" s="12"/>
      <c r="J596" s="12"/>
      <c r="K596" s="12"/>
      <c r="L596" s="41"/>
      <c r="M596" s="178"/>
      <c r="N596" s="178"/>
      <c r="O596" s="178"/>
      <c r="P596" s="178"/>
    </row>
    <row r="597" spans="1:16" ht="15.75" customHeight="1">
      <c r="A597" s="132"/>
      <c r="B597" s="111"/>
      <c r="C597" s="111"/>
      <c r="D597" s="111"/>
      <c r="E597" s="111"/>
      <c r="F597" s="111"/>
      <c r="G597" s="111"/>
      <c r="H597" s="111"/>
      <c r="I597" s="12"/>
      <c r="J597" s="12"/>
      <c r="K597" s="12"/>
      <c r="L597" s="41"/>
      <c r="M597" s="178"/>
      <c r="N597" s="178"/>
      <c r="O597" s="178"/>
      <c r="P597" s="178"/>
    </row>
    <row r="598" spans="1:16" ht="15.75" customHeight="1">
      <c r="A598" s="132"/>
      <c r="B598" s="111"/>
      <c r="C598" s="111"/>
      <c r="D598" s="111"/>
      <c r="E598" s="111"/>
      <c r="F598" s="111"/>
      <c r="G598" s="111"/>
      <c r="H598" s="111"/>
      <c r="I598" s="12"/>
      <c r="J598" s="12"/>
      <c r="K598" s="12"/>
      <c r="L598" s="41"/>
      <c r="M598" s="178"/>
      <c r="N598" s="178"/>
      <c r="O598" s="178"/>
      <c r="P598" s="178"/>
    </row>
    <row r="599" spans="1:16" ht="15.75" customHeight="1">
      <c r="A599" s="132"/>
      <c r="B599" s="111"/>
      <c r="C599" s="111"/>
      <c r="D599" s="111"/>
      <c r="E599" s="111"/>
      <c r="F599" s="111"/>
      <c r="G599" s="111"/>
      <c r="H599" s="111"/>
      <c r="I599" s="12"/>
      <c r="J599" s="12"/>
      <c r="K599" s="12"/>
      <c r="L599" s="41"/>
      <c r="M599" s="178"/>
      <c r="N599" s="178"/>
      <c r="O599" s="178"/>
      <c r="P599" s="178"/>
    </row>
    <row r="600" spans="1:16" ht="15.75" customHeight="1">
      <c r="A600" s="132"/>
      <c r="B600" s="111"/>
      <c r="C600" s="111"/>
      <c r="D600" s="111"/>
      <c r="E600" s="111"/>
      <c r="F600" s="111"/>
      <c r="G600" s="111"/>
      <c r="H600" s="111"/>
      <c r="I600" s="12"/>
      <c r="J600" s="12"/>
      <c r="K600" s="12"/>
      <c r="L600" s="41"/>
      <c r="M600" s="178"/>
      <c r="N600" s="178"/>
      <c r="O600" s="178"/>
      <c r="P600" s="178"/>
    </row>
    <row r="601" spans="1:16" ht="15.75" customHeight="1">
      <c r="A601" s="132"/>
      <c r="B601" s="111"/>
      <c r="C601" s="111"/>
      <c r="D601" s="111"/>
      <c r="E601" s="111"/>
      <c r="F601" s="111"/>
      <c r="G601" s="111"/>
      <c r="H601" s="111"/>
      <c r="I601" s="12"/>
      <c r="J601" s="12"/>
      <c r="K601" s="12"/>
      <c r="L601" s="41"/>
      <c r="M601" s="178"/>
      <c r="N601" s="178"/>
      <c r="O601" s="178"/>
      <c r="P601" s="178"/>
    </row>
    <row r="602" spans="1:16" ht="15.75" customHeight="1">
      <c r="A602" s="132"/>
      <c r="B602" s="111"/>
      <c r="C602" s="111"/>
      <c r="D602" s="111"/>
      <c r="E602" s="111"/>
      <c r="F602" s="111"/>
      <c r="G602" s="111"/>
      <c r="H602" s="111"/>
      <c r="I602" s="12"/>
      <c r="J602" s="12"/>
      <c r="K602" s="12"/>
      <c r="L602" s="41"/>
      <c r="M602" s="178"/>
      <c r="N602" s="178"/>
      <c r="O602" s="178"/>
      <c r="P602" s="178"/>
    </row>
    <row r="603" spans="1:16" ht="15.75" customHeight="1">
      <c r="A603" s="132"/>
      <c r="B603" s="111"/>
      <c r="C603" s="111"/>
      <c r="D603" s="111"/>
      <c r="E603" s="111"/>
      <c r="F603" s="111"/>
      <c r="G603" s="111"/>
      <c r="H603" s="111"/>
      <c r="I603" s="12"/>
      <c r="J603" s="12"/>
      <c r="K603" s="12"/>
      <c r="L603" s="41"/>
      <c r="M603" s="178"/>
      <c r="N603" s="178"/>
      <c r="O603" s="178"/>
      <c r="P603" s="178"/>
    </row>
    <row r="604" spans="1:16" ht="15.75" customHeight="1">
      <c r="A604" s="132"/>
      <c r="B604" s="111"/>
      <c r="C604" s="111"/>
      <c r="D604" s="111"/>
      <c r="E604" s="111"/>
      <c r="F604" s="111"/>
      <c r="G604" s="111"/>
      <c r="H604" s="111"/>
      <c r="I604" s="12"/>
      <c r="J604" s="12"/>
      <c r="K604" s="12"/>
      <c r="L604" s="41"/>
      <c r="M604" s="178"/>
      <c r="N604" s="178"/>
      <c r="O604" s="178"/>
      <c r="P604" s="178"/>
    </row>
    <row r="605" spans="1:16" ht="15.75" customHeight="1">
      <c r="A605" s="132"/>
      <c r="B605" s="111"/>
      <c r="C605" s="111"/>
      <c r="D605" s="111"/>
      <c r="E605" s="111"/>
      <c r="F605" s="111"/>
      <c r="G605" s="111"/>
      <c r="H605" s="111"/>
      <c r="I605" s="12"/>
      <c r="J605" s="12"/>
      <c r="K605" s="12"/>
      <c r="L605" s="41"/>
      <c r="M605" s="178"/>
      <c r="N605" s="178"/>
      <c r="O605" s="178"/>
      <c r="P605" s="178"/>
    </row>
    <row r="606" spans="1:16" ht="15.75" customHeight="1">
      <c r="A606" s="132"/>
      <c r="B606" s="111"/>
      <c r="C606" s="111"/>
      <c r="D606" s="111"/>
      <c r="E606" s="111"/>
      <c r="F606" s="111"/>
      <c r="G606" s="111"/>
      <c r="H606" s="111"/>
      <c r="I606" s="12"/>
      <c r="J606" s="12"/>
      <c r="K606" s="12"/>
      <c r="L606" s="41"/>
      <c r="M606" s="178"/>
      <c r="N606" s="178"/>
      <c r="O606" s="178"/>
      <c r="P606" s="178"/>
    </row>
    <row r="607" spans="1:16" ht="15.75" customHeight="1">
      <c r="A607" s="132"/>
      <c r="B607" s="111"/>
      <c r="C607" s="111"/>
      <c r="D607" s="111"/>
      <c r="E607" s="111"/>
      <c r="F607" s="111"/>
      <c r="G607" s="111"/>
      <c r="H607" s="111"/>
      <c r="I607" s="12"/>
      <c r="J607" s="12"/>
      <c r="K607" s="12"/>
      <c r="L607" s="41"/>
      <c r="M607" s="178"/>
      <c r="N607" s="178"/>
      <c r="O607" s="178"/>
      <c r="P607" s="178"/>
    </row>
    <row r="608" spans="1:16" ht="15.75" customHeight="1">
      <c r="A608" s="132"/>
      <c r="B608" s="111"/>
      <c r="C608" s="111"/>
      <c r="D608" s="111"/>
      <c r="E608" s="111"/>
      <c r="F608" s="111"/>
      <c r="G608" s="111"/>
      <c r="H608" s="111"/>
      <c r="I608" s="12"/>
      <c r="J608" s="12"/>
      <c r="K608" s="12"/>
      <c r="L608" s="41"/>
      <c r="M608" s="178"/>
      <c r="N608" s="178"/>
      <c r="O608" s="178"/>
      <c r="P608" s="178"/>
    </row>
    <row r="609" spans="1:16" ht="15.75" customHeight="1">
      <c r="A609" s="132"/>
      <c r="B609" s="111"/>
      <c r="C609" s="111"/>
      <c r="D609" s="111"/>
      <c r="E609" s="111"/>
      <c r="F609" s="111"/>
      <c r="G609" s="111"/>
      <c r="H609" s="111"/>
      <c r="I609" s="12"/>
      <c r="J609" s="12"/>
      <c r="K609" s="12"/>
      <c r="L609" s="41"/>
      <c r="M609" s="178"/>
      <c r="N609" s="178"/>
      <c r="O609" s="178"/>
      <c r="P609" s="178"/>
    </row>
    <row r="610" spans="1:16" ht="15.75" customHeight="1">
      <c r="A610" s="132"/>
      <c r="B610" s="111"/>
      <c r="C610" s="111"/>
      <c r="D610" s="111"/>
      <c r="E610" s="111"/>
      <c r="F610" s="111"/>
      <c r="G610" s="111"/>
      <c r="H610" s="111"/>
      <c r="I610" s="12"/>
      <c r="J610" s="12"/>
      <c r="K610" s="12"/>
      <c r="L610" s="41"/>
      <c r="M610" s="178"/>
      <c r="N610" s="178"/>
      <c r="O610" s="178"/>
      <c r="P610" s="178"/>
    </row>
    <row r="611" spans="1:16" ht="15.75" customHeight="1">
      <c r="A611" s="132"/>
      <c r="B611" s="111"/>
      <c r="C611" s="111"/>
      <c r="D611" s="111"/>
      <c r="E611" s="111"/>
      <c r="F611" s="111"/>
      <c r="G611" s="111"/>
      <c r="H611" s="111"/>
      <c r="I611" s="12"/>
      <c r="J611" s="12"/>
      <c r="K611" s="12"/>
      <c r="L611" s="41"/>
      <c r="M611" s="178"/>
      <c r="N611" s="178"/>
      <c r="O611" s="178"/>
      <c r="P611" s="178"/>
    </row>
    <row r="612" spans="1:16" ht="15.75" customHeight="1">
      <c r="A612" s="132"/>
      <c r="B612" s="111"/>
      <c r="C612" s="111"/>
      <c r="D612" s="111"/>
      <c r="E612" s="111"/>
      <c r="F612" s="111"/>
      <c r="G612" s="111"/>
      <c r="H612" s="111"/>
      <c r="I612" s="12"/>
      <c r="J612" s="12"/>
      <c r="K612" s="12"/>
      <c r="L612" s="41"/>
      <c r="M612" s="178"/>
      <c r="N612" s="178"/>
      <c r="O612" s="178"/>
      <c r="P612" s="178"/>
    </row>
    <row r="613" spans="1:16" ht="15.75" customHeight="1">
      <c r="A613" s="132"/>
      <c r="B613" s="111"/>
      <c r="C613" s="111"/>
      <c r="D613" s="111"/>
      <c r="E613" s="111"/>
      <c r="F613" s="111"/>
      <c r="G613" s="111"/>
      <c r="H613" s="111"/>
      <c r="I613" s="12"/>
      <c r="J613" s="12"/>
      <c r="K613" s="12"/>
      <c r="L613" s="41"/>
      <c r="M613" s="178"/>
      <c r="N613" s="178"/>
      <c r="O613" s="178"/>
      <c r="P613" s="178"/>
    </row>
    <row r="614" spans="1:16" ht="15.75" customHeight="1">
      <c r="A614" s="132"/>
      <c r="B614" s="111"/>
      <c r="C614" s="111"/>
      <c r="D614" s="111"/>
      <c r="E614" s="111"/>
      <c r="F614" s="111"/>
      <c r="G614" s="111"/>
      <c r="H614" s="111"/>
      <c r="I614" s="12"/>
      <c r="J614" s="12"/>
      <c r="K614" s="12"/>
      <c r="L614" s="41"/>
      <c r="M614" s="178"/>
      <c r="N614" s="178"/>
      <c r="O614" s="178"/>
      <c r="P614" s="178"/>
    </row>
    <row r="615" spans="1:16" ht="15.75" customHeight="1">
      <c r="A615" s="132"/>
      <c r="B615" s="111"/>
      <c r="C615" s="111"/>
      <c r="D615" s="111"/>
      <c r="E615" s="111"/>
      <c r="F615" s="111"/>
      <c r="G615" s="111"/>
      <c r="H615" s="111"/>
      <c r="I615" s="12"/>
      <c r="J615" s="12"/>
      <c r="K615" s="12"/>
      <c r="L615" s="41"/>
      <c r="M615" s="178"/>
      <c r="N615" s="178"/>
      <c r="O615" s="178"/>
      <c r="P615" s="178"/>
    </row>
    <row r="616" spans="1:16" ht="15.75" customHeight="1">
      <c r="A616" s="132"/>
      <c r="B616" s="111"/>
      <c r="C616" s="111"/>
      <c r="D616" s="111"/>
      <c r="E616" s="111"/>
      <c r="F616" s="111"/>
      <c r="G616" s="111"/>
      <c r="H616" s="111"/>
      <c r="I616" s="12"/>
      <c r="J616" s="12"/>
      <c r="K616" s="12"/>
      <c r="L616" s="41"/>
      <c r="M616" s="178"/>
      <c r="N616" s="178"/>
      <c r="O616" s="178"/>
      <c r="P616" s="178"/>
    </row>
    <row r="617" spans="1:16" ht="15.75" customHeight="1">
      <c r="A617" s="132"/>
      <c r="B617" s="111"/>
      <c r="C617" s="111"/>
      <c r="D617" s="111"/>
      <c r="E617" s="111"/>
      <c r="F617" s="111"/>
      <c r="G617" s="111"/>
      <c r="H617" s="111"/>
      <c r="I617" s="12"/>
      <c r="J617" s="12"/>
      <c r="K617" s="12"/>
      <c r="L617" s="41"/>
      <c r="M617" s="178"/>
      <c r="N617" s="178"/>
      <c r="O617" s="178"/>
      <c r="P617" s="178"/>
    </row>
    <row r="618" spans="1:16" ht="15.75" customHeight="1">
      <c r="A618" s="132"/>
      <c r="B618" s="111"/>
      <c r="C618" s="111"/>
      <c r="D618" s="111"/>
      <c r="E618" s="111"/>
      <c r="F618" s="111"/>
      <c r="G618" s="111"/>
      <c r="H618" s="111"/>
      <c r="I618" s="12"/>
      <c r="J618" s="12"/>
      <c r="K618" s="12"/>
      <c r="L618" s="41"/>
      <c r="M618" s="178"/>
      <c r="N618" s="178"/>
      <c r="O618" s="178"/>
      <c r="P618" s="178"/>
    </row>
    <row r="619" spans="1:16" ht="15.75" customHeight="1">
      <c r="A619" s="132"/>
      <c r="B619" s="111"/>
      <c r="C619" s="111"/>
      <c r="D619" s="111"/>
      <c r="E619" s="111"/>
      <c r="F619" s="111"/>
      <c r="G619" s="111"/>
      <c r="H619" s="111"/>
      <c r="I619" s="12"/>
      <c r="J619" s="12"/>
      <c r="K619" s="12"/>
      <c r="L619" s="41"/>
      <c r="M619" s="178"/>
      <c r="N619" s="178"/>
      <c r="O619" s="178"/>
      <c r="P619" s="178"/>
    </row>
    <row r="620" spans="1:16" ht="15.75" customHeight="1">
      <c r="A620" s="132"/>
      <c r="B620" s="111"/>
      <c r="C620" s="111"/>
      <c r="D620" s="111"/>
      <c r="E620" s="111"/>
      <c r="F620" s="111"/>
      <c r="G620" s="111"/>
      <c r="H620" s="111"/>
      <c r="I620" s="12"/>
      <c r="J620" s="12"/>
      <c r="K620" s="12"/>
      <c r="L620" s="41"/>
      <c r="M620" s="178"/>
      <c r="N620" s="178"/>
      <c r="O620" s="178"/>
      <c r="P620" s="178"/>
    </row>
    <row r="621" spans="1:16" ht="15.75" customHeight="1">
      <c r="A621" s="132"/>
      <c r="B621" s="111"/>
      <c r="C621" s="111"/>
      <c r="D621" s="111"/>
      <c r="E621" s="111"/>
      <c r="F621" s="111"/>
      <c r="G621" s="111"/>
      <c r="H621" s="111"/>
      <c r="I621" s="12"/>
      <c r="J621" s="12"/>
      <c r="K621" s="12"/>
      <c r="L621" s="41"/>
      <c r="M621" s="178"/>
      <c r="N621" s="178"/>
      <c r="O621" s="178"/>
      <c r="P621" s="178"/>
    </row>
    <row r="622" spans="1:16" ht="15.75" customHeight="1">
      <c r="A622" s="132"/>
      <c r="B622" s="111"/>
      <c r="C622" s="111"/>
      <c r="D622" s="111"/>
      <c r="E622" s="111"/>
      <c r="F622" s="111"/>
      <c r="G622" s="111"/>
      <c r="H622" s="111"/>
      <c r="I622" s="12"/>
      <c r="J622" s="12"/>
      <c r="K622" s="12"/>
      <c r="L622" s="41"/>
      <c r="M622" s="178"/>
      <c r="N622" s="178"/>
      <c r="O622" s="178"/>
      <c r="P622" s="178"/>
    </row>
    <row r="623" spans="1:16" ht="15.75" customHeight="1">
      <c r="A623" s="132"/>
      <c r="B623" s="111"/>
      <c r="C623" s="111"/>
      <c r="D623" s="111"/>
      <c r="E623" s="111"/>
      <c r="F623" s="111"/>
      <c r="G623" s="111"/>
      <c r="H623" s="111"/>
      <c r="I623" s="12"/>
      <c r="J623" s="12"/>
      <c r="K623" s="12"/>
      <c r="L623" s="41"/>
      <c r="M623" s="178"/>
      <c r="N623" s="178"/>
      <c r="O623" s="178"/>
      <c r="P623" s="178"/>
    </row>
    <row r="624" spans="1:16" ht="15.75" customHeight="1">
      <c r="A624" s="132"/>
      <c r="B624" s="111"/>
      <c r="C624" s="111"/>
      <c r="D624" s="111"/>
      <c r="E624" s="111"/>
      <c r="F624" s="111"/>
      <c r="G624" s="111"/>
      <c r="H624" s="111"/>
      <c r="I624" s="12"/>
      <c r="J624" s="12"/>
      <c r="K624" s="12"/>
      <c r="L624" s="41"/>
      <c r="M624" s="178"/>
      <c r="N624" s="178"/>
      <c r="O624" s="178"/>
      <c r="P624" s="178"/>
    </row>
    <row r="625" spans="1:16" ht="15.75" customHeight="1">
      <c r="A625" s="132"/>
      <c r="B625" s="111"/>
      <c r="C625" s="111"/>
      <c r="D625" s="111"/>
      <c r="E625" s="111"/>
      <c r="F625" s="111"/>
      <c r="G625" s="111"/>
      <c r="H625" s="111"/>
      <c r="I625" s="12"/>
      <c r="J625" s="12"/>
      <c r="K625" s="12"/>
      <c r="L625" s="41"/>
      <c r="M625" s="178"/>
      <c r="N625" s="178"/>
      <c r="O625" s="178"/>
      <c r="P625" s="178"/>
    </row>
    <row r="626" spans="1:16" ht="15.75" customHeight="1">
      <c r="A626" s="132"/>
      <c r="B626" s="111"/>
      <c r="C626" s="111"/>
      <c r="D626" s="111"/>
      <c r="E626" s="111"/>
      <c r="F626" s="111"/>
      <c r="G626" s="111"/>
      <c r="H626" s="111"/>
      <c r="I626" s="12"/>
      <c r="J626" s="12"/>
      <c r="K626" s="12"/>
      <c r="L626" s="41"/>
      <c r="M626" s="178"/>
      <c r="N626" s="178"/>
      <c r="O626" s="178"/>
      <c r="P626" s="178"/>
    </row>
    <row r="627" spans="1:16" ht="15.75" customHeight="1">
      <c r="A627" s="132"/>
      <c r="B627" s="111"/>
      <c r="C627" s="111"/>
      <c r="D627" s="111"/>
      <c r="E627" s="111"/>
      <c r="F627" s="111"/>
      <c r="G627" s="111"/>
      <c r="H627" s="111"/>
      <c r="I627" s="12"/>
      <c r="J627" s="12"/>
      <c r="K627" s="12"/>
      <c r="L627" s="41"/>
      <c r="M627" s="178"/>
      <c r="N627" s="178"/>
      <c r="O627" s="178"/>
      <c r="P627" s="178"/>
    </row>
    <row r="628" spans="1:16" ht="15.75" customHeight="1">
      <c r="A628" s="132"/>
      <c r="B628" s="111"/>
      <c r="C628" s="111"/>
      <c r="D628" s="111"/>
      <c r="E628" s="111"/>
      <c r="F628" s="111"/>
      <c r="G628" s="111"/>
      <c r="H628" s="111"/>
      <c r="I628" s="12"/>
      <c r="J628" s="12"/>
      <c r="K628" s="12"/>
      <c r="L628" s="41"/>
      <c r="M628" s="178"/>
      <c r="N628" s="178"/>
      <c r="O628" s="178"/>
      <c r="P628" s="178"/>
    </row>
    <row r="629" spans="1:16" ht="15.75" customHeight="1">
      <c r="A629" s="132"/>
      <c r="B629" s="111"/>
      <c r="C629" s="111"/>
      <c r="D629" s="111"/>
      <c r="E629" s="111"/>
      <c r="F629" s="111"/>
      <c r="G629" s="111"/>
      <c r="H629" s="111"/>
      <c r="I629" s="12"/>
      <c r="J629" s="12"/>
      <c r="K629" s="12"/>
      <c r="L629" s="41"/>
      <c r="M629" s="178"/>
      <c r="N629" s="178"/>
      <c r="O629" s="178"/>
      <c r="P629" s="178"/>
    </row>
    <row r="630" spans="1:16" ht="15.75" customHeight="1">
      <c r="A630" s="132"/>
      <c r="B630" s="111"/>
      <c r="C630" s="111"/>
      <c r="D630" s="111"/>
      <c r="E630" s="111"/>
      <c r="F630" s="111"/>
      <c r="G630" s="111"/>
      <c r="H630" s="111"/>
      <c r="I630" s="12"/>
      <c r="J630" s="12"/>
      <c r="K630" s="12"/>
      <c r="L630" s="41"/>
      <c r="M630" s="178"/>
      <c r="N630" s="178"/>
      <c r="O630" s="178"/>
      <c r="P630" s="178"/>
    </row>
    <row r="631" spans="1:16" ht="15.75" customHeight="1">
      <c r="A631" s="132"/>
      <c r="B631" s="111"/>
      <c r="C631" s="111"/>
      <c r="D631" s="111"/>
      <c r="E631" s="111"/>
      <c r="F631" s="111"/>
      <c r="G631" s="111"/>
      <c r="H631" s="111"/>
      <c r="I631" s="12"/>
      <c r="J631" s="12"/>
      <c r="K631" s="12"/>
      <c r="L631" s="41"/>
      <c r="M631" s="178"/>
      <c r="N631" s="178"/>
      <c r="O631" s="178"/>
      <c r="P631" s="178"/>
    </row>
    <row r="632" spans="1:16" ht="15.75" customHeight="1">
      <c r="A632" s="132"/>
      <c r="B632" s="111"/>
      <c r="C632" s="111"/>
      <c r="D632" s="111"/>
      <c r="E632" s="111"/>
      <c r="F632" s="111"/>
      <c r="G632" s="111"/>
      <c r="H632" s="111"/>
      <c r="I632" s="12"/>
      <c r="J632" s="12"/>
      <c r="K632" s="12"/>
      <c r="L632" s="41"/>
      <c r="M632" s="178"/>
      <c r="N632" s="178"/>
      <c r="O632" s="178"/>
      <c r="P632" s="178"/>
    </row>
    <row r="633" spans="1:16" ht="15.75" customHeight="1">
      <c r="A633" s="132"/>
      <c r="B633" s="111"/>
      <c r="C633" s="111"/>
      <c r="D633" s="111"/>
      <c r="E633" s="111"/>
      <c r="F633" s="111"/>
      <c r="G633" s="111"/>
      <c r="H633" s="111"/>
      <c r="I633" s="12"/>
      <c r="J633" s="12"/>
      <c r="K633" s="12"/>
      <c r="L633" s="41"/>
      <c r="M633" s="178"/>
      <c r="N633" s="178"/>
      <c r="O633" s="178"/>
      <c r="P633" s="178"/>
    </row>
    <row r="634" spans="1:16" ht="15.75" customHeight="1">
      <c r="A634" s="132"/>
      <c r="B634" s="111"/>
      <c r="C634" s="111"/>
      <c r="D634" s="111"/>
      <c r="E634" s="111"/>
      <c r="F634" s="111"/>
      <c r="G634" s="111"/>
      <c r="H634" s="111"/>
      <c r="I634" s="12"/>
      <c r="J634" s="12"/>
      <c r="K634" s="12"/>
      <c r="L634" s="41"/>
      <c r="M634" s="178"/>
      <c r="N634" s="178"/>
      <c r="O634" s="178"/>
      <c r="P634" s="178"/>
    </row>
    <row r="635" spans="1:16" ht="15.75" customHeight="1">
      <c r="A635" s="132"/>
      <c r="B635" s="111"/>
      <c r="C635" s="111"/>
      <c r="D635" s="111"/>
      <c r="E635" s="111"/>
      <c r="F635" s="111"/>
      <c r="G635" s="111"/>
      <c r="H635" s="111"/>
      <c r="I635" s="12"/>
      <c r="J635" s="12"/>
      <c r="K635" s="12"/>
      <c r="L635" s="41"/>
      <c r="M635" s="178"/>
      <c r="N635" s="178"/>
      <c r="O635" s="178"/>
      <c r="P635" s="178"/>
    </row>
    <row r="636" spans="1:16" ht="15.75" customHeight="1">
      <c r="A636" s="132"/>
      <c r="B636" s="111"/>
      <c r="C636" s="111"/>
      <c r="D636" s="111"/>
      <c r="E636" s="111"/>
      <c r="F636" s="111"/>
      <c r="G636" s="111"/>
      <c r="H636" s="111"/>
      <c r="I636" s="12"/>
      <c r="J636" s="12"/>
      <c r="K636" s="12"/>
      <c r="L636" s="41"/>
      <c r="M636" s="178"/>
      <c r="N636" s="178"/>
      <c r="O636" s="178"/>
      <c r="P636" s="178"/>
    </row>
    <row r="637" spans="1:16" ht="15.75" customHeight="1">
      <c r="A637" s="132"/>
      <c r="B637" s="111"/>
      <c r="C637" s="111"/>
      <c r="D637" s="111"/>
      <c r="E637" s="111"/>
      <c r="F637" s="111"/>
      <c r="G637" s="111"/>
      <c r="H637" s="111"/>
      <c r="I637" s="12"/>
      <c r="J637" s="12"/>
      <c r="K637" s="12"/>
      <c r="L637" s="41"/>
      <c r="M637" s="178"/>
      <c r="N637" s="178"/>
      <c r="O637" s="178"/>
      <c r="P637" s="178"/>
    </row>
    <row r="638" spans="1:16" ht="15.75" customHeight="1">
      <c r="A638" s="132"/>
      <c r="B638" s="111"/>
      <c r="C638" s="111"/>
      <c r="D638" s="111"/>
      <c r="E638" s="111"/>
      <c r="F638" s="111"/>
      <c r="G638" s="111"/>
      <c r="H638" s="111"/>
      <c r="I638" s="12"/>
      <c r="J638" s="12"/>
      <c r="K638" s="12"/>
      <c r="L638" s="41"/>
      <c r="M638" s="178"/>
      <c r="N638" s="178"/>
      <c r="O638" s="178"/>
      <c r="P638" s="178"/>
    </row>
    <row r="639" spans="1:16" ht="15.75" customHeight="1">
      <c r="A639" s="132"/>
      <c r="B639" s="111"/>
      <c r="C639" s="111"/>
      <c r="D639" s="111"/>
      <c r="E639" s="111"/>
      <c r="F639" s="111"/>
      <c r="G639" s="111"/>
      <c r="H639" s="111"/>
      <c r="I639" s="12"/>
      <c r="J639" s="12"/>
      <c r="K639" s="12"/>
      <c r="L639" s="41"/>
      <c r="M639" s="178"/>
      <c r="N639" s="178"/>
      <c r="O639" s="178"/>
      <c r="P639" s="178"/>
    </row>
    <row r="640" spans="1:16" ht="15.75" customHeight="1">
      <c r="A640" s="132"/>
      <c r="B640" s="111"/>
      <c r="C640" s="111"/>
      <c r="D640" s="111"/>
      <c r="E640" s="111"/>
      <c r="F640" s="111"/>
      <c r="G640" s="111"/>
      <c r="H640" s="111"/>
      <c r="I640" s="12"/>
      <c r="J640" s="12"/>
      <c r="K640" s="12"/>
      <c r="L640" s="41"/>
      <c r="M640" s="178"/>
      <c r="N640" s="178"/>
      <c r="O640" s="178"/>
      <c r="P640" s="178"/>
    </row>
    <row r="641" spans="1:16" ht="15.75" customHeight="1">
      <c r="A641" s="132"/>
      <c r="B641" s="111"/>
      <c r="C641" s="111"/>
      <c r="D641" s="111"/>
      <c r="E641" s="111"/>
      <c r="F641" s="111"/>
      <c r="G641" s="111"/>
      <c r="H641" s="111"/>
      <c r="I641" s="12"/>
      <c r="J641" s="12"/>
      <c r="K641" s="12"/>
      <c r="L641" s="41"/>
      <c r="M641" s="178"/>
      <c r="N641" s="178"/>
      <c r="O641" s="178"/>
      <c r="P641" s="178"/>
    </row>
    <row r="642" spans="1:16" ht="15.75" customHeight="1">
      <c r="A642" s="132"/>
      <c r="B642" s="111"/>
      <c r="C642" s="111"/>
      <c r="D642" s="111"/>
      <c r="E642" s="111"/>
      <c r="F642" s="111"/>
      <c r="G642" s="111"/>
      <c r="H642" s="111"/>
      <c r="I642" s="12"/>
      <c r="J642" s="12"/>
      <c r="K642" s="12"/>
      <c r="L642" s="41"/>
      <c r="M642" s="178"/>
      <c r="N642" s="178"/>
      <c r="O642" s="178"/>
      <c r="P642" s="178"/>
    </row>
    <row r="643" spans="1:16" ht="15.75" customHeight="1">
      <c r="A643" s="132"/>
      <c r="B643" s="111"/>
      <c r="C643" s="111"/>
      <c r="D643" s="111"/>
      <c r="E643" s="111"/>
      <c r="F643" s="111"/>
      <c r="G643" s="111"/>
      <c r="H643" s="111"/>
      <c r="I643" s="12"/>
      <c r="J643" s="12"/>
      <c r="K643" s="12"/>
      <c r="L643" s="41"/>
      <c r="M643" s="178"/>
      <c r="N643" s="178"/>
      <c r="O643" s="178"/>
      <c r="P643" s="178"/>
    </row>
    <row r="644" spans="1:16" ht="15.75" customHeight="1">
      <c r="A644" s="132"/>
      <c r="B644" s="111"/>
      <c r="C644" s="111"/>
      <c r="D644" s="111"/>
      <c r="E644" s="111"/>
      <c r="F644" s="111"/>
      <c r="G644" s="111"/>
      <c r="H644" s="111"/>
      <c r="I644" s="12"/>
      <c r="J644" s="12"/>
      <c r="K644" s="12"/>
      <c r="L644" s="41"/>
      <c r="M644" s="178"/>
      <c r="N644" s="178"/>
      <c r="O644" s="178"/>
      <c r="P644" s="178"/>
    </row>
    <row r="645" spans="1:16" ht="15.75" customHeight="1">
      <c r="A645" s="132"/>
      <c r="B645" s="111"/>
      <c r="C645" s="111"/>
      <c r="D645" s="111"/>
      <c r="E645" s="111"/>
      <c r="F645" s="111"/>
      <c r="G645" s="111"/>
      <c r="H645" s="111"/>
      <c r="I645" s="12"/>
      <c r="J645" s="12"/>
      <c r="K645" s="12"/>
      <c r="L645" s="41"/>
      <c r="M645" s="178"/>
      <c r="N645" s="178"/>
      <c r="O645" s="178"/>
      <c r="P645" s="178"/>
    </row>
    <row r="646" spans="1:16" ht="15.75" customHeight="1">
      <c r="A646" s="132"/>
      <c r="B646" s="111"/>
      <c r="C646" s="111"/>
      <c r="D646" s="111"/>
      <c r="E646" s="111"/>
      <c r="F646" s="111"/>
      <c r="G646" s="111"/>
      <c r="H646" s="111"/>
      <c r="I646" s="12"/>
      <c r="J646" s="12"/>
      <c r="K646" s="12"/>
      <c r="L646" s="41"/>
      <c r="M646" s="178"/>
      <c r="N646" s="178"/>
      <c r="O646" s="178"/>
      <c r="P646" s="178"/>
    </row>
    <row r="647" spans="1:16" ht="15.75" customHeight="1">
      <c r="A647" s="132"/>
      <c r="B647" s="111"/>
      <c r="C647" s="111"/>
      <c r="D647" s="111"/>
      <c r="E647" s="111"/>
      <c r="F647" s="111"/>
      <c r="G647" s="111"/>
      <c r="H647" s="111"/>
      <c r="I647" s="12"/>
      <c r="J647" s="12"/>
      <c r="K647" s="12"/>
      <c r="L647" s="41"/>
      <c r="M647" s="178"/>
      <c r="N647" s="178"/>
      <c r="O647" s="178"/>
      <c r="P647" s="178"/>
    </row>
    <row r="648" spans="1:16" ht="15.75" customHeight="1">
      <c r="A648" s="132"/>
      <c r="B648" s="111"/>
      <c r="C648" s="111"/>
      <c r="D648" s="111"/>
      <c r="E648" s="111"/>
      <c r="F648" s="111"/>
      <c r="G648" s="111"/>
      <c r="H648" s="111"/>
      <c r="I648" s="12"/>
      <c r="J648" s="12"/>
      <c r="K648" s="12"/>
      <c r="L648" s="41"/>
      <c r="M648" s="178"/>
      <c r="N648" s="178"/>
      <c r="O648" s="178"/>
      <c r="P648" s="178"/>
    </row>
    <row r="649" spans="1:16" ht="15.75" customHeight="1">
      <c r="A649" s="132"/>
      <c r="B649" s="111"/>
      <c r="C649" s="111"/>
      <c r="D649" s="111"/>
      <c r="E649" s="111"/>
      <c r="F649" s="111"/>
      <c r="G649" s="111"/>
      <c r="H649" s="111"/>
      <c r="I649" s="12"/>
      <c r="J649" s="12"/>
      <c r="K649" s="12"/>
      <c r="L649" s="41"/>
      <c r="M649" s="178"/>
      <c r="N649" s="178"/>
      <c r="O649" s="178"/>
      <c r="P649" s="178"/>
    </row>
    <row r="650" spans="1:16" ht="15.75" customHeight="1">
      <c r="A650" s="132"/>
      <c r="B650" s="111"/>
      <c r="C650" s="111"/>
      <c r="D650" s="111"/>
      <c r="E650" s="111"/>
      <c r="F650" s="111"/>
      <c r="G650" s="111"/>
      <c r="H650" s="111"/>
      <c r="I650" s="12"/>
      <c r="J650" s="12"/>
      <c r="K650" s="12"/>
      <c r="L650" s="41"/>
      <c r="M650" s="178"/>
      <c r="N650" s="178"/>
      <c r="O650" s="178"/>
      <c r="P650" s="178"/>
    </row>
    <row r="651" spans="1:16" ht="15.75" customHeight="1">
      <c r="A651" s="132"/>
      <c r="B651" s="111"/>
      <c r="C651" s="111"/>
      <c r="D651" s="111"/>
      <c r="E651" s="111"/>
      <c r="F651" s="111"/>
      <c r="G651" s="111"/>
      <c r="H651" s="111"/>
      <c r="I651" s="12"/>
      <c r="J651" s="12"/>
      <c r="K651" s="12"/>
      <c r="L651" s="41"/>
      <c r="M651" s="178"/>
      <c r="N651" s="178"/>
      <c r="O651" s="178"/>
      <c r="P651" s="178"/>
    </row>
    <row r="652" spans="1:16" ht="15.75" customHeight="1">
      <c r="A652" s="132"/>
      <c r="B652" s="111"/>
      <c r="C652" s="111"/>
      <c r="D652" s="111"/>
      <c r="E652" s="111"/>
      <c r="F652" s="111"/>
      <c r="G652" s="111"/>
      <c r="H652" s="111"/>
      <c r="I652" s="12"/>
      <c r="J652" s="12"/>
      <c r="K652" s="12"/>
      <c r="L652" s="41"/>
      <c r="M652" s="178"/>
      <c r="N652" s="178"/>
      <c r="O652" s="178"/>
      <c r="P652" s="178"/>
    </row>
    <row r="653" spans="1:16" ht="15.75" customHeight="1">
      <c r="A653" s="132"/>
      <c r="B653" s="111"/>
      <c r="C653" s="111"/>
      <c r="D653" s="111"/>
      <c r="E653" s="111"/>
      <c r="F653" s="111"/>
      <c r="G653" s="111"/>
      <c r="H653" s="111"/>
      <c r="I653" s="12"/>
      <c r="J653" s="12"/>
      <c r="K653" s="12"/>
      <c r="L653" s="41"/>
      <c r="M653" s="178"/>
      <c r="N653" s="178"/>
      <c r="O653" s="178"/>
      <c r="P653" s="178"/>
    </row>
    <row r="654" spans="1:16" ht="15.75" customHeight="1">
      <c r="A654" s="132"/>
      <c r="B654" s="111"/>
      <c r="C654" s="111"/>
      <c r="D654" s="111"/>
      <c r="E654" s="111"/>
      <c r="F654" s="111"/>
      <c r="G654" s="111"/>
      <c r="H654" s="111"/>
      <c r="I654" s="12"/>
      <c r="J654" s="12"/>
      <c r="K654" s="12"/>
      <c r="L654" s="41"/>
      <c r="M654" s="178"/>
      <c r="N654" s="178"/>
      <c r="O654" s="178"/>
      <c r="P654" s="178"/>
    </row>
    <row r="655" spans="1:16" ht="15.75" customHeight="1">
      <c r="A655" s="132"/>
      <c r="B655" s="111"/>
      <c r="C655" s="111"/>
      <c r="D655" s="111"/>
      <c r="E655" s="111"/>
      <c r="F655" s="111"/>
      <c r="G655" s="111"/>
      <c r="H655" s="111"/>
      <c r="I655" s="12"/>
      <c r="J655" s="12"/>
      <c r="K655" s="12"/>
      <c r="L655" s="41"/>
      <c r="M655" s="178"/>
      <c r="N655" s="178"/>
      <c r="O655" s="178"/>
      <c r="P655" s="178"/>
    </row>
    <row r="656" spans="1:16" ht="15.75" customHeight="1">
      <c r="A656" s="132"/>
      <c r="B656" s="111"/>
      <c r="C656" s="111"/>
      <c r="D656" s="111"/>
      <c r="E656" s="111"/>
      <c r="F656" s="111"/>
      <c r="G656" s="111"/>
      <c r="H656" s="111"/>
      <c r="I656" s="12"/>
      <c r="J656" s="12"/>
      <c r="K656" s="12"/>
      <c r="L656" s="41"/>
      <c r="M656" s="178"/>
      <c r="N656" s="178"/>
      <c r="O656" s="178"/>
      <c r="P656" s="178"/>
    </row>
    <row r="657" spans="1:16" ht="15.75" customHeight="1">
      <c r="A657" s="132"/>
      <c r="B657" s="111"/>
      <c r="C657" s="111"/>
      <c r="D657" s="111"/>
      <c r="E657" s="111"/>
      <c r="F657" s="111"/>
      <c r="G657" s="111"/>
      <c r="H657" s="111"/>
      <c r="I657" s="12"/>
      <c r="J657" s="12"/>
      <c r="K657" s="12"/>
      <c r="L657" s="41"/>
      <c r="M657" s="178"/>
      <c r="N657" s="178"/>
      <c r="O657" s="178"/>
      <c r="P657" s="178"/>
    </row>
    <row r="658" spans="1:16" ht="15.75" customHeight="1">
      <c r="A658" s="132"/>
      <c r="B658" s="111"/>
      <c r="C658" s="111"/>
      <c r="D658" s="111"/>
      <c r="E658" s="111"/>
      <c r="F658" s="111"/>
      <c r="G658" s="111"/>
      <c r="H658" s="111"/>
      <c r="I658" s="12"/>
      <c r="J658" s="12"/>
      <c r="K658" s="12"/>
      <c r="L658" s="41"/>
      <c r="M658" s="178"/>
      <c r="N658" s="178"/>
      <c r="O658" s="178"/>
      <c r="P658" s="178"/>
    </row>
    <row r="659" spans="1:16" ht="15.75" customHeight="1">
      <c r="A659" s="132"/>
      <c r="B659" s="111"/>
      <c r="C659" s="111"/>
      <c r="D659" s="111"/>
      <c r="E659" s="111"/>
      <c r="F659" s="111"/>
      <c r="G659" s="111"/>
      <c r="H659" s="111"/>
      <c r="I659" s="12"/>
      <c r="J659" s="12"/>
      <c r="K659" s="12"/>
      <c r="L659" s="41"/>
      <c r="M659" s="178"/>
      <c r="N659" s="178"/>
      <c r="O659" s="178"/>
      <c r="P659" s="178"/>
    </row>
    <row r="660" spans="1:16" ht="15.75" customHeight="1">
      <c r="A660" s="132"/>
      <c r="B660" s="111"/>
      <c r="C660" s="111"/>
      <c r="D660" s="111"/>
      <c r="E660" s="111"/>
      <c r="F660" s="111"/>
      <c r="G660" s="111"/>
      <c r="H660" s="111"/>
      <c r="I660" s="12"/>
      <c r="J660" s="12"/>
      <c r="K660" s="12"/>
      <c r="L660" s="41"/>
      <c r="M660" s="178"/>
      <c r="N660" s="178"/>
      <c r="O660" s="178"/>
      <c r="P660" s="178"/>
    </row>
    <row r="661" spans="1:16" ht="15.75" customHeight="1">
      <c r="A661" s="132"/>
      <c r="B661" s="111"/>
      <c r="C661" s="111"/>
      <c r="D661" s="111"/>
      <c r="E661" s="111"/>
      <c r="F661" s="111"/>
      <c r="G661" s="111"/>
      <c r="H661" s="111"/>
      <c r="I661" s="12"/>
      <c r="J661" s="12"/>
      <c r="K661" s="12"/>
      <c r="L661" s="41"/>
      <c r="M661" s="178"/>
      <c r="N661" s="178"/>
      <c r="O661" s="178"/>
      <c r="P661" s="178"/>
    </row>
    <row r="662" spans="1:16" ht="15.75" customHeight="1">
      <c r="A662" s="132"/>
      <c r="B662" s="111"/>
      <c r="C662" s="111"/>
      <c r="D662" s="111"/>
      <c r="E662" s="111"/>
      <c r="F662" s="111"/>
      <c r="G662" s="111"/>
      <c r="H662" s="111"/>
      <c r="I662" s="12"/>
      <c r="J662" s="12"/>
      <c r="K662" s="12"/>
      <c r="L662" s="41"/>
      <c r="M662" s="178"/>
      <c r="N662" s="178"/>
      <c r="O662" s="178"/>
      <c r="P662" s="178"/>
    </row>
    <row r="663" spans="1:16" ht="15.75" customHeight="1">
      <c r="A663" s="132"/>
      <c r="B663" s="111"/>
      <c r="C663" s="111"/>
      <c r="D663" s="111"/>
      <c r="E663" s="111"/>
      <c r="F663" s="111"/>
      <c r="G663" s="111"/>
      <c r="H663" s="111"/>
      <c r="I663" s="12"/>
      <c r="J663" s="12"/>
      <c r="K663" s="12"/>
      <c r="L663" s="41"/>
      <c r="M663" s="178"/>
      <c r="N663" s="178"/>
      <c r="O663" s="178"/>
      <c r="P663" s="178"/>
    </row>
    <row r="664" spans="1:16" ht="15.75" customHeight="1">
      <c r="A664" s="132"/>
      <c r="B664" s="111"/>
      <c r="C664" s="111"/>
      <c r="D664" s="111"/>
      <c r="E664" s="111"/>
      <c r="F664" s="111"/>
      <c r="G664" s="111"/>
      <c r="H664" s="111"/>
      <c r="I664" s="12"/>
      <c r="J664" s="12"/>
      <c r="K664" s="12"/>
      <c r="L664" s="41"/>
      <c r="M664" s="178"/>
      <c r="N664" s="178"/>
      <c r="O664" s="178"/>
      <c r="P664" s="178"/>
    </row>
    <row r="665" spans="1:16" ht="15.75" customHeight="1">
      <c r="A665" s="132"/>
      <c r="B665" s="111"/>
      <c r="C665" s="111"/>
      <c r="D665" s="111"/>
      <c r="E665" s="111"/>
      <c r="F665" s="111"/>
      <c r="G665" s="111"/>
      <c r="H665" s="111"/>
      <c r="I665" s="12"/>
      <c r="J665" s="12"/>
      <c r="K665" s="12"/>
      <c r="L665" s="41"/>
      <c r="M665" s="178"/>
      <c r="N665" s="178"/>
      <c r="O665" s="178"/>
      <c r="P665" s="178"/>
    </row>
    <row r="666" spans="1:16" ht="15.75" customHeight="1">
      <c r="A666" s="132"/>
      <c r="B666" s="111"/>
      <c r="C666" s="111"/>
      <c r="D666" s="111"/>
      <c r="E666" s="111"/>
      <c r="F666" s="111"/>
      <c r="G666" s="111"/>
      <c r="H666" s="111"/>
      <c r="I666" s="12"/>
      <c r="J666" s="12"/>
      <c r="K666" s="12"/>
      <c r="L666" s="41"/>
      <c r="M666" s="178"/>
      <c r="N666" s="178"/>
      <c r="O666" s="178"/>
      <c r="P666" s="178"/>
    </row>
    <row r="667" spans="1:16" ht="15.75" customHeight="1">
      <c r="A667" s="132"/>
      <c r="B667" s="111"/>
      <c r="C667" s="111"/>
      <c r="D667" s="111"/>
      <c r="E667" s="111"/>
      <c r="F667" s="111"/>
      <c r="G667" s="111"/>
      <c r="H667" s="111"/>
      <c r="I667" s="12"/>
      <c r="J667" s="12"/>
      <c r="K667" s="12"/>
      <c r="L667" s="41"/>
      <c r="M667" s="178"/>
      <c r="N667" s="178"/>
      <c r="O667" s="178"/>
      <c r="P667" s="178"/>
    </row>
    <row r="668" spans="1:16" ht="15.75" customHeight="1">
      <c r="A668" s="132"/>
      <c r="B668" s="111"/>
      <c r="C668" s="111"/>
      <c r="D668" s="111"/>
      <c r="E668" s="111"/>
      <c r="F668" s="111"/>
      <c r="G668" s="111"/>
      <c r="H668" s="111"/>
      <c r="I668" s="12"/>
      <c r="J668" s="12"/>
      <c r="K668" s="12"/>
      <c r="L668" s="41"/>
      <c r="M668" s="178"/>
      <c r="N668" s="178"/>
      <c r="O668" s="178"/>
      <c r="P668" s="178"/>
    </row>
    <row r="669" spans="1:16" ht="15.75" customHeight="1">
      <c r="A669" s="132"/>
      <c r="B669" s="111"/>
      <c r="C669" s="111"/>
      <c r="D669" s="111"/>
      <c r="E669" s="111"/>
      <c r="F669" s="111"/>
      <c r="G669" s="111"/>
      <c r="H669" s="111"/>
      <c r="I669" s="12"/>
      <c r="J669" s="12"/>
      <c r="K669" s="12"/>
      <c r="L669" s="41"/>
      <c r="M669" s="178"/>
      <c r="N669" s="178"/>
      <c r="O669" s="178"/>
      <c r="P669" s="178"/>
    </row>
    <row r="670" spans="1:16" ht="15.75" customHeight="1">
      <c r="A670" s="132"/>
      <c r="B670" s="111"/>
      <c r="C670" s="111"/>
      <c r="D670" s="111"/>
      <c r="E670" s="111"/>
      <c r="F670" s="111"/>
      <c r="G670" s="111"/>
      <c r="H670" s="111"/>
      <c r="I670" s="12"/>
      <c r="J670" s="12"/>
      <c r="K670" s="12"/>
      <c r="L670" s="41"/>
      <c r="M670" s="178"/>
      <c r="N670" s="178"/>
      <c r="O670" s="178"/>
      <c r="P670" s="178"/>
    </row>
    <row r="671" spans="1:16" ht="15.75" customHeight="1">
      <c r="A671" s="132"/>
      <c r="B671" s="111"/>
      <c r="C671" s="111"/>
      <c r="D671" s="111"/>
      <c r="E671" s="111"/>
      <c r="F671" s="111"/>
      <c r="G671" s="111"/>
      <c r="H671" s="111"/>
      <c r="I671" s="12"/>
      <c r="J671" s="12"/>
      <c r="K671" s="12"/>
      <c r="L671" s="41"/>
      <c r="M671" s="178"/>
      <c r="N671" s="178"/>
      <c r="O671" s="178"/>
      <c r="P671" s="178"/>
    </row>
    <row r="672" spans="1:16" ht="15.75" customHeight="1">
      <c r="A672" s="132"/>
      <c r="B672" s="111"/>
      <c r="C672" s="111"/>
      <c r="D672" s="111"/>
      <c r="E672" s="111"/>
      <c r="F672" s="111"/>
      <c r="G672" s="111"/>
      <c r="H672" s="111"/>
      <c r="I672" s="12"/>
      <c r="J672" s="12"/>
      <c r="K672" s="12"/>
      <c r="L672" s="41"/>
      <c r="M672" s="178"/>
      <c r="N672" s="178"/>
      <c r="O672" s="178"/>
      <c r="P672" s="178"/>
    </row>
    <row r="673" spans="1:16" ht="15.75" customHeight="1">
      <c r="A673" s="132"/>
      <c r="B673" s="111"/>
      <c r="C673" s="111"/>
      <c r="D673" s="111"/>
      <c r="E673" s="111"/>
      <c r="F673" s="111"/>
      <c r="G673" s="111"/>
      <c r="H673" s="111"/>
      <c r="I673" s="12"/>
      <c r="J673" s="12"/>
      <c r="K673" s="12"/>
      <c r="L673" s="41"/>
      <c r="M673" s="178"/>
      <c r="N673" s="178"/>
      <c r="O673" s="178"/>
      <c r="P673" s="178"/>
    </row>
    <row r="674" spans="1:16" ht="15.75" customHeight="1">
      <c r="A674" s="132"/>
      <c r="B674" s="111"/>
      <c r="C674" s="111"/>
      <c r="D674" s="111"/>
      <c r="E674" s="111"/>
      <c r="F674" s="111"/>
      <c r="G674" s="111"/>
      <c r="H674" s="111"/>
      <c r="I674" s="12"/>
      <c r="J674" s="12"/>
      <c r="K674" s="12"/>
      <c r="L674" s="41"/>
      <c r="M674" s="178"/>
      <c r="N674" s="178"/>
      <c r="O674" s="178"/>
      <c r="P674" s="178"/>
    </row>
    <row r="675" spans="1:16" ht="15.75" customHeight="1">
      <c r="A675" s="132"/>
      <c r="B675" s="111"/>
      <c r="C675" s="111"/>
      <c r="D675" s="111"/>
      <c r="E675" s="111"/>
      <c r="F675" s="111"/>
      <c r="G675" s="111"/>
      <c r="H675" s="111"/>
      <c r="I675" s="12"/>
      <c r="J675" s="12"/>
      <c r="K675" s="12"/>
      <c r="L675" s="41"/>
      <c r="M675" s="178"/>
      <c r="N675" s="178"/>
      <c r="O675" s="178"/>
      <c r="P675" s="178"/>
    </row>
    <row r="676" spans="1:16" ht="15.75" customHeight="1">
      <c r="A676" s="132"/>
      <c r="B676" s="111"/>
      <c r="C676" s="111"/>
      <c r="D676" s="111"/>
      <c r="E676" s="111"/>
      <c r="F676" s="111"/>
      <c r="G676" s="111"/>
      <c r="H676" s="111"/>
      <c r="I676" s="12"/>
      <c r="J676" s="12"/>
      <c r="K676" s="12"/>
      <c r="L676" s="41"/>
      <c r="M676" s="178"/>
      <c r="N676" s="178"/>
      <c r="O676" s="178"/>
      <c r="P676" s="178"/>
    </row>
    <row r="677" spans="1:16" ht="15.75" customHeight="1">
      <c r="A677" s="132"/>
      <c r="B677" s="111"/>
      <c r="C677" s="111"/>
      <c r="D677" s="111"/>
      <c r="E677" s="111"/>
      <c r="F677" s="111"/>
      <c r="G677" s="111"/>
      <c r="H677" s="111"/>
      <c r="I677" s="12"/>
      <c r="J677" s="12"/>
      <c r="K677" s="12"/>
      <c r="L677" s="41"/>
      <c r="M677" s="178"/>
      <c r="N677" s="178"/>
      <c r="O677" s="178"/>
      <c r="P677" s="178"/>
    </row>
    <row r="678" spans="1:16" ht="15.75" customHeight="1">
      <c r="A678" s="132"/>
      <c r="B678" s="111"/>
      <c r="C678" s="111"/>
      <c r="D678" s="111"/>
      <c r="E678" s="111"/>
      <c r="F678" s="111"/>
      <c r="G678" s="111"/>
      <c r="H678" s="111"/>
      <c r="I678" s="12"/>
      <c r="J678" s="12"/>
      <c r="K678" s="12"/>
      <c r="L678" s="41"/>
      <c r="M678" s="178"/>
      <c r="N678" s="178"/>
      <c r="O678" s="178"/>
      <c r="P678" s="178"/>
    </row>
    <row r="679" spans="1:16" ht="15.75" customHeight="1">
      <c r="A679" s="132"/>
      <c r="B679" s="111"/>
      <c r="C679" s="111"/>
      <c r="D679" s="111"/>
      <c r="E679" s="111"/>
      <c r="F679" s="111"/>
      <c r="G679" s="111"/>
      <c r="H679" s="111"/>
      <c r="I679" s="12"/>
      <c r="J679" s="12"/>
      <c r="K679" s="12"/>
      <c r="L679" s="41"/>
      <c r="M679" s="178"/>
      <c r="N679" s="178"/>
      <c r="O679" s="178"/>
      <c r="P679" s="178"/>
    </row>
    <row r="680" spans="1:16" ht="15.75" customHeight="1">
      <c r="A680" s="132"/>
      <c r="B680" s="111"/>
      <c r="C680" s="111"/>
      <c r="D680" s="111"/>
      <c r="E680" s="111"/>
      <c r="F680" s="111"/>
      <c r="G680" s="111"/>
      <c r="H680" s="111"/>
      <c r="I680" s="12"/>
      <c r="J680" s="12"/>
      <c r="K680" s="12"/>
      <c r="L680" s="41"/>
      <c r="M680" s="178"/>
      <c r="N680" s="178"/>
      <c r="O680" s="178"/>
      <c r="P680" s="178"/>
    </row>
    <row r="681" spans="1:16" ht="15.75" customHeight="1">
      <c r="A681" s="132"/>
      <c r="B681" s="111"/>
      <c r="C681" s="111"/>
      <c r="D681" s="111"/>
      <c r="E681" s="111"/>
      <c r="F681" s="111"/>
      <c r="G681" s="111"/>
      <c r="H681" s="111"/>
      <c r="I681" s="12"/>
      <c r="J681" s="12"/>
      <c r="K681" s="12"/>
      <c r="L681" s="41"/>
      <c r="M681" s="178"/>
      <c r="N681" s="178"/>
      <c r="O681" s="178"/>
      <c r="P681" s="178"/>
    </row>
    <row r="682" spans="1:16" ht="15.75" customHeight="1">
      <c r="A682" s="132"/>
      <c r="B682" s="111"/>
      <c r="C682" s="111"/>
      <c r="D682" s="111"/>
      <c r="E682" s="111"/>
      <c r="F682" s="111"/>
      <c r="G682" s="111"/>
      <c r="H682" s="111"/>
      <c r="I682" s="12"/>
      <c r="J682" s="12"/>
      <c r="K682" s="12"/>
      <c r="L682" s="41"/>
      <c r="M682" s="178"/>
      <c r="N682" s="178"/>
      <c r="O682" s="178"/>
      <c r="P682" s="178"/>
    </row>
    <row r="683" spans="1:16" ht="15.75" customHeight="1">
      <c r="A683" s="132"/>
      <c r="B683" s="111"/>
      <c r="C683" s="111"/>
      <c r="D683" s="111"/>
      <c r="E683" s="111"/>
      <c r="F683" s="111"/>
      <c r="G683" s="111"/>
      <c r="H683" s="111"/>
      <c r="I683" s="12"/>
      <c r="J683" s="12"/>
      <c r="K683" s="12"/>
      <c r="L683" s="41"/>
      <c r="M683" s="178"/>
      <c r="N683" s="178"/>
      <c r="O683" s="178"/>
      <c r="P683" s="178"/>
    </row>
    <row r="684" spans="1:16" ht="15.75" customHeight="1">
      <c r="A684" s="132"/>
      <c r="B684" s="111"/>
      <c r="C684" s="111"/>
      <c r="D684" s="111"/>
      <c r="E684" s="111"/>
      <c r="F684" s="111"/>
      <c r="G684" s="111"/>
      <c r="H684" s="111"/>
      <c r="I684" s="12"/>
      <c r="J684" s="12"/>
      <c r="K684" s="12"/>
      <c r="L684" s="41"/>
      <c r="M684" s="178"/>
      <c r="N684" s="178"/>
      <c r="O684" s="178"/>
      <c r="P684" s="178"/>
    </row>
    <row r="685" spans="1:16" ht="15.75" customHeight="1">
      <c r="A685" s="132"/>
      <c r="B685" s="111"/>
      <c r="C685" s="111"/>
      <c r="D685" s="111"/>
      <c r="E685" s="111"/>
      <c r="F685" s="111"/>
      <c r="G685" s="111"/>
      <c r="H685" s="111"/>
      <c r="I685" s="12"/>
      <c r="J685" s="12"/>
      <c r="K685" s="12"/>
      <c r="L685" s="41"/>
      <c r="M685" s="178"/>
      <c r="N685" s="178"/>
      <c r="O685" s="178"/>
      <c r="P685" s="178"/>
    </row>
    <row r="686" spans="1:16" ht="15.75" customHeight="1">
      <c r="A686" s="132"/>
      <c r="B686" s="111"/>
      <c r="C686" s="111"/>
      <c r="D686" s="111"/>
      <c r="E686" s="111"/>
      <c r="F686" s="111"/>
      <c r="G686" s="111"/>
      <c r="H686" s="111"/>
      <c r="I686" s="12"/>
      <c r="J686" s="12"/>
      <c r="K686" s="12"/>
      <c r="L686" s="41"/>
      <c r="M686" s="178"/>
      <c r="N686" s="178"/>
      <c r="O686" s="178"/>
      <c r="P686" s="178"/>
    </row>
    <row r="687" spans="1:16" ht="15.75" customHeight="1">
      <c r="A687" s="132"/>
      <c r="B687" s="111"/>
      <c r="C687" s="111"/>
      <c r="D687" s="111"/>
      <c r="E687" s="111"/>
      <c r="F687" s="111"/>
      <c r="G687" s="111"/>
      <c r="H687" s="111"/>
      <c r="I687" s="12"/>
      <c r="J687" s="12"/>
      <c r="K687" s="12"/>
      <c r="L687" s="41"/>
      <c r="M687" s="178"/>
      <c r="N687" s="178"/>
      <c r="O687" s="178"/>
      <c r="P687" s="178"/>
    </row>
    <row r="688" spans="1:16" ht="15.75" customHeight="1">
      <c r="A688" s="132"/>
      <c r="B688" s="111"/>
      <c r="C688" s="111"/>
      <c r="D688" s="111"/>
      <c r="E688" s="111"/>
      <c r="F688" s="111"/>
      <c r="G688" s="111"/>
      <c r="H688" s="111"/>
      <c r="I688" s="12"/>
      <c r="J688" s="12"/>
      <c r="K688" s="12"/>
      <c r="L688" s="41"/>
      <c r="M688" s="178"/>
      <c r="N688" s="178"/>
      <c r="O688" s="178"/>
      <c r="P688" s="178"/>
    </row>
    <row r="689" spans="1:16" ht="15.75" customHeight="1">
      <c r="A689" s="132"/>
      <c r="B689" s="111"/>
      <c r="C689" s="111"/>
      <c r="D689" s="111"/>
      <c r="E689" s="111"/>
      <c r="F689" s="111"/>
      <c r="G689" s="111"/>
      <c r="H689" s="111"/>
      <c r="I689" s="12"/>
      <c r="J689" s="12"/>
      <c r="K689" s="12"/>
      <c r="L689" s="41"/>
      <c r="M689" s="178"/>
      <c r="N689" s="178"/>
      <c r="O689" s="178"/>
      <c r="P689" s="178"/>
    </row>
    <row r="690" spans="1:16" ht="15.75" customHeight="1">
      <c r="A690" s="132"/>
      <c r="B690" s="111"/>
      <c r="C690" s="111"/>
      <c r="D690" s="111"/>
      <c r="E690" s="111"/>
      <c r="F690" s="111"/>
      <c r="G690" s="111"/>
      <c r="H690" s="111"/>
      <c r="I690" s="12"/>
      <c r="J690" s="12"/>
      <c r="K690" s="12"/>
      <c r="L690" s="41"/>
      <c r="M690" s="178"/>
      <c r="N690" s="178"/>
      <c r="O690" s="178"/>
      <c r="P690" s="178"/>
    </row>
    <row r="691" spans="1:16" ht="15.75" customHeight="1">
      <c r="A691" s="132"/>
      <c r="B691" s="111"/>
      <c r="C691" s="111"/>
      <c r="D691" s="111"/>
      <c r="E691" s="111"/>
      <c r="F691" s="111"/>
      <c r="G691" s="111"/>
      <c r="H691" s="111"/>
      <c r="I691" s="12"/>
      <c r="J691" s="12"/>
      <c r="K691" s="12"/>
      <c r="L691" s="41"/>
      <c r="M691" s="178"/>
      <c r="N691" s="178"/>
      <c r="O691" s="178"/>
      <c r="P691" s="178"/>
    </row>
    <row r="692" spans="1:16" ht="15.75" customHeight="1">
      <c r="A692" s="132"/>
      <c r="B692" s="111"/>
      <c r="C692" s="111"/>
      <c r="D692" s="111"/>
      <c r="E692" s="111"/>
      <c r="F692" s="111"/>
      <c r="G692" s="111"/>
      <c r="H692" s="111"/>
      <c r="I692" s="12"/>
      <c r="J692" s="12"/>
      <c r="K692" s="12"/>
      <c r="L692" s="41"/>
      <c r="M692" s="178"/>
      <c r="N692" s="178"/>
      <c r="O692" s="178"/>
      <c r="P692" s="178"/>
    </row>
    <row r="693" spans="1:16" ht="15.75" customHeight="1">
      <c r="A693" s="132"/>
      <c r="B693" s="111"/>
      <c r="C693" s="111"/>
      <c r="D693" s="111"/>
      <c r="E693" s="111"/>
      <c r="F693" s="111"/>
      <c r="G693" s="111"/>
      <c r="H693" s="111"/>
      <c r="I693" s="12"/>
      <c r="J693" s="12"/>
      <c r="K693" s="12"/>
      <c r="L693" s="41"/>
      <c r="M693" s="178"/>
      <c r="N693" s="178"/>
      <c r="O693" s="178"/>
      <c r="P693" s="178"/>
    </row>
    <row r="694" spans="1:16" ht="15.75" customHeight="1">
      <c r="A694" s="132"/>
      <c r="B694" s="111"/>
      <c r="C694" s="111"/>
      <c r="D694" s="111"/>
      <c r="E694" s="111"/>
      <c r="F694" s="111"/>
      <c r="G694" s="111"/>
      <c r="H694" s="111"/>
      <c r="I694" s="12"/>
      <c r="J694" s="12"/>
      <c r="K694" s="12"/>
      <c r="L694" s="41"/>
      <c r="M694" s="178"/>
      <c r="N694" s="178"/>
      <c r="O694" s="178"/>
      <c r="P694" s="178"/>
    </row>
    <row r="695" spans="1:16" ht="15.75" customHeight="1">
      <c r="A695" s="132"/>
      <c r="B695" s="111"/>
      <c r="C695" s="111"/>
      <c r="D695" s="111"/>
      <c r="E695" s="111"/>
      <c r="F695" s="111"/>
      <c r="G695" s="111"/>
      <c r="H695" s="111"/>
      <c r="I695" s="12"/>
      <c r="J695" s="12"/>
      <c r="K695" s="12"/>
      <c r="L695" s="41"/>
      <c r="M695" s="178"/>
      <c r="N695" s="178"/>
      <c r="O695" s="178"/>
      <c r="P695" s="178"/>
    </row>
    <row r="696" spans="1:16" ht="15.75" customHeight="1">
      <c r="A696" s="132"/>
      <c r="B696" s="111"/>
      <c r="C696" s="111"/>
      <c r="D696" s="111"/>
      <c r="E696" s="111"/>
      <c r="F696" s="111"/>
      <c r="G696" s="111"/>
      <c r="H696" s="111"/>
      <c r="I696" s="12"/>
      <c r="J696" s="12"/>
      <c r="K696" s="12"/>
      <c r="L696" s="41"/>
      <c r="M696" s="178"/>
      <c r="N696" s="178"/>
      <c r="O696" s="178"/>
      <c r="P696" s="178"/>
    </row>
    <row r="697" spans="1:16" ht="15.75" customHeight="1">
      <c r="A697" s="132"/>
      <c r="B697" s="111"/>
      <c r="C697" s="111"/>
      <c r="D697" s="111"/>
      <c r="E697" s="111"/>
      <c r="F697" s="111"/>
      <c r="G697" s="111"/>
      <c r="H697" s="111"/>
      <c r="I697" s="12"/>
      <c r="J697" s="12"/>
      <c r="K697" s="12"/>
      <c r="L697" s="41"/>
      <c r="M697" s="178"/>
      <c r="N697" s="178"/>
      <c r="O697" s="178"/>
      <c r="P697" s="178"/>
    </row>
    <row r="698" spans="1:16" ht="15.75" customHeight="1">
      <c r="A698" s="132"/>
      <c r="B698" s="111"/>
      <c r="C698" s="111"/>
      <c r="D698" s="111"/>
      <c r="E698" s="111"/>
      <c r="F698" s="111"/>
      <c r="G698" s="111"/>
      <c r="H698" s="111"/>
      <c r="I698" s="12"/>
      <c r="J698" s="12"/>
      <c r="K698" s="12"/>
      <c r="L698" s="41"/>
      <c r="M698" s="178"/>
      <c r="N698" s="178"/>
      <c r="O698" s="178"/>
      <c r="P698" s="178"/>
    </row>
    <row r="699" spans="1:16" ht="15.75" customHeight="1">
      <c r="A699" s="132"/>
      <c r="B699" s="111"/>
      <c r="C699" s="111"/>
      <c r="D699" s="111"/>
      <c r="E699" s="111"/>
      <c r="F699" s="111"/>
      <c r="G699" s="111"/>
      <c r="H699" s="111"/>
      <c r="I699" s="12"/>
      <c r="J699" s="12"/>
      <c r="K699" s="12"/>
      <c r="L699" s="41"/>
      <c r="M699" s="178"/>
      <c r="N699" s="178"/>
      <c r="O699" s="178"/>
      <c r="P699" s="178"/>
    </row>
    <row r="700" spans="1:16" ht="15.75" customHeight="1">
      <c r="A700" s="132"/>
      <c r="B700" s="111"/>
      <c r="C700" s="111"/>
      <c r="D700" s="111"/>
      <c r="E700" s="111"/>
      <c r="F700" s="111"/>
      <c r="G700" s="111"/>
      <c r="H700" s="111"/>
      <c r="I700" s="12"/>
      <c r="J700" s="12"/>
      <c r="K700" s="12"/>
      <c r="L700" s="41"/>
      <c r="M700" s="178"/>
      <c r="N700" s="178"/>
      <c r="O700" s="178"/>
      <c r="P700" s="178"/>
    </row>
    <row r="701" spans="1:16" ht="15.75" customHeight="1">
      <c r="A701" s="132"/>
      <c r="B701" s="111"/>
      <c r="C701" s="111"/>
      <c r="D701" s="111"/>
      <c r="E701" s="111"/>
      <c r="F701" s="111"/>
      <c r="G701" s="111"/>
      <c r="H701" s="111"/>
      <c r="I701" s="12"/>
      <c r="J701" s="12"/>
      <c r="K701" s="12"/>
      <c r="L701" s="41"/>
      <c r="M701" s="178"/>
      <c r="N701" s="178"/>
      <c r="O701" s="178"/>
      <c r="P701" s="178"/>
    </row>
    <row r="702" spans="1:16" ht="15.75" customHeight="1">
      <c r="A702" s="132"/>
      <c r="B702" s="111"/>
      <c r="C702" s="111"/>
      <c r="D702" s="111"/>
      <c r="E702" s="111"/>
      <c r="F702" s="111"/>
      <c r="G702" s="111"/>
      <c r="H702" s="111"/>
      <c r="I702" s="12"/>
      <c r="J702" s="12"/>
      <c r="K702" s="12"/>
      <c r="L702" s="41"/>
      <c r="M702" s="178"/>
      <c r="N702" s="178"/>
      <c r="O702" s="178"/>
      <c r="P702" s="178"/>
    </row>
    <row r="703" spans="1:16" ht="15.75" customHeight="1">
      <c r="A703" s="132"/>
      <c r="B703" s="111"/>
      <c r="C703" s="111"/>
      <c r="D703" s="111"/>
      <c r="E703" s="111"/>
      <c r="F703" s="111"/>
      <c r="G703" s="111"/>
      <c r="H703" s="111"/>
      <c r="I703" s="12"/>
      <c r="J703" s="12"/>
      <c r="K703" s="12"/>
      <c r="L703" s="41"/>
      <c r="M703" s="178"/>
      <c r="N703" s="178"/>
      <c r="O703" s="178"/>
      <c r="P703" s="178"/>
    </row>
    <row r="704" spans="1:16" ht="15.75" customHeight="1">
      <c r="A704" s="132"/>
      <c r="B704" s="111"/>
      <c r="C704" s="111"/>
      <c r="D704" s="111"/>
      <c r="E704" s="111"/>
      <c r="F704" s="111"/>
      <c r="G704" s="111"/>
      <c r="H704" s="111"/>
      <c r="I704" s="12"/>
      <c r="J704" s="12"/>
      <c r="K704" s="12"/>
      <c r="L704" s="41"/>
      <c r="M704" s="178"/>
      <c r="N704" s="178"/>
      <c r="O704" s="178"/>
      <c r="P704" s="178"/>
    </row>
    <row r="705" spans="1:16" ht="15.75" customHeight="1">
      <c r="A705" s="132"/>
      <c r="B705" s="111"/>
      <c r="C705" s="111"/>
      <c r="D705" s="111"/>
      <c r="E705" s="111"/>
      <c r="F705" s="111"/>
      <c r="G705" s="111"/>
      <c r="H705" s="111"/>
      <c r="I705" s="12"/>
      <c r="J705" s="12"/>
      <c r="K705" s="12"/>
      <c r="L705" s="41"/>
      <c r="M705" s="178"/>
      <c r="N705" s="178"/>
      <c r="O705" s="178"/>
      <c r="P705" s="178"/>
    </row>
    <row r="706" spans="1:16" ht="15.75" customHeight="1">
      <c r="A706" s="132"/>
      <c r="B706" s="111"/>
      <c r="C706" s="111"/>
      <c r="D706" s="111"/>
      <c r="E706" s="111"/>
      <c r="F706" s="111"/>
      <c r="G706" s="111"/>
      <c r="H706" s="111"/>
      <c r="I706" s="12"/>
      <c r="J706" s="12"/>
      <c r="K706" s="12"/>
      <c r="L706" s="41"/>
      <c r="M706" s="178"/>
      <c r="N706" s="178"/>
      <c r="O706" s="178"/>
      <c r="P706" s="178"/>
    </row>
    <row r="707" spans="1:16" ht="15.75" customHeight="1">
      <c r="A707" s="132"/>
      <c r="B707" s="111"/>
      <c r="C707" s="111"/>
      <c r="D707" s="111"/>
      <c r="E707" s="111"/>
      <c r="F707" s="111"/>
      <c r="G707" s="111"/>
      <c r="H707" s="111"/>
      <c r="I707" s="12"/>
      <c r="J707" s="12"/>
      <c r="K707" s="12"/>
      <c r="L707" s="41"/>
      <c r="M707" s="178"/>
      <c r="N707" s="178"/>
      <c r="O707" s="178"/>
      <c r="P707" s="178"/>
    </row>
    <row r="708" spans="1:16" ht="15.75" customHeight="1">
      <c r="A708" s="132"/>
      <c r="B708" s="111"/>
      <c r="C708" s="111"/>
      <c r="D708" s="111"/>
      <c r="E708" s="111"/>
      <c r="F708" s="111"/>
      <c r="G708" s="111"/>
      <c r="H708" s="111"/>
      <c r="I708" s="12"/>
      <c r="J708" s="12"/>
      <c r="K708" s="12"/>
      <c r="L708" s="41"/>
      <c r="M708" s="178"/>
      <c r="N708" s="178"/>
      <c r="O708" s="178"/>
      <c r="P708" s="178"/>
    </row>
    <row r="709" spans="1:16" ht="15.75" customHeight="1">
      <c r="A709" s="132"/>
      <c r="B709" s="111"/>
      <c r="C709" s="111"/>
      <c r="D709" s="111"/>
      <c r="E709" s="111"/>
      <c r="F709" s="111"/>
      <c r="G709" s="111"/>
      <c r="H709" s="111"/>
      <c r="I709" s="12"/>
      <c r="J709" s="12"/>
      <c r="K709" s="12"/>
      <c r="L709" s="41"/>
      <c r="M709" s="178"/>
      <c r="N709" s="178"/>
      <c r="O709" s="178"/>
      <c r="P709" s="178"/>
    </row>
    <row r="710" spans="1:16" ht="15.75" customHeight="1">
      <c r="A710" s="132"/>
      <c r="B710" s="111"/>
      <c r="C710" s="111"/>
      <c r="D710" s="111"/>
      <c r="E710" s="111"/>
      <c r="F710" s="111"/>
      <c r="G710" s="111"/>
      <c r="H710" s="111"/>
      <c r="I710" s="12"/>
      <c r="J710" s="12"/>
      <c r="K710" s="12"/>
      <c r="L710" s="41"/>
      <c r="M710" s="178"/>
      <c r="N710" s="178"/>
      <c r="O710" s="178"/>
      <c r="P710" s="178"/>
    </row>
    <row r="711" spans="1:16" ht="15.75" customHeight="1">
      <c r="A711" s="132"/>
      <c r="B711" s="111"/>
      <c r="C711" s="111"/>
      <c r="D711" s="111"/>
      <c r="E711" s="111"/>
      <c r="F711" s="111"/>
      <c r="G711" s="111"/>
      <c r="H711" s="111"/>
      <c r="I711" s="12"/>
      <c r="J711" s="12"/>
      <c r="K711" s="12"/>
      <c r="L711" s="41"/>
      <c r="M711" s="178"/>
      <c r="N711" s="178"/>
      <c r="O711" s="178"/>
      <c r="P711" s="178"/>
    </row>
    <row r="712" spans="1:16" ht="15.75" customHeight="1">
      <c r="A712" s="132"/>
      <c r="B712" s="111"/>
      <c r="C712" s="111"/>
      <c r="D712" s="111"/>
      <c r="E712" s="111"/>
      <c r="F712" s="111"/>
      <c r="G712" s="111"/>
      <c r="H712" s="111"/>
      <c r="I712" s="12"/>
      <c r="J712" s="12"/>
      <c r="K712" s="12"/>
      <c r="L712" s="41"/>
      <c r="M712" s="178"/>
      <c r="N712" s="178"/>
      <c r="O712" s="178"/>
      <c r="P712" s="178"/>
    </row>
    <row r="713" spans="1:16" ht="15.75" customHeight="1">
      <c r="A713" s="132"/>
      <c r="B713" s="111"/>
      <c r="C713" s="111"/>
      <c r="D713" s="111"/>
      <c r="E713" s="111"/>
      <c r="F713" s="111"/>
      <c r="G713" s="111"/>
      <c r="H713" s="111"/>
      <c r="I713" s="12"/>
      <c r="J713" s="12"/>
      <c r="K713" s="12"/>
      <c r="L713" s="41"/>
      <c r="M713" s="178"/>
      <c r="N713" s="178"/>
      <c r="O713" s="178"/>
      <c r="P713" s="178"/>
    </row>
    <row r="714" spans="1:16" ht="15.75" customHeight="1">
      <c r="A714" s="132"/>
      <c r="B714" s="111"/>
      <c r="C714" s="111"/>
      <c r="D714" s="111"/>
      <c r="E714" s="111"/>
      <c r="F714" s="111"/>
      <c r="G714" s="111"/>
      <c r="H714" s="111"/>
      <c r="I714" s="12"/>
      <c r="J714" s="12"/>
      <c r="K714" s="12"/>
      <c r="L714" s="41"/>
      <c r="M714" s="178"/>
      <c r="N714" s="178"/>
      <c r="O714" s="178"/>
      <c r="P714" s="178"/>
    </row>
    <row r="715" spans="1:16" ht="15.75" customHeight="1">
      <c r="A715" s="132"/>
      <c r="B715" s="111"/>
      <c r="C715" s="111"/>
      <c r="D715" s="111"/>
      <c r="E715" s="111"/>
      <c r="F715" s="111"/>
      <c r="G715" s="111"/>
      <c r="H715" s="111"/>
      <c r="I715" s="12"/>
      <c r="J715" s="12"/>
      <c r="K715" s="12"/>
      <c r="L715" s="41"/>
      <c r="M715" s="178"/>
      <c r="N715" s="178"/>
      <c r="O715" s="178"/>
      <c r="P715" s="178"/>
    </row>
    <row r="716" spans="1:16" ht="15.75" customHeight="1">
      <c r="A716" s="132"/>
      <c r="B716" s="111"/>
      <c r="C716" s="111"/>
      <c r="D716" s="111"/>
      <c r="E716" s="111"/>
      <c r="F716" s="111"/>
      <c r="G716" s="111"/>
      <c r="H716" s="111"/>
      <c r="I716" s="12"/>
      <c r="J716" s="12"/>
      <c r="K716" s="12"/>
      <c r="L716" s="41"/>
      <c r="M716" s="178"/>
      <c r="N716" s="178"/>
      <c r="O716" s="178"/>
      <c r="P716" s="178"/>
    </row>
    <row r="717" spans="1:16" ht="15.75" customHeight="1">
      <c r="A717" s="132"/>
      <c r="B717" s="111"/>
      <c r="C717" s="111"/>
      <c r="D717" s="111"/>
      <c r="E717" s="111"/>
      <c r="F717" s="111"/>
      <c r="G717" s="111"/>
      <c r="H717" s="111"/>
      <c r="I717" s="12"/>
      <c r="J717" s="12"/>
      <c r="K717" s="12"/>
      <c r="L717" s="41"/>
      <c r="M717" s="178"/>
      <c r="N717" s="178"/>
      <c r="O717" s="178"/>
      <c r="P717" s="178"/>
    </row>
    <row r="718" spans="1:16" ht="15.75" customHeight="1">
      <c r="A718" s="132"/>
      <c r="B718" s="111"/>
      <c r="C718" s="111"/>
      <c r="D718" s="111"/>
      <c r="E718" s="111"/>
      <c r="F718" s="111"/>
      <c r="G718" s="111"/>
      <c r="H718" s="111"/>
      <c r="I718" s="12"/>
      <c r="J718" s="12"/>
      <c r="K718" s="12"/>
      <c r="L718" s="41"/>
      <c r="M718" s="178"/>
      <c r="N718" s="178"/>
      <c r="O718" s="178"/>
      <c r="P718" s="178"/>
    </row>
    <row r="719" spans="1:16" ht="15.75" customHeight="1">
      <c r="A719" s="132"/>
      <c r="B719" s="111"/>
      <c r="C719" s="111"/>
      <c r="D719" s="111"/>
      <c r="E719" s="111"/>
      <c r="F719" s="111"/>
      <c r="G719" s="111"/>
      <c r="H719" s="111"/>
      <c r="I719" s="12"/>
      <c r="J719" s="12"/>
      <c r="K719" s="12"/>
      <c r="L719" s="41"/>
      <c r="M719" s="178"/>
      <c r="N719" s="178"/>
      <c r="O719" s="178"/>
      <c r="P719" s="178"/>
    </row>
    <row r="720" spans="1:16" ht="15.75" customHeight="1">
      <c r="A720" s="132"/>
      <c r="B720" s="111"/>
      <c r="C720" s="111"/>
      <c r="D720" s="111"/>
      <c r="E720" s="111"/>
      <c r="F720" s="111"/>
      <c r="G720" s="111"/>
      <c r="H720" s="111"/>
      <c r="I720" s="12"/>
      <c r="J720" s="12"/>
      <c r="K720" s="12"/>
      <c r="L720" s="41"/>
      <c r="M720" s="178"/>
      <c r="N720" s="178"/>
      <c r="O720" s="178"/>
      <c r="P720" s="178"/>
    </row>
    <row r="721" spans="1:16" ht="15.75" customHeight="1">
      <c r="A721" s="132"/>
      <c r="B721" s="111"/>
      <c r="C721" s="111"/>
      <c r="D721" s="111"/>
      <c r="E721" s="111"/>
      <c r="F721" s="111"/>
      <c r="G721" s="111"/>
      <c r="H721" s="111"/>
      <c r="I721" s="12"/>
      <c r="J721" s="12"/>
      <c r="K721" s="12"/>
      <c r="L721" s="41"/>
      <c r="M721" s="178"/>
      <c r="N721" s="178"/>
      <c r="O721" s="178"/>
      <c r="P721" s="178"/>
    </row>
    <row r="722" spans="1:16" ht="15.75" customHeight="1">
      <c r="A722" s="132"/>
      <c r="B722" s="111"/>
      <c r="C722" s="111"/>
      <c r="D722" s="111"/>
      <c r="E722" s="111"/>
      <c r="F722" s="111"/>
      <c r="G722" s="111"/>
      <c r="H722" s="111"/>
      <c r="I722" s="12"/>
      <c r="J722" s="12"/>
      <c r="K722" s="12"/>
      <c r="L722" s="41"/>
      <c r="M722" s="178"/>
      <c r="N722" s="178"/>
      <c r="O722" s="178"/>
      <c r="P722" s="178"/>
    </row>
    <row r="723" spans="1:16" ht="15.75" customHeight="1">
      <c r="A723" s="132"/>
      <c r="B723" s="111"/>
      <c r="C723" s="111"/>
      <c r="D723" s="111"/>
      <c r="E723" s="111"/>
      <c r="F723" s="111"/>
      <c r="G723" s="111"/>
      <c r="H723" s="111"/>
      <c r="I723" s="12"/>
      <c r="J723" s="12"/>
      <c r="K723" s="12"/>
      <c r="L723" s="41"/>
      <c r="M723" s="178"/>
      <c r="N723" s="178"/>
      <c r="O723" s="178"/>
      <c r="P723" s="178"/>
    </row>
    <row r="724" spans="1:16" ht="15.75" customHeight="1">
      <c r="A724" s="132"/>
      <c r="B724" s="111"/>
      <c r="C724" s="111"/>
      <c r="D724" s="111"/>
      <c r="E724" s="111"/>
      <c r="F724" s="111"/>
      <c r="G724" s="111"/>
      <c r="H724" s="111"/>
      <c r="I724" s="12"/>
      <c r="J724" s="12"/>
      <c r="K724" s="12"/>
      <c r="L724" s="41"/>
      <c r="M724" s="178"/>
      <c r="N724" s="178"/>
      <c r="O724" s="178"/>
      <c r="P724" s="178"/>
    </row>
    <row r="725" spans="1:16" ht="15.75" customHeight="1">
      <c r="A725" s="132"/>
      <c r="B725" s="111"/>
      <c r="C725" s="111"/>
      <c r="D725" s="111"/>
      <c r="E725" s="111"/>
      <c r="F725" s="111"/>
      <c r="G725" s="111"/>
      <c r="H725" s="111"/>
      <c r="I725" s="12"/>
      <c r="J725" s="12"/>
      <c r="K725" s="12"/>
      <c r="L725" s="41"/>
      <c r="M725" s="178"/>
      <c r="N725" s="178"/>
      <c r="O725" s="178"/>
      <c r="P725" s="178"/>
    </row>
    <row r="726" spans="1:16" ht="15.75" customHeight="1">
      <c r="A726" s="132"/>
      <c r="B726" s="111"/>
      <c r="C726" s="111"/>
      <c r="D726" s="111"/>
      <c r="E726" s="111"/>
      <c r="F726" s="111"/>
      <c r="G726" s="111"/>
      <c r="H726" s="111"/>
      <c r="I726" s="12"/>
      <c r="J726" s="12"/>
      <c r="K726" s="12"/>
      <c r="L726" s="41"/>
      <c r="M726" s="178"/>
      <c r="N726" s="178"/>
      <c r="O726" s="178"/>
      <c r="P726" s="178"/>
    </row>
    <row r="727" spans="1:16" ht="15.75" customHeight="1">
      <c r="A727" s="132"/>
      <c r="B727" s="111"/>
      <c r="C727" s="111"/>
      <c r="D727" s="111"/>
      <c r="E727" s="111"/>
      <c r="F727" s="111"/>
      <c r="G727" s="111"/>
      <c r="H727" s="111"/>
      <c r="I727" s="12"/>
      <c r="J727" s="12"/>
      <c r="K727" s="12"/>
      <c r="L727" s="41"/>
      <c r="M727" s="178"/>
      <c r="N727" s="178"/>
      <c r="O727" s="178"/>
      <c r="P727" s="178"/>
    </row>
    <row r="728" spans="1:16" ht="15.75" customHeight="1">
      <c r="A728" s="132"/>
      <c r="B728" s="111"/>
      <c r="C728" s="111"/>
      <c r="D728" s="111"/>
      <c r="E728" s="111"/>
      <c r="F728" s="111"/>
      <c r="G728" s="111"/>
      <c r="H728" s="111"/>
      <c r="I728" s="12"/>
      <c r="J728" s="12"/>
      <c r="K728" s="12"/>
      <c r="L728" s="41"/>
      <c r="M728" s="178"/>
      <c r="N728" s="178"/>
      <c r="O728" s="178"/>
      <c r="P728" s="178"/>
    </row>
    <row r="729" spans="1:16" ht="15.75" customHeight="1">
      <c r="A729" s="132"/>
      <c r="B729" s="111"/>
      <c r="C729" s="111"/>
      <c r="D729" s="111"/>
      <c r="E729" s="111"/>
      <c r="F729" s="111"/>
      <c r="G729" s="111"/>
      <c r="H729" s="111"/>
      <c r="I729" s="12"/>
      <c r="J729" s="12"/>
      <c r="K729" s="12"/>
      <c r="L729" s="41"/>
      <c r="M729" s="178"/>
      <c r="N729" s="178"/>
      <c r="O729" s="178"/>
      <c r="P729" s="178"/>
    </row>
    <row r="730" spans="1:16" ht="15.75" customHeight="1">
      <c r="A730" s="132"/>
      <c r="B730" s="111"/>
      <c r="C730" s="111"/>
      <c r="D730" s="111"/>
      <c r="E730" s="111"/>
      <c r="F730" s="111"/>
      <c r="G730" s="111"/>
      <c r="H730" s="111"/>
      <c r="I730" s="12"/>
      <c r="J730" s="12"/>
      <c r="K730" s="12"/>
      <c r="L730" s="41"/>
      <c r="M730" s="178"/>
      <c r="N730" s="178"/>
      <c r="O730" s="178"/>
      <c r="P730" s="178"/>
    </row>
    <row r="731" spans="1:16" ht="15.75" customHeight="1">
      <c r="A731" s="132"/>
      <c r="B731" s="111"/>
      <c r="C731" s="111"/>
      <c r="D731" s="111"/>
      <c r="E731" s="111"/>
      <c r="F731" s="111"/>
      <c r="G731" s="111"/>
      <c r="H731" s="111"/>
      <c r="I731" s="12"/>
      <c r="J731" s="12"/>
      <c r="K731" s="12"/>
      <c r="L731" s="41"/>
      <c r="M731" s="178"/>
      <c r="N731" s="178"/>
      <c r="O731" s="178"/>
      <c r="P731" s="178"/>
    </row>
    <row r="732" spans="1:16" ht="15.75" customHeight="1">
      <c r="A732" s="132"/>
      <c r="B732" s="111"/>
      <c r="C732" s="111"/>
      <c r="D732" s="111"/>
      <c r="E732" s="111"/>
      <c r="F732" s="111"/>
      <c r="G732" s="111"/>
      <c r="H732" s="111"/>
      <c r="I732" s="12"/>
      <c r="J732" s="12"/>
      <c r="K732" s="12"/>
      <c r="L732" s="41"/>
      <c r="M732" s="178"/>
      <c r="N732" s="178"/>
      <c r="O732" s="178"/>
      <c r="P732" s="178"/>
    </row>
    <row r="733" spans="1:16" ht="15.75" customHeight="1">
      <c r="A733" s="132"/>
      <c r="B733" s="111"/>
      <c r="C733" s="111"/>
      <c r="D733" s="111"/>
      <c r="E733" s="111"/>
      <c r="F733" s="111"/>
      <c r="G733" s="111"/>
      <c r="H733" s="111"/>
      <c r="I733" s="12"/>
      <c r="J733" s="12"/>
      <c r="K733" s="12"/>
      <c r="L733" s="41"/>
      <c r="M733" s="178"/>
      <c r="N733" s="178"/>
      <c r="O733" s="178"/>
      <c r="P733" s="178"/>
    </row>
    <row r="734" spans="1:16" ht="15.75" customHeight="1">
      <c r="A734" s="132"/>
      <c r="B734" s="111"/>
      <c r="C734" s="111"/>
      <c r="D734" s="111"/>
      <c r="E734" s="111"/>
      <c r="F734" s="111"/>
      <c r="G734" s="111"/>
      <c r="H734" s="111"/>
      <c r="I734" s="12"/>
      <c r="J734" s="12"/>
      <c r="K734" s="12"/>
      <c r="L734" s="41"/>
      <c r="M734" s="178"/>
      <c r="N734" s="178"/>
      <c r="O734" s="178"/>
      <c r="P734" s="178"/>
    </row>
    <row r="735" spans="1:16" ht="15.75" customHeight="1">
      <c r="A735" s="132"/>
      <c r="B735" s="111"/>
      <c r="C735" s="111"/>
      <c r="D735" s="111"/>
      <c r="E735" s="111"/>
      <c r="F735" s="111"/>
      <c r="G735" s="111"/>
      <c r="H735" s="111"/>
      <c r="I735" s="12"/>
      <c r="J735" s="12"/>
      <c r="K735" s="12"/>
      <c r="L735" s="41"/>
      <c r="M735" s="178"/>
      <c r="N735" s="178"/>
      <c r="O735" s="178"/>
      <c r="P735" s="178"/>
    </row>
    <row r="736" spans="1:16" ht="15.75" customHeight="1">
      <c r="A736" s="132"/>
      <c r="B736" s="111"/>
      <c r="C736" s="111"/>
      <c r="D736" s="111"/>
      <c r="E736" s="111"/>
      <c r="F736" s="111"/>
      <c r="G736" s="111"/>
      <c r="H736" s="111"/>
      <c r="I736" s="12"/>
      <c r="J736" s="12"/>
      <c r="K736" s="12"/>
      <c r="L736" s="41"/>
      <c r="M736" s="178"/>
      <c r="N736" s="178"/>
      <c r="O736" s="178"/>
      <c r="P736" s="178"/>
    </row>
    <row r="737" spans="1:16" ht="15.75" customHeight="1">
      <c r="A737" s="132"/>
      <c r="B737" s="111"/>
      <c r="C737" s="111"/>
      <c r="D737" s="111"/>
      <c r="E737" s="111"/>
      <c r="F737" s="111"/>
      <c r="G737" s="111"/>
      <c r="H737" s="111"/>
      <c r="I737" s="12"/>
      <c r="J737" s="12"/>
      <c r="K737" s="12"/>
      <c r="L737" s="41"/>
      <c r="M737" s="178"/>
      <c r="N737" s="178"/>
      <c r="O737" s="178"/>
      <c r="P737" s="178"/>
    </row>
    <row r="738" spans="1:16" ht="15.75" customHeight="1">
      <c r="A738" s="132"/>
      <c r="B738" s="111"/>
      <c r="C738" s="111"/>
      <c r="D738" s="111"/>
      <c r="E738" s="111"/>
      <c r="F738" s="111"/>
      <c r="G738" s="111"/>
      <c r="H738" s="111"/>
      <c r="I738" s="12"/>
      <c r="J738" s="12"/>
      <c r="K738" s="12"/>
      <c r="L738" s="41"/>
      <c r="M738" s="178"/>
      <c r="N738" s="178"/>
      <c r="O738" s="178"/>
      <c r="P738" s="178"/>
    </row>
    <row r="739" spans="1:16" ht="15.75" customHeight="1">
      <c r="A739" s="132"/>
      <c r="B739" s="111"/>
      <c r="C739" s="111"/>
      <c r="D739" s="111"/>
      <c r="E739" s="111"/>
      <c r="F739" s="111"/>
      <c r="G739" s="111"/>
      <c r="H739" s="111"/>
      <c r="I739" s="12"/>
      <c r="J739" s="12"/>
      <c r="K739" s="12"/>
      <c r="L739" s="41"/>
      <c r="M739" s="178"/>
      <c r="N739" s="178"/>
      <c r="O739" s="178"/>
      <c r="P739" s="178"/>
    </row>
    <row r="740" spans="1:16" ht="15.75" customHeight="1">
      <c r="A740" s="132"/>
      <c r="B740" s="111"/>
      <c r="C740" s="111"/>
      <c r="D740" s="111"/>
      <c r="E740" s="111"/>
      <c r="F740" s="111"/>
      <c r="G740" s="111"/>
      <c r="H740" s="111"/>
      <c r="I740" s="12"/>
      <c r="J740" s="12"/>
      <c r="K740" s="12"/>
      <c r="L740" s="41"/>
      <c r="M740" s="178"/>
      <c r="N740" s="178"/>
      <c r="O740" s="178"/>
      <c r="P740" s="178"/>
    </row>
    <row r="741" spans="1:16" ht="15.75" customHeight="1">
      <c r="A741" s="132"/>
      <c r="B741" s="111"/>
      <c r="C741" s="111"/>
      <c r="D741" s="111"/>
      <c r="E741" s="111"/>
      <c r="F741" s="111"/>
      <c r="G741" s="111"/>
      <c r="H741" s="111"/>
      <c r="I741" s="12"/>
      <c r="J741" s="12"/>
      <c r="K741" s="12"/>
      <c r="L741" s="41"/>
      <c r="M741" s="178"/>
      <c r="N741" s="178"/>
      <c r="O741" s="178"/>
      <c r="P741" s="178"/>
    </row>
    <row r="742" spans="1:16" ht="15.75" customHeight="1">
      <c r="A742" s="132"/>
      <c r="B742" s="111"/>
      <c r="C742" s="111"/>
      <c r="D742" s="111"/>
      <c r="E742" s="111"/>
      <c r="F742" s="111"/>
      <c r="G742" s="111"/>
      <c r="H742" s="111"/>
      <c r="I742" s="12"/>
      <c r="J742" s="12"/>
      <c r="K742" s="12"/>
      <c r="L742" s="41"/>
      <c r="M742" s="178"/>
      <c r="N742" s="178"/>
      <c r="O742" s="178"/>
      <c r="P742" s="178"/>
    </row>
    <row r="743" spans="1:16" ht="15.75" customHeight="1">
      <c r="A743" s="132"/>
      <c r="B743" s="111"/>
      <c r="C743" s="111"/>
      <c r="D743" s="111"/>
      <c r="E743" s="111"/>
      <c r="F743" s="111"/>
      <c r="G743" s="111"/>
      <c r="H743" s="111"/>
      <c r="I743" s="12"/>
      <c r="J743" s="12"/>
      <c r="K743" s="12"/>
      <c r="L743" s="41"/>
      <c r="M743" s="178"/>
      <c r="N743" s="178"/>
      <c r="O743" s="178"/>
      <c r="P743" s="178"/>
    </row>
    <row r="744" spans="1:16" ht="15.75" customHeight="1">
      <c r="A744" s="132"/>
      <c r="B744" s="111"/>
      <c r="C744" s="111"/>
      <c r="D744" s="111"/>
      <c r="E744" s="111"/>
      <c r="F744" s="111"/>
      <c r="G744" s="111"/>
      <c r="H744" s="111"/>
      <c r="I744" s="12"/>
      <c r="J744" s="12"/>
      <c r="K744" s="12"/>
      <c r="L744" s="41"/>
      <c r="M744" s="178"/>
      <c r="N744" s="178"/>
      <c r="O744" s="178"/>
      <c r="P744" s="178"/>
    </row>
    <row r="745" spans="1:16" ht="15.75" customHeight="1">
      <c r="A745" s="132"/>
      <c r="B745" s="111"/>
      <c r="C745" s="111"/>
      <c r="D745" s="111"/>
      <c r="E745" s="111"/>
      <c r="F745" s="111"/>
      <c r="G745" s="111"/>
      <c r="H745" s="111"/>
      <c r="I745" s="12"/>
      <c r="J745" s="12"/>
      <c r="K745" s="12"/>
      <c r="L745" s="41"/>
      <c r="M745" s="178"/>
      <c r="N745" s="178"/>
      <c r="O745" s="178"/>
      <c r="P745" s="178"/>
    </row>
    <row r="746" spans="1:16" ht="15.75" customHeight="1">
      <c r="A746" s="132"/>
      <c r="B746" s="111"/>
      <c r="C746" s="111"/>
      <c r="D746" s="111"/>
      <c r="E746" s="111"/>
      <c r="F746" s="111"/>
      <c r="G746" s="111"/>
      <c r="H746" s="111"/>
      <c r="I746" s="12"/>
      <c r="J746" s="12"/>
      <c r="K746" s="12"/>
      <c r="L746" s="41"/>
      <c r="M746" s="178"/>
      <c r="N746" s="178"/>
      <c r="O746" s="178"/>
      <c r="P746" s="178"/>
    </row>
    <row r="747" spans="1:16" ht="15.75" customHeight="1">
      <c r="A747" s="132"/>
      <c r="B747" s="111"/>
      <c r="C747" s="111"/>
      <c r="D747" s="111"/>
      <c r="E747" s="111"/>
      <c r="F747" s="111"/>
      <c r="G747" s="111"/>
      <c r="H747" s="111"/>
      <c r="I747" s="12"/>
      <c r="J747" s="12"/>
      <c r="K747" s="12"/>
      <c r="L747" s="41"/>
      <c r="M747" s="178"/>
      <c r="N747" s="178"/>
      <c r="O747" s="178"/>
      <c r="P747" s="178"/>
    </row>
    <row r="748" spans="1:16" ht="15.75" customHeight="1">
      <c r="A748" s="132"/>
      <c r="B748" s="111"/>
      <c r="C748" s="111"/>
      <c r="D748" s="111"/>
      <c r="E748" s="111"/>
      <c r="F748" s="111"/>
      <c r="G748" s="111"/>
      <c r="H748" s="111"/>
      <c r="I748" s="12"/>
      <c r="J748" s="12"/>
      <c r="K748" s="12"/>
      <c r="L748" s="41"/>
      <c r="M748" s="178"/>
      <c r="N748" s="178"/>
      <c r="O748" s="178"/>
      <c r="P748" s="178"/>
    </row>
    <row r="749" spans="1:16" ht="15.75" customHeight="1">
      <c r="A749" s="132"/>
      <c r="B749" s="111"/>
      <c r="C749" s="111"/>
      <c r="D749" s="111"/>
      <c r="E749" s="111"/>
      <c r="F749" s="111"/>
      <c r="G749" s="111"/>
      <c r="H749" s="111"/>
      <c r="I749" s="12"/>
      <c r="J749" s="12"/>
      <c r="K749" s="12"/>
      <c r="L749" s="41"/>
      <c r="M749" s="178"/>
      <c r="N749" s="178"/>
      <c r="O749" s="178"/>
      <c r="P749" s="178"/>
    </row>
    <row r="750" spans="1:16" ht="15.75" customHeight="1">
      <c r="A750" s="132"/>
      <c r="B750" s="111"/>
      <c r="C750" s="111"/>
      <c r="D750" s="111"/>
      <c r="E750" s="111"/>
      <c r="F750" s="111"/>
      <c r="G750" s="111"/>
      <c r="H750" s="111"/>
      <c r="I750" s="12"/>
      <c r="J750" s="12"/>
      <c r="K750" s="12"/>
      <c r="L750" s="41"/>
      <c r="M750" s="178"/>
      <c r="N750" s="178"/>
      <c r="O750" s="178"/>
      <c r="P750" s="178"/>
    </row>
    <row r="751" spans="1:16" ht="15.75" customHeight="1">
      <c r="A751" s="132"/>
      <c r="B751" s="111"/>
      <c r="C751" s="111"/>
      <c r="D751" s="111"/>
      <c r="E751" s="111"/>
      <c r="F751" s="111"/>
      <c r="G751" s="111"/>
      <c r="H751" s="111"/>
      <c r="I751" s="12"/>
      <c r="J751" s="12"/>
      <c r="K751" s="12"/>
      <c r="L751" s="41"/>
      <c r="M751" s="178"/>
      <c r="N751" s="178"/>
      <c r="O751" s="178"/>
      <c r="P751" s="178"/>
    </row>
    <row r="752" spans="1:16" ht="15.75" customHeight="1">
      <c r="A752" s="132"/>
      <c r="B752" s="111"/>
      <c r="C752" s="111"/>
      <c r="D752" s="111"/>
      <c r="E752" s="111"/>
      <c r="F752" s="111"/>
      <c r="G752" s="111"/>
      <c r="H752" s="111"/>
      <c r="I752" s="12"/>
      <c r="J752" s="12"/>
      <c r="K752" s="12"/>
      <c r="L752" s="41"/>
      <c r="M752" s="178"/>
      <c r="N752" s="178"/>
      <c r="O752" s="178"/>
      <c r="P752" s="178"/>
    </row>
    <row r="753" spans="1:16" ht="15.75" customHeight="1">
      <c r="A753" s="132"/>
      <c r="B753" s="111"/>
      <c r="C753" s="111"/>
      <c r="D753" s="111"/>
      <c r="E753" s="111"/>
      <c r="F753" s="111"/>
      <c r="G753" s="111"/>
      <c r="H753" s="111"/>
      <c r="I753" s="12"/>
      <c r="J753" s="12"/>
      <c r="K753" s="12"/>
      <c r="L753" s="41"/>
      <c r="M753" s="178"/>
      <c r="N753" s="178"/>
      <c r="O753" s="178"/>
      <c r="P753" s="178"/>
    </row>
    <row r="754" spans="1:16" ht="15.75" customHeight="1">
      <c r="A754" s="132"/>
      <c r="B754" s="111"/>
      <c r="C754" s="111"/>
      <c r="D754" s="111"/>
      <c r="E754" s="111"/>
      <c r="F754" s="111"/>
      <c r="G754" s="111"/>
      <c r="H754" s="111"/>
      <c r="I754" s="12"/>
      <c r="J754" s="12"/>
      <c r="K754" s="12"/>
      <c r="L754" s="41"/>
      <c r="M754" s="178"/>
      <c r="N754" s="178"/>
      <c r="O754" s="178"/>
      <c r="P754" s="178"/>
    </row>
    <row r="755" spans="1:16" ht="15.75" customHeight="1">
      <c r="A755" s="132"/>
      <c r="B755" s="111"/>
      <c r="C755" s="111"/>
      <c r="D755" s="111"/>
      <c r="E755" s="111"/>
      <c r="F755" s="111"/>
      <c r="G755" s="111"/>
      <c r="H755" s="111"/>
      <c r="I755" s="12"/>
      <c r="J755" s="12"/>
      <c r="K755" s="12"/>
      <c r="L755" s="41"/>
      <c r="M755" s="178"/>
      <c r="N755" s="178"/>
      <c r="O755" s="178"/>
      <c r="P755" s="178"/>
    </row>
    <row r="756" spans="1:16" ht="15.75" customHeight="1">
      <c r="A756" s="132"/>
      <c r="B756" s="111"/>
      <c r="C756" s="111"/>
      <c r="D756" s="111"/>
      <c r="E756" s="111"/>
      <c r="F756" s="111"/>
      <c r="G756" s="111"/>
      <c r="H756" s="111"/>
      <c r="I756" s="12"/>
      <c r="J756" s="12"/>
      <c r="K756" s="12"/>
      <c r="L756" s="41"/>
      <c r="M756" s="178"/>
      <c r="N756" s="178"/>
      <c r="O756" s="178"/>
      <c r="P756" s="178"/>
    </row>
    <row r="757" spans="1:16" ht="15.75" customHeight="1">
      <c r="A757" s="132"/>
      <c r="B757" s="111"/>
      <c r="C757" s="111"/>
      <c r="D757" s="111"/>
      <c r="E757" s="111"/>
      <c r="F757" s="111"/>
      <c r="G757" s="111"/>
      <c r="H757" s="111"/>
      <c r="I757" s="12"/>
      <c r="J757" s="12"/>
      <c r="K757" s="12"/>
      <c r="L757" s="41"/>
      <c r="M757" s="178"/>
      <c r="N757" s="178"/>
      <c r="O757" s="178"/>
      <c r="P757" s="178"/>
    </row>
    <row r="758" spans="1:16" ht="15.75" customHeight="1">
      <c r="A758" s="132"/>
      <c r="B758" s="111"/>
      <c r="C758" s="111"/>
      <c r="D758" s="111"/>
      <c r="E758" s="111"/>
      <c r="F758" s="111"/>
      <c r="G758" s="111"/>
      <c r="H758" s="111"/>
      <c r="I758" s="12"/>
      <c r="J758" s="12"/>
      <c r="K758" s="12"/>
      <c r="L758" s="41"/>
      <c r="M758" s="178"/>
      <c r="N758" s="178"/>
      <c r="O758" s="178"/>
      <c r="P758" s="178"/>
    </row>
    <row r="759" spans="1:16" ht="15.75" customHeight="1">
      <c r="A759" s="132"/>
      <c r="B759" s="111"/>
      <c r="C759" s="111"/>
      <c r="D759" s="111"/>
      <c r="E759" s="111"/>
      <c r="F759" s="111"/>
      <c r="G759" s="111"/>
      <c r="H759" s="111"/>
      <c r="I759" s="12"/>
      <c r="J759" s="12"/>
      <c r="K759" s="12"/>
      <c r="L759" s="41"/>
      <c r="M759" s="178"/>
      <c r="N759" s="178"/>
      <c r="O759" s="178"/>
      <c r="P759" s="178"/>
    </row>
    <row r="760" spans="1:16" ht="15.75" customHeight="1">
      <c r="A760" s="132"/>
      <c r="B760" s="111"/>
      <c r="C760" s="111"/>
      <c r="D760" s="111"/>
      <c r="E760" s="111"/>
      <c r="F760" s="111"/>
      <c r="G760" s="111"/>
      <c r="H760" s="111"/>
      <c r="I760" s="12"/>
      <c r="J760" s="12"/>
      <c r="K760" s="12"/>
      <c r="L760" s="41"/>
      <c r="M760" s="178"/>
      <c r="N760" s="178"/>
      <c r="O760" s="178"/>
      <c r="P760" s="178"/>
    </row>
    <row r="761" spans="1:16" ht="15.75" customHeight="1">
      <c r="A761" s="132"/>
      <c r="B761" s="111"/>
      <c r="C761" s="111"/>
      <c r="D761" s="111"/>
      <c r="E761" s="111"/>
      <c r="F761" s="111"/>
      <c r="G761" s="111"/>
      <c r="H761" s="111"/>
      <c r="I761" s="12"/>
      <c r="J761" s="12"/>
      <c r="K761" s="12"/>
      <c r="L761" s="41"/>
      <c r="M761" s="178"/>
      <c r="N761" s="178"/>
      <c r="O761" s="178"/>
      <c r="P761" s="178"/>
    </row>
    <row r="762" spans="1:16" ht="15.75" customHeight="1">
      <c r="A762" s="132"/>
      <c r="B762" s="111"/>
      <c r="C762" s="111"/>
      <c r="D762" s="111"/>
      <c r="E762" s="111"/>
      <c r="F762" s="111"/>
      <c r="G762" s="111"/>
      <c r="H762" s="111"/>
      <c r="I762" s="12"/>
      <c r="J762" s="12"/>
      <c r="K762" s="12"/>
      <c r="L762" s="41"/>
      <c r="M762" s="178"/>
      <c r="N762" s="178"/>
      <c r="O762" s="178"/>
      <c r="P762" s="178"/>
    </row>
    <row r="763" spans="1:16" ht="15.75" customHeight="1">
      <c r="A763" s="132"/>
      <c r="B763" s="111"/>
      <c r="C763" s="111"/>
      <c r="D763" s="111"/>
      <c r="E763" s="111"/>
      <c r="F763" s="111"/>
      <c r="G763" s="111"/>
      <c r="H763" s="111"/>
      <c r="I763" s="12"/>
      <c r="J763" s="12"/>
      <c r="K763" s="12"/>
      <c r="L763" s="41"/>
      <c r="M763" s="178"/>
      <c r="N763" s="178"/>
      <c r="O763" s="178"/>
      <c r="P763" s="178"/>
    </row>
    <row r="764" spans="1:16" ht="15.75" customHeight="1">
      <c r="A764" s="132"/>
      <c r="B764" s="111"/>
      <c r="C764" s="111"/>
      <c r="D764" s="111"/>
      <c r="E764" s="111"/>
      <c r="F764" s="111"/>
      <c r="G764" s="111"/>
      <c r="H764" s="111"/>
      <c r="I764" s="12"/>
      <c r="J764" s="12"/>
      <c r="K764" s="12"/>
      <c r="L764" s="41"/>
      <c r="M764" s="178"/>
      <c r="N764" s="178"/>
      <c r="O764" s="178"/>
      <c r="P764" s="178"/>
    </row>
    <row r="765" spans="1:16" ht="15.75" customHeight="1">
      <c r="A765" s="132"/>
      <c r="B765" s="111"/>
      <c r="C765" s="111"/>
      <c r="D765" s="111"/>
      <c r="E765" s="111"/>
      <c r="F765" s="111"/>
      <c r="G765" s="111"/>
      <c r="H765" s="111"/>
      <c r="I765" s="12"/>
      <c r="J765" s="12"/>
      <c r="K765" s="12"/>
      <c r="L765" s="41"/>
      <c r="M765" s="178"/>
      <c r="N765" s="178"/>
      <c r="O765" s="178"/>
      <c r="P765" s="178"/>
    </row>
    <row r="766" spans="1:16" ht="15.75" customHeight="1">
      <c r="A766" s="132"/>
      <c r="B766" s="111"/>
      <c r="C766" s="111"/>
      <c r="D766" s="111"/>
      <c r="E766" s="111"/>
      <c r="F766" s="111"/>
      <c r="G766" s="111"/>
      <c r="H766" s="111"/>
      <c r="I766" s="12"/>
      <c r="J766" s="12"/>
      <c r="K766" s="12"/>
      <c r="L766" s="41"/>
      <c r="M766" s="178"/>
      <c r="N766" s="178"/>
      <c r="O766" s="178"/>
      <c r="P766" s="178"/>
    </row>
    <row r="767" spans="1:16" ht="15.75" customHeight="1">
      <c r="A767" s="132"/>
      <c r="B767" s="111"/>
      <c r="C767" s="111"/>
      <c r="D767" s="111"/>
      <c r="E767" s="111"/>
      <c r="F767" s="111"/>
      <c r="G767" s="111"/>
      <c r="H767" s="111"/>
      <c r="I767" s="12"/>
      <c r="J767" s="12"/>
      <c r="K767" s="12"/>
      <c r="L767" s="41"/>
      <c r="M767" s="178"/>
      <c r="N767" s="178"/>
      <c r="O767" s="178"/>
      <c r="P767" s="178"/>
    </row>
    <row r="768" spans="1:16" ht="15.75" customHeight="1">
      <c r="A768" s="132"/>
      <c r="B768" s="111"/>
      <c r="C768" s="111"/>
      <c r="D768" s="111"/>
      <c r="E768" s="111"/>
      <c r="F768" s="111"/>
      <c r="G768" s="111"/>
      <c r="H768" s="111"/>
      <c r="I768" s="12"/>
      <c r="J768" s="12"/>
      <c r="K768" s="12"/>
      <c r="L768" s="41"/>
      <c r="M768" s="178"/>
      <c r="N768" s="178"/>
      <c r="O768" s="178"/>
      <c r="P768" s="178"/>
    </row>
    <row r="769" spans="1:16" ht="15.75" customHeight="1">
      <c r="A769" s="132"/>
      <c r="B769" s="111"/>
      <c r="C769" s="111"/>
      <c r="D769" s="111"/>
      <c r="E769" s="111"/>
      <c r="F769" s="111"/>
      <c r="G769" s="111"/>
      <c r="H769" s="111"/>
      <c r="I769" s="12"/>
      <c r="J769" s="12"/>
      <c r="K769" s="12"/>
      <c r="L769" s="41"/>
      <c r="M769" s="178"/>
      <c r="N769" s="178"/>
      <c r="O769" s="178"/>
      <c r="P769" s="178"/>
    </row>
    <row r="770" spans="1:16" ht="15.75" customHeight="1">
      <c r="A770" s="132"/>
      <c r="B770" s="111"/>
      <c r="C770" s="111"/>
      <c r="D770" s="111"/>
      <c r="E770" s="111"/>
      <c r="F770" s="111"/>
      <c r="G770" s="111"/>
      <c r="H770" s="111"/>
      <c r="I770" s="12"/>
      <c r="J770" s="12"/>
      <c r="K770" s="12"/>
      <c r="L770" s="41"/>
      <c r="M770" s="178"/>
      <c r="N770" s="178"/>
      <c r="O770" s="178"/>
      <c r="P770" s="178"/>
    </row>
    <row r="771" spans="1:16" ht="15.75" customHeight="1">
      <c r="A771" s="132"/>
      <c r="B771" s="111"/>
      <c r="C771" s="111"/>
      <c r="D771" s="111"/>
      <c r="E771" s="111"/>
      <c r="F771" s="111"/>
      <c r="G771" s="111"/>
      <c r="H771" s="111"/>
      <c r="I771" s="12"/>
      <c r="J771" s="12"/>
      <c r="K771" s="12"/>
      <c r="L771" s="41"/>
      <c r="M771" s="178"/>
      <c r="N771" s="178"/>
      <c r="O771" s="178"/>
      <c r="P771" s="178"/>
    </row>
    <row r="772" spans="1:16" ht="15.75" customHeight="1">
      <c r="A772" s="132"/>
      <c r="B772" s="111"/>
      <c r="C772" s="111"/>
      <c r="D772" s="111"/>
      <c r="E772" s="111"/>
      <c r="F772" s="111"/>
      <c r="G772" s="111"/>
      <c r="H772" s="111"/>
      <c r="I772" s="12"/>
      <c r="J772" s="12"/>
      <c r="K772" s="12"/>
      <c r="L772" s="41"/>
      <c r="M772" s="178"/>
      <c r="N772" s="178"/>
      <c r="O772" s="178"/>
      <c r="P772" s="178"/>
    </row>
    <row r="773" spans="1:16" ht="15.75" customHeight="1">
      <c r="A773" s="132"/>
      <c r="B773" s="111"/>
      <c r="C773" s="111"/>
      <c r="D773" s="111"/>
      <c r="E773" s="111"/>
      <c r="F773" s="111"/>
      <c r="G773" s="111"/>
      <c r="H773" s="111"/>
      <c r="I773" s="12"/>
      <c r="J773" s="12"/>
      <c r="K773" s="12"/>
      <c r="L773" s="41"/>
      <c r="M773" s="178"/>
      <c r="N773" s="178"/>
      <c r="O773" s="178"/>
      <c r="P773" s="178"/>
    </row>
    <row r="774" spans="1:16" ht="15.75" customHeight="1">
      <c r="A774" s="132"/>
      <c r="B774" s="111"/>
      <c r="C774" s="111"/>
      <c r="D774" s="111"/>
      <c r="E774" s="111"/>
      <c r="F774" s="111"/>
      <c r="G774" s="111"/>
      <c r="H774" s="111"/>
      <c r="I774" s="12"/>
      <c r="J774" s="12"/>
      <c r="K774" s="12"/>
      <c r="L774" s="41"/>
      <c r="M774" s="178"/>
      <c r="N774" s="178"/>
      <c r="O774" s="178"/>
      <c r="P774" s="178"/>
    </row>
    <row r="775" spans="1:16" ht="15.75" customHeight="1">
      <c r="A775" s="132"/>
      <c r="B775" s="111"/>
      <c r="C775" s="111"/>
      <c r="D775" s="111"/>
      <c r="E775" s="111"/>
      <c r="F775" s="111"/>
      <c r="G775" s="111"/>
      <c r="H775" s="111"/>
      <c r="I775" s="12"/>
      <c r="J775" s="12"/>
      <c r="K775" s="12"/>
      <c r="L775" s="41"/>
      <c r="M775" s="178"/>
      <c r="N775" s="178"/>
      <c r="O775" s="178"/>
      <c r="P775" s="178"/>
    </row>
    <row r="776" spans="1:16" ht="15.75" customHeight="1">
      <c r="A776" s="132"/>
      <c r="B776" s="111"/>
      <c r="C776" s="111"/>
      <c r="D776" s="111"/>
      <c r="E776" s="111"/>
      <c r="F776" s="111"/>
      <c r="G776" s="111"/>
      <c r="H776" s="111"/>
      <c r="I776" s="12"/>
      <c r="J776" s="12"/>
      <c r="K776" s="12"/>
      <c r="L776" s="41"/>
      <c r="M776" s="178"/>
      <c r="N776" s="178"/>
      <c r="O776" s="178"/>
      <c r="P776" s="178"/>
    </row>
    <row r="777" spans="1:16" ht="15.75" customHeight="1">
      <c r="A777" s="132"/>
      <c r="B777" s="111"/>
      <c r="C777" s="111"/>
      <c r="D777" s="111"/>
      <c r="E777" s="111"/>
      <c r="F777" s="111"/>
      <c r="G777" s="111"/>
      <c r="H777" s="111"/>
      <c r="I777" s="12"/>
      <c r="J777" s="12"/>
      <c r="K777" s="12"/>
      <c r="L777" s="41"/>
      <c r="M777" s="178"/>
      <c r="N777" s="178"/>
      <c r="O777" s="178"/>
      <c r="P777" s="178"/>
    </row>
    <row r="778" spans="1:16" ht="15.75" customHeight="1">
      <c r="A778" s="132"/>
      <c r="B778" s="111"/>
      <c r="C778" s="111"/>
      <c r="D778" s="111"/>
      <c r="E778" s="111"/>
      <c r="F778" s="111"/>
      <c r="G778" s="111"/>
      <c r="H778" s="111"/>
      <c r="I778" s="12"/>
      <c r="J778" s="12"/>
      <c r="K778" s="12"/>
      <c r="L778" s="41"/>
      <c r="M778" s="178"/>
      <c r="N778" s="178"/>
      <c r="O778" s="178"/>
      <c r="P778" s="178"/>
    </row>
    <row r="779" spans="1:16" ht="15.75" customHeight="1">
      <c r="A779" s="132"/>
      <c r="B779" s="111"/>
      <c r="C779" s="111"/>
      <c r="D779" s="111"/>
      <c r="E779" s="111"/>
      <c r="F779" s="111"/>
      <c r="G779" s="111"/>
      <c r="H779" s="111"/>
      <c r="I779" s="12"/>
      <c r="J779" s="12"/>
      <c r="K779" s="12"/>
      <c r="L779" s="41"/>
      <c r="M779" s="178"/>
      <c r="N779" s="178"/>
      <c r="O779" s="178"/>
      <c r="P779" s="178"/>
    </row>
    <row r="780" spans="1:16" ht="15.75" customHeight="1">
      <c r="A780" s="132"/>
      <c r="B780" s="111"/>
      <c r="C780" s="111"/>
      <c r="D780" s="111"/>
      <c r="E780" s="111"/>
      <c r="F780" s="111"/>
      <c r="G780" s="111"/>
      <c r="H780" s="111"/>
      <c r="I780" s="12"/>
      <c r="J780" s="12"/>
      <c r="K780" s="12"/>
      <c r="L780" s="41"/>
      <c r="M780" s="178"/>
      <c r="N780" s="178"/>
      <c r="O780" s="178"/>
      <c r="P780" s="178"/>
    </row>
    <row r="781" spans="1:16" ht="15.75" customHeight="1">
      <c r="A781" s="132"/>
      <c r="B781" s="111"/>
      <c r="C781" s="111"/>
      <c r="D781" s="111"/>
      <c r="E781" s="111"/>
      <c r="F781" s="111"/>
      <c r="G781" s="111"/>
      <c r="H781" s="111"/>
      <c r="I781" s="12"/>
      <c r="J781" s="12"/>
      <c r="K781" s="12"/>
      <c r="L781" s="41"/>
      <c r="M781" s="178"/>
      <c r="N781" s="178"/>
      <c r="O781" s="178"/>
      <c r="P781" s="178"/>
    </row>
    <row r="782" spans="1:16" ht="15.75" customHeight="1">
      <c r="A782" s="132"/>
      <c r="B782" s="111"/>
      <c r="C782" s="111"/>
      <c r="D782" s="111"/>
      <c r="E782" s="111"/>
      <c r="F782" s="111"/>
      <c r="G782" s="111"/>
      <c r="H782" s="111"/>
      <c r="I782" s="12"/>
      <c r="J782" s="12"/>
      <c r="K782" s="12"/>
      <c r="L782" s="41"/>
      <c r="M782" s="178"/>
      <c r="N782" s="178"/>
      <c r="O782" s="178"/>
      <c r="P782" s="178"/>
    </row>
    <row r="783" spans="1:16" ht="15.75" customHeight="1">
      <c r="A783" s="132"/>
      <c r="B783" s="111"/>
      <c r="C783" s="111"/>
      <c r="D783" s="111"/>
      <c r="E783" s="111"/>
      <c r="F783" s="111"/>
      <c r="G783" s="111"/>
      <c r="H783" s="111"/>
      <c r="I783" s="12"/>
      <c r="J783" s="12"/>
      <c r="K783" s="12"/>
      <c r="L783" s="41"/>
      <c r="M783" s="178"/>
      <c r="N783" s="178"/>
      <c r="O783" s="178"/>
      <c r="P783" s="178"/>
    </row>
    <row r="784" spans="1:16" ht="15.75" customHeight="1">
      <c r="A784" s="132"/>
      <c r="B784" s="111"/>
      <c r="C784" s="111"/>
      <c r="D784" s="111"/>
      <c r="E784" s="111"/>
      <c r="F784" s="111"/>
      <c r="G784" s="111"/>
      <c r="H784" s="111"/>
      <c r="I784" s="12"/>
      <c r="J784" s="12"/>
      <c r="K784" s="12"/>
      <c r="L784" s="41"/>
      <c r="M784" s="178"/>
      <c r="N784" s="178"/>
      <c r="O784" s="178"/>
      <c r="P784" s="178"/>
    </row>
    <row r="785" spans="1:16" ht="15.75" customHeight="1">
      <c r="A785" s="132"/>
      <c r="B785" s="111"/>
      <c r="C785" s="111"/>
      <c r="D785" s="111"/>
      <c r="E785" s="111"/>
      <c r="F785" s="111"/>
      <c r="G785" s="111"/>
      <c r="H785" s="111"/>
      <c r="I785" s="12"/>
      <c r="J785" s="12"/>
      <c r="K785" s="12"/>
      <c r="L785" s="41"/>
      <c r="M785" s="178"/>
      <c r="N785" s="178"/>
      <c r="O785" s="178"/>
      <c r="P785" s="178"/>
    </row>
    <row r="786" spans="1:16" ht="15.75" customHeight="1">
      <c r="A786" s="132"/>
      <c r="B786" s="111"/>
      <c r="C786" s="111"/>
      <c r="D786" s="111"/>
      <c r="E786" s="111"/>
      <c r="F786" s="111"/>
      <c r="G786" s="111"/>
      <c r="H786" s="111"/>
      <c r="I786" s="12"/>
      <c r="J786" s="12"/>
      <c r="K786" s="12"/>
      <c r="L786" s="41"/>
      <c r="M786" s="178"/>
      <c r="N786" s="178"/>
      <c r="O786" s="178"/>
      <c r="P786" s="178"/>
    </row>
    <row r="787" spans="1:16" ht="15.75" customHeight="1">
      <c r="A787" s="132"/>
      <c r="B787" s="111"/>
      <c r="C787" s="111"/>
      <c r="D787" s="111"/>
      <c r="E787" s="111"/>
      <c r="F787" s="111"/>
      <c r="G787" s="111"/>
      <c r="H787" s="111"/>
      <c r="I787" s="12"/>
      <c r="J787" s="12"/>
      <c r="K787" s="12"/>
      <c r="L787" s="41"/>
      <c r="M787" s="178"/>
      <c r="N787" s="178"/>
      <c r="O787" s="178"/>
      <c r="P787" s="178"/>
    </row>
    <row r="788" spans="1:16" ht="15.75" customHeight="1">
      <c r="A788" s="132"/>
      <c r="B788" s="111"/>
      <c r="C788" s="111"/>
      <c r="D788" s="111"/>
      <c r="E788" s="111"/>
      <c r="F788" s="111"/>
      <c r="G788" s="111"/>
      <c r="H788" s="111"/>
      <c r="I788" s="12"/>
      <c r="J788" s="12"/>
      <c r="K788" s="12"/>
      <c r="L788" s="41"/>
      <c r="M788" s="178"/>
      <c r="N788" s="178"/>
      <c r="O788" s="178"/>
      <c r="P788" s="178"/>
    </row>
    <row r="789" spans="1:16" ht="15.75" customHeight="1">
      <c r="A789" s="132"/>
      <c r="B789" s="111"/>
      <c r="C789" s="111"/>
      <c r="D789" s="111"/>
      <c r="E789" s="111"/>
      <c r="F789" s="111"/>
      <c r="G789" s="111"/>
      <c r="H789" s="111"/>
      <c r="I789" s="12"/>
      <c r="J789" s="12"/>
      <c r="K789" s="12"/>
      <c r="L789" s="41"/>
      <c r="M789" s="178"/>
      <c r="N789" s="178"/>
      <c r="O789" s="178"/>
      <c r="P789" s="178"/>
    </row>
    <row r="790" spans="1:16" ht="15.75" customHeight="1">
      <c r="A790" s="132"/>
      <c r="B790" s="111"/>
      <c r="C790" s="111"/>
      <c r="D790" s="111"/>
      <c r="E790" s="111"/>
      <c r="F790" s="111"/>
      <c r="G790" s="111"/>
      <c r="H790" s="111"/>
      <c r="I790" s="12"/>
      <c r="J790" s="12"/>
      <c r="K790" s="12"/>
      <c r="L790" s="41"/>
      <c r="M790" s="178"/>
      <c r="N790" s="178"/>
      <c r="O790" s="178"/>
      <c r="P790" s="178"/>
    </row>
    <row r="791" spans="1:16" ht="15.75" customHeight="1">
      <c r="A791" s="132"/>
      <c r="B791" s="111"/>
      <c r="C791" s="111"/>
      <c r="D791" s="111"/>
      <c r="E791" s="111"/>
      <c r="F791" s="111"/>
      <c r="G791" s="111"/>
      <c r="H791" s="111"/>
      <c r="I791" s="12"/>
      <c r="J791" s="12"/>
      <c r="K791" s="12"/>
      <c r="L791" s="41"/>
      <c r="M791" s="178"/>
      <c r="N791" s="178"/>
      <c r="O791" s="178"/>
      <c r="P791" s="178"/>
    </row>
    <row r="792" spans="1:16" ht="15.75" customHeight="1">
      <c r="A792" s="132"/>
      <c r="B792" s="111"/>
      <c r="C792" s="111"/>
      <c r="D792" s="111"/>
      <c r="E792" s="111"/>
      <c r="F792" s="111"/>
      <c r="G792" s="111"/>
      <c r="H792" s="111"/>
      <c r="I792" s="12"/>
      <c r="J792" s="12"/>
      <c r="K792" s="12"/>
      <c r="L792" s="41"/>
      <c r="M792" s="178"/>
      <c r="N792" s="178"/>
      <c r="O792" s="178"/>
      <c r="P792" s="178"/>
    </row>
    <row r="793" spans="1:16" ht="15.75" customHeight="1">
      <c r="A793" s="132"/>
      <c r="B793" s="111"/>
      <c r="C793" s="111"/>
      <c r="D793" s="111"/>
      <c r="E793" s="111"/>
      <c r="F793" s="111"/>
      <c r="G793" s="111"/>
      <c r="H793" s="111"/>
      <c r="I793" s="12"/>
      <c r="J793" s="12"/>
      <c r="K793" s="12"/>
      <c r="L793" s="41"/>
      <c r="M793" s="178"/>
      <c r="N793" s="178"/>
      <c r="O793" s="178"/>
      <c r="P793" s="178"/>
    </row>
    <row r="794" spans="1:16" ht="15.75" customHeight="1">
      <c r="A794" s="132"/>
      <c r="B794" s="111"/>
      <c r="C794" s="111"/>
      <c r="D794" s="111"/>
      <c r="E794" s="111"/>
      <c r="F794" s="111"/>
      <c r="G794" s="111"/>
      <c r="H794" s="111"/>
      <c r="I794" s="12"/>
      <c r="J794" s="12"/>
      <c r="K794" s="12"/>
      <c r="L794" s="41"/>
      <c r="M794" s="178"/>
      <c r="N794" s="178"/>
      <c r="O794" s="178"/>
      <c r="P794" s="178"/>
    </row>
    <row r="795" spans="1:16" ht="15.75" customHeight="1">
      <c r="A795" s="132"/>
      <c r="B795" s="111"/>
      <c r="C795" s="111"/>
      <c r="D795" s="111"/>
      <c r="E795" s="111"/>
      <c r="F795" s="111"/>
      <c r="G795" s="111"/>
      <c r="H795" s="111"/>
      <c r="I795" s="12"/>
      <c r="J795" s="12"/>
      <c r="K795" s="12"/>
      <c r="L795" s="41"/>
      <c r="M795" s="178"/>
      <c r="N795" s="178"/>
      <c r="O795" s="178"/>
      <c r="P795" s="178"/>
    </row>
    <row r="796" spans="1:16" ht="15.75" customHeight="1">
      <c r="A796" s="132"/>
      <c r="B796" s="111"/>
      <c r="C796" s="111"/>
      <c r="D796" s="111"/>
      <c r="E796" s="111"/>
      <c r="F796" s="111"/>
      <c r="G796" s="111"/>
      <c r="H796" s="111"/>
      <c r="I796" s="12"/>
      <c r="J796" s="12"/>
      <c r="K796" s="12"/>
      <c r="L796" s="41"/>
      <c r="M796" s="178"/>
      <c r="N796" s="178"/>
      <c r="O796" s="178"/>
      <c r="P796" s="178"/>
    </row>
    <row r="797" spans="1:16" ht="15.75" customHeight="1">
      <c r="A797" s="132"/>
      <c r="B797" s="111"/>
      <c r="C797" s="111"/>
      <c r="D797" s="111"/>
      <c r="E797" s="111"/>
      <c r="F797" s="111"/>
      <c r="G797" s="111"/>
      <c r="H797" s="111"/>
      <c r="I797" s="12"/>
      <c r="J797" s="12"/>
      <c r="K797" s="12"/>
      <c r="L797" s="41"/>
      <c r="M797" s="178"/>
      <c r="N797" s="178"/>
      <c r="O797" s="178"/>
      <c r="P797" s="178"/>
    </row>
    <row r="798" spans="1:16" ht="15.75" customHeight="1">
      <c r="A798" s="132"/>
      <c r="B798" s="111"/>
      <c r="C798" s="111"/>
      <c r="D798" s="111"/>
      <c r="E798" s="111"/>
      <c r="F798" s="111"/>
      <c r="G798" s="111"/>
      <c r="H798" s="111"/>
      <c r="I798" s="12"/>
      <c r="J798" s="12"/>
      <c r="K798" s="12"/>
      <c r="L798" s="41"/>
      <c r="M798" s="178"/>
      <c r="N798" s="178"/>
      <c r="O798" s="178"/>
      <c r="P798" s="178"/>
    </row>
    <row r="799" spans="1:16" ht="15.75" customHeight="1">
      <c r="A799" s="132"/>
      <c r="B799" s="111"/>
      <c r="C799" s="111"/>
      <c r="D799" s="111"/>
      <c r="E799" s="111"/>
      <c r="F799" s="111"/>
      <c r="G799" s="111"/>
      <c r="H799" s="111"/>
      <c r="I799" s="12"/>
      <c r="J799" s="12"/>
      <c r="K799" s="12"/>
      <c r="L799" s="41"/>
      <c r="M799" s="178"/>
      <c r="N799" s="178"/>
      <c r="O799" s="178"/>
      <c r="P799" s="178"/>
    </row>
    <row r="800" spans="1:16" ht="15.75" customHeight="1">
      <c r="A800" s="132"/>
      <c r="B800" s="111"/>
      <c r="C800" s="111"/>
      <c r="D800" s="111"/>
      <c r="E800" s="111"/>
      <c r="F800" s="111"/>
      <c r="G800" s="111"/>
      <c r="H800" s="111"/>
      <c r="I800" s="12"/>
      <c r="J800" s="12"/>
      <c r="K800" s="12"/>
      <c r="L800" s="41"/>
      <c r="M800" s="178"/>
      <c r="N800" s="178"/>
      <c r="O800" s="178"/>
      <c r="P800" s="178"/>
    </row>
    <row r="801" spans="1:16" ht="15.75" customHeight="1">
      <c r="A801" s="132"/>
      <c r="B801" s="111"/>
      <c r="C801" s="111"/>
      <c r="D801" s="111"/>
      <c r="E801" s="111"/>
      <c r="F801" s="111"/>
      <c r="G801" s="111"/>
      <c r="H801" s="111"/>
      <c r="I801" s="12"/>
      <c r="J801" s="12"/>
      <c r="K801" s="12"/>
      <c r="L801" s="41"/>
      <c r="M801" s="178"/>
      <c r="N801" s="178"/>
      <c r="O801" s="178"/>
      <c r="P801" s="178"/>
    </row>
    <row r="802" spans="1:16" ht="15.75" customHeight="1">
      <c r="A802" s="132"/>
      <c r="B802" s="111"/>
      <c r="C802" s="111"/>
      <c r="D802" s="111"/>
      <c r="E802" s="111"/>
      <c r="F802" s="111"/>
      <c r="G802" s="111"/>
      <c r="H802" s="111"/>
      <c r="I802" s="12"/>
      <c r="J802" s="12"/>
      <c r="K802" s="12"/>
      <c r="L802" s="41"/>
      <c r="M802" s="178"/>
      <c r="N802" s="178"/>
      <c r="O802" s="178"/>
      <c r="P802" s="178"/>
    </row>
    <row r="803" spans="1:16" ht="15.75" customHeight="1">
      <c r="A803" s="132"/>
      <c r="B803" s="111"/>
      <c r="C803" s="111"/>
      <c r="D803" s="111"/>
      <c r="E803" s="111"/>
      <c r="F803" s="111"/>
      <c r="G803" s="111"/>
      <c r="H803" s="111"/>
      <c r="I803" s="12"/>
      <c r="J803" s="12"/>
      <c r="K803" s="12"/>
      <c r="L803" s="41"/>
      <c r="M803" s="178"/>
      <c r="N803" s="178"/>
      <c r="O803" s="178"/>
      <c r="P803" s="178"/>
    </row>
    <row r="804" spans="1:16" ht="15.75" customHeight="1">
      <c r="A804" s="132"/>
      <c r="B804" s="111"/>
      <c r="C804" s="111"/>
      <c r="D804" s="111"/>
      <c r="E804" s="111"/>
      <c r="F804" s="111"/>
      <c r="G804" s="111"/>
      <c r="H804" s="111"/>
      <c r="I804" s="12"/>
      <c r="J804" s="12"/>
      <c r="K804" s="12"/>
      <c r="L804" s="41"/>
      <c r="M804" s="178"/>
      <c r="N804" s="178"/>
      <c r="O804" s="178"/>
      <c r="P804" s="178"/>
    </row>
    <row r="805" spans="1:16" ht="15.75" customHeight="1">
      <c r="A805" s="132"/>
      <c r="B805" s="111"/>
      <c r="C805" s="111"/>
      <c r="D805" s="111"/>
      <c r="E805" s="111"/>
      <c r="F805" s="111"/>
      <c r="G805" s="111"/>
      <c r="H805" s="111"/>
      <c r="I805" s="12"/>
      <c r="J805" s="12"/>
      <c r="K805" s="12"/>
      <c r="L805" s="41"/>
      <c r="M805" s="178"/>
      <c r="N805" s="178"/>
      <c r="O805" s="178"/>
      <c r="P805" s="178"/>
    </row>
    <row r="806" spans="1:16" ht="15.75" customHeight="1">
      <c r="A806" s="132"/>
      <c r="B806" s="111"/>
      <c r="C806" s="111"/>
      <c r="D806" s="111"/>
      <c r="E806" s="111"/>
      <c r="F806" s="111"/>
      <c r="G806" s="111"/>
      <c r="H806" s="111"/>
      <c r="I806" s="12"/>
      <c r="J806" s="12"/>
      <c r="K806" s="12"/>
      <c r="L806" s="41"/>
      <c r="M806" s="178"/>
      <c r="N806" s="178"/>
      <c r="O806" s="178"/>
      <c r="P806" s="178"/>
    </row>
    <row r="807" spans="1:16" ht="15.75" customHeight="1">
      <c r="A807" s="132"/>
      <c r="B807" s="111"/>
      <c r="C807" s="111"/>
      <c r="D807" s="111"/>
      <c r="E807" s="111"/>
      <c r="F807" s="111"/>
      <c r="G807" s="111"/>
      <c r="H807" s="111"/>
      <c r="I807" s="12"/>
      <c r="J807" s="12"/>
      <c r="K807" s="12"/>
      <c r="L807" s="41"/>
      <c r="M807" s="178"/>
      <c r="N807" s="178"/>
      <c r="O807" s="178"/>
      <c r="P807" s="178"/>
    </row>
    <row r="808" spans="1:16" ht="15.75" customHeight="1">
      <c r="A808" s="132"/>
      <c r="B808" s="111"/>
      <c r="C808" s="111"/>
      <c r="D808" s="111"/>
      <c r="E808" s="111"/>
      <c r="F808" s="111"/>
      <c r="G808" s="111"/>
      <c r="H808" s="111"/>
      <c r="I808" s="12"/>
      <c r="J808" s="12"/>
      <c r="K808" s="12"/>
      <c r="L808" s="41"/>
      <c r="M808" s="178"/>
      <c r="N808" s="178"/>
      <c r="O808" s="178"/>
      <c r="P808" s="178"/>
    </row>
    <row r="809" spans="1:16" ht="15.75" customHeight="1">
      <c r="A809" s="132"/>
      <c r="B809" s="111"/>
      <c r="C809" s="111"/>
      <c r="D809" s="111"/>
      <c r="E809" s="111"/>
      <c r="F809" s="111"/>
      <c r="G809" s="111"/>
      <c r="H809" s="111"/>
      <c r="I809" s="12"/>
      <c r="J809" s="12"/>
      <c r="K809" s="12"/>
      <c r="L809" s="41"/>
      <c r="M809" s="178"/>
      <c r="N809" s="178"/>
      <c r="O809" s="178"/>
      <c r="P809" s="178"/>
    </row>
    <row r="810" spans="1:16" ht="15.75" customHeight="1">
      <c r="A810" s="132"/>
      <c r="B810" s="111"/>
      <c r="C810" s="111"/>
      <c r="D810" s="111"/>
      <c r="E810" s="111"/>
      <c r="F810" s="111"/>
      <c r="G810" s="111"/>
      <c r="H810" s="111"/>
      <c r="I810" s="12"/>
      <c r="J810" s="12"/>
      <c r="K810" s="12"/>
      <c r="L810" s="41"/>
      <c r="M810" s="178"/>
      <c r="N810" s="178"/>
      <c r="O810" s="178"/>
      <c r="P810" s="178"/>
    </row>
    <row r="811" spans="1:16" ht="15.75" customHeight="1">
      <c r="A811" s="132"/>
      <c r="B811" s="111"/>
      <c r="C811" s="111"/>
      <c r="D811" s="111"/>
      <c r="E811" s="111"/>
      <c r="F811" s="111"/>
      <c r="G811" s="111"/>
      <c r="H811" s="111"/>
      <c r="I811" s="12"/>
      <c r="J811" s="12"/>
      <c r="K811" s="12"/>
      <c r="L811" s="41"/>
      <c r="M811" s="178"/>
      <c r="N811" s="178"/>
      <c r="O811" s="178"/>
      <c r="P811" s="178"/>
    </row>
    <row r="812" spans="1:16" ht="15.75" customHeight="1">
      <c r="A812" s="132"/>
      <c r="B812" s="111"/>
      <c r="C812" s="111"/>
      <c r="D812" s="111"/>
      <c r="E812" s="111"/>
      <c r="F812" s="111"/>
      <c r="G812" s="111"/>
      <c r="H812" s="111"/>
      <c r="I812" s="12"/>
      <c r="J812" s="12"/>
      <c r="K812" s="12"/>
      <c r="L812" s="41"/>
      <c r="M812" s="178"/>
      <c r="N812" s="178"/>
      <c r="O812" s="178"/>
      <c r="P812" s="178"/>
    </row>
    <row r="813" spans="1:16" ht="15.75" customHeight="1">
      <c r="A813" s="132"/>
      <c r="B813" s="111"/>
      <c r="C813" s="111"/>
      <c r="D813" s="111"/>
      <c r="E813" s="111"/>
      <c r="F813" s="111"/>
      <c r="G813" s="111"/>
      <c r="H813" s="111"/>
      <c r="I813" s="12"/>
      <c r="J813" s="12"/>
      <c r="K813" s="12"/>
      <c r="L813" s="41"/>
      <c r="M813" s="178"/>
      <c r="N813" s="178"/>
      <c r="O813" s="178"/>
      <c r="P813" s="178"/>
    </row>
    <row r="814" spans="1:16" ht="15.75" customHeight="1">
      <c r="A814" s="132"/>
      <c r="B814" s="111"/>
      <c r="C814" s="111"/>
      <c r="D814" s="111"/>
      <c r="E814" s="111"/>
      <c r="F814" s="111"/>
      <c r="G814" s="111"/>
      <c r="H814" s="111"/>
      <c r="I814" s="12"/>
      <c r="J814" s="12"/>
      <c r="K814" s="12"/>
      <c r="L814" s="41"/>
      <c r="M814" s="178"/>
      <c r="N814" s="178"/>
      <c r="O814" s="178"/>
      <c r="P814" s="178"/>
    </row>
    <row r="815" spans="1:16" ht="15.75" customHeight="1">
      <c r="A815" s="132"/>
      <c r="B815" s="111"/>
      <c r="C815" s="111"/>
      <c r="D815" s="111"/>
      <c r="E815" s="111"/>
      <c r="F815" s="111"/>
      <c r="G815" s="111"/>
      <c r="H815" s="111"/>
      <c r="I815" s="12"/>
      <c r="J815" s="12"/>
      <c r="K815" s="12"/>
      <c r="L815" s="41"/>
      <c r="M815" s="178"/>
      <c r="N815" s="178"/>
      <c r="O815" s="178"/>
      <c r="P815" s="178"/>
    </row>
    <row r="816" spans="1:16" ht="15.75" customHeight="1">
      <c r="A816" s="132"/>
      <c r="B816" s="111"/>
      <c r="C816" s="111"/>
      <c r="D816" s="111"/>
      <c r="E816" s="111"/>
      <c r="F816" s="111"/>
      <c r="G816" s="111"/>
      <c r="H816" s="111"/>
      <c r="I816" s="12"/>
      <c r="J816" s="12"/>
      <c r="K816" s="12"/>
      <c r="L816" s="41"/>
      <c r="M816" s="178"/>
      <c r="N816" s="178"/>
      <c r="O816" s="178"/>
      <c r="P816" s="178"/>
    </row>
    <row r="817" spans="1:16" ht="15.75" customHeight="1">
      <c r="A817" s="132"/>
      <c r="B817" s="111"/>
      <c r="C817" s="111"/>
      <c r="D817" s="111"/>
      <c r="E817" s="111"/>
      <c r="F817" s="111"/>
      <c r="G817" s="111"/>
      <c r="H817" s="111"/>
      <c r="I817" s="12"/>
      <c r="J817" s="12"/>
      <c r="K817" s="12"/>
      <c r="L817" s="41"/>
      <c r="M817" s="178"/>
      <c r="N817" s="178"/>
      <c r="O817" s="178"/>
      <c r="P817" s="178"/>
    </row>
    <row r="818" spans="1:16" ht="15.75" customHeight="1">
      <c r="A818" s="132"/>
      <c r="B818" s="111"/>
      <c r="C818" s="111"/>
      <c r="D818" s="111"/>
      <c r="E818" s="111"/>
      <c r="F818" s="111"/>
      <c r="G818" s="111"/>
      <c r="H818" s="111"/>
      <c r="I818" s="12"/>
      <c r="J818" s="12"/>
      <c r="K818" s="12"/>
      <c r="L818" s="41"/>
      <c r="M818" s="178"/>
      <c r="N818" s="178"/>
      <c r="O818" s="178"/>
      <c r="P818" s="178"/>
    </row>
    <row r="819" spans="1:16" ht="15.75" customHeight="1">
      <c r="A819" s="132"/>
      <c r="B819" s="111"/>
      <c r="C819" s="111"/>
      <c r="D819" s="111"/>
      <c r="E819" s="111"/>
      <c r="F819" s="111"/>
      <c r="G819" s="111"/>
      <c r="H819" s="111"/>
      <c r="I819" s="12"/>
      <c r="J819" s="12"/>
      <c r="K819" s="12"/>
      <c r="L819" s="41"/>
      <c r="M819" s="178"/>
      <c r="N819" s="178"/>
      <c r="O819" s="178"/>
      <c r="P819" s="178"/>
    </row>
    <row r="820" spans="1:16" ht="15.75" customHeight="1">
      <c r="A820" s="132"/>
      <c r="B820" s="111"/>
      <c r="C820" s="111"/>
      <c r="D820" s="111"/>
      <c r="E820" s="111"/>
      <c r="F820" s="111"/>
      <c r="G820" s="111"/>
      <c r="H820" s="111"/>
      <c r="I820" s="12"/>
      <c r="J820" s="12"/>
      <c r="K820" s="12"/>
      <c r="L820" s="41"/>
      <c r="M820" s="178"/>
      <c r="N820" s="178"/>
      <c r="O820" s="178"/>
      <c r="P820" s="178"/>
    </row>
    <row r="821" spans="1:16" ht="15.75" customHeight="1">
      <c r="A821" s="132"/>
      <c r="B821" s="111"/>
      <c r="C821" s="111"/>
      <c r="D821" s="111"/>
      <c r="E821" s="111"/>
      <c r="F821" s="111"/>
      <c r="G821" s="111"/>
      <c r="H821" s="111"/>
      <c r="I821" s="12"/>
      <c r="J821" s="12"/>
      <c r="K821" s="12"/>
      <c r="L821" s="41"/>
      <c r="M821" s="178"/>
      <c r="N821" s="178"/>
      <c r="O821" s="178"/>
      <c r="P821" s="178"/>
    </row>
    <row r="822" spans="1:16" ht="15.75" customHeight="1">
      <c r="A822" s="132"/>
      <c r="B822" s="111"/>
      <c r="C822" s="111"/>
      <c r="D822" s="111"/>
      <c r="E822" s="111"/>
      <c r="F822" s="111"/>
      <c r="G822" s="111"/>
      <c r="H822" s="111"/>
      <c r="I822" s="12"/>
      <c r="J822" s="12"/>
      <c r="K822" s="12"/>
      <c r="L822" s="41"/>
      <c r="M822" s="178"/>
      <c r="N822" s="178"/>
      <c r="O822" s="178"/>
      <c r="P822" s="178"/>
    </row>
    <row r="823" spans="1:16" ht="15.75" customHeight="1">
      <c r="A823" s="132"/>
      <c r="B823" s="111"/>
      <c r="C823" s="111"/>
      <c r="D823" s="111"/>
      <c r="E823" s="111"/>
      <c r="F823" s="111"/>
      <c r="G823" s="111"/>
      <c r="H823" s="111"/>
      <c r="I823" s="12"/>
      <c r="J823" s="12"/>
      <c r="K823" s="12"/>
      <c r="L823" s="41"/>
      <c r="M823" s="178"/>
      <c r="N823" s="178"/>
      <c r="O823" s="178"/>
      <c r="P823" s="178"/>
    </row>
    <row r="824" spans="1:16" ht="15.75" customHeight="1">
      <c r="A824" s="132"/>
      <c r="B824" s="111"/>
      <c r="C824" s="111"/>
      <c r="D824" s="111"/>
      <c r="E824" s="111"/>
      <c r="F824" s="111"/>
      <c r="G824" s="111"/>
      <c r="H824" s="111"/>
      <c r="I824" s="12"/>
      <c r="J824" s="12"/>
      <c r="K824" s="12"/>
      <c r="L824" s="41"/>
      <c r="M824" s="178"/>
      <c r="N824" s="178"/>
      <c r="O824" s="178"/>
      <c r="P824" s="178"/>
    </row>
    <row r="825" spans="1:16" ht="15.75" customHeight="1">
      <c r="A825" s="132"/>
      <c r="B825" s="111"/>
      <c r="C825" s="111"/>
      <c r="D825" s="111"/>
      <c r="E825" s="111"/>
      <c r="F825" s="111"/>
      <c r="G825" s="111"/>
      <c r="H825" s="111"/>
      <c r="I825" s="12"/>
      <c r="J825" s="12"/>
      <c r="K825" s="12"/>
      <c r="L825" s="41"/>
      <c r="M825" s="178"/>
      <c r="N825" s="178"/>
      <c r="O825" s="178"/>
      <c r="P825" s="178"/>
    </row>
    <row r="826" spans="1:16" ht="15.75" customHeight="1">
      <c r="A826" s="132"/>
      <c r="B826" s="111"/>
      <c r="C826" s="111"/>
      <c r="D826" s="111"/>
      <c r="E826" s="111"/>
      <c r="F826" s="111"/>
      <c r="G826" s="111"/>
      <c r="H826" s="111"/>
      <c r="I826" s="12"/>
      <c r="J826" s="12"/>
      <c r="K826" s="12"/>
      <c r="L826" s="41"/>
      <c r="M826" s="178"/>
      <c r="N826" s="178"/>
      <c r="O826" s="178"/>
      <c r="P826" s="178"/>
    </row>
    <row r="827" spans="1:16" ht="15.75" customHeight="1">
      <c r="A827" s="132"/>
      <c r="B827" s="111"/>
      <c r="C827" s="111"/>
      <c r="D827" s="111"/>
      <c r="E827" s="111"/>
      <c r="F827" s="111"/>
      <c r="G827" s="111"/>
      <c r="H827" s="111"/>
      <c r="I827" s="12"/>
      <c r="J827" s="12"/>
      <c r="K827" s="12"/>
      <c r="L827" s="41"/>
      <c r="M827" s="178"/>
      <c r="N827" s="178"/>
      <c r="O827" s="178"/>
      <c r="P827" s="178"/>
    </row>
    <row r="828" spans="1:16" ht="15.75" customHeight="1">
      <c r="A828" s="132"/>
      <c r="B828" s="111"/>
      <c r="C828" s="111"/>
      <c r="D828" s="111"/>
      <c r="E828" s="111"/>
      <c r="F828" s="111"/>
      <c r="G828" s="111"/>
      <c r="H828" s="111"/>
      <c r="I828" s="12"/>
      <c r="J828" s="12"/>
      <c r="K828" s="12"/>
      <c r="L828" s="41"/>
      <c r="M828" s="178"/>
      <c r="N828" s="178"/>
      <c r="O828" s="178"/>
      <c r="P828" s="178"/>
    </row>
    <row r="829" spans="1:16" ht="15.75" customHeight="1">
      <c r="A829" s="132"/>
      <c r="B829" s="111"/>
      <c r="C829" s="111"/>
      <c r="D829" s="111"/>
      <c r="E829" s="111"/>
      <c r="F829" s="111"/>
      <c r="G829" s="111"/>
      <c r="H829" s="111"/>
      <c r="I829" s="12"/>
      <c r="J829" s="12"/>
      <c r="K829" s="12"/>
      <c r="L829" s="41"/>
      <c r="M829" s="178"/>
      <c r="N829" s="178"/>
      <c r="O829" s="178"/>
      <c r="P829" s="178"/>
    </row>
    <row r="830" spans="1:16" ht="15.75" customHeight="1">
      <c r="A830" s="132"/>
      <c r="B830" s="111"/>
      <c r="C830" s="111"/>
      <c r="D830" s="111"/>
      <c r="E830" s="111"/>
      <c r="F830" s="111"/>
      <c r="G830" s="111"/>
      <c r="H830" s="111"/>
      <c r="I830" s="12"/>
      <c r="J830" s="12"/>
      <c r="K830" s="12"/>
      <c r="L830" s="41"/>
      <c r="M830" s="178"/>
      <c r="N830" s="178"/>
      <c r="O830" s="178"/>
      <c r="P830" s="178"/>
    </row>
    <row r="831" spans="1:16" ht="15.75" customHeight="1">
      <c r="A831" s="132"/>
      <c r="B831" s="111"/>
      <c r="C831" s="111"/>
      <c r="D831" s="111"/>
      <c r="E831" s="111"/>
      <c r="F831" s="111"/>
      <c r="G831" s="111"/>
      <c r="H831" s="111"/>
      <c r="I831" s="12"/>
      <c r="J831" s="12"/>
      <c r="K831" s="12"/>
      <c r="L831" s="41"/>
      <c r="M831" s="178"/>
      <c r="N831" s="178"/>
      <c r="O831" s="178"/>
      <c r="P831" s="178"/>
    </row>
    <row r="832" spans="1:16" ht="15.75" customHeight="1">
      <c r="A832" s="132"/>
      <c r="B832" s="111"/>
      <c r="C832" s="111"/>
      <c r="D832" s="111"/>
      <c r="E832" s="111"/>
      <c r="F832" s="111"/>
      <c r="G832" s="111"/>
      <c r="H832" s="111"/>
      <c r="I832" s="12"/>
      <c r="J832" s="12"/>
      <c r="K832" s="12"/>
      <c r="L832" s="41"/>
      <c r="M832" s="178"/>
      <c r="N832" s="178"/>
      <c r="O832" s="178"/>
      <c r="P832" s="178"/>
    </row>
    <row r="833" spans="1:16" ht="15.75" customHeight="1">
      <c r="A833" s="132"/>
      <c r="B833" s="111"/>
      <c r="C833" s="111"/>
      <c r="D833" s="111"/>
      <c r="E833" s="111"/>
      <c r="F833" s="111"/>
      <c r="G833" s="111"/>
      <c r="H833" s="111"/>
      <c r="I833" s="12"/>
      <c r="J833" s="12"/>
      <c r="K833" s="12"/>
      <c r="L833" s="41"/>
      <c r="M833" s="178"/>
      <c r="N833" s="178"/>
      <c r="O833" s="178"/>
      <c r="P833" s="178"/>
    </row>
    <row r="834" spans="1:16" ht="15.75" customHeight="1">
      <c r="A834" s="132"/>
      <c r="B834" s="111"/>
      <c r="C834" s="111"/>
      <c r="D834" s="111"/>
      <c r="E834" s="111"/>
      <c r="F834" s="111"/>
      <c r="G834" s="111"/>
      <c r="H834" s="111"/>
      <c r="I834" s="12"/>
      <c r="J834" s="12"/>
      <c r="K834" s="12"/>
      <c r="L834" s="41"/>
      <c r="M834" s="178"/>
      <c r="N834" s="178"/>
      <c r="O834" s="178"/>
      <c r="P834" s="178"/>
    </row>
    <row r="835" spans="1:16" ht="15.75" customHeight="1">
      <c r="A835" s="132"/>
      <c r="B835" s="111"/>
      <c r="C835" s="111"/>
      <c r="D835" s="111"/>
      <c r="E835" s="111"/>
      <c r="F835" s="111"/>
      <c r="G835" s="111"/>
      <c r="H835" s="111"/>
      <c r="I835" s="12"/>
      <c r="J835" s="12"/>
      <c r="K835" s="12"/>
      <c r="L835" s="41"/>
      <c r="M835" s="178"/>
      <c r="N835" s="178"/>
      <c r="O835" s="178"/>
      <c r="P835" s="178"/>
    </row>
    <row r="836" spans="1:16" ht="15.75" customHeight="1">
      <c r="A836" s="132"/>
      <c r="B836" s="111"/>
      <c r="C836" s="111"/>
      <c r="D836" s="111"/>
      <c r="E836" s="111"/>
      <c r="F836" s="111"/>
      <c r="G836" s="111"/>
      <c r="H836" s="111"/>
      <c r="I836" s="12"/>
      <c r="J836" s="12"/>
      <c r="K836" s="12"/>
      <c r="L836" s="41"/>
      <c r="M836" s="178"/>
      <c r="N836" s="178"/>
      <c r="O836" s="178"/>
      <c r="P836" s="178"/>
    </row>
    <row r="837" spans="1:16" ht="15.75" customHeight="1">
      <c r="A837" s="132"/>
      <c r="B837" s="111"/>
      <c r="C837" s="111"/>
      <c r="D837" s="111"/>
      <c r="E837" s="111"/>
      <c r="F837" s="111"/>
      <c r="G837" s="111"/>
      <c r="H837" s="111"/>
      <c r="I837" s="12"/>
      <c r="J837" s="12"/>
      <c r="K837" s="12"/>
      <c r="L837" s="41"/>
      <c r="M837" s="178"/>
      <c r="N837" s="178"/>
      <c r="O837" s="178"/>
      <c r="P837" s="178"/>
    </row>
    <row r="838" spans="1:16" ht="15.75" customHeight="1">
      <c r="A838" s="132"/>
      <c r="B838" s="111"/>
      <c r="C838" s="111"/>
      <c r="D838" s="111"/>
      <c r="E838" s="111"/>
      <c r="F838" s="111"/>
      <c r="G838" s="111"/>
      <c r="H838" s="111"/>
      <c r="I838" s="12"/>
      <c r="J838" s="12"/>
      <c r="K838" s="12"/>
      <c r="L838" s="41"/>
      <c r="M838" s="178"/>
      <c r="N838" s="178"/>
      <c r="O838" s="178"/>
      <c r="P838" s="178"/>
    </row>
    <row r="839" spans="1:16" ht="15.75" customHeight="1">
      <c r="A839" s="132"/>
      <c r="B839" s="111"/>
      <c r="C839" s="111"/>
      <c r="D839" s="111"/>
      <c r="E839" s="111"/>
      <c r="F839" s="111"/>
      <c r="G839" s="111"/>
      <c r="H839" s="111"/>
      <c r="I839" s="12"/>
      <c r="J839" s="12"/>
      <c r="K839" s="12"/>
      <c r="L839" s="41"/>
      <c r="M839" s="178"/>
      <c r="N839" s="178"/>
      <c r="O839" s="178"/>
      <c r="P839" s="178"/>
    </row>
    <row r="840" spans="1:16" ht="15.75" customHeight="1">
      <c r="A840" s="132"/>
      <c r="B840" s="111"/>
      <c r="C840" s="111"/>
      <c r="D840" s="111"/>
      <c r="E840" s="111"/>
      <c r="F840" s="111"/>
      <c r="G840" s="111"/>
      <c r="H840" s="111"/>
      <c r="I840" s="12"/>
      <c r="J840" s="12"/>
      <c r="K840" s="12"/>
      <c r="L840" s="41"/>
      <c r="M840" s="178"/>
      <c r="N840" s="178"/>
      <c r="O840" s="178"/>
      <c r="P840" s="178"/>
    </row>
    <row r="841" spans="1:16" ht="15.75" customHeight="1">
      <c r="A841" s="132"/>
      <c r="B841" s="111"/>
      <c r="C841" s="111"/>
      <c r="D841" s="111"/>
      <c r="E841" s="111"/>
      <c r="F841" s="111"/>
      <c r="G841" s="111"/>
      <c r="H841" s="111"/>
      <c r="I841" s="12"/>
      <c r="J841" s="12"/>
      <c r="K841" s="12"/>
      <c r="L841" s="41"/>
      <c r="M841" s="178"/>
      <c r="N841" s="178"/>
      <c r="O841" s="178"/>
      <c r="P841" s="178"/>
    </row>
    <row r="842" spans="1:16" ht="15.75" customHeight="1">
      <c r="A842" s="132"/>
      <c r="B842" s="111"/>
      <c r="C842" s="111"/>
      <c r="D842" s="111"/>
      <c r="E842" s="111"/>
      <c r="F842" s="111"/>
      <c r="G842" s="111"/>
      <c r="H842" s="111"/>
      <c r="I842" s="12"/>
      <c r="J842" s="12"/>
      <c r="K842" s="12"/>
      <c r="L842" s="41"/>
      <c r="M842" s="178"/>
      <c r="N842" s="178"/>
      <c r="O842" s="178"/>
      <c r="P842" s="178"/>
    </row>
    <row r="843" spans="1:16" ht="15.75" customHeight="1">
      <c r="A843" s="132"/>
      <c r="B843" s="111"/>
      <c r="C843" s="111"/>
      <c r="D843" s="111"/>
      <c r="E843" s="111"/>
      <c r="F843" s="111"/>
      <c r="G843" s="111"/>
      <c r="H843" s="111"/>
      <c r="I843" s="12"/>
      <c r="J843" s="12"/>
      <c r="K843" s="12"/>
      <c r="L843" s="41"/>
      <c r="M843" s="178"/>
      <c r="N843" s="178"/>
      <c r="O843" s="178"/>
      <c r="P843" s="178"/>
    </row>
    <row r="844" spans="1:16" ht="15.75" customHeight="1">
      <c r="A844" s="132"/>
      <c r="B844" s="111"/>
      <c r="C844" s="111"/>
      <c r="D844" s="111"/>
      <c r="E844" s="111"/>
      <c r="F844" s="111"/>
      <c r="G844" s="111"/>
      <c r="H844" s="111"/>
      <c r="I844" s="12"/>
      <c r="J844" s="12"/>
      <c r="K844" s="12"/>
      <c r="L844" s="41"/>
      <c r="M844" s="178"/>
      <c r="N844" s="178"/>
      <c r="O844" s="178"/>
      <c r="P844" s="178"/>
    </row>
    <row r="845" spans="1:16" ht="15.75" customHeight="1">
      <c r="A845" s="132"/>
      <c r="B845" s="111"/>
      <c r="C845" s="111"/>
      <c r="D845" s="111"/>
      <c r="E845" s="111"/>
      <c r="F845" s="111"/>
      <c r="G845" s="111"/>
      <c r="H845" s="111"/>
      <c r="I845" s="12"/>
      <c r="J845" s="12"/>
      <c r="K845" s="12"/>
      <c r="L845" s="41"/>
      <c r="M845" s="178"/>
      <c r="N845" s="178"/>
      <c r="O845" s="178"/>
      <c r="P845" s="178"/>
    </row>
    <row r="846" spans="1:16" ht="15.75" customHeight="1">
      <c r="A846" s="132"/>
      <c r="B846" s="111"/>
      <c r="C846" s="111"/>
      <c r="D846" s="111"/>
      <c r="E846" s="111"/>
      <c r="F846" s="111"/>
      <c r="G846" s="111"/>
      <c r="H846" s="111"/>
      <c r="I846" s="12"/>
      <c r="J846" s="12"/>
      <c r="K846" s="12"/>
      <c r="L846" s="41"/>
      <c r="M846" s="178"/>
      <c r="N846" s="178"/>
      <c r="O846" s="178"/>
      <c r="P846" s="178"/>
    </row>
    <row r="847" spans="1:16" ht="15.75" customHeight="1">
      <c r="A847" s="132"/>
      <c r="B847" s="111"/>
      <c r="C847" s="111"/>
      <c r="D847" s="111"/>
      <c r="E847" s="111"/>
      <c r="F847" s="111"/>
      <c r="G847" s="111"/>
      <c r="H847" s="111"/>
      <c r="I847" s="12"/>
      <c r="J847" s="12"/>
      <c r="K847" s="12"/>
      <c r="L847" s="41"/>
      <c r="M847" s="178"/>
      <c r="N847" s="178"/>
      <c r="O847" s="178"/>
      <c r="P847" s="178"/>
    </row>
    <row r="848" spans="1:16" ht="15.75" customHeight="1">
      <c r="A848" s="132"/>
      <c r="B848" s="111"/>
      <c r="C848" s="111"/>
      <c r="D848" s="111"/>
      <c r="E848" s="111"/>
      <c r="F848" s="111"/>
      <c r="G848" s="111"/>
      <c r="H848" s="111"/>
      <c r="I848" s="12"/>
      <c r="J848" s="12"/>
      <c r="K848" s="12"/>
      <c r="L848" s="41"/>
      <c r="M848" s="178"/>
      <c r="N848" s="178"/>
      <c r="O848" s="178"/>
      <c r="P848" s="178"/>
    </row>
    <row r="849" spans="1:16" ht="15.75" customHeight="1">
      <c r="A849" s="132"/>
      <c r="B849" s="111"/>
      <c r="C849" s="111"/>
      <c r="D849" s="111"/>
      <c r="E849" s="111"/>
      <c r="F849" s="111"/>
      <c r="G849" s="111"/>
      <c r="H849" s="111"/>
      <c r="I849" s="12"/>
      <c r="J849" s="12"/>
      <c r="K849" s="12"/>
      <c r="L849" s="41"/>
      <c r="M849" s="178"/>
      <c r="N849" s="178"/>
      <c r="O849" s="178"/>
      <c r="P849" s="178"/>
    </row>
    <row r="850" spans="1:16" ht="15.75" customHeight="1">
      <c r="A850" s="132"/>
      <c r="B850" s="111"/>
      <c r="C850" s="111"/>
      <c r="D850" s="111"/>
      <c r="E850" s="111"/>
      <c r="F850" s="111"/>
      <c r="G850" s="111"/>
      <c r="H850" s="111"/>
      <c r="I850" s="12"/>
      <c r="J850" s="12"/>
      <c r="K850" s="12"/>
      <c r="L850" s="41"/>
      <c r="M850" s="178"/>
      <c r="N850" s="178"/>
      <c r="O850" s="178"/>
      <c r="P850" s="178"/>
    </row>
    <row r="851" spans="1:16" ht="15.75" customHeight="1">
      <c r="A851" s="132"/>
      <c r="B851" s="111"/>
      <c r="C851" s="111"/>
      <c r="D851" s="111"/>
      <c r="E851" s="111"/>
      <c r="F851" s="111"/>
      <c r="G851" s="111"/>
      <c r="H851" s="111"/>
      <c r="I851" s="12"/>
      <c r="J851" s="12"/>
      <c r="K851" s="12"/>
      <c r="L851" s="41"/>
      <c r="M851" s="178"/>
      <c r="N851" s="178"/>
      <c r="O851" s="178"/>
      <c r="P851" s="178"/>
    </row>
    <row r="852" spans="1:16" ht="15.75" customHeight="1">
      <c r="A852" s="132"/>
      <c r="B852" s="111"/>
      <c r="C852" s="111"/>
      <c r="D852" s="111"/>
      <c r="E852" s="111"/>
      <c r="F852" s="111"/>
      <c r="G852" s="111"/>
      <c r="H852" s="111"/>
      <c r="I852" s="12"/>
      <c r="J852" s="12"/>
      <c r="K852" s="12"/>
      <c r="L852" s="41"/>
      <c r="M852" s="178"/>
      <c r="N852" s="178"/>
      <c r="O852" s="178"/>
      <c r="P852" s="178"/>
    </row>
    <row r="853" spans="1:16" ht="15.75" customHeight="1">
      <c r="A853" s="132"/>
      <c r="B853" s="111"/>
      <c r="C853" s="111"/>
      <c r="D853" s="111"/>
      <c r="E853" s="111"/>
      <c r="F853" s="111"/>
      <c r="G853" s="111"/>
      <c r="H853" s="111"/>
      <c r="I853" s="12"/>
      <c r="J853" s="12"/>
      <c r="K853" s="12"/>
      <c r="L853" s="41"/>
      <c r="M853" s="178"/>
      <c r="N853" s="178"/>
      <c r="O853" s="178"/>
      <c r="P853" s="178"/>
    </row>
    <row r="854" spans="1:16" ht="15.75" customHeight="1">
      <c r="A854" s="132"/>
      <c r="B854" s="111"/>
      <c r="C854" s="111"/>
      <c r="D854" s="111"/>
      <c r="E854" s="111"/>
      <c r="F854" s="111"/>
      <c r="G854" s="111"/>
      <c r="H854" s="111"/>
      <c r="I854" s="12"/>
      <c r="J854" s="12"/>
      <c r="K854" s="12"/>
      <c r="L854" s="41"/>
      <c r="M854" s="178"/>
      <c r="N854" s="178"/>
      <c r="O854" s="178"/>
      <c r="P854" s="178"/>
    </row>
    <row r="855" spans="1:16" ht="15.75" customHeight="1">
      <c r="A855" s="132"/>
      <c r="B855" s="111"/>
      <c r="C855" s="111"/>
      <c r="D855" s="111"/>
      <c r="E855" s="111"/>
      <c r="F855" s="111"/>
      <c r="G855" s="111"/>
      <c r="H855" s="111"/>
      <c r="I855" s="12"/>
      <c r="J855" s="12"/>
      <c r="K855" s="12"/>
      <c r="L855" s="41"/>
      <c r="M855" s="178"/>
      <c r="N855" s="178"/>
      <c r="O855" s="178"/>
      <c r="P855" s="178"/>
    </row>
    <row r="856" spans="1:16" ht="15.75" customHeight="1">
      <c r="A856" s="132"/>
      <c r="B856" s="111"/>
      <c r="C856" s="111"/>
      <c r="D856" s="111"/>
      <c r="E856" s="111"/>
      <c r="F856" s="111"/>
      <c r="G856" s="111"/>
      <c r="H856" s="111"/>
      <c r="I856" s="12"/>
      <c r="J856" s="12"/>
      <c r="K856" s="12"/>
      <c r="L856" s="41"/>
      <c r="M856" s="178"/>
      <c r="N856" s="178"/>
      <c r="O856" s="178"/>
      <c r="P856" s="178"/>
    </row>
    <row r="857" spans="1:16" ht="15.75" customHeight="1">
      <c r="A857" s="132"/>
      <c r="B857" s="111"/>
      <c r="C857" s="111"/>
      <c r="D857" s="111"/>
      <c r="E857" s="111"/>
      <c r="F857" s="111"/>
      <c r="G857" s="111"/>
      <c r="H857" s="111"/>
      <c r="I857" s="12"/>
      <c r="J857" s="12"/>
      <c r="K857" s="12"/>
      <c r="L857" s="41"/>
      <c r="M857" s="178"/>
      <c r="N857" s="178"/>
      <c r="O857" s="178"/>
      <c r="P857" s="178"/>
    </row>
    <row r="858" spans="1:16" ht="15.75" customHeight="1">
      <c r="A858" s="132"/>
      <c r="B858" s="111"/>
      <c r="C858" s="111"/>
      <c r="D858" s="111"/>
      <c r="E858" s="111"/>
      <c r="F858" s="111"/>
      <c r="G858" s="111"/>
      <c r="H858" s="111"/>
      <c r="I858" s="12"/>
      <c r="J858" s="12"/>
      <c r="K858" s="12"/>
      <c r="L858" s="41"/>
      <c r="M858" s="178"/>
      <c r="N858" s="178"/>
      <c r="O858" s="178"/>
      <c r="P858" s="178"/>
    </row>
    <row r="859" spans="1:16" ht="15.75" customHeight="1">
      <c r="A859" s="132"/>
      <c r="B859" s="111"/>
      <c r="C859" s="111"/>
      <c r="D859" s="111"/>
      <c r="E859" s="111"/>
      <c r="F859" s="111"/>
      <c r="G859" s="111"/>
      <c r="H859" s="111"/>
      <c r="I859" s="12"/>
      <c r="J859" s="12"/>
      <c r="K859" s="12"/>
      <c r="L859" s="41"/>
      <c r="M859" s="178"/>
      <c r="N859" s="178"/>
      <c r="O859" s="178"/>
      <c r="P859" s="178"/>
    </row>
    <row r="860" spans="1:16" ht="15.75" customHeight="1">
      <c r="A860" s="132"/>
      <c r="B860" s="111"/>
      <c r="C860" s="111"/>
      <c r="D860" s="111"/>
      <c r="E860" s="111"/>
      <c r="F860" s="111"/>
      <c r="G860" s="111"/>
      <c r="H860" s="111"/>
      <c r="I860" s="12"/>
      <c r="J860" s="12"/>
      <c r="K860" s="12"/>
      <c r="L860" s="41"/>
      <c r="M860" s="178"/>
      <c r="N860" s="178"/>
      <c r="O860" s="178"/>
      <c r="P860" s="178"/>
    </row>
    <row r="861" spans="1:16" ht="15.75" customHeight="1">
      <c r="A861" s="132"/>
      <c r="B861" s="111"/>
      <c r="C861" s="111"/>
      <c r="D861" s="111"/>
      <c r="E861" s="111"/>
      <c r="F861" s="111"/>
      <c r="G861" s="111"/>
      <c r="H861" s="111"/>
      <c r="I861" s="12"/>
      <c r="J861" s="12"/>
      <c r="K861" s="12"/>
      <c r="L861" s="41"/>
      <c r="M861" s="178"/>
      <c r="N861" s="178"/>
      <c r="O861" s="178"/>
      <c r="P861" s="178"/>
    </row>
    <row r="862" spans="1:16" ht="15.75" customHeight="1">
      <c r="A862" s="132"/>
      <c r="B862" s="111"/>
      <c r="C862" s="111"/>
      <c r="D862" s="111"/>
      <c r="E862" s="111"/>
      <c r="F862" s="111"/>
      <c r="G862" s="111"/>
      <c r="H862" s="111"/>
      <c r="I862" s="12"/>
      <c r="J862" s="12"/>
      <c r="K862" s="12"/>
      <c r="L862" s="41"/>
      <c r="M862" s="178"/>
      <c r="N862" s="178"/>
      <c r="O862" s="178"/>
      <c r="P862" s="178"/>
    </row>
    <row r="863" spans="1:16" ht="15.75" customHeight="1">
      <c r="A863" s="132"/>
      <c r="B863" s="111"/>
      <c r="C863" s="111"/>
      <c r="D863" s="111"/>
      <c r="E863" s="111"/>
      <c r="F863" s="111"/>
      <c r="G863" s="111"/>
      <c r="H863" s="111"/>
      <c r="I863" s="12"/>
      <c r="J863" s="12"/>
      <c r="K863" s="12"/>
      <c r="L863" s="41"/>
      <c r="M863" s="178"/>
      <c r="N863" s="178"/>
      <c r="O863" s="178"/>
      <c r="P863" s="178"/>
    </row>
    <row r="864" spans="1:16" ht="15.75" customHeight="1">
      <c r="A864" s="132"/>
      <c r="B864" s="111"/>
      <c r="C864" s="111"/>
      <c r="D864" s="111"/>
      <c r="E864" s="111"/>
      <c r="F864" s="111"/>
      <c r="G864" s="111"/>
      <c r="H864" s="111"/>
      <c r="I864" s="12"/>
      <c r="J864" s="12"/>
      <c r="K864" s="12"/>
      <c r="L864" s="41"/>
      <c r="M864" s="178"/>
      <c r="N864" s="178"/>
      <c r="O864" s="178"/>
      <c r="P864" s="178"/>
    </row>
    <row r="865" spans="1:16" ht="15.75" customHeight="1">
      <c r="A865" s="132"/>
      <c r="B865" s="111"/>
      <c r="C865" s="111"/>
      <c r="D865" s="111"/>
      <c r="E865" s="111"/>
      <c r="F865" s="111"/>
      <c r="G865" s="111"/>
      <c r="H865" s="111"/>
      <c r="I865" s="12"/>
      <c r="J865" s="12"/>
      <c r="K865" s="12"/>
      <c r="L865" s="41"/>
      <c r="M865" s="178"/>
      <c r="N865" s="178"/>
      <c r="O865" s="178"/>
      <c r="P865" s="178"/>
    </row>
    <row r="866" spans="1:16" ht="15.75" customHeight="1">
      <c r="A866" s="132"/>
      <c r="B866" s="111"/>
      <c r="C866" s="111"/>
      <c r="D866" s="111"/>
      <c r="E866" s="111"/>
      <c r="F866" s="111"/>
      <c r="G866" s="111"/>
      <c r="H866" s="111"/>
      <c r="I866" s="12"/>
      <c r="J866" s="12"/>
      <c r="K866" s="12"/>
      <c r="L866" s="41"/>
      <c r="M866" s="178"/>
      <c r="N866" s="178"/>
      <c r="O866" s="178"/>
      <c r="P866" s="178"/>
    </row>
    <row r="867" spans="1:16" ht="15.75" customHeight="1">
      <c r="A867" s="132"/>
      <c r="B867" s="111"/>
      <c r="C867" s="111"/>
      <c r="D867" s="111"/>
      <c r="E867" s="111"/>
      <c r="F867" s="111"/>
      <c r="G867" s="111"/>
      <c r="H867" s="111"/>
      <c r="I867" s="12"/>
      <c r="J867" s="12"/>
      <c r="K867" s="12"/>
      <c r="L867" s="41"/>
      <c r="M867" s="178"/>
      <c r="N867" s="178"/>
      <c r="O867" s="178"/>
      <c r="P867" s="178"/>
    </row>
    <row r="868" spans="1:16" ht="15.75" customHeight="1">
      <c r="A868" s="132"/>
      <c r="B868" s="111"/>
      <c r="C868" s="111"/>
      <c r="D868" s="111"/>
      <c r="E868" s="111"/>
      <c r="F868" s="111"/>
      <c r="G868" s="111"/>
      <c r="H868" s="111"/>
      <c r="I868" s="12"/>
      <c r="J868" s="12"/>
      <c r="K868" s="12"/>
      <c r="L868" s="41"/>
      <c r="M868" s="178"/>
      <c r="N868" s="178"/>
      <c r="O868" s="178"/>
      <c r="P868" s="178"/>
    </row>
    <row r="869" spans="1:16" ht="15.75" customHeight="1">
      <c r="A869" s="132"/>
      <c r="B869" s="111"/>
      <c r="C869" s="111"/>
      <c r="D869" s="111"/>
      <c r="E869" s="111"/>
      <c r="F869" s="111"/>
      <c r="G869" s="111"/>
      <c r="H869" s="111"/>
      <c r="I869" s="12"/>
      <c r="J869" s="12"/>
      <c r="K869" s="12"/>
      <c r="L869" s="41"/>
      <c r="M869" s="178"/>
      <c r="N869" s="178"/>
      <c r="O869" s="178"/>
      <c r="P869" s="178"/>
    </row>
    <row r="870" spans="1:16" ht="15.75" customHeight="1">
      <c r="A870" s="132"/>
      <c r="B870" s="111"/>
      <c r="C870" s="111"/>
      <c r="D870" s="111"/>
      <c r="E870" s="111"/>
      <c r="F870" s="111"/>
      <c r="G870" s="111"/>
      <c r="H870" s="111"/>
      <c r="I870" s="12"/>
      <c r="J870" s="12"/>
      <c r="K870" s="12"/>
      <c r="L870" s="41"/>
      <c r="M870" s="178"/>
      <c r="N870" s="178"/>
      <c r="O870" s="178"/>
      <c r="P870" s="178"/>
    </row>
    <row r="871" spans="1:16" ht="15.75" customHeight="1">
      <c r="A871" s="132"/>
      <c r="B871" s="111"/>
      <c r="C871" s="111"/>
      <c r="D871" s="111"/>
      <c r="E871" s="111"/>
      <c r="F871" s="111"/>
      <c r="G871" s="111"/>
      <c r="H871" s="111"/>
      <c r="I871" s="12"/>
      <c r="J871" s="12"/>
      <c r="K871" s="12"/>
      <c r="L871" s="41"/>
      <c r="M871" s="178"/>
      <c r="N871" s="178"/>
      <c r="O871" s="178"/>
      <c r="P871" s="178"/>
    </row>
    <row r="872" spans="1:16" ht="15.75" customHeight="1">
      <c r="A872" s="132"/>
      <c r="B872" s="111"/>
      <c r="C872" s="111"/>
      <c r="D872" s="111"/>
      <c r="E872" s="111"/>
      <c r="F872" s="111"/>
      <c r="G872" s="111"/>
      <c r="H872" s="111"/>
      <c r="I872" s="12"/>
      <c r="J872" s="12"/>
      <c r="K872" s="12"/>
      <c r="L872" s="41"/>
      <c r="M872" s="178"/>
      <c r="N872" s="178"/>
      <c r="O872" s="178"/>
      <c r="P872" s="178"/>
    </row>
    <row r="873" spans="1:16" ht="15.75" customHeight="1">
      <c r="A873" s="132"/>
      <c r="B873" s="111"/>
      <c r="C873" s="111"/>
      <c r="D873" s="111"/>
      <c r="E873" s="111"/>
      <c r="F873" s="111"/>
      <c r="G873" s="111"/>
      <c r="H873" s="111"/>
      <c r="I873" s="12"/>
      <c r="J873" s="12"/>
      <c r="K873" s="12"/>
      <c r="L873" s="41"/>
      <c r="M873" s="178"/>
      <c r="N873" s="178"/>
      <c r="O873" s="178"/>
      <c r="P873" s="178"/>
    </row>
    <row r="874" spans="1:16" ht="15.75" customHeight="1">
      <c r="A874" s="132"/>
      <c r="B874" s="111"/>
      <c r="C874" s="111"/>
      <c r="D874" s="111"/>
      <c r="E874" s="111"/>
      <c r="F874" s="111"/>
      <c r="G874" s="111"/>
      <c r="H874" s="111"/>
      <c r="I874" s="12"/>
      <c r="J874" s="12"/>
      <c r="K874" s="12"/>
      <c r="L874" s="41"/>
      <c r="M874" s="178"/>
      <c r="N874" s="178"/>
      <c r="O874" s="178"/>
      <c r="P874" s="178"/>
    </row>
    <row r="875" spans="1:16" ht="15.75" customHeight="1">
      <c r="A875" s="132"/>
      <c r="B875" s="111"/>
      <c r="C875" s="111"/>
      <c r="D875" s="111"/>
      <c r="E875" s="111"/>
      <c r="F875" s="111"/>
      <c r="G875" s="111"/>
      <c r="H875" s="111"/>
      <c r="I875" s="12"/>
      <c r="J875" s="12"/>
      <c r="K875" s="12"/>
      <c r="L875" s="41"/>
      <c r="M875" s="178"/>
      <c r="N875" s="178"/>
      <c r="O875" s="178"/>
      <c r="P875" s="178"/>
    </row>
    <row r="876" spans="1:16" ht="15.75" customHeight="1">
      <c r="A876" s="132"/>
      <c r="B876" s="111"/>
      <c r="C876" s="111"/>
      <c r="D876" s="111"/>
      <c r="E876" s="111"/>
      <c r="F876" s="111"/>
      <c r="G876" s="111"/>
      <c r="H876" s="111"/>
      <c r="I876" s="12"/>
      <c r="J876" s="12"/>
      <c r="K876" s="12"/>
      <c r="L876" s="41"/>
      <c r="M876" s="178"/>
      <c r="N876" s="178"/>
      <c r="O876" s="178"/>
      <c r="P876" s="178"/>
    </row>
    <row r="877" spans="1:16" ht="15.75" customHeight="1">
      <c r="A877" s="132"/>
      <c r="B877" s="111"/>
      <c r="C877" s="111"/>
      <c r="D877" s="111"/>
      <c r="E877" s="111"/>
      <c r="F877" s="111"/>
      <c r="G877" s="111"/>
      <c r="H877" s="111"/>
      <c r="I877" s="12"/>
      <c r="J877" s="12"/>
      <c r="K877" s="12"/>
      <c r="L877" s="41"/>
      <c r="M877" s="178"/>
      <c r="N877" s="178"/>
      <c r="O877" s="178"/>
      <c r="P877" s="178"/>
    </row>
    <row r="878" spans="1:16" ht="15.75" customHeight="1">
      <c r="A878" s="132"/>
      <c r="B878" s="111"/>
      <c r="C878" s="111"/>
      <c r="D878" s="111"/>
      <c r="E878" s="111"/>
      <c r="F878" s="111"/>
      <c r="G878" s="111"/>
      <c r="H878" s="111"/>
      <c r="I878" s="12"/>
      <c r="J878" s="12"/>
      <c r="K878" s="12"/>
      <c r="L878" s="41"/>
      <c r="M878" s="178"/>
      <c r="N878" s="178"/>
      <c r="O878" s="178"/>
      <c r="P878" s="178"/>
    </row>
    <row r="879" spans="1:16" ht="15.75" customHeight="1">
      <c r="A879" s="132"/>
      <c r="B879" s="111"/>
      <c r="C879" s="111"/>
      <c r="D879" s="111"/>
      <c r="E879" s="111"/>
      <c r="F879" s="111"/>
      <c r="G879" s="111"/>
      <c r="H879" s="111"/>
      <c r="I879" s="12"/>
      <c r="J879" s="12"/>
      <c r="K879" s="12"/>
      <c r="L879" s="41"/>
      <c r="M879" s="178"/>
      <c r="N879" s="178"/>
      <c r="O879" s="178"/>
      <c r="P879" s="178"/>
    </row>
    <row r="880" spans="1:16" ht="15.75" customHeight="1">
      <c r="A880" s="132"/>
      <c r="B880" s="111"/>
      <c r="C880" s="111"/>
      <c r="D880" s="111"/>
      <c r="E880" s="111"/>
      <c r="F880" s="111"/>
      <c r="G880" s="111"/>
      <c r="H880" s="111"/>
      <c r="I880" s="12"/>
      <c r="J880" s="12"/>
      <c r="K880" s="12"/>
      <c r="L880" s="41"/>
      <c r="M880" s="178"/>
      <c r="N880" s="178"/>
      <c r="O880" s="178"/>
      <c r="P880" s="178"/>
    </row>
    <row r="881" spans="1:16" ht="15.75" customHeight="1">
      <c r="A881" s="132"/>
      <c r="B881" s="111"/>
      <c r="C881" s="111"/>
      <c r="D881" s="111"/>
      <c r="E881" s="111"/>
      <c r="F881" s="111"/>
      <c r="G881" s="111"/>
      <c r="H881" s="111"/>
      <c r="I881" s="12"/>
      <c r="J881" s="12"/>
      <c r="K881" s="12"/>
      <c r="L881" s="41"/>
      <c r="M881" s="178"/>
      <c r="N881" s="178"/>
      <c r="O881" s="178"/>
      <c r="P881" s="178"/>
    </row>
    <row r="882" spans="1:16" ht="15.75" customHeight="1">
      <c r="A882" s="132"/>
      <c r="B882" s="111"/>
      <c r="C882" s="111"/>
      <c r="D882" s="111"/>
      <c r="E882" s="111"/>
      <c r="F882" s="111"/>
      <c r="G882" s="111"/>
      <c r="H882" s="111"/>
      <c r="I882" s="12"/>
      <c r="J882" s="12"/>
      <c r="K882" s="12"/>
      <c r="L882" s="41"/>
      <c r="M882" s="178"/>
      <c r="N882" s="178"/>
      <c r="O882" s="178"/>
      <c r="P882" s="178"/>
    </row>
    <row r="883" spans="1:16" ht="15.75" customHeight="1">
      <c r="A883" s="132"/>
      <c r="B883" s="111"/>
      <c r="C883" s="111"/>
      <c r="D883" s="111"/>
      <c r="E883" s="111"/>
      <c r="F883" s="111"/>
      <c r="G883" s="111"/>
      <c r="H883" s="111"/>
      <c r="I883" s="12"/>
      <c r="J883" s="12"/>
      <c r="K883" s="12"/>
      <c r="L883" s="41"/>
      <c r="M883" s="178"/>
      <c r="N883" s="178"/>
      <c r="O883" s="178"/>
      <c r="P883" s="178"/>
    </row>
    <row r="884" spans="1:16" ht="15.75" customHeight="1">
      <c r="A884" s="132"/>
      <c r="B884" s="111"/>
      <c r="C884" s="111"/>
      <c r="D884" s="111"/>
      <c r="E884" s="111"/>
      <c r="F884" s="111"/>
      <c r="G884" s="111"/>
      <c r="H884" s="111"/>
      <c r="I884" s="12"/>
      <c r="J884" s="12"/>
      <c r="K884" s="12"/>
      <c r="L884" s="41"/>
      <c r="M884" s="178"/>
      <c r="N884" s="178"/>
      <c r="O884" s="178"/>
      <c r="P884" s="178"/>
    </row>
    <row r="885" spans="1:16" ht="15.75" customHeight="1">
      <c r="A885" s="132"/>
      <c r="B885" s="111"/>
      <c r="C885" s="111"/>
      <c r="D885" s="111"/>
      <c r="E885" s="111"/>
      <c r="F885" s="111"/>
      <c r="G885" s="111"/>
      <c r="H885" s="111"/>
      <c r="I885" s="12"/>
      <c r="J885" s="12"/>
      <c r="K885" s="12"/>
      <c r="L885" s="41"/>
      <c r="M885" s="178"/>
      <c r="N885" s="178"/>
      <c r="O885" s="178"/>
      <c r="P885" s="178"/>
    </row>
    <row r="886" spans="1:16" ht="15.75" customHeight="1">
      <c r="A886" s="132"/>
      <c r="B886" s="111"/>
      <c r="C886" s="111"/>
      <c r="D886" s="111"/>
      <c r="E886" s="111"/>
      <c r="F886" s="111"/>
      <c r="G886" s="111"/>
      <c r="H886" s="111"/>
      <c r="I886" s="12"/>
      <c r="J886" s="12"/>
      <c r="K886" s="12"/>
      <c r="L886" s="41"/>
      <c r="M886" s="178"/>
      <c r="N886" s="178"/>
      <c r="O886" s="178"/>
      <c r="P886" s="178"/>
    </row>
    <row r="887" spans="1:16" ht="15.75" customHeight="1">
      <c r="A887" s="132"/>
      <c r="B887" s="111"/>
      <c r="C887" s="111"/>
      <c r="D887" s="111"/>
      <c r="E887" s="111"/>
      <c r="F887" s="111"/>
      <c r="G887" s="111"/>
      <c r="H887" s="111"/>
      <c r="I887" s="12"/>
      <c r="J887" s="12"/>
      <c r="K887" s="12"/>
      <c r="L887" s="41"/>
      <c r="M887" s="178"/>
      <c r="N887" s="178"/>
      <c r="O887" s="178"/>
      <c r="P887" s="178"/>
    </row>
    <row r="888" spans="1:16" ht="15.75" customHeight="1">
      <c r="A888" s="132"/>
      <c r="B888" s="111"/>
      <c r="C888" s="111"/>
      <c r="D888" s="111"/>
      <c r="E888" s="111"/>
      <c r="F888" s="111"/>
      <c r="G888" s="111"/>
      <c r="H888" s="111"/>
      <c r="I888" s="12"/>
      <c r="J888" s="12"/>
      <c r="K888" s="12"/>
      <c r="L888" s="41"/>
      <c r="M888" s="178"/>
      <c r="N888" s="178"/>
      <c r="O888" s="178"/>
      <c r="P888" s="178"/>
    </row>
    <row r="889" spans="1:16" ht="15.75" customHeight="1">
      <c r="A889" s="132"/>
      <c r="B889" s="111"/>
      <c r="C889" s="111"/>
      <c r="D889" s="111"/>
      <c r="E889" s="111"/>
      <c r="F889" s="111"/>
      <c r="G889" s="111"/>
      <c r="H889" s="111"/>
      <c r="I889" s="12"/>
      <c r="J889" s="12"/>
      <c r="K889" s="12"/>
      <c r="L889" s="41"/>
      <c r="M889" s="178"/>
      <c r="N889" s="178"/>
      <c r="O889" s="178"/>
      <c r="P889" s="178"/>
    </row>
    <row r="890" spans="1:16" ht="15.75" customHeight="1">
      <c r="A890" s="132"/>
      <c r="B890" s="111"/>
      <c r="C890" s="111"/>
      <c r="D890" s="111"/>
      <c r="E890" s="111"/>
      <c r="F890" s="111"/>
      <c r="G890" s="111"/>
      <c r="H890" s="111"/>
      <c r="I890" s="12"/>
      <c r="J890" s="12"/>
      <c r="K890" s="12"/>
      <c r="L890" s="41"/>
      <c r="M890" s="178"/>
      <c r="N890" s="178"/>
      <c r="O890" s="178"/>
      <c r="P890" s="178"/>
    </row>
    <row r="891" spans="1:16" ht="15.75" customHeight="1">
      <c r="A891" s="132"/>
      <c r="B891" s="111"/>
      <c r="C891" s="111"/>
      <c r="D891" s="111"/>
      <c r="E891" s="111"/>
      <c r="F891" s="111"/>
      <c r="G891" s="111"/>
      <c r="H891" s="111"/>
      <c r="I891" s="12"/>
      <c r="J891" s="12"/>
      <c r="K891" s="12"/>
      <c r="L891" s="41"/>
      <c r="M891" s="178"/>
      <c r="N891" s="178"/>
      <c r="O891" s="178"/>
      <c r="P891" s="178"/>
    </row>
    <row r="892" spans="1:16" ht="15.75" customHeight="1">
      <c r="A892" s="132"/>
      <c r="B892" s="111"/>
      <c r="C892" s="111"/>
      <c r="D892" s="111"/>
      <c r="E892" s="111"/>
      <c r="F892" s="111"/>
      <c r="G892" s="111"/>
      <c r="H892" s="111"/>
      <c r="I892" s="12"/>
      <c r="J892" s="12"/>
      <c r="K892" s="12"/>
      <c r="L892" s="41"/>
      <c r="M892" s="178"/>
      <c r="N892" s="178"/>
      <c r="O892" s="178"/>
      <c r="P892" s="178"/>
    </row>
    <row r="893" spans="1:16" ht="15.75" customHeight="1">
      <c r="A893" s="132"/>
      <c r="B893" s="111"/>
      <c r="C893" s="111"/>
      <c r="D893" s="111"/>
      <c r="E893" s="111"/>
      <c r="F893" s="111"/>
      <c r="G893" s="111"/>
      <c r="H893" s="111"/>
      <c r="I893" s="12"/>
      <c r="J893" s="12"/>
      <c r="K893" s="12"/>
      <c r="L893" s="41"/>
      <c r="M893" s="178"/>
      <c r="N893" s="178"/>
      <c r="O893" s="178"/>
      <c r="P893" s="178"/>
    </row>
    <row r="894" spans="1:16" ht="15.75" customHeight="1">
      <c r="A894" s="132"/>
      <c r="B894" s="111"/>
      <c r="C894" s="111"/>
      <c r="D894" s="111"/>
      <c r="E894" s="111"/>
      <c r="F894" s="111"/>
      <c r="G894" s="111"/>
      <c r="H894" s="111"/>
      <c r="I894" s="12"/>
      <c r="J894" s="12"/>
      <c r="K894" s="12"/>
      <c r="L894" s="41"/>
      <c r="M894" s="178"/>
      <c r="N894" s="178"/>
      <c r="O894" s="178"/>
      <c r="P894" s="178"/>
    </row>
    <row r="895" spans="1:16" ht="15.75" customHeight="1">
      <c r="A895" s="132"/>
      <c r="B895" s="111"/>
      <c r="C895" s="111"/>
      <c r="D895" s="111"/>
      <c r="E895" s="111"/>
      <c r="F895" s="111"/>
      <c r="G895" s="111"/>
      <c r="H895" s="111"/>
      <c r="I895" s="12"/>
      <c r="J895" s="12"/>
      <c r="K895" s="12"/>
      <c r="L895" s="41"/>
      <c r="M895" s="178"/>
      <c r="N895" s="178"/>
      <c r="O895" s="178"/>
      <c r="P895" s="178"/>
    </row>
    <row r="896" spans="1:16" ht="15.75" customHeight="1">
      <c r="A896" s="132"/>
      <c r="B896" s="111"/>
      <c r="C896" s="111"/>
      <c r="D896" s="111"/>
      <c r="E896" s="111"/>
      <c r="F896" s="111"/>
      <c r="G896" s="111"/>
      <c r="H896" s="111"/>
      <c r="I896" s="12"/>
      <c r="J896" s="12"/>
      <c r="K896" s="12"/>
      <c r="L896" s="41"/>
      <c r="M896" s="178"/>
      <c r="N896" s="178"/>
      <c r="O896" s="178"/>
      <c r="P896" s="178"/>
    </row>
    <row r="897" spans="1:16" ht="15.75" customHeight="1">
      <c r="A897" s="132"/>
      <c r="B897" s="111"/>
      <c r="C897" s="111"/>
      <c r="D897" s="111"/>
      <c r="E897" s="111"/>
      <c r="F897" s="111"/>
      <c r="G897" s="111"/>
      <c r="H897" s="111"/>
      <c r="I897" s="12"/>
      <c r="J897" s="12"/>
      <c r="K897" s="12"/>
      <c r="L897" s="41"/>
      <c r="M897" s="178"/>
      <c r="N897" s="178"/>
      <c r="O897" s="178"/>
      <c r="P897" s="178"/>
    </row>
    <row r="898" spans="1:16" ht="15.75" customHeight="1">
      <c r="A898" s="132"/>
      <c r="B898" s="111"/>
      <c r="C898" s="111"/>
      <c r="D898" s="111"/>
      <c r="E898" s="111"/>
      <c r="F898" s="111"/>
      <c r="G898" s="111"/>
      <c r="H898" s="111"/>
      <c r="I898" s="12"/>
      <c r="J898" s="12"/>
      <c r="K898" s="12"/>
      <c r="L898" s="41"/>
      <c r="M898" s="178"/>
      <c r="N898" s="178"/>
      <c r="O898" s="178"/>
      <c r="P898" s="178"/>
    </row>
    <row r="899" spans="1:16" ht="15.75" customHeight="1">
      <c r="A899" s="132"/>
      <c r="B899" s="111"/>
      <c r="C899" s="111"/>
      <c r="D899" s="111"/>
      <c r="E899" s="111"/>
      <c r="F899" s="111"/>
      <c r="G899" s="111"/>
      <c r="H899" s="111"/>
      <c r="I899" s="12"/>
      <c r="J899" s="12"/>
      <c r="K899" s="12"/>
      <c r="L899" s="41"/>
      <c r="M899" s="178"/>
      <c r="N899" s="178"/>
      <c r="O899" s="178"/>
      <c r="P899" s="178"/>
    </row>
    <row r="900" spans="1:16" ht="15.75" customHeight="1">
      <c r="A900" s="132"/>
      <c r="B900" s="111"/>
      <c r="C900" s="111"/>
      <c r="D900" s="111"/>
      <c r="E900" s="111"/>
      <c r="F900" s="111"/>
      <c r="G900" s="111"/>
      <c r="H900" s="111"/>
      <c r="I900" s="12"/>
      <c r="J900" s="12"/>
      <c r="K900" s="12"/>
      <c r="L900" s="41"/>
      <c r="M900" s="178"/>
      <c r="N900" s="178"/>
      <c r="O900" s="178"/>
      <c r="P900" s="178"/>
    </row>
    <row r="901" spans="1:16" ht="15.75" customHeight="1">
      <c r="A901" s="132"/>
      <c r="B901" s="111"/>
      <c r="C901" s="111"/>
      <c r="D901" s="111"/>
      <c r="E901" s="111"/>
      <c r="F901" s="111"/>
      <c r="G901" s="111"/>
      <c r="H901" s="111"/>
      <c r="I901" s="12"/>
      <c r="J901" s="12"/>
      <c r="K901" s="12"/>
      <c r="L901" s="41"/>
      <c r="M901" s="178"/>
      <c r="N901" s="178"/>
      <c r="O901" s="178"/>
      <c r="P901" s="178"/>
    </row>
    <row r="902" spans="1:16" ht="15.75" customHeight="1">
      <c r="A902" s="132"/>
      <c r="B902" s="111"/>
      <c r="C902" s="111"/>
      <c r="D902" s="111"/>
      <c r="E902" s="111"/>
      <c r="F902" s="111"/>
      <c r="G902" s="111"/>
      <c r="H902" s="111"/>
      <c r="I902" s="12"/>
      <c r="J902" s="12"/>
      <c r="K902" s="12"/>
      <c r="L902" s="41"/>
      <c r="M902" s="178"/>
      <c r="N902" s="178"/>
      <c r="O902" s="178"/>
      <c r="P902" s="178"/>
    </row>
    <row r="903" spans="1:16" ht="15.75" customHeight="1">
      <c r="A903" s="132"/>
      <c r="B903" s="111"/>
      <c r="C903" s="111"/>
      <c r="D903" s="111"/>
      <c r="E903" s="111"/>
      <c r="F903" s="111"/>
      <c r="G903" s="111"/>
      <c r="H903" s="111"/>
      <c r="I903" s="12"/>
      <c r="J903" s="12"/>
      <c r="K903" s="12"/>
      <c r="L903" s="41"/>
      <c r="M903" s="178"/>
      <c r="N903" s="178"/>
      <c r="O903" s="178"/>
      <c r="P903" s="178"/>
    </row>
    <row r="904" spans="1:16" ht="15.75" customHeight="1">
      <c r="A904" s="132"/>
      <c r="B904" s="111"/>
      <c r="C904" s="111"/>
      <c r="D904" s="111"/>
      <c r="E904" s="111"/>
      <c r="F904" s="111"/>
      <c r="G904" s="111"/>
      <c r="H904" s="111"/>
      <c r="I904" s="12"/>
      <c r="J904" s="12"/>
      <c r="K904" s="12"/>
      <c r="L904" s="41"/>
      <c r="M904" s="178"/>
      <c r="N904" s="178"/>
      <c r="O904" s="178"/>
      <c r="P904" s="178"/>
    </row>
    <row r="905" spans="1:16" ht="15.75" customHeight="1">
      <c r="A905" s="132"/>
      <c r="B905" s="111"/>
      <c r="C905" s="111"/>
      <c r="D905" s="111"/>
      <c r="E905" s="111"/>
      <c r="F905" s="111"/>
      <c r="G905" s="111"/>
      <c r="H905" s="111"/>
      <c r="I905" s="12"/>
      <c r="J905" s="12"/>
      <c r="K905" s="12"/>
      <c r="L905" s="41"/>
      <c r="M905" s="178"/>
      <c r="N905" s="178"/>
      <c r="O905" s="178"/>
      <c r="P905" s="178"/>
    </row>
    <row r="906" spans="1:16" ht="15.75" customHeight="1">
      <c r="A906" s="132"/>
      <c r="B906" s="111"/>
      <c r="C906" s="111"/>
      <c r="D906" s="111"/>
      <c r="E906" s="111"/>
      <c r="F906" s="111"/>
      <c r="G906" s="111"/>
      <c r="H906" s="111"/>
      <c r="I906" s="12"/>
      <c r="J906" s="12"/>
      <c r="K906" s="12"/>
      <c r="L906" s="41"/>
      <c r="M906" s="178"/>
      <c r="N906" s="178"/>
      <c r="O906" s="178"/>
      <c r="P906" s="178"/>
    </row>
    <row r="907" spans="1:16" ht="15.75" customHeight="1">
      <c r="A907" s="132"/>
      <c r="B907" s="111"/>
      <c r="C907" s="111"/>
      <c r="D907" s="111"/>
      <c r="E907" s="111"/>
      <c r="F907" s="111"/>
      <c r="G907" s="111"/>
      <c r="H907" s="111"/>
      <c r="I907" s="12"/>
      <c r="J907" s="12"/>
      <c r="K907" s="12"/>
      <c r="L907" s="41"/>
      <c r="M907" s="178"/>
      <c r="N907" s="178"/>
      <c r="O907" s="178"/>
      <c r="P907" s="178"/>
    </row>
    <row r="908" spans="1:16" ht="15.75" customHeight="1">
      <c r="A908" s="132"/>
      <c r="B908" s="111"/>
      <c r="C908" s="111"/>
      <c r="D908" s="111"/>
      <c r="E908" s="111"/>
      <c r="F908" s="111"/>
      <c r="G908" s="111"/>
      <c r="H908" s="111"/>
      <c r="I908" s="12"/>
      <c r="J908" s="12"/>
      <c r="K908" s="12"/>
      <c r="L908" s="41"/>
      <c r="M908" s="178"/>
      <c r="N908" s="178"/>
      <c r="O908" s="178"/>
      <c r="P908" s="178"/>
    </row>
    <row r="909" spans="1:16" ht="15.75" customHeight="1">
      <c r="A909" s="132"/>
      <c r="B909" s="111"/>
      <c r="C909" s="111"/>
      <c r="D909" s="111"/>
      <c r="E909" s="111"/>
      <c r="F909" s="111"/>
      <c r="G909" s="111"/>
      <c r="H909" s="111"/>
      <c r="I909" s="12"/>
      <c r="J909" s="12"/>
      <c r="K909" s="12"/>
      <c r="L909" s="41"/>
      <c r="M909" s="178"/>
      <c r="N909" s="178"/>
      <c r="O909" s="178"/>
      <c r="P909" s="178"/>
    </row>
    <row r="910" spans="1:16" ht="15.75" customHeight="1">
      <c r="A910" s="132"/>
      <c r="B910" s="111"/>
      <c r="C910" s="111"/>
      <c r="D910" s="111"/>
      <c r="E910" s="111"/>
      <c r="F910" s="111"/>
      <c r="G910" s="111"/>
      <c r="H910" s="111"/>
      <c r="I910" s="12"/>
      <c r="J910" s="12"/>
      <c r="K910" s="12"/>
      <c r="L910" s="41"/>
      <c r="M910" s="178"/>
      <c r="N910" s="178"/>
      <c r="O910" s="178"/>
      <c r="P910" s="178"/>
    </row>
    <row r="911" spans="1:16" ht="15.75" customHeight="1">
      <c r="A911" s="132"/>
      <c r="B911" s="111"/>
      <c r="C911" s="111"/>
      <c r="D911" s="111"/>
      <c r="E911" s="111"/>
      <c r="F911" s="111"/>
      <c r="G911" s="111"/>
      <c r="H911" s="111"/>
      <c r="I911" s="12"/>
      <c r="J911" s="12"/>
      <c r="K911" s="12"/>
      <c r="L911" s="41"/>
      <c r="M911" s="178"/>
      <c r="N911" s="178"/>
      <c r="O911" s="178"/>
      <c r="P911" s="178"/>
    </row>
    <row r="912" spans="1:16" ht="15.75" customHeight="1">
      <c r="A912" s="132"/>
      <c r="B912" s="111"/>
      <c r="C912" s="111"/>
      <c r="D912" s="111"/>
      <c r="E912" s="111"/>
      <c r="F912" s="111"/>
      <c r="G912" s="111"/>
      <c r="H912" s="111"/>
      <c r="I912" s="12"/>
      <c r="J912" s="12"/>
      <c r="K912" s="12"/>
      <c r="L912" s="41"/>
      <c r="M912" s="178"/>
      <c r="N912" s="178"/>
      <c r="O912" s="178"/>
      <c r="P912" s="178"/>
    </row>
    <row r="913" spans="1:16" ht="15.75" customHeight="1">
      <c r="A913" s="132"/>
      <c r="B913" s="111"/>
      <c r="C913" s="111"/>
      <c r="D913" s="111"/>
      <c r="E913" s="111"/>
      <c r="F913" s="111"/>
      <c r="G913" s="111"/>
      <c r="H913" s="111"/>
      <c r="I913" s="12"/>
      <c r="J913" s="12"/>
      <c r="K913" s="12"/>
      <c r="L913" s="41"/>
      <c r="M913" s="178"/>
      <c r="N913" s="178"/>
      <c r="O913" s="178"/>
      <c r="P913" s="178"/>
    </row>
    <row r="914" spans="1:16" ht="15.75" customHeight="1">
      <c r="A914" s="132"/>
      <c r="B914" s="111"/>
      <c r="C914" s="111"/>
      <c r="D914" s="111"/>
      <c r="E914" s="111"/>
      <c r="F914" s="111"/>
      <c r="G914" s="111"/>
      <c r="H914" s="111"/>
      <c r="I914" s="12"/>
      <c r="J914" s="12"/>
      <c r="K914" s="12"/>
      <c r="L914" s="41"/>
      <c r="M914" s="178"/>
      <c r="N914" s="178"/>
      <c r="O914" s="178"/>
      <c r="P914" s="178"/>
    </row>
    <row r="915" spans="1:16" ht="15.75" customHeight="1">
      <c r="A915" s="132"/>
      <c r="B915" s="111"/>
      <c r="C915" s="111"/>
      <c r="D915" s="111"/>
      <c r="E915" s="111"/>
      <c r="F915" s="111"/>
      <c r="G915" s="111"/>
      <c r="H915" s="111"/>
      <c r="I915" s="12"/>
      <c r="J915" s="12"/>
      <c r="K915" s="12"/>
      <c r="L915" s="41"/>
      <c r="M915" s="178"/>
      <c r="N915" s="178"/>
      <c r="O915" s="178"/>
      <c r="P915" s="178"/>
    </row>
    <row r="916" spans="1:16" ht="15.75" customHeight="1">
      <c r="A916" s="132"/>
      <c r="B916" s="111"/>
      <c r="C916" s="111"/>
      <c r="D916" s="111"/>
      <c r="E916" s="111"/>
      <c r="F916" s="111"/>
      <c r="G916" s="111"/>
      <c r="H916" s="111"/>
      <c r="I916" s="12"/>
      <c r="J916" s="12"/>
      <c r="K916" s="12"/>
      <c r="L916" s="41"/>
      <c r="M916" s="178"/>
      <c r="N916" s="178"/>
      <c r="O916" s="178"/>
      <c r="P916" s="178"/>
    </row>
    <row r="917" spans="1:16" ht="15.75" customHeight="1">
      <c r="A917" s="132"/>
      <c r="B917" s="111"/>
      <c r="C917" s="111"/>
      <c r="D917" s="111"/>
      <c r="E917" s="111"/>
      <c r="F917" s="111"/>
      <c r="G917" s="111"/>
      <c r="H917" s="111"/>
      <c r="I917" s="12"/>
      <c r="J917" s="12"/>
      <c r="K917" s="12"/>
      <c r="L917" s="41"/>
      <c r="M917" s="178"/>
      <c r="N917" s="178"/>
      <c r="O917" s="178"/>
      <c r="P917" s="178"/>
    </row>
    <row r="918" spans="1:16" ht="15.75" customHeight="1">
      <c r="A918" s="132"/>
      <c r="B918" s="111"/>
      <c r="C918" s="111"/>
      <c r="D918" s="111"/>
      <c r="E918" s="111"/>
      <c r="F918" s="111"/>
      <c r="G918" s="111"/>
      <c r="H918" s="111"/>
      <c r="I918" s="12"/>
      <c r="J918" s="12"/>
      <c r="K918" s="12"/>
      <c r="L918" s="41"/>
      <c r="M918" s="178"/>
      <c r="N918" s="178"/>
      <c r="O918" s="178"/>
      <c r="P918" s="178"/>
    </row>
    <row r="919" spans="1:16" ht="15.75" customHeight="1">
      <c r="A919" s="132"/>
      <c r="B919" s="111"/>
      <c r="C919" s="111"/>
      <c r="D919" s="111"/>
      <c r="E919" s="111"/>
      <c r="F919" s="111"/>
      <c r="G919" s="111"/>
      <c r="H919" s="111"/>
      <c r="I919" s="12"/>
      <c r="J919" s="12"/>
      <c r="K919" s="12"/>
      <c r="L919" s="41"/>
      <c r="M919" s="178"/>
      <c r="N919" s="178"/>
      <c r="O919" s="178"/>
      <c r="P919" s="178"/>
    </row>
    <row r="920" spans="1:16" ht="15.75" customHeight="1">
      <c r="A920" s="132"/>
      <c r="B920" s="111"/>
      <c r="C920" s="111"/>
      <c r="D920" s="111"/>
      <c r="E920" s="111"/>
      <c r="F920" s="111"/>
      <c r="G920" s="111"/>
      <c r="H920" s="111"/>
      <c r="I920" s="12"/>
      <c r="J920" s="12"/>
      <c r="K920" s="12"/>
      <c r="L920" s="41"/>
      <c r="M920" s="178"/>
      <c r="N920" s="178"/>
      <c r="O920" s="178"/>
      <c r="P920" s="178"/>
    </row>
    <row r="921" spans="1:16" ht="15.75" customHeight="1">
      <c r="A921" s="132"/>
      <c r="B921" s="111"/>
      <c r="C921" s="111"/>
      <c r="D921" s="111"/>
      <c r="E921" s="111"/>
      <c r="F921" s="111"/>
      <c r="G921" s="111"/>
      <c r="H921" s="111"/>
      <c r="I921" s="12"/>
      <c r="J921" s="12"/>
      <c r="K921" s="12"/>
      <c r="L921" s="41"/>
      <c r="M921" s="178"/>
      <c r="N921" s="178"/>
      <c r="O921" s="178"/>
      <c r="P921" s="178"/>
    </row>
    <row r="922" spans="1:16" ht="15.75" customHeight="1">
      <c r="A922" s="132"/>
      <c r="B922" s="111"/>
      <c r="C922" s="111"/>
      <c r="D922" s="111"/>
      <c r="E922" s="111"/>
      <c r="F922" s="111"/>
      <c r="G922" s="111"/>
      <c r="H922" s="111"/>
      <c r="I922" s="12"/>
      <c r="J922" s="12"/>
      <c r="K922" s="12"/>
      <c r="L922" s="41"/>
      <c r="M922" s="178"/>
      <c r="N922" s="178"/>
      <c r="O922" s="178"/>
      <c r="P922" s="178"/>
    </row>
    <row r="923" spans="1:16" ht="15.75" customHeight="1">
      <c r="A923" s="132"/>
      <c r="B923" s="111"/>
      <c r="C923" s="111"/>
      <c r="D923" s="111"/>
      <c r="E923" s="111"/>
      <c r="F923" s="111"/>
      <c r="G923" s="111"/>
      <c r="H923" s="111"/>
      <c r="I923" s="12"/>
      <c r="J923" s="12"/>
      <c r="K923" s="12"/>
      <c r="L923" s="41"/>
      <c r="M923" s="178"/>
      <c r="N923" s="178"/>
      <c r="O923" s="178"/>
      <c r="P923" s="178"/>
    </row>
    <row r="924" spans="1:16" ht="15.75" customHeight="1">
      <c r="A924" s="132"/>
      <c r="B924" s="111"/>
      <c r="C924" s="111"/>
      <c r="D924" s="111"/>
      <c r="E924" s="111"/>
      <c r="F924" s="111"/>
      <c r="G924" s="111"/>
      <c r="H924" s="111"/>
      <c r="I924" s="12"/>
      <c r="J924" s="12"/>
      <c r="K924" s="12"/>
      <c r="L924" s="41"/>
      <c r="M924" s="178"/>
      <c r="N924" s="178"/>
      <c r="O924" s="178"/>
      <c r="P924" s="178"/>
    </row>
    <row r="925" spans="1:16" ht="15.75" customHeight="1">
      <c r="A925" s="132"/>
      <c r="B925" s="111"/>
      <c r="C925" s="111"/>
      <c r="D925" s="111"/>
      <c r="E925" s="111"/>
      <c r="F925" s="111"/>
      <c r="G925" s="111"/>
      <c r="H925" s="111"/>
      <c r="I925" s="12"/>
      <c r="J925" s="12"/>
      <c r="K925" s="12"/>
      <c r="L925" s="41"/>
      <c r="M925" s="178"/>
      <c r="N925" s="178"/>
      <c r="O925" s="178"/>
      <c r="P925" s="178"/>
    </row>
    <row r="926" spans="1:16" ht="15.75" customHeight="1">
      <c r="A926" s="132"/>
      <c r="B926" s="111"/>
      <c r="C926" s="111"/>
      <c r="D926" s="111"/>
      <c r="E926" s="111"/>
      <c r="F926" s="111"/>
      <c r="G926" s="111"/>
      <c r="H926" s="111"/>
      <c r="I926" s="12"/>
      <c r="J926" s="12"/>
      <c r="K926" s="12"/>
      <c r="L926" s="41"/>
      <c r="M926" s="178"/>
      <c r="N926" s="178"/>
      <c r="O926" s="178"/>
      <c r="P926" s="178"/>
    </row>
    <row r="927" spans="1:16" ht="15.75" customHeight="1">
      <c r="A927" s="132"/>
      <c r="B927" s="111"/>
      <c r="C927" s="111"/>
      <c r="D927" s="111"/>
      <c r="E927" s="111"/>
      <c r="F927" s="111"/>
      <c r="G927" s="111"/>
      <c r="H927" s="111"/>
      <c r="I927" s="12"/>
      <c r="J927" s="12"/>
      <c r="K927" s="12"/>
      <c r="L927" s="41"/>
      <c r="M927" s="178"/>
      <c r="N927" s="178"/>
      <c r="O927" s="178"/>
      <c r="P927" s="178"/>
    </row>
    <row r="928" spans="1:16" ht="15.75" customHeight="1">
      <c r="A928" s="132"/>
      <c r="B928" s="111"/>
      <c r="C928" s="111"/>
      <c r="D928" s="111"/>
      <c r="E928" s="111"/>
      <c r="F928" s="111"/>
      <c r="G928" s="111"/>
      <c r="H928" s="111"/>
      <c r="I928" s="12"/>
      <c r="J928" s="12"/>
      <c r="K928" s="12"/>
      <c r="L928" s="41"/>
      <c r="M928" s="178"/>
      <c r="N928" s="178"/>
      <c r="O928" s="178"/>
      <c r="P928" s="178"/>
    </row>
    <row r="929" spans="1:16" ht="15.75" customHeight="1">
      <c r="A929" s="132"/>
      <c r="B929" s="111"/>
      <c r="C929" s="111"/>
      <c r="D929" s="111"/>
      <c r="E929" s="111"/>
      <c r="F929" s="111"/>
      <c r="G929" s="111"/>
      <c r="H929" s="111"/>
      <c r="I929" s="12"/>
      <c r="J929" s="12"/>
      <c r="K929" s="12"/>
      <c r="L929" s="41"/>
      <c r="M929" s="178"/>
      <c r="N929" s="178"/>
      <c r="O929" s="178"/>
      <c r="P929" s="178"/>
    </row>
    <row r="930" spans="1:16" ht="15.75" customHeight="1">
      <c r="A930" s="132"/>
      <c r="B930" s="111"/>
      <c r="C930" s="111"/>
      <c r="D930" s="111"/>
      <c r="E930" s="111"/>
      <c r="F930" s="111"/>
      <c r="G930" s="111"/>
      <c r="H930" s="111"/>
      <c r="I930" s="12"/>
      <c r="J930" s="12"/>
      <c r="K930" s="12"/>
      <c r="L930" s="41"/>
      <c r="M930" s="178"/>
      <c r="N930" s="178"/>
      <c r="O930" s="178"/>
      <c r="P930" s="178"/>
    </row>
    <row r="931" spans="1:16" ht="15.75" customHeight="1">
      <c r="A931" s="132"/>
      <c r="B931" s="111"/>
      <c r="C931" s="111"/>
      <c r="D931" s="111"/>
      <c r="E931" s="111"/>
      <c r="F931" s="111"/>
      <c r="G931" s="111"/>
      <c r="H931" s="111"/>
      <c r="I931" s="12"/>
      <c r="J931" s="12"/>
      <c r="K931" s="12"/>
      <c r="L931" s="41"/>
      <c r="M931" s="178"/>
      <c r="N931" s="178"/>
      <c r="O931" s="178"/>
      <c r="P931" s="178"/>
    </row>
    <row r="932" spans="1:16" ht="15.75" customHeight="1">
      <c r="A932" s="132"/>
      <c r="B932" s="111"/>
      <c r="C932" s="111"/>
      <c r="D932" s="111"/>
      <c r="E932" s="111"/>
      <c r="F932" s="111"/>
      <c r="G932" s="111"/>
      <c r="H932" s="111"/>
      <c r="I932" s="12"/>
      <c r="J932" s="12"/>
      <c r="K932" s="12"/>
      <c r="L932" s="41"/>
      <c r="M932" s="178"/>
      <c r="N932" s="178"/>
      <c r="O932" s="178"/>
      <c r="P932" s="178"/>
    </row>
    <row r="933" spans="1:16" ht="15.75" customHeight="1">
      <c r="A933" s="132"/>
      <c r="B933" s="111"/>
      <c r="C933" s="111"/>
      <c r="D933" s="111"/>
      <c r="E933" s="111"/>
      <c r="F933" s="111"/>
      <c r="G933" s="111"/>
      <c r="H933" s="111"/>
      <c r="I933" s="12"/>
      <c r="J933" s="12"/>
      <c r="K933" s="12"/>
      <c r="L933" s="41"/>
      <c r="M933" s="178"/>
      <c r="N933" s="178"/>
      <c r="O933" s="178"/>
      <c r="P933" s="178"/>
    </row>
    <row r="934" spans="1:16" ht="15.75" customHeight="1">
      <c r="A934" s="132"/>
      <c r="B934" s="111"/>
      <c r="C934" s="111"/>
      <c r="D934" s="111"/>
      <c r="E934" s="111"/>
      <c r="F934" s="111"/>
      <c r="G934" s="111"/>
      <c r="H934" s="111"/>
      <c r="I934" s="12"/>
      <c r="J934" s="12"/>
      <c r="K934" s="12"/>
      <c r="L934" s="41"/>
      <c r="M934" s="178"/>
      <c r="N934" s="178"/>
      <c r="O934" s="178"/>
      <c r="P934" s="178"/>
    </row>
    <row r="935" spans="1:16" ht="15.75" customHeight="1">
      <c r="A935" s="132"/>
      <c r="B935" s="111"/>
      <c r="C935" s="111"/>
      <c r="D935" s="111"/>
      <c r="E935" s="111"/>
      <c r="F935" s="111"/>
      <c r="G935" s="111"/>
      <c r="H935" s="111"/>
      <c r="I935" s="12"/>
      <c r="J935" s="12"/>
      <c r="K935" s="12"/>
      <c r="L935" s="41"/>
      <c r="M935" s="178"/>
      <c r="N935" s="178"/>
      <c r="O935" s="178"/>
      <c r="P935" s="178"/>
    </row>
    <row r="936" spans="1:16" ht="15.75" customHeight="1">
      <c r="A936" s="132"/>
      <c r="B936" s="111"/>
      <c r="C936" s="111"/>
      <c r="D936" s="111"/>
      <c r="E936" s="111"/>
      <c r="F936" s="111"/>
      <c r="G936" s="111"/>
      <c r="H936" s="111"/>
      <c r="I936" s="12"/>
      <c r="J936" s="12"/>
      <c r="K936" s="12"/>
      <c r="L936" s="41"/>
      <c r="M936" s="178"/>
      <c r="N936" s="178"/>
      <c r="O936" s="178"/>
      <c r="P936" s="178"/>
    </row>
    <row r="937" spans="1:16" ht="15.75" customHeight="1">
      <c r="A937" s="132"/>
      <c r="B937" s="111"/>
      <c r="C937" s="111"/>
      <c r="D937" s="111"/>
      <c r="E937" s="111"/>
      <c r="F937" s="111"/>
      <c r="G937" s="111"/>
      <c r="H937" s="111"/>
      <c r="I937" s="12"/>
      <c r="J937" s="12"/>
      <c r="K937" s="12"/>
      <c r="L937" s="41"/>
      <c r="M937" s="178"/>
      <c r="N937" s="178"/>
      <c r="O937" s="178"/>
      <c r="P937" s="178"/>
    </row>
    <row r="938" spans="1:16" ht="15.75" customHeight="1">
      <c r="A938" s="132"/>
      <c r="B938" s="111"/>
      <c r="C938" s="111"/>
      <c r="D938" s="111"/>
      <c r="E938" s="111"/>
      <c r="F938" s="111"/>
      <c r="G938" s="111"/>
      <c r="H938" s="111"/>
      <c r="I938" s="12"/>
      <c r="J938" s="12"/>
      <c r="K938" s="12"/>
      <c r="L938" s="41"/>
      <c r="M938" s="178"/>
      <c r="N938" s="178"/>
      <c r="O938" s="178"/>
      <c r="P938" s="178"/>
    </row>
    <row r="939" spans="1:16" ht="15.75" customHeight="1">
      <c r="A939" s="132"/>
      <c r="B939" s="111"/>
      <c r="C939" s="111"/>
      <c r="D939" s="111"/>
      <c r="E939" s="111"/>
      <c r="F939" s="111"/>
      <c r="G939" s="111"/>
      <c r="H939" s="111"/>
      <c r="I939" s="12"/>
      <c r="J939" s="12"/>
      <c r="K939" s="12"/>
      <c r="L939" s="41"/>
      <c r="M939" s="178"/>
      <c r="N939" s="178"/>
      <c r="O939" s="178"/>
      <c r="P939" s="178"/>
    </row>
    <row r="940" spans="1:16" ht="15.75" customHeight="1">
      <c r="A940" s="132"/>
      <c r="B940" s="111"/>
      <c r="C940" s="111"/>
      <c r="D940" s="111"/>
      <c r="E940" s="111"/>
      <c r="F940" s="111"/>
      <c r="G940" s="111"/>
      <c r="H940" s="111"/>
      <c r="I940" s="12"/>
      <c r="J940" s="12"/>
      <c r="K940" s="12"/>
      <c r="L940" s="41"/>
      <c r="M940" s="178"/>
      <c r="N940" s="178"/>
      <c r="O940" s="178"/>
      <c r="P940" s="178"/>
    </row>
    <row r="941" spans="1:16" ht="15.75" customHeight="1">
      <c r="A941" s="132"/>
      <c r="B941" s="111"/>
      <c r="C941" s="111"/>
      <c r="D941" s="111"/>
      <c r="E941" s="111"/>
      <c r="F941" s="111"/>
      <c r="G941" s="111"/>
      <c r="H941" s="111"/>
      <c r="I941" s="12"/>
      <c r="J941" s="12"/>
      <c r="K941" s="12"/>
      <c r="L941" s="41"/>
      <c r="M941" s="178"/>
      <c r="N941" s="178"/>
      <c r="O941" s="178"/>
      <c r="P941" s="178"/>
    </row>
    <row r="942" spans="1:16" ht="15.75" customHeight="1">
      <c r="A942" s="132"/>
      <c r="B942" s="111"/>
      <c r="C942" s="111"/>
      <c r="D942" s="111"/>
      <c r="E942" s="111"/>
      <c r="F942" s="111"/>
      <c r="G942" s="111"/>
      <c r="H942" s="111"/>
      <c r="I942" s="12"/>
      <c r="J942" s="12"/>
      <c r="K942" s="12"/>
      <c r="L942" s="41"/>
      <c r="M942" s="178"/>
      <c r="N942" s="178"/>
      <c r="O942" s="178"/>
      <c r="P942" s="178"/>
    </row>
    <row r="943" spans="1:16" ht="15.75" customHeight="1">
      <c r="A943" s="132"/>
      <c r="B943" s="111"/>
      <c r="C943" s="111"/>
      <c r="D943" s="111"/>
      <c r="E943" s="111"/>
      <c r="F943" s="111"/>
      <c r="G943" s="111"/>
      <c r="H943" s="111"/>
      <c r="I943" s="12"/>
      <c r="J943" s="12"/>
      <c r="K943" s="12"/>
      <c r="L943" s="41"/>
      <c r="M943" s="178"/>
      <c r="N943" s="178"/>
      <c r="O943" s="178"/>
      <c r="P943" s="178"/>
    </row>
  </sheetData>
  <mergeCells count="170">
    <mergeCell ref="B15:H15"/>
    <mergeCell ref="B20:H20"/>
    <mergeCell ref="B134:H134"/>
    <mergeCell ref="B156:H156"/>
    <mergeCell ref="B129:H129"/>
    <mergeCell ref="B135:H135"/>
    <mergeCell ref="B122:H122"/>
    <mergeCell ref="B123:H123"/>
    <mergeCell ref="B124:H124"/>
    <mergeCell ref="B102:H102"/>
    <mergeCell ref="B131:H131"/>
    <mergeCell ref="B130:H130"/>
    <mergeCell ref="B132:H132"/>
    <mergeCell ref="B138:H138"/>
    <mergeCell ref="B144:H144"/>
    <mergeCell ref="B136:H136"/>
    <mergeCell ref="B137:H137"/>
    <mergeCell ref="B139:H139"/>
    <mergeCell ref="B140:H140"/>
    <mergeCell ref="B84:H84"/>
    <mergeCell ref="B19:H19"/>
    <mergeCell ref="B16:H16"/>
    <mergeCell ref="B28:H28"/>
    <mergeCell ref="B25:H25"/>
    <mergeCell ref="E176:J176"/>
    <mergeCell ref="B174:D176"/>
    <mergeCell ref="B166:H166"/>
    <mergeCell ref="B164:H164"/>
    <mergeCell ref="E174:J174"/>
    <mergeCell ref="E175:J175"/>
    <mergeCell ref="B165:H165"/>
    <mergeCell ref="B33:H33"/>
    <mergeCell ref="B30:H30"/>
    <mergeCell ref="B32:H32"/>
    <mergeCell ref="B31:H31"/>
    <mergeCell ref="B128:H128"/>
    <mergeCell ref="B157:H157"/>
    <mergeCell ref="B161:H161"/>
    <mergeCell ref="B162:H162"/>
    <mergeCell ref="B163:H163"/>
    <mergeCell ref="B158:H158"/>
    <mergeCell ref="B159:H159"/>
    <mergeCell ref="B160:H160"/>
    <mergeCell ref="B103:H103"/>
    <mergeCell ref="B34:H34"/>
    <mergeCell ref="B38:H38"/>
    <mergeCell ref="B74:H74"/>
    <mergeCell ref="B75:H75"/>
    <mergeCell ref="B26:H26"/>
    <mergeCell ref="B29:H29"/>
    <mergeCell ref="B27:H27"/>
    <mergeCell ref="B52:H52"/>
    <mergeCell ref="B54:H54"/>
    <mergeCell ref="B55:H55"/>
    <mergeCell ref="B40:H40"/>
    <mergeCell ref="B48:H48"/>
    <mergeCell ref="B49:H49"/>
    <mergeCell ref="B50:H50"/>
    <mergeCell ref="B47:H47"/>
    <mergeCell ref="B46:H46"/>
    <mergeCell ref="B24:H24"/>
    <mergeCell ref="B63:H63"/>
    <mergeCell ref="A1:P1"/>
    <mergeCell ref="A2:C2"/>
    <mergeCell ref="E2:G2"/>
    <mergeCell ref="L2:O2"/>
    <mergeCell ref="K3:O3"/>
    <mergeCell ref="K4:O4"/>
    <mergeCell ref="K5:O5"/>
    <mergeCell ref="A3:G5"/>
    <mergeCell ref="A7:B7"/>
    <mergeCell ref="C7:D7"/>
    <mergeCell ref="K7:M7"/>
    <mergeCell ref="K8:M8"/>
    <mergeCell ref="K9:M9"/>
    <mergeCell ref="A11:P12"/>
    <mergeCell ref="B23:H23"/>
    <mergeCell ref="B13:H13"/>
    <mergeCell ref="B14:H14"/>
    <mergeCell ref="A8:B8"/>
    <mergeCell ref="C8:D8"/>
    <mergeCell ref="B21:H21"/>
    <mergeCell ref="B22:H22"/>
    <mergeCell ref="B18:H18"/>
    <mergeCell ref="B17:H17"/>
    <mergeCell ref="B64:H64"/>
    <mergeCell ref="B65:H65"/>
    <mergeCell ref="B66:H66"/>
    <mergeCell ref="B67:H67"/>
    <mergeCell ref="B68:H68"/>
    <mergeCell ref="B35:H35"/>
    <mergeCell ref="B41:H41"/>
    <mergeCell ref="B42:H42"/>
    <mergeCell ref="B61:H61"/>
    <mergeCell ref="B62:H62"/>
    <mergeCell ref="B58:H58"/>
    <mergeCell ref="B59:H59"/>
    <mergeCell ref="B60:H60"/>
    <mergeCell ref="B57:H57"/>
    <mergeCell ref="B56:H56"/>
    <mergeCell ref="B36:H36"/>
    <mergeCell ref="B37:H37"/>
    <mergeCell ref="B39:H39"/>
    <mergeCell ref="B53:H53"/>
    <mergeCell ref="B51:H51"/>
    <mergeCell ref="B43:H43"/>
    <mergeCell ref="B44:H44"/>
    <mergeCell ref="B45:H45"/>
    <mergeCell ref="B76:H76"/>
    <mergeCell ref="B77:H77"/>
    <mergeCell ref="B78:H78"/>
    <mergeCell ref="B69:H69"/>
    <mergeCell ref="B70:H70"/>
    <mergeCell ref="B71:H71"/>
    <mergeCell ref="B72:H72"/>
    <mergeCell ref="B73:H73"/>
    <mergeCell ref="B94:H94"/>
    <mergeCell ref="B92:H92"/>
    <mergeCell ref="B93:H93"/>
    <mergeCell ref="B95:H95"/>
    <mergeCell ref="B79:H79"/>
    <mergeCell ref="B80:H80"/>
    <mergeCell ref="B101:H101"/>
    <mergeCell ref="B81:H81"/>
    <mergeCell ref="B82:H82"/>
    <mergeCell ref="B85:H85"/>
    <mergeCell ref="B86:H86"/>
    <mergeCell ref="B87:H87"/>
    <mergeCell ref="B88:H88"/>
    <mergeCell ref="B89:H89"/>
    <mergeCell ref="B90:H90"/>
    <mergeCell ref="B91:H91"/>
    <mergeCell ref="B97:H97"/>
    <mergeCell ref="B96:H96"/>
    <mergeCell ref="B99:H99"/>
    <mergeCell ref="B98:H98"/>
    <mergeCell ref="B83:H83"/>
    <mergeCell ref="B112:H112"/>
    <mergeCell ref="B107:H107"/>
    <mergeCell ref="B108:H108"/>
    <mergeCell ref="B109:H109"/>
    <mergeCell ref="B110:H110"/>
    <mergeCell ref="B111:H111"/>
    <mergeCell ref="B104:H104"/>
    <mergeCell ref="B106:H106"/>
    <mergeCell ref="B100:H100"/>
    <mergeCell ref="B105:H105"/>
    <mergeCell ref="B119:H119"/>
    <mergeCell ref="B120:H120"/>
    <mergeCell ref="B121:H121"/>
    <mergeCell ref="B125:H125"/>
    <mergeCell ref="B126:H126"/>
    <mergeCell ref="B114:H114"/>
    <mergeCell ref="B115:H115"/>
    <mergeCell ref="B116:H116"/>
    <mergeCell ref="B118:H118"/>
    <mergeCell ref="B141:H141"/>
    <mergeCell ref="B142:H142"/>
    <mergeCell ref="B154:H154"/>
    <mergeCell ref="M169:N169"/>
    <mergeCell ref="M171:N171"/>
    <mergeCell ref="B143:H143"/>
    <mergeCell ref="B153:H153"/>
    <mergeCell ref="B145:H145"/>
    <mergeCell ref="B146:H146"/>
    <mergeCell ref="B147:H147"/>
    <mergeCell ref="B148:H148"/>
    <mergeCell ref="B149:H149"/>
    <mergeCell ref="B150:H150"/>
    <mergeCell ref="B151:H151"/>
  </mergeCells>
  <printOptions horizontalCentered="1"/>
  <pageMargins left="0.39370078740157483" right="0" top="0.78740157480314965" bottom="0.39370078740157483" header="0.15748031496062992" footer="0"/>
  <pageSetup scale="60"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dimension ref="A1:H12620"/>
  <sheetViews>
    <sheetView topLeftCell="A436" zoomScale="80" zoomScaleNormal="80" workbookViewId="0">
      <selection activeCell="B436" sqref="B436"/>
    </sheetView>
  </sheetViews>
  <sheetFormatPr defaultColWidth="14.42578125" defaultRowHeight="15" customHeight="1"/>
  <cols>
    <col min="1" max="1" width="11.28515625" style="143" customWidth="1"/>
    <col min="2" max="2" width="65" style="12" customWidth="1"/>
    <col min="3" max="3" width="15.7109375" style="143" bestFit="1" customWidth="1"/>
    <col min="4" max="4" width="19.42578125" style="143" bestFit="1" customWidth="1"/>
    <col min="5" max="6" width="8" customWidth="1"/>
  </cols>
  <sheetData>
    <row r="1" spans="1:8" ht="27.75" thickBot="1">
      <c r="A1" s="367" t="s">
        <v>12065</v>
      </c>
      <c r="B1" s="368" t="s">
        <v>8</v>
      </c>
      <c r="C1" s="368" t="s">
        <v>150</v>
      </c>
      <c r="D1" s="369" t="s">
        <v>19427</v>
      </c>
      <c r="E1" s="27"/>
      <c r="F1" s="27"/>
      <c r="G1" s="27"/>
      <c r="H1" s="27"/>
    </row>
    <row r="2" spans="1:8" ht="54">
      <c r="A2" s="14" t="s">
        <v>4996</v>
      </c>
      <c r="B2" s="370" t="s">
        <v>12066</v>
      </c>
      <c r="C2" s="14" t="s">
        <v>160</v>
      </c>
      <c r="D2" s="14" t="s">
        <v>21993</v>
      </c>
    </row>
    <row r="3" spans="1:8" ht="54">
      <c r="A3" s="14" t="s">
        <v>4997</v>
      </c>
      <c r="B3" s="370" t="s">
        <v>12067</v>
      </c>
      <c r="C3" s="14" t="s">
        <v>160</v>
      </c>
      <c r="D3" s="14" t="s">
        <v>18416</v>
      </c>
    </row>
    <row r="4" spans="1:8" ht="54">
      <c r="A4" s="14" t="s">
        <v>4998</v>
      </c>
      <c r="B4" s="370" t="s">
        <v>12068</v>
      </c>
      <c r="C4" s="14" t="s">
        <v>160</v>
      </c>
      <c r="D4" s="14" t="s">
        <v>18457</v>
      </c>
    </row>
    <row r="5" spans="1:8" ht="54">
      <c r="A5" s="14" t="s">
        <v>4999</v>
      </c>
      <c r="B5" s="370" t="s">
        <v>12069</v>
      </c>
      <c r="C5" s="14" t="s">
        <v>160</v>
      </c>
      <c r="D5" s="14" t="s">
        <v>36992</v>
      </c>
    </row>
    <row r="6" spans="1:8" ht="54">
      <c r="A6" s="14" t="s">
        <v>5000</v>
      </c>
      <c r="B6" s="370" t="s">
        <v>12070</v>
      </c>
      <c r="C6" s="14" t="s">
        <v>160</v>
      </c>
      <c r="D6" s="14" t="s">
        <v>19166</v>
      </c>
    </row>
    <row r="7" spans="1:8" ht="54">
      <c r="A7" s="14" t="s">
        <v>5001</v>
      </c>
      <c r="B7" s="370" t="s">
        <v>12071</v>
      </c>
      <c r="C7" s="14" t="s">
        <v>160</v>
      </c>
      <c r="D7" s="14" t="s">
        <v>18754</v>
      </c>
    </row>
    <row r="8" spans="1:8" ht="54">
      <c r="A8" s="14" t="s">
        <v>5002</v>
      </c>
      <c r="B8" s="370" t="s">
        <v>12072</v>
      </c>
      <c r="C8" s="14" t="s">
        <v>160</v>
      </c>
      <c r="D8" s="14" t="s">
        <v>37061</v>
      </c>
    </row>
    <row r="9" spans="1:8" ht="54">
      <c r="A9" s="14" t="s">
        <v>5003</v>
      </c>
      <c r="B9" s="370" t="s">
        <v>12073</v>
      </c>
      <c r="C9" s="14" t="s">
        <v>160</v>
      </c>
      <c r="D9" s="14" t="s">
        <v>22035</v>
      </c>
    </row>
    <row r="10" spans="1:8" ht="15.75" customHeight="1">
      <c r="A10" s="14" t="s">
        <v>5004</v>
      </c>
      <c r="B10" s="370" t="s">
        <v>12074</v>
      </c>
      <c r="C10" s="14" t="s">
        <v>160</v>
      </c>
      <c r="D10" s="14" t="s">
        <v>19559</v>
      </c>
    </row>
    <row r="11" spans="1:8" ht="15.75" customHeight="1">
      <c r="A11" s="14" t="s">
        <v>5005</v>
      </c>
      <c r="B11" s="370" t="s">
        <v>12075</v>
      </c>
      <c r="C11" s="14" t="s">
        <v>160</v>
      </c>
      <c r="D11" s="14" t="s">
        <v>38756</v>
      </c>
    </row>
    <row r="12" spans="1:8" ht="15.75" customHeight="1">
      <c r="A12" s="14" t="s">
        <v>5006</v>
      </c>
      <c r="B12" s="370" t="s">
        <v>12076</v>
      </c>
      <c r="C12" s="14" t="s">
        <v>160</v>
      </c>
      <c r="D12" s="14" t="s">
        <v>38757</v>
      </c>
    </row>
    <row r="13" spans="1:8" ht="15.75" customHeight="1">
      <c r="A13" s="14" t="s">
        <v>5007</v>
      </c>
      <c r="B13" s="370" t="s">
        <v>12077</v>
      </c>
      <c r="C13" s="14" t="s">
        <v>160</v>
      </c>
      <c r="D13" s="14" t="s">
        <v>38758</v>
      </c>
    </row>
    <row r="14" spans="1:8" ht="15.75" customHeight="1">
      <c r="A14" s="14" t="s">
        <v>5008</v>
      </c>
      <c r="B14" s="370" t="s">
        <v>12078</v>
      </c>
      <c r="C14" s="14" t="s">
        <v>160</v>
      </c>
      <c r="D14" s="14" t="s">
        <v>38759</v>
      </c>
    </row>
    <row r="15" spans="1:8" ht="15.75" customHeight="1">
      <c r="A15" s="14" t="s">
        <v>5009</v>
      </c>
      <c r="B15" s="370" t="s">
        <v>12079</v>
      </c>
      <c r="C15" s="14" t="s">
        <v>160</v>
      </c>
      <c r="D15" s="14" t="s">
        <v>37229</v>
      </c>
    </row>
    <row r="16" spans="1:8" ht="15.75" customHeight="1">
      <c r="A16" s="14" t="s">
        <v>5010</v>
      </c>
      <c r="B16" s="370" t="s">
        <v>12080</v>
      </c>
      <c r="C16" s="14" t="s">
        <v>160</v>
      </c>
      <c r="D16" s="14" t="s">
        <v>38760</v>
      </c>
    </row>
    <row r="17" spans="1:4" ht="15.75" customHeight="1">
      <c r="A17" s="14" t="s">
        <v>5011</v>
      </c>
      <c r="B17" s="370" t="s">
        <v>12081</v>
      </c>
      <c r="C17" s="14" t="s">
        <v>160</v>
      </c>
      <c r="D17" s="14" t="s">
        <v>38761</v>
      </c>
    </row>
    <row r="18" spans="1:4" ht="15.75" customHeight="1">
      <c r="A18" s="14" t="s">
        <v>5012</v>
      </c>
      <c r="B18" s="370" t="s">
        <v>12082</v>
      </c>
      <c r="C18" s="14" t="s">
        <v>160</v>
      </c>
      <c r="D18" s="14" t="s">
        <v>18482</v>
      </c>
    </row>
    <row r="19" spans="1:4" ht="15.75" customHeight="1">
      <c r="A19" s="14" t="s">
        <v>5013</v>
      </c>
      <c r="B19" s="370" t="s">
        <v>12083</v>
      </c>
      <c r="C19" s="14" t="s">
        <v>160</v>
      </c>
      <c r="D19" s="14" t="s">
        <v>19277</v>
      </c>
    </row>
    <row r="20" spans="1:4" ht="15.75" customHeight="1">
      <c r="A20" s="14" t="s">
        <v>5014</v>
      </c>
      <c r="B20" s="370" t="s">
        <v>12084</v>
      </c>
      <c r="C20" s="14" t="s">
        <v>160</v>
      </c>
      <c r="D20" s="14" t="s">
        <v>19129</v>
      </c>
    </row>
    <row r="21" spans="1:4" ht="15.75" customHeight="1">
      <c r="A21" s="14" t="s">
        <v>5015</v>
      </c>
      <c r="B21" s="370" t="s">
        <v>12085</v>
      </c>
      <c r="C21" s="14" t="s">
        <v>160</v>
      </c>
      <c r="D21" s="14" t="s">
        <v>36551</v>
      </c>
    </row>
    <row r="22" spans="1:4" ht="15.75" customHeight="1">
      <c r="A22" s="14" t="s">
        <v>5016</v>
      </c>
      <c r="B22" s="370" t="s">
        <v>12086</v>
      </c>
      <c r="C22" s="14" t="s">
        <v>160</v>
      </c>
      <c r="D22" s="14" t="s">
        <v>38762</v>
      </c>
    </row>
    <row r="23" spans="1:4" ht="15.75" customHeight="1">
      <c r="A23" s="14" t="s">
        <v>5017</v>
      </c>
      <c r="B23" s="370" t="s">
        <v>12087</v>
      </c>
      <c r="C23" s="14" t="s">
        <v>160</v>
      </c>
      <c r="D23" s="14" t="s">
        <v>18773</v>
      </c>
    </row>
    <row r="24" spans="1:4" ht="15.75" customHeight="1">
      <c r="A24" s="14" t="s">
        <v>5018</v>
      </c>
      <c r="B24" s="370" t="s">
        <v>12088</v>
      </c>
      <c r="C24" s="14" t="s">
        <v>160</v>
      </c>
      <c r="D24" s="14" t="s">
        <v>18787</v>
      </c>
    </row>
    <row r="25" spans="1:4" ht="15.75" customHeight="1">
      <c r="A25" s="14" t="s">
        <v>5019</v>
      </c>
      <c r="B25" s="370" t="s">
        <v>12089</v>
      </c>
      <c r="C25" s="14" t="s">
        <v>160</v>
      </c>
      <c r="D25" s="14" t="s">
        <v>18740</v>
      </c>
    </row>
    <row r="26" spans="1:4" ht="15.75" customHeight="1">
      <c r="A26" s="14" t="s">
        <v>5020</v>
      </c>
      <c r="B26" s="370" t="s">
        <v>12090</v>
      </c>
      <c r="C26" s="14" t="s">
        <v>160</v>
      </c>
      <c r="D26" s="14" t="s">
        <v>18811</v>
      </c>
    </row>
    <row r="27" spans="1:4" ht="15.75" customHeight="1">
      <c r="A27" s="14" t="s">
        <v>5021</v>
      </c>
      <c r="B27" s="370" t="s">
        <v>12091</v>
      </c>
      <c r="C27" s="14" t="s">
        <v>160</v>
      </c>
      <c r="D27" s="14" t="s">
        <v>19267</v>
      </c>
    </row>
    <row r="28" spans="1:4" ht="15.75" customHeight="1">
      <c r="A28" s="14" t="s">
        <v>5022</v>
      </c>
      <c r="B28" s="370" t="s">
        <v>12092</v>
      </c>
      <c r="C28" s="14" t="s">
        <v>160</v>
      </c>
      <c r="D28" s="14" t="s">
        <v>21803</v>
      </c>
    </row>
    <row r="29" spans="1:4" ht="15.75" customHeight="1">
      <c r="A29" s="14" t="s">
        <v>5023</v>
      </c>
      <c r="B29" s="370" t="s">
        <v>12093</v>
      </c>
      <c r="C29" s="14" t="s">
        <v>160</v>
      </c>
      <c r="D29" s="14" t="s">
        <v>38763</v>
      </c>
    </row>
    <row r="30" spans="1:4" ht="15.75" customHeight="1">
      <c r="A30" s="14" t="s">
        <v>5024</v>
      </c>
      <c r="B30" s="370" t="s">
        <v>12094</v>
      </c>
      <c r="C30" s="14" t="s">
        <v>160</v>
      </c>
      <c r="D30" s="14" t="s">
        <v>37124</v>
      </c>
    </row>
    <row r="31" spans="1:4" ht="54">
      <c r="A31" s="14" t="s">
        <v>5025</v>
      </c>
      <c r="B31" s="370" t="s">
        <v>12095</v>
      </c>
      <c r="C31" s="14" t="s">
        <v>160</v>
      </c>
      <c r="D31" s="14" t="s">
        <v>38764</v>
      </c>
    </row>
    <row r="32" spans="1:4" ht="15.75" customHeight="1">
      <c r="A32" s="14" t="s">
        <v>5026</v>
      </c>
      <c r="B32" s="370" t="s">
        <v>12096</v>
      </c>
      <c r="C32" s="14" t="s">
        <v>160</v>
      </c>
      <c r="D32" s="14" t="s">
        <v>38765</v>
      </c>
    </row>
    <row r="33" spans="1:4" ht="54">
      <c r="A33" s="14" t="s">
        <v>5027</v>
      </c>
      <c r="B33" s="370" t="s">
        <v>12097</v>
      </c>
      <c r="C33" s="14" t="s">
        <v>160</v>
      </c>
      <c r="D33" s="14" t="s">
        <v>38766</v>
      </c>
    </row>
    <row r="34" spans="1:4" ht="15.75" customHeight="1">
      <c r="A34" s="14" t="s">
        <v>5028</v>
      </c>
      <c r="B34" s="370" t="s">
        <v>12098</v>
      </c>
      <c r="C34" s="14" t="s">
        <v>160</v>
      </c>
      <c r="D34" s="14" t="s">
        <v>37240</v>
      </c>
    </row>
    <row r="35" spans="1:4" ht="54">
      <c r="A35" s="14" t="s">
        <v>5029</v>
      </c>
      <c r="B35" s="370" t="s">
        <v>12099</v>
      </c>
      <c r="C35" s="14" t="s">
        <v>160</v>
      </c>
      <c r="D35" s="14" t="s">
        <v>38767</v>
      </c>
    </row>
    <row r="36" spans="1:4" ht="15.75" customHeight="1">
      <c r="A36" s="14" t="s">
        <v>5030</v>
      </c>
      <c r="B36" s="370" t="s">
        <v>12100</v>
      </c>
      <c r="C36" s="14" t="s">
        <v>160</v>
      </c>
      <c r="D36" s="14" t="s">
        <v>38768</v>
      </c>
    </row>
    <row r="37" spans="1:4" ht="15.75" customHeight="1">
      <c r="A37" s="14" t="s">
        <v>5031</v>
      </c>
      <c r="B37" s="370" t="s">
        <v>12101</v>
      </c>
      <c r="C37" s="14" t="s">
        <v>160</v>
      </c>
      <c r="D37" s="14" t="s">
        <v>38769</v>
      </c>
    </row>
    <row r="38" spans="1:4" ht="15.75" customHeight="1">
      <c r="A38" s="14" t="s">
        <v>5032</v>
      </c>
      <c r="B38" s="370" t="s">
        <v>12102</v>
      </c>
      <c r="C38" s="14" t="s">
        <v>160</v>
      </c>
      <c r="D38" s="14" t="s">
        <v>38770</v>
      </c>
    </row>
    <row r="39" spans="1:4" ht="15.75" customHeight="1">
      <c r="A39" s="14" t="s">
        <v>5033</v>
      </c>
      <c r="B39" s="370" t="s">
        <v>12103</v>
      </c>
      <c r="C39" s="14" t="s">
        <v>160</v>
      </c>
      <c r="D39" s="14" t="s">
        <v>36449</v>
      </c>
    </row>
    <row r="40" spans="1:4" ht="15.75" customHeight="1">
      <c r="A40" s="14" t="s">
        <v>5034</v>
      </c>
      <c r="B40" s="370" t="s">
        <v>12104</v>
      </c>
      <c r="C40" s="14" t="s">
        <v>160</v>
      </c>
      <c r="D40" s="14" t="s">
        <v>38771</v>
      </c>
    </row>
    <row r="41" spans="1:4" ht="15.75" customHeight="1">
      <c r="A41" s="14" t="s">
        <v>5035</v>
      </c>
      <c r="B41" s="370" t="s">
        <v>12105</v>
      </c>
      <c r="C41" s="14" t="s">
        <v>160</v>
      </c>
      <c r="D41" s="14" t="s">
        <v>38772</v>
      </c>
    </row>
    <row r="42" spans="1:4" ht="15.75" customHeight="1">
      <c r="A42" s="14" t="s">
        <v>5036</v>
      </c>
      <c r="B42" s="370" t="s">
        <v>12106</v>
      </c>
      <c r="C42" s="14" t="s">
        <v>160</v>
      </c>
      <c r="D42" s="14" t="s">
        <v>36605</v>
      </c>
    </row>
    <row r="43" spans="1:4" ht="15.75" customHeight="1">
      <c r="A43" s="14" t="s">
        <v>5037</v>
      </c>
      <c r="B43" s="370" t="s">
        <v>12107</v>
      </c>
      <c r="C43" s="14" t="s">
        <v>160</v>
      </c>
      <c r="D43" s="14" t="s">
        <v>38773</v>
      </c>
    </row>
    <row r="44" spans="1:4" ht="15.75" customHeight="1">
      <c r="A44" s="14" t="s">
        <v>5038</v>
      </c>
      <c r="B44" s="370" t="s">
        <v>12108</v>
      </c>
      <c r="C44" s="14" t="s">
        <v>160</v>
      </c>
      <c r="D44" s="14" t="s">
        <v>38774</v>
      </c>
    </row>
    <row r="45" spans="1:4" ht="15.75" customHeight="1">
      <c r="A45" s="14" t="s">
        <v>5039</v>
      </c>
      <c r="B45" s="370" t="s">
        <v>12109</v>
      </c>
      <c r="C45" s="14" t="s">
        <v>160</v>
      </c>
      <c r="D45" s="14" t="s">
        <v>36995</v>
      </c>
    </row>
    <row r="46" spans="1:4" ht="15.75" customHeight="1">
      <c r="A46" s="14" t="s">
        <v>5040</v>
      </c>
      <c r="B46" s="370" t="s">
        <v>12110</v>
      </c>
      <c r="C46" s="14" t="s">
        <v>160</v>
      </c>
      <c r="D46" s="14" t="s">
        <v>37463</v>
      </c>
    </row>
    <row r="47" spans="1:4" ht="15.75" customHeight="1">
      <c r="A47" s="14" t="s">
        <v>5041</v>
      </c>
      <c r="B47" s="370" t="s">
        <v>12111</v>
      </c>
      <c r="C47" s="14" t="s">
        <v>160</v>
      </c>
      <c r="D47" s="14" t="s">
        <v>38775</v>
      </c>
    </row>
    <row r="48" spans="1:4" ht="15.75" customHeight="1">
      <c r="A48" s="14" t="s">
        <v>5042</v>
      </c>
      <c r="B48" s="370" t="s">
        <v>12112</v>
      </c>
      <c r="C48" s="14" t="s">
        <v>160</v>
      </c>
      <c r="D48" s="14" t="s">
        <v>36573</v>
      </c>
    </row>
    <row r="49" spans="1:4" ht="15.75" customHeight="1">
      <c r="A49" s="14" t="s">
        <v>5043</v>
      </c>
      <c r="B49" s="370" t="s">
        <v>12113</v>
      </c>
      <c r="C49" s="14" t="s">
        <v>160</v>
      </c>
      <c r="D49" s="14" t="s">
        <v>36447</v>
      </c>
    </row>
    <row r="50" spans="1:4" ht="15.75" customHeight="1">
      <c r="A50" s="14" t="s">
        <v>5044</v>
      </c>
      <c r="B50" s="370" t="s">
        <v>12114</v>
      </c>
      <c r="C50" s="14" t="s">
        <v>160</v>
      </c>
      <c r="D50" s="14" t="s">
        <v>38776</v>
      </c>
    </row>
    <row r="51" spans="1:4" ht="15.75" customHeight="1">
      <c r="A51" s="14" t="s">
        <v>5045</v>
      </c>
      <c r="B51" s="370" t="s">
        <v>12115</v>
      </c>
      <c r="C51" s="14" t="s">
        <v>160</v>
      </c>
      <c r="D51" s="14" t="s">
        <v>38777</v>
      </c>
    </row>
    <row r="52" spans="1:4" ht="15.75" customHeight="1">
      <c r="A52" s="14" t="s">
        <v>5046</v>
      </c>
      <c r="B52" s="370" t="s">
        <v>12116</v>
      </c>
      <c r="C52" s="14" t="s">
        <v>160</v>
      </c>
      <c r="D52" s="14" t="s">
        <v>38778</v>
      </c>
    </row>
    <row r="53" spans="1:4" ht="15.75" customHeight="1">
      <c r="A53" s="14" t="s">
        <v>5047</v>
      </c>
      <c r="B53" s="370" t="s">
        <v>12117</v>
      </c>
      <c r="C53" s="14" t="s">
        <v>160</v>
      </c>
      <c r="D53" s="14" t="s">
        <v>38779</v>
      </c>
    </row>
    <row r="54" spans="1:4" ht="15.75" customHeight="1">
      <c r="A54" s="14" t="s">
        <v>5048</v>
      </c>
      <c r="B54" s="370" t="s">
        <v>12118</v>
      </c>
      <c r="C54" s="14" t="s">
        <v>160</v>
      </c>
      <c r="D54" s="14" t="s">
        <v>38056</v>
      </c>
    </row>
    <row r="55" spans="1:4" ht="15.75" customHeight="1">
      <c r="A55" s="14" t="s">
        <v>5049</v>
      </c>
      <c r="B55" s="370" t="s">
        <v>12119</v>
      </c>
      <c r="C55" s="14" t="s">
        <v>160</v>
      </c>
      <c r="D55" s="14" t="s">
        <v>38780</v>
      </c>
    </row>
    <row r="56" spans="1:4" ht="15.75" customHeight="1">
      <c r="A56" s="14" t="s">
        <v>5050</v>
      </c>
      <c r="B56" s="370" t="s">
        <v>12120</v>
      </c>
      <c r="C56" s="14" t="s">
        <v>160</v>
      </c>
      <c r="D56" s="14" t="s">
        <v>38781</v>
      </c>
    </row>
    <row r="57" spans="1:4" ht="15.75" customHeight="1">
      <c r="A57" s="14" t="s">
        <v>5051</v>
      </c>
      <c r="B57" s="370" t="s">
        <v>12121</v>
      </c>
      <c r="C57" s="14" t="s">
        <v>160</v>
      </c>
      <c r="D57" s="14" t="s">
        <v>38782</v>
      </c>
    </row>
    <row r="58" spans="1:4" ht="15.75" customHeight="1">
      <c r="A58" s="14" t="s">
        <v>5052</v>
      </c>
      <c r="B58" s="370" t="s">
        <v>12122</v>
      </c>
      <c r="C58" s="14" t="s">
        <v>160</v>
      </c>
      <c r="D58" s="14" t="s">
        <v>38783</v>
      </c>
    </row>
    <row r="59" spans="1:4" ht="15.75" customHeight="1">
      <c r="A59" s="14" t="s">
        <v>5053</v>
      </c>
      <c r="B59" s="370" t="s">
        <v>12123</v>
      </c>
      <c r="C59" s="14" t="s">
        <v>160</v>
      </c>
      <c r="D59" s="14" t="s">
        <v>38784</v>
      </c>
    </row>
    <row r="60" spans="1:4" ht="15.75" customHeight="1">
      <c r="A60" s="14" t="s">
        <v>5054</v>
      </c>
      <c r="B60" s="370" t="s">
        <v>12124</v>
      </c>
      <c r="C60" s="14" t="s">
        <v>160</v>
      </c>
      <c r="D60" s="14" t="s">
        <v>37100</v>
      </c>
    </row>
    <row r="61" spans="1:4" ht="15.75" customHeight="1">
      <c r="A61" s="14" t="s">
        <v>5055</v>
      </c>
      <c r="B61" s="370" t="s">
        <v>12125</v>
      </c>
      <c r="C61" s="14" t="s">
        <v>160</v>
      </c>
      <c r="D61" s="14" t="s">
        <v>38785</v>
      </c>
    </row>
    <row r="62" spans="1:4" ht="15.75" customHeight="1">
      <c r="A62" s="14" t="s">
        <v>5056</v>
      </c>
      <c r="B62" s="370" t="s">
        <v>12126</v>
      </c>
      <c r="C62" s="14" t="s">
        <v>160</v>
      </c>
      <c r="D62" s="14" t="s">
        <v>38786</v>
      </c>
    </row>
    <row r="63" spans="1:4" ht="15.75" customHeight="1">
      <c r="A63" s="14" t="s">
        <v>5057</v>
      </c>
      <c r="B63" s="370" t="s">
        <v>12127</v>
      </c>
      <c r="C63" s="14" t="s">
        <v>160</v>
      </c>
      <c r="D63" s="14" t="s">
        <v>38787</v>
      </c>
    </row>
    <row r="64" spans="1:4" ht="15.75" customHeight="1">
      <c r="A64" s="14" t="s">
        <v>5058</v>
      </c>
      <c r="B64" s="370" t="s">
        <v>12128</v>
      </c>
      <c r="C64" s="14" t="s">
        <v>160</v>
      </c>
      <c r="D64" s="14" t="s">
        <v>38788</v>
      </c>
    </row>
    <row r="65" spans="1:4" ht="15.75" customHeight="1">
      <c r="A65" s="14" t="s">
        <v>5059</v>
      </c>
      <c r="B65" s="370" t="s">
        <v>12129</v>
      </c>
      <c r="C65" s="14" t="s">
        <v>160</v>
      </c>
      <c r="D65" s="14" t="s">
        <v>38789</v>
      </c>
    </row>
    <row r="66" spans="1:4" ht="15.75" customHeight="1">
      <c r="A66" s="14" t="s">
        <v>5060</v>
      </c>
      <c r="B66" s="370" t="s">
        <v>12130</v>
      </c>
      <c r="C66" s="14" t="s">
        <v>160</v>
      </c>
      <c r="D66" s="14" t="s">
        <v>38790</v>
      </c>
    </row>
    <row r="67" spans="1:4" ht="15.75" customHeight="1">
      <c r="A67" s="14" t="s">
        <v>5061</v>
      </c>
      <c r="B67" s="370" t="s">
        <v>12131</v>
      </c>
      <c r="C67" s="14" t="s">
        <v>160</v>
      </c>
      <c r="D67" s="14" t="s">
        <v>38791</v>
      </c>
    </row>
    <row r="68" spans="1:4" ht="15.75" customHeight="1">
      <c r="A68" s="14" t="s">
        <v>5062</v>
      </c>
      <c r="B68" s="370" t="s">
        <v>12132</v>
      </c>
      <c r="C68" s="14" t="s">
        <v>165</v>
      </c>
      <c r="D68" s="14" t="s">
        <v>37827</v>
      </c>
    </row>
    <row r="69" spans="1:4" ht="15.75" customHeight="1">
      <c r="A69" s="14" t="s">
        <v>5063</v>
      </c>
      <c r="B69" s="370" t="s">
        <v>12133</v>
      </c>
      <c r="C69" s="14" t="s">
        <v>165</v>
      </c>
      <c r="D69" s="14" t="s">
        <v>38792</v>
      </c>
    </row>
    <row r="70" spans="1:4" ht="15.75" customHeight="1">
      <c r="A70" s="14" t="s">
        <v>5064</v>
      </c>
      <c r="B70" s="370" t="s">
        <v>12134</v>
      </c>
      <c r="C70" s="14" t="s">
        <v>165</v>
      </c>
      <c r="D70" s="14" t="s">
        <v>18901</v>
      </c>
    </row>
    <row r="71" spans="1:4" ht="15.75" customHeight="1">
      <c r="A71" s="14" t="s">
        <v>5065</v>
      </c>
      <c r="B71" s="370" t="s">
        <v>12135</v>
      </c>
      <c r="C71" s="14" t="s">
        <v>165</v>
      </c>
      <c r="D71" s="14" t="s">
        <v>38793</v>
      </c>
    </row>
    <row r="72" spans="1:4" ht="15.75" customHeight="1">
      <c r="A72" s="14" t="s">
        <v>5066</v>
      </c>
      <c r="B72" s="370" t="s">
        <v>12136</v>
      </c>
      <c r="C72" s="14" t="s">
        <v>165</v>
      </c>
      <c r="D72" s="14" t="s">
        <v>38794</v>
      </c>
    </row>
    <row r="73" spans="1:4" ht="15.75" customHeight="1">
      <c r="A73" s="14" t="s">
        <v>5067</v>
      </c>
      <c r="B73" s="370" t="s">
        <v>12137</v>
      </c>
      <c r="C73" s="14" t="s">
        <v>165</v>
      </c>
      <c r="D73" s="14" t="s">
        <v>38795</v>
      </c>
    </row>
    <row r="74" spans="1:4" ht="15.75" customHeight="1">
      <c r="A74" s="14" t="s">
        <v>5068</v>
      </c>
      <c r="B74" s="370" t="s">
        <v>12138</v>
      </c>
      <c r="C74" s="14" t="s">
        <v>165</v>
      </c>
      <c r="D74" s="14" t="s">
        <v>38796</v>
      </c>
    </row>
    <row r="75" spans="1:4" ht="15.75" customHeight="1">
      <c r="A75" s="14" t="s">
        <v>5069</v>
      </c>
      <c r="B75" s="370" t="s">
        <v>12139</v>
      </c>
      <c r="C75" s="14" t="s">
        <v>165</v>
      </c>
      <c r="D75" s="14" t="s">
        <v>38797</v>
      </c>
    </row>
    <row r="76" spans="1:4" ht="15.75" customHeight="1">
      <c r="A76" s="14" t="s">
        <v>5070</v>
      </c>
      <c r="B76" s="370" t="s">
        <v>12140</v>
      </c>
      <c r="C76" s="14" t="s">
        <v>165</v>
      </c>
      <c r="D76" s="14" t="s">
        <v>38798</v>
      </c>
    </row>
    <row r="77" spans="1:4" ht="15.75" customHeight="1">
      <c r="A77" s="14" t="s">
        <v>5071</v>
      </c>
      <c r="B77" s="370" t="s">
        <v>12141</v>
      </c>
      <c r="C77" s="14" t="s">
        <v>160</v>
      </c>
      <c r="D77" s="14" t="s">
        <v>21616</v>
      </c>
    </row>
    <row r="78" spans="1:4" ht="15.75" customHeight="1">
      <c r="A78" s="14" t="s">
        <v>5072</v>
      </c>
      <c r="B78" s="370" t="s">
        <v>12142</v>
      </c>
      <c r="C78" s="14" t="s">
        <v>160</v>
      </c>
      <c r="D78" s="14" t="s">
        <v>19278</v>
      </c>
    </row>
    <row r="79" spans="1:4" ht="15.75" customHeight="1">
      <c r="A79" s="14" t="s">
        <v>5073</v>
      </c>
      <c r="B79" s="370" t="s">
        <v>12143</v>
      </c>
      <c r="C79" s="14" t="s">
        <v>160</v>
      </c>
      <c r="D79" s="14" t="s">
        <v>21662</v>
      </c>
    </row>
    <row r="80" spans="1:4" ht="15.75" customHeight="1">
      <c r="A80" s="14" t="s">
        <v>5074</v>
      </c>
      <c r="B80" s="370" t="s">
        <v>12144</v>
      </c>
      <c r="C80" s="14" t="s">
        <v>160</v>
      </c>
      <c r="D80" s="14" t="s">
        <v>38799</v>
      </c>
    </row>
    <row r="81" spans="1:4" ht="15.75" customHeight="1">
      <c r="A81" s="14" t="s">
        <v>5075</v>
      </c>
      <c r="B81" s="370" t="s">
        <v>12145</v>
      </c>
      <c r="C81" s="14" t="s">
        <v>160</v>
      </c>
      <c r="D81" s="14" t="s">
        <v>37483</v>
      </c>
    </row>
    <row r="82" spans="1:4" ht="15.75" customHeight="1">
      <c r="A82" s="14" t="s">
        <v>5076</v>
      </c>
      <c r="B82" s="370" t="s">
        <v>12146</v>
      </c>
      <c r="C82" s="14" t="s">
        <v>160</v>
      </c>
      <c r="D82" s="14" t="s">
        <v>19568</v>
      </c>
    </row>
    <row r="83" spans="1:4" ht="15.75" customHeight="1">
      <c r="A83" s="14" t="s">
        <v>5077</v>
      </c>
      <c r="B83" s="370" t="s">
        <v>12147</v>
      </c>
      <c r="C83" s="14" t="s">
        <v>160</v>
      </c>
      <c r="D83" s="14" t="s">
        <v>18410</v>
      </c>
    </row>
    <row r="84" spans="1:4" ht="15.75" customHeight="1">
      <c r="A84" s="14" t="s">
        <v>5078</v>
      </c>
      <c r="B84" s="370" t="s">
        <v>12148</v>
      </c>
      <c r="C84" s="14" t="s">
        <v>160</v>
      </c>
      <c r="D84" s="14" t="s">
        <v>36567</v>
      </c>
    </row>
    <row r="85" spans="1:4" ht="15.75" customHeight="1">
      <c r="A85" s="14" t="s">
        <v>5079</v>
      </c>
      <c r="B85" s="370" t="s">
        <v>12149</v>
      </c>
      <c r="C85" s="14" t="s">
        <v>160</v>
      </c>
      <c r="D85" s="14" t="s">
        <v>18540</v>
      </c>
    </row>
    <row r="86" spans="1:4" ht="15.75" customHeight="1">
      <c r="A86" s="14" t="s">
        <v>5080</v>
      </c>
      <c r="B86" s="370" t="s">
        <v>12150</v>
      </c>
      <c r="C86" s="14" t="s">
        <v>160</v>
      </c>
      <c r="D86" s="14" t="s">
        <v>18973</v>
      </c>
    </row>
    <row r="87" spans="1:4" ht="15.75" customHeight="1">
      <c r="A87" s="14" t="s">
        <v>5081</v>
      </c>
      <c r="B87" s="370" t="s">
        <v>12151</v>
      </c>
      <c r="C87" s="14" t="s">
        <v>160</v>
      </c>
      <c r="D87" s="14" t="s">
        <v>18684</v>
      </c>
    </row>
    <row r="88" spans="1:4" ht="15.75" customHeight="1">
      <c r="A88" s="14" t="s">
        <v>5082</v>
      </c>
      <c r="B88" s="370" t="s">
        <v>12152</v>
      </c>
      <c r="C88" s="14" t="s">
        <v>160</v>
      </c>
      <c r="D88" s="14" t="s">
        <v>36574</v>
      </c>
    </row>
    <row r="89" spans="1:4" ht="15.75" customHeight="1">
      <c r="A89" s="14" t="s">
        <v>5083</v>
      </c>
      <c r="B89" s="370" t="s">
        <v>12153</v>
      </c>
      <c r="C89" s="14" t="s">
        <v>160</v>
      </c>
      <c r="D89" s="14" t="s">
        <v>19196</v>
      </c>
    </row>
    <row r="90" spans="1:4" ht="15.75" customHeight="1">
      <c r="A90" s="14" t="s">
        <v>5084</v>
      </c>
      <c r="B90" s="370" t="s">
        <v>12154</v>
      </c>
      <c r="C90" s="14" t="s">
        <v>160</v>
      </c>
      <c r="D90" s="14" t="s">
        <v>19355</v>
      </c>
    </row>
    <row r="91" spans="1:4" ht="15.75" customHeight="1">
      <c r="A91" s="14" t="s">
        <v>5085</v>
      </c>
      <c r="B91" s="370" t="s">
        <v>12155</v>
      </c>
      <c r="C91" s="14" t="s">
        <v>160</v>
      </c>
      <c r="D91" s="14" t="s">
        <v>19171</v>
      </c>
    </row>
    <row r="92" spans="1:4" ht="15.75" customHeight="1">
      <c r="A92" s="14" t="s">
        <v>5086</v>
      </c>
      <c r="B92" s="370" t="s">
        <v>12156</v>
      </c>
      <c r="C92" s="14" t="s">
        <v>160</v>
      </c>
      <c r="D92" s="14" t="s">
        <v>37670</v>
      </c>
    </row>
    <row r="93" spans="1:4" ht="15.75" customHeight="1">
      <c r="A93" s="14" t="s">
        <v>5087</v>
      </c>
      <c r="B93" s="370" t="s">
        <v>12157</v>
      </c>
      <c r="C93" s="14" t="s">
        <v>160</v>
      </c>
      <c r="D93" s="14" t="s">
        <v>19327</v>
      </c>
    </row>
    <row r="94" spans="1:4" ht="15.75" customHeight="1">
      <c r="A94" s="14" t="s">
        <v>5088</v>
      </c>
      <c r="B94" s="370" t="s">
        <v>12158</v>
      </c>
      <c r="C94" s="14" t="s">
        <v>160</v>
      </c>
      <c r="D94" s="14" t="s">
        <v>38800</v>
      </c>
    </row>
    <row r="95" spans="1:4" ht="15.75" customHeight="1">
      <c r="A95" s="14" t="s">
        <v>5089</v>
      </c>
      <c r="B95" s="370" t="s">
        <v>12159</v>
      </c>
      <c r="C95" s="14" t="s">
        <v>160</v>
      </c>
      <c r="D95" s="14" t="s">
        <v>21963</v>
      </c>
    </row>
    <row r="96" spans="1:4" ht="15.75" customHeight="1">
      <c r="A96" s="14" t="s">
        <v>5090</v>
      </c>
      <c r="B96" s="370" t="s">
        <v>12160</v>
      </c>
      <c r="C96" s="14" t="s">
        <v>160</v>
      </c>
      <c r="D96" s="14" t="s">
        <v>38801</v>
      </c>
    </row>
    <row r="97" spans="1:4" ht="15.75" customHeight="1">
      <c r="A97" s="14" t="s">
        <v>5091</v>
      </c>
      <c r="B97" s="370" t="s">
        <v>12161</v>
      </c>
      <c r="C97" s="14" t="s">
        <v>160</v>
      </c>
      <c r="D97" s="14" t="s">
        <v>38802</v>
      </c>
    </row>
    <row r="98" spans="1:4" ht="15.75" customHeight="1">
      <c r="A98" s="14" t="s">
        <v>5092</v>
      </c>
      <c r="B98" s="370" t="s">
        <v>12162</v>
      </c>
      <c r="C98" s="14" t="s">
        <v>160</v>
      </c>
      <c r="D98" s="14" t="s">
        <v>37224</v>
      </c>
    </row>
    <row r="99" spans="1:4" ht="15.75" customHeight="1">
      <c r="A99" s="14" t="s">
        <v>5093</v>
      </c>
      <c r="B99" s="370" t="s">
        <v>12163</v>
      </c>
      <c r="C99" s="14" t="s">
        <v>160</v>
      </c>
      <c r="D99" s="14" t="s">
        <v>38803</v>
      </c>
    </row>
    <row r="100" spans="1:4" ht="15.75" customHeight="1">
      <c r="A100" s="14" t="s">
        <v>5094</v>
      </c>
      <c r="B100" s="370" t="s">
        <v>12164</v>
      </c>
      <c r="C100" s="14" t="s">
        <v>160</v>
      </c>
      <c r="D100" s="14" t="s">
        <v>38804</v>
      </c>
    </row>
    <row r="101" spans="1:4" ht="15.75" customHeight="1">
      <c r="A101" s="14" t="s">
        <v>5095</v>
      </c>
      <c r="B101" s="370" t="s">
        <v>12165</v>
      </c>
      <c r="C101" s="14" t="s">
        <v>160</v>
      </c>
      <c r="D101" s="14" t="s">
        <v>38805</v>
      </c>
    </row>
    <row r="102" spans="1:4" ht="15.75" customHeight="1">
      <c r="A102" s="14" t="s">
        <v>5096</v>
      </c>
      <c r="B102" s="370" t="s">
        <v>12166</v>
      </c>
      <c r="C102" s="14" t="s">
        <v>160</v>
      </c>
      <c r="D102" s="14" t="s">
        <v>21694</v>
      </c>
    </row>
    <row r="103" spans="1:4" ht="15.75" customHeight="1">
      <c r="A103" s="14" t="s">
        <v>5097</v>
      </c>
      <c r="B103" s="370" t="s">
        <v>12167</v>
      </c>
      <c r="C103" s="14" t="s">
        <v>160</v>
      </c>
      <c r="D103" s="14" t="s">
        <v>38806</v>
      </c>
    </row>
    <row r="104" spans="1:4" ht="15.75" customHeight="1">
      <c r="A104" s="14" t="s">
        <v>5098</v>
      </c>
      <c r="B104" s="370" t="s">
        <v>12168</v>
      </c>
      <c r="C104" s="14" t="s">
        <v>160</v>
      </c>
      <c r="D104" s="14" t="s">
        <v>18628</v>
      </c>
    </row>
    <row r="105" spans="1:4" ht="15.75" customHeight="1">
      <c r="A105" s="14" t="s">
        <v>5099</v>
      </c>
      <c r="B105" s="370" t="s">
        <v>12169</v>
      </c>
      <c r="C105" s="14" t="s">
        <v>160</v>
      </c>
      <c r="D105" s="14" t="s">
        <v>18748</v>
      </c>
    </row>
    <row r="106" spans="1:4" ht="15.75" customHeight="1">
      <c r="A106" s="14" t="s">
        <v>5100</v>
      </c>
      <c r="B106" s="370" t="s">
        <v>12170</v>
      </c>
      <c r="C106" s="14" t="s">
        <v>160</v>
      </c>
      <c r="D106" s="14" t="s">
        <v>18425</v>
      </c>
    </row>
    <row r="107" spans="1:4" ht="15.75" customHeight="1">
      <c r="A107" s="14" t="s">
        <v>5101</v>
      </c>
      <c r="B107" s="370" t="s">
        <v>12171</v>
      </c>
      <c r="C107" s="14" t="s">
        <v>160</v>
      </c>
      <c r="D107" s="14" t="s">
        <v>18657</v>
      </c>
    </row>
    <row r="108" spans="1:4" ht="15.75" customHeight="1">
      <c r="A108" s="14" t="s">
        <v>5102</v>
      </c>
      <c r="B108" s="370" t="s">
        <v>12172</v>
      </c>
      <c r="C108" s="14" t="s">
        <v>160</v>
      </c>
      <c r="D108" s="14" t="s">
        <v>19538</v>
      </c>
    </row>
    <row r="109" spans="1:4" ht="15.75" customHeight="1">
      <c r="A109" s="14" t="s">
        <v>5103</v>
      </c>
      <c r="B109" s="370" t="s">
        <v>12173</v>
      </c>
      <c r="C109" s="14" t="s">
        <v>160</v>
      </c>
      <c r="D109" s="14" t="s">
        <v>38807</v>
      </c>
    </row>
    <row r="110" spans="1:4" ht="15.75" customHeight="1">
      <c r="A110" s="14" t="s">
        <v>5104</v>
      </c>
      <c r="B110" s="370" t="s">
        <v>12174</v>
      </c>
      <c r="C110" s="14" t="s">
        <v>160</v>
      </c>
      <c r="D110" s="14" t="s">
        <v>18685</v>
      </c>
    </row>
    <row r="111" spans="1:4" ht="15.75" customHeight="1">
      <c r="A111" s="14" t="s">
        <v>5105</v>
      </c>
      <c r="B111" s="370" t="s">
        <v>12175</v>
      </c>
      <c r="C111" s="14" t="s">
        <v>165</v>
      </c>
      <c r="D111" s="14" t="s">
        <v>38808</v>
      </c>
    </row>
    <row r="112" spans="1:4" ht="15.75" customHeight="1">
      <c r="A112" s="14" t="s">
        <v>5106</v>
      </c>
      <c r="B112" s="370" t="s">
        <v>12176</v>
      </c>
      <c r="C112" s="14" t="s">
        <v>165</v>
      </c>
      <c r="D112" s="14" t="s">
        <v>38809</v>
      </c>
    </row>
    <row r="113" spans="1:4" ht="15.75" customHeight="1">
      <c r="A113" s="14" t="s">
        <v>5107</v>
      </c>
      <c r="B113" s="370" t="s">
        <v>12177</v>
      </c>
      <c r="C113" s="14" t="s">
        <v>165</v>
      </c>
      <c r="D113" s="14" t="s">
        <v>37762</v>
      </c>
    </row>
    <row r="114" spans="1:4" ht="15.75" customHeight="1">
      <c r="A114" s="14" t="s">
        <v>5108</v>
      </c>
      <c r="B114" s="370" t="s">
        <v>12178</v>
      </c>
      <c r="C114" s="14" t="s">
        <v>165</v>
      </c>
      <c r="D114" s="14" t="s">
        <v>38810</v>
      </c>
    </row>
    <row r="115" spans="1:4" ht="15.75" customHeight="1">
      <c r="A115" s="14" t="s">
        <v>5109</v>
      </c>
      <c r="B115" s="370" t="s">
        <v>12179</v>
      </c>
      <c r="C115" s="14" t="s">
        <v>165</v>
      </c>
      <c r="D115" s="14" t="s">
        <v>38811</v>
      </c>
    </row>
    <row r="116" spans="1:4" ht="15.75" customHeight="1">
      <c r="A116" s="14" t="s">
        <v>5110</v>
      </c>
      <c r="B116" s="370" t="s">
        <v>12180</v>
      </c>
      <c r="C116" s="14" t="s">
        <v>160</v>
      </c>
      <c r="D116" s="14" t="s">
        <v>38812</v>
      </c>
    </row>
    <row r="117" spans="1:4" ht="15.75" customHeight="1">
      <c r="A117" s="14" t="s">
        <v>5111</v>
      </c>
      <c r="B117" s="370" t="s">
        <v>12181</v>
      </c>
      <c r="C117" s="14" t="s">
        <v>160</v>
      </c>
      <c r="D117" s="14" t="s">
        <v>19060</v>
      </c>
    </row>
    <row r="118" spans="1:4" ht="15.75" customHeight="1">
      <c r="A118" s="14" t="s">
        <v>5112</v>
      </c>
      <c r="B118" s="370" t="s">
        <v>12182</v>
      </c>
      <c r="C118" s="14" t="s">
        <v>160</v>
      </c>
      <c r="D118" s="14" t="s">
        <v>38813</v>
      </c>
    </row>
    <row r="119" spans="1:4" ht="15.75" customHeight="1">
      <c r="A119" s="14" t="s">
        <v>5113</v>
      </c>
      <c r="B119" s="370" t="s">
        <v>12183</v>
      </c>
      <c r="C119" s="14" t="s">
        <v>160</v>
      </c>
      <c r="D119" s="14" t="s">
        <v>18375</v>
      </c>
    </row>
    <row r="120" spans="1:4" ht="15.75" customHeight="1">
      <c r="A120" s="14" t="s">
        <v>5114</v>
      </c>
      <c r="B120" s="370" t="s">
        <v>12184</v>
      </c>
      <c r="C120" s="14" t="s">
        <v>160</v>
      </c>
      <c r="D120" s="14" t="s">
        <v>38814</v>
      </c>
    </row>
    <row r="121" spans="1:4" ht="15.75" customHeight="1">
      <c r="A121" s="14" t="s">
        <v>5115</v>
      </c>
      <c r="B121" s="370" t="s">
        <v>12185</v>
      </c>
      <c r="C121" s="14" t="s">
        <v>160</v>
      </c>
      <c r="D121" s="14" t="s">
        <v>19887</v>
      </c>
    </row>
    <row r="122" spans="1:4" ht="15.75" customHeight="1">
      <c r="A122" s="14" t="s">
        <v>5116</v>
      </c>
      <c r="B122" s="370" t="s">
        <v>12186</v>
      </c>
      <c r="C122" s="14" t="s">
        <v>160</v>
      </c>
      <c r="D122" s="14" t="s">
        <v>38815</v>
      </c>
    </row>
    <row r="123" spans="1:4" ht="15.75" customHeight="1">
      <c r="A123" s="14" t="s">
        <v>5117</v>
      </c>
      <c r="B123" s="370" t="s">
        <v>12187</v>
      </c>
      <c r="C123" s="14" t="s">
        <v>160</v>
      </c>
      <c r="D123" s="14" t="s">
        <v>21929</v>
      </c>
    </row>
    <row r="124" spans="1:4" ht="15.75" customHeight="1">
      <c r="A124" s="14" t="s">
        <v>5118</v>
      </c>
      <c r="B124" s="370" t="s">
        <v>12188</v>
      </c>
      <c r="C124" s="14" t="s">
        <v>160</v>
      </c>
      <c r="D124" s="14" t="s">
        <v>38816</v>
      </c>
    </row>
    <row r="125" spans="1:4" ht="15.75" customHeight="1">
      <c r="A125" s="14" t="s">
        <v>5119</v>
      </c>
      <c r="B125" s="370" t="s">
        <v>12189</v>
      </c>
      <c r="C125" s="14" t="s">
        <v>160</v>
      </c>
      <c r="D125" s="14" t="s">
        <v>37345</v>
      </c>
    </row>
    <row r="126" spans="1:4" ht="15.75" customHeight="1">
      <c r="A126" s="14" t="s">
        <v>5120</v>
      </c>
      <c r="B126" s="370" t="s">
        <v>12190</v>
      </c>
      <c r="C126" s="14" t="s">
        <v>160</v>
      </c>
      <c r="D126" s="14" t="s">
        <v>38817</v>
      </c>
    </row>
    <row r="127" spans="1:4" ht="15.75" customHeight="1">
      <c r="A127" s="14" t="s">
        <v>5121</v>
      </c>
      <c r="B127" s="370" t="s">
        <v>12191</v>
      </c>
      <c r="C127" s="14" t="s">
        <v>160</v>
      </c>
      <c r="D127" s="14" t="s">
        <v>19220</v>
      </c>
    </row>
    <row r="128" spans="1:4" ht="15.75" customHeight="1">
      <c r="A128" s="14" t="s">
        <v>5122</v>
      </c>
      <c r="B128" s="370" t="s">
        <v>12192</v>
      </c>
      <c r="C128" s="14" t="s">
        <v>160</v>
      </c>
      <c r="D128" s="14" t="s">
        <v>38818</v>
      </c>
    </row>
    <row r="129" spans="1:4" ht="15.75" customHeight="1">
      <c r="A129" s="14" t="s">
        <v>5123</v>
      </c>
      <c r="B129" s="370" t="s">
        <v>12193</v>
      </c>
      <c r="C129" s="14" t="s">
        <v>160</v>
      </c>
      <c r="D129" s="14" t="s">
        <v>21995</v>
      </c>
    </row>
    <row r="130" spans="1:4" ht="15.75" customHeight="1">
      <c r="A130" s="14" t="s">
        <v>5124</v>
      </c>
      <c r="B130" s="370" t="s">
        <v>12194</v>
      </c>
      <c r="C130" s="14" t="s">
        <v>160</v>
      </c>
      <c r="D130" s="14" t="s">
        <v>38819</v>
      </c>
    </row>
    <row r="131" spans="1:4" ht="15.75" customHeight="1">
      <c r="A131" s="14" t="s">
        <v>5125</v>
      </c>
      <c r="B131" s="370" t="s">
        <v>12195</v>
      </c>
      <c r="C131" s="14" t="s">
        <v>160</v>
      </c>
      <c r="D131" s="14" t="s">
        <v>37436</v>
      </c>
    </row>
    <row r="132" spans="1:4" ht="15.75" customHeight="1">
      <c r="A132" s="14" t="s">
        <v>5126</v>
      </c>
      <c r="B132" s="370" t="s">
        <v>12196</v>
      </c>
      <c r="C132" s="14" t="s">
        <v>160</v>
      </c>
      <c r="D132" s="14" t="s">
        <v>38820</v>
      </c>
    </row>
    <row r="133" spans="1:4" ht="15.75" customHeight="1">
      <c r="A133" s="14" t="s">
        <v>5127</v>
      </c>
      <c r="B133" s="370" t="s">
        <v>12197</v>
      </c>
      <c r="C133" s="14" t="s">
        <v>160</v>
      </c>
      <c r="D133" s="14" t="s">
        <v>18532</v>
      </c>
    </row>
    <row r="134" spans="1:4" ht="15.75" customHeight="1">
      <c r="A134" s="14" t="s">
        <v>5128</v>
      </c>
      <c r="B134" s="370" t="s">
        <v>12198</v>
      </c>
      <c r="C134" s="14" t="s">
        <v>160</v>
      </c>
      <c r="D134" s="14" t="s">
        <v>38821</v>
      </c>
    </row>
    <row r="135" spans="1:4" ht="15.75" customHeight="1">
      <c r="A135" s="14" t="s">
        <v>5129</v>
      </c>
      <c r="B135" s="370" t="s">
        <v>12199</v>
      </c>
      <c r="C135" s="14" t="s">
        <v>160</v>
      </c>
      <c r="D135" s="14" t="s">
        <v>19664</v>
      </c>
    </row>
    <row r="136" spans="1:4" ht="15.75" customHeight="1">
      <c r="A136" s="14" t="s">
        <v>5130</v>
      </c>
      <c r="B136" s="370" t="s">
        <v>12200</v>
      </c>
      <c r="C136" s="14" t="s">
        <v>160</v>
      </c>
      <c r="D136" s="14" t="s">
        <v>38822</v>
      </c>
    </row>
    <row r="137" spans="1:4" ht="15.75" customHeight="1">
      <c r="A137" s="14" t="s">
        <v>5131</v>
      </c>
      <c r="B137" s="370" t="s">
        <v>12201</v>
      </c>
      <c r="C137" s="14" t="s">
        <v>160</v>
      </c>
      <c r="D137" s="14" t="s">
        <v>38823</v>
      </c>
    </row>
    <row r="138" spans="1:4" ht="15.75" customHeight="1">
      <c r="A138" s="14" t="s">
        <v>5132</v>
      </c>
      <c r="B138" s="370" t="s">
        <v>12202</v>
      </c>
      <c r="C138" s="14" t="s">
        <v>160</v>
      </c>
      <c r="D138" s="14" t="s">
        <v>38824</v>
      </c>
    </row>
    <row r="139" spans="1:4" ht="15.75" customHeight="1">
      <c r="A139" s="14" t="s">
        <v>5133</v>
      </c>
      <c r="B139" s="370" t="s">
        <v>12203</v>
      </c>
      <c r="C139" s="14" t="s">
        <v>160</v>
      </c>
      <c r="D139" s="14" t="s">
        <v>36944</v>
      </c>
    </row>
    <row r="140" spans="1:4" ht="15.75" customHeight="1">
      <c r="A140" s="14" t="s">
        <v>5134</v>
      </c>
      <c r="B140" s="370" t="s">
        <v>12204</v>
      </c>
      <c r="C140" s="14" t="s">
        <v>160</v>
      </c>
      <c r="D140" s="14" t="s">
        <v>38825</v>
      </c>
    </row>
    <row r="141" spans="1:4" ht="15.75" customHeight="1">
      <c r="A141" s="14" t="s">
        <v>5135</v>
      </c>
      <c r="B141" s="370" t="s">
        <v>12205</v>
      </c>
      <c r="C141" s="14" t="s">
        <v>160</v>
      </c>
      <c r="D141" s="14" t="s">
        <v>18883</v>
      </c>
    </row>
    <row r="142" spans="1:4" ht="15.75" customHeight="1">
      <c r="A142" s="14" t="s">
        <v>5136</v>
      </c>
      <c r="B142" s="370" t="s">
        <v>12206</v>
      </c>
      <c r="C142" s="14" t="s">
        <v>160</v>
      </c>
      <c r="D142" s="14" t="s">
        <v>38826</v>
      </c>
    </row>
    <row r="143" spans="1:4" ht="15.75" customHeight="1">
      <c r="A143" s="14" t="s">
        <v>5137</v>
      </c>
      <c r="B143" s="370" t="s">
        <v>12207</v>
      </c>
      <c r="C143" s="14" t="s">
        <v>160</v>
      </c>
      <c r="D143" s="14" t="s">
        <v>18919</v>
      </c>
    </row>
    <row r="144" spans="1:4" ht="15.75" customHeight="1">
      <c r="A144" s="14" t="s">
        <v>5138</v>
      </c>
      <c r="B144" s="370" t="s">
        <v>12208</v>
      </c>
      <c r="C144" s="14" t="s">
        <v>160</v>
      </c>
      <c r="D144" s="14" t="s">
        <v>38827</v>
      </c>
    </row>
    <row r="145" spans="1:4" ht="15.75" customHeight="1">
      <c r="A145" s="14" t="s">
        <v>5139</v>
      </c>
      <c r="B145" s="370" t="s">
        <v>12209</v>
      </c>
      <c r="C145" s="14" t="s">
        <v>160</v>
      </c>
      <c r="D145" s="14" t="s">
        <v>38297</v>
      </c>
    </row>
    <row r="146" spans="1:4" ht="15.75" customHeight="1">
      <c r="A146" s="14" t="s">
        <v>5140</v>
      </c>
      <c r="B146" s="370" t="s">
        <v>12210</v>
      </c>
      <c r="C146" s="14" t="s">
        <v>160</v>
      </c>
      <c r="D146" s="14" t="s">
        <v>38828</v>
      </c>
    </row>
    <row r="147" spans="1:4" ht="15.75" customHeight="1">
      <c r="A147" s="14" t="s">
        <v>5141</v>
      </c>
      <c r="B147" s="370" t="s">
        <v>12211</v>
      </c>
      <c r="C147" s="14" t="s">
        <v>160</v>
      </c>
      <c r="D147" s="14" t="s">
        <v>38829</v>
      </c>
    </row>
    <row r="148" spans="1:4" ht="15.75" customHeight="1">
      <c r="A148" s="14" t="s">
        <v>5142</v>
      </c>
      <c r="B148" s="370" t="s">
        <v>12212</v>
      </c>
      <c r="C148" s="14" t="s">
        <v>160</v>
      </c>
      <c r="D148" s="14" t="s">
        <v>38830</v>
      </c>
    </row>
    <row r="149" spans="1:4" ht="15.75" customHeight="1">
      <c r="A149" s="14" t="s">
        <v>5143</v>
      </c>
      <c r="B149" s="370" t="s">
        <v>12213</v>
      </c>
      <c r="C149" s="14" t="s">
        <v>160</v>
      </c>
      <c r="D149" s="14" t="s">
        <v>38831</v>
      </c>
    </row>
    <row r="150" spans="1:4" ht="15.75" customHeight="1">
      <c r="A150" s="14" t="s">
        <v>5144</v>
      </c>
      <c r="B150" s="370" t="s">
        <v>12214</v>
      </c>
      <c r="C150" s="14" t="s">
        <v>160</v>
      </c>
      <c r="D150" s="14" t="s">
        <v>38832</v>
      </c>
    </row>
    <row r="151" spans="1:4" ht="15.75" customHeight="1">
      <c r="A151" s="14" t="s">
        <v>5145</v>
      </c>
      <c r="B151" s="370" t="s">
        <v>12215</v>
      </c>
      <c r="C151" s="14" t="s">
        <v>160</v>
      </c>
      <c r="D151" s="14" t="s">
        <v>38833</v>
      </c>
    </row>
    <row r="152" spans="1:4" ht="15.75" customHeight="1">
      <c r="A152" s="14" t="s">
        <v>5146</v>
      </c>
      <c r="B152" s="370" t="s">
        <v>12216</v>
      </c>
      <c r="C152" s="14" t="s">
        <v>160</v>
      </c>
      <c r="D152" s="14" t="s">
        <v>38834</v>
      </c>
    </row>
    <row r="153" spans="1:4" ht="15.75" customHeight="1">
      <c r="A153" s="14" t="s">
        <v>5147</v>
      </c>
      <c r="B153" s="370" t="s">
        <v>12217</v>
      </c>
      <c r="C153" s="14" t="s">
        <v>160</v>
      </c>
      <c r="D153" s="14" t="s">
        <v>38835</v>
      </c>
    </row>
    <row r="154" spans="1:4" ht="15.75" customHeight="1">
      <c r="A154" s="14" t="s">
        <v>5148</v>
      </c>
      <c r="B154" s="370" t="s">
        <v>12218</v>
      </c>
      <c r="C154" s="14" t="s">
        <v>160</v>
      </c>
      <c r="D154" s="14" t="s">
        <v>38836</v>
      </c>
    </row>
    <row r="155" spans="1:4" ht="15.75" customHeight="1">
      <c r="A155" s="14" t="s">
        <v>5149</v>
      </c>
      <c r="B155" s="370" t="s">
        <v>12219</v>
      </c>
      <c r="C155" s="14" t="s">
        <v>160</v>
      </c>
      <c r="D155" s="14" t="s">
        <v>36953</v>
      </c>
    </row>
    <row r="156" spans="1:4" ht="15.75" customHeight="1">
      <c r="A156" s="14" t="s">
        <v>5150</v>
      </c>
      <c r="B156" s="370" t="s">
        <v>12220</v>
      </c>
      <c r="C156" s="14" t="s">
        <v>160</v>
      </c>
      <c r="D156" s="14" t="s">
        <v>38837</v>
      </c>
    </row>
    <row r="157" spans="1:4" ht="15.75" customHeight="1">
      <c r="A157" s="14" t="s">
        <v>5151</v>
      </c>
      <c r="B157" s="370" t="s">
        <v>12221</v>
      </c>
      <c r="C157" s="14" t="s">
        <v>160</v>
      </c>
      <c r="D157" s="14" t="s">
        <v>36634</v>
      </c>
    </row>
    <row r="158" spans="1:4" ht="15.75" customHeight="1">
      <c r="A158" s="14" t="s">
        <v>5152</v>
      </c>
      <c r="B158" s="370" t="s">
        <v>12222</v>
      </c>
      <c r="C158" s="14" t="s">
        <v>160</v>
      </c>
      <c r="D158" s="14" t="s">
        <v>38838</v>
      </c>
    </row>
    <row r="159" spans="1:4" ht="15.75" customHeight="1">
      <c r="A159" s="14" t="s">
        <v>5153</v>
      </c>
      <c r="B159" s="370" t="s">
        <v>12223</v>
      </c>
      <c r="C159" s="14" t="s">
        <v>160</v>
      </c>
      <c r="D159" s="14" t="s">
        <v>38839</v>
      </c>
    </row>
    <row r="160" spans="1:4" ht="15.75" customHeight="1">
      <c r="A160" s="14" t="s">
        <v>5154</v>
      </c>
      <c r="B160" s="370" t="s">
        <v>12224</v>
      </c>
      <c r="C160" s="14" t="s">
        <v>160</v>
      </c>
      <c r="D160" s="14" t="s">
        <v>38840</v>
      </c>
    </row>
    <row r="161" spans="1:4" ht="15.75" customHeight="1">
      <c r="A161" s="14" t="s">
        <v>5155</v>
      </c>
      <c r="B161" s="370" t="s">
        <v>12225</v>
      </c>
      <c r="C161" s="14" t="s">
        <v>160</v>
      </c>
      <c r="D161" s="14" t="s">
        <v>38841</v>
      </c>
    </row>
    <row r="162" spans="1:4" ht="15.75" customHeight="1">
      <c r="A162" s="14" t="s">
        <v>5156</v>
      </c>
      <c r="B162" s="370" t="s">
        <v>12226</v>
      </c>
      <c r="C162" s="14" t="s">
        <v>160</v>
      </c>
      <c r="D162" s="14" t="s">
        <v>21935</v>
      </c>
    </row>
    <row r="163" spans="1:4" ht="15.75" customHeight="1">
      <c r="A163" s="14" t="s">
        <v>5157</v>
      </c>
      <c r="B163" s="370" t="s">
        <v>12227</v>
      </c>
      <c r="C163" s="14" t="s">
        <v>160</v>
      </c>
      <c r="D163" s="14" t="s">
        <v>22006</v>
      </c>
    </row>
    <row r="164" spans="1:4" ht="15.75" customHeight="1">
      <c r="A164" s="14" t="s">
        <v>5158</v>
      </c>
      <c r="B164" s="370" t="s">
        <v>12228</v>
      </c>
      <c r="C164" s="14" t="s">
        <v>160</v>
      </c>
      <c r="D164" s="14" t="s">
        <v>38842</v>
      </c>
    </row>
    <row r="165" spans="1:4" ht="15.75" customHeight="1">
      <c r="A165" s="14" t="s">
        <v>5159</v>
      </c>
      <c r="B165" s="370" t="s">
        <v>12229</v>
      </c>
      <c r="C165" s="14" t="s">
        <v>160</v>
      </c>
      <c r="D165" s="14" t="s">
        <v>19778</v>
      </c>
    </row>
    <row r="166" spans="1:4" ht="15.75" customHeight="1">
      <c r="A166" s="14" t="s">
        <v>5160</v>
      </c>
      <c r="B166" s="370" t="s">
        <v>12230</v>
      </c>
      <c r="C166" s="14" t="s">
        <v>160</v>
      </c>
      <c r="D166" s="14" t="s">
        <v>38843</v>
      </c>
    </row>
    <row r="167" spans="1:4" ht="15.75" customHeight="1">
      <c r="A167" s="14" t="s">
        <v>5161</v>
      </c>
      <c r="B167" s="370" t="s">
        <v>12231</v>
      </c>
      <c r="C167" s="14" t="s">
        <v>160</v>
      </c>
      <c r="D167" s="14" t="s">
        <v>36788</v>
      </c>
    </row>
    <row r="168" spans="1:4" ht="15.75" customHeight="1">
      <c r="A168" s="14" t="s">
        <v>5162</v>
      </c>
      <c r="B168" s="370" t="s">
        <v>12232</v>
      </c>
      <c r="C168" s="14" t="s">
        <v>160</v>
      </c>
      <c r="D168" s="14" t="s">
        <v>38844</v>
      </c>
    </row>
    <row r="169" spans="1:4" ht="15.75" customHeight="1">
      <c r="A169" s="14" t="s">
        <v>5163</v>
      </c>
      <c r="B169" s="370" t="s">
        <v>12233</v>
      </c>
      <c r="C169" s="14" t="s">
        <v>160</v>
      </c>
      <c r="D169" s="14" t="s">
        <v>38845</v>
      </c>
    </row>
    <row r="170" spans="1:4" ht="15.75" customHeight="1">
      <c r="A170" s="14" t="s">
        <v>5164</v>
      </c>
      <c r="B170" s="370" t="s">
        <v>12234</v>
      </c>
      <c r="C170" s="14" t="s">
        <v>160</v>
      </c>
      <c r="D170" s="14" t="s">
        <v>38846</v>
      </c>
    </row>
    <row r="171" spans="1:4" ht="15.75" customHeight="1">
      <c r="A171" s="14" t="s">
        <v>5165</v>
      </c>
      <c r="B171" s="370" t="s">
        <v>12235</v>
      </c>
      <c r="C171" s="14" t="s">
        <v>160</v>
      </c>
      <c r="D171" s="14" t="s">
        <v>38847</v>
      </c>
    </row>
    <row r="172" spans="1:4" ht="15.75" customHeight="1">
      <c r="A172" s="14" t="s">
        <v>5166</v>
      </c>
      <c r="B172" s="370" t="s">
        <v>12236</v>
      </c>
      <c r="C172" s="14" t="s">
        <v>160</v>
      </c>
      <c r="D172" s="14" t="s">
        <v>38848</v>
      </c>
    </row>
    <row r="173" spans="1:4" ht="15.75" customHeight="1">
      <c r="A173" s="14" t="s">
        <v>5167</v>
      </c>
      <c r="B173" s="370" t="s">
        <v>12237</v>
      </c>
      <c r="C173" s="14" t="s">
        <v>160</v>
      </c>
      <c r="D173" s="14" t="s">
        <v>38849</v>
      </c>
    </row>
    <row r="174" spans="1:4" ht="15.75" customHeight="1">
      <c r="A174" s="14" t="s">
        <v>5168</v>
      </c>
      <c r="B174" s="370" t="s">
        <v>12238</v>
      </c>
      <c r="C174" s="14" t="s">
        <v>160</v>
      </c>
      <c r="D174" s="14" t="s">
        <v>38850</v>
      </c>
    </row>
    <row r="175" spans="1:4" ht="15.75" customHeight="1">
      <c r="A175" s="14" t="s">
        <v>5169</v>
      </c>
      <c r="B175" s="370" t="s">
        <v>12239</v>
      </c>
      <c r="C175" s="14" t="s">
        <v>160</v>
      </c>
      <c r="D175" s="14" t="s">
        <v>38446</v>
      </c>
    </row>
    <row r="176" spans="1:4" ht="15.75" customHeight="1">
      <c r="A176" s="14" t="s">
        <v>5170</v>
      </c>
      <c r="B176" s="370" t="s">
        <v>12240</v>
      </c>
      <c r="C176" s="14" t="s">
        <v>160</v>
      </c>
      <c r="D176" s="14" t="s">
        <v>38851</v>
      </c>
    </row>
    <row r="177" spans="1:4" ht="15.75" customHeight="1">
      <c r="A177" s="14" t="s">
        <v>5171</v>
      </c>
      <c r="B177" s="370" t="s">
        <v>12241</v>
      </c>
      <c r="C177" s="14" t="s">
        <v>160</v>
      </c>
      <c r="D177" s="14" t="s">
        <v>38852</v>
      </c>
    </row>
    <row r="178" spans="1:4" ht="15.75" customHeight="1">
      <c r="A178" s="14" t="s">
        <v>5172</v>
      </c>
      <c r="B178" s="370" t="s">
        <v>12242</v>
      </c>
      <c r="C178" s="14" t="s">
        <v>160</v>
      </c>
      <c r="D178" s="14" t="s">
        <v>38853</v>
      </c>
    </row>
    <row r="179" spans="1:4" ht="15.75" customHeight="1">
      <c r="A179" s="14" t="s">
        <v>5173</v>
      </c>
      <c r="B179" s="370" t="s">
        <v>12243</v>
      </c>
      <c r="C179" s="14" t="s">
        <v>160</v>
      </c>
      <c r="D179" s="14" t="s">
        <v>38854</v>
      </c>
    </row>
    <row r="180" spans="1:4" ht="15.75" customHeight="1">
      <c r="A180" s="14" t="s">
        <v>5174</v>
      </c>
      <c r="B180" s="370" t="s">
        <v>12244</v>
      </c>
      <c r="C180" s="14" t="s">
        <v>160</v>
      </c>
      <c r="D180" s="14" t="s">
        <v>38855</v>
      </c>
    </row>
    <row r="181" spans="1:4" ht="15.75" customHeight="1">
      <c r="A181" s="14" t="s">
        <v>5175</v>
      </c>
      <c r="B181" s="370" t="s">
        <v>12245</v>
      </c>
      <c r="C181" s="14" t="s">
        <v>160</v>
      </c>
      <c r="D181" s="14" t="s">
        <v>38856</v>
      </c>
    </row>
    <row r="182" spans="1:4" ht="15.75" customHeight="1">
      <c r="A182" s="14" t="s">
        <v>5176</v>
      </c>
      <c r="B182" s="370" t="s">
        <v>12246</v>
      </c>
      <c r="C182" s="14" t="s">
        <v>160</v>
      </c>
      <c r="D182" s="14" t="s">
        <v>38857</v>
      </c>
    </row>
    <row r="183" spans="1:4" ht="15.75" customHeight="1">
      <c r="A183" s="14" t="s">
        <v>5177</v>
      </c>
      <c r="B183" s="370" t="s">
        <v>12247</v>
      </c>
      <c r="C183" s="14" t="s">
        <v>160</v>
      </c>
      <c r="D183" s="14" t="s">
        <v>38858</v>
      </c>
    </row>
    <row r="184" spans="1:4" ht="15.75" customHeight="1">
      <c r="A184" s="14" t="s">
        <v>5178</v>
      </c>
      <c r="B184" s="370" t="s">
        <v>12248</v>
      </c>
      <c r="C184" s="14" t="s">
        <v>160</v>
      </c>
      <c r="D184" s="14" t="s">
        <v>38859</v>
      </c>
    </row>
    <row r="185" spans="1:4" ht="15.75" customHeight="1">
      <c r="A185" s="14" t="s">
        <v>5179</v>
      </c>
      <c r="B185" s="370" t="s">
        <v>12249</v>
      </c>
      <c r="C185" s="14" t="s">
        <v>160</v>
      </c>
      <c r="D185" s="14" t="s">
        <v>38860</v>
      </c>
    </row>
    <row r="186" spans="1:4" ht="15.75" customHeight="1">
      <c r="A186" s="14" t="s">
        <v>5180</v>
      </c>
      <c r="B186" s="370" t="s">
        <v>12250</v>
      </c>
      <c r="C186" s="14" t="s">
        <v>160</v>
      </c>
      <c r="D186" s="14" t="s">
        <v>38861</v>
      </c>
    </row>
    <row r="187" spans="1:4" ht="15.75" customHeight="1">
      <c r="A187" s="14" t="s">
        <v>5181</v>
      </c>
      <c r="B187" s="370" t="s">
        <v>12251</v>
      </c>
      <c r="C187" s="14" t="s">
        <v>160</v>
      </c>
      <c r="D187" s="14" t="s">
        <v>38862</v>
      </c>
    </row>
    <row r="188" spans="1:4" ht="15.75" customHeight="1">
      <c r="A188" s="14" t="s">
        <v>5182</v>
      </c>
      <c r="B188" s="370" t="s">
        <v>12252</v>
      </c>
      <c r="C188" s="14" t="s">
        <v>160</v>
      </c>
      <c r="D188" s="14" t="s">
        <v>38863</v>
      </c>
    </row>
    <row r="189" spans="1:4" ht="15.75" customHeight="1">
      <c r="A189" s="14" t="s">
        <v>5183</v>
      </c>
      <c r="B189" s="370" t="s">
        <v>12253</v>
      </c>
      <c r="C189" s="14" t="s">
        <v>160</v>
      </c>
      <c r="D189" s="14" t="s">
        <v>38864</v>
      </c>
    </row>
    <row r="190" spans="1:4" ht="15.75" customHeight="1">
      <c r="A190" s="14" t="s">
        <v>5184</v>
      </c>
      <c r="B190" s="370" t="s">
        <v>12254</v>
      </c>
      <c r="C190" s="14" t="s">
        <v>160</v>
      </c>
      <c r="D190" s="14" t="s">
        <v>38865</v>
      </c>
    </row>
    <row r="191" spans="1:4" ht="15.75" customHeight="1">
      <c r="A191" s="14" t="s">
        <v>5185</v>
      </c>
      <c r="B191" s="370" t="s">
        <v>12255</v>
      </c>
      <c r="C191" s="14" t="s">
        <v>160</v>
      </c>
      <c r="D191" s="14" t="s">
        <v>38866</v>
      </c>
    </row>
    <row r="192" spans="1:4" ht="15.75" customHeight="1">
      <c r="A192" s="14" t="s">
        <v>5186</v>
      </c>
      <c r="B192" s="370" t="s">
        <v>12256</v>
      </c>
      <c r="C192" s="14" t="s">
        <v>160</v>
      </c>
      <c r="D192" s="14" t="s">
        <v>38867</v>
      </c>
    </row>
    <row r="193" spans="1:4" ht="15.75" customHeight="1">
      <c r="A193" s="14" t="s">
        <v>5187</v>
      </c>
      <c r="B193" s="370" t="s">
        <v>12257</v>
      </c>
      <c r="C193" s="14" t="s">
        <v>160</v>
      </c>
      <c r="D193" s="14" t="s">
        <v>38868</v>
      </c>
    </row>
    <row r="194" spans="1:4" ht="15.75" customHeight="1">
      <c r="A194" s="14" t="s">
        <v>5188</v>
      </c>
      <c r="B194" s="370" t="s">
        <v>12258</v>
      </c>
      <c r="C194" s="14" t="s">
        <v>160</v>
      </c>
      <c r="D194" s="14" t="s">
        <v>19374</v>
      </c>
    </row>
    <row r="195" spans="1:4" ht="15.75" customHeight="1">
      <c r="A195" s="14" t="s">
        <v>5189</v>
      </c>
      <c r="B195" s="370" t="s">
        <v>12259</v>
      </c>
      <c r="C195" s="14" t="s">
        <v>160</v>
      </c>
      <c r="D195" s="14" t="s">
        <v>36572</v>
      </c>
    </row>
    <row r="196" spans="1:4" ht="15.75" customHeight="1">
      <c r="A196" s="14" t="s">
        <v>5190</v>
      </c>
      <c r="B196" s="370" t="s">
        <v>12260</v>
      </c>
      <c r="C196" s="14" t="s">
        <v>160</v>
      </c>
      <c r="D196" s="14" t="s">
        <v>38869</v>
      </c>
    </row>
    <row r="197" spans="1:4" ht="15.75" customHeight="1">
      <c r="A197" s="14" t="s">
        <v>5191</v>
      </c>
      <c r="B197" s="370" t="s">
        <v>12261</v>
      </c>
      <c r="C197" s="14" t="s">
        <v>160</v>
      </c>
      <c r="D197" s="14" t="s">
        <v>36993</v>
      </c>
    </row>
    <row r="198" spans="1:4" ht="15.75" customHeight="1">
      <c r="A198" s="14" t="s">
        <v>5192</v>
      </c>
      <c r="B198" s="370" t="s">
        <v>12262</v>
      </c>
      <c r="C198" s="14" t="s">
        <v>160</v>
      </c>
      <c r="D198" s="14" t="s">
        <v>19412</v>
      </c>
    </row>
    <row r="199" spans="1:4" ht="15.75" customHeight="1">
      <c r="A199" s="14" t="s">
        <v>5193</v>
      </c>
      <c r="B199" s="370" t="s">
        <v>12263</v>
      </c>
      <c r="C199" s="14" t="s">
        <v>160</v>
      </c>
      <c r="D199" s="14" t="s">
        <v>37137</v>
      </c>
    </row>
    <row r="200" spans="1:4" ht="15.75" customHeight="1">
      <c r="A200" s="14" t="s">
        <v>5194</v>
      </c>
      <c r="B200" s="370" t="s">
        <v>12264</v>
      </c>
      <c r="C200" s="14" t="s">
        <v>160</v>
      </c>
      <c r="D200" s="14" t="s">
        <v>19073</v>
      </c>
    </row>
    <row r="201" spans="1:4" ht="15.75" customHeight="1">
      <c r="A201" s="14" t="s">
        <v>5195</v>
      </c>
      <c r="B201" s="370" t="s">
        <v>12265</v>
      </c>
      <c r="C201" s="14" t="s">
        <v>160</v>
      </c>
      <c r="D201" s="14" t="s">
        <v>19322</v>
      </c>
    </row>
    <row r="202" spans="1:4" ht="15.75" customHeight="1">
      <c r="A202" s="14" t="s">
        <v>5196</v>
      </c>
      <c r="B202" s="370" t="s">
        <v>12266</v>
      </c>
      <c r="C202" s="14" t="s">
        <v>160</v>
      </c>
      <c r="D202" s="14" t="s">
        <v>19373</v>
      </c>
    </row>
    <row r="203" spans="1:4" ht="15.75" customHeight="1">
      <c r="A203" s="14" t="s">
        <v>5197</v>
      </c>
      <c r="B203" s="370" t="s">
        <v>12267</v>
      </c>
      <c r="C203" s="14" t="s">
        <v>160</v>
      </c>
      <c r="D203" s="14" t="s">
        <v>19458</v>
      </c>
    </row>
    <row r="204" spans="1:4" ht="15.75" customHeight="1">
      <c r="A204" s="14" t="s">
        <v>5198</v>
      </c>
      <c r="B204" s="370" t="s">
        <v>12268</v>
      </c>
      <c r="C204" s="14" t="s">
        <v>160</v>
      </c>
      <c r="D204" s="14" t="s">
        <v>38870</v>
      </c>
    </row>
    <row r="205" spans="1:4" ht="15.75" customHeight="1">
      <c r="A205" s="14" t="s">
        <v>5199</v>
      </c>
      <c r="B205" s="370" t="s">
        <v>12269</v>
      </c>
      <c r="C205" s="14" t="s">
        <v>160</v>
      </c>
      <c r="D205" s="14" t="s">
        <v>37281</v>
      </c>
    </row>
    <row r="206" spans="1:4" ht="15.75" customHeight="1">
      <c r="A206" s="14" t="s">
        <v>5200</v>
      </c>
      <c r="B206" s="370" t="s">
        <v>12270</v>
      </c>
      <c r="C206" s="14" t="s">
        <v>160</v>
      </c>
      <c r="D206" s="14" t="s">
        <v>38762</v>
      </c>
    </row>
    <row r="207" spans="1:4" ht="15.75" customHeight="1">
      <c r="A207" s="14" t="s">
        <v>5201</v>
      </c>
      <c r="B207" s="370" t="s">
        <v>12271</v>
      </c>
      <c r="C207" s="14" t="s">
        <v>160</v>
      </c>
      <c r="D207" s="14" t="s">
        <v>19505</v>
      </c>
    </row>
    <row r="208" spans="1:4" ht="15.75" customHeight="1">
      <c r="A208" s="14" t="s">
        <v>5202</v>
      </c>
      <c r="B208" s="370" t="s">
        <v>12272</v>
      </c>
      <c r="C208" s="14" t="s">
        <v>160</v>
      </c>
      <c r="D208" s="14" t="s">
        <v>18699</v>
      </c>
    </row>
    <row r="209" spans="1:4" ht="15.75" customHeight="1">
      <c r="A209" s="14" t="s">
        <v>5203</v>
      </c>
      <c r="B209" s="370" t="s">
        <v>12273</v>
      </c>
      <c r="C209" s="14" t="s">
        <v>160</v>
      </c>
      <c r="D209" s="14" t="s">
        <v>19008</v>
      </c>
    </row>
    <row r="210" spans="1:4" ht="15.75" customHeight="1">
      <c r="A210" s="14" t="s">
        <v>5204</v>
      </c>
      <c r="B210" s="370" t="s">
        <v>12274</v>
      </c>
      <c r="C210" s="14" t="s">
        <v>160</v>
      </c>
      <c r="D210" s="14" t="s">
        <v>19032</v>
      </c>
    </row>
    <row r="211" spans="1:4" ht="15.75" customHeight="1">
      <c r="A211" s="14" t="s">
        <v>5205</v>
      </c>
      <c r="B211" s="370" t="s">
        <v>12275</v>
      </c>
      <c r="C211" s="14" t="s">
        <v>160</v>
      </c>
      <c r="D211" s="14" t="s">
        <v>38871</v>
      </c>
    </row>
    <row r="212" spans="1:4" ht="15.75" customHeight="1">
      <c r="A212" s="14" t="s">
        <v>5206</v>
      </c>
      <c r="B212" s="370" t="s">
        <v>12276</v>
      </c>
      <c r="C212" s="14" t="s">
        <v>160</v>
      </c>
      <c r="D212" s="14" t="s">
        <v>38872</v>
      </c>
    </row>
    <row r="213" spans="1:4" ht="15.75" customHeight="1">
      <c r="A213" s="14" t="s">
        <v>5207</v>
      </c>
      <c r="B213" s="370" t="s">
        <v>12277</v>
      </c>
      <c r="C213" s="14" t="s">
        <v>160</v>
      </c>
      <c r="D213" s="14" t="s">
        <v>38873</v>
      </c>
    </row>
    <row r="214" spans="1:4" ht="15.75" customHeight="1">
      <c r="A214" s="14" t="s">
        <v>5208</v>
      </c>
      <c r="B214" s="370" t="s">
        <v>12278</v>
      </c>
      <c r="C214" s="14" t="s">
        <v>160</v>
      </c>
      <c r="D214" s="14" t="s">
        <v>37836</v>
      </c>
    </row>
    <row r="215" spans="1:4" ht="15.75" customHeight="1">
      <c r="A215" s="14" t="s">
        <v>5209</v>
      </c>
      <c r="B215" s="370" t="s">
        <v>12279</v>
      </c>
      <c r="C215" s="14" t="s">
        <v>160</v>
      </c>
      <c r="D215" s="14" t="s">
        <v>38874</v>
      </c>
    </row>
    <row r="216" spans="1:4" ht="15.75" customHeight="1">
      <c r="A216" s="14" t="s">
        <v>5210</v>
      </c>
      <c r="B216" s="370" t="s">
        <v>12280</v>
      </c>
      <c r="C216" s="14" t="s">
        <v>160</v>
      </c>
      <c r="D216" s="14" t="s">
        <v>38875</v>
      </c>
    </row>
    <row r="217" spans="1:4" ht="15.75" customHeight="1">
      <c r="A217" s="14" t="s">
        <v>5211</v>
      </c>
      <c r="B217" s="370" t="s">
        <v>12281</v>
      </c>
      <c r="C217" s="14" t="s">
        <v>160</v>
      </c>
      <c r="D217" s="14" t="s">
        <v>37984</v>
      </c>
    </row>
    <row r="218" spans="1:4" ht="15.75" customHeight="1">
      <c r="A218" s="14" t="s">
        <v>5212</v>
      </c>
      <c r="B218" s="370" t="s">
        <v>12282</v>
      </c>
      <c r="C218" s="14" t="s">
        <v>160</v>
      </c>
      <c r="D218" s="14" t="s">
        <v>37167</v>
      </c>
    </row>
    <row r="219" spans="1:4" ht="15.75" customHeight="1">
      <c r="A219" s="14" t="s">
        <v>5213</v>
      </c>
      <c r="B219" s="370" t="s">
        <v>12283</v>
      </c>
      <c r="C219" s="14" t="s">
        <v>160</v>
      </c>
      <c r="D219" s="14" t="s">
        <v>38876</v>
      </c>
    </row>
    <row r="220" spans="1:4" ht="15.75" customHeight="1">
      <c r="A220" s="14" t="s">
        <v>5214</v>
      </c>
      <c r="B220" s="370" t="s">
        <v>12284</v>
      </c>
      <c r="C220" s="14" t="s">
        <v>160</v>
      </c>
      <c r="D220" s="14" t="s">
        <v>38877</v>
      </c>
    </row>
    <row r="221" spans="1:4" ht="15.75" customHeight="1">
      <c r="A221" s="14" t="s">
        <v>5215</v>
      </c>
      <c r="B221" s="370" t="s">
        <v>12285</v>
      </c>
      <c r="C221" s="14" t="s">
        <v>160</v>
      </c>
      <c r="D221" s="14" t="s">
        <v>38299</v>
      </c>
    </row>
    <row r="222" spans="1:4" ht="15.75" customHeight="1">
      <c r="A222" s="14" t="s">
        <v>5216</v>
      </c>
      <c r="B222" s="370" t="s">
        <v>12286</v>
      </c>
      <c r="C222" s="14" t="s">
        <v>160</v>
      </c>
      <c r="D222" s="14" t="s">
        <v>38878</v>
      </c>
    </row>
    <row r="223" spans="1:4" ht="15.75" customHeight="1">
      <c r="A223" s="14" t="s">
        <v>5217</v>
      </c>
      <c r="B223" s="370" t="s">
        <v>12287</v>
      </c>
      <c r="C223" s="14" t="s">
        <v>160</v>
      </c>
      <c r="D223" s="14" t="s">
        <v>38879</v>
      </c>
    </row>
    <row r="224" spans="1:4" ht="15.75" customHeight="1">
      <c r="A224" s="14" t="s">
        <v>5218</v>
      </c>
      <c r="B224" s="370" t="s">
        <v>12288</v>
      </c>
      <c r="C224" s="14" t="s">
        <v>165</v>
      </c>
      <c r="D224" s="14" t="s">
        <v>38880</v>
      </c>
    </row>
    <row r="225" spans="1:4" ht="15.75" customHeight="1">
      <c r="A225" s="14" t="s">
        <v>5219</v>
      </c>
      <c r="B225" s="370" t="s">
        <v>12289</v>
      </c>
      <c r="C225" s="14" t="s">
        <v>165</v>
      </c>
      <c r="D225" s="14" t="s">
        <v>38881</v>
      </c>
    </row>
    <row r="226" spans="1:4" ht="15.75" customHeight="1">
      <c r="A226" s="14" t="s">
        <v>5220</v>
      </c>
      <c r="B226" s="370" t="s">
        <v>12290</v>
      </c>
      <c r="C226" s="14" t="s">
        <v>165</v>
      </c>
      <c r="D226" s="14" t="s">
        <v>38882</v>
      </c>
    </row>
    <row r="227" spans="1:4" ht="15.75" customHeight="1">
      <c r="A227" s="14" t="s">
        <v>5221</v>
      </c>
      <c r="B227" s="370" t="s">
        <v>12291</v>
      </c>
      <c r="C227" s="14" t="s">
        <v>165</v>
      </c>
      <c r="D227" s="14" t="s">
        <v>38883</v>
      </c>
    </row>
    <row r="228" spans="1:4" ht="15.75" customHeight="1">
      <c r="A228" s="14" t="s">
        <v>5222</v>
      </c>
      <c r="B228" s="370" t="s">
        <v>12292</v>
      </c>
      <c r="C228" s="14" t="s">
        <v>165</v>
      </c>
      <c r="D228" s="14" t="s">
        <v>38884</v>
      </c>
    </row>
    <row r="229" spans="1:4" ht="15.75" customHeight="1">
      <c r="A229" s="14" t="s">
        <v>5223</v>
      </c>
      <c r="B229" s="370" t="s">
        <v>12293</v>
      </c>
      <c r="C229" s="14" t="s">
        <v>165</v>
      </c>
      <c r="D229" s="14" t="s">
        <v>38885</v>
      </c>
    </row>
    <row r="230" spans="1:4" ht="15.75" customHeight="1">
      <c r="A230" s="14" t="s">
        <v>5224</v>
      </c>
      <c r="B230" s="370" t="s">
        <v>12294</v>
      </c>
      <c r="C230" s="14" t="s">
        <v>165</v>
      </c>
      <c r="D230" s="14" t="s">
        <v>38886</v>
      </c>
    </row>
    <row r="231" spans="1:4" ht="15.75" customHeight="1">
      <c r="A231" s="14" t="s">
        <v>5225</v>
      </c>
      <c r="B231" s="370" t="s">
        <v>12295</v>
      </c>
      <c r="C231" s="14" t="s">
        <v>165</v>
      </c>
      <c r="D231" s="14" t="s">
        <v>38887</v>
      </c>
    </row>
    <row r="232" spans="1:4" ht="15.75" customHeight="1">
      <c r="A232" s="14" t="s">
        <v>5226</v>
      </c>
      <c r="B232" s="370" t="s">
        <v>12296</v>
      </c>
      <c r="C232" s="14" t="s">
        <v>165</v>
      </c>
      <c r="D232" s="14" t="s">
        <v>38888</v>
      </c>
    </row>
    <row r="233" spans="1:4" ht="15.75" customHeight="1">
      <c r="A233" s="14" t="s">
        <v>5227</v>
      </c>
      <c r="B233" s="370" t="s">
        <v>12297</v>
      </c>
      <c r="C233" s="14" t="s">
        <v>165</v>
      </c>
      <c r="D233" s="14" t="s">
        <v>38889</v>
      </c>
    </row>
    <row r="234" spans="1:4" ht="15.75" customHeight="1">
      <c r="A234" s="14" t="s">
        <v>5228</v>
      </c>
      <c r="B234" s="370" t="s">
        <v>12298</v>
      </c>
      <c r="C234" s="14" t="s">
        <v>165</v>
      </c>
      <c r="D234" s="14" t="s">
        <v>38890</v>
      </c>
    </row>
    <row r="235" spans="1:4" ht="15.75" customHeight="1">
      <c r="A235" s="14" t="s">
        <v>5229</v>
      </c>
      <c r="B235" s="370" t="s">
        <v>12299</v>
      </c>
      <c r="C235" s="14" t="s">
        <v>165</v>
      </c>
      <c r="D235" s="14" t="s">
        <v>38891</v>
      </c>
    </row>
    <row r="236" spans="1:4" ht="15.75" customHeight="1">
      <c r="A236" s="14" t="s">
        <v>5230</v>
      </c>
      <c r="B236" s="370" t="s">
        <v>12300</v>
      </c>
      <c r="C236" s="14" t="s">
        <v>165</v>
      </c>
      <c r="D236" s="14" t="s">
        <v>38892</v>
      </c>
    </row>
    <row r="237" spans="1:4" ht="15.75" customHeight="1">
      <c r="A237" s="14" t="s">
        <v>5231</v>
      </c>
      <c r="B237" s="370" t="s">
        <v>12301</v>
      </c>
      <c r="C237" s="14" t="s">
        <v>165</v>
      </c>
      <c r="D237" s="14" t="s">
        <v>38893</v>
      </c>
    </row>
    <row r="238" spans="1:4" ht="15.75" customHeight="1">
      <c r="A238" s="14" t="s">
        <v>5232</v>
      </c>
      <c r="B238" s="370" t="s">
        <v>12302</v>
      </c>
      <c r="C238" s="14" t="s">
        <v>165</v>
      </c>
      <c r="D238" s="14" t="s">
        <v>38894</v>
      </c>
    </row>
    <row r="239" spans="1:4" ht="15.75" customHeight="1">
      <c r="A239" s="14" t="s">
        <v>5233</v>
      </c>
      <c r="B239" s="370" t="s">
        <v>12303</v>
      </c>
      <c r="C239" s="14" t="s">
        <v>165</v>
      </c>
      <c r="D239" s="14" t="s">
        <v>38895</v>
      </c>
    </row>
    <row r="240" spans="1:4" ht="15.75" customHeight="1">
      <c r="A240" s="14" t="s">
        <v>5234</v>
      </c>
      <c r="B240" s="370" t="s">
        <v>12304</v>
      </c>
      <c r="C240" s="14" t="s">
        <v>165</v>
      </c>
      <c r="D240" s="14" t="s">
        <v>38896</v>
      </c>
    </row>
    <row r="241" spans="1:4" ht="15.75" customHeight="1">
      <c r="A241" s="14" t="s">
        <v>5235</v>
      </c>
      <c r="B241" s="370" t="s">
        <v>12305</v>
      </c>
      <c r="C241" s="14" t="s">
        <v>165</v>
      </c>
      <c r="D241" s="14" t="s">
        <v>38897</v>
      </c>
    </row>
    <row r="242" spans="1:4" ht="15.75" customHeight="1">
      <c r="A242" s="14" t="s">
        <v>5236</v>
      </c>
      <c r="B242" s="370" t="s">
        <v>12306</v>
      </c>
      <c r="C242" s="14" t="s">
        <v>165</v>
      </c>
      <c r="D242" s="14" t="s">
        <v>38898</v>
      </c>
    </row>
    <row r="243" spans="1:4" ht="15.75" customHeight="1">
      <c r="A243" s="14" t="s">
        <v>5237</v>
      </c>
      <c r="B243" s="370" t="s">
        <v>12307</v>
      </c>
      <c r="C243" s="14" t="s">
        <v>165</v>
      </c>
      <c r="D243" s="14" t="s">
        <v>38899</v>
      </c>
    </row>
    <row r="244" spans="1:4" ht="15.75" customHeight="1">
      <c r="A244" s="14" t="s">
        <v>5238</v>
      </c>
      <c r="B244" s="370" t="s">
        <v>12308</v>
      </c>
      <c r="C244" s="14" t="s">
        <v>165</v>
      </c>
      <c r="D244" s="14" t="s">
        <v>38900</v>
      </c>
    </row>
    <row r="245" spans="1:4" ht="15.75" customHeight="1">
      <c r="A245" s="14" t="s">
        <v>5239</v>
      </c>
      <c r="B245" s="370" t="s">
        <v>12309</v>
      </c>
      <c r="C245" s="14" t="s">
        <v>165</v>
      </c>
      <c r="D245" s="14" t="s">
        <v>38901</v>
      </c>
    </row>
    <row r="246" spans="1:4" ht="15.75" customHeight="1">
      <c r="A246" s="14" t="s">
        <v>5240</v>
      </c>
      <c r="B246" s="370" t="s">
        <v>12310</v>
      </c>
      <c r="C246" s="14" t="s">
        <v>165</v>
      </c>
      <c r="D246" s="14" t="s">
        <v>38902</v>
      </c>
    </row>
    <row r="247" spans="1:4" ht="15.75" customHeight="1">
      <c r="A247" s="14" t="s">
        <v>5241</v>
      </c>
      <c r="B247" s="370" t="s">
        <v>12311</v>
      </c>
      <c r="C247" s="14" t="s">
        <v>165</v>
      </c>
      <c r="D247" s="14" t="s">
        <v>38903</v>
      </c>
    </row>
    <row r="248" spans="1:4" ht="15.75" customHeight="1">
      <c r="A248" s="14" t="s">
        <v>5242</v>
      </c>
      <c r="B248" s="370" t="s">
        <v>12312</v>
      </c>
      <c r="C248" s="14" t="s">
        <v>165</v>
      </c>
      <c r="D248" s="14" t="s">
        <v>38904</v>
      </c>
    </row>
    <row r="249" spans="1:4" ht="15.75" customHeight="1">
      <c r="A249" s="14" t="s">
        <v>5243</v>
      </c>
      <c r="B249" s="370" t="s">
        <v>12313</v>
      </c>
      <c r="C249" s="14" t="s">
        <v>165</v>
      </c>
      <c r="D249" s="14" t="s">
        <v>38905</v>
      </c>
    </row>
    <row r="250" spans="1:4" ht="15.75" customHeight="1">
      <c r="A250" s="14" t="s">
        <v>5244</v>
      </c>
      <c r="B250" s="370" t="s">
        <v>12314</v>
      </c>
      <c r="C250" s="14" t="s">
        <v>165</v>
      </c>
      <c r="D250" s="14" t="s">
        <v>38906</v>
      </c>
    </row>
    <row r="251" spans="1:4" ht="15.75" customHeight="1">
      <c r="A251" s="14" t="s">
        <v>5245</v>
      </c>
      <c r="B251" s="370" t="s">
        <v>12315</v>
      </c>
      <c r="C251" s="14" t="s">
        <v>165</v>
      </c>
      <c r="D251" s="14" t="s">
        <v>38907</v>
      </c>
    </row>
    <row r="252" spans="1:4" ht="15.75" customHeight="1">
      <c r="A252" s="14" t="s">
        <v>5246</v>
      </c>
      <c r="B252" s="370" t="s">
        <v>12316</v>
      </c>
      <c r="C252" s="14" t="s">
        <v>165</v>
      </c>
      <c r="D252" s="14" t="s">
        <v>38908</v>
      </c>
    </row>
    <row r="253" spans="1:4" ht="15.75" customHeight="1">
      <c r="A253" s="14" t="s">
        <v>5247</v>
      </c>
      <c r="B253" s="370" t="s">
        <v>12317</v>
      </c>
      <c r="C253" s="14" t="s">
        <v>165</v>
      </c>
      <c r="D253" s="14" t="s">
        <v>38909</v>
      </c>
    </row>
    <row r="254" spans="1:4" ht="15.75" customHeight="1">
      <c r="A254" s="14" t="s">
        <v>5248</v>
      </c>
      <c r="B254" s="370" t="s">
        <v>12318</v>
      </c>
      <c r="C254" s="14" t="s">
        <v>165</v>
      </c>
      <c r="D254" s="14" t="s">
        <v>38910</v>
      </c>
    </row>
    <row r="255" spans="1:4" ht="15.75" customHeight="1">
      <c r="A255" s="14" t="s">
        <v>5249</v>
      </c>
      <c r="B255" s="370" t="s">
        <v>12319</v>
      </c>
      <c r="C255" s="14" t="s">
        <v>165</v>
      </c>
      <c r="D255" s="14" t="s">
        <v>38911</v>
      </c>
    </row>
    <row r="256" spans="1:4" ht="15.75" customHeight="1">
      <c r="A256" s="14" t="s">
        <v>5250</v>
      </c>
      <c r="B256" s="370" t="s">
        <v>12320</v>
      </c>
      <c r="C256" s="14" t="s">
        <v>165</v>
      </c>
      <c r="D256" s="14" t="s">
        <v>19126</v>
      </c>
    </row>
    <row r="257" spans="1:4" ht="15.75" customHeight="1">
      <c r="A257" s="14" t="s">
        <v>5251</v>
      </c>
      <c r="B257" s="370" t="s">
        <v>12321</v>
      </c>
      <c r="C257" s="14" t="s">
        <v>165</v>
      </c>
      <c r="D257" s="14" t="s">
        <v>37897</v>
      </c>
    </row>
    <row r="258" spans="1:4" ht="15.75" customHeight="1">
      <c r="A258" s="14" t="s">
        <v>5252</v>
      </c>
      <c r="B258" s="370" t="s">
        <v>12322</v>
      </c>
      <c r="C258" s="14" t="s">
        <v>165</v>
      </c>
      <c r="D258" s="14" t="s">
        <v>38795</v>
      </c>
    </row>
    <row r="259" spans="1:4" ht="15.75" customHeight="1">
      <c r="A259" s="14" t="s">
        <v>5253</v>
      </c>
      <c r="B259" s="370" t="s">
        <v>12323</v>
      </c>
      <c r="C259" s="14" t="s">
        <v>165</v>
      </c>
      <c r="D259" s="14" t="s">
        <v>37789</v>
      </c>
    </row>
    <row r="260" spans="1:4" ht="15.75" customHeight="1">
      <c r="A260" s="14" t="s">
        <v>5254</v>
      </c>
      <c r="B260" s="370" t="s">
        <v>12324</v>
      </c>
      <c r="C260" s="14" t="s">
        <v>165</v>
      </c>
      <c r="D260" s="14" t="s">
        <v>38912</v>
      </c>
    </row>
    <row r="261" spans="1:4" ht="15.75" customHeight="1">
      <c r="A261" s="14" t="s">
        <v>5255</v>
      </c>
      <c r="B261" s="370" t="s">
        <v>12325</v>
      </c>
      <c r="C261" s="14" t="s">
        <v>165</v>
      </c>
      <c r="D261" s="14" t="s">
        <v>38913</v>
      </c>
    </row>
    <row r="262" spans="1:4" ht="15.75" customHeight="1">
      <c r="A262" s="14" t="s">
        <v>5256</v>
      </c>
      <c r="B262" s="370" t="s">
        <v>12326</v>
      </c>
      <c r="C262" s="14" t="s">
        <v>165</v>
      </c>
      <c r="D262" s="14" t="s">
        <v>38914</v>
      </c>
    </row>
    <row r="263" spans="1:4" ht="15.75" customHeight="1">
      <c r="A263" s="14" t="s">
        <v>5257</v>
      </c>
      <c r="B263" s="370" t="s">
        <v>12327</v>
      </c>
      <c r="C263" s="14" t="s">
        <v>165</v>
      </c>
      <c r="D263" s="14" t="s">
        <v>38915</v>
      </c>
    </row>
    <row r="264" spans="1:4" ht="15.75" customHeight="1">
      <c r="A264" s="14" t="s">
        <v>5258</v>
      </c>
      <c r="B264" s="370" t="s">
        <v>12328</v>
      </c>
      <c r="C264" s="14" t="s">
        <v>165</v>
      </c>
      <c r="D264" s="14" t="s">
        <v>38916</v>
      </c>
    </row>
    <row r="265" spans="1:4" ht="15.75" customHeight="1">
      <c r="A265" s="14" t="s">
        <v>5259</v>
      </c>
      <c r="B265" s="370" t="s">
        <v>12329</v>
      </c>
      <c r="C265" s="14" t="s">
        <v>165</v>
      </c>
      <c r="D265" s="14" t="s">
        <v>38917</v>
      </c>
    </row>
    <row r="266" spans="1:4" ht="15.75" customHeight="1">
      <c r="A266" s="14" t="s">
        <v>5260</v>
      </c>
      <c r="B266" s="370" t="s">
        <v>12330</v>
      </c>
      <c r="C266" s="14" t="s">
        <v>165</v>
      </c>
      <c r="D266" s="14" t="s">
        <v>38918</v>
      </c>
    </row>
    <row r="267" spans="1:4" ht="15.75" customHeight="1">
      <c r="A267" s="14" t="s">
        <v>5261</v>
      </c>
      <c r="B267" s="370" t="s">
        <v>12331</v>
      </c>
      <c r="C267" s="14" t="s">
        <v>165</v>
      </c>
      <c r="D267" s="14" t="s">
        <v>38919</v>
      </c>
    </row>
    <row r="268" spans="1:4" ht="15.75" customHeight="1">
      <c r="A268" s="14" t="s">
        <v>5262</v>
      </c>
      <c r="B268" s="370" t="s">
        <v>12332</v>
      </c>
      <c r="C268" s="14" t="s">
        <v>165</v>
      </c>
      <c r="D268" s="14" t="s">
        <v>38920</v>
      </c>
    </row>
    <row r="269" spans="1:4" ht="15.75" customHeight="1">
      <c r="A269" s="14" t="s">
        <v>5263</v>
      </c>
      <c r="B269" s="370" t="s">
        <v>12333</v>
      </c>
      <c r="C269" s="14" t="s">
        <v>165</v>
      </c>
      <c r="D269" s="14" t="s">
        <v>38921</v>
      </c>
    </row>
    <row r="270" spans="1:4" ht="15.75" customHeight="1">
      <c r="A270" s="14" t="s">
        <v>5264</v>
      </c>
      <c r="B270" s="370" t="s">
        <v>12334</v>
      </c>
      <c r="C270" s="14" t="s">
        <v>165</v>
      </c>
      <c r="D270" s="14" t="s">
        <v>38922</v>
      </c>
    </row>
    <row r="271" spans="1:4" ht="15.75" customHeight="1">
      <c r="A271" s="14" t="s">
        <v>5265</v>
      </c>
      <c r="B271" s="370" t="s">
        <v>12335</v>
      </c>
      <c r="C271" s="14" t="s">
        <v>165</v>
      </c>
      <c r="D271" s="14" t="s">
        <v>38923</v>
      </c>
    </row>
    <row r="272" spans="1:4" ht="15.75" customHeight="1">
      <c r="A272" s="14" t="s">
        <v>5266</v>
      </c>
      <c r="B272" s="370" t="s">
        <v>12336</v>
      </c>
      <c r="C272" s="14" t="s">
        <v>160</v>
      </c>
      <c r="D272" s="14" t="s">
        <v>18487</v>
      </c>
    </row>
    <row r="273" spans="1:4" ht="15.75" customHeight="1">
      <c r="A273" s="14" t="s">
        <v>5267</v>
      </c>
      <c r="B273" s="370" t="s">
        <v>12337</v>
      </c>
      <c r="C273" s="14" t="s">
        <v>160</v>
      </c>
      <c r="D273" s="14" t="s">
        <v>19484</v>
      </c>
    </row>
    <row r="274" spans="1:4" ht="15.75" customHeight="1">
      <c r="A274" s="14" t="s">
        <v>5268</v>
      </c>
      <c r="B274" s="370" t="s">
        <v>12338</v>
      </c>
      <c r="C274" s="14" t="s">
        <v>160</v>
      </c>
      <c r="D274" s="14" t="s">
        <v>38924</v>
      </c>
    </row>
    <row r="275" spans="1:4" ht="15.75" customHeight="1">
      <c r="A275" s="14" t="s">
        <v>5269</v>
      </c>
      <c r="B275" s="370" t="s">
        <v>12339</v>
      </c>
      <c r="C275" s="14" t="s">
        <v>160</v>
      </c>
      <c r="D275" s="14" t="s">
        <v>38925</v>
      </c>
    </row>
    <row r="276" spans="1:4" ht="15.75" customHeight="1">
      <c r="A276" s="14" t="s">
        <v>5270</v>
      </c>
      <c r="B276" s="370" t="s">
        <v>12340</v>
      </c>
      <c r="C276" s="14" t="s">
        <v>160</v>
      </c>
      <c r="D276" s="14" t="s">
        <v>38926</v>
      </c>
    </row>
    <row r="277" spans="1:4" ht="15.75" customHeight="1">
      <c r="A277" s="14" t="s">
        <v>5271</v>
      </c>
      <c r="B277" s="370" t="s">
        <v>12341</v>
      </c>
      <c r="C277" s="14" t="s">
        <v>160</v>
      </c>
      <c r="D277" s="14" t="s">
        <v>38927</v>
      </c>
    </row>
    <row r="278" spans="1:4" ht="15.75" customHeight="1">
      <c r="A278" s="14" t="s">
        <v>5272</v>
      </c>
      <c r="B278" s="370" t="s">
        <v>12342</v>
      </c>
      <c r="C278" s="14" t="s">
        <v>160</v>
      </c>
      <c r="D278" s="14" t="s">
        <v>38928</v>
      </c>
    </row>
    <row r="279" spans="1:4" ht="15.75" customHeight="1">
      <c r="A279" s="14" t="s">
        <v>5273</v>
      </c>
      <c r="B279" s="370" t="s">
        <v>12343</v>
      </c>
      <c r="C279" s="14" t="s">
        <v>160</v>
      </c>
      <c r="D279" s="14" t="s">
        <v>38929</v>
      </c>
    </row>
    <row r="280" spans="1:4" ht="15.75" customHeight="1">
      <c r="A280" s="14" t="s">
        <v>5274</v>
      </c>
      <c r="B280" s="370" t="s">
        <v>12344</v>
      </c>
      <c r="C280" s="14" t="s">
        <v>160</v>
      </c>
      <c r="D280" s="14" t="s">
        <v>38930</v>
      </c>
    </row>
    <row r="281" spans="1:4" ht="15.75" customHeight="1">
      <c r="A281" s="14" t="s">
        <v>5275</v>
      </c>
      <c r="B281" s="370" t="s">
        <v>12345</v>
      </c>
      <c r="C281" s="14" t="s">
        <v>160</v>
      </c>
      <c r="D281" s="14" t="s">
        <v>38931</v>
      </c>
    </row>
    <row r="282" spans="1:4" ht="15.75" customHeight="1">
      <c r="A282" s="14" t="s">
        <v>5276</v>
      </c>
      <c r="B282" s="370" t="s">
        <v>12346</v>
      </c>
      <c r="C282" s="14" t="s">
        <v>160</v>
      </c>
      <c r="D282" s="14" t="s">
        <v>38932</v>
      </c>
    </row>
    <row r="283" spans="1:4" ht="15.75" customHeight="1">
      <c r="A283" s="14" t="s">
        <v>5277</v>
      </c>
      <c r="B283" s="370" t="s">
        <v>12347</v>
      </c>
      <c r="C283" s="14" t="s">
        <v>160</v>
      </c>
      <c r="D283" s="14" t="s">
        <v>38933</v>
      </c>
    </row>
    <row r="284" spans="1:4" ht="15.75" customHeight="1">
      <c r="A284" s="14" t="s">
        <v>5278</v>
      </c>
      <c r="B284" s="370" t="s">
        <v>12348</v>
      </c>
      <c r="C284" s="14" t="s">
        <v>160</v>
      </c>
      <c r="D284" s="14" t="s">
        <v>38934</v>
      </c>
    </row>
    <row r="285" spans="1:4" ht="15.75" customHeight="1">
      <c r="A285" s="14" t="s">
        <v>5279</v>
      </c>
      <c r="B285" s="370" t="s">
        <v>12349</v>
      </c>
      <c r="C285" s="14" t="s">
        <v>160</v>
      </c>
      <c r="D285" s="14" t="s">
        <v>38935</v>
      </c>
    </row>
    <row r="286" spans="1:4" ht="15.75" customHeight="1">
      <c r="A286" s="14" t="s">
        <v>5280</v>
      </c>
      <c r="B286" s="370" t="s">
        <v>12350</v>
      </c>
      <c r="C286" s="14" t="s">
        <v>160</v>
      </c>
      <c r="D286" s="14" t="s">
        <v>38936</v>
      </c>
    </row>
    <row r="287" spans="1:4" ht="15.75" customHeight="1">
      <c r="A287" s="14" t="s">
        <v>5281</v>
      </c>
      <c r="B287" s="370" t="s">
        <v>12351</v>
      </c>
      <c r="C287" s="14" t="s">
        <v>165</v>
      </c>
      <c r="D287" s="14" t="s">
        <v>19514</v>
      </c>
    </row>
    <row r="288" spans="1:4" ht="15.75" customHeight="1">
      <c r="A288" s="14" t="s">
        <v>5282</v>
      </c>
      <c r="B288" s="370" t="s">
        <v>12352</v>
      </c>
      <c r="C288" s="14" t="s">
        <v>165</v>
      </c>
      <c r="D288" s="14" t="s">
        <v>19648</v>
      </c>
    </row>
    <row r="289" spans="1:4" ht="15.75" customHeight="1">
      <c r="A289" s="14" t="s">
        <v>5283</v>
      </c>
      <c r="B289" s="370" t="s">
        <v>12353</v>
      </c>
      <c r="C289" s="14" t="s">
        <v>165</v>
      </c>
      <c r="D289" s="14" t="s">
        <v>18905</v>
      </c>
    </row>
    <row r="290" spans="1:4" ht="15.75" customHeight="1">
      <c r="A290" s="14" t="s">
        <v>5284</v>
      </c>
      <c r="B290" s="370" t="s">
        <v>12354</v>
      </c>
      <c r="C290" s="14" t="s">
        <v>165</v>
      </c>
      <c r="D290" s="14" t="s">
        <v>36717</v>
      </c>
    </row>
    <row r="291" spans="1:4" ht="15.75" customHeight="1">
      <c r="A291" s="14" t="s">
        <v>5285</v>
      </c>
      <c r="B291" s="370" t="s">
        <v>12355</v>
      </c>
      <c r="C291" s="14" t="s">
        <v>165</v>
      </c>
      <c r="D291" s="14" t="s">
        <v>37940</v>
      </c>
    </row>
    <row r="292" spans="1:4" ht="15.75" customHeight="1">
      <c r="A292" s="14" t="s">
        <v>5286</v>
      </c>
      <c r="B292" s="370" t="s">
        <v>12356</v>
      </c>
      <c r="C292" s="14" t="s">
        <v>165</v>
      </c>
      <c r="D292" s="14" t="s">
        <v>38077</v>
      </c>
    </row>
    <row r="293" spans="1:4" ht="15.75" customHeight="1">
      <c r="A293" s="14" t="s">
        <v>5287</v>
      </c>
      <c r="B293" s="370" t="s">
        <v>12357</v>
      </c>
      <c r="C293" s="14" t="s">
        <v>165</v>
      </c>
      <c r="D293" s="14" t="s">
        <v>36944</v>
      </c>
    </row>
    <row r="294" spans="1:4" ht="15.75" customHeight="1">
      <c r="A294" s="14" t="s">
        <v>5288</v>
      </c>
      <c r="B294" s="370" t="s">
        <v>12358</v>
      </c>
      <c r="C294" s="14" t="s">
        <v>165</v>
      </c>
      <c r="D294" s="14" t="s">
        <v>36562</v>
      </c>
    </row>
    <row r="295" spans="1:4" ht="15.75" customHeight="1">
      <c r="A295" s="14" t="s">
        <v>5289</v>
      </c>
      <c r="B295" s="370" t="s">
        <v>12359</v>
      </c>
      <c r="C295" s="14" t="s">
        <v>165</v>
      </c>
      <c r="D295" s="14" t="s">
        <v>38937</v>
      </c>
    </row>
    <row r="296" spans="1:4" ht="15.75" customHeight="1">
      <c r="A296" s="14" t="s">
        <v>5290</v>
      </c>
      <c r="B296" s="370" t="s">
        <v>12360</v>
      </c>
      <c r="C296" s="14" t="s">
        <v>165</v>
      </c>
      <c r="D296" s="14" t="s">
        <v>38938</v>
      </c>
    </row>
    <row r="297" spans="1:4" ht="15.75" customHeight="1">
      <c r="A297" s="14" t="s">
        <v>5291</v>
      </c>
      <c r="B297" s="370" t="s">
        <v>12361</v>
      </c>
      <c r="C297" s="14" t="s">
        <v>165</v>
      </c>
      <c r="D297" s="14" t="s">
        <v>38767</v>
      </c>
    </row>
    <row r="298" spans="1:4" ht="15.75" customHeight="1">
      <c r="A298" s="14" t="s">
        <v>5292</v>
      </c>
      <c r="B298" s="370" t="s">
        <v>12362</v>
      </c>
      <c r="C298" s="14" t="s">
        <v>165</v>
      </c>
      <c r="D298" s="14" t="s">
        <v>38939</v>
      </c>
    </row>
    <row r="299" spans="1:4" ht="15.75" customHeight="1">
      <c r="A299" s="14" t="s">
        <v>5293</v>
      </c>
      <c r="B299" s="370" t="s">
        <v>12363</v>
      </c>
      <c r="C299" s="14" t="s">
        <v>165</v>
      </c>
      <c r="D299" s="14" t="s">
        <v>36649</v>
      </c>
    </row>
    <row r="300" spans="1:4" ht="15.75" customHeight="1">
      <c r="A300" s="14" t="s">
        <v>5294</v>
      </c>
      <c r="B300" s="370" t="s">
        <v>12364</v>
      </c>
      <c r="C300" s="14" t="s">
        <v>165</v>
      </c>
      <c r="D300" s="14" t="s">
        <v>38940</v>
      </c>
    </row>
    <row r="301" spans="1:4" ht="15.75" customHeight="1">
      <c r="A301" s="14" t="s">
        <v>5295</v>
      </c>
      <c r="B301" s="370" t="s">
        <v>12365</v>
      </c>
      <c r="C301" s="14" t="s">
        <v>165</v>
      </c>
      <c r="D301" s="14" t="s">
        <v>18491</v>
      </c>
    </row>
    <row r="302" spans="1:4" ht="15.75" customHeight="1">
      <c r="A302" s="14" t="s">
        <v>5296</v>
      </c>
      <c r="B302" s="370" t="s">
        <v>12366</v>
      </c>
      <c r="C302" s="14" t="s">
        <v>165</v>
      </c>
      <c r="D302" s="14" t="s">
        <v>18781</v>
      </c>
    </row>
    <row r="303" spans="1:4" ht="15.75" customHeight="1">
      <c r="A303" s="14" t="s">
        <v>5297</v>
      </c>
      <c r="B303" s="370" t="s">
        <v>12367</v>
      </c>
      <c r="C303" s="14" t="s">
        <v>165</v>
      </c>
      <c r="D303" s="14" t="s">
        <v>19575</v>
      </c>
    </row>
    <row r="304" spans="1:4" ht="15.75" customHeight="1">
      <c r="A304" s="14" t="s">
        <v>5298</v>
      </c>
      <c r="B304" s="370" t="s">
        <v>12368</v>
      </c>
      <c r="C304" s="14" t="s">
        <v>165</v>
      </c>
      <c r="D304" s="14" t="s">
        <v>36944</v>
      </c>
    </row>
    <row r="305" spans="1:4" ht="15.75" customHeight="1">
      <c r="A305" s="14" t="s">
        <v>5299</v>
      </c>
      <c r="B305" s="370" t="s">
        <v>12369</v>
      </c>
      <c r="C305" s="14" t="s">
        <v>165</v>
      </c>
      <c r="D305" s="14" t="s">
        <v>19216</v>
      </c>
    </row>
    <row r="306" spans="1:4" ht="15.75" customHeight="1">
      <c r="A306" s="14" t="s">
        <v>5300</v>
      </c>
      <c r="B306" s="370" t="s">
        <v>12370</v>
      </c>
      <c r="C306" s="14" t="s">
        <v>165</v>
      </c>
      <c r="D306" s="14" t="s">
        <v>38941</v>
      </c>
    </row>
    <row r="307" spans="1:4" ht="15.75" customHeight="1">
      <c r="A307" s="14" t="s">
        <v>5301</v>
      </c>
      <c r="B307" s="370" t="s">
        <v>12371</v>
      </c>
      <c r="C307" s="14" t="s">
        <v>165</v>
      </c>
      <c r="D307" s="14" t="s">
        <v>38942</v>
      </c>
    </row>
    <row r="308" spans="1:4" ht="15.75" customHeight="1">
      <c r="A308" s="14" t="s">
        <v>5302</v>
      </c>
      <c r="B308" s="370" t="s">
        <v>12372</v>
      </c>
      <c r="C308" s="14" t="s">
        <v>165</v>
      </c>
      <c r="D308" s="14" t="s">
        <v>38940</v>
      </c>
    </row>
    <row r="309" spans="1:4" ht="15.75" customHeight="1">
      <c r="A309" s="14" t="s">
        <v>5303</v>
      </c>
      <c r="B309" s="370" t="s">
        <v>12373</v>
      </c>
      <c r="C309" s="14" t="s">
        <v>165</v>
      </c>
      <c r="D309" s="14" t="s">
        <v>38943</v>
      </c>
    </row>
    <row r="310" spans="1:4" ht="15.75" customHeight="1">
      <c r="A310" s="14" t="s">
        <v>5304</v>
      </c>
      <c r="B310" s="370" t="s">
        <v>12374</v>
      </c>
      <c r="C310" s="14" t="s">
        <v>165</v>
      </c>
      <c r="D310" s="14" t="s">
        <v>38944</v>
      </c>
    </row>
    <row r="311" spans="1:4" ht="15.75" customHeight="1">
      <c r="A311" s="14" t="s">
        <v>5305</v>
      </c>
      <c r="B311" s="370" t="s">
        <v>12375</v>
      </c>
      <c r="C311" s="14" t="s">
        <v>165</v>
      </c>
      <c r="D311" s="14" t="s">
        <v>38945</v>
      </c>
    </row>
    <row r="312" spans="1:4" ht="15.75" customHeight="1">
      <c r="A312" s="14" t="s">
        <v>5306</v>
      </c>
      <c r="B312" s="370" t="s">
        <v>12376</v>
      </c>
      <c r="C312" s="14" t="s">
        <v>165</v>
      </c>
      <c r="D312" s="14" t="s">
        <v>38946</v>
      </c>
    </row>
    <row r="313" spans="1:4" ht="15.75" customHeight="1">
      <c r="A313" s="14" t="s">
        <v>5307</v>
      </c>
      <c r="B313" s="370" t="s">
        <v>12377</v>
      </c>
      <c r="C313" s="14" t="s">
        <v>165</v>
      </c>
      <c r="D313" s="14" t="s">
        <v>38093</v>
      </c>
    </row>
    <row r="314" spans="1:4" ht="15.75" customHeight="1">
      <c r="A314" s="14" t="s">
        <v>5308</v>
      </c>
      <c r="B314" s="370" t="s">
        <v>12378</v>
      </c>
      <c r="C314" s="14" t="s">
        <v>165</v>
      </c>
      <c r="D314" s="14" t="s">
        <v>38947</v>
      </c>
    </row>
    <row r="315" spans="1:4" ht="15.75" customHeight="1">
      <c r="A315" s="14" t="s">
        <v>5309</v>
      </c>
      <c r="B315" s="370" t="s">
        <v>12379</v>
      </c>
      <c r="C315" s="14" t="s">
        <v>165</v>
      </c>
      <c r="D315" s="14" t="s">
        <v>19117</v>
      </c>
    </row>
    <row r="316" spans="1:4" ht="15.75" customHeight="1">
      <c r="A316" s="14" t="s">
        <v>5310</v>
      </c>
      <c r="B316" s="370" t="s">
        <v>12380</v>
      </c>
      <c r="C316" s="14" t="s">
        <v>165</v>
      </c>
      <c r="D316" s="14" t="s">
        <v>19273</v>
      </c>
    </row>
    <row r="317" spans="1:4" ht="15.75" customHeight="1">
      <c r="A317" s="14" t="s">
        <v>5311</v>
      </c>
      <c r="B317" s="370" t="s">
        <v>12381</v>
      </c>
      <c r="C317" s="14" t="s">
        <v>165</v>
      </c>
      <c r="D317" s="14" t="s">
        <v>38948</v>
      </c>
    </row>
    <row r="318" spans="1:4" ht="15.75" customHeight="1">
      <c r="A318" s="14" t="s">
        <v>5312</v>
      </c>
      <c r="B318" s="370" t="s">
        <v>12382</v>
      </c>
      <c r="C318" s="14" t="s">
        <v>165</v>
      </c>
      <c r="D318" s="14" t="s">
        <v>38949</v>
      </c>
    </row>
    <row r="319" spans="1:4" ht="15.75" customHeight="1">
      <c r="A319" s="14" t="s">
        <v>5313</v>
      </c>
      <c r="B319" s="370" t="s">
        <v>12383</v>
      </c>
      <c r="C319" s="14" t="s">
        <v>165</v>
      </c>
      <c r="D319" s="14" t="s">
        <v>38950</v>
      </c>
    </row>
    <row r="320" spans="1:4" ht="15.75" customHeight="1">
      <c r="A320" s="14" t="s">
        <v>5314</v>
      </c>
      <c r="B320" s="370" t="s">
        <v>12384</v>
      </c>
      <c r="C320" s="14" t="s">
        <v>165</v>
      </c>
      <c r="D320" s="14" t="s">
        <v>38951</v>
      </c>
    </row>
    <row r="321" spans="1:4" ht="15.75" customHeight="1">
      <c r="A321" s="14" t="s">
        <v>5315</v>
      </c>
      <c r="B321" s="370" t="s">
        <v>12385</v>
      </c>
      <c r="C321" s="14" t="s">
        <v>165</v>
      </c>
      <c r="D321" s="14" t="s">
        <v>38952</v>
      </c>
    </row>
    <row r="322" spans="1:4" ht="15.75" customHeight="1">
      <c r="A322" s="14" t="s">
        <v>5316</v>
      </c>
      <c r="B322" s="370" t="s">
        <v>12386</v>
      </c>
      <c r="C322" s="14" t="s">
        <v>165</v>
      </c>
      <c r="D322" s="14" t="s">
        <v>38953</v>
      </c>
    </row>
    <row r="323" spans="1:4" ht="15.75" customHeight="1">
      <c r="A323" s="14" t="s">
        <v>5317</v>
      </c>
      <c r="B323" s="370" t="s">
        <v>12387</v>
      </c>
      <c r="C323" s="14" t="s">
        <v>165</v>
      </c>
      <c r="D323" s="14" t="s">
        <v>36785</v>
      </c>
    </row>
    <row r="324" spans="1:4" ht="15.75" customHeight="1">
      <c r="A324" s="14" t="s">
        <v>5318</v>
      </c>
      <c r="B324" s="370" t="s">
        <v>12388</v>
      </c>
      <c r="C324" s="14" t="s">
        <v>165</v>
      </c>
      <c r="D324" s="14" t="s">
        <v>38954</v>
      </c>
    </row>
    <row r="325" spans="1:4" ht="15.75" customHeight="1">
      <c r="A325" s="14" t="s">
        <v>5319</v>
      </c>
      <c r="B325" s="370" t="s">
        <v>12389</v>
      </c>
      <c r="C325" s="14" t="s">
        <v>165</v>
      </c>
      <c r="D325" s="14" t="s">
        <v>38955</v>
      </c>
    </row>
    <row r="326" spans="1:4" ht="15.75" customHeight="1">
      <c r="A326" s="14" t="s">
        <v>5320</v>
      </c>
      <c r="B326" s="370" t="s">
        <v>12390</v>
      </c>
      <c r="C326" s="14" t="s">
        <v>165</v>
      </c>
      <c r="D326" s="14" t="s">
        <v>38956</v>
      </c>
    </row>
    <row r="327" spans="1:4" ht="15.75" customHeight="1">
      <c r="A327" s="14" t="s">
        <v>5321</v>
      </c>
      <c r="B327" s="370" t="s">
        <v>12391</v>
      </c>
      <c r="C327" s="14" t="s">
        <v>165</v>
      </c>
      <c r="D327" s="14" t="s">
        <v>38957</v>
      </c>
    </row>
    <row r="328" spans="1:4" ht="15.75" customHeight="1">
      <c r="A328" s="14" t="s">
        <v>5322</v>
      </c>
      <c r="B328" s="370" t="s">
        <v>12392</v>
      </c>
      <c r="C328" s="14" t="s">
        <v>165</v>
      </c>
      <c r="D328" s="14" t="s">
        <v>38957</v>
      </c>
    </row>
    <row r="329" spans="1:4" ht="15.75" customHeight="1">
      <c r="A329" s="14" t="s">
        <v>5323</v>
      </c>
      <c r="B329" s="370" t="s">
        <v>12393</v>
      </c>
      <c r="C329" s="14" t="s">
        <v>165</v>
      </c>
      <c r="D329" s="14" t="s">
        <v>38958</v>
      </c>
    </row>
    <row r="330" spans="1:4" ht="15.75" customHeight="1">
      <c r="A330" s="14" t="s">
        <v>5324</v>
      </c>
      <c r="B330" s="370" t="s">
        <v>12394</v>
      </c>
      <c r="C330" s="14" t="s">
        <v>165</v>
      </c>
      <c r="D330" s="14" t="s">
        <v>38959</v>
      </c>
    </row>
    <row r="331" spans="1:4" ht="15.75" customHeight="1">
      <c r="A331" s="14" t="s">
        <v>5325</v>
      </c>
      <c r="B331" s="370" t="s">
        <v>12395</v>
      </c>
      <c r="C331" s="14" t="s">
        <v>165</v>
      </c>
      <c r="D331" s="14" t="s">
        <v>38960</v>
      </c>
    </row>
    <row r="332" spans="1:4" ht="15.75" customHeight="1">
      <c r="A332" s="14" t="s">
        <v>5326</v>
      </c>
      <c r="B332" s="370" t="s">
        <v>12396</v>
      </c>
      <c r="C332" s="14" t="s">
        <v>165</v>
      </c>
      <c r="D332" s="14" t="s">
        <v>38961</v>
      </c>
    </row>
    <row r="333" spans="1:4" ht="15.75" customHeight="1">
      <c r="A333" s="14" t="s">
        <v>5327</v>
      </c>
      <c r="B333" s="370" t="s">
        <v>12397</v>
      </c>
      <c r="C333" s="14" t="s">
        <v>166</v>
      </c>
      <c r="D333" s="14" t="s">
        <v>38962</v>
      </c>
    </row>
    <row r="334" spans="1:4" ht="15.75" customHeight="1">
      <c r="A334" s="14" t="s">
        <v>5328</v>
      </c>
      <c r="B334" s="370" t="s">
        <v>12398</v>
      </c>
      <c r="C334" s="14" t="s">
        <v>166</v>
      </c>
      <c r="D334" s="14" t="s">
        <v>38963</v>
      </c>
    </row>
    <row r="335" spans="1:4" ht="15.75" customHeight="1">
      <c r="A335" s="14" t="s">
        <v>5329</v>
      </c>
      <c r="B335" s="370" t="s">
        <v>12399</v>
      </c>
      <c r="C335" s="14" t="s">
        <v>166</v>
      </c>
      <c r="D335" s="14" t="s">
        <v>38964</v>
      </c>
    </row>
    <row r="336" spans="1:4" ht="15.75" customHeight="1">
      <c r="A336" s="14" t="s">
        <v>5330</v>
      </c>
      <c r="B336" s="370" t="s">
        <v>12400</v>
      </c>
      <c r="C336" s="14" t="s">
        <v>166</v>
      </c>
      <c r="D336" s="14" t="s">
        <v>38965</v>
      </c>
    </row>
    <row r="337" spans="1:4" ht="15.75" customHeight="1">
      <c r="A337" s="14" t="s">
        <v>5331</v>
      </c>
      <c r="B337" s="370" t="s">
        <v>12401</v>
      </c>
      <c r="C337" s="14" t="s">
        <v>166</v>
      </c>
      <c r="D337" s="14" t="s">
        <v>38966</v>
      </c>
    </row>
    <row r="338" spans="1:4" ht="15.75" customHeight="1">
      <c r="A338" s="14" t="s">
        <v>5332</v>
      </c>
      <c r="B338" s="370" t="s">
        <v>12402</v>
      </c>
      <c r="C338" s="14" t="s">
        <v>166</v>
      </c>
      <c r="D338" s="14" t="s">
        <v>38967</v>
      </c>
    </row>
    <row r="339" spans="1:4" ht="15.75" customHeight="1">
      <c r="A339" s="14" t="s">
        <v>5333</v>
      </c>
      <c r="B339" s="370" t="s">
        <v>12403</v>
      </c>
      <c r="C339" s="14" t="s">
        <v>166</v>
      </c>
      <c r="D339" s="14" t="s">
        <v>38968</v>
      </c>
    </row>
    <row r="340" spans="1:4" ht="15.75" customHeight="1">
      <c r="A340" s="14" t="s">
        <v>5334</v>
      </c>
      <c r="B340" s="370" t="s">
        <v>12404</v>
      </c>
      <c r="C340" s="14" t="s">
        <v>166</v>
      </c>
      <c r="D340" s="14" t="s">
        <v>38969</v>
      </c>
    </row>
    <row r="341" spans="1:4" ht="15.75" customHeight="1">
      <c r="A341" s="14" t="s">
        <v>5335</v>
      </c>
      <c r="B341" s="370" t="s">
        <v>12405</v>
      </c>
      <c r="C341" s="14" t="s">
        <v>165</v>
      </c>
      <c r="D341" s="14" t="s">
        <v>38970</v>
      </c>
    </row>
    <row r="342" spans="1:4" ht="15.75" customHeight="1">
      <c r="A342" s="14" t="s">
        <v>5336</v>
      </c>
      <c r="B342" s="370" t="s">
        <v>12406</v>
      </c>
      <c r="C342" s="14" t="s">
        <v>165</v>
      </c>
      <c r="D342" s="14" t="s">
        <v>38971</v>
      </c>
    </row>
    <row r="343" spans="1:4" ht="15.75" customHeight="1">
      <c r="A343" s="14" t="s">
        <v>5337</v>
      </c>
      <c r="B343" s="370" t="s">
        <v>12407</v>
      </c>
      <c r="C343" s="14" t="s">
        <v>166</v>
      </c>
      <c r="D343" s="14" t="s">
        <v>38972</v>
      </c>
    </row>
    <row r="344" spans="1:4" ht="15.75" customHeight="1">
      <c r="A344" s="14" t="s">
        <v>5338</v>
      </c>
      <c r="B344" s="370" t="s">
        <v>12408</v>
      </c>
      <c r="C344" s="14" t="s">
        <v>166</v>
      </c>
      <c r="D344" s="14" t="s">
        <v>38973</v>
      </c>
    </row>
    <row r="345" spans="1:4" ht="15.75" customHeight="1">
      <c r="A345" s="14" t="s">
        <v>5339</v>
      </c>
      <c r="B345" s="370" t="s">
        <v>12409</v>
      </c>
      <c r="C345" s="14" t="s">
        <v>166</v>
      </c>
      <c r="D345" s="14" t="s">
        <v>38974</v>
      </c>
    </row>
    <row r="346" spans="1:4" ht="15.75" customHeight="1">
      <c r="A346" s="14" t="s">
        <v>5340</v>
      </c>
      <c r="B346" s="370" t="s">
        <v>12410</v>
      </c>
      <c r="C346" s="14" t="s">
        <v>166</v>
      </c>
      <c r="D346" s="14" t="s">
        <v>38975</v>
      </c>
    </row>
    <row r="347" spans="1:4" ht="15.75" customHeight="1">
      <c r="A347" s="14" t="s">
        <v>5341</v>
      </c>
      <c r="B347" s="370" t="s">
        <v>12411</v>
      </c>
      <c r="C347" s="14" t="s">
        <v>166</v>
      </c>
      <c r="D347" s="14" t="s">
        <v>38976</v>
      </c>
    </row>
    <row r="348" spans="1:4" ht="15.75" customHeight="1">
      <c r="A348" s="14" t="s">
        <v>5342</v>
      </c>
      <c r="B348" s="370" t="s">
        <v>12412</v>
      </c>
      <c r="C348" s="14" t="s">
        <v>166</v>
      </c>
      <c r="D348" s="14" t="s">
        <v>38977</v>
      </c>
    </row>
    <row r="349" spans="1:4" ht="15.75" customHeight="1">
      <c r="A349" s="14" t="s">
        <v>5343</v>
      </c>
      <c r="B349" s="370" t="s">
        <v>12413</v>
      </c>
      <c r="C349" s="14" t="s">
        <v>166</v>
      </c>
      <c r="D349" s="14" t="s">
        <v>38978</v>
      </c>
    </row>
    <row r="350" spans="1:4" ht="15.75" customHeight="1">
      <c r="A350" s="14" t="s">
        <v>5344</v>
      </c>
      <c r="B350" s="370" t="s">
        <v>12414</v>
      </c>
      <c r="C350" s="14" t="s">
        <v>166</v>
      </c>
      <c r="D350" s="14" t="s">
        <v>38979</v>
      </c>
    </row>
    <row r="351" spans="1:4" ht="15.75" customHeight="1">
      <c r="A351" s="14" t="s">
        <v>5345</v>
      </c>
      <c r="B351" s="370" t="s">
        <v>12415</v>
      </c>
      <c r="C351" s="14" t="s">
        <v>166</v>
      </c>
      <c r="D351" s="14" t="s">
        <v>38980</v>
      </c>
    </row>
    <row r="352" spans="1:4" ht="15.75" customHeight="1">
      <c r="A352" s="14" t="s">
        <v>5346</v>
      </c>
      <c r="B352" s="370" t="s">
        <v>12416</v>
      </c>
      <c r="C352" s="14" t="s">
        <v>166</v>
      </c>
      <c r="D352" s="14" t="s">
        <v>38981</v>
      </c>
    </row>
    <row r="353" spans="1:4" ht="15.75" customHeight="1">
      <c r="A353" s="14" t="s">
        <v>5347</v>
      </c>
      <c r="B353" s="370" t="s">
        <v>12417</v>
      </c>
      <c r="C353" s="14" t="s">
        <v>166</v>
      </c>
      <c r="D353" s="14" t="s">
        <v>38982</v>
      </c>
    </row>
    <row r="354" spans="1:4" ht="15.75" customHeight="1">
      <c r="A354" s="14" t="s">
        <v>5348</v>
      </c>
      <c r="B354" s="370" t="s">
        <v>12418</v>
      </c>
      <c r="C354" s="14" t="s">
        <v>166</v>
      </c>
      <c r="D354" s="14" t="s">
        <v>38983</v>
      </c>
    </row>
    <row r="355" spans="1:4" ht="15.75" customHeight="1">
      <c r="A355" s="14" t="s">
        <v>5349</v>
      </c>
      <c r="B355" s="370" t="s">
        <v>12419</v>
      </c>
      <c r="C355" s="14" t="s">
        <v>166</v>
      </c>
      <c r="D355" s="14" t="s">
        <v>38984</v>
      </c>
    </row>
    <row r="356" spans="1:4" ht="15.75" customHeight="1">
      <c r="A356" s="14" t="s">
        <v>5350</v>
      </c>
      <c r="B356" s="370" t="s">
        <v>12420</v>
      </c>
      <c r="C356" s="14" t="s">
        <v>166</v>
      </c>
      <c r="D356" s="14" t="s">
        <v>38985</v>
      </c>
    </row>
    <row r="357" spans="1:4" ht="15.75" customHeight="1">
      <c r="A357" s="14" t="s">
        <v>5351</v>
      </c>
      <c r="B357" s="370" t="s">
        <v>12421</v>
      </c>
      <c r="C357" s="14" t="s">
        <v>166</v>
      </c>
      <c r="D357" s="14" t="s">
        <v>38986</v>
      </c>
    </row>
    <row r="358" spans="1:4" ht="15.75" customHeight="1">
      <c r="A358" s="14" t="s">
        <v>5352</v>
      </c>
      <c r="B358" s="370" t="s">
        <v>12422</v>
      </c>
      <c r="C358" s="14" t="s">
        <v>166</v>
      </c>
      <c r="D358" s="14" t="s">
        <v>38987</v>
      </c>
    </row>
    <row r="359" spans="1:4" ht="15.75" customHeight="1">
      <c r="A359" s="14" t="s">
        <v>5353</v>
      </c>
      <c r="B359" s="370" t="s">
        <v>12423</v>
      </c>
      <c r="C359" s="14" t="s">
        <v>166</v>
      </c>
      <c r="D359" s="14" t="s">
        <v>38988</v>
      </c>
    </row>
    <row r="360" spans="1:4" ht="15.75" customHeight="1">
      <c r="A360" s="14" t="s">
        <v>5354</v>
      </c>
      <c r="B360" s="370" t="s">
        <v>12424</v>
      </c>
      <c r="C360" s="14" t="s">
        <v>166</v>
      </c>
      <c r="D360" s="14" t="s">
        <v>38989</v>
      </c>
    </row>
    <row r="361" spans="1:4" ht="15.75" customHeight="1">
      <c r="A361" s="14" t="s">
        <v>5355</v>
      </c>
      <c r="B361" s="370" t="s">
        <v>12425</v>
      </c>
      <c r="C361" s="14" t="s">
        <v>166</v>
      </c>
      <c r="D361" s="14" t="s">
        <v>38990</v>
      </c>
    </row>
    <row r="362" spans="1:4" ht="15.75" customHeight="1">
      <c r="A362" s="14" t="s">
        <v>5356</v>
      </c>
      <c r="B362" s="370" t="s">
        <v>12426</v>
      </c>
      <c r="C362" s="14" t="s">
        <v>166</v>
      </c>
      <c r="D362" s="14" t="s">
        <v>38991</v>
      </c>
    </row>
    <row r="363" spans="1:4" ht="15.75" customHeight="1">
      <c r="A363" s="14" t="s">
        <v>5357</v>
      </c>
      <c r="B363" s="370" t="s">
        <v>12427</v>
      </c>
      <c r="C363" s="14" t="s">
        <v>166</v>
      </c>
      <c r="D363" s="14" t="s">
        <v>38992</v>
      </c>
    </row>
    <row r="364" spans="1:4" ht="15.75" customHeight="1">
      <c r="A364" s="14" t="s">
        <v>5358</v>
      </c>
      <c r="B364" s="370" t="s">
        <v>12428</v>
      </c>
      <c r="C364" s="14" t="s">
        <v>166</v>
      </c>
      <c r="D364" s="14" t="s">
        <v>38993</v>
      </c>
    </row>
    <row r="365" spans="1:4" ht="15.75" customHeight="1">
      <c r="A365" s="14" t="s">
        <v>5359</v>
      </c>
      <c r="B365" s="370" t="s">
        <v>12429</v>
      </c>
      <c r="C365" s="14" t="s">
        <v>166</v>
      </c>
      <c r="D365" s="14" t="s">
        <v>38994</v>
      </c>
    </row>
    <row r="366" spans="1:4" ht="15.75" customHeight="1">
      <c r="A366" s="14" t="s">
        <v>5360</v>
      </c>
      <c r="B366" s="370" t="s">
        <v>12430</v>
      </c>
      <c r="C366" s="14" t="s">
        <v>165</v>
      </c>
      <c r="D366" s="14" t="s">
        <v>38995</v>
      </c>
    </row>
    <row r="367" spans="1:4" ht="15.75" customHeight="1">
      <c r="A367" s="14" t="s">
        <v>5361</v>
      </c>
      <c r="B367" s="370" t="s">
        <v>12431</v>
      </c>
      <c r="C367" s="14" t="s">
        <v>165</v>
      </c>
      <c r="D367" s="14" t="s">
        <v>38996</v>
      </c>
    </row>
    <row r="368" spans="1:4" ht="15.75" customHeight="1">
      <c r="A368" s="14" t="s">
        <v>5362</v>
      </c>
      <c r="B368" s="370" t="s">
        <v>12432</v>
      </c>
      <c r="C368" s="14" t="s">
        <v>18356</v>
      </c>
      <c r="D368" s="14" t="s">
        <v>37117</v>
      </c>
    </row>
    <row r="369" spans="1:4" ht="15.75" customHeight="1">
      <c r="A369" s="14" t="s">
        <v>5363</v>
      </c>
      <c r="B369" s="370" t="s">
        <v>12433</v>
      </c>
      <c r="C369" s="14" t="s">
        <v>18356</v>
      </c>
      <c r="D369" s="14" t="s">
        <v>38997</v>
      </c>
    </row>
    <row r="370" spans="1:4" ht="15.75" customHeight="1">
      <c r="A370" s="14" t="s">
        <v>5364</v>
      </c>
      <c r="B370" s="370" t="s">
        <v>12434</v>
      </c>
      <c r="C370" s="14" t="s">
        <v>18356</v>
      </c>
      <c r="D370" s="14" t="s">
        <v>38998</v>
      </c>
    </row>
    <row r="371" spans="1:4" ht="15.75" customHeight="1">
      <c r="A371" s="14" t="s">
        <v>5365</v>
      </c>
      <c r="B371" s="370" t="s">
        <v>12435</v>
      </c>
      <c r="C371" s="14" t="s">
        <v>18356</v>
      </c>
      <c r="D371" s="14" t="s">
        <v>38999</v>
      </c>
    </row>
    <row r="372" spans="1:4" ht="15.75" customHeight="1">
      <c r="A372" s="14" t="s">
        <v>5366</v>
      </c>
      <c r="B372" s="370" t="s">
        <v>12436</v>
      </c>
      <c r="C372" s="14" t="s">
        <v>18356</v>
      </c>
      <c r="D372" s="14" t="s">
        <v>39000</v>
      </c>
    </row>
    <row r="373" spans="1:4" ht="15.75" customHeight="1">
      <c r="A373" s="14" t="s">
        <v>5367</v>
      </c>
      <c r="B373" s="370" t="s">
        <v>12437</v>
      </c>
      <c r="C373" s="14" t="s">
        <v>18356</v>
      </c>
      <c r="D373" s="14" t="s">
        <v>37308</v>
      </c>
    </row>
    <row r="374" spans="1:4" ht="15.75" customHeight="1">
      <c r="A374" s="14" t="s">
        <v>5368</v>
      </c>
      <c r="B374" s="370" t="s">
        <v>12438</v>
      </c>
      <c r="C374" s="14" t="s">
        <v>18356</v>
      </c>
      <c r="D374" s="14" t="s">
        <v>39001</v>
      </c>
    </row>
    <row r="375" spans="1:4" ht="15.75" customHeight="1">
      <c r="A375" s="14" t="s">
        <v>5369</v>
      </c>
      <c r="B375" s="370" t="s">
        <v>12439</v>
      </c>
      <c r="C375" s="14" t="s">
        <v>18356</v>
      </c>
      <c r="D375" s="14" t="s">
        <v>39002</v>
      </c>
    </row>
    <row r="376" spans="1:4" ht="15.75" customHeight="1">
      <c r="A376" s="14" t="s">
        <v>5370</v>
      </c>
      <c r="B376" s="370" t="s">
        <v>12440</v>
      </c>
      <c r="C376" s="14" t="s">
        <v>18356</v>
      </c>
      <c r="D376" s="14" t="s">
        <v>39003</v>
      </c>
    </row>
    <row r="377" spans="1:4" ht="15.75" customHeight="1">
      <c r="A377" s="14" t="s">
        <v>5371</v>
      </c>
      <c r="B377" s="370" t="s">
        <v>12441</v>
      </c>
      <c r="C377" s="14" t="s">
        <v>18356</v>
      </c>
      <c r="D377" s="14" t="s">
        <v>39004</v>
      </c>
    </row>
    <row r="378" spans="1:4" ht="15.75" customHeight="1">
      <c r="A378" s="14" t="s">
        <v>5372</v>
      </c>
      <c r="B378" s="370" t="s">
        <v>12442</v>
      </c>
      <c r="C378" s="14" t="s">
        <v>18356</v>
      </c>
      <c r="D378" s="14" t="s">
        <v>39005</v>
      </c>
    </row>
    <row r="379" spans="1:4" ht="15.75" customHeight="1">
      <c r="A379" s="14" t="s">
        <v>5373</v>
      </c>
      <c r="B379" s="370" t="s">
        <v>12443</v>
      </c>
      <c r="C379" s="14" t="s">
        <v>18356</v>
      </c>
      <c r="D379" s="14" t="s">
        <v>39006</v>
      </c>
    </row>
    <row r="380" spans="1:4" ht="15.75" customHeight="1">
      <c r="A380" s="14" t="s">
        <v>5374</v>
      </c>
      <c r="B380" s="370" t="s">
        <v>12444</v>
      </c>
      <c r="C380" s="14" t="s">
        <v>18356</v>
      </c>
      <c r="D380" s="14" t="s">
        <v>39007</v>
      </c>
    </row>
    <row r="381" spans="1:4" ht="15.75" customHeight="1">
      <c r="A381" s="14" t="s">
        <v>5375</v>
      </c>
      <c r="B381" s="370" t="s">
        <v>12445</v>
      </c>
      <c r="C381" s="14" t="s">
        <v>18356</v>
      </c>
      <c r="D381" s="14" t="s">
        <v>39008</v>
      </c>
    </row>
    <row r="382" spans="1:4" ht="15.75" customHeight="1">
      <c r="A382" s="14" t="s">
        <v>5376</v>
      </c>
      <c r="B382" s="370" t="s">
        <v>12446</v>
      </c>
      <c r="C382" s="14" t="s">
        <v>18356</v>
      </c>
      <c r="D382" s="14" t="s">
        <v>39009</v>
      </c>
    </row>
    <row r="383" spans="1:4" ht="15.75" customHeight="1">
      <c r="A383" s="14" t="s">
        <v>5377</v>
      </c>
      <c r="B383" s="370" t="s">
        <v>12447</v>
      </c>
      <c r="C383" s="14" t="s">
        <v>18356</v>
      </c>
      <c r="D383" s="14" t="s">
        <v>36463</v>
      </c>
    </row>
    <row r="384" spans="1:4" ht="15.75" customHeight="1">
      <c r="A384" s="14" t="s">
        <v>5378</v>
      </c>
      <c r="B384" s="370" t="s">
        <v>12448</v>
      </c>
      <c r="C384" s="14" t="s">
        <v>18356</v>
      </c>
      <c r="D384" s="14" t="s">
        <v>39010</v>
      </c>
    </row>
    <row r="385" spans="1:4" ht="15.75" customHeight="1">
      <c r="A385" s="14" t="s">
        <v>5379</v>
      </c>
      <c r="B385" s="370" t="s">
        <v>12449</v>
      </c>
      <c r="C385" s="14" t="s">
        <v>18356</v>
      </c>
      <c r="D385" s="14" t="s">
        <v>39011</v>
      </c>
    </row>
    <row r="386" spans="1:4" ht="15.75" customHeight="1">
      <c r="A386" s="14" t="s">
        <v>5380</v>
      </c>
      <c r="B386" s="370" t="s">
        <v>12450</v>
      </c>
      <c r="C386" s="14" t="s">
        <v>18356</v>
      </c>
      <c r="D386" s="14" t="s">
        <v>39012</v>
      </c>
    </row>
    <row r="387" spans="1:4" ht="15.75" customHeight="1">
      <c r="A387" s="14" t="s">
        <v>5381</v>
      </c>
      <c r="B387" s="370" t="s">
        <v>12451</v>
      </c>
      <c r="C387" s="14" t="s">
        <v>18356</v>
      </c>
      <c r="D387" s="14" t="s">
        <v>39013</v>
      </c>
    </row>
    <row r="388" spans="1:4" ht="15.75" customHeight="1">
      <c r="A388" s="14" t="s">
        <v>5382</v>
      </c>
      <c r="B388" s="370" t="s">
        <v>12452</v>
      </c>
      <c r="C388" s="14" t="s">
        <v>18356</v>
      </c>
      <c r="D388" s="14" t="s">
        <v>39014</v>
      </c>
    </row>
    <row r="389" spans="1:4" ht="15.75" customHeight="1">
      <c r="A389" s="14" t="s">
        <v>5383</v>
      </c>
      <c r="B389" s="370" t="s">
        <v>12453</v>
      </c>
      <c r="C389" s="14" t="s">
        <v>18356</v>
      </c>
      <c r="D389" s="14" t="s">
        <v>39015</v>
      </c>
    </row>
    <row r="390" spans="1:4" ht="15.75" customHeight="1">
      <c r="A390" s="14" t="s">
        <v>5384</v>
      </c>
      <c r="B390" s="370" t="s">
        <v>12454</v>
      </c>
      <c r="C390" s="14" t="s">
        <v>18356</v>
      </c>
      <c r="D390" s="14" t="s">
        <v>39016</v>
      </c>
    </row>
    <row r="391" spans="1:4" ht="15.75" customHeight="1">
      <c r="A391" s="14" t="s">
        <v>5385</v>
      </c>
      <c r="B391" s="370" t="s">
        <v>12455</v>
      </c>
      <c r="C391" s="14" t="s">
        <v>18356</v>
      </c>
      <c r="D391" s="14" t="s">
        <v>21951</v>
      </c>
    </row>
    <row r="392" spans="1:4" ht="15.75" customHeight="1">
      <c r="A392" s="14" t="s">
        <v>5386</v>
      </c>
      <c r="B392" s="370" t="s">
        <v>12456</v>
      </c>
      <c r="C392" s="14" t="s">
        <v>18356</v>
      </c>
      <c r="D392" s="14" t="s">
        <v>19191</v>
      </c>
    </row>
    <row r="393" spans="1:4" ht="15.75" customHeight="1">
      <c r="A393" s="14" t="s">
        <v>5387</v>
      </c>
      <c r="B393" s="370" t="s">
        <v>12457</v>
      </c>
      <c r="C393" s="14" t="s">
        <v>18356</v>
      </c>
      <c r="D393" s="14" t="s">
        <v>39017</v>
      </c>
    </row>
    <row r="394" spans="1:4" ht="15.75" customHeight="1">
      <c r="A394" s="14" t="s">
        <v>5388</v>
      </c>
      <c r="B394" s="370" t="s">
        <v>12458</v>
      </c>
      <c r="C394" s="14" t="s">
        <v>18356</v>
      </c>
      <c r="D394" s="14" t="s">
        <v>39018</v>
      </c>
    </row>
    <row r="395" spans="1:4" ht="15.75" customHeight="1">
      <c r="A395" s="14" t="s">
        <v>5389</v>
      </c>
      <c r="B395" s="370" t="s">
        <v>12459</v>
      </c>
      <c r="C395" s="14" t="s">
        <v>18356</v>
      </c>
      <c r="D395" s="14" t="s">
        <v>39019</v>
      </c>
    </row>
    <row r="396" spans="1:4" ht="15.75" customHeight="1">
      <c r="A396" s="14" t="s">
        <v>5390</v>
      </c>
      <c r="B396" s="370" t="s">
        <v>12460</v>
      </c>
      <c r="C396" s="14" t="s">
        <v>18356</v>
      </c>
      <c r="D396" s="14" t="s">
        <v>39020</v>
      </c>
    </row>
    <row r="397" spans="1:4" ht="15.75" customHeight="1">
      <c r="A397" s="14" t="s">
        <v>5391</v>
      </c>
      <c r="B397" s="370" t="s">
        <v>12461</v>
      </c>
      <c r="C397" s="14" t="s">
        <v>18356</v>
      </c>
      <c r="D397" s="14" t="s">
        <v>37254</v>
      </c>
    </row>
    <row r="398" spans="1:4" ht="15.75" customHeight="1">
      <c r="A398" s="14" t="s">
        <v>5392</v>
      </c>
      <c r="B398" s="370" t="s">
        <v>12462</v>
      </c>
      <c r="C398" s="14" t="s">
        <v>18356</v>
      </c>
      <c r="D398" s="14" t="s">
        <v>39021</v>
      </c>
    </row>
    <row r="399" spans="1:4" ht="15.75" customHeight="1">
      <c r="A399" s="14" t="s">
        <v>5393</v>
      </c>
      <c r="B399" s="370" t="s">
        <v>12463</v>
      </c>
      <c r="C399" s="14" t="s">
        <v>18356</v>
      </c>
      <c r="D399" s="14" t="s">
        <v>39022</v>
      </c>
    </row>
    <row r="400" spans="1:4" ht="15.75" customHeight="1">
      <c r="A400" s="14" t="s">
        <v>5394</v>
      </c>
      <c r="B400" s="370" t="s">
        <v>12464</v>
      </c>
      <c r="C400" s="14" t="s">
        <v>18356</v>
      </c>
      <c r="D400" s="14" t="s">
        <v>39023</v>
      </c>
    </row>
    <row r="401" spans="1:4" ht="15.75" customHeight="1">
      <c r="A401" s="14" t="s">
        <v>5395</v>
      </c>
      <c r="B401" s="370" t="s">
        <v>12465</v>
      </c>
      <c r="C401" s="14" t="s">
        <v>18356</v>
      </c>
      <c r="D401" s="14" t="s">
        <v>19232</v>
      </c>
    </row>
    <row r="402" spans="1:4" ht="15.75" customHeight="1">
      <c r="A402" s="14" t="s">
        <v>5396</v>
      </c>
      <c r="B402" s="370" t="s">
        <v>12466</v>
      </c>
      <c r="C402" s="14" t="s">
        <v>18356</v>
      </c>
      <c r="D402" s="14" t="s">
        <v>39024</v>
      </c>
    </row>
    <row r="403" spans="1:4" ht="15.75" customHeight="1">
      <c r="A403" s="14" t="s">
        <v>5397</v>
      </c>
      <c r="B403" s="370" t="s">
        <v>12467</v>
      </c>
      <c r="C403" s="14" t="s">
        <v>18356</v>
      </c>
      <c r="D403" s="14" t="s">
        <v>39025</v>
      </c>
    </row>
    <row r="404" spans="1:4" ht="15.75" customHeight="1">
      <c r="A404" s="14" t="s">
        <v>5398</v>
      </c>
      <c r="B404" s="370" t="s">
        <v>12468</v>
      </c>
      <c r="C404" s="14" t="s">
        <v>18356</v>
      </c>
      <c r="D404" s="14" t="s">
        <v>39026</v>
      </c>
    </row>
    <row r="405" spans="1:4" ht="15.75" customHeight="1">
      <c r="A405" s="14" t="s">
        <v>5399</v>
      </c>
      <c r="B405" s="370" t="s">
        <v>12469</v>
      </c>
      <c r="C405" s="14" t="s">
        <v>18356</v>
      </c>
      <c r="D405" s="14" t="s">
        <v>39027</v>
      </c>
    </row>
    <row r="406" spans="1:4" ht="15.75" customHeight="1">
      <c r="A406" s="14" t="s">
        <v>5400</v>
      </c>
      <c r="B406" s="370" t="s">
        <v>12470</v>
      </c>
      <c r="C406" s="14" t="s">
        <v>18356</v>
      </c>
      <c r="D406" s="14" t="s">
        <v>38916</v>
      </c>
    </row>
    <row r="407" spans="1:4" ht="15.75" customHeight="1">
      <c r="A407" s="14" t="s">
        <v>5401</v>
      </c>
      <c r="B407" s="370" t="s">
        <v>12471</v>
      </c>
      <c r="C407" s="14" t="s">
        <v>18356</v>
      </c>
      <c r="D407" s="14" t="s">
        <v>18880</v>
      </c>
    </row>
    <row r="408" spans="1:4" ht="15.75" customHeight="1">
      <c r="A408" s="14" t="s">
        <v>5402</v>
      </c>
      <c r="B408" s="370" t="s">
        <v>12472</v>
      </c>
      <c r="C408" s="14" t="s">
        <v>18356</v>
      </c>
      <c r="D408" s="14" t="s">
        <v>39028</v>
      </c>
    </row>
    <row r="409" spans="1:4" ht="15.75" customHeight="1">
      <c r="A409" s="14" t="s">
        <v>5403</v>
      </c>
      <c r="B409" s="370" t="s">
        <v>12473</v>
      </c>
      <c r="C409" s="14" t="s">
        <v>18356</v>
      </c>
      <c r="D409" s="14" t="s">
        <v>39029</v>
      </c>
    </row>
    <row r="410" spans="1:4" ht="15.75" customHeight="1">
      <c r="A410" s="14" t="s">
        <v>5404</v>
      </c>
      <c r="B410" s="370" t="s">
        <v>12474</v>
      </c>
      <c r="C410" s="14" t="s">
        <v>18356</v>
      </c>
      <c r="D410" s="14" t="s">
        <v>37146</v>
      </c>
    </row>
    <row r="411" spans="1:4" ht="15.75" customHeight="1">
      <c r="A411" s="14" t="s">
        <v>5405</v>
      </c>
      <c r="B411" s="370" t="s">
        <v>12475</v>
      </c>
      <c r="C411" s="14" t="s">
        <v>18356</v>
      </c>
      <c r="D411" s="14" t="s">
        <v>18568</v>
      </c>
    </row>
    <row r="412" spans="1:4" ht="15.75" customHeight="1">
      <c r="A412" s="14" t="s">
        <v>5406</v>
      </c>
      <c r="B412" s="370" t="s">
        <v>12476</v>
      </c>
      <c r="C412" s="14" t="s">
        <v>18356</v>
      </c>
      <c r="D412" s="14" t="s">
        <v>18469</v>
      </c>
    </row>
    <row r="413" spans="1:4" ht="15.75" customHeight="1">
      <c r="A413" s="14" t="s">
        <v>5407</v>
      </c>
      <c r="B413" s="370" t="s">
        <v>12477</v>
      </c>
      <c r="C413" s="14" t="s">
        <v>18356</v>
      </c>
      <c r="D413" s="14" t="s">
        <v>18687</v>
      </c>
    </row>
    <row r="414" spans="1:4" ht="15.75" customHeight="1">
      <c r="A414" s="14" t="s">
        <v>5408</v>
      </c>
      <c r="B414" s="370" t="s">
        <v>12478</v>
      </c>
      <c r="C414" s="14" t="s">
        <v>18356</v>
      </c>
      <c r="D414" s="14" t="s">
        <v>22073</v>
      </c>
    </row>
    <row r="415" spans="1:4" ht="15.75" customHeight="1">
      <c r="A415" s="14" t="s">
        <v>5409</v>
      </c>
      <c r="B415" s="370" t="s">
        <v>12479</v>
      </c>
      <c r="C415" s="14" t="s">
        <v>18356</v>
      </c>
      <c r="D415" s="14" t="s">
        <v>37136</v>
      </c>
    </row>
    <row r="416" spans="1:4" ht="15.75" customHeight="1">
      <c r="A416" s="14" t="s">
        <v>5410</v>
      </c>
      <c r="B416" s="370" t="s">
        <v>12480</v>
      </c>
      <c r="C416" s="14" t="s">
        <v>18356</v>
      </c>
      <c r="D416" s="14" t="s">
        <v>18628</v>
      </c>
    </row>
    <row r="417" spans="1:4" ht="15.75" customHeight="1">
      <c r="A417" s="14" t="s">
        <v>5411</v>
      </c>
      <c r="B417" s="370" t="s">
        <v>12481</v>
      </c>
      <c r="C417" s="14" t="s">
        <v>18356</v>
      </c>
      <c r="D417" s="14" t="s">
        <v>36644</v>
      </c>
    </row>
    <row r="418" spans="1:4" ht="15.75" customHeight="1">
      <c r="A418" s="14" t="s">
        <v>5412</v>
      </c>
      <c r="B418" s="370" t="s">
        <v>12482</v>
      </c>
      <c r="C418" s="14" t="s">
        <v>18356</v>
      </c>
      <c r="D418" s="14" t="s">
        <v>39030</v>
      </c>
    </row>
    <row r="419" spans="1:4" ht="15.75" customHeight="1">
      <c r="A419" s="14" t="s">
        <v>5413</v>
      </c>
      <c r="B419" s="370" t="s">
        <v>12483</v>
      </c>
      <c r="C419" s="14" t="s">
        <v>18356</v>
      </c>
      <c r="D419" s="14" t="s">
        <v>19226</v>
      </c>
    </row>
    <row r="420" spans="1:4" ht="15.75" customHeight="1">
      <c r="A420" s="14" t="s">
        <v>5414</v>
      </c>
      <c r="B420" s="370" t="s">
        <v>12484</v>
      </c>
      <c r="C420" s="14" t="s">
        <v>18356</v>
      </c>
      <c r="D420" s="14" t="s">
        <v>39031</v>
      </c>
    </row>
    <row r="421" spans="1:4" ht="15.75" customHeight="1">
      <c r="A421" s="14" t="s">
        <v>5415</v>
      </c>
      <c r="B421" s="370" t="s">
        <v>12485</v>
      </c>
      <c r="C421" s="14" t="s">
        <v>18356</v>
      </c>
      <c r="D421" s="14" t="s">
        <v>39032</v>
      </c>
    </row>
    <row r="422" spans="1:4" ht="15.75" customHeight="1">
      <c r="A422" s="14" t="s">
        <v>5416</v>
      </c>
      <c r="B422" s="370" t="s">
        <v>12486</v>
      </c>
      <c r="C422" s="14" t="s">
        <v>18356</v>
      </c>
      <c r="D422" s="14" t="s">
        <v>39033</v>
      </c>
    </row>
    <row r="423" spans="1:4" ht="15.75" customHeight="1">
      <c r="A423" s="14" t="s">
        <v>5417</v>
      </c>
      <c r="B423" s="370" t="s">
        <v>12487</v>
      </c>
      <c r="C423" s="14" t="s">
        <v>18356</v>
      </c>
      <c r="D423" s="14" t="s">
        <v>21629</v>
      </c>
    </row>
    <row r="424" spans="1:4" ht="15.75" customHeight="1">
      <c r="A424" s="14" t="s">
        <v>5418</v>
      </c>
      <c r="B424" s="370" t="s">
        <v>12488</v>
      </c>
      <c r="C424" s="14" t="s">
        <v>18356</v>
      </c>
      <c r="D424" s="14" t="s">
        <v>39034</v>
      </c>
    </row>
    <row r="425" spans="1:4" ht="15.75" customHeight="1">
      <c r="A425" s="14" t="s">
        <v>5419</v>
      </c>
      <c r="B425" s="370" t="s">
        <v>12489</v>
      </c>
      <c r="C425" s="14" t="s">
        <v>18356</v>
      </c>
      <c r="D425" s="14" t="s">
        <v>39035</v>
      </c>
    </row>
    <row r="426" spans="1:4" ht="15.75" customHeight="1">
      <c r="A426" s="14" t="s">
        <v>5420</v>
      </c>
      <c r="B426" s="370" t="s">
        <v>12490</v>
      </c>
      <c r="C426" s="14" t="s">
        <v>18356</v>
      </c>
      <c r="D426" s="14" t="s">
        <v>39036</v>
      </c>
    </row>
    <row r="427" spans="1:4" ht="15.75" customHeight="1">
      <c r="A427" s="14" t="s">
        <v>5421</v>
      </c>
      <c r="B427" s="370" t="s">
        <v>12491</v>
      </c>
      <c r="C427" s="14" t="s">
        <v>18356</v>
      </c>
      <c r="D427" s="14" t="s">
        <v>39037</v>
      </c>
    </row>
    <row r="428" spans="1:4" ht="15.75" customHeight="1">
      <c r="A428" s="14" t="s">
        <v>5422</v>
      </c>
      <c r="B428" s="370" t="s">
        <v>12492</v>
      </c>
      <c r="C428" s="14" t="s">
        <v>18356</v>
      </c>
      <c r="D428" s="14" t="s">
        <v>39038</v>
      </c>
    </row>
    <row r="429" spans="1:4" ht="15.75" customHeight="1">
      <c r="A429" s="14" t="s">
        <v>5423</v>
      </c>
      <c r="B429" s="370" t="s">
        <v>12493</v>
      </c>
      <c r="C429" s="14" t="s">
        <v>18356</v>
      </c>
      <c r="D429" s="14" t="s">
        <v>19603</v>
      </c>
    </row>
    <row r="430" spans="1:4" ht="15.75" customHeight="1">
      <c r="A430" s="14" t="s">
        <v>5424</v>
      </c>
      <c r="B430" s="370" t="s">
        <v>12494</v>
      </c>
      <c r="C430" s="14" t="s">
        <v>18356</v>
      </c>
      <c r="D430" s="14" t="s">
        <v>39039</v>
      </c>
    </row>
    <row r="431" spans="1:4" ht="15.75" customHeight="1">
      <c r="A431" s="14" t="s">
        <v>5425</v>
      </c>
      <c r="B431" s="370" t="s">
        <v>12495</v>
      </c>
      <c r="C431" s="14" t="s">
        <v>18356</v>
      </c>
      <c r="D431" s="14" t="s">
        <v>39040</v>
      </c>
    </row>
    <row r="432" spans="1:4" ht="15.75" customHeight="1">
      <c r="A432" s="14" t="s">
        <v>5426</v>
      </c>
      <c r="B432" s="370" t="s">
        <v>12496</v>
      </c>
      <c r="C432" s="14" t="s">
        <v>18356</v>
      </c>
      <c r="D432" s="14" t="s">
        <v>39041</v>
      </c>
    </row>
    <row r="433" spans="1:4" ht="15.75" customHeight="1">
      <c r="A433" s="14" t="s">
        <v>5427</v>
      </c>
      <c r="B433" s="370" t="s">
        <v>12497</v>
      </c>
      <c r="C433" s="14" t="s">
        <v>18356</v>
      </c>
      <c r="D433" s="14" t="s">
        <v>19350</v>
      </c>
    </row>
    <row r="434" spans="1:4" ht="15.75" customHeight="1">
      <c r="A434" s="14" t="s">
        <v>5428</v>
      </c>
      <c r="B434" s="370" t="s">
        <v>12498</v>
      </c>
      <c r="C434" s="14" t="s">
        <v>18356</v>
      </c>
      <c r="D434" s="14" t="s">
        <v>21658</v>
      </c>
    </row>
    <row r="435" spans="1:4" ht="15.75" customHeight="1">
      <c r="A435" s="14" t="s">
        <v>5429</v>
      </c>
      <c r="B435" s="370" t="s">
        <v>12499</v>
      </c>
      <c r="C435" s="14" t="s">
        <v>18356</v>
      </c>
      <c r="D435" s="14" t="s">
        <v>39042</v>
      </c>
    </row>
    <row r="436" spans="1:4" ht="15.75" customHeight="1">
      <c r="A436" s="14" t="s">
        <v>5430</v>
      </c>
      <c r="B436" s="370" t="s">
        <v>12500</v>
      </c>
      <c r="C436" s="14" t="s">
        <v>18356</v>
      </c>
      <c r="D436" s="14" t="s">
        <v>18611</v>
      </c>
    </row>
    <row r="437" spans="1:4" ht="15.75" customHeight="1">
      <c r="A437" s="14" t="s">
        <v>5431</v>
      </c>
      <c r="B437" s="370" t="s">
        <v>12501</v>
      </c>
      <c r="C437" s="14" t="s">
        <v>18356</v>
      </c>
      <c r="D437" s="14" t="s">
        <v>22123</v>
      </c>
    </row>
    <row r="438" spans="1:4" ht="15.75" customHeight="1">
      <c r="A438" s="14" t="s">
        <v>5432</v>
      </c>
      <c r="B438" s="370" t="s">
        <v>12502</v>
      </c>
      <c r="C438" s="14" t="s">
        <v>18356</v>
      </c>
      <c r="D438" s="14" t="s">
        <v>19604</v>
      </c>
    </row>
    <row r="439" spans="1:4" ht="15.75" customHeight="1">
      <c r="A439" s="14" t="s">
        <v>5433</v>
      </c>
      <c r="B439" s="370" t="s">
        <v>12503</v>
      </c>
      <c r="C439" s="14" t="s">
        <v>18356</v>
      </c>
      <c r="D439" s="14" t="s">
        <v>36559</v>
      </c>
    </row>
    <row r="440" spans="1:4" ht="15.75" customHeight="1">
      <c r="A440" s="14" t="s">
        <v>5434</v>
      </c>
      <c r="B440" s="370" t="s">
        <v>12504</v>
      </c>
      <c r="C440" s="14" t="s">
        <v>18356</v>
      </c>
      <c r="D440" s="14" t="s">
        <v>18896</v>
      </c>
    </row>
    <row r="441" spans="1:4" ht="15.75" customHeight="1">
      <c r="A441" s="14" t="s">
        <v>5435</v>
      </c>
      <c r="B441" s="370" t="s">
        <v>12505</v>
      </c>
      <c r="C441" s="14" t="s">
        <v>18356</v>
      </c>
      <c r="D441" s="14" t="s">
        <v>39043</v>
      </c>
    </row>
    <row r="442" spans="1:4" ht="15.75" customHeight="1">
      <c r="A442" s="14" t="s">
        <v>5436</v>
      </c>
      <c r="B442" s="370" t="s">
        <v>12506</v>
      </c>
      <c r="C442" s="14" t="s">
        <v>18356</v>
      </c>
      <c r="D442" s="14" t="s">
        <v>39044</v>
      </c>
    </row>
    <row r="443" spans="1:4" ht="15.75" customHeight="1">
      <c r="A443" s="14" t="s">
        <v>5437</v>
      </c>
      <c r="B443" s="370" t="s">
        <v>12507</v>
      </c>
      <c r="C443" s="14" t="s">
        <v>18356</v>
      </c>
      <c r="D443" s="14" t="s">
        <v>39045</v>
      </c>
    </row>
    <row r="444" spans="1:4" ht="15.75" customHeight="1">
      <c r="A444" s="14" t="s">
        <v>5438</v>
      </c>
      <c r="B444" s="370" t="s">
        <v>12508</v>
      </c>
      <c r="C444" s="14" t="s">
        <v>18356</v>
      </c>
      <c r="D444" s="14" t="s">
        <v>39046</v>
      </c>
    </row>
    <row r="445" spans="1:4" ht="15.75" customHeight="1">
      <c r="A445" s="14" t="s">
        <v>5439</v>
      </c>
      <c r="B445" s="370" t="s">
        <v>12509</v>
      </c>
      <c r="C445" s="14" t="s">
        <v>18356</v>
      </c>
      <c r="D445" s="14" t="s">
        <v>39047</v>
      </c>
    </row>
    <row r="446" spans="1:4" ht="15.75" customHeight="1">
      <c r="A446" s="14" t="s">
        <v>5440</v>
      </c>
      <c r="B446" s="370" t="s">
        <v>12510</v>
      </c>
      <c r="C446" s="14" t="s">
        <v>18356</v>
      </c>
      <c r="D446" s="14" t="s">
        <v>19949</v>
      </c>
    </row>
    <row r="447" spans="1:4" ht="15.75" customHeight="1">
      <c r="A447" s="14" t="s">
        <v>5441</v>
      </c>
      <c r="B447" s="370" t="s">
        <v>12511</v>
      </c>
      <c r="C447" s="14" t="s">
        <v>18356</v>
      </c>
      <c r="D447" s="14" t="s">
        <v>36767</v>
      </c>
    </row>
    <row r="448" spans="1:4" ht="15.75" customHeight="1">
      <c r="A448" s="14" t="s">
        <v>5442</v>
      </c>
      <c r="B448" s="370" t="s">
        <v>12512</v>
      </c>
      <c r="C448" s="14" t="s">
        <v>18356</v>
      </c>
      <c r="D448" s="14" t="s">
        <v>39048</v>
      </c>
    </row>
    <row r="449" spans="1:4" ht="15.75" customHeight="1">
      <c r="A449" s="14" t="s">
        <v>5443</v>
      </c>
      <c r="B449" s="370" t="s">
        <v>12513</v>
      </c>
      <c r="C449" s="14" t="s">
        <v>18356</v>
      </c>
      <c r="D449" s="14" t="s">
        <v>39049</v>
      </c>
    </row>
    <row r="450" spans="1:4" ht="15.75" customHeight="1">
      <c r="A450" s="14" t="s">
        <v>5444</v>
      </c>
      <c r="B450" s="370" t="s">
        <v>12514</v>
      </c>
      <c r="C450" s="14" t="s">
        <v>18356</v>
      </c>
      <c r="D450" s="14" t="s">
        <v>39050</v>
      </c>
    </row>
    <row r="451" spans="1:4" ht="15.75" customHeight="1">
      <c r="A451" s="14" t="s">
        <v>5445</v>
      </c>
      <c r="B451" s="370" t="s">
        <v>12515</v>
      </c>
      <c r="C451" s="14" t="s">
        <v>18356</v>
      </c>
      <c r="D451" s="14" t="s">
        <v>39051</v>
      </c>
    </row>
    <row r="452" spans="1:4" ht="15.75" customHeight="1">
      <c r="A452" s="14" t="s">
        <v>5446</v>
      </c>
      <c r="B452" s="370" t="s">
        <v>12516</v>
      </c>
      <c r="C452" s="14" t="s">
        <v>18356</v>
      </c>
      <c r="D452" s="14" t="s">
        <v>38762</v>
      </c>
    </row>
    <row r="453" spans="1:4" ht="15.75" customHeight="1">
      <c r="A453" s="14" t="s">
        <v>5447</v>
      </c>
      <c r="B453" s="370" t="s">
        <v>12517</v>
      </c>
      <c r="C453" s="14" t="s">
        <v>18356</v>
      </c>
      <c r="D453" s="14" t="s">
        <v>36732</v>
      </c>
    </row>
    <row r="454" spans="1:4" ht="15.75" customHeight="1">
      <c r="A454" s="14" t="s">
        <v>5448</v>
      </c>
      <c r="B454" s="370" t="s">
        <v>12518</v>
      </c>
      <c r="C454" s="14" t="s">
        <v>18356</v>
      </c>
      <c r="D454" s="14" t="s">
        <v>39052</v>
      </c>
    </row>
    <row r="455" spans="1:4" ht="15.75" customHeight="1">
      <c r="A455" s="14" t="s">
        <v>5449</v>
      </c>
      <c r="B455" s="370" t="s">
        <v>12519</v>
      </c>
      <c r="C455" s="14" t="s">
        <v>18356</v>
      </c>
      <c r="D455" s="14" t="s">
        <v>39053</v>
      </c>
    </row>
    <row r="456" spans="1:4" ht="15.75" customHeight="1">
      <c r="A456" s="14" t="s">
        <v>5450</v>
      </c>
      <c r="B456" s="370" t="s">
        <v>12520</v>
      </c>
      <c r="C456" s="14" t="s">
        <v>18356</v>
      </c>
      <c r="D456" s="14" t="s">
        <v>39054</v>
      </c>
    </row>
    <row r="457" spans="1:4" ht="15.75" customHeight="1">
      <c r="A457" s="14" t="s">
        <v>5451</v>
      </c>
      <c r="B457" s="370" t="s">
        <v>12521</v>
      </c>
      <c r="C457" s="14" t="s">
        <v>18356</v>
      </c>
      <c r="D457" s="14" t="s">
        <v>39055</v>
      </c>
    </row>
    <row r="458" spans="1:4" ht="15.75" customHeight="1">
      <c r="A458" s="14" t="s">
        <v>5452</v>
      </c>
      <c r="B458" s="370" t="s">
        <v>12522</v>
      </c>
      <c r="C458" s="14" t="s">
        <v>18356</v>
      </c>
      <c r="D458" s="14" t="s">
        <v>36906</v>
      </c>
    </row>
    <row r="459" spans="1:4" ht="15.75" customHeight="1">
      <c r="A459" s="14" t="s">
        <v>5453</v>
      </c>
      <c r="B459" s="370" t="s">
        <v>12523</v>
      </c>
      <c r="C459" s="14" t="s">
        <v>18356</v>
      </c>
      <c r="D459" s="14" t="s">
        <v>18855</v>
      </c>
    </row>
    <row r="460" spans="1:4" ht="15.75" customHeight="1">
      <c r="A460" s="14" t="s">
        <v>5454</v>
      </c>
      <c r="B460" s="370" t="s">
        <v>12524</v>
      </c>
      <c r="C460" s="14" t="s">
        <v>18356</v>
      </c>
      <c r="D460" s="14" t="s">
        <v>39056</v>
      </c>
    </row>
    <row r="461" spans="1:4" ht="15.75" customHeight="1">
      <c r="A461" s="14" t="s">
        <v>5455</v>
      </c>
      <c r="B461" s="370" t="s">
        <v>12525</v>
      </c>
      <c r="C461" s="14" t="s">
        <v>18356</v>
      </c>
      <c r="D461" s="14" t="s">
        <v>18668</v>
      </c>
    </row>
    <row r="462" spans="1:4" ht="15.75" customHeight="1">
      <c r="A462" s="14" t="s">
        <v>5456</v>
      </c>
      <c r="B462" s="370" t="s">
        <v>12526</v>
      </c>
      <c r="C462" s="14" t="s">
        <v>18356</v>
      </c>
      <c r="D462" s="14" t="s">
        <v>18651</v>
      </c>
    </row>
    <row r="463" spans="1:4" ht="15.75" customHeight="1">
      <c r="A463" s="14" t="s">
        <v>5457</v>
      </c>
      <c r="B463" s="370" t="s">
        <v>12527</v>
      </c>
      <c r="C463" s="14" t="s">
        <v>18356</v>
      </c>
      <c r="D463" s="14" t="s">
        <v>36997</v>
      </c>
    </row>
    <row r="464" spans="1:4" ht="15.75" customHeight="1">
      <c r="A464" s="14" t="s">
        <v>5458</v>
      </c>
      <c r="B464" s="370" t="s">
        <v>12528</v>
      </c>
      <c r="C464" s="14" t="s">
        <v>18356</v>
      </c>
      <c r="D464" s="14" t="s">
        <v>36437</v>
      </c>
    </row>
    <row r="465" spans="1:4" ht="15.75" customHeight="1">
      <c r="A465" s="14" t="s">
        <v>5459</v>
      </c>
      <c r="B465" s="370" t="s">
        <v>12529</v>
      </c>
      <c r="C465" s="14" t="s">
        <v>18356</v>
      </c>
      <c r="D465" s="14" t="s">
        <v>39057</v>
      </c>
    </row>
    <row r="466" spans="1:4" ht="15.75" customHeight="1">
      <c r="A466" s="14" t="s">
        <v>5460</v>
      </c>
      <c r="B466" s="370" t="s">
        <v>12530</v>
      </c>
      <c r="C466" s="14" t="s">
        <v>18356</v>
      </c>
      <c r="D466" s="14" t="s">
        <v>36479</v>
      </c>
    </row>
    <row r="467" spans="1:4" ht="15.75" customHeight="1">
      <c r="A467" s="14" t="s">
        <v>5461</v>
      </c>
      <c r="B467" s="370" t="s">
        <v>12531</v>
      </c>
      <c r="C467" s="14" t="s">
        <v>18356</v>
      </c>
      <c r="D467" s="14" t="s">
        <v>37981</v>
      </c>
    </row>
    <row r="468" spans="1:4" ht="15.75" customHeight="1">
      <c r="A468" s="14" t="s">
        <v>5462</v>
      </c>
      <c r="B468" s="370" t="s">
        <v>12532</v>
      </c>
      <c r="C468" s="14" t="s">
        <v>18356</v>
      </c>
      <c r="D468" s="14" t="s">
        <v>18685</v>
      </c>
    </row>
    <row r="469" spans="1:4" ht="15.75" customHeight="1">
      <c r="A469" s="14" t="s">
        <v>5463</v>
      </c>
      <c r="B469" s="370" t="s">
        <v>12533</v>
      </c>
      <c r="C469" s="14" t="s">
        <v>18356</v>
      </c>
      <c r="D469" s="14" t="s">
        <v>39058</v>
      </c>
    </row>
    <row r="470" spans="1:4" ht="15.75" customHeight="1">
      <c r="A470" s="14" t="s">
        <v>5464</v>
      </c>
      <c r="B470" s="370" t="s">
        <v>12534</v>
      </c>
      <c r="C470" s="14" t="s">
        <v>18356</v>
      </c>
      <c r="D470" s="14" t="s">
        <v>19256</v>
      </c>
    </row>
    <row r="471" spans="1:4" ht="15.75" customHeight="1">
      <c r="A471" s="14" t="s">
        <v>5465</v>
      </c>
      <c r="B471" s="370" t="s">
        <v>12535</v>
      </c>
      <c r="C471" s="14" t="s">
        <v>18356</v>
      </c>
      <c r="D471" s="14" t="s">
        <v>39059</v>
      </c>
    </row>
    <row r="472" spans="1:4" ht="15.75" customHeight="1">
      <c r="A472" s="14" t="s">
        <v>5466</v>
      </c>
      <c r="B472" s="370" t="s">
        <v>12536</v>
      </c>
      <c r="C472" s="14" t="s">
        <v>18356</v>
      </c>
      <c r="D472" s="14" t="s">
        <v>19487</v>
      </c>
    </row>
    <row r="473" spans="1:4" ht="15.75" customHeight="1">
      <c r="A473" s="14" t="s">
        <v>5467</v>
      </c>
      <c r="B473" s="370" t="s">
        <v>12537</v>
      </c>
      <c r="C473" s="14" t="s">
        <v>18356</v>
      </c>
      <c r="D473" s="14" t="s">
        <v>39060</v>
      </c>
    </row>
    <row r="474" spans="1:4" ht="15.75" customHeight="1">
      <c r="A474" s="14" t="s">
        <v>5468</v>
      </c>
      <c r="B474" s="370" t="s">
        <v>12538</v>
      </c>
      <c r="C474" s="14" t="s">
        <v>18356</v>
      </c>
      <c r="D474" s="14" t="s">
        <v>39061</v>
      </c>
    </row>
    <row r="475" spans="1:4" ht="15.75" customHeight="1">
      <c r="A475" s="14" t="s">
        <v>5469</v>
      </c>
      <c r="B475" s="370" t="s">
        <v>12539</v>
      </c>
      <c r="C475" s="14" t="s">
        <v>18356</v>
      </c>
      <c r="D475" s="14" t="s">
        <v>39062</v>
      </c>
    </row>
    <row r="476" spans="1:4" ht="15.75" customHeight="1">
      <c r="A476" s="14" t="s">
        <v>5470</v>
      </c>
      <c r="B476" s="370" t="s">
        <v>12540</v>
      </c>
      <c r="C476" s="14" t="s">
        <v>18356</v>
      </c>
      <c r="D476" s="14" t="s">
        <v>19311</v>
      </c>
    </row>
    <row r="477" spans="1:4" ht="15.75" customHeight="1">
      <c r="A477" s="14" t="s">
        <v>5471</v>
      </c>
      <c r="B477" s="370" t="s">
        <v>12541</v>
      </c>
      <c r="C477" s="14" t="s">
        <v>18356</v>
      </c>
      <c r="D477" s="14" t="s">
        <v>39063</v>
      </c>
    </row>
    <row r="478" spans="1:4" ht="15.75" customHeight="1">
      <c r="A478" s="14" t="s">
        <v>5472</v>
      </c>
      <c r="B478" s="370" t="s">
        <v>12542</v>
      </c>
      <c r="C478" s="14" t="s">
        <v>18356</v>
      </c>
      <c r="D478" s="14" t="s">
        <v>39064</v>
      </c>
    </row>
    <row r="479" spans="1:4" ht="15.75" customHeight="1">
      <c r="A479" s="14" t="s">
        <v>5473</v>
      </c>
      <c r="B479" s="370" t="s">
        <v>12543</v>
      </c>
      <c r="C479" s="14" t="s">
        <v>18356</v>
      </c>
      <c r="D479" s="14" t="s">
        <v>39065</v>
      </c>
    </row>
    <row r="480" spans="1:4" ht="15.75" customHeight="1">
      <c r="A480" s="14" t="s">
        <v>5474</v>
      </c>
      <c r="B480" s="370" t="s">
        <v>12544</v>
      </c>
      <c r="C480" s="14" t="s">
        <v>18356</v>
      </c>
      <c r="D480" s="14" t="s">
        <v>39066</v>
      </c>
    </row>
    <row r="481" spans="1:4" ht="15.75" customHeight="1">
      <c r="A481" s="14" t="s">
        <v>5475</v>
      </c>
      <c r="B481" s="370" t="s">
        <v>12545</v>
      </c>
      <c r="C481" s="14" t="s">
        <v>18356</v>
      </c>
      <c r="D481" s="14" t="s">
        <v>39067</v>
      </c>
    </row>
    <row r="482" spans="1:4" ht="15.75" customHeight="1">
      <c r="A482" s="14" t="s">
        <v>5476</v>
      </c>
      <c r="B482" s="370" t="s">
        <v>12546</v>
      </c>
      <c r="C482" s="14" t="s">
        <v>18356</v>
      </c>
      <c r="D482" s="14" t="s">
        <v>39068</v>
      </c>
    </row>
    <row r="483" spans="1:4" ht="15.75" customHeight="1">
      <c r="A483" s="14" t="s">
        <v>5477</v>
      </c>
      <c r="B483" s="370" t="s">
        <v>12547</v>
      </c>
      <c r="C483" s="14" t="s">
        <v>18356</v>
      </c>
      <c r="D483" s="14" t="s">
        <v>38089</v>
      </c>
    </row>
    <row r="484" spans="1:4" ht="15.75" customHeight="1">
      <c r="A484" s="14" t="s">
        <v>5478</v>
      </c>
      <c r="B484" s="370" t="s">
        <v>12548</v>
      </c>
      <c r="C484" s="14" t="s">
        <v>18356</v>
      </c>
      <c r="D484" s="14" t="s">
        <v>18558</v>
      </c>
    </row>
    <row r="485" spans="1:4" ht="15.75" customHeight="1">
      <c r="A485" s="14" t="s">
        <v>5479</v>
      </c>
      <c r="B485" s="370" t="s">
        <v>12549</v>
      </c>
      <c r="C485" s="14" t="s">
        <v>18356</v>
      </c>
      <c r="D485" s="14" t="s">
        <v>39069</v>
      </c>
    </row>
    <row r="486" spans="1:4" ht="15.75" customHeight="1">
      <c r="A486" s="14" t="s">
        <v>5480</v>
      </c>
      <c r="B486" s="370" t="s">
        <v>12550</v>
      </c>
      <c r="C486" s="14" t="s">
        <v>18356</v>
      </c>
      <c r="D486" s="14" t="s">
        <v>19789</v>
      </c>
    </row>
    <row r="487" spans="1:4" ht="15.75" customHeight="1">
      <c r="A487" s="14" t="s">
        <v>5481</v>
      </c>
      <c r="B487" s="370" t="s">
        <v>12551</v>
      </c>
      <c r="C487" s="14" t="s">
        <v>18356</v>
      </c>
      <c r="D487" s="14" t="s">
        <v>19145</v>
      </c>
    </row>
    <row r="488" spans="1:4" ht="15.75" customHeight="1">
      <c r="A488" s="14" t="s">
        <v>5482</v>
      </c>
      <c r="B488" s="370" t="s">
        <v>12552</v>
      </c>
      <c r="C488" s="14" t="s">
        <v>18356</v>
      </c>
      <c r="D488" s="14" t="s">
        <v>18656</v>
      </c>
    </row>
    <row r="489" spans="1:4" ht="15.75" customHeight="1">
      <c r="A489" s="14" t="s">
        <v>5483</v>
      </c>
      <c r="B489" s="370" t="s">
        <v>12553</v>
      </c>
      <c r="C489" s="14" t="s">
        <v>18356</v>
      </c>
      <c r="D489" s="14" t="s">
        <v>18686</v>
      </c>
    </row>
    <row r="490" spans="1:4" ht="15.75" customHeight="1">
      <c r="A490" s="14" t="s">
        <v>5484</v>
      </c>
      <c r="B490" s="370" t="s">
        <v>12554</v>
      </c>
      <c r="C490" s="14" t="s">
        <v>18356</v>
      </c>
      <c r="D490" s="14" t="s">
        <v>19026</v>
      </c>
    </row>
    <row r="491" spans="1:4" ht="15.75" customHeight="1">
      <c r="A491" s="14" t="s">
        <v>5485</v>
      </c>
      <c r="B491" s="370" t="s">
        <v>12555</v>
      </c>
      <c r="C491" s="14" t="s">
        <v>18356</v>
      </c>
      <c r="D491" s="14" t="s">
        <v>22035</v>
      </c>
    </row>
    <row r="492" spans="1:4" ht="15.75" customHeight="1">
      <c r="A492" s="14" t="s">
        <v>5486</v>
      </c>
      <c r="B492" s="370" t="s">
        <v>12556</v>
      </c>
      <c r="C492" s="14" t="s">
        <v>18356</v>
      </c>
      <c r="D492" s="14" t="s">
        <v>39070</v>
      </c>
    </row>
    <row r="493" spans="1:4" ht="15.75" customHeight="1">
      <c r="A493" s="14" t="s">
        <v>5487</v>
      </c>
      <c r="B493" s="370" t="s">
        <v>12557</v>
      </c>
      <c r="C493" s="14" t="s">
        <v>18356</v>
      </c>
      <c r="D493" s="14" t="s">
        <v>36460</v>
      </c>
    </row>
    <row r="494" spans="1:4" ht="15.75" customHeight="1">
      <c r="A494" s="14" t="s">
        <v>5488</v>
      </c>
      <c r="B494" s="370" t="s">
        <v>12558</v>
      </c>
      <c r="C494" s="14" t="s">
        <v>18356</v>
      </c>
      <c r="D494" s="14" t="s">
        <v>39071</v>
      </c>
    </row>
    <row r="495" spans="1:4" ht="15.75" customHeight="1">
      <c r="A495" s="14" t="s">
        <v>5489</v>
      </c>
      <c r="B495" s="370" t="s">
        <v>12559</v>
      </c>
      <c r="C495" s="14" t="s">
        <v>18356</v>
      </c>
      <c r="D495" s="14" t="s">
        <v>39072</v>
      </c>
    </row>
    <row r="496" spans="1:4" ht="15.75" customHeight="1">
      <c r="A496" s="14" t="s">
        <v>5490</v>
      </c>
      <c r="B496" s="370" t="s">
        <v>12560</v>
      </c>
      <c r="C496" s="14" t="s">
        <v>18356</v>
      </c>
      <c r="D496" s="14" t="s">
        <v>19941</v>
      </c>
    </row>
    <row r="497" spans="1:4" ht="15.75" customHeight="1">
      <c r="A497" s="14" t="s">
        <v>5491</v>
      </c>
      <c r="B497" s="370" t="s">
        <v>12561</v>
      </c>
      <c r="C497" s="14" t="s">
        <v>18356</v>
      </c>
      <c r="D497" s="14" t="s">
        <v>39073</v>
      </c>
    </row>
    <row r="498" spans="1:4" ht="15.75" customHeight="1">
      <c r="A498" s="14" t="s">
        <v>5492</v>
      </c>
      <c r="B498" s="370" t="s">
        <v>12562</v>
      </c>
      <c r="C498" s="14" t="s">
        <v>18356</v>
      </c>
      <c r="D498" s="14" t="s">
        <v>36445</v>
      </c>
    </row>
    <row r="499" spans="1:4" ht="15.75" customHeight="1">
      <c r="A499" s="14" t="s">
        <v>5493</v>
      </c>
      <c r="B499" s="370" t="s">
        <v>12563</v>
      </c>
      <c r="C499" s="14" t="s">
        <v>18356</v>
      </c>
      <c r="D499" s="14" t="s">
        <v>39074</v>
      </c>
    </row>
    <row r="500" spans="1:4" ht="15.75" customHeight="1">
      <c r="A500" s="14" t="s">
        <v>5494</v>
      </c>
      <c r="B500" s="370" t="s">
        <v>12564</v>
      </c>
      <c r="C500" s="14" t="s">
        <v>18356</v>
      </c>
      <c r="D500" s="14" t="s">
        <v>39075</v>
      </c>
    </row>
    <row r="501" spans="1:4" ht="15.75" customHeight="1">
      <c r="A501" s="14" t="s">
        <v>5495</v>
      </c>
      <c r="B501" s="370" t="s">
        <v>12565</v>
      </c>
      <c r="C501" s="14" t="s">
        <v>18356</v>
      </c>
      <c r="D501" s="14" t="s">
        <v>39076</v>
      </c>
    </row>
    <row r="502" spans="1:4" ht="15.75" customHeight="1">
      <c r="A502" s="14" t="s">
        <v>5496</v>
      </c>
      <c r="B502" s="370" t="s">
        <v>12566</v>
      </c>
      <c r="C502" s="14" t="s">
        <v>18356</v>
      </c>
      <c r="D502" s="14" t="s">
        <v>39077</v>
      </c>
    </row>
    <row r="503" spans="1:4" ht="15.75" customHeight="1">
      <c r="A503" s="14" t="s">
        <v>5497</v>
      </c>
      <c r="B503" s="370" t="s">
        <v>12567</v>
      </c>
      <c r="C503" s="14" t="s">
        <v>18356</v>
      </c>
      <c r="D503" s="14" t="s">
        <v>39078</v>
      </c>
    </row>
    <row r="504" spans="1:4" ht="15.75" customHeight="1">
      <c r="A504" s="14" t="s">
        <v>5498</v>
      </c>
      <c r="B504" s="370" t="s">
        <v>12568</v>
      </c>
      <c r="C504" s="14" t="s">
        <v>18356</v>
      </c>
      <c r="D504" s="14" t="s">
        <v>39079</v>
      </c>
    </row>
    <row r="505" spans="1:4" ht="15.75" customHeight="1">
      <c r="A505" s="14" t="s">
        <v>5499</v>
      </c>
      <c r="B505" s="370" t="s">
        <v>12569</v>
      </c>
      <c r="C505" s="14" t="s">
        <v>18356</v>
      </c>
      <c r="D505" s="14" t="s">
        <v>39080</v>
      </c>
    </row>
    <row r="506" spans="1:4" ht="15.75" customHeight="1">
      <c r="A506" s="14" t="s">
        <v>5500</v>
      </c>
      <c r="B506" s="370" t="s">
        <v>12570</v>
      </c>
      <c r="C506" s="14" t="s">
        <v>18356</v>
      </c>
      <c r="D506" s="14" t="s">
        <v>18614</v>
      </c>
    </row>
    <row r="507" spans="1:4" ht="15.75" customHeight="1">
      <c r="A507" s="14" t="s">
        <v>5501</v>
      </c>
      <c r="B507" s="370" t="s">
        <v>12571</v>
      </c>
      <c r="C507" s="14" t="s">
        <v>18356</v>
      </c>
      <c r="D507" s="14" t="s">
        <v>19657</v>
      </c>
    </row>
    <row r="508" spans="1:4" ht="15.75" customHeight="1">
      <c r="A508" s="14" t="s">
        <v>5502</v>
      </c>
      <c r="B508" s="370" t="s">
        <v>12572</v>
      </c>
      <c r="C508" s="14" t="s">
        <v>18356</v>
      </c>
      <c r="D508" s="14" t="s">
        <v>39081</v>
      </c>
    </row>
    <row r="509" spans="1:4" ht="15.75" customHeight="1">
      <c r="A509" s="14" t="s">
        <v>5503</v>
      </c>
      <c r="B509" s="370" t="s">
        <v>12573</v>
      </c>
      <c r="C509" s="14" t="s">
        <v>18356</v>
      </c>
      <c r="D509" s="14" t="s">
        <v>19736</v>
      </c>
    </row>
    <row r="510" spans="1:4" ht="15.75" customHeight="1">
      <c r="A510" s="14" t="s">
        <v>5504</v>
      </c>
      <c r="B510" s="370" t="s">
        <v>12574</v>
      </c>
      <c r="C510" s="14" t="s">
        <v>18356</v>
      </c>
      <c r="D510" s="14" t="s">
        <v>21803</v>
      </c>
    </row>
    <row r="511" spans="1:4" ht="15.75" customHeight="1">
      <c r="A511" s="14" t="s">
        <v>35112</v>
      </c>
      <c r="B511" s="370" t="s">
        <v>35437</v>
      </c>
      <c r="C511" s="14" t="s">
        <v>18356</v>
      </c>
      <c r="D511" s="14" t="s">
        <v>21961</v>
      </c>
    </row>
    <row r="512" spans="1:4" ht="15.75" customHeight="1">
      <c r="A512" s="14" t="s">
        <v>35113</v>
      </c>
      <c r="B512" s="370" t="s">
        <v>35438</v>
      </c>
      <c r="C512" s="14" t="s">
        <v>18356</v>
      </c>
      <c r="D512" s="14" t="s">
        <v>36527</v>
      </c>
    </row>
    <row r="513" spans="1:4" ht="15.75" customHeight="1">
      <c r="A513" s="14" t="s">
        <v>5505</v>
      </c>
      <c r="B513" s="370" t="s">
        <v>12575</v>
      </c>
      <c r="C513" s="14" t="s">
        <v>18357</v>
      </c>
      <c r="D513" s="14" t="s">
        <v>37391</v>
      </c>
    </row>
    <row r="514" spans="1:4" ht="15.75" customHeight="1">
      <c r="A514" s="14" t="s">
        <v>5506</v>
      </c>
      <c r="B514" s="370" t="s">
        <v>12576</v>
      </c>
      <c r="C514" s="14" t="s">
        <v>18357</v>
      </c>
      <c r="D514" s="14" t="s">
        <v>38163</v>
      </c>
    </row>
    <row r="515" spans="1:4" ht="15.75" customHeight="1">
      <c r="A515" s="14" t="s">
        <v>5507</v>
      </c>
      <c r="B515" s="370" t="s">
        <v>12577</v>
      </c>
      <c r="C515" s="14" t="s">
        <v>18357</v>
      </c>
      <c r="D515" s="14" t="s">
        <v>37048</v>
      </c>
    </row>
    <row r="516" spans="1:4" ht="15.75" customHeight="1">
      <c r="A516" s="14" t="s">
        <v>5508</v>
      </c>
      <c r="B516" s="370" t="s">
        <v>12578</v>
      </c>
      <c r="C516" s="14" t="s">
        <v>18357</v>
      </c>
      <c r="D516" s="14" t="s">
        <v>39082</v>
      </c>
    </row>
    <row r="517" spans="1:4" ht="15.75" customHeight="1">
      <c r="A517" s="14" t="s">
        <v>5509</v>
      </c>
      <c r="B517" s="370" t="s">
        <v>12579</v>
      </c>
      <c r="C517" s="14" t="s">
        <v>18357</v>
      </c>
      <c r="D517" s="14" t="s">
        <v>19659</v>
      </c>
    </row>
    <row r="518" spans="1:4" ht="15.75" customHeight="1">
      <c r="A518" s="14" t="s">
        <v>5510</v>
      </c>
      <c r="B518" s="370" t="s">
        <v>12580</v>
      </c>
      <c r="C518" s="14" t="s">
        <v>18357</v>
      </c>
      <c r="D518" s="14" t="s">
        <v>18651</v>
      </c>
    </row>
    <row r="519" spans="1:4" ht="15.75" customHeight="1">
      <c r="A519" s="14" t="s">
        <v>5511</v>
      </c>
      <c r="B519" s="370" t="s">
        <v>12581</v>
      </c>
      <c r="C519" s="14" t="s">
        <v>18357</v>
      </c>
      <c r="D519" s="14" t="s">
        <v>39083</v>
      </c>
    </row>
    <row r="520" spans="1:4" ht="15.75" customHeight="1">
      <c r="A520" s="14" t="s">
        <v>5512</v>
      </c>
      <c r="B520" s="370" t="s">
        <v>12582</v>
      </c>
      <c r="C520" s="14" t="s">
        <v>18357</v>
      </c>
      <c r="D520" s="14" t="s">
        <v>39084</v>
      </c>
    </row>
    <row r="521" spans="1:4" ht="15.75" customHeight="1">
      <c r="A521" s="14" t="s">
        <v>5513</v>
      </c>
      <c r="B521" s="370" t="s">
        <v>12583</v>
      </c>
      <c r="C521" s="14" t="s">
        <v>18357</v>
      </c>
      <c r="D521" s="14" t="s">
        <v>39085</v>
      </c>
    </row>
    <row r="522" spans="1:4" ht="15.75" customHeight="1">
      <c r="A522" s="14" t="s">
        <v>5514</v>
      </c>
      <c r="B522" s="370" t="s">
        <v>12584</v>
      </c>
      <c r="C522" s="14" t="s">
        <v>18357</v>
      </c>
      <c r="D522" s="14" t="s">
        <v>19312</v>
      </c>
    </row>
    <row r="523" spans="1:4" ht="15.75" customHeight="1">
      <c r="A523" s="14" t="s">
        <v>5515</v>
      </c>
      <c r="B523" s="370" t="s">
        <v>12585</v>
      </c>
      <c r="C523" s="14" t="s">
        <v>18357</v>
      </c>
      <c r="D523" s="14" t="s">
        <v>36928</v>
      </c>
    </row>
    <row r="524" spans="1:4" ht="15.75" customHeight="1">
      <c r="A524" s="14" t="s">
        <v>5516</v>
      </c>
      <c r="B524" s="370" t="s">
        <v>12586</v>
      </c>
      <c r="C524" s="14" t="s">
        <v>18357</v>
      </c>
      <c r="D524" s="14" t="s">
        <v>36500</v>
      </c>
    </row>
    <row r="525" spans="1:4" ht="15.75" customHeight="1">
      <c r="A525" s="14" t="s">
        <v>5517</v>
      </c>
      <c r="B525" s="370" t="s">
        <v>12587</v>
      </c>
      <c r="C525" s="14" t="s">
        <v>18357</v>
      </c>
      <c r="D525" s="14" t="s">
        <v>19154</v>
      </c>
    </row>
    <row r="526" spans="1:4" ht="15.75" customHeight="1">
      <c r="A526" s="14" t="s">
        <v>5518</v>
      </c>
      <c r="B526" s="370" t="s">
        <v>12588</v>
      </c>
      <c r="C526" s="14" t="s">
        <v>18357</v>
      </c>
      <c r="D526" s="14" t="s">
        <v>36673</v>
      </c>
    </row>
    <row r="527" spans="1:4" ht="15.75" customHeight="1">
      <c r="A527" s="14" t="s">
        <v>5519</v>
      </c>
      <c r="B527" s="370" t="s">
        <v>12589</v>
      </c>
      <c r="C527" s="14" t="s">
        <v>18357</v>
      </c>
      <c r="D527" s="14" t="s">
        <v>21925</v>
      </c>
    </row>
    <row r="528" spans="1:4" ht="15.75" customHeight="1">
      <c r="A528" s="14" t="s">
        <v>5520</v>
      </c>
      <c r="B528" s="370" t="s">
        <v>12590</v>
      </c>
      <c r="C528" s="14" t="s">
        <v>18357</v>
      </c>
      <c r="D528" s="14" t="s">
        <v>39086</v>
      </c>
    </row>
    <row r="529" spans="1:4" ht="15.75" customHeight="1">
      <c r="A529" s="14" t="s">
        <v>5521</v>
      </c>
      <c r="B529" s="370" t="s">
        <v>12591</v>
      </c>
      <c r="C529" s="14" t="s">
        <v>18357</v>
      </c>
      <c r="D529" s="14" t="s">
        <v>37158</v>
      </c>
    </row>
    <row r="530" spans="1:4" ht="15.75" customHeight="1">
      <c r="A530" s="14" t="s">
        <v>5522</v>
      </c>
      <c r="B530" s="370" t="s">
        <v>12592</v>
      </c>
      <c r="C530" s="14" t="s">
        <v>18357</v>
      </c>
      <c r="D530" s="14" t="s">
        <v>39087</v>
      </c>
    </row>
    <row r="531" spans="1:4" ht="15.75" customHeight="1">
      <c r="A531" s="14" t="s">
        <v>5523</v>
      </c>
      <c r="B531" s="370" t="s">
        <v>12593</v>
      </c>
      <c r="C531" s="14" t="s">
        <v>18357</v>
      </c>
      <c r="D531" s="14" t="s">
        <v>36722</v>
      </c>
    </row>
    <row r="532" spans="1:4" ht="15.75" customHeight="1">
      <c r="A532" s="14" t="s">
        <v>5524</v>
      </c>
      <c r="B532" s="370" t="s">
        <v>12594</v>
      </c>
      <c r="C532" s="14" t="s">
        <v>18357</v>
      </c>
      <c r="D532" s="14" t="s">
        <v>36769</v>
      </c>
    </row>
    <row r="533" spans="1:4" ht="15.75" customHeight="1">
      <c r="A533" s="14" t="s">
        <v>5525</v>
      </c>
      <c r="B533" s="370" t="s">
        <v>12595</v>
      </c>
      <c r="C533" s="14" t="s">
        <v>18357</v>
      </c>
      <c r="D533" s="14" t="s">
        <v>39088</v>
      </c>
    </row>
    <row r="534" spans="1:4" ht="15.75" customHeight="1">
      <c r="A534" s="14" t="s">
        <v>5526</v>
      </c>
      <c r="B534" s="370" t="s">
        <v>12596</v>
      </c>
      <c r="C534" s="14" t="s">
        <v>18357</v>
      </c>
      <c r="D534" s="14" t="s">
        <v>39089</v>
      </c>
    </row>
    <row r="535" spans="1:4" ht="15.75" customHeight="1">
      <c r="A535" s="14" t="s">
        <v>5527</v>
      </c>
      <c r="B535" s="370" t="s">
        <v>12597</v>
      </c>
      <c r="C535" s="14" t="s">
        <v>18357</v>
      </c>
      <c r="D535" s="14" t="s">
        <v>36969</v>
      </c>
    </row>
    <row r="536" spans="1:4" ht="15.75" customHeight="1">
      <c r="A536" s="14" t="s">
        <v>5528</v>
      </c>
      <c r="B536" s="370" t="s">
        <v>12598</v>
      </c>
      <c r="C536" s="14" t="s">
        <v>18357</v>
      </c>
      <c r="D536" s="14" t="s">
        <v>36532</v>
      </c>
    </row>
    <row r="537" spans="1:4" ht="15.75" customHeight="1">
      <c r="A537" s="14" t="s">
        <v>5529</v>
      </c>
      <c r="B537" s="370" t="s">
        <v>12599</v>
      </c>
      <c r="C537" s="14" t="s">
        <v>18357</v>
      </c>
      <c r="D537" s="14" t="s">
        <v>21656</v>
      </c>
    </row>
    <row r="538" spans="1:4" ht="15.75" customHeight="1">
      <c r="A538" s="14" t="s">
        <v>5530</v>
      </c>
      <c r="B538" s="370" t="s">
        <v>12600</v>
      </c>
      <c r="C538" s="14" t="s">
        <v>18357</v>
      </c>
      <c r="D538" s="14" t="s">
        <v>39090</v>
      </c>
    </row>
    <row r="539" spans="1:4" ht="15.75" customHeight="1">
      <c r="A539" s="14" t="s">
        <v>5531</v>
      </c>
      <c r="B539" s="370" t="s">
        <v>12601</v>
      </c>
      <c r="C539" s="14" t="s">
        <v>18357</v>
      </c>
      <c r="D539" s="14" t="s">
        <v>37220</v>
      </c>
    </row>
    <row r="540" spans="1:4" ht="15.75" customHeight="1">
      <c r="A540" s="14" t="s">
        <v>5532</v>
      </c>
      <c r="B540" s="370" t="s">
        <v>12602</v>
      </c>
      <c r="C540" s="14" t="s">
        <v>18357</v>
      </c>
      <c r="D540" s="14" t="s">
        <v>39091</v>
      </c>
    </row>
    <row r="541" spans="1:4" ht="15.75" customHeight="1">
      <c r="A541" s="14" t="s">
        <v>5533</v>
      </c>
      <c r="B541" s="370" t="s">
        <v>12603</v>
      </c>
      <c r="C541" s="14" t="s">
        <v>18357</v>
      </c>
      <c r="D541" s="14" t="s">
        <v>19135</v>
      </c>
    </row>
    <row r="542" spans="1:4" ht="15.75" customHeight="1">
      <c r="A542" s="14" t="s">
        <v>5534</v>
      </c>
      <c r="B542" s="370" t="s">
        <v>12604</v>
      </c>
      <c r="C542" s="14" t="s">
        <v>18357</v>
      </c>
      <c r="D542" s="14" t="s">
        <v>18570</v>
      </c>
    </row>
    <row r="543" spans="1:4" ht="15.75" customHeight="1">
      <c r="A543" s="14" t="s">
        <v>5535</v>
      </c>
      <c r="B543" s="370" t="s">
        <v>12605</v>
      </c>
      <c r="C543" s="14" t="s">
        <v>18357</v>
      </c>
      <c r="D543" s="14" t="s">
        <v>36773</v>
      </c>
    </row>
    <row r="544" spans="1:4" ht="15.75" customHeight="1">
      <c r="A544" s="14" t="s">
        <v>5536</v>
      </c>
      <c r="B544" s="370" t="s">
        <v>12606</v>
      </c>
      <c r="C544" s="14" t="s">
        <v>18357</v>
      </c>
      <c r="D544" s="14" t="s">
        <v>39092</v>
      </c>
    </row>
    <row r="545" spans="1:4" ht="15.75" customHeight="1">
      <c r="A545" s="14" t="s">
        <v>5537</v>
      </c>
      <c r="B545" s="370" t="s">
        <v>12607</v>
      </c>
      <c r="C545" s="14" t="s">
        <v>18357</v>
      </c>
      <c r="D545" s="14" t="s">
        <v>39093</v>
      </c>
    </row>
    <row r="546" spans="1:4" ht="15.75" customHeight="1">
      <c r="A546" s="14" t="s">
        <v>5538</v>
      </c>
      <c r="B546" s="370" t="s">
        <v>12608</v>
      </c>
      <c r="C546" s="14" t="s">
        <v>18357</v>
      </c>
      <c r="D546" s="14" t="s">
        <v>21852</v>
      </c>
    </row>
    <row r="547" spans="1:4" ht="15.75" customHeight="1">
      <c r="A547" s="14" t="s">
        <v>5539</v>
      </c>
      <c r="B547" s="370" t="s">
        <v>12609</v>
      </c>
      <c r="C547" s="14" t="s">
        <v>18357</v>
      </c>
      <c r="D547" s="14" t="s">
        <v>18587</v>
      </c>
    </row>
    <row r="548" spans="1:4" ht="15.75" customHeight="1">
      <c r="A548" s="14" t="s">
        <v>5540</v>
      </c>
      <c r="B548" s="370" t="s">
        <v>12610</v>
      </c>
      <c r="C548" s="14" t="s">
        <v>18357</v>
      </c>
      <c r="D548" s="14" t="s">
        <v>39094</v>
      </c>
    </row>
    <row r="549" spans="1:4" ht="15.75" customHeight="1">
      <c r="A549" s="14" t="s">
        <v>5541</v>
      </c>
      <c r="B549" s="370" t="s">
        <v>12611</v>
      </c>
      <c r="C549" s="14" t="s">
        <v>18357</v>
      </c>
      <c r="D549" s="14" t="s">
        <v>39095</v>
      </c>
    </row>
    <row r="550" spans="1:4" ht="15.75" customHeight="1">
      <c r="A550" s="14" t="s">
        <v>5542</v>
      </c>
      <c r="B550" s="370" t="s">
        <v>12612</v>
      </c>
      <c r="C550" s="14" t="s">
        <v>18357</v>
      </c>
      <c r="D550" s="14" t="s">
        <v>19372</v>
      </c>
    </row>
    <row r="551" spans="1:4" ht="15.75" customHeight="1">
      <c r="A551" s="14" t="s">
        <v>5543</v>
      </c>
      <c r="B551" s="370" t="s">
        <v>12613</v>
      </c>
      <c r="C551" s="14" t="s">
        <v>18357</v>
      </c>
      <c r="D551" s="14" t="s">
        <v>39096</v>
      </c>
    </row>
    <row r="552" spans="1:4" ht="15.75" customHeight="1">
      <c r="A552" s="14" t="s">
        <v>5544</v>
      </c>
      <c r="B552" s="370" t="s">
        <v>12614</v>
      </c>
      <c r="C552" s="14" t="s">
        <v>18357</v>
      </c>
      <c r="D552" s="14" t="s">
        <v>39097</v>
      </c>
    </row>
    <row r="553" spans="1:4" ht="15.75" customHeight="1">
      <c r="A553" s="14" t="s">
        <v>5545</v>
      </c>
      <c r="B553" s="370" t="s">
        <v>12615</v>
      </c>
      <c r="C553" s="14" t="s">
        <v>18357</v>
      </c>
      <c r="D553" s="14" t="s">
        <v>18489</v>
      </c>
    </row>
    <row r="554" spans="1:4" ht="15.75" customHeight="1">
      <c r="A554" s="14" t="s">
        <v>5546</v>
      </c>
      <c r="B554" s="370" t="s">
        <v>12616</v>
      </c>
      <c r="C554" s="14" t="s">
        <v>18357</v>
      </c>
      <c r="D554" s="14" t="s">
        <v>18676</v>
      </c>
    </row>
    <row r="555" spans="1:4" ht="15.75" customHeight="1">
      <c r="A555" s="14" t="s">
        <v>5547</v>
      </c>
      <c r="B555" s="370" t="s">
        <v>12617</v>
      </c>
      <c r="C555" s="14" t="s">
        <v>18357</v>
      </c>
      <c r="D555" s="14" t="s">
        <v>19266</v>
      </c>
    </row>
    <row r="556" spans="1:4" ht="15.75" customHeight="1">
      <c r="A556" s="14" t="s">
        <v>5548</v>
      </c>
      <c r="B556" s="370" t="s">
        <v>12618</v>
      </c>
      <c r="C556" s="14" t="s">
        <v>18357</v>
      </c>
      <c r="D556" s="14" t="s">
        <v>39098</v>
      </c>
    </row>
    <row r="557" spans="1:4" ht="15.75" customHeight="1">
      <c r="A557" s="14" t="s">
        <v>5549</v>
      </c>
      <c r="B557" s="370" t="s">
        <v>12619</v>
      </c>
      <c r="C557" s="14" t="s">
        <v>18357</v>
      </c>
      <c r="D557" s="14" t="s">
        <v>18573</v>
      </c>
    </row>
    <row r="558" spans="1:4" ht="15.75" customHeight="1">
      <c r="A558" s="14" t="s">
        <v>5550</v>
      </c>
      <c r="B558" s="370" t="s">
        <v>12620</v>
      </c>
      <c r="C558" s="14" t="s">
        <v>18357</v>
      </c>
      <c r="D558" s="14" t="s">
        <v>37025</v>
      </c>
    </row>
    <row r="559" spans="1:4" ht="15.75" customHeight="1">
      <c r="A559" s="14" t="s">
        <v>5551</v>
      </c>
      <c r="B559" s="370" t="s">
        <v>12621</v>
      </c>
      <c r="C559" s="14" t="s">
        <v>18357</v>
      </c>
      <c r="D559" s="14" t="s">
        <v>18477</v>
      </c>
    </row>
    <row r="560" spans="1:4" ht="15.75" customHeight="1">
      <c r="A560" s="14" t="s">
        <v>5552</v>
      </c>
      <c r="B560" s="370" t="s">
        <v>12622</v>
      </c>
      <c r="C560" s="14" t="s">
        <v>18357</v>
      </c>
      <c r="D560" s="14" t="s">
        <v>39099</v>
      </c>
    </row>
    <row r="561" spans="1:4" ht="15.75" customHeight="1">
      <c r="A561" s="14" t="s">
        <v>5553</v>
      </c>
      <c r="B561" s="370" t="s">
        <v>12623</v>
      </c>
      <c r="C561" s="14" t="s">
        <v>18357</v>
      </c>
      <c r="D561" s="14" t="s">
        <v>39100</v>
      </c>
    </row>
    <row r="562" spans="1:4" ht="15.75" customHeight="1">
      <c r="A562" s="14" t="s">
        <v>5554</v>
      </c>
      <c r="B562" s="370" t="s">
        <v>12624</v>
      </c>
      <c r="C562" s="14" t="s">
        <v>18357</v>
      </c>
      <c r="D562" s="14" t="s">
        <v>18588</v>
      </c>
    </row>
    <row r="563" spans="1:4" ht="15.75" customHeight="1">
      <c r="A563" s="14" t="s">
        <v>5555</v>
      </c>
      <c r="B563" s="370" t="s">
        <v>12625</v>
      </c>
      <c r="C563" s="14" t="s">
        <v>18357</v>
      </c>
      <c r="D563" s="14" t="s">
        <v>19104</v>
      </c>
    </row>
    <row r="564" spans="1:4" ht="15.75" customHeight="1">
      <c r="A564" s="14" t="s">
        <v>5556</v>
      </c>
      <c r="B564" s="370" t="s">
        <v>12626</v>
      </c>
      <c r="C564" s="14" t="s">
        <v>18357</v>
      </c>
      <c r="D564" s="14" t="s">
        <v>39101</v>
      </c>
    </row>
    <row r="565" spans="1:4" ht="15.75" customHeight="1">
      <c r="A565" s="14" t="s">
        <v>5557</v>
      </c>
      <c r="B565" s="370" t="s">
        <v>12627</v>
      </c>
      <c r="C565" s="14" t="s">
        <v>18357</v>
      </c>
      <c r="D565" s="14" t="s">
        <v>39102</v>
      </c>
    </row>
    <row r="566" spans="1:4" ht="15.75" customHeight="1">
      <c r="A566" s="14" t="s">
        <v>5558</v>
      </c>
      <c r="B566" s="370" t="s">
        <v>12628</v>
      </c>
      <c r="C566" s="14" t="s">
        <v>18357</v>
      </c>
      <c r="D566" s="14" t="s">
        <v>39103</v>
      </c>
    </row>
    <row r="567" spans="1:4" ht="15.75" customHeight="1">
      <c r="A567" s="14" t="s">
        <v>5559</v>
      </c>
      <c r="B567" s="370" t="s">
        <v>12629</v>
      </c>
      <c r="C567" s="14" t="s">
        <v>18357</v>
      </c>
      <c r="D567" s="14" t="s">
        <v>19378</v>
      </c>
    </row>
    <row r="568" spans="1:4" ht="15.75" customHeight="1">
      <c r="A568" s="14" t="s">
        <v>5560</v>
      </c>
      <c r="B568" s="370" t="s">
        <v>12630</v>
      </c>
      <c r="C568" s="14" t="s">
        <v>18357</v>
      </c>
      <c r="D568" s="14" t="s">
        <v>39104</v>
      </c>
    </row>
    <row r="569" spans="1:4" ht="15.75" customHeight="1">
      <c r="A569" s="14" t="s">
        <v>5561</v>
      </c>
      <c r="B569" s="370" t="s">
        <v>12631</v>
      </c>
      <c r="C569" s="14" t="s">
        <v>18357</v>
      </c>
      <c r="D569" s="14" t="s">
        <v>36446</v>
      </c>
    </row>
    <row r="570" spans="1:4" ht="15.75" customHeight="1">
      <c r="A570" s="14" t="s">
        <v>5562</v>
      </c>
      <c r="B570" s="370" t="s">
        <v>12632</v>
      </c>
      <c r="C570" s="14" t="s">
        <v>18357</v>
      </c>
      <c r="D570" s="14" t="s">
        <v>39105</v>
      </c>
    </row>
    <row r="571" spans="1:4" ht="15.75" customHeight="1">
      <c r="A571" s="14" t="s">
        <v>5563</v>
      </c>
      <c r="B571" s="370" t="s">
        <v>12633</v>
      </c>
      <c r="C571" s="14" t="s">
        <v>18357</v>
      </c>
      <c r="D571" s="14" t="s">
        <v>39106</v>
      </c>
    </row>
    <row r="572" spans="1:4" ht="15.75" customHeight="1">
      <c r="A572" s="14" t="s">
        <v>5564</v>
      </c>
      <c r="B572" s="370" t="s">
        <v>12634</v>
      </c>
      <c r="C572" s="14" t="s">
        <v>18357</v>
      </c>
      <c r="D572" s="14" t="s">
        <v>39107</v>
      </c>
    </row>
    <row r="573" spans="1:4" ht="15.75" customHeight="1">
      <c r="A573" s="14" t="s">
        <v>5565</v>
      </c>
      <c r="B573" s="370" t="s">
        <v>12635</v>
      </c>
      <c r="C573" s="14" t="s">
        <v>18357</v>
      </c>
      <c r="D573" s="14" t="s">
        <v>18591</v>
      </c>
    </row>
    <row r="574" spans="1:4" ht="15.75" customHeight="1">
      <c r="A574" s="14" t="s">
        <v>5566</v>
      </c>
      <c r="B574" s="370" t="s">
        <v>12636</v>
      </c>
      <c r="C574" s="14" t="s">
        <v>18357</v>
      </c>
      <c r="D574" s="14" t="s">
        <v>39108</v>
      </c>
    </row>
    <row r="575" spans="1:4" ht="15.75" customHeight="1">
      <c r="A575" s="14" t="s">
        <v>5567</v>
      </c>
      <c r="B575" s="370" t="s">
        <v>12637</v>
      </c>
      <c r="C575" s="14" t="s">
        <v>18357</v>
      </c>
      <c r="D575" s="14" t="s">
        <v>39109</v>
      </c>
    </row>
    <row r="576" spans="1:4" ht="15.75" customHeight="1">
      <c r="A576" s="14" t="s">
        <v>5568</v>
      </c>
      <c r="B576" s="370" t="s">
        <v>12638</v>
      </c>
      <c r="C576" s="14" t="s">
        <v>18357</v>
      </c>
      <c r="D576" s="14" t="s">
        <v>18565</v>
      </c>
    </row>
    <row r="577" spans="1:4" ht="15.75" customHeight="1">
      <c r="A577" s="14" t="s">
        <v>5569</v>
      </c>
      <c r="B577" s="370" t="s">
        <v>12639</v>
      </c>
      <c r="C577" s="14" t="s">
        <v>18357</v>
      </c>
      <c r="D577" s="14" t="s">
        <v>19779</v>
      </c>
    </row>
    <row r="578" spans="1:4" ht="15.75" customHeight="1">
      <c r="A578" s="14" t="s">
        <v>5570</v>
      </c>
      <c r="B578" s="370" t="s">
        <v>12640</v>
      </c>
      <c r="C578" s="14" t="s">
        <v>18357</v>
      </c>
      <c r="D578" s="14" t="s">
        <v>39110</v>
      </c>
    </row>
    <row r="579" spans="1:4" ht="15.75" customHeight="1">
      <c r="A579" s="14" t="s">
        <v>5571</v>
      </c>
      <c r="B579" s="370" t="s">
        <v>12641</v>
      </c>
      <c r="C579" s="14" t="s">
        <v>18357</v>
      </c>
      <c r="D579" s="14" t="s">
        <v>18486</v>
      </c>
    </row>
    <row r="580" spans="1:4" ht="15.75" customHeight="1">
      <c r="A580" s="14" t="s">
        <v>5572</v>
      </c>
      <c r="B580" s="370" t="s">
        <v>12642</v>
      </c>
      <c r="C580" s="14" t="s">
        <v>18357</v>
      </c>
      <c r="D580" s="14" t="s">
        <v>18996</v>
      </c>
    </row>
    <row r="581" spans="1:4" ht="15.75" customHeight="1">
      <c r="A581" s="14" t="s">
        <v>5573</v>
      </c>
      <c r="B581" s="370" t="s">
        <v>12643</v>
      </c>
      <c r="C581" s="14" t="s">
        <v>18357</v>
      </c>
      <c r="D581" s="14" t="s">
        <v>19563</v>
      </c>
    </row>
    <row r="582" spans="1:4" ht="15.75" customHeight="1">
      <c r="A582" s="14" t="s">
        <v>5574</v>
      </c>
      <c r="B582" s="370" t="s">
        <v>12644</v>
      </c>
      <c r="C582" s="14" t="s">
        <v>18357</v>
      </c>
      <c r="D582" s="14" t="s">
        <v>19617</v>
      </c>
    </row>
    <row r="583" spans="1:4" ht="15.75" customHeight="1">
      <c r="A583" s="14" t="s">
        <v>5575</v>
      </c>
      <c r="B583" s="370" t="s">
        <v>12645</v>
      </c>
      <c r="C583" s="14" t="s">
        <v>18357</v>
      </c>
      <c r="D583" s="14" t="s">
        <v>39111</v>
      </c>
    </row>
    <row r="584" spans="1:4" ht="15.75" customHeight="1">
      <c r="A584" s="14" t="s">
        <v>5576</v>
      </c>
      <c r="B584" s="370" t="s">
        <v>12646</v>
      </c>
      <c r="C584" s="14" t="s">
        <v>18357</v>
      </c>
      <c r="D584" s="14" t="s">
        <v>19313</v>
      </c>
    </row>
    <row r="585" spans="1:4" ht="15.75" customHeight="1">
      <c r="A585" s="14" t="s">
        <v>5577</v>
      </c>
      <c r="B585" s="370" t="s">
        <v>12647</v>
      </c>
      <c r="C585" s="14" t="s">
        <v>18357</v>
      </c>
      <c r="D585" s="14" t="s">
        <v>39112</v>
      </c>
    </row>
    <row r="586" spans="1:4" ht="15.75" customHeight="1">
      <c r="A586" s="14" t="s">
        <v>5578</v>
      </c>
      <c r="B586" s="370" t="s">
        <v>12648</v>
      </c>
      <c r="C586" s="14" t="s">
        <v>18357</v>
      </c>
      <c r="D586" s="14" t="s">
        <v>39113</v>
      </c>
    </row>
    <row r="587" spans="1:4" ht="15.75" customHeight="1">
      <c r="A587" s="14" t="s">
        <v>5579</v>
      </c>
      <c r="B587" s="370" t="s">
        <v>12649</v>
      </c>
      <c r="C587" s="14" t="s">
        <v>18357</v>
      </c>
      <c r="D587" s="14" t="s">
        <v>39114</v>
      </c>
    </row>
    <row r="588" spans="1:4" ht="15.75" customHeight="1">
      <c r="A588" s="14" t="s">
        <v>5580</v>
      </c>
      <c r="B588" s="370" t="s">
        <v>12650</v>
      </c>
      <c r="C588" s="14" t="s">
        <v>18357</v>
      </c>
      <c r="D588" s="14" t="s">
        <v>36487</v>
      </c>
    </row>
    <row r="589" spans="1:4" ht="15.75" customHeight="1">
      <c r="A589" s="14" t="s">
        <v>5581</v>
      </c>
      <c r="B589" s="370" t="s">
        <v>12651</v>
      </c>
      <c r="C589" s="14" t="s">
        <v>18357</v>
      </c>
      <c r="D589" s="14" t="s">
        <v>19368</v>
      </c>
    </row>
    <row r="590" spans="1:4" ht="15.75" customHeight="1">
      <c r="A590" s="14" t="s">
        <v>5582</v>
      </c>
      <c r="B590" s="370" t="s">
        <v>12652</v>
      </c>
      <c r="C590" s="14" t="s">
        <v>18357</v>
      </c>
      <c r="D590" s="14" t="s">
        <v>39115</v>
      </c>
    </row>
    <row r="591" spans="1:4" ht="15.75" customHeight="1">
      <c r="A591" s="14" t="s">
        <v>5583</v>
      </c>
      <c r="B591" s="370" t="s">
        <v>12653</v>
      </c>
      <c r="C591" s="14" t="s">
        <v>18357</v>
      </c>
      <c r="D591" s="14" t="s">
        <v>36717</v>
      </c>
    </row>
    <row r="592" spans="1:4" ht="15.75" customHeight="1">
      <c r="A592" s="14" t="s">
        <v>5584</v>
      </c>
      <c r="B592" s="370" t="s">
        <v>12654</v>
      </c>
      <c r="C592" s="14" t="s">
        <v>18357</v>
      </c>
      <c r="D592" s="14" t="s">
        <v>19673</v>
      </c>
    </row>
    <row r="593" spans="1:4" ht="15.75" customHeight="1">
      <c r="A593" s="14" t="s">
        <v>5585</v>
      </c>
      <c r="B593" s="370" t="s">
        <v>12655</v>
      </c>
      <c r="C593" s="14" t="s">
        <v>18357</v>
      </c>
      <c r="D593" s="14" t="s">
        <v>39116</v>
      </c>
    </row>
    <row r="594" spans="1:4" ht="15.75" customHeight="1">
      <c r="A594" s="14" t="s">
        <v>5586</v>
      </c>
      <c r="B594" s="370" t="s">
        <v>12656</v>
      </c>
      <c r="C594" s="14" t="s">
        <v>18357</v>
      </c>
      <c r="D594" s="14" t="s">
        <v>19401</v>
      </c>
    </row>
    <row r="595" spans="1:4" ht="15.75" customHeight="1">
      <c r="A595" s="14" t="s">
        <v>5587</v>
      </c>
      <c r="B595" s="370" t="s">
        <v>12657</v>
      </c>
      <c r="C595" s="14" t="s">
        <v>18357</v>
      </c>
      <c r="D595" s="14" t="s">
        <v>18399</v>
      </c>
    </row>
    <row r="596" spans="1:4" ht="15.75" customHeight="1">
      <c r="A596" s="14" t="s">
        <v>5588</v>
      </c>
      <c r="B596" s="370" t="s">
        <v>12658</v>
      </c>
      <c r="C596" s="14" t="s">
        <v>18357</v>
      </c>
      <c r="D596" s="14" t="s">
        <v>39117</v>
      </c>
    </row>
    <row r="597" spans="1:4" ht="15.75" customHeight="1">
      <c r="A597" s="14" t="s">
        <v>5589</v>
      </c>
      <c r="B597" s="370" t="s">
        <v>12659</v>
      </c>
      <c r="C597" s="14" t="s">
        <v>18357</v>
      </c>
      <c r="D597" s="14" t="s">
        <v>39118</v>
      </c>
    </row>
    <row r="598" spans="1:4" ht="15.75" customHeight="1">
      <c r="A598" s="14" t="s">
        <v>5590</v>
      </c>
      <c r="B598" s="370" t="s">
        <v>12660</v>
      </c>
      <c r="C598" s="14" t="s">
        <v>18357</v>
      </c>
      <c r="D598" s="14" t="s">
        <v>39119</v>
      </c>
    </row>
    <row r="599" spans="1:4" ht="15.75" customHeight="1">
      <c r="A599" s="14" t="s">
        <v>5591</v>
      </c>
      <c r="B599" s="370" t="s">
        <v>12661</v>
      </c>
      <c r="C599" s="14" t="s">
        <v>18357</v>
      </c>
      <c r="D599" s="14" t="s">
        <v>21647</v>
      </c>
    </row>
    <row r="600" spans="1:4" ht="15.75" customHeight="1">
      <c r="A600" s="14" t="s">
        <v>5592</v>
      </c>
      <c r="B600" s="370" t="s">
        <v>12662</v>
      </c>
      <c r="C600" s="14" t="s">
        <v>18357</v>
      </c>
      <c r="D600" s="14" t="s">
        <v>39120</v>
      </c>
    </row>
    <row r="601" spans="1:4" ht="15.75" customHeight="1">
      <c r="A601" s="14" t="s">
        <v>5593</v>
      </c>
      <c r="B601" s="370" t="s">
        <v>12663</v>
      </c>
      <c r="C601" s="14" t="s">
        <v>18357</v>
      </c>
      <c r="D601" s="14" t="s">
        <v>37223</v>
      </c>
    </row>
    <row r="602" spans="1:4" ht="15.75" customHeight="1">
      <c r="A602" s="14" t="s">
        <v>5594</v>
      </c>
      <c r="B602" s="370" t="s">
        <v>12664</v>
      </c>
      <c r="C602" s="14" t="s">
        <v>18357</v>
      </c>
      <c r="D602" s="14" t="s">
        <v>19405</v>
      </c>
    </row>
    <row r="603" spans="1:4" ht="15.75" customHeight="1">
      <c r="A603" s="14" t="s">
        <v>5595</v>
      </c>
      <c r="B603" s="370" t="s">
        <v>12665</v>
      </c>
      <c r="C603" s="14" t="s">
        <v>18357</v>
      </c>
      <c r="D603" s="14" t="s">
        <v>39121</v>
      </c>
    </row>
    <row r="604" spans="1:4" ht="15.75" customHeight="1">
      <c r="A604" s="14" t="s">
        <v>5596</v>
      </c>
      <c r="B604" s="370" t="s">
        <v>12666</v>
      </c>
      <c r="C604" s="14" t="s">
        <v>18357</v>
      </c>
      <c r="D604" s="14" t="s">
        <v>36974</v>
      </c>
    </row>
    <row r="605" spans="1:4" ht="15.75" customHeight="1">
      <c r="A605" s="14" t="s">
        <v>5597</v>
      </c>
      <c r="B605" s="370" t="s">
        <v>12667</v>
      </c>
      <c r="C605" s="14" t="s">
        <v>18357</v>
      </c>
      <c r="D605" s="14" t="s">
        <v>19351</v>
      </c>
    </row>
    <row r="606" spans="1:4" ht="15.75" customHeight="1">
      <c r="A606" s="14" t="s">
        <v>5598</v>
      </c>
      <c r="B606" s="370" t="s">
        <v>12668</v>
      </c>
      <c r="C606" s="14" t="s">
        <v>18357</v>
      </c>
      <c r="D606" s="14" t="s">
        <v>18548</v>
      </c>
    </row>
    <row r="607" spans="1:4" ht="15.75" customHeight="1">
      <c r="A607" s="14" t="s">
        <v>5599</v>
      </c>
      <c r="B607" s="370" t="s">
        <v>12669</v>
      </c>
      <c r="C607" s="14" t="s">
        <v>18357</v>
      </c>
      <c r="D607" s="14" t="s">
        <v>39122</v>
      </c>
    </row>
    <row r="608" spans="1:4" ht="15.75" customHeight="1">
      <c r="A608" s="14" t="s">
        <v>5600</v>
      </c>
      <c r="B608" s="370" t="s">
        <v>12670</v>
      </c>
      <c r="C608" s="14" t="s">
        <v>18357</v>
      </c>
      <c r="D608" s="14" t="s">
        <v>39123</v>
      </c>
    </row>
    <row r="609" spans="1:4" ht="15.75" customHeight="1">
      <c r="A609" s="14" t="s">
        <v>5601</v>
      </c>
      <c r="B609" s="370" t="s">
        <v>12671</v>
      </c>
      <c r="C609" s="14" t="s">
        <v>18357</v>
      </c>
      <c r="D609" s="14" t="s">
        <v>37257</v>
      </c>
    </row>
    <row r="610" spans="1:4" ht="15.75" customHeight="1">
      <c r="A610" s="14" t="s">
        <v>5602</v>
      </c>
      <c r="B610" s="370" t="s">
        <v>12672</v>
      </c>
      <c r="C610" s="14" t="s">
        <v>18357</v>
      </c>
      <c r="D610" s="14" t="s">
        <v>18584</v>
      </c>
    </row>
    <row r="611" spans="1:4" ht="15.75" customHeight="1">
      <c r="A611" s="14" t="s">
        <v>5603</v>
      </c>
      <c r="B611" s="370" t="s">
        <v>12673</v>
      </c>
      <c r="C611" s="14" t="s">
        <v>18357</v>
      </c>
      <c r="D611" s="14" t="s">
        <v>18672</v>
      </c>
    </row>
    <row r="612" spans="1:4" ht="15.75" customHeight="1">
      <c r="A612" s="14" t="s">
        <v>5604</v>
      </c>
      <c r="B612" s="370" t="s">
        <v>12674</v>
      </c>
      <c r="C612" s="14" t="s">
        <v>18357</v>
      </c>
      <c r="D612" s="14" t="s">
        <v>21928</v>
      </c>
    </row>
    <row r="613" spans="1:4" ht="15.75" customHeight="1">
      <c r="A613" s="14" t="s">
        <v>5605</v>
      </c>
      <c r="B613" s="370" t="s">
        <v>12675</v>
      </c>
      <c r="C613" s="14" t="s">
        <v>18357</v>
      </c>
      <c r="D613" s="14" t="s">
        <v>39124</v>
      </c>
    </row>
    <row r="614" spans="1:4" ht="15.75" customHeight="1">
      <c r="A614" s="14" t="s">
        <v>5606</v>
      </c>
      <c r="B614" s="370" t="s">
        <v>12676</v>
      </c>
      <c r="C614" s="14" t="s">
        <v>18357</v>
      </c>
      <c r="D614" s="14" t="s">
        <v>18600</v>
      </c>
    </row>
    <row r="615" spans="1:4" ht="15.75" customHeight="1">
      <c r="A615" s="14" t="s">
        <v>5607</v>
      </c>
      <c r="B615" s="370" t="s">
        <v>12677</v>
      </c>
      <c r="C615" s="14" t="s">
        <v>18357</v>
      </c>
      <c r="D615" s="14" t="s">
        <v>39125</v>
      </c>
    </row>
    <row r="616" spans="1:4" ht="15.75" customHeight="1">
      <c r="A616" s="14" t="s">
        <v>5608</v>
      </c>
      <c r="B616" s="370" t="s">
        <v>12678</v>
      </c>
      <c r="C616" s="14" t="s">
        <v>18357</v>
      </c>
      <c r="D616" s="14" t="s">
        <v>39126</v>
      </c>
    </row>
    <row r="617" spans="1:4" ht="15.75" customHeight="1">
      <c r="A617" s="14" t="s">
        <v>5609</v>
      </c>
      <c r="B617" s="370" t="s">
        <v>12679</v>
      </c>
      <c r="C617" s="14" t="s">
        <v>18357</v>
      </c>
      <c r="D617" s="14" t="s">
        <v>19390</v>
      </c>
    </row>
    <row r="618" spans="1:4" ht="15.75" customHeight="1">
      <c r="A618" s="14" t="s">
        <v>5610</v>
      </c>
      <c r="B618" s="370" t="s">
        <v>12680</v>
      </c>
      <c r="C618" s="14" t="s">
        <v>18357</v>
      </c>
      <c r="D618" s="14" t="s">
        <v>39127</v>
      </c>
    </row>
    <row r="619" spans="1:4" ht="15.75" customHeight="1">
      <c r="A619" s="14" t="s">
        <v>5611</v>
      </c>
      <c r="B619" s="370" t="s">
        <v>12681</v>
      </c>
      <c r="C619" s="14" t="s">
        <v>18357</v>
      </c>
      <c r="D619" s="14" t="s">
        <v>39128</v>
      </c>
    </row>
    <row r="620" spans="1:4" ht="15.75" customHeight="1">
      <c r="A620" s="14" t="s">
        <v>5612</v>
      </c>
      <c r="B620" s="370" t="s">
        <v>12682</v>
      </c>
      <c r="C620" s="14" t="s">
        <v>18357</v>
      </c>
      <c r="D620" s="14" t="s">
        <v>18993</v>
      </c>
    </row>
    <row r="621" spans="1:4" ht="15.75" customHeight="1">
      <c r="A621" s="14" t="s">
        <v>5613</v>
      </c>
      <c r="B621" s="370" t="s">
        <v>12683</v>
      </c>
      <c r="C621" s="14" t="s">
        <v>18357</v>
      </c>
      <c r="D621" s="14" t="s">
        <v>18584</v>
      </c>
    </row>
    <row r="622" spans="1:4" ht="15.75" customHeight="1">
      <c r="A622" s="14" t="s">
        <v>5614</v>
      </c>
      <c r="B622" s="370" t="s">
        <v>12684</v>
      </c>
      <c r="C622" s="14" t="s">
        <v>18357</v>
      </c>
      <c r="D622" s="14" t="s">
        <v>19317</v>
      </c>
    </row>
    <row r="623" spans="1:4" ht="15.75" customHeight="1">
      <c r="A623" s="14" t="s">
        <v>5615</v>
      </c>
      <c r="B623" s="370" t="s">
        <v>12685</v>
      </c>
      <c r="C623" s="14" t="s">
        <v>18357</v>
      </c>
      <c r="D623" s="14" t="s">
        <v>36525</v>
      </c>
    </row>
    <row r="624" spans="1:4" ht="15.75" customHeight="1">
      <c r="A624" s="14" t="s">
        <v>5616</v>
      </c>
      <c r="B624" s="370" t="s">
        <v>12686</v>
      </c>
      <c r="C624" s="14" t="s">
        <v>18357</v>
      </c>
      <c r="D624" s="14" t="s">
        <v>39129</v>
      </c>
    </row>
    <row r="625" spans="1:4" ht="15.75" customHeight="1">
      <c r="A625" s="14" t="s">
        <v>5617</v>
      </c>
      <c r="B625" s="370" t="s">
        <v>12687</v>
      </c>
      <c r="C625" s="14" t="s">
        <v>18357</v>
      </c>
      <c r="D625" s="14" t="s">
        <v>39130</v>
      </c>
    </row>
    <row r="626" spans="1:4" ht="15.75" customHeight="1">
      <c r="A626" s="14" t="s">
        <v>5618</v>
      </c>
      <c r="B626" s="370" t="s">
        <v>12688</v>
      </c>
      <c r="C626" s="14" t="s">
        <v>18357</v>
      </c>
      <c r="D626" s="14" t="s">
        <v>39131</v>
      </c>
    </row>
    <row r="627" spans="1:4" ht="15.75" customHeight="1">
      <c r="A627" s="14" t="s">
        <v>5619</v>
      </c>
      <c r="B627" s="370" t="s">
        <v>12689</v>
      </c>
      <c r="C627" s="14" t="s">
        <v>18357</v>
      </c>
      <c r="D627" s="14" t="s">
        <v>37114</v>
      </c>
    </row>
    <row r="628" spans="1:4" ht="15.75" customHeight="1">
      <c r="A628" s="14" t="s">
        <v>5620</v>
      </c>
      <c r="B628" s="370" t="s">
        <v>12690</v>
      </c>
      <c r="C628" s="14" t="s">
        <v>18357</v>
      </c>
      <c r="D628" s="14" t="s">
        <v>18650</v>
      </c>
    </row>
    <row r="629" spans="1:4" ht="15.75" customHeight="1">
      <c r="A629" s="14" t="s">
        <v>5621</v>
      </c>
      <c r="B629" s="370" t="s">
        <v>12691</v>
      </c>
      <c r="C629" s="14" t="s">
        <v>18357</v>
      </c>
      <c r="D629" s="14" t="s">
        <v>39132</v>
      </c>
    </row>
    <row r="630" spans="1:4" ht="15.75" customHeight="1">
      <c r="A630" s="14" t="s">
        <v>5622</v>
      </c>
      <c r="B630" s="370" t="s">
        <v>12692</v>
      </c>
      <c r="C630" s="14" t="s">
        <v>18357</v>
      </c>
      <c r="D630" s="14" t="s">
        <v>36753</v>
      </c>
    </row>
    <row r="631" spans="1:4" ht="15.75" customHeight="1">
      <c r="A631" s="14" t="s">
        <v>5623</v>
      </c>
      <c r="B631" s="370" t="s">
        <v>12693</v>
      </c>
      <c r="C631" s="14" t="s">
        <v>18357</v>
      </c>
      <c r="D631" s="14" t="s">
        <v>18569</v>
      </c>
    </row>
    <row r="632" spans="1:4" ht="15.75" customHeight="1">
      <c r="A632" s="14" t="s">
        <v>5624</v>
      </c>
      <c r="B632" s="370" t="s">
        <v>12694</v>
      </c>
      <c r="C632" s="14" t="s">
        <v>18357</v>
      </c>
      <c r="D632" s="14" t="s">
        <v>18600</v>
      </c>
    </row>
    <row r="633" spans="1:4" ht="15.75" customHeight="1">
      <c r="A633" s="14" t="s">
        <v>5625</v>
      </c>
      <c r="B633" s="370" t="s">
        <v>12695</v>
      </c>
      <c r="C633" s="14" t="s">
        <v>18357</v>
      </c>
      <c r="D633" s="14" t="s">
        <v>18600</v>
      </c>
    </row>
    <row r="634" spans="1:4" ht="15.75" customHeight="1">
      <c r="A634" s="14" t="s">
        <v>5626</v>
      </c>
      <c r="B634" s="370" t="s">
        <v>12696</v>
      </c>
      <c r="C634" s="14" t="s">
        <v>18357</v>
      </c>
      <c r="D634" s="14" t="s">
        <v>19209</v>
      </c>
    </row>
    <row r="635" spans="1:4" ht="15.75" customHeight="1">
      <c r="A635" s="14" t="s">
        <v>5627</v>
      </c>
      <c r="B635" s="370" t="s">
        <v>12697</v>
      </c>
      <c r="C635" s="14" t="s">
        <v>18357</v>
      </c>
      <c r="D635" s="14" t="s">
        <v>19261</v>
      </c>
    </row>
    <row r="636" spans="1:4" ht="15.75" customHeight="1">
      <c r="A636" s="14" t="s">
        <v>5628</v>
      </c>
      <c r="B636" s="370" t="s">
        <v>12698</v>
      </c>
      <c r="C636" s="14" t="s">
        <v>18357</v>
      </c>
      <c r="D636" s="14" t="s">
        <v>36774</v>
      </c>
    </row>
    <row r="637" spans="1:4" ht="15.75" customHeight="1">
      <c r="A637" s="14" t="s">
        <v>5629</v>
      </c>
      <c r="B637" s="370" t="s">
        <v>12699</v>
      </c>
      <c r="C637" s="14" t="s">
        <v>18357</v>
      </c>
      <c r="D637" s="14" t="s">
        <v>19425</v>
      </c>
    </row>
    <row r="638" spans="1:4" ht="15.75" customHeight="1">
      <c r="A638" s="14" t="s">
        <v>5630</v>
      </c>
      <c r="B638" s="370" t="s">
        <v>12700</v>
      </c>
      <c r="C638" s="14" t="s">
        <v>18357</v>
      </c>
      <c r="D638" s="14" t="s">
        <v>39133</v>
      </c>
    </row>
    <row r="639" spans="1:4" ht="15.75" customHeight="1">
      <c r="A639" s="14" t="s">
        <v>5631</v>
      </c>
      <c r="B639" s="370" t="s">
        <v>12701</v>
      </c>
      <c r="C639" s="14" t="s">
        <v>18357</v>
      </c>
      <c r="D639" s="14" t="s">
        <v>39134</v>
      </c>
    </row>
    <row r="640" spans="1:4" ht="15.75" customHeight="1">
      <c r="A640" s="14" t="s">
        <v>5632</v>
      </c>
      <c r="B640" s="370" t="s">
        <v>12702</v>
      </c>
      <c r="C640" s="14" t="s">
        <v>18357</v>
      </c>
      <c r="D640" s="14" t="s">
        <v>39135</v>
      </c>
    </row>
    <row r="641" spans="1:4" ht="15.75" customHeight="1">
      <c r="A641" s="14" t="s">
        <v>5633</v>
      </c>
      <c r="B641" s="370" t="s">
        <v>12703</v>
      </c>
      <c r="C641" s="14" t="s">
        <v>18357</v>
      </c>
      <c r="D641" s="14" t="s">
        <v>19640</v>
      </c>
    </row>
    <row r="642" spans="1:4" ht="15.75" customHeight="1">
      <c r="A642" s="14" t="s">
        <v>5634</v>
      </c>
      <c r="B642" s="370" t="s">
        <v>12704</v>
      </c>
      <c r="C642" s="14" t="s">
        <v>18357</v>
      </c>
      <c r="D642" s="14" t="s">
        <v>19605</v>
      </c>
    </row>
    <row r="643" spans="1:4" ht="15.75" customHeight="1">
      <c r="A643" s="14" t="s">
        <v>5635</v>
      </c>
      <c r="B643" s="370" t="s">
        <v>12705</v>
      </c>
      <c r="C643" s="14" t="s">
        <v>18357</v>
      </c>
      <c r="D643" s="14" t="s">
        <v>39136</v>
      </c>
    </row>
    <row r="644" spans="1:4" ht="15.75" customHeight="1">
      <c r="A644" s="14" t="s">
        <v>5636</v>
      </c>
      <c r="B644" s="370" t="s">
        <v>12706</v>
      </c>
      <c r="C644" s="14" t="s">
        <v>18357</v>
      </c>
      <c r="D644" s="14" t="s">
        <v>19959</v>
      </c>
    </row>
    <row r="645" spans="1:4" ht="15.75" customHeight="1">
      <c r="A645" s="14" t="s">
        <v>5637</v>
      </c>
      <c r="B645" s="370" t="s">
        <v>12707</v>
      </c>
      <c r="C645" s="14" t="s">
        <v>18357</v>
      </c>
      <c r="D645" s="14" t="s">
        <v>21779</v>
      </c>
    </row>
    <row r="646" spans="1:4" ht="15.75" customHeight="1">
      <c r="A646" s="14" t="s">
        <v>5638</v>
      </c>
      <c r="B646" s="370" t="s">
        <v>12708</v>
      </c>
      <c r="C646" s="14" t="s">
        <v>18357</v>
      </c>
      <c r="D646" s="14" t="s">
        <v>39137</v>
      </c>
    </row>
    <row r="647" spans="1:4" ht="15.75" customHeight="1">
      <c r="A647" s="14" t="s">
        <v>5639</v>
      </c>
      <c r="B647" s="370" t="s">
        <v>12709</v>
      </c>
      <c r="C647" s="14" t="s">
        <v>18357</v>
      </c>
      <c r="D647" s="14" t="s">
        <v>39138</v>
      </c>
    </row>
    <row r="648" spans="1:4" ht="15.75" customHeight="1">
      <c r="A648" s="14" t="s">
        <v>5640</v>
      </c>
      <c r="B648" s="370" t="s">
        <v>12710</v>
      </c>
      <c r="C648" s="14" t="s">
        <v>18357</v>
      </c>
      <c r="D648" s="14" t="s">
        <v>39139</v>
      </c>
    </row>
    <row r="649" spans="1:4" ht="15.75" customHeight="1">
      <c r="A649" s="14" t="s">
        <v>5641</v>
      </c>
      <c r="B649" s="370" t="s">
        <v>12711</v>
      </c>
      <c r="C649" s="14" t="s">
        <v>18357</v>
      </c>
      <c r="D649" s="14" t="s">
        <v>38775</v>
      </c>
    </row>
    <row r="650" spans="1:4" ht="15.75" customHeight="1">
      <c r="A650" s="14" t="s">
        <v>5642</v>
      </c>
      <c r="B650" s="370" t="s">
        <v>12712</v>
      </c>
      <c r="C650" s="14" t="s">
        <v>18357</v>
      </c>
      <c r="D650" s="14" t="s">
        <v>39140</v>
      </c>
    </row>
    <row r="651" spans="1:4" ht="15.75" customHeight="1">
      <c r="A651" s="14" t="s">
        <v>5643</v>
      </c>
      <c r="B651" s="370" t="s">
        <v>12713</v>
      </c>
      <c r="C651" s="14" t="s">
        <v>18357</v>
      </c>
      <c r="D651" s="14" t="s">
        <v>18621</v>
      </c>
    </row>
    <row r="652" spans="1:4" ht="15.75" customHeight="1">
      <c r="A652" s="14" t="s">
        <v>5644</v>
      </c>
      <c r="B652" s="370" t="s">
        <v>12714</v>
      </c>
      <c r="C652" s="14" t="s">
        <v>18357</v>
      </c>
      <c r="D652" s="14" t="s">
        <v>18584</v>
      </c>
    </row>
    <row r="653" spans="1:4" ht="15.75" customHeight="1">
      <c r="A653" s="14" t="s">
        <v>5645</v>
      </c>
      <c r="B653" s="370" t="s">
        <v>12715</v>
      </c>
      <c r="C653" s="14" t="s">
        <v>18357</v>
      </c>
      <c r="D653" s="14" t="s">
        <v>39141</v>
      </c>
    </row>
    <row r="654" spans="1:4" ht="15.75" customHeight="1">
      <c r="A654" s="14" t="s">
        <v>5646</v>
      </c>
      <c r="B654" s="370" t="s">
        <v>12716</v>
      </c>
      <c r="C654" s="14" t="s">
        <v>18357</v>
      </c>
      <c r="D654" s="14" t="s">
        <v>39142</v>
      </c>
    </row>
    <row r="655" spans="1:4" ht="15.75" customHeight="1">
      <c r="A655" s="14" t="s">
        <v>5647</v>
      </c>
      <c r="B655" s="370" t="s">
        <v>12717</v>
      </c>
      <c r="C655" s="14" t="s">
        <v>18357</v>
      </c>
      <c r="D655" s="14" t="s">
        <v>18369</v>
      </c>
    </row>
    <row r="656" spans="1:4" ht="15.75" customHeight="1">
      <c r="A656" s="14" t="s">
        <v>35114</v>
      </c>
      <c r="B656" s="370" t="s">
        <v>35439</v>
      </c>
      <c r="C656" s="14" t="s">
        <v>18357</v>
      </c>
      <c r="D656" s="14" t="s">
        <v>18546</v>
      </c>
    </row>
    <row r="657" spans="1:4" ht="15.75" customHeight="1">
      <c r="A657" s="14" t="s">
        <v>35115</v>
      </c>
      <c r="B657" s="370" t="s">
        <v>35440</v>
      </c>
      <c r="C657" s="14" t="s">
        <v>18357</v>
      </c>
      <c r="D657" s="14" t="s">
        <v>19409</v>
      </c>
    </row>
    <row r="658" spans="1:4" ht="15.75" customHeight="1">
      <c r="A658" s="14" t="s">
        <v>5648</v>
      </c>
      <c r="B658" s="370" t="s">
        <v>12718</v>
      </c>
      <c r="C658" s="14" t="s">
        <v>149</v>
      </c>
      <c r="D658" s="14" t="s">
        <v>19902</v>
      </c>
    </row>
    <row r="659" spans="1:4" ht="15.75" customHeight="1">
      <c r="A659" s="14" t="s">
        <v>5649</v>
      </c>
      <c r="B659" s="370" t="s">
        <v>12719</v>
      </c>
      <c r="C659" s="14" t="s">
        <v>149</v>
      </c>
      <c r="D659" s="14" t="s">
        <v>39143</v>
      </c>
    </row>
    <row r="660" spans="1:4" ht="15.75" customHeight="1">
      <c r="A660" s="14" t="s">
        <v>5650</v>
      </c>
      <c r="B660" s="370" t="s">
        <v>12720</v>
      </c>
      <c r="C660" s="14" t="s">
        <v>149</v>
      </c>
      <c r="D660" s="14" t="s">
        <v>36550</v>
      </c>
    </row>
    <row r="661" spans="1:4" ht="15.75" customHeight="1">
      <c r="A661" s="14" t="s">
        <v>5651</v>
      </c>
      <c r="B661" s="370" t="s">
        <v>12721</v>
      </c>
      <c r="C661" s="14" t="s">
        <v>149</v>
      </c>
      <c r="D661" s="14" t="s">
        <v>39144</v>
      </c>
    </row>
    <row r="662" spans="1:4" ht="15.75" customHeight="1">
      <c r="A662" s="14" t="s">
        <v>5652</v>
      </c>
      <c r="B662" s="370" t="s">
        <v>12722</v>
      </c>
      <c r="C662" s="14" t="s">
        <v>149</v>
      </c>
      <c r="D662" s="14" t="s">
        <v>39145</v>
      </c>
    </row>
    <row r="663" spans="1:4" ht="15.75" customHeight="1">
      <c r="A663" s="14" t="s">
        <v>5653</v>
      </c>
      <c r="B663" s="370" t="s">
        <v>12723</v>
      </c>
      <c r="C663" s="14" t="s">
        <v>149</v>
      </c>
      <c r="D663" s="14" t="s">
        <v>19344</v>
      </c>
    </row>
    <row r="664" spans="1:4" ht="15.75" customHeight="1">
      <c r="A664" s="14" t="s">
        <v>5654</v>
      </c>
      <c r="B664" s="370" t="s">
        <v>12724</v>
      </c>
      <c r="C664" s="14" t="s">
        <v>149</v>
      </c>
      <c r="D664" s="14" t="s">
        <v>37690</v>
      </c>
    </row>
    <row r="665" spans="1:4" ht="15.75" customHeight="1">
      <c r="A665" s="14" t="s">
        <v>5655</v>
      </c>
      <c r="B665" s="370" t="s">
        <v>12725</v>
      </c>
      <c r="C665" s="14" t="s">
        <v>149</v>
      </c>
      <c r="D665" s="14" t="s">
        <v>38300</v>
      </c>
    </row>
    <row r="666" spans="1:4" ht="15.75" customHeight="1">
      <c r="A666" s="14" t="s">
        <v>5656</v>
      </c>
      <c r="B666" s="370" t="s">
        <v>12726</v>
      </c>
      <c r="C666" s="14" t="s">
        <v>149</v>
      </c>
      <c r="D666" s="14" t="s">
        <v>39146</v>
      </c>
    </row>
    <row r="667" spans="1:4" ht="15.75" customHeight="1">
      <c r="A667" s="14" t="s">
        <v>5657</v>
      </c>
      <c r="B667" s="370" t="s">
        <v>12727</v>
      </c>
      <c r="C667" s="14" t="s">
        <v>149</v>
      </c>
      <c r="D667" s="14" t="s">
        <v>36505</v>
      </c>
    </row>
    <row r="668" spans="1:4" ht="15.75" customHeight="1">
      <c r="A668" s="14" t="s">
        <v>5658</v>
      </c>
      <c r="B668" s="370" t="s">
        <v>12728</v>
      </c>
      <c r="C668" s="14" t="s">
        <v>149</v>
      </c>
      <c r="D668" s="14" t="s">
        <v>18651</v>
      </c>
    </row>
    <row r="669" spans="1:4" ht="15.75" customHeight="1">
      <c r="A669" s="14" t="s">
        <v>5659</v>
      </c>
      <c r="B669" s="370" t="s">
        <v>12729</v>
      </c>
      <c r="C669" s="14" t="s">
        <v>149</v>
      </c>
      <c r="D669" s="14" t="s">
        <v>19469</v>
      </c>
    </row>
    <row r="670" spans="1:4" ht="15.75" customHeight="1">
      <c r="A670" s="14" t="s">
        <v>5660</v>
      </c>
      <c r="B670" s="370" t="s">
        <v>12730</v>
      </c>
      <c r="C670" s="14" t="s">
        <v>149</v>
      </c>
      <c r="D670" s="14" t="s">
        <v>39147</v>
      </c>
    </row>
    <row r="671" spans="1:4" ht="15.75" customHeight="1">
      <c r="A671" s="14" t="s">
        <v>5661</v>
      </c>
      <c r="B671" s="370" t="s">
        <v>12731</v>
      </c>
      <c r="C671" s="14" t="s">
        <v>149</v>
      </c>
      <c r="D671" s="14" t="s">
        <v>39148</v>
      </c>
    </row>
    <row r="672" spans="1:4" ht="15.75" customHeight="1">
      <c r="A672" s="14" t="s">
        <v>5662</v>
      </c>
      <c r="B672" s="370" t="s">
        <v>12732</v>
      </c>
      <c r="C672" s="14" t="s">
        <v>149</v>
      </c>
      <c r="D672" s="14" t="s">
        <v>39149</v>
      </c>
    </row>
    <row r="673" spans="1:4" ht="15.75" customHeight="1">
      <c r="A673" s="14" t="s">
        <v>5663</v>
      </c>
      <c r="B673" s="370" t="s">
        <v>12733</v>
      </c>
      <c r="C673" s="14" t="s">
        <v>149</v>
      </c>
      <c r="D673" s="14" t="s">
        <v>39150</v>
      </c>
    </row>
    <row r="674" spans="1:4" ht="15.75" customHeight="1">
      <c r="A674" s="14" t="s">
        <v>5664</v>
      </c>
      <c r="B674" s="370" t="s">
        <v>12734</v>
      </c>
      <c r="C674" s="14" t="s">
        <v>149</v>
      </c>
      <c r="D674" s="14" t="s">
        <v>36507</v>
      </c>
    </row>
    <row r="675" spans="1:4" ht="15.75" customHeight="1">
      <c r="A675" s="14" t="s">
        <v>5665</v>
      </c>
      <c r="B675" s="370" t="s">
        <v>12735</v>
      </c>
      <c r="C675" s="14" t="s">
        <v>149</v>
      </c>
      <c r="D675" s="14" t="s">
        <v>39151</v>
      </c>
    </row>
    <row r="676" spans="1:4" ht="15.75" customHeight="1">
      <c r="A676" s="14" t="s">
        <v>5666</v>
      </c>
      <c r="B676" s="370" t="s">
        <v>12736</v>
      </c>
      <c r="C676" s="14" t="s">
        <v>149</v>
      </c>
      <c r="D676" s="14" t="s">
        <v>36677</v>
      </c>
    </row>
    <row r="677" spans="1:4" ht="15.75" customHeight="1">
      <c r="A677" s="14" t="s">
        <v>5667</v>
      </c>
      <c r="B677" s="370" t="s">
        <v>12737</v>
      </c>
      <c r="C677" s="14" t="s">
        <v>149</v>
      </c>
      <c r="D677" s="14" t="s">
        <v>39152</v>
      </c>
    </row>
    <row r="678" spans="1:4" ht="15.75" customHeight="1">
      <c r="A678" s="14" t="s">
        <v>5668</v>
      </c>
      <c r="B678" s="370" t="s">
        <v>12738</v>
      </c>
      <c r="C678" s="14" t="s">
        <v>149</v>
      </c>
      <c r="D678" s="14" t="s">
        <v>39153</v>
      </c>
    </row>
    <row r="679" spans="1:4" ht="15.75" customHeight="1">
      <c r="A679" s="14" t="s">
        <v>5669</v>
      </c>
      <c r="B679" s="370" t="s">
        <v>12739</v>
      </c>
      <c r="C679" s="14" t="s">
        <v>149</v>
      </c>
      <c r="D679" s="14" t="s">
        <v>39154</v>
      </c>
    </row>
    <row r="680" spans="1:4" ht="15.75" customHeight="1">
      <c r="A680" s="14" t="s">
        <v>5670</v>
      </c>
      <c r="B680" s="370" t="s">
        <v>12740</v>
      </c>
      <c r="C680" s="14" t="s">
        <v>149</v>
      </c>
      <c r="D680" s="14" t="s">
        <v>39155</v>
      </c>
    </row>
    <row r="681" spans="1:4" ht="15.75" customHeight="1">
      <c r="A681" s="14" t="s">
        <v>5671</v>
      </c>
      <c r="B681" s="370" t="s">
        <v>12741</v>
      </c>
      <c r="C681" s="14" t="s">
        <v>149</v>
      </c>
      <c r="D681" s="14" t="s">
        <v>39156</v>
      </c>
    </row>
    <row r="682" spans="1:4" ht="15.75" customHeight="1">
      <c r="A682" s="14" t="s">
        <v>5672</v>
      </c>
      <c r="B682" s="370" t="s">
        <v>12742</v>
      </c>
      <c r="C682" s="14" t="s">
        <v>149</v>
      </c>
      <c r="D682" s="14" t="s">
        <v>18732</v>
      </c>
    </row>
    <row r="683" spans="1:4" ht="15.75" customHeight="1">
      <c r="A683" s="14" t="s">
        <v>5673</v>
      </c>
      <c r="B683" s="370" t="s">
        <v>12743</v>
      </c>
      <c r="C683" s="14" t="s">
        <v>149</v>
      </c>
      <c r="D683" s="14" t="s">
        <v>36510</v>
      </c>
    </row>
    <row r="684" spans="1:4" ht="15.75" customHeight="1">
      <c r="A684" s="14" t="s">
        <v>5674</v>
      </c>
      <c r="B684" s="370" t="s">
        <v>12744</v>
      </c>
      <c r="C684" s="14" t="s">
        <v>149</v>
      </c>
      <c r="D684" s="14" t="s">
        <v>19635</v>
      </c>
    </row>
    <row r="685" spans="1:4" ht="15.75" customHeight="1">
      <c r="A685" s="14" t="s">
        <v>5675</v>
      </c>
      <c r="B685" s="370" t="s">
        <v>12745</v>
      </c>
      <c r="C685" s="14" t="s">
        <v>149</v>
      </c>
      <c r="D685" s="14" t="s">
        <v>38338</v>
      </c>
    </row>
    <row r="686" spans="1:4" ht="15.75" customHeight="1">
      <c r="A686" s="14" t="s">
        <v>5676</v>
      </c>
      <c r="B686" s="370" t="s">
        <v>12746</v>
      </c>
      <c r="C686" s="14" t="s">
        <v>149</v>
      </c>
      <c r="D686" s="14" t="s">
        <v>39157</v>
      </c>
    </row>
    <row r="687" spans="1:4" ht="15.75" customHeight="1">
      <c r="A687" s="14" t="s">
        <v>5677</v>
      </c>
      <c r="B687" s="370" t="s">
        <v>12747</v>
      </c>
      <c r="C687" s="14" t="s">
        <v>149</v>
      </c>
      <c r="D687" s="14" t="s">
        <v>36512</v>
      </c>
    </row>
    <row r="688" spans="1:4" ht="15.75" customHeight="1">
      <c r="A688" s="14" t="s">
        <v>5678</v>
      </c>
      <c r="B688" s="370" t="s">
        <v>12748</v>
      </c>
      <c r="C688" s="14" t="s">
        <v>149</v>
      </c>
      <c r="D688" s="14" t="s">
        <v>18726</v>
      </c>
    </row>
    <row r="689" spans="1:4" ht="15.75" customHeight="1">
      <c r="A689" s="14" t="s">
        <v>5679</v>
      </c>
      <c r="B689" s="370" t="s">
        <v>12749</v>
      </c>
      <c r="C689" s="14" t="s">
        <v>149</v>
      </c>
      <c r="D689" s="14" t="s">
        <v>36752</v>
      </c>
    </row>
    <row r="690" spans="1:4" ht="15.75" customHeight="1">
      <c r="A690" s="14" t="s">
        <v>5680</v>
      </c>
      <c r="B690" s="370" t="s">
        <v>12750</v>
      </c>
      <c r="C690" s="14" t="s">
        <v>149</v>
      </c>
      <c r="D690" s="14" t="s">
        <v>39158</v>
      </c>
    </row>
    <row r="691" spans="1:4" ht="15.75" customHeight="1">
      <c r="A691" s="14" t="s">
        <v>5681</v>
      </c>
      <c r="B691" s="370" t="s">
        <v>12751</v>
      </c>
      <c r="C691" s="14" t="s">
        <v>149</v>
      </c>
      <c r="D691" s="14" t="s">
        <v>39159</v>
      </c>
    </row>
    <row r="692" spans="1:4" ht="15.75" customHeight="1">
      <c r="A692" s="14" t="s">
        <v>5682</v>
      </c>
      <c r="B692" s="370" t="s">
        <v>12752</v>
      </c>
      <c r="C692" s="14" t="s">
        <v>149</v>
      </c>
      <c r="D692" s="14" t="s">
        <v>37142</v>
      </c>
    </row>
    <row r="693" spans="1:4" ht="15.75" customHeight="1">
      <c r="A693" s="14" t="s">
        <v>5683</v>
      </c>
      <c r="B693" s="370" t="s">
        <v>12753</v>
      </c>
      <c r="C693" s="14" t="s">
        <v>149</v>
      </c>
      <c r="D693" s="14" t="s">
        <v>39160</v>
      </c>
    </row>
    <row r="694" spans="1:4" ht="15.75" customHeight="1">
      <c r="A694" s="14" t="s">
        <v>5684</v>
      </c>
      <c r="B694" s="370" t="s">
        <v>12754</v>
      </c>
      <c r="C694" s="14" t="s">
        <v>149</v>
      </c>
      <c r="D694" s="14" t="s">
        <v>36778</v>
      </c>
    </row>
    <row r="695" spans="1:4" ht="15.75" customHeight="1">
      <c r="A695" s="14" t="s">
        <v>5685</v>
      </c>
      <c r="B695" s="370" t="s">
        <v>12755</v>
      </c>
      <c r="C695" s="14" t="s">
        <v>149</v>
      </c>
      <c r="D695" s="14" t="s">
        <v>39161</v>
      </c>
    </row>
    <row r="696" spans="1:4" ht="15.75" customHeight="1">
      <c r="A696" s="14" t="s">
        <v>5686</v>
      </c>
      <c r="B696" s="370" t="s">
        <v>12756</v>
      </c>
      <c r="C696" s="14" t="s">
        <v>149</v>
      </c>
      <c r="D696" s="14" t="s">
        <v>19344</v>
      </c>
    </row>
    <row r="697" spans="1:4" ht="15.75" customHeight="1">
      <c r="A697" s="14" t="s">
        <v>5687</v>
      </c>
      <c r="B697" s="370" t="s">
        <v>12757</v>
      </c>
      <c r="C697" s="14" t="s">
        <v>149</v>
      </c>
      <c r="D697" s="14" t="s">
        <v>39162</v>
      </c>
    </row>
    <row r="698" spans="1:4" ht="15.75" customHeight="1">
      <c r="A698" s="14" t="s">
        <v>5688</v>
      </c>
      <c r="B698" s="370" t="s">
        <v>12758</v>
      </c>
      <c r="C698" s="14" t="s">
        <v>149</v>
      </c>
      <c r="D698" s="14" t="s">
        <v>39163</v>
      </c>
    </row>
    <row r="699" spans="1:4" ht="15.75" customHeight="1">
      <c r="A699" s="14" t="s">
        <v>5689</v>
      </c>
      <c r="B699" s="370" t="s">
        <v>12759</v>
      </c>
      <c r="C699" s="14" t="s">
        <v>149</v>
      </c>
      <c r="D699" s="14" t="s">
        <v>19104</v>
      </c>
    </row>
    <row r="700" spans="1:4" ht="15.75" customHeight="1">
      <c r="A700" s="14" t="s">
        <v>5690</v>
      </c>
      <c r="B700" s="370" t="s">
        <v>12760</v>
      </c>
      <c r="C700" s="14" t="s">
        <v>149</v>
      </c>
      <c r="D700" s="14" t="s">
        <v>18588</v>
      </c>
    </row>
    <row r="701" spans="1:4" ht="15.75" customHeight="1">
      <c r="A701" s="14" t="s">
        <v>5691</v>
      </c>
      <c r="B701" s="370" t="s">
        <v>12761</v>
      </c>
      <c r="C701" s="14" t="s">
        <v>149</v>
      </c>
      <c r="D701" s="14" t="s">
        <v>18975</v>
      </c>
    </row>
    <row r="702" spans="1:4" ht="15.75" customHeight="1">
      <c r="A702" s="14" t="s">
        <v>5692</v>
      </c>
      <c r="B702" s="370" t="s">
        <v>12762</v>
      </c>
      <c r="C702" s="14" t="s">
        <v>149</v>
      </c>
      <c r="D702" s="14" t="s">
        <v>19552</v>
      </c>
    </row>
    <row r="703" spans="1:4" ht="15.75" customHeight="1">
      <c r="A703" s="14" t="s">
        <v>5693</v>
      </c>
      <c r="B703" s="370" t="s">
        <v>12763</v>
      </c>
      <c r="C703" s="14" t="s">
        <v>149</v>
      </c>
      <c r="D703" s="14" t="s">
        <v>38252</v>
      </c>
    </row>
    <row r="704" spans="1:4" ht="15.75" customHeight="1">
      <c r="A704" s="14" t="s">
        <v>5694</v>
      </c>
      <c r="B704" s="370" t="s">
        <v>12764</v>
      </c>
      <c r="C704" s="14" t="s">
        <v>149</v>
      </c>
      <c r="D704" s="14" t="s">
        <v>39164</v>
      </c>
    </row>
    <row r="705" spans="1:4" ht="15.75" customHeight="1">
      <c r="A705" s="14" t="s">
        <v>5695</v>
      </c>
      <c r="B705" s="370" t="s">
        <v>12765</v>
      </c>
      <c r="C705" s="14" t="s">
        <v>149</v>
      </c>
      <c r="D705" s="14" t="s">
        <v>21927</v>
      </c>
    </row>
    <row r="706" spans="1:4" ht="15.75" customHeight="1">
      <c r="A706" s="14" t="s">
        <v>5696</v>
      </c>
      <c r="B706" s="370" t="s">
        <v>12766</v>
      </c>
      <c r="C706" s="14" t="s">
        <v>149</v>
      </c>
      <c r="D706" s="14" t="s">
        <v>19332</v>
      </c>
    </row>
    <row r="707" spans="1:4" ht="15.75" customHeight="1">
      <c r="A707" s="14" t="s">
        <v>5697</v>
      </c>
      <c r="B707" s="370" t="s">
        <v>12767</v>
      </c>
      <c r="C707" s="14" t="s">
        <v>149</v>
      </c>
      <c r="D707" s="14" t="s">
        <v>36515</v>
      </c>
    </row>
    <row r="708" spans="1:4" ht="15.75" customHeight="1">
      <c r="A708" s="14" t="s">
        <v>5698</v>
      </c>
      <c r="B708" s="370" t="s">
        <v>12768</v>
      </c>
      <c r="C708" s="14" t="s">
        <v>149</v>
      </c>
      <c r="D708" s="14" t="s">
        <v>19309</v>
      </c>
    </row>
    <row r="709" spans="1:4" ht="15.75" customHeight="1">
      <c r="A709" s="14" t="s">
        <v>5699</v>
      </c>
      <c r="B709" s="370" t="s">
        <v>12769</v>
      </c>
      <c r="C709" s="14" t="s">
        <v>149</v>
      </c>
      <c r="D709" s="14" t="s">
        <v>18502</v>
      </c>
    </row>
    <row r="710" spans="1:4" ht="15.75" customHeight="1">
      <c r="A710" s="14" t="s">
        <v>5700</v>
      </c>
      <c r="B710" s="370" t="s">
        <v>12770</v>
      </c>
      <c r="C710" s="14" t="s">
        <v>149</v>
      </c>
      <c r="D710" s="14" t="s">
        <v>18587</v>
      </c>
    </row>
    <row r="711" spans="1:4" ht="15.75" customHeight="1">
      <c r="A711" s="14" t="s">
        <v>5701</v>
      </c>
      <c r="B711" s="370" t="s">
        <v>12771</v>
      </c>
      <c r="C711" s="14" t="s">
        <v>149</v>
      </c>
      <c r="D711" s="14" t="s">
        <v>39165</v>
      </c>
    </row>
    <row r="712" spans="1:4" ht="15.75" customHeight="1">
      <c r="A712" s="14" t="s">
        <v>5702</v>
      </c>
      <c r="B712" s="370" t="s">
        <v>12772</v>
      </c>
      <c r="C712" s="14" t="s">
        <v>149</v>
      </c>
      <c r="D712" s="14" t="s">
        <v>36518</v>
      </c>
    </row>
    <row r="713" spans="1:4" ht="15.75" customHeight="1">
      <c r="A713" s="14" t="s">
        <v>5703</v>
      </c>
      <c r="B713" s="370" t="s">
        <v>12773</v>
      </c>
      <c r="C713" s="14" t="s">
        <v>149</v>
      </c>
      <c r="D713" s="14" t="s">
        <v>18486</v>
      </c>
    </row>
    <row r="714" spans="1:4" ht="15.75" customHeight="1">
      <c r="A714" s="14" t="s">
        <v>5704</v>
      </c>
      <c r="B714" s="370" t="s">
        <v>12774</v>
      </c>
      <c r="C714" s="14" t="s">
        <v>149</v>
      </c>
      <c r="D714" s="14" t="s">
        <v>36519</v>
      </c>
    </row>
    <row r="715" spans="1:4" ht="15.75" customHeight="1">
      <c r="A715" s="14" t="s">
        <v>5705</v>
      </c>
      <c r="B715" s="370" t="s">
        <v>12775</v>
      </c>
      <c r="C715" s="14" t="s">
        <v>149</v>
      </c>
      <c r="D715" s="14" t="s">
        <v>36650</v>
      </c>
    </row>
    <row r="716" spans="1:4" ht="15.75" customHeight="1">
      <c r="A716" s="14" t="s">
        <v>5706</v>
      </c>
      <c r="B716" s="370" t="s">
        <v>12776</v>
      </c>
      <c r="C716" s="14" t="s">
        <v>149</v>
      </c>
      <c r="D716" s="14" t="s">
        <v>39166</v>
      </c>
    </row>
    <row r="717" spans="1:4" ht="15.75" customHeight="1">
      <c r="A717" s="14" t="s">
        <v>5707</v>
      </c>
      <c r="B717" s="370" t="s">
        <v>12777</v>
      </c>
      <c r="C717" s="14" t="s">
        <v>149</v>
      </c>
      <c r="D717" s="14" t="s">
        <v>18467</v>
      </c>
    </row>
    <row r="718" spans="1:4" ht="15.75" customHeight="1">
      <c r="A718" s="14" t="s">
        <v>5708</v>
      </c>
      <c r="B718" s="370" t="s">
        <v>12778</v>
      </c>
      <c r="C718" s="14" t="s">
        <v>149</v>
      </c>
      <c r="D718" s="14" t="s">
        <v>36590</v>
      </c>
    </row>
    <row r="719" spans="1:4" ht="15.75" customHeight="1">
      <c r="A719" s="14" t="s">
        <v>5709</v>
      </c>
      <c r="B719" s="370" t="s">
        <v>12779</v>
      </c>
      <c r="C719" s="14" t="s">
        <v>149</v>
      </c>
      <c r="D719" s="14" t="s">
        <v>37165</v>
      </c>
    </row>
    <row r="720" spans="1:4" ht="15.75" customHeight="1">
      <c r="A720" s="14" t="s">
        <v>5710</v>
      </c>
      <c r="B720" s="370" t="s">
        <v>12780</v>
      </c>
      <c r="C720" s="14" t="s">
        <v>149</v>
      </c>
      <c r="D720" s="14" t="s">
        <v>37309</v>
      </c>
    </row>
    <row r="721" spans="1:4" ht="15.75" customHeight="1">
      <c r="A721" s="14" t="s">
        <v>5711</v>
      </c>
      <c r="B721" s="370" t="s">
        <v>12781</v>
      </c>
      <c r="C721" s="14" t="s">
        <v>149</v>
      </c>
      <c r="D721" s="14" t="s">
        <v>19226</v>
      </c>
    </row>
    <row r="722" spans="1:4" ht="15.75" customHeight="1">
      <c r="A722" s="14" t="s">
        <v>5712</v>
      </c>
      <c r="B722" s="370" t="s">
        <v>12782</v>
      </c>
      <c r="C722" s="14" t="s">
        <v>149</v>
      </c>
      <c r="D722" s="14" t="s">
        <v>19904</v>
      </c>
    </row>
    <row r="723" spans="1:4" ht="15.75" customHeight="1">
      <c r="A723" s="14" t="s">
        <v>5713</v>
      </c>
      <c r="B723" s="370" t="s">
        <v>12783</v>
      </c>
      <c r="C723" s="14" t="s">
        <v>149</v>
      </c>
      <c r="D723" s="14" t="s">
        <v>39167</v>
      </c>
    </row>
    <row r="724" spans="1:4" ht="15.75" customHeight="1">
      <c r="A724" s="14" t="s">
        <v>5714</v>
      </c>
      <c r="B724" s="370" t="s">
        <v>12784</v>
      </c>
      <c r="C724" s="14" t="s">
        <v>149</v>
      </c>
      <c r="D724" s="14" t="s">
        <v>39168</v>
      </c>
    </row>
    <row r="725" spans="1:4" ht="15.75" customHeight="1">
      <c r="A725" s="14" t="s">
        <v>5715</v>
      </c>
      <c r="B725" s="370" t="s">
        <v>12785</v>
      </c>
      <c r="C725" s="14" t="s">
        <v>149</v>
      </c>
      <c r="D725" s="14" t="s">
        <v>39169</v>
      </c>
    </row>
    <row r="726" spans="1:4" ht="15.75" customHeight="1">
      <c r="A726" s="14" t="s">
        <v>5716</v>
      </c>
      <c r="B726" s="370" t="s">
        <v>12786</v>
      </c>
      <c r="C726" s="14" t="s">
        <v>149</v>
      </c>
      <c r="D726" s="14" t="s">
        <v>39170</v>
      </c>
    </row>
    <row r="727" spans="1:4" ht="15.75" customHeight="1">
      <c r="A727" s="14" t="s">
        <v>5717</v>
      </c>
      <c r="B727" s="370" t="s">
        <v>12787</v>
      </c>
      <c r="C727" s="14" t="s">
        <v>149</v>
      </c>
      <c r="D727" s="14" t="s">
        <v>18536</v>
      </c>
    </row>
    <row r="728" spans="1:4" ht="15.75" customHeight="1">
      <c r="A728" s="14" t="s">
        <v>5718</v>
      </c>
      <c r="B728" s="370" t="s">
        <v>12788</v>
      </c>
      <c r="C728" s="14" t="s">
        <v>149</v>
      </c>
      <c r="D728" s="14" t="s">
        <v>39171</v>
      </c>
    </row>
    <row r="729" spans="1:4" ht="15.75" customHeight="1">
      <c r="A729" s="14" t="s">
        <v>5719</v>
      </c>
      <c r="B729" s="370" t="s">
        <v>12789</v>
      </c>
      <c r="C729" s="14" t="s">
        <v>149</v>
      </c>
      <c r="D729" s="14" t="s">
        <v>19313</v>
      </c>
    </row>
    <row r="730" spans="1:4" ht="15.75" customHeight="1">
      <c r="A730" s="14" t="s">
        <v>5720</v>
      </c>
      <c r="B730" s="370" t="s">
        <v>12790</v>
      </c>
      <c r="C730" s="14" t="s">
        <v>149</v>
      </c>
      <c r="D730" s="14" t="s">
        <v>37152</v>
      </c>
    </row>
    <row r="731" spans="1:4" ht="15.75" customHeight="1">
      <c r="A731" s="14" t="s">
        <v>5721</v>
      </c>
      <c r="B731" s="370" t="s">
        <v>12791</v>
      </c>
      <c r="C731" s="14" t="s">
        <v>149</v>
      </c>
      <c r="D731" s="14" t="s">
        <v>39172</v>
      </c>
    </row>
    <row r="732" spans="1:4" ht="15.75" customHeight="1">
      <c r="A732" s="14" t="s">
        <v>5722</v>
      </c>
      <c r="B732" s="370" t="s">
        <v>12792</v>
      </c>
      <c r="C732" s="14" t="s">
        <v>149</v>
      </c>
      <c r="D732" s="14" t="s">
        <v>39173</v>
      </c>
    </row>
    <row r="733" spans="1:4" ht="15.75" customHeight="1">
      <c r="A733" s="14" t="s">
        <v>5723</v>
      </c>
      <c r="B733" s="370" t="s">
        <v>12793</v>
      </c>
      <c r="C733" s="14" t="s">
        <v>149</v>
      </c>
      <c r="D733" s="14" t="s">
        <v>39174</v>
      </c>
    </row>
    <row r="734" spans="1:4" ht="15.75" customHeight="1">
      <c r="A734" s="14" t="s">
        <v>5724</v>
      </c>
      <c r="B734" s="370" t="s">
        <v>12794</v>
      </c>
      <c r="C734" s="14" t="s">
        <v>149</v>
      </c>
      <c r="D734" s="14" t="s">
        <v>21615</v>
      </c>
    </row>
    <row r="735" spans="1:4" ht="15.75" customHeight="1">
      <c r="A735" s="14" t="s">
        <v>5725</v>
      </c>
      <c r="B735" s="370" t="s">
        <v>12795</v>
      </c>
      <c r="C735" s="14" t="s">
        <v>149</v>
      </c>
      <c r="D735" s="14" t="s">
        <v>39175</v>
      </c>
    </row>
    <row r="736" spans="1:4" ht="15.75" customHeight="1">
      <c r="A736" s="14" t="s">
        <v>5726</v>
      </c>
      <c r="B736" s="370" t="s">
        <v>12796</v>
      </c>
      <c r="C736" s="14" t="s">
        <v>149</v>
      </c>
      <c r="D736" s="14" t="s">
        <v>39171</v>
      </c>
    </row>
    <row r="737" spans="1:4" ht="15.75" customHeight="1">
      <c r="A737" s="14" t="s">
        <v>5727</v>
      </c>
      <c r="B737" s="370" t="s">
        <v>12797</v>
      </c>
      <c r="C737" s="14" t="s">
        <v>149</v>
      </c>
      <c r="D737" s="14" t="s">
        <v>39176</v>
      </c>
    </row>
    <row r="738" spans="1:4" ht="15.75" customHeight="1">
      <c r="A738" s="14" t="s">
        <v>5728</v>
      </c>
      <c r="B738" s="370" t="s">
        <v>12798</v>
      </c>
      <c r="C738" s="14" t="s">
        <v>149</v>
      </c>
      <c r="D738" s="14" t="s">
        <v>19752</v>
      </c>
    </row>
    <row r="739" spans="1:4" ht="15.75" customHeight="1">
      <c r="A739" s="14" t="s">
        <v>5729</v>
      </c>
      <c r="B739" s="370" t="s">
        <v>12799</v>
      </c>
      <c r="C739" s="14" t="s">
        <v>149</v>
      </c>
      <c r="D739" s="14" t="s">
        <v>39177</v>
      </c>
    </row>
    <row r="740" spans="1:4" ht="15.75" customHeight="1">
      <c r="A740" s="14" t="s">
        <v>5730</v>
      </c>
      <c r="B740" s="370" t="s">
        <v>12800</v>
      </c>
      <c r="C740" s="14" t="s">
        <v>149</v>
      </c>
      <c r="D740" s="14" t="s">
        <v>37180</v>
      </c>
    </row>
    <row r="741" spans="1:4" ht="15.75" customHeight="1">
      <c r="A741" s="14" t="s">
        <v>5731</v>
      </c>
      <c r="B741" s="370" t="s">
        <v>12801</v>
      </c>
      <c r="C741" s="14" t="s">
        <v>149</v>
      </c>
      <c r="D741" s="14" t="s">
        <v>36937</v>
      </c>
    </row>
    <row r="742" spans="1:4" ht="15.75" customHeight="1">
      <c r="A742" s="14" t="s">
        <v>5732</v>
      </c>
      <c r="B742" s="370" t="s">
        <v>12802</v>
      </c>
      <c r="C742" s="14" t="s">
        <v>149</v>
      </c>
      <c r="D742" s="14" t="s">
        <v>39178</v>
      </c>
    </row>
    <row r="743" spans="1:4" ht="15.75" customHeight="1">
      <c r="A743" s="14" t="s">
        <v>5733</v>
      </c>
      <c r="B743" s="370" t="s">
        <v>12803</v>
      </c>
      <c r="C743" s="14" t="s">
        <v>149</v>
      </c>
      <c r="D743" s="14" t="s">
        <v>39179</v>
      </c>
    </row>
    <row r="744" spans="1:4" ht="15.75" customHeight="1">
      <c r="A744" s="14" t="s">
        <v>5734</v>
      </c>
      <c r="B744" s="370" t="s">
        <v>12804</v>
      </c>
      <c r="C744" s="14" t="s">
        <v>149</v>
      </c>
      <c r="D744" s="14" t="s">
        <v>19320</v>
      </c>
    </row>
    <row r="745" spans="1:4" ht="15.75" customHeight="1">
      <c r="A745" s="14" t="s">
        <v>5735</v>
      </c>
      <c r="B745" s="370" t="s">
        <v>12805</v>
      </c>
      <c r="C745" s="14" t="s">
        <v>149</v>
      </c>
      <c r="D745" s="14" t="s">
        <v>39180</v>
      </c>
    </row>
    <row r="746" spans="1:4" ht="15.75" customHeight="1">
      <c r="A746" s="14" t="s">
        <v>5736</v>
      </c>
      <c r="B746" s="370" t="s">
        <v>12806</v>
      </c>
      <c r="C746" s="14" t="s">
        <v>149</v>
      </c>
      <c r="D746" s="14" t="s">
        <v>19333</v>
      </c>
    </row>
    <row r="747" spans="1:4" ht="15.75" customHeight="1">
      <c r="A747" s="14" t="s">
        <v>5737</v>
      </c>
      <c r="B747" s="370" t="s">
        <v>12807</v>
      </c>
      <c r="C747" s="14" t="s">
        <v>149</v>
      </c>
      <c r="D747" s="14" t="s">
        <v>19120</v>
      </c>
    </row>
    <row r="748" spans="1:4" ht="15.75" customHeight="1">
      <c r="A748" s="14" t="s">
        <v>5738</v>
      </c>
      <c r="B748" s="370" t="s">
        <v>12808</v>
      </c>
      <c r="C748" s="14" t="s">
        <v>149</v>
      </c>
      <c r="D748" s="14" t="s">
        <v>39145</v>
      </c>
    </row>
    <row r="749" spans="1:4" ht="15.75" customHeight="1">
      <c r="A749" s="14" t="s">
        <v>5739</v>
      </c>
      <c r="B749" s="370" t="s">
        <v>12809</v>
      </c>
      <c r="C749" s="14" t="s">
        <v>149</v>
      </c>
      <c r="D749" s="14" t="s">
        <v>19371</v>
      </c>
    </row>
    <row r="750" spans="1:4" ht="15.75" customHeight="1">
      <c r="A750" s="14" t="s">
        <v>5740</v>
      </c>
      <c r="B750" s="370" t="s">
        <v>12810</v>
      </c>
      <c r="C750" s="14" t="s">
        <v>149</v>
      </c>
      <c r="D750" s="14" t="s">
        <v>19355</v>
      </c>
    </row>
    <row r="751" spans="1:4" ht="15.75" customHeight="1">
      <c r="A751" s="14" t="s">
        <v>5741</v>
      </c>
      <c r="B751" s="370" t="s">
        <v>12811</v>
      </c>
      <c r="C751" s="14" t="s">
        <v>149</v>
      </c>
      <c r="D751" s="14" t="s">
        <v>19425</v>
      </c>
    </row>
    <row r="752" spans="1:4" ht="15.75" customHeight="1">
      <c r="A752" s="14" t="s">
        <v>5742</v>
      </c>
      <c r="B752" s="370" t="s">
        <v>12812</v>
      </c>
      <c r="C752" s="14" t="s">
        <v>149</v>
      </c>
      <c r="D752" s="14" t="s">
        <v>39181</v>
      </c>
    </row>
    <row r="753" spans="1:4" ht="15.75" customHeight="1">
      <c r="A753" s="14" t="s">
        <v>5743</v>
      </c>
      <c r="B753" s="370" t="s">
        <v>12813</v>
      </c>
      <c r="C753" s="14" t="s">
        <v>149</v>
      </c>
      <c r="D753" s="14" t="s">
        <v>36525</v>
      </c>
    </row>
    <row r="754" spans="1:4" ht="15.75" customHeight="1">
      <c r="A754" s="14" t="s">
        <v>5744</v>
      </c>
      <c r="B754" s="370" t="s">
        <v>12814</v>
      </c>
      <c r="C754" s="14" t="s">
        <v>149</v>
      </c>
      <c r="D754" s="14" t="s">
        <v>39169</v>
      </c>
    </row>
    <row r="755" spans="1:4" ht="15.75" customHeight="1">
      <c r="A755" s="14" t="s">
        <v>5745</v>
      </c>
      <c r="B755" s="370" t="s">
        <v>12815</v>
      </c>
      <c r="C755" s="14" t="s">
        <v>149</v>
      </c>
      <c r="D755" s="14" t="s">
        <v>39182</v>
      </c>
    </row>
    <row r="756" spans="1:4" ht="15.75" customHeight="1">
      <c r="A756" s="14" t="s">
        <v>5746</v>
      </c>
      <c r="B756" s="370" t="s">
        <v>12816</v>
      </c>
      <c r="C756" s="14" t="s">
        <v>149</v>
      </c>
      <c r="D756" s="14" t="s">
        <v>37165</v>
      </c>
    </row>
    <row r="757" spans="1:4" ht="15.75" customHeight="1">
      <c r="A757" s="14" t="s">
        <v>5747</v>
      </c>
      <c r="B757" s="370" t="s">
        <v>12817</v>
      </c>
      <c r="C757" s="14" t="s">
        <v>149</v>
      </c>
      <c r="D757" s="14" t="s">
        <v>18918</v>
      </c>
    </row>
    <row r="758" spans="1:4" ht="15.75" customHeight="1">
      <c r="A758" s="14" t="s">
        <v>5748</v>
      </c>
      <c r="B758" s="370" t="s">
        <v>12818</v>
      </c>
      <c r="C758" s="14" t="s">
        <v>149</v>
      </c>
      <c r="D758" s="14" t="s">
        <v>18459</v>
      </c>
    </row>
    <row r="759" spans="1:4" ht="15.75" customHeight="1">
      <c r="A759" s="14" t="s">
        <v>5749</v>
      </c>
      <c r="B759" s="370" t="s">
        <v>12819</v>
      </c>
      <c r="C759" s="14" t="s">
        <v>149</v>
      </c>
      <c r="D759" s="14" t="s">
        <v>21624</v>
      </c>
    </row>
    <row r="760" spans="1:4" ht="15.75" customHeight="1">
      <c r="A760" s="14" t="s">
        <v>5750</v>
      </c>
      <c r="B760" s="370" t="s">
        <v>12820</v>
      </c>
      <c r="C760" s="14" t="s">
        <v>149</v>
      </c>
      <c r="D760" s="14" t="s">
        <v>39183</v>
      </c>
    </row>
    <row r="761" spans="1:4" ht="15.75" customHeight="1">
      <c r="A761" s="14" t="s">
        <v>5751</v>
      </c>
      <c r="B761" s="370" t="s">
        <v>12821</v>
      </c>
      <c r="C761" s="14" t="s">
        <v>149</v>
      </c>
      <c r="D761" s="14" t="s">
        <v>39184</v>
      </c>
    </row>
    <row r="762" spans="1:4" ht="15.75" customHeight="1">
      <c r="A762" s="14" t="s">
        <v>5752</v>
      </c>
      <c r="B762" s="370" t="s">
        <v>12822</v>
      </c>
      <c r="C762" s="14" t="s">
        <v>149</v>
      </c>
      <c r="D762" s="14" t="s">
        <v>19707</v>
      </c>
    </row>
    <row r="763" spans="1:4" ht="15.75" customHeight="1">
      <c r="A763" s="14" t="s">
        <v>5753</v>
      </c>
      <c r="B763" s="370" t="s">
        <v>12823</v>
      </c>
      <c r="C763" s="14" t="s">
        <v>149</v>
      </c>
      <c r="D763" s="14" t="s">
        <v>18481</v>
      </c>
    </row>
    <row r="764" spans="1:4" ht="15.75" customHeight="1">
      <c r="A764" s="14" t="s">
        <v>5754</v>
      </c>
      <c r="B764" s="370" t="s">
        <v>12824</v>
      </c>
      <c r="C764" s="14" t="s">
        <v>149</v>
      </c>
      <c r="D764" s="14" t="s">
        <v>18453</v>
      </c>
    </row>
    <row r="765" spans="1:4" ht="15.75" customHeight="1">
      <c r="A765" s="14" t="s">
        <v>5755</v>
      </c>
      <c r="B765" s="370" t="s">
        <v>12825</v>
      </c>
      <c r="C765" s="14" t="s">
        <v>149</v>
      </c>
      <c r="D765" s="14" t="s">
        <v>19310</v>
      </c>
    </row>
    <row r="766" spans="1:4" ht="15.75" customHeight="1">
      <c r="A766" s="14" t="s">
        <v>5756</v>
      </c>
      <c r="B766" s="370" t="s">
        <v>12826</v>
      </c>
      <c r="C766" s="14" t="s">
        <v>149</v>
      </c>
      <c r="D766" s="14" t="s">
        <v>37483</v>
      </c>
    </row>
    <row r="767" spans="1:4" ht="15.75" customHeight="1">
      <c r="A767" s="14" t="s">
        <v>5757</v>
      </c>
      <c r="B767" s="370" t="s">
        <v>12827</v>
      </c>
      <c r="C767" s="14" t="s">
        <v>149</v>
      </c>
      <c r="D767" s="14" t="s">
        <v>18551</v>
      </c>
    </row>
    <row r="768" spans="1:4" ht="15.75" customHeight="1">
      <c r="A768" s="14" t="s">
        <v>5758</v>
      </c>
      <c r="B768" s="370" t="s">
        <v>12828</v>
      </c>
      <c r="C768" s="14" t="s">
        <v>149</v>
      </c>
      <c r="D768" s="14" t="s">
        <v>18546</v>
      </c>
    </row>
    <row r="769" spans="1:4" ht="15.75" customHeight="1">
      <c r="A769" s="14" t="s">
        <v>5759</v>
      </c>
      <c r="B769" s="370" t="s">
        <v>12829</v>
      </c>
      <c r="C769" s="14" t="s">
        <v>149</v>
      </c>
      <c r="D769" s="14" t="s">
        <v>19513</v>
      </c>
    </row>
    <row r="770" spans="1:4" ht="15.75" customHeight="1">
      <c r="A770" s="14" t="s">
        <v>5760</v>
      </c>
      <c r="B770" s="370" t="s">
        <v>12830</v>
      </c>
      <c r="C770" s="14" t="s">
        <v>149</v>
      </c>
      <c r="D770" s="14" t="s">
        <v>19481</v>
      </c>
    </row>
    <row r="771" spans="1:4" ht="15.75" customHeight="1">
      <c r="A771" s="14" t="s">
        <v>5761</v>
      </c>
      <c r="B771" s="370" t="s">
        <v>12831</v>
      </c>
      <c r="C771" s="14" t="s">
        <v>149</v>
      </c>
      <c r="D771" s="14" t="s">
        <v>19253</v>
      </c>
    </row>
    <row r="772" spans="1:4" ht="15.75" customHeight="1">
      <c r="A772" s="14" t="s">
        <v>5762</v>
      </c>
      <c r="B772" s="370" t="s">
        <v>12832</v>
      </c>
      <c r="C772" s="14" t="s">
        <v>149</v>
      </c>
      <c r="D772" s="14" t="s">
        <v>18548</v>
      </c>
    </row>
    <row r="773" spans="1:4" ht="15.75" customHeight="1">
      <c r="A773" s="14" t="s">
        <v>5763</v>
      </c>
      <c r="B773" s="370" t="s">
        <v>12833</v>
      </c>
      <c r="C773" s="14" t="s">
        <v>149</v>
      </c>
      <c r="D773" s="14" t="s">
        <v>19628</v>
      </c>
    </row>
    <row r="774" spans="1:4" ht="15.75" customHeight="1">
      <c r="A774" s="14" t="s">
        <v>5764</v>
      </c>
      <c r="B774" s="370" t="s">
        <v>12834</v>
      </c>
      <c r="C774" s="14" t="s">
        <v>149</v>
      </c>
      <c r="D774" s="14" t="s">
        <v>39185</v>
      </c>
    </row>
    <row r="775" spans="1:4" ht="15.75" customHeight="1">
      <c r="A775" s="14" t="s">
        <v>5765</v>
      </c>
      <c r="B775" s="370" t="s">
        <v>12835</v>
      </c>
      <c r="C775" s="14" t="s">
        <v>149</v>
      </c>
      <c r="D775" s="14" t="s">
        <v>18541</v>
      </c>
    </row>
    <row r="776" spans="1:4" ht="15.75" customHeight="1">
      <c r="A776" s="14" t="s">
        <v>5766</v>
      </c>
      <c r="B776" s="370" t="s">
        <v>12836</v>
      </c>
      <c r="C776" s="14" t="s">
        <v>149</v>
      </c>
      <c r="D776" s="14" t="s">
        <v>18550</v>
      </c>
    </row>
    <row r="777" spans="1:4" ht="15.75" customHeight="1">
      <c r="A777" s="14" t="s">
        <v>5767</v>
      </c>
      <c r="B777" s="370" t="s">
        <v>12837</v>
      </c>
      <c r="C777" s="14" t="s">
        <v>149</v>
      </c>
      <c r="D777" s="14" t="s">
        <v>19563</v>
      </c>
    </row>
    <row r="778" spans="1:4" ht="15.75" customHeight="1">
      <c r="A778" s="14" t="s">
        <v>5768</v>
      </c>
      <c r="B778" s="370" t="s">
        <v>12838</v>
      </c>
      <c r="C778" s="14" t="s">
        <v>149</v>
      </c>
      <c r="D778" s="14" t="s">
        <v>36566</v>
      </c>
    </row>
    <row r="779" spans="1:4" ht="15.75" customHeight="1">
      <c r="A779" s="14" t="s">
        <v>5769</v>
      </c>
      <c r="B779" s="370" t="s">
        <v>12839</v>
      </c>
      <c r="C779" s="14" t="s">
        <v>149</v>
      </c>
      <c r="D779" s="14" t="s">
        <v>39115</v>
      </c>
    </row>
    <row r="780" spans="1:4" ht="15.75" customHeight="1">
      <c r="A780" s="14" t="s">
        <v>5770</v>
      </c>
      <c r="B780" s="370" t="s">
        <v>12840</v>
      </c>
      <c r="C780" s="14" t="s">
        <v>149</v>
      </c>
      <c r="D780" s="14" t="s">
        <v>18503</v>
      </c>
    </row>
    <row r="781" spans="1:4" ht="15.75" customHeight="1">
      <c r="A781" s="14" t="s">
        <v>5771</v>
      </c>
      <c r="B781" s="370" t="s">
        <v>12841</v>
      </c>
      <c r="C781" s="14" t="s">
        <v>149</v>
      </c>
      <c r="D781" s="14" t="s">
        <v>19367</v>
      </c>
    </row>
    <row r="782" spans="1:4" ht="15.75" customHeight="1">
      <c r="A782" s="14" t="s">
        <v>5772</v>
      </c>
      <c r="B782" s="370" t="s">
        <v>12842</v>
      </c>
      <c r="C782" s="14" t="s">
        <v>149</v>
      </c>
      <c r="D782" s="14" t="s">
        <v>18616</v>
      </c>
    </row>
    <row r="783" spans="1:4" ht="15.75" customHeight="1">
      <c r="A783" s="14" t="s">
        <v>5773</v>
      </c>
      <c r="B783" s="370" t="s">
        <v>12843</v>
      </c>
      <c r="C783" s="14" t="s">
        <v>149</v>
      </c>
      <c r="D783" s="14" t="s">
        <v>39186</v>
      </c>
    </row>
    <row r="784" spans="1:4" ht="15.75" customHeight="1">
      <c r="A784" s="14" t="s">
        <v>5774</v>
      </c>
      <c r="B784" s="370" t="s">
        <v>12844</v>
      </c>
      <c r="C784" s="14" t="s">
        <v>149</v>
      </c>
      <c r="D784" s="14" t="s">
        <v>18597</v>
      </c>
    </row>
    <row r="785" spans="1:4" ht="15.75" customHeight="1">
      <c r="A785" s="14" t="s">
        <v>5775</v>
      </c>
      <c r="B785" s="370" t="s">
        <v>12845</v>
      </c>
      <c r="C785" s="14" t="s">
        <v>149</v>
      </c>
      <c r="D785" s="14" t="s">
        <v>18764</v>
      </c>
    </row>
    <row r="786" spans="1:4" ht="15.75" customHeight="1">
      <c r="A786" s="14" t="s">
        <v>5776</v>
      </c>
      <c r="B786" s="370" t="s">
        <v>12846</v>
      </c>
      <c r="C786" s="14" t="s">
        <v>149</v>
      </c>
      <c r="D786" s="14" t="s">
        <v>18616</v>
      </c>
    </row>
    <row r="787" spans="1:4" ht="15.75" customHeight="1">
      <c r="A787" s="14" t="s">
        <v>5777</v>
      </c>
      <c r="B787" s="370" t="s">
        <v>12847</v>
      </c>
      <c r="C787" s="14" t="s">
        <v>149</v>
      </c>
      <c r="D787" s="14" t="s">
        <v>39187</v>
      </c>
    </row>
    <row r="788" spans="1:4" ht="15.75" customHeight="1">
      <c r="A788" s="14" t="s">
        <v>5778</v>
      </c>
      <c r="B788" s="370" t="s">
        <v>12848</v>
      </c>
      <c r="C788" s="14" t="s">
        <v>149</v>
      </c>
      <c r="D788" s="14" t="s">
        <v>18503</v>
      </c>
    </row>
    <row r="789" spans="1:4" ht="15.75" customHeight="1">
      <c r="A789" s="14" t="s">
        <v>5779</v>
      </c>
      <c r="B789" s="370" t="s">
        <v>12849</v>
      </c>
      <c r="C789" s="14" t="s">
        <v>149</v>
      </c>
      <c r="D789" s="14" t="s">
        <v>36516</v>
      </c>
    </row>
    <row r="790" spans="1:4" ht="15.75" customHeight="1">
      <c r="A790" s="14" t="s">
        <v>5780</v>
      </c>
      <c r="B790" s="370" t="s">
        <v>12850</v>
      </c>
      <c r="C790" s="14" t="s">
        <v>149</v>
      </c>
      <c r="D790" s="14" t="s">
        <v>18558</v>
      </c>
    </row>
    <row r="791" spans="1:4" ht="15.75" customHeight="1">
      <c r="A791" s="14" t="s">
        <v>5781</v>
      </c>
      <c r="B791" s="370" t="s">
        <v>12851</v>
      </c>
      <c r="C791" s="14" t="s">
        <v>149</v>
      </c>
      <c r="D791" s="14" t="s">
        <v>18475</v>
      </c>
    </row>
    <row r="792" spans="1:4" ht="15.75" customHeight="1">
      <c r="A792" s="14" t="s">
        <v>5782</v>
      </c>
      <c r="B792" s="370" t="s">
        <v>12852</v>
      </c>
      <c r="C792" s="14" t="s">
        <v>149</v>
      </c>
      <c r="D792" s="14" t="s">
        <v>39098</v>
      </c>
    </row>
    <row r="793" spans="1:4" ht="15.75" customHeight="1">
      <c r="A793" s="14" t="s">
        <v>5783</v>
      </c>
      <c r="B793" s="370" t="s">
        <v>12853</v>
      </c>
      <c r="C793" s="14" t="s">
        <v>149</v>
      </c>
      <c r="D793" s="14" t="s">
        <v>21786</v>
      </c>
    </row>
    <row r="794" spans="1:4" ht="15.75" customHeight="1">
      <c r="A794" s="14" t="s">
        <v>5784</v>
      </c>
      <c r="B794" s="370" t="s">
        <v>12854</v>
      </c>
      <c r="C794" s="14" t="s">
        <v>149</v>
      </c>
      <c r="D794" s="14" t="s">
        <v>21801</v>
      </c>
    </row>
    <row r="795" spans="1:4" ht="15.75" customHeight="1">
      <c r="A795" s="14" t="s">
        <v>5785</v>
      </c>
      <c r="B795" s="370" t="s">
        <v>12855</v>
      </c>
      <c r="C795" s="14" t="s">
        <v>149</v>
      </c>
      <c r="D795" s="14" t="s">
        <v>39188</v>
      </c>
    </row>
    <row r="796" spans="1:4" ht="15.75" customHeight="1">
      <c r="A796" s="14" t="s">
        <v>5786</v>
      </c>
      <c r="B796" s="370" t="s">
        <v>12856</v>
      </c>
      <c r="C796" s="14" t="s">
        <v>149</v>
      </c>
      <c r="D796" s="14" t="s">
        <v>39189</v>
      </c>
    </row>
    <row r="797" spans="1:4" ht="15.75" customHeight="1">
      <c r="A797" s="14" t="s">
        <v>5787</v>
      </c>
      <c r="B797" s="370" t="s">
        <v>12857</v>
      </c>
      <c r="C797" s="14" t="s">
        <v>149</v>
      </c>
      <c r="D797" s="14" t="s">
        <v>39190</v>
      </c>
    </row>
    <row r="798" spans="1:4" ht="15.75" customHeight="1">
      <c r="A798" s="14" t="s">
        <v>5788</v>
      </c>
      <c r="B798" s="370" t="s">
        <v>12858</v>
      </c>
      <c r="C798" s="14" t="s">
        <v>149</v>
      </c>
      <c r="D798" s="14" t="s">
        <v>21740</v>
      </c>
    </row>
    <row r="799" spans="1:4" ht="15.75" customHeight="1">
      <c r="A799" s="14" t="s">
        <v>5789</v>
      </c>
      <c r="B799" s="370" t="s">
        <v>12859</v>
      </c>
      <c r="C799" s="14" t="s">
        <v>149</v>
      </c>
      <c r="D799" s="14" t="s">
        <v>37253</v>
      </c>
    </row>
    <row r="800" spans="1:4" ht="15.75" customHeight="1">
      <c r="A800" s="14" t="s">
        <v>5790</v>
      </c>
      <c r="B800" s="370" t="s">
        <v>12860</v>
      </c>
      <c r="C800" s="14" t="s">
        <v>149</v>
      </c>
      <c r="D800" s="14" t="s">
        <v>39191</v>
      </c>
    </row>
    <row r="801" spans="1:4" ht="15.75" customHeight="1">
      <c r="A801" s="14" t="s">
        <v>5791</v>
      </c>
      <c r="B801" s="370" t="s">
        <v>12861</v>
      </c>
      <c r="C801" s="14" t="s">
        <v>149</v>
      </c>
      <c r="D801" s="14" t="s">
        <v>39165</v>
      </c>
    </row>
    <row r="802" spans="1:4" ht="15.75" customHeight="1">
      <c r="A802" s="14" t="s">
        <v>5792</v>
      </c>
      <c r="B802" s="370" t="s">
        <v>12862</v>
      </c>
      <c r="C802" s="14" t="s">
        <v>149</v>
      </c>
      <c r="D802" s="14" t="s">
        <v>18426</v>
      </c>
    </row>
    <row r="803" spans="1:4" ht="15.75" customHeight="1">
      <c r="A803" s="14" t="s">
        <v>5793</v>
      </c>
      <c r="B803" s="370" t="s">
        <v>12863</v>
      </c>
      <c r="C803" s="14" t="s">
        <v>149</v>
      </c>
      <c r="D803" s="14" t="s">
        <v>18512</v>
      </c>
    </row>
    <row r="804" spans="1:4" ht="15.75" customHeight="1">
      <c r="A804" s="14" t="s">
        <v>5794</v>
      </c>
      <c r="B804" s="370" t="s">
        <v>12864</v>
      </c>
      <c r="C804" s="14" t="s">
        <v>149</v>
      </c>
      <c r="D804" s="14" t="s">
        <v>18502</v>
      </c>
    </row>
    <row r="805" spans="1:4" ht="15.75" customHeight="1">
      <c r="A805" s="14" t="s">
        <v>5795</v>
      </c>
      <c r="B805" s="370" t="s">
        <v>12865</v>
      </c>
      <c r="C805" s="14" t="s">
        <v>149</v>
      </c>
      <c r="D805" s="14" t="s">
        <v>39192</v>
      </c>
    </row>
    <row r="806" spans="1:4" ht="15.75" customHeight="1">
      <c r="A806" s="14" t="s">
        <v>5796</v>
      </c>
      <c r="B806" s="370" t="s">
        <v>12866</v>
      </c>
      <c r="C806" s="14" t="s">
        <v>149</v>
      </c>
      <c r="D806" s="14" t="s">
        <v>18504</v>
      </c>
    </row>
    <row r="807" spans="1:4" ht="15.75" customHeight="1">
      <c r="A807" s="14" t="s">
        <v>5797</v>
      </c>
      <c r="B807" s="370" t="s">
        <v>12867</v>
      </c>
      <c r="C807" s="14" t="s">
        <v>149</v>
      </c>
      <c r="D807" s="14" t="s">
        <v>39193</v>
      </c>
    </row>
    <row r="808" spans="1:4" ht="15.75" customHeight="1">
      <c r="A808" s="14" t="s">
        <v>5798</v>
      </c>
      <c r="B808" s="370" t="s">
        <v>12868</v>
      </c>
      <c r="C808" s="14" t="s">
        <v>149</v>
      </c>
      <c r="D808" s="14" t="s">
        <v>39194</v>
      </c>
    </row>
    <row r="809" spans="1:4" ht="15.75" customHeight="1">
      <c r="A809" s="14" t="s">
        <v>5799</v>
      </c>
      <c r="B809" s="370" t="s">
        <v>12869</v>
      </c>
      <c r="C809" s="14" t="s">
        <v>149</v>
      </c>
      <c r="D809" s="14" t="s">
        <v>37140</v>
      </c>
    </row>
    <row r="810" spans="1:4" ht="15.75" customHeight="1">
      <c r="A810" s="14" t="s">
        <v>5800</v>
      </c>
      <c r="B810" s="370" t="s">
        <v>12870</v>
      </c>
      <c r="C810" s="14" t="s">
        <v>149</v>
      </c>
      <c r="D810" s="14" t="s">
        <v>21670</v>
      </c>
    </row>
    <row r="811" spans="1:4" ht="15.75" customHeight="1">
      <c r="A811" s="14" t="s">
        <v>5801</v>
      </c>
      <c r="B811" s="370" t="s">
        <v>12871</v>
      </c>
      <c r="C811" s="14" t="s">
        <v>149</v>
      </c>
      <c r="D811" s="14" t="s">
        <v>39195</v>
      </c>
    </row>
    <row r="812" spans="1:4" ht="15.75" customHeight="1">
      <c r="A812" s="14" t="s">
        <v>5802</v>
      </c>
      <c r="B812" s="370" t="s">
        <v>12872</v>
      </c>
      <c r="C812" s="14" t="s">
        <v>149</v>
      </c>
      <c r="D812" s="14" t="s">
        <v>19279</v>
      </c>
    </row>
    <row r="813" spans="1:4" ht="15.75" customHeight="1">
      <c r="A813" s="14" t="s">
        <v>5803</v>
      </c>
      <c r="B813" s="370" t="s">
        <v>12873</v>
      </c>
      <c r="C813" s="14" t="s">
        <v>149</v>
      </c>
      <c r="D813" s="14" t="s">
        <v>36835</v>
      </c>
    </row>
    <row r="814" spans="1:4" ht="15.75" customHeight="1">
      <c r="A814" s="14" t="s">
        <v>5804</v>
      </c>
      <c r="B814" s="370" t="s">
        <v>12874</v>
      </c>
      <c r="C814" s="14" t="s">
        <v>149</v>
      </c>
      <c r="D814" s="14" t="s">
        <v>39196</v>
      </c>
    </row>
    <row r="815" spans="1:4" ht="15.75" customHeight="1">
      <c r="A815" s="14" t="s">
        <v>5805</v>
      </c>
      <c r="B815" s="370" t="s">
        <v>12875</v>
      </c>
      <c r="C815" s="14" t="s">
        <v>149</v>
      </c>
      <c r="D815" s="14" t="s">
        <v>39197</v>
      </c>
    </row>
    <row r="816" spans="1:4" ht="15.75" customHeight="1">
      <c r="A816" s="14" t="s">
        <v>5806</v>
      </c>
      <c r="B816" s="370" t="s">
        <v>12876</v>
      </c>
      <c r="C816" s="14" t="s">
        <v>149</v>
      </c>
      <c r="D816" s="14" t="s">
        <v>18732</v>
      </c>
    </row>
    <row r="817" spans="1:4" ht="15.75" customHeight="1">
      <c r="A817" s="14" t="s">
        <v>5807</v>
      </c>
      <c r="B817" s="370" t="s">
        <v>12877</v>
      </c>
      <c r="C817" s="14" t="s">
        <v>149</v>
      </c>
      <c r="D817" s="14" t="s">
        <v>36927</v>
      </c>
    </row>
    <row r="818" spans="1:4" ht="15.75" customHeight="1">
      <c r="A818" s="14" t="s">
        <v>5808</v>
      </c>
      <c r="B818" s="370" t="s">
        <v>12878</v>
      </c>
      <c r="C818" s="14" t="s">
        <v>149</v>
      </c>
      <c r="D818" s="14" t="s">
        <v>19278</v>
      </c>
    </row>
    <row r="819" spans="1:4" ht="15.75" customHeight="1">
      <c r="A819" s="14" t="s">
        <v>5809</v>
      </c>
      <c r="B819" s="370" t="s">
        <v>12879</v>
      </c>
      <c r="C819" s="14" t="s">
        <v>149</v>
      </c>
      <c r="D819" s="14" t="s">
        <v>39198</v>
      </c>
    </row>
    <row r="820" spans="1:4" ht="15.75" customHeight="1">
      <c r="A820" s="14" t="s">
        <v>5810</v>
      </c>
      <c r="B820" s="370" t="s">
        <v>12880</v>
      </c>
      <c r="C820" s="14" t="s">
        <v>149</v>
      </c>
      <c r="D820" s="14" t="s">
        <v>38338</v>
      </c>
    </row>
    <row r="821" spans="1:4" ht="15.75" customHeight="1">
      <c r="A821" s="14" t="s">
        <v>5811</v>
      </c>
      <c r="B821" s="370" t="s">
        <v>12881</v>
      </c>
      <c r="C821" s="14" t="s">
        <v>149</v>
      </c>
      <c r="D821" s="14" t="s">
        <v>19053</v>
      </c>
    </row>
    <row r="822" spans="1:4" ht="15.75" customHeight="1">
      <c r="A822" s="14" t="s">
        <v>5812</v>
      </c>
      <c r="B822" s="370" t="s">
        <v>12882</v>
      </c>
      <c r="C822" s="14" t="s">
        <v>149</v>
      </c>
      <c r="D822" s="14" t="s">
        <v>18640</v>
      </c>
    </row>
    <row r="823" spans="1:4" ht="15.75" customHeight="1">
      <c r="A823" s="14" t="s">
        <v>5813</v>
      </c>
      <c r="B823" s="370" t="s">
        <v>12883</v>
      </c>
      <c r="C823" s="14" t="s">
        <v>149</v>
      </c>
      <c r="D823" s="14" t="s">
        <v>21640</v>
      </c>
    </row>
    <row r="824" spans="1:4" ht="15.75" customHeight="1">
      <c r="A824" s="14" t="s">
        <v>5814</v>
      </c>
      <c r="B824" s="370" t="s">
        <v>12884</v>
      </c>
      <c r="C824" s="14" t="s">
        <v>149</v>
      </c>
      <c r="D824" s="14" t="s">
        <v>19283</v>
      </c>
    </row>
    <row r="825" spans="1:4" ht="15.75" customHeight="1">
      <c r="A825" s="14" t="s">
        <v>5815</v>
      </c>
      <c r="B825" s="370" t="s">
        <v>12885</v>
      </c>
      <c r="C825" s="14" t="s">
        <v>149</v>
      </c>
      <c r="D825" s="14" t="s">
        <v>18496</v>
      </c>
    </row>
    <row r="826" spans="1:4" ht="15.75" customHeight="1">
      <c r="A826" s="14" t="s">
        <v>5816</v>
      </c>
      <c r="B826" s="370" t="s">
        <v>12886</v>
      </c>
      <c r="C826" s="14" t="s">
        <v>149</v>
      </c>
      <c r="D826" s="14" t="s">
        <v>18453</v>
      </c>
    </row>
    <row r="827" spans="1:4" ht="15.75" customHeight="1">
      <c r="A827" s="14" t="s">
        <v>5817</v>
      </c>
      <c r="B827" s="370" t="s">
        <v>12887</v>
      </c>
      <c r="C827" s="14" t="s">
        <v>149</v>
      </c>
      <c r="D827" s="14" t="s">
        <v>39199</v>
      </c>
    </row>
    <row r="828" spans="1:4" ht="15.75" customHeight="1">
      <c r="A828" s="14" t="s">
        <v>5818</v>
      </c>
      <c r="B828" s="370" t="s">
        <v>12888</v>
      </c>
      <c r="C828" s="14" t="s">
        <v>149</v>
      </c>
      <c r="D828" s="14" t="s">
        <v>18694</v>
      </c>
    </row>
    <row r="829" spans="1:4" ht="15.75" customHeight="1">
      <c r="A829" s="14" t="s">
        <v>5819</v>
      </c>
      <c r="B829" s="370" t="s">
        <v>12889</v>
      </c>
      <c r="C829" s="14" t="s">
        <v>149</v>
      </c>
      <c r="D829" s="14" t="s">
        <v>18687</v>
      </c>
    </row>
    <row r="830" spans="1:4" ht="15.75" customHeight="1">
      <c r="A830" s="14" t="s">
        <v>5820</v>
      </c>
      <c r="B830" s="370" t="s">
        <v>12890</v>
      </c>
      <c r="C830" s="14" t="s">
        <v>149</v>
      </c>
      <c r="D830" s="14" t="s">
        <v>37255</v>
      </c>
    </row>
    <row r="831" spans="1:4" ht="15.75" customHeight="1">
      <c r="A831" s="14" t="s">
        <v>5821</v>
      </c>
      <c r="B831" s="370" t="s">
        <v>12891</v>
      </c>
      <c r="C831" s="14" t="s">
        <v>149</v>
      </c>
      <c r="D831" s="14" t="s">
        <v>22107</v>
      </c>
    </row>
    <row r="832" spans="1:4" ht="15.75" customHeight="1">
      <c r="A832" s="14" t="s">
        <v>5822</v>
      </c>
      <c r="B832" s="370" t="s">
        <v>12892</v>
      </c>
      <c r="C832" s="14" t="s">
        <v>149</v>
      </c>
      <c r="D832" s="14" t="s">
        <v>21697</v>
      </c>
    </row>
    <row r="833" spans="1:4" ht="15.75" customHeight="1">
      <c r="A833" s="14" t="s">
        <v>5823</v>
      </c>
      <c r="B833" s="370" t="s">
        <v>12893</v>
      </c>
      <c r="C833" s="14" t="s">
        <v>149</v>
      </c>
      <c r="D833" s="14" t="s">
        <v>18377</v>
      </c>
    </row>
    <row r="834" spans="1:4" ht="15.75" customHeight="1">
      <c r="A834" s="14" t="s">
        <v>5824</v>
      </c>
      <c r="B834" s="370" t="s">
        <v>12894</v>
      </c>
      <c r="C834" s="14" t="s">
        <v>149</v>
      </c>
      <c r="D834" s="14" t="s">
        <v>19223</v>
      </c>
    </row>
    <row r="835" spans="1:4" ht="15.75" customHeight="1">
      <c r="A835" s="14" t="s">
        <v>5825</v>
      </c>
      <c r="B835" s="370" t="s">
        <v>12895</v>
      </c>
      <c r="C835" s="14" t="s">
        <v>149</v>
      </c>
      <c r="D835" s="14" t="s">
        <v>39200</v>
      </c>
    </row>
    <row r="836" spans="1:4" ht="15.75" customHeight="1">
      <c r="A836" s="14" t="s">
        <v>5826</v>
      </c>
      <c r="B836" s="370" t="s">
        <v>12896</v>
      </c>
      <c r="C836" s="14" t="s">
        <v>149</v>
      </c>
      <c r="D836" s="14" t="s">
        <v>21852</v>
      </c>
    </row>
    <row r="837" spans="1:4" ht="15.75" customHeight="1">
      <c r="A837" s="14" t="s">
        <v>5827</v>
      </c>
      <c r="B837" s="370" t="s">
        <v>12897</v>
      </c>
      <c r="C837" s="14" t="s">
        <v>149</v>
      </c>
      <c r="D837" s="14" t="s">
        <v>39156</v>
      </c>
    </row>
    <row r="838" spans="1:4" ht="15.75" customHeight="1">
      <c r="A838" s="14" t="s">
        <v>5828</v>
      </c>
      <c r="B838" s="370" t="s">
        <v>12898</v>
      </c>
      <c r="C838" s="14" t="s">
        <v>149</v>
      </c>
      <c r="D838" s="14" t="s">
        <v>39201</v>
      </c>
    </row>
    <row r="839" spans="1:4" ht="15.75" customHeight="1">
      <c r="A839" s="14" t="s">
        <v>5829</v>
      </c>
      <c r="B839" s="370" t="s">
        <v>12899</v>
      </c>
      <c r="C839" s="14" t="s">
        <v>149</v>
      </c>
      <c r="D839" s="14" t="s">
        <v>19100</v>
      </c>
    </row>
    <row r="840" spans="1:4" ht="15.75" customHeight="1">
      <c r="A840" s="14" t="s">
        <v>5830</v>
      </c>
      <c r="B840" s="370" t="s">
        <v>12900</v>
      </c>
      <c r="C840" s="14" t="s">
        <v>149</v>
      </c>
      <c r="D840" s="14" t="s">
        <v>19576</v>
      </c>
    </row>
    <row r="841" spans="1:4" ht="15.75" customHeight="1">
      <c r="A841" s="14" t="s">
        <v>5831</v>
      </c>
      <c r="B841" s="370" t="s">
        <v>12901</v>
      </c>
      <c r="C841" s="14" t="s">
        <v>149</v>
      </c>
      <c r="D841" s="14" t="s">
        <v>39202</v>
      </c>
    </row>
    <row r="842" spans="1:4" ht="15.75" customHeight="1">
      <c r="A842" s="14" t="s">
        <v>5832</v>
      </c>
      <c r="B842" s="370" t="s">
        <v>12902</v>
      </c>
      <c r="C842" s="14" t="s">
        <v>149</v>
      </c>
      <c r="D842" s="14" t="s">
        <v>18372</v>
      </c>
    </row>
    <row r="843" spans="1:4" ht="15.75" customHeight="1">
      <c r="A843" s="14" t="s">
        <v>5833</v>
      </c>
      <c r="B843" s="370" t="s">
        <v>12903</v>
      </c>
      <c r="C843" s="14" t="s">
        <v>149</v>
      </c>
      <c r="D843" s="14" t="s">
        <v>39203</v>
      </c>
    </row>
    <row r="844" spans="1:4" ht="15.75" customHeight="1">
      <c r="A844" s="14" t="s">
        <v>5834</v>
      </c>
      <c r="B844" s="370" t="s">
        <v>12904</v>
      </c>
      <c r="C844" s="14" t="s">
        <v>149</v>
      </c>
      <c r="D844" s="14" t="s">
        <v>39204</v>
      </c>
    </row>
    <row r="845" spans="1:4" ht="15.75" customHeight="1">
      <c r="A845" s="14" t="s">
        <v>5835</v>
      </c>
      <c r="B845" s="370" t="s">
        <v>12905</v>
      </c>
      <c r="C845" s="14" t="s">
        <v>149</v>
      </c>
      <c r="D845" s="14" t="s">
        <v>19352</v>
      </c>
    </row>
    <row r="846" spans="1:4" ht="15.75" customHeight="1">
      <c r="A846" s="14" t="s">
        <v>5836</v>
      </c>
      <c r="B846" s="370" t="s">
        <v>12906</v>
      </c>
      <c r="C846" s="14" t="s">
        <v>149</v>
      </c>
      <c r="D846" s="14" t="s">
        <v>19399</v>
      </c>
    </row>
    <row r="847" spans="1:4" ht="15.75" customHeight="1">
      <c r="A847" s="14" t="s">
        <v>5837</v>
      </c>
      <c r="B847" s="370" t="s">
        <v>12907</v>
      </c>
      <c r="C847" s="14" t="s">
        <v>149</v>
      </c>
      <c r="D847" s="14" t="s">
        <v>39205</v>
      </c>
    </row>
    <row r="848" spans="1:4" ht="15.75" customHeight="1">
      <c r="A848" s="14" t="s">
        <v>5838</v>
      </c>
      <c r="B848" s="370" t="s">
        <v>12908</v>
      </c>
      <c r="C848" s="14" t="s">
        <v>149</v>
      </c>
      <c r="D848" s="14" t="s">
        <v>22004</v>
      </c>
    </row>
    <row r="849" spans="1:4" ht="15.75" customHeight="1">
      <c r="A849" s="14" t="s">
        <v>5839</v>
      </c>
      <c r="B849" s="370" t="s">
        <v>12909</v>
      </c>
      <c r="C849" s="14" t="s">
        <v>149</v>
      </c>
      <c r="D849" s="14" t="s">
        <v>39206</v>
      </c>
    </row>
    <row r="850" spans="1:4" ht="15.75" customHeight="1">
      <c r="A850" s="14" t="s">
        <v>5840</v>
      </c>
      <c r="B850" s="370" t="s">
        <v>12910</v>
      </c>
      <c r="C850" s="14" t="s">
        <v>149</v>
      </c>
      <c r="D850" s="14" t="s">
        <v>36738</v>
      </c>
    </row>
    <row r="851" spans="1:4" ht="15.75" customHeight="1">
      <c r="A851" s="14" t="s">
        <v>5841</v>
      </c>
      <c r="B851" s="370" t="s">
        <v>12911</v>
      </c>
      <c r="C851" s="14" t="s">
        <v>149</v>
      </c>
      <c r="D851" s="14" t="s">
        <v>36539</v>
      </c>
    </row>
    <row r="852" spans="1:4" ht="15.75" customHeight="1">
      <c r="A852" s="14" t="s">
        <v>5842</v>
      </c>
      <c r="B852" s="370" t="s">
        <v>12912</v>
      </c>
      <c r="C852" s="14" t="s">
        <v>149</v>
      </c>
      <c r="D852" s="14" t="s">
        <v>18910</v>
      </c>
    </row>
    <row r="853" spans="1:4" ht="15.75" customHeight="1">
      <c r="A853" s="14" t="s">
        <v>5843</v>
      </c>
      <c r="B853" s="370" t="s">
        <v>12913</v>
      </c>
      <c r="C853" s="14" t="s">
        <v>149</v>
      </c>
      <c r="D853" s="14" t="s">
        <v>36540</v>
      </c>
    </row>
    <row r="854" spans="1:4" ht="15.75" customHeight="1">
      <c r="A854" s="14" t="s">
        <v>5844</v>
      </c>
      <c r="B854" s="370" t="s">
        <v>12914</v>
      </c>
      <c r="C854" s="14" t="s">
        <v>149</v>
      </c>
      <c r="D854" s="14" t="s">
        <v>39207</v>
      </c>
    </row>
    <row r="855" spans="1:4" ht="15.75" customHeight="1">
      <c r="A855" s="14" t="s">
        <v>5845</v>
      </c>
      <c r="B855" s="370" t="s">
        <v>12915</v>
      </c>
      <c r="C855" s="14" t="s">
        <v>149</v>
      </c>
      <c r="D855" s="14" t="s">
        <v>36542</v>
      </c>
    </row>
    <row r="856" spans="1:4" ht="15.75" customHeight="1">
      <c r="A856" s="14" t="s">
        <v>5846</v>
      </c>
      <c r="B856" s="370" t="s">
        <v>12916</v>
      </c>
      <c r="C856" s="14" t="s">
        <v>149</v>
      </c>
      <c r="D856" s="14" t="s">
        <v>19994</v>
      </c>
    </row>
    <row r="857" spans="1:4" ht="15.75" customHeight="1">
      <c r="A857" s="14" t="s">
        <v>5847</v>
      </c>
      <c r="B857" s="370" t="s">
        <v>12917</v>
      </c>
      <c r="C857" s="14" t="s">
        <v>149</v>
      </c>
      <c r="D857" s="14" t="s">
        <v>36543</v>
      </c>
    </row>
    <row r="858" spans="1:4" ht="15.75" customHeight="1">
      <c r="A858" s="14" t="s">
        <v>5848</v>
      </c>
      <c r="B858" s="370" t="s">
        <v>12918</v>
      </c>
      <c r="C858" s="14" t="s">
        <v>149</v>
      </c>
      <c r="D858" s="14" t="s">
        <v>39208</v>
      </c>
    </row>
    <row r="859" spans="1:4" ht="15.75" customHeight="1">
      <c r="A859" s="14" t="s">
        <v>5849</v>
      </c>
      <c r="B859" s="370" t="s">
        <v>12919</v>
      </c>
      <c r="C859" s="14" t="s">
        <v>149</v>
      </c>
      <c r="D859" s="14" t="s">
        <v>36544</v>
      </c>
    </row>
    <row r="860" spans="1:4" ht="15.75" customHeight="1">
      <c r="A860" s="14" t="s">
        <v>5850</v>
      </c>
      <c r="B860" s="370" t="s">
        <v>12920</v>
      </c>
      <c r="C860" s="14" t="s">
        <v>149</v>
      </c>
      <c r="D860" s="14" t="s">
        <v>19952</v>
      </c>
    </row>
    <row r="861" spans="1:4" ht="15.75" customHeight="1">
      <c r="A861" s="14" t="s">
        <v>5851</v>
      </c>
      <c r="B861" s="370" t="s">
        <v>12921</v>
      </c>
      <c r="C861" s="14" t="s">
        <v>149</v>
      </c>
      <c r="D861" s="14" t="s">
        <v>36545</v>
      </c>
    </row>
    <row r="862" spans="1:4" ht="15.75" customHeight="1">
      <c r="A862" s="14" t="s">
        <v>5852</v>
      </c>
      <c r="B862" s="370" t="s">
        <v>12922</v>
      </c>
      <c r="C862" s="14" t="s">
        <v>149</v>
      </c>
      <c r="D862" s="14" t="s">
        <v>19959</v>
      </c>
    </row>
    <row r="863" spans="1:4" ht="15.75" customHeight="1">
      <c r="A863" s="14" t="s">
        <v>5853</v>
      </c>
      <c r="B863" s="370" t="s">
        <v>12923</v>
      </c>
      <c r="C863" s="14" t="s">
        <v>149</v>
      </c>
      <c r="D863" s="14" t="s">
        <v>36546</v>
      </c>
    </row>
    <row r="864" spans="1:4" ht="15.75" customHeight="1">
      <c r="A864" s="14" t="s">
        <v>5854</v>
      </c>
      <c r="B864" s="370" t="s">
        <v>12924</v>
      </c>
      <c r="C864" s="14" t="s">
        <v>149</v>
      </c>
      <c r="D864" s="14" t="s">
        <v>39209</v>
      </c>
    </row>
    <row r="865" spans="1:4" ht="15.75" customHeight="1">
      <c r="A865" s="14" t="s">
        <v>5855</v>
      </c>
      <c r="B865" s="370" t="s">
        <v>12925</v>
      </c>
      <c r="C865" s="14" t="s">
        <v>149</v>
      </c>
      <c r="D865" s="14" t="s">
        <v>21726</v>
      </c>
    </row>
    <row r="866" spans="1:4" ht="15.75" customHeight="1">
      <c r="A866" s="14" t="s">
        <v>5856</v>
      </c>
      <c r="B866" s="370" t="s">
        <v>12926</v>
      </c>
      <c r="C866" s="14" t="s">
        <v>149</v>
      </c>
      <c r="D866" s="14" t="s">
        <v>18950</v>
      </c>
    </row>
    <row r="867" spans="1:4" ht="15.75" customHeight="1">
      <c r="A867" s="14" t="s">
        <v>5857</v>
      </c>
      <c r="B867" s="370" t="s">
        <v>12927</v>
      </c>
      <c r="C867" s="14" t="s">
        <v>149</v>
      </c>
      <c r="D867" s="14" t="s">
        <v>36547</v>
      </c>
    </row>
    <row r="868" spans="1:4" ht="15.75" customHeight="1">
      <c r="A868" s="14" t="s">
        <v>5858</v>
      </c>
      <c r="B868" s="370" t="s">
        <v>12928</v>
      </c>
      <c r="C868" s="14" t="s">
        <v>149</v>
      </c>
      <c r="D868" s="14" t="s">
        <v>39210</v>
      </c>
    </row>
    <row r="869" spans="1:4" ht="15.75" customHeight="1">
      <c r="A869" s="14" t="s">
        <v>5859</v>
      </c>
      <c r="B869" s="370" t="s">
        <v>12929</v>
      </c>
      <c r="C869" s="14" t="s">
        <v>149</v>
      </c>
      <c r="D869" s="14" t="s">
        <v>37138</v>
      </c>
    </row>
    <row r="870" spans="1:4" ht="15.75" customHeight="1">
      <c r="A870" s="14" t="s">
        <v>5860</v>
      </c>
      <c r="B870" s="370" t="s">
        <v>12930</v>
      </c>
      <c r="C870" s="14" t="s">
        <v>149</v>
      </c>
      <c r="D870" s="14" t="s">
        <v>39211</v>
      </c>
    </row>
    <row r="871" spans="1:4" ht="15.75" customHeight="1">
      <c r="A871" s="14" t="s">
        <v>5861</v>
      </c>
      <c r="B871" s="370" t="s">
        <v>12931</v>
      </c>
      <c r="C871" s="14" t="s">
        <v>149</v>
      </c>
      <c r="D871" s="14" t="s">
        <v>39212</v>
      </c>
    </row>
    <row r="872" spans="1:4" ht="15.75" customHeight="1">
      <c r="A872" s="14" t="s">
        <v>5862</v>
      </c>
      <c r="B872" s="370" t="s">
        <v>12932</v>
      </c>
      <c r="C872" s="14" t="s">
        <v>149</v>
      </c>
      <c r="D872" s="14" t="s">
        <v>37323</v>
      </c>
    </row>
    <row r="873" spans="1:4" ht="15.75" customHeight="1">
      <c r="A873" s="14" t="s">
        <v>5863</v>
      </c>
      <c r="B873" s="370" t="s">
        <v>12933</v>
      </c>
      <c r="C873" s="14" t="s">
        <v>149</v>
      </c>
      <c r="D873" s="14" t="s">
        <v>39213</v>
      </c>
    </row>
    <row r="874" spans="1:4" ht="15.75" customHeight="1">
      <c r="A874" s="14" t="s">
        <v>5864</v>
      </c>
      <c r="B874" s="370" t="s">
        <v>12934</v>
      </c>
      <c r="C874" s="14" t="s">
        <v>149</v>
      </c>
      <c r="D874" s="14" t="s">
        <v>18625</v>
      </c>
    </row>
    <row r="875" spans="1:4" ht="15.75" customHeight="1">
      <c r="A875" s="14" t="s">
        <v>5865</v>
      </c>
      <c r="B875" s="370" t="s">
        <v>12935</v>
      </c>
      <c r="C875" s="14" t="s">
        <v>149</v>
      </c>
      <c r="D875" s="14" t="s">
        <v>37629</v>
      </c>
    </row>
    <row r="876" spans="1:4" ht="15.75" customHeight="1">
      <c r="A876" s="14" t="s">
        <v>5866</v>
      </c>
      <c r="B876" s="370" t="s">
        <v>12936</v>
      </c>
      <c r="C876" s="14" t="s">
        <v>149</v>
      </c>
      <c r="D876" s="14" t="s">
        <v>38306</v>
      </c>
    </row>
    <row r="877" spans="1:4" ht="15.75" customHeight="1">
      <c r="A877" s="14" t="s">
        <v>5867</v>
      </c>
      <c r="B877" s="370" t="s">
        <v>12937</v>
      </c>
      <c r="C877" s="14" t="s">
        <v>149</v>
      </c>
      <c r="D877" s="14" t="s">
        <v>39214</v>
      </c>
    </row>
    <row r="878" spans="1:4" ht="15.75" customHeight="1">
      <c r="A878" s="14" t="s">
        <v>5868</v>
      </c>
      <c r="B878" s="370" t="s">
        <v>12938</v>
      </c>
      <c r="C878" s="14" t="s">
        <v>149</v>
      </c>
      <c r="D878" s="14" t="s">
        <v>36585</v>
      </c>
    </row>
    <row r="879" spans="1:4" ht="15.75" customHeight="1">
      <c r="A879" s="14" t="s">
        <v>5869</v>
      </c>
      <c r="B879" s="370" t="s">
        <v>12939</v>
      </c>
      <c r="C879" s="14" t="s">
        <v>149</v>
      </c>
      <c r="D879" s="14" t="s">
        <v>36751</v>
      </c>
    </row>
    <row r="880" spans="1:4" ht="15.75" customHeight="1">
      <c r="A880" s="14" t="s">
        <v>5870</v>
      </c>
      <c r="B880" s="370" t="s">
        <v>12940</v>
      </c>
      <c r="C880" s="14" t="s">
        <v>149</v>
      </c>
      <c r="D880" s="14" t="s">
        <v>18628</v>
      </c>
    </row>
    <row r="881" spans="1:4" ht="15.75" customHeight="1">
      <c r="A881" s="14" t="s">
        <v>5871</v>
      </c>
      <c r="B881" s="370" t="s">
        <v>12941</v>
      </c>
      <c r="C881" s="14" t="s">
        <v>149</v>
      </c>
      <c r="D881" s="14" t="s">
        <v>18499</v>
      </c>
    </row>
    <row r="882" spans="1:4" ht="15.75" customHeight="1">
      <c r="A882" s="14" t="s">
        <v>5872</v>
      </c>
      <c r="B882" s="370" t="s">
        <v>12942</v>
      </c>
      <c r="C882" s="14" t="s">
        <v>149</v>
      </c>
      <c r="D882" s="14" t="s">
        <v>19235</v>
      </c>
    </row>
    <row r="883" spans="1:4" ht="15.75" customHeight="1">
      <c r="A883" s="14" t="s">
        <v>5873</v>
      </c>
      <c r="B883" s="370" t="s">
        <v>12943</v>
      </c>
      <c r="C883" s="14" t="s">
        <v>149</v>
      </c>
      <c r="D883" s="14" t="s">
        <v>18828</v>
      </c>
    </row>
    <row r="884" spans="1:4" ht="15.75" customHeight="1">
      <c r="A884" s="14" t="s">
        <v>5874</v>
      </c>
      <c r="B884" s="370" t="s">
        <v>12944</v>
      </c>
      <c r="C884" s="14" t="s">
        <v>149</v>
      </c>
      <c r="D884" s="14" t="s">
        <v>21944</v>
      </c>
    </row>
    <row r="885" spans="1:4" ht="15.75" customHeight="1">
      <c r="A885" s="14" t="s">
        <v>5875</v>
      </c>
      <c r="B885" s="370" t="s">
        <v>12945</v>
      </c>
      <c r="C885" s="14" t="s">
        <v>149</v>
      </c>
      <c r="D885" s="14" t="s">
        <v>18540</v>
      </c>
    </row>
    <row r="886" spans="1:4" ht="15.75" customHeight="1">
      <c r="A886" s="14" t="s">
        <v>5876</v>
      </c>
      <c r="B886" s="370" t="s">
        <v>12946</v>
      </c>
      <c r="C886" s="14" t="s">
        <v>149</v>
      </c>
      <c r="D886" s="14" t="s">
        <v>19465</v>
      </c>
    </row>
    <row r="887" spans="1:4" ht="15.75" customHeight="1">
      <c r="A887" s="14" t="s">
        <v>5877</v>
      </c>
      <c r="B887" s="370" t="s">
        <v>12947</v>
      </c>
      <c r="C887" s="14" t="s">
        <v>149</v>
      </c>
      <c r="D887" s="14" t="s">
        <v>18942</v>
      </c>
    </row>
    <row r="888" spans="1:4" ht="15.75" customHeight="1">
      <c r="A888" s="14" t="s">
        <v>5878</v>
      </c>
      <c r="B888" s="370" t="s">
        <v>12948</v>
      </c>
      <c r="C888" s="14" t="s">
        <v>149</v>
      </c>
      <c r="D888" s="14" t="s">
        <v>19782</v>
      </c>
    </row>
    <row r="889" spans="1:4" ht="15.75" customHeight="1">
      <c r="A889" s="14" t="s">
        <v>5879</v>
      </c>
      <c r="B889" s="370" t="s">
        <v>12949</v>
      </c>
      <c r="C889" s="14" t="s">
        <v>149</v>
      </c>
      <c r="D889" s="14" t="s">
        <v>39215</v>
      </c>
    </row>
    <row r="890" spans="1:4" ht="15.75" customHeight="1">
      <c r="A890" s="14" t="s">
        <v>5880</v>
      </c>
      <c r="B890" s="370" t="s">
        <v>12950</v>
      </c>
      <c r="C890" s="14" t="s">
        <v>149</v>
      </c>
      <c r="D890" s="14" t="s">
        <v>37040</v>
      </c>
    </row>
    <row r="891" spans="1:4" ht="15.75" customHeight="1">
      <c r="A891" s="14" t="s">
        <v>5881</v>
      </c>
      <c r="B891" s="370" t="s">
        <v>12951</v>
      </c>
      <c r="C891" s="14" t="s">
        <v>149</v>
      </c>
      <c r="D891" s="14" t="s">
        <v>37227</v>
      </c>
    </row>
    <row r="892" spans="1:4" ht="15.75" customHeight="1">
      <c r="A892" s="14" t="s">
        <v>5882</v>
      </c>
      <c r="B892" s="370" t="s">
        <v>12952</v>
      </c>
      <c r="C892" s="14" t="s">
        <v>149</v>
      </c>
      <c r="D892" s="14" t="s">
        <v>18933</v>
      </c>
    </row>
    <row r="893" spans="1:4" ht="15.75" customHeight="1">
      <c r="A893" s="14" t="s">
        <v>5883</v>
      </c>
      <c r="B893" s="370" t="s">
        <v>12953</v>
      </c>
      <c r="C893" s="14" t="s">
        <v>149</v>
      </c>
      <c r="D893" s="14" t="s">
        <v>19373</v>
      </c>
    </row>
    <row r="894" spans="1:4" ht="15.75" customHeight="1">
      <c r="A894" s="14" t="s">
        <v>5884</v>
      </c>
      <c r="B894" s="370" t="s">
        <v>12954</v>
      </c>
      <c r="C894" s="14" t="s">
        <v>149</v>
      </c>
      <c r="D894" s="14" t="s">
        <v>37680</v>
      </c>
    </row>
    <row r="895" spans="1:4" ht="15.75" customHeight="1">
      <c r="A895" s="14" t="s">
        <v>5885</v>
      </c>
      <c r="B895" s="370" t="s">
        <v>12955</v>
      </c>
      <c r="C895" s="14" t="s">
        <v>149</v>
      </c>
      <c r="D895" s="14" t="s">
        <v>39216</v>
      </c>
    </row>
    <row r="896" spans="1:4" ht="15.75" customHeight="1">
      <c r="A896" s="14" t="s">
        <v>5886</v>
      </c>
      <c r="B896" s="370" t="s">
        <v>12956</v>
      </c>
      <c r="C896" s="14" t="s">
        <v>149</v>
      </c>
      <c r="D896" s="14" t="s">
        <v>18600</v>
      </c>
    </row>
    <row r="897" spans="1:4" ht="15.75" customHeight="1">
      <c r="A897" s="14" t="s">
        <v>5887</v>
      </c>
      <c r="B897" s="370" t="s">
        <v>12957</v>
      </c>
      <c r="C897" s="14" t="s">
        <v>149</v>
      </c>
      <c r="D897" s="14" t="s">
        <v>18619</v>
      </c>
    </row>
    <row r="898" spans="1:4" ht="15.75" customHeight="1">
      <c r="A898" s="14" t="s">
        <v>5888</v>
      </c>
      <c r="B898" s="370" t="s">
        <v>12958</v>
      </c>
      <c r="C898" s="14" t="s">
        <v>149</v>
      </c>
      <c r="D898" s="14" t="s">
        <v>18475</v>
      </c>
    </row>
    <row r="899" spans="1:4" ht="15.75" customHeight="1">
      <c r="A899" s="14" t="s">
        <v>5889</v>
      </c>
      <c r="B899" s="370" t="s">
        <v>12959</v>
      </c>
      <c r="C899" s="14" t="s">
        <v>149</v>
      </c>
      <c r="D899" s="14" t="s">
        <v>18681</v>
      </c>
    </row>
    <row r="900" spans="1:4" ht="15.75" customHeight="1">
      <c r="A900" s="14" t="s">
        <v>5890</v>
      </c>
      <c r="B900" s="370" t="s">
        <v>12960</v>
      </c>
      <c r="C900" s="14" t="s">
        <v>149</v>
      </c>
      <c r="D900" s="14" t="s">
        <v>36549</v>
      </c>
    </row>
    <row r="901" spans="1:4" ht="15.75" customHeight="1">
      <c r="A901" s="14" t="s">
        <v>5891</v>
      </c>
      <c r="B901" s="370" t="s">
        <v>12961</v>
      </c>
      <c r="C901" s="14" t="s">
        <v>149</v>
      </c>
      <c r="D901" s="14" t="s">
        <v>18499</v>
      </c>
    </row>
    <row r="902" spans="1:4" ht="15.75" customHeight="1">
      <c r="A902" s="14" t="s">
        <v>5892</v>
      </c>
      <c r="B902" s="370" t="s">
        <v>12962</v>
      </c>
      <c r="C902" s="14" t="s">
        <v>149</v>
      </c>
      <c r="D902" s="14" t="s">
        <v>18627</v>
      </c>
    </row>
    <row r="903" spans="1:4" ht="15.75" customHeight="1">
      <c r="A903" s="14" t="s">
        <v>5893</v>
      </c>
      <c r="B903" s="370" t="s">
        <v>12963</v>
      </c>
      <c r="C903" s="14" t="s">
        <v>149</v>
      </c>
      <c r="D903" s="14" t="s">
        <v>19481</v>
      </c>
    </row>
    <row r="904" spans="1:4" ht="15.75" customHeight="1">
      <c r="A904" s="14" t="s">
        <v>5894</v>
      </c>
      <c r="B904" s="370" t="s">
        <v>12964</v>
      </c>
      <c r="C904" s="14" t="s">
        <v>149</v>
      </c>
      <c r="D904" s="14" t="s">
        <v>39217</v>
      </c>
    </row>
    <row r="905" spans="1:4" ht="15.75" customHeight="1">
      <c r="A905" s="14" t="s">
        <v>5895</v>
      </c>
      <c r="B905" s="370" t="s">
        <v>12965</v>
      </c>
      <c r="C905" s="14" t="s">
        <v>149</v>
      </c>
      <c r="D905" s="14" t="s">
        <v>18878</v>
      </c>
    </row>
    <row r="906" spans="1:4" ht="15.75" customHeight="1">
      <c r="A906" s="14" t="s">
        <v>5896</v>
      </c>
      <c r="B906" s="370" t="s">
        <v>12966</v>
      </c>
      <c r="C906" s="14" t="s">
        <v>149</v>
      </c>
      <c r="D906" s="14" t="s">
        <v>39218</v>
      </c>
    </row>
    <row r="907" spans="1:4" ht="15.75" customHeight="1">
      <c r="A907" s="14" t="s">
        <v>5897</v>
      </c>
      <c r="B907" s="370" t="s">
        <v>12967</v>
      </c>
      <c r="C907" s="14" t="s">
        <v>149</v>
      </c>
      <c r="D907" s="14" t="s">
        <v>18549</v>
      </c>
    </row>
    <row r="908" spans="1:4" ht="15.75" customHeight="1">
      <c r="A908" s="14" t="s">
        <v>5898</v>
      </c>
      <c r="B908" s="370" t="s">
        <v>12968</v>
      </c>
      <c r="C908" s="14" t="s">
        <v>149</v>
      </c>
      <c r="D908" s="14" t="s">
        <v>39219</v>
      </c>
    </row>
    <row r="909" spans="1:4" ht="15.75" customHeight="1">
      <c r="A909" s="14" t="s">
        <v>5899</v>
      </c>
      <c r="B909" s="370" t="s">
        <v>12969</v>
      </c>
      <c r="C909" s="14" t="s">
        <v>149</v>
      </c>
      <c r="D909" s="14" t="s">
        <v>18489</v>
      </c>
    </row>
    <row r="910" spans="1:4" ht="15.75" customHeight="1">
      <c r="A910" s="14" t="s">
        <v>5900</v>
      </c>
      <c r="B910" s="370" t="s">
        <v>12970</v>
      </c>
      <c r="C910" s="14" t="s">
        <v>149</v>
      </c>
      <c r="D910" s="14" t="s">
        <v>18603</v>
      </c>
    </row>
    <row r="911" spans="1:4" ht="15.75" customHeight="1">
      <c r="A911" s="14" t="s">
        <v>5901</v>
      </c>
      <c r="B911" s="370" t="s">
        <v>12971</v>
      </c>
      <c r="C911" s="14" t="s">
        <v>149</v>
      </c>
      <c r="D911" s="14" t="s">
        <v>18426</v>
      </c>
    </row>
    <row r="912" spans="1:4" ht="15.75" customHeight="1">
      <c r="A912" s="14" t="s">
        <v>5902</v>
      </c>
      <c r="B912" s="370" t="s">
        <v>12972</v>
      </c>
      <c r="C912" s="14" t="s">
        <v>149</v>
      </c>
      <c r="D912" s="14" t="s">
        <v>19046</v>
      </c>
    </row>
    <row r="913" spans="1:4" ht="15.75" customHeight="1">
      <c r="A913" s="14" t="s">
        <v>5903</v>
      </c>
      <c r="B913" s="370" t="s">
        <v>12973</v>
      </c>
      <c r="C913" s="14" t="s">
        <v>149</v>
      </c>
      <c r="D913" s="14" t="s">
        <v>19501</v>
      </c>
    </row>
    <row r="914" spans="1:4" ht="15.75" customHeight="1">
      <c r="A914" s="14" t="s">
        <v>5904</v>
      </c>
      <c r="B914" s="370" t="s">
        <v>12974</v>
      </c>
      <c r="C914" s="14" t="s">
        <v>149</v>
      </c>
      <c r="D914" s="14" t="s">
        <v>19043</v>
      </c>
    </row>
    <row r="915" spans="1:4" ht="15.75" customHeight="1">
      <c r="A915" s="14" t="s">
        <v>5905</v>
      </c>
      <c r="B915" s="370" t="s">
        <v>12975</v>
      </c>
      <c r="C915" s="14" t="s">
        <v>149</v>
      </c>
      <c r="D915" s="14" t="s">
        <v>18896</v>
      </c>
    </row>
    <row r="916" spans="1:4" ht="15.75" customHeight="1">
      <c r="A916" s="14" t="s">
        <v>5906</v>
      </c>
      <c r="B916" s="370" t="s">
        <v>12976</v>
      </c>
      <c r="C916" s="14" t="s">
        <v>149</v>
      </c>
      <c r="D916" s="14" t="s">
        <v>18555</v>
      </c>
    </row>
    <row r="917" spans="1:4" ht="15.75" customHeight="1">
      <c r="A917" s="14" t="s">
        <v>5907</v>
      </c>
      <c r="B917" s="370" t="s">
        <v>12977</v>
      </c>
      <c r="C917" s="14" t="s">
        <v>149</v>
      </c>
      <c r="D917" s="14" t="s">
        <v>18550</v>
      </c>
    </row>
    <row r="918" spans="1:4" ht="15.75" customHeight="1">
      <c r="A918" s="14" t="s">
        <v>5908</v>
      </c>
      <c r="B918" s="370" t="s">
        <v>12978</v>
      </c>
      <c r="C918" s="14" t="s">
        <v>149</v>
      </c>
      <c r="D918" s="14" t="s">
        <v>19553</v>
      </c>
    </row>
    <row r="919" spans="1:4" ht="15.75" customHeight="1">
      <c r="A919" s="14" t="s">
        <v>5909</v>
      </c>
      <c r="B919" s="370" t="s">
        <v>12979</v>
      </c>
      <c r="C919" s="14" t="s">
        <v>149</v>
      </c>
      <c r="D919" s="14" t="s">
        <v>37149</v>
      </c>
    </row>
    <row r="920" spans="1:4" ht="15.75" customHeight="1">
      <c r="A920" s="14" t="s">
        <v>5910</v>
      </c>
      <c r="B920" s="370" t="s">
        <v>12980</v>
      </c>
      <c r="C920" s="14" t="s">
        <v>149</v>
      </c>
      <c r="D920" s="14" t="s">
        <v>18570</v>
      </c>
    </row>
    <row r="921" spans="1:4" ht="15.75" customHeight="1">
      <c r="A921" s="14" t="s">
        <v>5911</v>
      </c>
      <c r="B921" s="370" t="s">
        <v>12981</v>
      </c>
      <c r="C921" s="14" t="s">
        <v>149</v>
      </c>
      <c r="D921" s="14" t="s">
        <v>18471</v>
      </c>
    </row>
    <row r="922" spans="1:4" ht="15.75" customHeight="1">
      <c r="A922" s="14" t="s">
        <v>5912</v>
      </c>
      <c r="B922" s="370" t="s">
        <v>12982</v>
      </c>
      <c r="C922" s="14" t="s">
        <v>149</v>
      </c>
      <c r="D922" s="14" t="s">
        <v>36490</v>
      </c>
    </row>
    <row r="923" spans="1:4" ht="15.75" customHeight="1">
      <c r="A923" s="14" t="s">
        <v>5913</v>
      </c>
      <c r="B923" s="370" t="s">
        <v>12983</v>
      </c>
      <c r="C923" s="14" t="s">
        <v>149</v>
      </c>
      <c r="D923" s="14" t="s">
        <v>18604</v>
      </c>
    </row>
    <row r="924" spans="1:4" ht="15.75" customHeight="1">
      <c r="A924" s="14" t="s">
        <v>5914</v>
      </c>
      <c r="B924" s="370" t="s">
        <v>12984</v>
      </c>
      <c r="C924" s="14" t="s">
        <v>149</v>
      </c>
      <c r="D924" s="14" t="s">
        <v>19053</v>
      </c>
    </row>
    <row r="925" spans="1:4" ht="15.75" customHeight="1">
      <c r="A925" s="14" t="s">
        <v>5915</v>
      </c>
      <c r="B925" s="370" t="s">
        <v>12985</v>
      </c>
      <c r="C925" s="14" t="s">
        <v>149</v>
      </c>
      <c r="D925" s="14" t="s">
        <v>18565</v>
      </c>
    </row>
    <row r="926" spans="1:4" ht="15.75" customHeight="1">
      <c r="A926" s="14" t="s">
        <v>5916</v>
      </c>
      <c r="B926" s="370" t="s">
        <v>12986</v>
      </c>
      <c r="C926" s="14" t="s">
        <v>149</v>
      </c>
      <c r="D926" s="14" t="s">
        <v>19366</v>
      </c>
    </row>
    <row r="927" spans="1:4" ht="15.75" customHeight="1">
      <c r="A927" s="14" t="s">
        <v>5917</v>
      </c>
      <c r="B927" s="370" t="s">
        <v>12987</v>
      </c>
      <c r="C927" s="14" t="s">
        <v>149</v>
      </c>
      <c r="D927" s="14" t="s">
        <v>18604</v>
      </c>
    </row>
    <row r="928" spans="1:4" ht="15.75" customHeight="1">
      <c r="A928" s="14" t="s">
        <v>5918</v>
      </c>
      <c r="B928" s="370" t="s">
        <v>12988</v>
      </c>
      <c r="C928" s="14" t="s">
        <v>149</v>
      </c>
      <c r="D928" s="14" t="s">
        <v>37483</v>
      </c>
    </row>
    <row r="929" spans="1:4" ht="15.75" customHeight="1">
      <c r="A929" s="14" t="s">
        <v>5919</v>
      </c>
      <c r="B929" s="370" t="s">
        <v>12989</v>
      </c>
      <c r="C929" s="14" t="s">
        <v>149</v>
      </c>
      <c r="D929" s="14" t="s">
        <v>21961</v>
      </c>
    </row>
    <row r="930" spans="1:4" ht="15.75" customHeight="1">
      <c r="A930" s="14" t="s">
        <v>5920</v>
      </c>
      <c r="B930" s="370" t="s">
        <v>12990</v>
      </c>
      <c r="C930" s="14" t="s">
        <v>149</v>
      </c>
      <c r="D930" s="14" t="s">
        <v>37735</v>
      </c>
    </row>
    <row r="931" spans="1:4" ht="15.75" customHeight="1">
      <c r="A931" s="14" t="s">
        <v>5921</v>
      </c>
      <c r="B931" s="370" t="s">
        <v>12991</v>
      </c>
      <c r="C931" s="14" t="s">
        <v>149</v>
      </c>
      <c r="D931" s="14" t="s">
        <v>37965</v>
      </c>
    </row>
    <row r="932" spans="1:4" ht="15.75" customHeight="1">
      <c r="A932" s="14" t="s">
        <v>5922</v>
      </c>
      <c r="B932" s="370" t="s">
        <v>12992</v>
      </c>
      <c r="C932" s="14" t="s">
        <v>149</v>
      </c>
      <c r="D932" s="14" t="s">
        <v>39220</v>
      </c>
    </row>
    <row r="933" spans="1:4" ht="15.75" customHeight="1">
      <c r="A933" s="14" t="s">
        <v>5923</v>
      </c>
      <c r="B933" s="370" t="s">
        <v>12993</v>
      </c>
      <c r="C933" s="14" t="s">
        <v>149</v>
      </c>
      <c r="D933" s="14" t="s">
        <v>37006</v>
      </c>
    </row>
    <row r="934" spans="1:4" ht="15.75" customHeight="1">
      <c r="A934" s="14" t="s">
        <v>5924</v>
      </c>
      <c r="B934" s="370" t="s">
        <v>12994</v>
      </c>
      <c r="C934" s="14" t="s">
        <v>149</v>
      </c>
      <c r="D934" s="14" t="s">
        <v>39221</v>
      </c>
    </row>
    <row r="935" spans="1:4" ht="15.75" customHeight="1">
      <c r="A935" s="14" t="s">
        <v>5925</v>
      </c>
      <c r="B935" s="370" t="s">
        <v>12995</v>
      </c>
      <c r="C935" s="14" t="s">
        <v>149</v>
      </c>
      <c r="D935" s="14" t="s">
        <v>36674</v>
      </c>
    </row>
    <row r="936" spans="1:4" ht="15.75" customHeight="1">
      <c r="A936" s="14" t="s">
        <v>5926</v>
      </c>
      <c r="B936" s="370" t="s">
        <v>12996</v>
      </c>
      <c r="C936" s="14" t="s">
        <v>149</v>
      </c>
      <c r="D936" s="14" t="s">
        <v>39222</v>
      </c>
    </row>
    <row r="937" spans="1:4" ht="15.75" customHeight="1">
      <c r="A937" s="14" t="s">
        <v>5927</v>
      </c>
      <c r="B937" s="370" t="s">
        <v>12997</v>
      </c>
      <c r="C937" s="14" t="s">
        <v>149</v>
      </c>
      <c r="D937" s="14" t="s">
        <v>39223</v>
      </c>
    </row>
    <row r="938" spans="1:4" ht="15.75" customHeight="1">
      <c r="A938" s="14" t="s">
        <v>5928</v>
      </c>
      <c r="B938" s="370" t="s">
        <v>12998</v>
      </c>
      <c r="C938" s="14" t="s">
        <v>149</v>
      </c>
      <c r="D938" s="14" t="s">
        <v>39224</v>
      </c>
    </row>
    <row r="939" spans="1:4" ht="15.75" customHeight="1">
      <c r="A939" s="14" t="s">
        <v>5929</v>
      </c>
      <c r="B939" s="370" t="s">
        <v>12999</v>
      </c>
      <c r="C939" s="14" t="s">
        <v>149</v>
      </c>
      <c r="D939" s="14" t="s">
        <v>39225</v>
      </c>
    </row>
    <row r="940" spans="1:4" ht="15.75" customHeight="1">
      <c r="A940" s="14" t="s">
        <v>5930</v>
      </c>
      <c r="B940" s="370" t="s">
        <v>13000</v>
      </c>
      <c r="C940" s="14" t="s">
        <v>149</v>
      </c>
      <c r="D940" s="14" t="s">
        <v>21832</v>
      </c>
    </row>
    <row r="941" spans="1:4" ht="15.75" customHeight="1">
      <c r="A941" s="14" t="s">
        <v>5931</v>
      </c>
      <c r="B941" s="370" t="s">
        <v>13001</v>
      </c>
      <c r="C941" s="14" t="s">
        <v>149</v>
      </c>
      <c r="D941" s="14" t="s">
        <v>18696</v>
      </c>
    </row>
    <row r="942" spans="1:4" ht="15.75" customHeight="1">
      <c r="A942" s="14" t="s">
        <v>5932</v>
      </c>
      <c r="B942" s="370" t="s">
        <v>13002</v>
      </c>
      <c r="C942" s="14" t="s">
        <v>149</v>
      </c>
      <c r="D942" s="14" t="s">
        <v>36552</v>
      </c>
    </row>
    <row r="943" spans="1:4" ht="15.75" customHeight="1">
      <c r="A943" s="14" t="s">
        <v>5933</v>
      </c>
      <c r="B943" s="370" t="s">
        <v>13003</v>
      </c>
      <c r="C943" s="14" t="s">
        <v>149</v>
      </c>
      <c r="D943" s="14" t="s">
        <v>39226</v>
      </c>
    </row>
    <row r="944" spans="1:4" ht="15.75" customHeight="1">
      <c r="A944" s="14" t="s">
        <v>5934</v>
      </c>
      <c r="B944" s="370" t="s">
        <v>13004</v>
      </c>
      <c r="C944" s="14" t="s">
        <v>149</v>
      </c>
      <c r="D944" s="14" t="s">
        <v>39227</v>
      </c>
    </row>
    <row r="945" spans="1:4" ht="15.75" customHeight="1">
      <c r="A945" s="14" t="s">
        <v>5935</v>
      </c>
      <c r="B945" s="370" t="s">
        <v>13005</v>
      </c>
      <c r="C945" s="14" t="s">
        <v>149</v>
      </c>
      <c r="D945" s="14" t="s">
        <v>19619</v>
      </c>
    </row>
    <row r="946" spans="1:4" ht="15.75" customHeight="1">
      <c r="A946" s="14" t="s">
        <v>5936</v>
      </c>
      <c r="B946" s="370" t="s">
        <v>13006</v>
      </c>
      <c r="C946" s="14" t="s">
        <v>149</v>
      </c>
      <c r="D946" s="14" t="s">
        <v>39228</v>
      </c>
    </row>
    <row r="947" spans="1:4" ht="15.75" customHeight="1">
      <c r="A947" s="14" t="s">
        <v>5937</v>
      </c>
      <c r="B947" s="370" t="s">
        <v>13007</v>
      </c>
      <c r="C947" s="14" t="s">
        <v>149</v>
      </c>
      <c r="D947" s="14" t="s">
        <v>39229</v>
      </c>
    </row>
    <row r="948" spans="1:4" ht="15.75" customHeight="1">
      <c r="A948" s="14" t="s">
        <v>5938</v>
      </c>
      <c r="B948" s="370" t="s">
        <v>13008</v>
      </c>
      <c r="C948" s="14" t="s">
        <v>149</v>
      </c>
      <c r="D948" s="14" t="s">
        <v>19965</v>
      </c>
    </row>
    <row r="949" spans="1:4" ht="15.75" customHeight="1">
      <c r="A949" s="14" t="s">
        <v>5939</v>
      </c>
      <c r="B949" s="370" t="s">
        <v>13009</v>
      </c>
      <c r="C949" s="14" t="s">
        <v>149</v>
      </c>
      <c r="D949" s="14" t="s">
        <v>18489</v>
      </c>
    </row>
    <row r="950" spans="1:4" ht="15.75" customHeight="1">
      <c r="A950" s="14" t="s">
        <v>5940</v>
      </c>
      <c r="B950" s="370" t="s">
        <v>13010</v>
      </c>
      <c r="C950" s="14" t="s">
        <v>149</v>
      </c>
      <c r="D950" s="14" t="s">
        <v>19366</v>
      </c>
    </row>
    <row r="951" spans="1:4" ht="15.75" customHeight="1">
      <c r="A951" s="14" t="s">
        <v>5941</v>
      </c>
      <c r="B951" s="370" t="s">
        <v>13011</v>
      </c>
      <c r="C951" s="14" t="s">
        <v>149</v>
      </c>
      <c r="D951" s="14" t="s">
        <v>21961</v>
      </c>
    </row>
    <row r="952" spans="1:4" ht="15.75" customHeight="1">
      <c r="A952" s="14" t="s">
        <v>5942</v>
      </c>
      <c r="B952" s="370" t="s">
        <v>13012</v>
      </c>
      <c r="C952" s="14" t="s">
        <v>149</v>
      </c>
      <c r="D952" s="14" t="s">
        <v>18602</v>
      </c>
    </row>
    <row r="953" spans="1:4" ht="15.75" customHeight="1">
      <c r="A953" s="14" t="s">
        <v>5943</v>
      </c>
      <c r="B953" s="370" t="s">
        <v>13013</v>
      </c>
      <c r="C953" s="14" t="s">
        <v>149</v>
      </c>
      <c r="D953" s="14" t="s">
        <v>37965</v>
      </c>
    </row>
    <row r="954" spans="1:4" ht="15.75" customHeight="1">
      <c r="A954" s="14" t="s">
        <v>5944</v>
      </c>
      <c r="B954" s="370" t="s">
        <v>13014</v>
      </c>
      <c r="C954" s="14" t="s">
        <v>149</v>
      </c>
      <c r="D954" s="14" t="s">
        <v>39230</v>
      </c>
    </row>
    <row r="955" spans="1:4" ht="15.75" customHeight="1">
      <c r="A955" s="14" t="s">
        <v>5945</v>
      </c>
      <c r="B955" s="370" t="s">
        <v>13015</v>
      </c>
      <c r="C955" s="14" t="s">
        <v>149</v>
      </c>
      <c r="D955" s="14" t="s">
        <v>21961</v>
      </c>
    </row>
    <row r="956" spans="1:4" ht="15.75" customHeight="1">
      <c r="A956" s="14" t="s">
        <v>5946</v>
      </c>
      <c r="B956" s="370" t="s">
        <v>13016</v>
      </c>
      <c r="C956" s="14" t="s">
        <v>149</v>
      </c>
      <c r="D956" s="14" t="s">
        <v>19426</v>
      </c>
    </row>
    <row r="957" spans="1:4" ht="15.75" customHeight="1">
      <c r="A957" s="14" t="s">
        <v>5947</v>
      </c>
      <c r="B957" s="370" t="s">
        <v>13017</v>
      </c>
      <c r="C957" s="14" t="s">
        <v>149</v>
      </c>
      <c r="D957" s="14" t="s">
        <v>39231</v>
      </c>
    </row>
    <row r="958" spans="1:4" ht="15.75" customHeight="1">
      <c r="A958" s="14" t="s">
        <v>5948</v>
      </c>
      <c r="B958" s="370" t="s">
        <v>13018</v>
      </c>
      <c r="C958" s="14" t="s">
        <v>149</v>
      </c>
      <c r="D958" s="14" t="s">
        <v>18659</v>
      </c>
    </row>
    <row r="959" spans="1:4" ht="15.75" customHeight="1">
      <c r="A959" s="14" t="s">
        <v>5949</v>
      </c>
      <c r="B959" s="370" t="s">
        <v>13019</v>
      </c>
      <c r="C959" s="14" t="s">
        <v>149</v>
      </c>
      <c r="D959" s="14" t="s">
        <v>19155</v>
      </c>
    </row>
    <row r="960" spans="1:4" ht="15.75" customHeight="1">
      <c r="A960" s="14" t="s">
        <v>5950</v>
      </c>
      <c r="B960" s="370" t="s">
        <v>13020</v>
      </c>
      <c r="C960" s="14" t="s">
        <v>149</v>
      </c>
      <c r="D960" s="14" t="s">
        <v>19088</v>
      </c>
    </row>
    <row r="961" spans="1:4" ht="15.75" customHeight="1">
      <c r="A961" s="14" t="s">
        <v>5951</v>
      </c>
      <c r="B961" s="370" t="s">
        <v>13021</v>
      </c>
      <c r="C961" s="14" t="s">
        <v>149</v>
      </c>
      <c r="D961" s="14" t="s">
        <v>39232</v>
      </c>
    </row>
    <row r="962" spans="1:4" ht="15.75" customHeight="1">
      <c r="A962" s="14" t="s">
        <v>5952</v>
      </c>
      <c r="B962" s="370" t="s">
        <v>13022</v>
      </c>
      <c r="C962" s="14" t="s">
        <v>149</v>
      </c>
      <c r="D962" s="14" t="s">
        <v>39233</v>
      </c>
    </row>
    <row r="963" spans="1:4" ht="15.75" customHeight="1">
      <c r="A963" s="14" t="s">
        <v>5953</v>
      </c>
      <c r="B963" s="370" t="s">
        <v>13023</v>
      </c>
      <c r="C963" s="14" t="s">
        <v>149</v>
      </c>
      <c r="D963" s="14" t="s">
        <v>18530</v>
      </c>
    </row>
    <row r="964" spans="1:4" ht="15.75" customHeight="1">
      <c r="A964" s="14" t="s">
        <v>5954</v>
      </c>
      <c r="B964" s="370" t="s">
        <v>13024</v>
      </c>
      <c r="C964" s="14" t="s">
        <v>149</v>
      </c>
      <c r="D964" s="14" t="s">
        <v>19616</v>
      </c>
    </row>
    <row r="965" spans="1:4" ht="15.75" customHeight="1">
      <c r="A965" s="14" t="s">
        <v>5955</v>
      </c>
      <c r="B965" s="370" t="s">
        <v>13025</v>
      </c>
      <c r="C965" s="14" t="s">
        <v>149</v>
      </c>
      <c r="D965" s="14" t="s">
        <v>39234</v>
      </c>
    </row>
    <row r="966" spans="1:4" ht="15.75" customHeight="1">
      <c r="A966" s="14" t="s">
        <v>5956</v>
      </c>
      <c r="B966" s="370" t="s">
        <v>13026</v>
      </c>
      <c r="C966" s="14" t="s">
        <v>149</v>
      </c>
      <c r="D966" s="14" t="s">
        <v>19732</v>
      </c>
    </row>
    <row r="967" spans="1:4" ht="15.75" customHeight="1">
      <c r="A967" s="14" t="s">
        <v>5957</v>
      </c>
      <c r="B967" s="370" t="s">
        <v>13027</v>
      </c>
      <c r="C967" s="14" t="s">
        <v>149</v>
      </c>
      <c r="D967" s="14" t="s">
        <v>19025</v>
      </c>
    </row>
    <row r="968" spans="1:4" ht="15.75" customHeight="1">
      <c r="A968" s="14" t="s">
        <v>5958</v>
      </c>
      <c r="B968" s="370" t="s">
        <v>13028</v>
      </c>
      <c r="C968" s="14" t="s">
        <v>149</v>
      </c>
      <c r="D968" s="14" t="s">
        <v>18501</v>
      </c>
    </row>
    <row r="969" spans="1:4" ht="15.75" customHeight="1">
      <c r="A969" s="14" t="s">
        <v>5959</v>
      </c>
      <c r="B969" s="370" t="s">
        <v>13029</v>
      </c>
      <c r="C969" s="14" t="s">
        <v>149</v>
      </c>
      <c r="D969" s="14" t="s">
        <v>18425</v>
      </c>
    </row>
    <row r="970" spans="1:4" ht="15.75" customHeight="1">
      <c r="A970" s="14" t="s">
        <v>5960</v>
      </c>
      <c r="B970" s="370" t="s">
        <v>13030</v>
      </c>
      <c r="C970" s="14" t="s">
        <v>149</v>
      </c>
      <c r="D970" s="14" t="s">
        <v>39235</v>
      </c>
    </row>
    <row r="971" spans="1:4" ht="15.75" customHeight="1">
      <c r="A971" s="14" t="s">
        <v>5961</v>
      </c>
      <c r="B971" s="370" t="s">
        <v>13031</v>
      </c>
      <c r="C971" s="14" t="s">
        <v>149</v>
      </c>
      <c r="D971" s="14" t="s">
        <v>39236</v>
      </c>
    </row>
    <row r="972" spans="1:4" ht="15.75" customHeight="1">
      <c r="A972" s="14" t="s">
        <v>5962</v>
      </c>
      <c r="B972" s="370" t="s">
        <v>13032</v>
      </c>
      <c r="C972" s="14" t="s">
        <v>149</v>
      </c>
      <c r="D972" s="14" t="s">
        <v>18653</v>
      </c>
    </row>
    <row r="973" spans="1:4" ht="15.75" customHeight="1">
      <c r="A973" s="14" t="s">
        <v>5963</v>
      </c>
      <c r="B973" s="370" t="s">
        <v>13033</v>
      </c>
      <c r="C973" s="14" t="s">
        <v>149</v>
      </c>
      <c r="D973" s="14" t="s">
        <v>18453</v>
      </c>
    </row>
    <row r="974" spans="1:4" ht="15.75" customHeight="1">
      <c r="A974" s="14" t="s">
        <v>5964</v>
      </c>
      <c r="B974" s="370" t="s">
        <v>13034</v>
      </c>
      <c r="C974" s="14" t="s">
        <v>149</v>
      </c>
      <c r="D974" s="14" t="s">
        <v>18683</v>
      </c>
    </row>
    <row r="975" spans="1:4" ht="15.75" customHeight="1">
      <c r="A975" s="14" t="s">
        <v>5965</v>
      </c>
      <c r="B975" s="370" t="s">
        <v>13035</v>
      </c>
      <c r="C975" s="14" t="s">
        <v>149</v>
      </c>
      <c r="D975" s="14" t="s">
        <v>18826</v>
      </c>
    </row>
    <row r="976" spans="1:4" ht="15.75" customHeight="1">
      <c r="A976" s="14" t="s">
        <v>5966</v>
      </c>
      <c r="B976" s="370" t="s">
        <v>13036</v>
      </c>
      <c r="C976" s="14" t="s">
        <v>149</v>
      </c>
      <c r="D976" s="14" t="s">
        <v>18697</v>
      </c>
    </row>
    <row r="977" spans="1:4" ht="15.75" customHeight="1">
      <c r="A977" s="14" t="s">
        <v>5967</v>
      </c>
      <c r="B977" s="370" t="s">
        <v>13037</v>
      </c>
      <c r="C977" s="14" t="s">
        <v>149</v>
      </c>
      <c r="D977" s="14" t="s">
        <v>18621</v>
      </c>
    </row>
    <row r="978" spans="1:4" ht="15.75" customHeight="1">
      <c r="A978" s="14" t="s">
        <v>5968</v>
      </c>
      <c r="B978" s="370" t="s">
        <v>13038</v>
      </c>
      <c r="C978" s="14" t="s">
        <v>149</v>
      </c>
      <c r="D978" s="14" t="s">
        <v>18530</v>
      </c>
    </row>
    <row r="979" spans="1:4" ht="15.75" customHeight="1">
      <c r="A979" s="14" t="s">
        <v>5969</v>
      </c>
      <c r="B979" s="370" t="s">
        <v>13039</v>
      </c>
      <c r="C979" s="14" t="s">
        <v>149</v>
      </c>
      <c r="D979" s="14" t="s">
        <v>21674</v>
      </c>
    </row>
    <row r="980" spans="1:4" ht="15.75" customHeight="1">
      <c r="A980" s="14" t="s">
        <v>5970</v>
      </c>
      <c r="B980" s="370" t="s">
        <v>13040</v>
      </c>
      <c r="C980" s="14" t="s">
        <v>149</v>
      </c>
      <c r="D980" s="14" t="s">
        <v>39237</v>
      </c>
    </row>
    <row r="981" spans="1:4" ht="15.75" customHeight="1">
      <c r="A981" s="14" t="s">
        <v>5971</v>
      </c>
      <c r="B981" s="370" t="s">
        <v>13041</v>
      </c>
      <c r="C981" s="14" t="s">
        <v>149</v>
      </c>
      <c r="D981" s="14" t="s">
        <v>19923</v>
      </c>
    </row>
    <row r="982" spans="1:4" ht="15.75" customHeight="1">
      <c r="A982" s="14" t="s">
        <v>5972</v>
      </c>
      <c r="B982" s="370" t="s">
        <v>13042</v>
      </c>
      <c r="C982" s="14" t="s">
        <v>149</v>
      </c>
      <c r="D982" s="14" t="s">
        <v>18394</v>
      </c>
    </row>
    <row r="983" spans="1:4" ht="15.75" customHeight="1">
      <c r="A983" s="14" t="s">
        <v>5973</v>
      </c>
      <c r="B983" s="370" t="s">
        <v>13043</v>
      </c>
      <c r="C983" s="14" t="s">
        <v>149</v>
      </c>
      <c r="D983" s="14" t="s">
        <v>21945</v>
      </c>
    </row>
    <row r="984" spans="1:4" ht="15.75" customHeight="1">
      <c r="A984" s="14" t="s">
        <v>5974</v>
      </c>
      <c r="B984" s="370" t="s">
        <v>13044</v>
      </c>
      <c r="C984" s="14" t="s">
        <v>149</v>
      </c>
      <c r="D984" s="14" t="s">
        <v>19454</v>
      </c>
    </row>
    <row r="985" spans="1:4" ht="15.75" customHeight="1">
      <c r="A985" s="14" t="s">
        <v>5975</v>
      </c>
      <c r="B985" s="370" t="s">
        <v>13045</v>
      </c>
      <c r="C985" s="14" t="s">
        <v>149</v>
      </c>
      <c r="D985" s="14" t="s">
        <v>19226</v>
      </c>
    </row>
    <row r="986" spans="1:4" ht="15.75" customHeight="1">
      <c r="A986" s="14" t="s">
        <v>5976</v>
      </c>
      <c r="B986" s="370" t="s">
        <v>13046</v>
      </c>
      <c r="C986" s="14" t="s">
        <v>149</v>
      </c>
      <c r="D986" s="14" t="s">
        <v>19625</v>
      </c>
    </row>
    <row r="987" spans="1:4" ht="15.75" customHeight="1">
      <c r="A987" s="14" t="s">
        <v>5977</v>
      </c>
      <c r="B987" s="370" t="s">
        <v>13047</v>
      </c>
      <c r="C987" s="14" t="s">
        <v>149</v>
      </c>
      <c r="D987" s="14" t="s">
        <v>19323</v>
      </c>
    </row>
    <row r="988" spans="1:4" ht="15.75" customHeight="1">
      <c r="A988" s="14" t="s">
        <v>5978</v>
      </c>
      <c r="B988" s="370" t="s">
        <v>13048</v>
      </c>
      <c r="C988" s="14" t="s">
        <v>149</v>
      </c>
      <c r="D988" s="14" t="s">
        <v>39238</v>
      </c>
    </row>
    <row r="989" spans="1:4" ht="15.75" customHeight="1">
      <c r="A989" s="14" t="s">
        <v>5979</v>
      </c>
      <c r="B989" s="370" t="s">
        <v>13049</v>
      </c>
      <c r="C989" s="14" t="s">
        <v>149</v>
      </c>
      <c r="D989" s="14" t="s">
        <v>18863</v>
      </c>
    </row>
    <row r="990" spans="1:4" ht="15.75" customHeight="1">
      <c r="A990" s="14" t="s">
        <v>5980</v>
      </c>
      <c r="B990" s="370" t="s">
        <v>13050</v>
      </c>
      <c r="C990" s="14" t="s">
        <v>149</v>
      </c>
      <c r="D990" s="14" t="s">
        <v>19755</v>
      </c>
    </row>
    <row r="991" spans="1:4" ht="15.75" customHeight="1">
      <c r="A991" s="14" t="s">
        <v>5981</v>
      </c>
      <c r="B991" s="370" t="s">
        <v>13051</v>
      </c>
      <c r="C991" s="14" t="s">
        <v>149</v>
      </c>
      <c r="D991" s="14" t="s">
        <v>18948</v>
      </c>
    </row>
    <row r="992" spans="1:4" ht="15.75" customHeight="1">
      <c r="A992" s="14" t="s">
        <v>5982</v>
      </c>
      <c r="B992" s="370" t="s">
        <v>13052</v>
      </c>
      <c r="C992" s="14" t="s">
        <v>149</v>
      </c>
      <c r="D992" s="14" t="s">
        <v>38138</v>
      </c>
    </row>
    <row r="993" spans="1:4" ht="15.75" customHeight="1">
      <c r="A993" s="14" t="s">
        <v>5983</v>
      </c>
      <c r="B993" s="370" t="s">
        <v>13053</v>
      </c>
      <c r="C993" s="14" t="s">
        <v>149</v>
      </c>
      <c r="D993" s="14" t="s">
        <v>39239</v>
      </c>
    </row>
    <row r="994" spans="1:4" ht="15.75" customHeight="1">
      <c r="A994" s="14" t="s">
        <v>5984</v>
      </c>
      <c r="B994" s="370" t="s">
        <v>13054</v>
      </c>
      <c r="C994" s="14" t="s">
        <v>149</v>
      </c>
      <c r="D994" s="14" t="s">
        <v>19143</v>
      </c>
    </row>
    <row r="995" spans="1:4" ht="15.75" customHeight="1">
      <c r="A995" s="14" t="s">
        <v>5985</v>
      </c>
      <c r="B995" s="370" t="s">
        <v>13055</v>
      </c>
      <c r="C995" s="14" t="s">
        <v>149</v>
      </c>
      <c r="D995" s="14" t="s">
        <v>22077</v>
      </c>
    </row>
    <row r="996" spans="1:4" ht="15.75" customHeight="1">
      <c r="A996" s="14" t="s">
        <v>5986</v>
      </c>
      <c r="B996" s="370" t="s">
        <v>13056</v>
      </c>
      <c r="C996" s="14" t="s">
        <v>149</v>
      </c>
      <c r="D996" s="14" t="s">
        <v>39240</v>
      </c>
    </row>
    <row r="997" spans="1:4" ht="15.75" customHeight="1">
      <c r="A997" s="14" t="s">
        <v>5987</v>
      </c>
      <c r="B997" s="370" t="s">
        <v>13057</v>
      </c>
      <c r="C997" s="14" t="s">
        <v>149</v>
      </c>
      <c r="D997" s="14" t="s">
        <v>18771</v>
      </c>
    </row>
    <row r="998" spans="1:4" ht="15.75" customHeight="1">
      <c r="A998" s="14" t="s">
        <v>5988</v>
      </c>
      <c r="B998" s="370" t="s">
        <v>13058</v>
      </c>
      <c r="C998" s="14" t="s">
        <v>149</v>
      </c>
      <c r="D998" s="14" t="s">
        <v>19241</v>
      </c>
    </row>
    <row r="999" spans="1:4" ht="15.75" customHeight="1">
      <c r="A999" s="14" t="s">
        <v>5989</v>
      </c>
      <c r="B999" s="370" t="s">
        <v>13059</v>
      </c>
      <c r="C999" s="14" t="s">
        <v>149</v>
      </c>
      <c r="D999" s="14" t="s">
        <v>36557</v>
      </c>
    </row>
    <row r="1000" spans="1:4" ht="15.75" customHeight="1">
      <c r="A1000" s="14" t="s">
        <v>5990</v>
      </c>
      <c r="B1000" s="370" t="s">
        <v>13060</v>
      </c>
      <c r="C1000" s="14" t="s">
        <v>149</v>
      </c>
      <c r="D1000" s="14" t="s">
        <v>18889</v>
      </c>
    </row>
    <row r="1001" spans="1:4" ht="15.75" customHeight="1">
      <c r="A1001" s="14" t="s">
        <v>5991</v>
      </c>
      <c r="B1001" s="370" t="s">
        <v>13061</v>
      </c>
      <c r="C1001" s="14" t="s">
        <v>149</v>
      </c>
      <c r="D1001" s="14" t="s">
        <v>37535</v>
      </c>
    </row>
    <row r="1002" spans="1:4" ht="15.75" customHeight="1">
      <c r="A1002" s="14" t="s">
        <v>5992</v>
      </c>
      <c r="B1002" s="370" t="s">
        <v>13062</v>
      </c>
      <c r="C1002" s="14" t="s">
        <v>149</v>
      </c>
      <c r="D1002" s="14" t="s">
        <v>19371</v>
      </c>
    </row>
    <row r="1003" spans="1:4" ht="15.75" customHeight="1">
      <c r="A1003" s="14" t="s">
        <v>5993</v>
      </c>
      <c r="B1003" s="370" t="s">
        <v>13063</v>
      </c>
      <c r="C1003" s="14" t="s">
        <v>149</v>
      </c>
      <c r="D1003" s="14" t="s">
        <v>19344</v>
      </c>
    </row>
    <row r="1004" spans="1:4" ht="15.75" customHeight="1">
      <c r="A1004" s="14" t="s">
        <v>5994</v>
      </c>
      <c r="B1004" s="370" t="s">
        <v>13064</v>
      </c>
      <c r="C1004" s="14" t="s">
        <v>149</v>
      </c>
      <c r="D1004" s="14" t="s">
        <v>19454</v>
      </c>
    </row>
    <row r="1005" spans="1:4" ht="15.75" customHeight="1">
      <c r="A1005" s="14" t="s">
        <v>5995</v>
      </c>
      <c r="B1005" s="370" t="s">
        <v>13065</v>
      </c>
      <c r="C1005" s="14" t="s">
        <v>149</v>
      </c>
      <c r="D1005" s="14" t="s">
        <v>39159</v>
      </c>
    </row>
    <row r="1006" spans="1:4" ht="15.75" customHeight="1">
      <c r="A1006" s="14" t="s">
        <v>5996</v>
      </c>
      <c r="B1006" s="370" t="s">
        <v>13066</v>
      </c>
      <c r="C1006" s="14" t="s">
        <v>149</v>
      </c>
      <c r="D1006" s="14" t="s">
        <v>39241</v>
      </c>
    </row>
    <row r="1007" spans="1:4" ht="15.75" customHeight="1">
      <c r="A1007" s="14" t="s">
        <v>5997</v>
      </c>
      <c r="B1007" s="370" t="s">
        <v>13067</v>
      </c>
      <c r="C1007" s="14" t="s">
        <v>149</v>
      </c>
      <c r="D1007" s="14" t="s">
        <v>18409</v>
      </c>
    </row>
    <row r="1008" spans="1:4" ht="15.75" customHeight="1">
      <c r="A1008" s="14" t="s">
        <v>5998</v>
      </c>
      <c r="B1008" s="370" t="s">
        <v>13068</v>
      </c>
      <c r="C1008" s="14" t="s">
        <v>149</v>
      </c>
      <c r="D1008" s="14" t="s">
        <v>18696</v>
      </c>
    </row>
    <row r="1009" spans="1:4" ht="15.75" customHeight="1">
      <c r="A1009" s="14" t="s">
        <v>5999</v>
      </c>
      <c r="B1009" s="370" t="s">
        <v>13069</v>
      </c>
      <c r="C1009" s="14" t="s">
        <v>149</v>
      </c>
      <c r="D1009" s="14" t="s">
        <v>39242</v>
      </c>
    </row>
    <row r="1010" spans="1:4" ht="15.75" customHeight="1">
      <c r="A1010" s="14" t="s">
        <v>6000</v>
      </c>
      <c r="B1010" s="370" t="s">
        <v>13070</v>
      </c>
      <c r="C1010" s="14" t="s">
        <v>149</v>
      </c>
      <c r="D1010" s="14" t="s">
        <v>19209</v>
      </c>
    </row>
    <row r="1011" spans="1:4" ht="15.75" customHeight="1">
      <c r="A1011" s="14" t="s">
        <v>6001</v>
      </c>
      <c r="B1011" s="370" t="s">
        <v>13071</v>
      </c>
      <c r="C1011" s="14" t="s">
        <v>149</v>
      </c>
      <c r="D1011" s="14" t="s">
        <v>18638</v>
      </c>
    </row>
    <row r="1012" spans="1:4" ht="15.75" customHeight="1">
      <c r="A1012" s="14" t="s">
        <v>6002</v>
      </c>
      <c r="B1012" s="370" t="s">
        <v>13072</v>
      </c>
      <c r="C1012" s="14" t="s">
        <v>149</v>
      </c>
      <c r="D1012" s="14" t="s">
        <v>18399</v>
      </c>
    </row>
    <row r="1013" spans="1:4" ht="15.75" customHeight="1">
      <c r="A1013" s="14" t="s">
        <v>6003</v>
      </c>
      <c r="B1013" s="370" t="s">
        <v>13073</v>
      </c>
      <c r="C1013" s="14" t="s">
        <v>149</v>
      </c>
      <c r="D1013" s="14" t="s">
        <v>19640</v>
      </c>
    </row>
    <row r="1014" spans="1:4" ht="15.75" customHeight="1">
      <c r="A1014" s="14" t="s">
        <v>6004</v>
      </c>
      <c r="B1014" s="370" t="s">
        <v>13074</v>
      </c>
      <c r="C1014" s="14" t="s">
        <v>149</v>
      </c>
      <c r="D1014" s="14" t="s">
        <v>37985</v>
      </c>
    </row>
    <row r="1015" spans="1:4" ht="15.75" customHeight="1">
      <c r="A1015" s="14" t="s">
        <v>6005</v>
      </c>
      <c r="B1015" s="370" t="s">
        <v>13075</v>
      </c>
      <c r="C1015" s="14" t="s">
        <v>149</v>
      </c>
      <c r="D1015" s="14" t="s">
        <v>19150</v>
      </c>
    </row>
    <row r="1016" spans="1:4" ht="15.75" customHeight="1">
      <c r="A1016" s="14" t="s">
        <v>6006</v>
      </c>
      <c r="B1016" s="370" t="s">
        <v>13076</v>
      </c>
      <c r="C1016" s="14" t="s">
        <v>149</v>
      </c>
      <c r="D1016" s="14" t="s">
        <v>39243</v>
      </c>
    </row>
    <row r="1017" spans="1:4" ht="15.75" customHeight="1">
      <c r="A1017" s="14" t="s">
        <v>6007</v>
      </c>
      <c r="B1017" s="370" t="s">
        <v>13077</v>
      </c>
      <c r="C1017" s="14" t="s">
        <v>149</v>
      </c>
      <c r="D1017" s="14" t="s">
        <v>18912</v>
      </c>
    </row>
    <row r="1018" spans="1:4" ht="15.75" customHeight="1">
      <c r="A1018" s="14" t="s">
        <v>6008</v>
      </c>
      <c r="B1018" s="370" t="s">
        <v>13078</v>
      </c>
      <c r="C1018" s="14" t="s">
        <v>149</v>
      </c>
      <c r="D1018" s="14" t="s">
        <v>39244</v>
      </c>
    </row>
    <row r="1019" spans="1:4" ht="15.75" customHeight="1">
      <c r="A1019" s="14" t="s">
        <v>6009</v>
      </c>
      <c r="B1019" s="370" t="s">
        <v>13079</v>
      </c>
      <c r="C1019" s="14" t="s">
        <v>149</v>
      </c>
      <c r="D1019" s="14" t="s">
        <v>36742</v>
      </c>
    </row>
    <row r="1020" spans="1:4" ht="15.75" customHeight="1">
      <c r="A1020" s="14" t="s">
        <v>6010</v>
      </c>
      <c r="B1020" s="370" t="s">
        <v>13080</v>
      </c>
      <c r="C1020" s="14" t="s">
        <v>149</v>
      </c>
      <c r="D1020" s="14" t="s">
        <v>19749</v>
      </c>
    </row>
    <row r="1021" spans="1:4" ht="15.75" customHeight="1">
      <c r="A1021" s="14" t="s">
        <v>6011</v>
      </c>
      <c r="B1021" s="370" t="s">
        <v>13081</v>
      </c>
      <c r="C1021" s="14" t="s">
        <v>149</v>
      </c>
      <c r="D1021" s="14" t="s">
        <v>19111</v>
      </c>
    </row>
    <row r="1022" spans="1:4" ht="15.75" customHeight="1">
      <c r="A1022" s="14" t="s">
        <v>6012</v>
      </c>
      <c r="B1022" s="370" t="s">
        <v>13082</v>
      </c>
      <c r="C1022" s="14" t="s">
        <v>149</v>
      </c>
      <c r="D1022" s="14" t="s">
        <v>18926</v>
      </c>
    </row>
    <row r="1023" spans="1:4" ht="15.75" customHeight="1">
      <c r="A1023" s="14" t="s">
        <v>6013</v>
      </c>
      <c r="B1023" s="370" t="s">
        <v>13083</v>
      </c>
      <c r="C1023" s="14" t="s">
        <v>149</v>
      </c>
      <c r="D1023" s="14" t="s">
        <v>39245</v>
      </c>
    </row>
    <row r="1024" spans="1:4" ht="15.75" customHeight="1">
      <c r="A1024" s="14" t="s">
        <v>6014</v>
      </c>
      <c r="B1024" s="370" t="s">
        <v>13084</v>
      </c>
      <c r="C1024" s="14" t="s">
        <v>149</v>
      </c>
      <c r="D1024" s="14" t="s">
        <v>18621</v>
      </c>
    </row>
    <row r="1025" spans="1:4" ht="15.75" customHeight="1">
      <c r="A1025" s="14" t="s">
        <v>6015</v>
      </c>
      <c r="B1025" s="370" t="s">
        <v>13085</v>
      </c>
      <c r="C1025" s="14" t="s">
        <v>149</v>
      </c>
      <c r="D1025" s="14" t="s">
        <v>18639</v>
      </c>
    </row>
    <row r="1026" spans="1:4" ht="15.75" customHeight="1">
      <c r="A1026" s="14" t="s">
        <v>6016</v>
      </c>
      <c r="B1026" s="370" t="s">
        <v>13086</v>
      </c>
      <c r="C1026" s="14" t="s">
        <v>149</v>
      </c>
      <c r="D1026" s="14" t="s">
        <v>18453</v>
      </c>
    </row>
    <row r="1027" spans="1:4" ht="15.75" customHeight="1">
      <c r="A1027" s="14" t="s">
        <v>6017</v>
      </c>
      <c r="B1027" s="370" t="s">
        <v>13087</v>
      </c>
      <c r="C1027" s="14" t="s">
        <v>149</v>
      </c>
      <c r="D1027" s="14" t="s">
        <v>18547</v>
      </c>
    </row>
    <row r="1028" spans="1:4" ht="15.75" customHeight="1">
      <c r="A1028" s="14" t="s">
        <v>6018</v>
      </c>
      <c r="B1028" s="370" t="s">
        <v>13088</v>
      </c>
      <c r="C1028" s="14" t="s">
        <v>149</v>
      </c>
      <c r="D1028" s="14" t="s">
        <v>19285</v>
      </c>
    </row>
    <row r="1029" spans="1:4" ht="15.75" customHeight="1">
      <c r="A1029" s="14" t="s">
        <v>6019</v>
      </c>
      <c r="B1029" s="370" t="s">
        <v>13089</v>
      </c>
      <c r="C1029" s="14" t="s">
        <v>149</v>
      </c>
      <c r="D1029" s="14" t="s">
        <v>21961</v>
      </c>
    </row>
    <row r="1030" spans="1:4" ht="15.75" customHeight="1">
      <c r="A1030" s="14" t="s">
        <v>6020</v>
      </c>
      <c r="B1030" s="370" t="s">
        <v>13090</v>
      </c>
      <c r="C1030" s="14" t="s">
        <v>149</v>
      </c>
      <c r="D1030" s="14" t="s">
        <v>19895</v>
      </c>
    </row>
    <row r="1031" spans="1:4" ht="15.75" customHeight="1">
      <c r="A1031" s="14" t="s">
        <v>6021</v>
      </c>
      <c r="B1031" s="370" t="s">
        <v>13091</v>
      </c>
      <c r="C1031" s="14" t="s">
        <v>149</v>
      </c>
      <c r="D1031" s="14" t="s">
        <v>38273</v>
      </c>
    </row>
    <row r="1032" spans="1:4" ht="15.75" customHeight="1">
      <c r="A1032" s="14" t="s">
        <v>6022</v>
      </c>
      <c r="B1032" s="370" t="s">
        <v>13092</v>
      </c>
      <c r="C1032" s="14" t="s">
        <v>149</v>
      </c>
      <c r="D1032" s="14" t="s">
        <v>18435</v>
      </c>
    </row>
    <row r="1033" spans="1:4" ht="15.75" customHeight="1">
      <c r="A1033" s="14" t="s">
        <v>6023</v>
      </c>
      <c r="B1033" s="370" t="s">
        <v>13093</v>
      </c>
      <c r="C1033" s="14" t="s">
        <v>149</v>
      </c>
      <c r="D1033" s="14" t="s">
        <v>18461</v>
      </c>
    </row>
    <row r="1034" spans="1:4" ht="15.75" customHeight="1">
      <c r="A1034" s="14" t="s">
        <v>6024</v>
      </c>
      <c r="B1034" s="370" t="s">
        <v>13094</v>
      </c>
      <c r="C1034" s="14" t="s">
        <v>149</v>
      </c>
      <c r="D1034" s="14" t="s">
        <v>22115</v>
      </c>
    </row>
    <row r="1035" spans="1:4" ht="15.75" customHeight="1">
      <c r="A1035" s="14" t="s">
        <v>6025</v>
      </c>
      <c r="B1035" s="370" t="s">
        <v>13095</v>
      </c>
      <c r="C1035" s="14" t="s">
        <v>149</v>
      </c>
      <c r="D1035" s="14" t="s">
        <v>39176</v>
      </c>
    </row>
    <row r="1036" spans="1:4" ht="15.75" customHeight="1">
      <c r="A1036" s="14" t="s">
        <v>6026</v>
      </c>
      <c r="B1036" s="370" t="s">
        <v>13096</v>
      </c>
      <c r="C1036" s="14" t="s">
        <v>149</v>
      </c>
      <c r="D1036" s="14" t="s">
        <v>18676</v>
      </c>
    </row>
    <row r="1037" spans="1:4" ht="15.75" customHeight="1">
      <c r="A1037" s="14" t="s">
        <v>6027</v>
      </c>
      <c r="B1037" s="370" t="s">
        <v>13097</v>
      </c>
      <c r="C1037" s="14" t="s">
        <v>149</v>
      </c>
      <c r="D1037" s="14" t="s">
        <v>18493</v>
      </c>
    </row>
    <row r="1038" spans="1:4" ht="15.75" customHeight="1">
      <c r="A1038" s="14" t="s">
        <v>6028</v>
      </c>
      <c r="B1038" s="370" t="s">
        <v>13098</v>
      </c>
      <c r="C1038" s="14" t="s">
        <v>149</v>
      </c>
      <c r="D1038" s="14" t="s">
        <v>19530</v>
      </c>
    </row>
    <row r="1039" spans="1:4" ht="15.75" customHeight="1">
      <c r="A1039" s="14" t="s">
        <v>6029</v>
      </c>
      <c r="B1039" s="370" t="s">
        <v>13099</v>
      </c>
      <c r="C1039" s="14" t="s">
        <v>149</v>
      </c>
      <c r="D1039" s="14" t="s">
        <v>39098</v>
      </c>
    </row>
    <row r="1040" spans="1:4" ht="15.75" customHeight="1">
      <c r="A1040" s="14" t="s">
        <v>6030</v>
      </c>
      <c r="B1040" s="370" t="s">
        <v>13100</v>
      </c>
      <c r="C1040" s="14" t="s">
        <v>149</v>
      </c>
      <c r="D1040" s="14" t="s">
        <v>18493</v>
      </c>
    </row>
    <row r="1041" spans="1:4" ht="15.75" customHeight="1">
      <c r="A1041" s="14" t="s">
        <v>6031</v>
      </c>
      <c r="B1041" s="370" t="s">
        <v>13101</v>
      </c>
      <c r="C1041" s="14" t="s">
        <v>149</v>
      </c>
      <c r="D1041" s="14" t="s">
        <v>18644</v>
      </c>
    </row>
    <row r="1042" spans="1:4" ht="15.75" customHeight="1">
      <c r="A1042" s="14" t="s">
        <v>6032</v>
      </c>
      <c r="B1042" s="370" t="s">
        <v>13102</v>
      </c>
      <c r="C1042" s="14" t="s">
        <v>149</v>
      </c>
      <c r="D1042" s="14" t="s">
        <v>19409</v>
      </c>
    </row>
    <row r="1043" spans="1:4" ht="15.75" customHeight="1">
      <c r="A1043" s="14" t="s">
        <v>6033</v>
      </c>
      <c r="B1043" s="370" t="s">
        <v>13103</v>
      </c>
      <c r="C1043" s="14" t="s">
        <v>149</v>
      </c>
      <c r="D1043" s="14" t="s">
        <v>18738</v>
      </c>
    </row>
    <row r="1044" spans="1:4" ht="15.75" customHeight="1">
      <c r="A1044" s="14" t="s">
        <v>6034</v>
      </c>
      <c r="B1044" s="370" t="s">
        <v>13104</v>
      </c>
      <c r="C1044" s="14" t="s">
        <v>149</v>
      </c>
      <c r="D1044" s="14" t="s">
        <v>19223</v>
      </c>
    </row>
    <row r="1045" spans="1:4" ht="15.75" customHeight="1">
      <c r="A1045" s="14" t="s">
        <v>6035</v>
      </c>
      <c r="B1045" s="370" t="s">
        <v>13105</v>
      </c>
      <c r="C1045" s="14" t="s">
        <v>149</v>
      </c>
      <c r="D1045" s="14" t="s">
        <v>18592</v>
      </c>
    </row>
    <row r="1046" spans="1:4" ht="15.75" customHeight="1">
      <c r="A1046" s="14" t="s">
        <v>6036</v>
      </c>
      <c r="B1046" s="370" t="s">
        <v>13106</v>
      </c>
      <c r="C1046" s="14" t="s">
        <v>149</v>
      </c>
      <c r="D1046" s="14" t="s">
        <v>18611</v>
      </c>
    </row>
    <row r="1047" spans="1:4" ht="15.75" customHeight="1">
      <c r="A1047" s="14" t="s">
        <v>6037</v>
      </c>
      <c r="B1047" s="370" t="s">
        <v>13107</v>
      </c>
      <c r="C1047" s="14" t="s">
        <v>149</v>
      </c>
      <c r="D1047" s="14" t="s">
        <v>39246</v>
      </c>
    </row>
    <row r="1048" spans="1:4" ht="15.75" customHeight="1">
      <c r="A1048" s="14" t="s">
        <v>6038</v>
      </c>
      <c r="B1048" s="370" t="s">
        <v>13108</v>
      </c>
      <c r="C1048" s="14" t="s">
        <v>149</v>
      </c>
      <c r="D1048" s="14" t="s">
        <v>18372</v>
      </c>
    </row>
    <row r="1049" spans="1:4" ht="15.75" customHeight="1">
      <c r="A1049" s="14" t="s">
        <v>6039</v>
      </c>
      <c r="B1049" s="370" t="s">
        <v>13109</v>
      </c>
      <c r="C1049" s="14" t="s">
        <v>149</v>
      </c>
      <c r="D1049" s="14" t="s">
        <v>18503</v>
      </c>
    </row>
    <row r="1050" spans="1:4" ht="15.75" customHeight="1">
      <c r="A1050" s="14" t="s">
        <v>6040</v>
      </c>
      <c r="B1050" s="370" t="s">
        <v>13110</v>
      </c>
      <c r="C1050" s="14" t="s">
        <v>149</v>
      </c>
      <c r="D1050" s="14" t="s">
        <v>19731</v>
      </c>
    </row>
    <row r="1051" spans="1:4" ht="15.75" customHeight="1">
      <c r="A1051" s="14" t="s">
        <v>6041</v>
      </c>
      <c r="B1051" s="370" t="s">
        <v>13111</v>
      </c>
      <c r="C1051" s="14" t="s">
        <v>149</v>
      </c>
      <c r="D1051" s="14" t="s">
        <v>18986</v>
      </c>
    </row>
    <row r="1052" spans="1:4" ht="15.75" customHeight="1">
      <c r="A1052" s="14" t="s">
        <v>6042</v>
      </c>
      <c r="B1052" s="370" t="s">
        <v>13112</v>
      </c>
      <c r="C1052" s="14" t="s">
        <v>149</v>
      </c>
      <c r="D1052" s="14" t="s">
        <v>39102</v>
      </c>
    </row>
    <row r="1053" spans="1:4" ht="15.75" customHeight="1">
      <c r="A1053" s="14" t="s">
        <v>6043</v>
      </c>
      <c r="B1053" s="370" t="s">
        <v>13113</v>
      </c>
      <c r="C1053" s="14" t="s">
        <v>149</v>
      </c>
      <c r="D1053" s="14" t="s">
        <v>36579</v>
      </c>
    </row>
    <row r="1054" spans="1:4" ht="15.75" customHeight="1">
      <c r="A1054" s="14" t="s">
        <v>6044</v>
      </c>
      <c r="B1054" s="370" t="s">
        <v>13114</v>
      </c>
      <c r="C1054" s="14" t="s">
        <v>149</v>
      </c>
      <c r="D1054" s="14" t="s">
        <v>18386</v>
      </c>
    </row>
    <row r="1055" spans="1:4" ht="15.75" customHeight="1">
      <c r="A1055" s="14" t="s">
        <v>6045</v>
      </c>
      <c r="B1055" s="370" t="s">
        <v>13115</v>
      </c>
      <c r="C1055" s="14" t="s">
        <v>149</v>
      </c>
      <c r="D1055" s="14" t="s">
        <v>18952</v>
      </c>
    </row>
    <row r="1056" spans="1:4" ht="15.75" customHeight="1">
      <c r="A1056" s="14" t="s">
        <v>6046</v>
      </c>
      <c r="B1056" s="370" t="s">
        <v>13116</v>
      </c>
      <c r="C1056" s="14" t="s">
        <v>149</v>
      </c>
      <c r="D1056" s="14" t="s">
        <v>39247</v>
      </c>
    </row>
    <row r="1057" spans="1:4" ht="15.75" customHeight="1">
      <c r="A1057" s="14" t="s">
        <v>6047</v>
      </c>
      <c r="B1057" s="370" t="s">
        <v>13117</v>
      </c>
      <c r="C1057" s="14" t="s">
        <v>149</v>
      </c>
      <c r="D1057" s="14" t="s">
        <v>39248</v>
      </c>
    </row>
    <row r="1058" spans="1:4" ht="15.75" customHeight="1">
      <c r="A1058" s="14" t="s">
        <v>6048</v>
      </c>
      <c r="B1058" s="370" t="s">
        <v>13118</v>
      </c>
      <c r="C1058" s="14" t="s">
        <v>149</v>
      </c>
      <c r="D1058" s="14" t="s">
        <v>18664</v>
      </c>
    </row>
    <row r="1059" spans="1:4" ht="15.75" customHeight="1">
      <c r="A1059" s="14" t="s">
        <v>6049</v>
      </c>
      <c r="B1059" s="370" t="s">
        <v>13119</v>
      </c>
      <c r="C1059" s="14" t="s">
        <v>149</v>
      </c>
      <c r="D1059" s="14" t="s">
        <v>18650</v>
      </c>
    </row>
    <row r="1060" spans="1:4" ht="15.75" customHeight="1">
      <c r="A1060" s="14" t="s">
        <v>6050</v>
      </c>
      <c r="B1060" s="370" t="s">
        <v>13120</v>
      </c>
      <c r="C1060" s="14" t="s">
        <v>149</v>
      </c>
      <c r="D1060" s="14" t="s">
        <v>18692</v>
      </c>
    </row>
    <row r="1061" spans="1:4" ht="15.75" customHeight="1">
      <c r="A1061" s="14" t="s">
        <v>6051</v>
      </c>
      <c r="B1061" s="370" t="s">
        <v>13121</v>
      </c>
      <c r="C1061" s="14" t="s">
        <v>149</v>
      </c>
      <c r="D1061" s="14" t="s">
        <v>19408</v>
      </c>
    </row>
    <row r="1062" spans="1:4" ht="15.75" customHeight="1">
      <c r="A1062" s="14" t="s">
        <v>6052</v>
      </c>
      <c r="B1062" s="370" t="s">
        <v>13122</v>
      </c>
      <c r="C1062" s="14" t="s">
        <v>149</v>
      </c>
      <c r="D1062" s="14" t="s">
        <v>19671</v>
      </c>
    </row>
    <row r="1063" spans="1:4" ht="15.75" customHeight="1">
      <c r="A1063" s="14" t="s">
        <v>6053</v>
      </c>
      <c r="B1063" s="370" t="s">
        <v>13123</v>
      </c>
      <c r="C1063" s="14" t="s">
        <v>149</v>
      </c>
      <c r="D1063" s="14" t="s">
        <v>18588</v>
      </c>
    </row>
    <row r="1064" spans="1:4" ht="15.75" customHeight="1">
      <c r="A1064" s="14" t="s">
        <v>6054</v>
      </c>
      <c r="B1064" s="370" t="s">
        <v>13124</v>
      </c>
      <c r="C1064" s="14" t="s">
        <v>149</v>
      </c>
      <c r="D1064" s="14" t="s">
        <v>18876</v>
      </c>
    </row>
    <row r="1065" spans="1:4" ht="15.75" customHeight="1">
      <c r="A1065" s="14" t="s">
        <v>6055</v>
      </c>
      <c r="B1065" s="370" t="s">
        <v>13125</v>
      </c>
      <c r="C1065" s="14" t="s">
        <v>149</v>
      </c>
      <c r="D1065" s="14" t="s">
        <v>36453</v>
      </c>
    </row>
    <row r="1066" spans="1:4" ht="15.75" customHeight="1">
      <c r="A1066" s="14" t="s">
        <v>6056</v>
      </c>
      <c r="B1066" s="370" t="s">
        <v>13126</v>
      </c>
      <c r="C1066" s="14" t="s">
        <v>149</v>
      </c>
      <c r="D1066" s="14" t="s">
        <v>19452</v>
      </c>
    </row>
    <row r="1067" spans="1:4" ht="15.75" customHeight="1">
      <c r="A1067" s="14" t="s">
        <v>6057</v>
      </c>
      <c r="B1067" s="370" t="s">
        <v>13127</v>
      </c>
      <c r="C1067" s="14" t="s">
        <v>149</v>
      </c>
      <c r="D1067" s="14" t="s">
        <v>18576</v>
      </c>
    </row>
    <row r="1068" spans="1:4" ht="15.75" customHeight="1">
      <c r="A1068" s="14" t="s">
        <v>6058</v>
      </c>
      <c r="B1068" s="370" t="s">
        <v>13128</v>
      </c>
      <c r="C1068" s="14" t="s">
        <v>149</v>
      </c>
      <c r="D1068" s="14" t="s">
        <v>19348</v>
      </c>
    </row>
    <row r="1069" spans="1:4" ht="15.75" customHeight="1">
      <c r="A1069" s="14" t="s">
        <v>6059</v>
      </c>
      <c r="B1069" s="370" t="s">
        <v>13129</v>
      </c>
      <c r="C1069" s="14" t="s">
        <v>149</v>
      </c>
      <c r="D1069" s="14" t="s">
        <v>39249</v>
      </c>
    </row>
    <row r="1070" spans="1:4" ht="15.75" customHeight="1">
      <c r="A1070" s="14" t="s">
        <v>6060</v>
      </c>
      <c r="B1070" s="370" t="s">
        <v>13130</v>
      </c>
      <c r="C1070" s="14" t="s">
        <v>149</v>
      </c>
      <c r="D1070" s="14" t="s">
        <v>39250</v>
      </c>
    </row>
    <row r="1071" spans="1:4" ht="15.75" customHeight="1">
      <c r="A1071" s="14" t="s">
        <v>6061</v>
      </c>
      <c r="B1071" s="370" t="s">
        <v>13131</v>
      </c>
      <c r="C1071" s="14" t="s">
        <v>149</v>
      </c>
      <c r="D1071" s="14" t="s">
        <v>39251</v>
      </c>
    </row>
    <row r="1072" spans="1:4" ht="15.75" customHeight="1">
      <c r="A1072" s="14" t="s">
        <v>6062</v>
      </c>
      <c r="B1072" s="370" t="s">
        <v>13132</v>
      </c>
      <c r="C1072" s="14" t="s">
        <v>149</v>
      </c>
      <c r="D1072" s="14" t="s">
        <v>39252</v>
      </c>
    </row>
    <row r="1073" spans="1:4" ht="15.75" customHeight="1">
      <c r="A1073" s="14" t="s">
        <v>6063</v>
      </c>
      <c r="B1073" s="370" t="s">
        <v>13133</v>
      </c>
      <c r="C1073" s="14" t="s">
        <v>149</v>
      </c>
      <c r="D1073" s="14" t="s">
        <v>19707</v>
      </c>
    </row>
    <row r="1074" spans="1:4" ht="15.75" customHeight="1">
      <c r="A1074" s="14" t="s">
        <v>6064</v>
      </c>
      <c r="B1074" s="370" t="s">
        <v>13134</v>
      </c>
      <c r="C1074" s="14" t="s">
        <v>149</v>
      </c>
      <c r="D1074" s="14" t="s">
        <v>18453</v>
      </c>
    </row>
    <row r="1075" spans="1:4" ht="15.75" customHeight="1">
      <c r="A1075" s="14" t="s">
        <v>6065</v>
      </c>
      <c r="B1075" s="370" t="s">
        <v>13135</v>
      </c>
      <c r="C1075" s="14" t="s">
        <v>149</v>
      </c>
      <c r="D1075" s="14" t="s">
        <v>18681</v>
      </c>
    </row>
    <row r="1076" spans="1:4" ht="15.75" customHeight="1">
      <c r="A1076" s="14" t="s">
        <v>6066</v>
      </c>
      <c r="B1076" s="370" t="s">
        <v>13136</v>
      </c>
      <c r="C1076" s="14" t="s">
        <v>149</v>
      </c>
      <c r="D1076" s="14" t="s">
        <v>18474</v>
      </c>
    </row>
    <row r="1077" spans="1:4" ht="15.75" customHeight="1">
      <c r="A1077" s="14" t="s">
        <v>6067</v>
      </c>
      <c r="B1077" s="370" t="s">
        <v>13137</v>
      </c>
      <c r="C1077" s="14" t="s">
        <v>149</v>
      </c>
      <c r="D1077" s="14" t="s">
        <v>19402</v>
      </c>
    </row>
    <row r="1078" spans="1:4" ht="15.75" customHeight="1">
      <c r="A1078" s="14" t="s">
        <v>6068</v>
      </c>
      <c r="B1078" s="370" t="s">
        <v>13138</v>
      </c>
      <c r="C1078" s="14" t="s">
        <v>149</v>
      </c>
      <c r="D1078" s="14" t="s">
        <v>18679</v>
      </c>
    </row>
    <row r="1079" spans="1:4" ht="15.75" customHeight="1">
      <c r="A1079" s="14" t="s">
        <v>6069</v>
      </c>
      <c r="B1079" s="370" t="s">
        <v>13139</v>
      </c>
      <c r="C1079" s="14" t="s">
        <v>149</v>
      </c>
      <c r="D1079" s="14" t="s">
        <v>18672</v>
      </c>
    </row>
    <row r="1080" spans="1:4" ht="15.75" customHeight="1">
      <c r="A1080" s="14" t="s">
        <v>6070</v>
      </c>
      <c r="B1080" s="370" t="s">
        <v>13140</v>
      </c>
      <c r="C1080" s="14" t="s">
        <v>149</v>
      </c>
      <c r="D1080" s="14" t="s">
        <v>19090</v>
      </c>
    </row>
    <row r="1081" spans="1:4" ht="15.75" customHeight="1">
      <c r="A1081" s="14" t="s">
        <v>6071</v>
      </c>
      <c r="B1081" s="370" t="s">
        <v>13141</v>
      </c>
      <c r="C1081" s="14" t="s">
        <v>149</v>
      </c>
      <c r="D1081" s="14" t="s">
        <v>37009</v>
      </c>
    </row>
    <row r="1082" spans="1:4" ht="15.75" customHeight="1">
      <c r="A1082" s="14" t="s">
        <v>6072</v>
      </c>
      <c r="B1082" s="370" t="s">
        <v>13142</v>
      </c>
      <c r="C1082" s="14" t="s">
        <v>149</v>
      </c>
      <c r="D1082" s="14" t="s">
        <v>36583</v>
      </c>
    </row>
    <row r="1083" spans="1:4" ht="15.75" customHeight="1">
      <c r="A1083" s="14" t="s">
        <v>6073</v>
      </c>
      <c r="B1083" s="370" t="s">
        <v>13143</v>
      </c>
      <c r="C1083" s="14" t="s">
        <v>149</v>
      </c>
      <c r="D1083" s="14" t="s">
        <v>39253</v>
      </c>
    </row>
    <row r="1084" spans="1:4" ht="15.75" customHeight="1">
      <c r="A1084" s="14" t="s">
        <v>6074</v>
      </c>
      <c r="B1084" s="370" t="s">
        <v>13144</v>
      </c>
      <c r="C1084" s="14" t="s">
        <v>149</v>
      </c>
      <c r="D1084" s="14" t="s">
        <v>18554</v>
      </c>
    </row>
    <row r="1085" spans="1:4" ht="15.75" customHeight="1">
      <c r="A1085" s="14" t="s">
        <v>6075</v>
      </c>
      <c r="B1085" s="370" t="s">
        <v>13145</v>
      </c>
      <c r="C1085" s="14" t="s">
        <v>149</v>
      </c>
      <c r="D1085" s="14" t="s">
        <v>18494</v>
      </c>
    </row>
    <row r="1086" spans="1:4" ht="15.75" customHeight="1">
      <c r="A1086" s="14" t="s">
        <v>6076</v>
      </c>
      <c r="B1086" s="370" t="s">
        <v>13146</v>
      </c>
      <c r="C1086" s="14" t="s">
        <v>149</v>
      </c>
      <c r="D1086" s="14" t="s">
        <v>18650</v>
      </c>
    </row>
    <row r="1087" spans="1:4" ht="15.75" customHeight="1">
      <c r="A1087" s="14" t="s">
        <v>6077</v>
      </c>
      <c r="B1087" s="370" t="s">
        <v>13147</v>
      </c>
      <c r="C1087" s="14" t="s">
        <v>149</v>
      </c>
      <c r="D1087" s="14" t="s">
        <v>18692</v>
      </c>
    </row>
    <row r="1088" spans="1:4" ht="15.75" customHeight="1">
      <c r="A1088" s="14" t="s">
        <v>6078</v>
      </c>
      <c r="B1088" s="370" t="s">
        <v>13148</v>
      </c>
      <c r="C1088" s="14" t="s">
        <v>149</v>
      </c>
      <c r="D1088" s="14" t="s">
        <v>18569</v>
      </c>
    </row>
    <row r="1089" spans="1:4" ht="15.75" customHeight="1">
      <c r="A1089" s="14" t="s">
        <v>6079</v>
      </c>
      <c r="B1089" s="370" t="s">
        <v>13149</v>
      </c>
      <c r="C1089" s="14" t="s">
        <v>149</v>
      </c>
      <c r="D1089" s="14" t="s">
        <v>36639</v>
      </c>
    </row>
    <row r="1090" spans="1:4" ht="15.75" customHeight="1">
      <c r="A1090" s="14" t="s">
        <v>6080</v>
      </c>
      <c r="B1090" s="370" t="s">
        <v>13150</v>
      </c>
      <c r="C1090" s="14" t="s">
        <v>149</v>
      </c>
      <c r="D1090" s="14" t="s">
        <v>21855</v>
      </c>
    </row>
    <row r="1091" spans="1:4" ht="15.75" customHeight="1">
      <c r="A1091" s="14" t="s">
        <v>6081</v>
      </c>
      <c r="B1091" s="370" t="s">
        <v>13151</v>
      </c>
      <c r="C1091" s="14" t="s">
        <v>149</v>
      </c>
      <c r="D1091" s="14" t="s">
        <v>39254</v>
      </c>
    </row>
    <row r="1092" spans="1:4" ht="15.75" customHeight="1">
      <c r="A1092" s="14" t="s">
        <v>6082</v>
      </c>
      <c r="B1092" s="370" t="s">
        <v>13152</v>
      </c>
      <c r="C1092" s="14" t="s">
        <v>149</v>
      </c>
      <c r="D1092" s="14" t="s">
        <v>19985</v>
      </c>
    </row>
    <row r="1093" spans="1:4" ht="15.75" customHeight="1">
      <c r="A1093" s="14" t="s">
        <v>6083</v>
      </c>
      <c r="B1093" s="370" t="s">
        <v>13153</v>
      </c>
      <c r="C1093" s="14" t="s">
        <v>149</v>
      </c>
      <c r="D1093" s="14" t="s">
        <v>19887</v>
      </c>
    </row>
    <row r="1094" spans="1:4" ht="15.75" customHeight="1">
      <c r="A1094" s="14" t="s">
        <v>6084</v>
      </c>
      <c r="B1094" s="370" t="s">
        <v>13154</v>
      </c>
      <c r="C1094" s="14" t="s">
        <v>149</v>
      </c>
      <c r="D1094" s="14" t="s">
        <v>39255</v>
      </c>
    </row>
    <row r="1095" spans="1:4" ht="15.75" customHeight="1">
      <c r="A1095" s="14" t="s">
        <v>6085</v>
      </c>
      <c r="B1095" s="370" t="s">
        <v>13155</v>
      </c>
      <c r="C1095" s="14" t="s">
        <v>149</v>
      </c>
      <c r="D1095" s="14" t="s">
        <v>18941</v>
      </c>
    </row>
    <row r="1096" spans="1:4" ht="15.75" customHeight="1">
      <c r="A1096" s="14" t="s">
        <v>6086</v>
      </c>
      <c r="B1096" s="370" t="s">
        <v>13156</v>
      </c>
      <c r="C1096" s="14" t="s">
        <v>149</v>
      </c>
      <c r="D1096" s="14" t="s">
        <v>19237</v>
      </c>
    </row>
    <row r="1097" spans="1:4" ht="15.75" customHeight="1">
      <c r="A1097" s="14" t="s">
        <v>6087</v>
      </c>
      <c r="B1097" s="370" t="s">
        <v>13157</v>
      </c>
      <c r="C1097" s="14" t="s">
        <v>149</v>
      </c>
      <c r="D1097" s="14" t="s">
        <v>36966</v>
      </c>
    </row>
    <row r="1098" spans="1:4" ht="15.75" customHeight="1">
      <c r="A1098" s="14" t="s">
        <v>6088</v>
      </c>
      <c r="B1098" s="370" t="s">
        <v>13158</v>
      </c>
      <c r="C1098" s="14" t="s">
        <v>149</v>
      </c>
      <c r="D1098" s="14" t="s">
        <v>39159</v>
      </c>
    </row>
    <row r="1099" spans="1:4" ht="15.75" customHeight="1">
      <c r="A1099" s="14" t="s">
        <v>6089</v>
      </c>
      <c r="B1099" s="370" t="s">
        <v>13159</v>
      </c>
      <c r="C1099" s="14" t="s">
        <v>149</v>
      </c>
      <c r="D1099" s="14" t="s">
        <v>19111</v>
      </c>
    </row>
    <row r="1100" spans="1:4" ht="15.75" customHeight="1">
      <c r="A1100" s="14" t="s">
        <v>6090</v>
      </c>
      <c r="B1100" s="370" t="s">
        <v>13160</v>
      </c>
      <c r="C1100" s="14" t="s">
        <v>149</v>
      </c>
      <c r="D1100" s="14" t="s">
        <v>19316</v>
      </c>
    </row>
    <row r="1101" spans="1:4" ht="15.75" customHeight="1">
      <c r="A1101" s="14" t="s">
        <v>6091</v>
      </c>
      <c r="B1101" s="370" t="s">
        <v>13161</v>
      </c>
      <c r="C1101" s="14" t="s">
        <v>149</v>
      </c>
      <c r="D1101" s="14" t="s">
        <v>19249</v>
      </c>
    </row>
    <row r="1102" spans="1:4" ht="15.75" customHeight="1">
      <c r="A1102" s="14" t="s">
        <v>6092</v>
      </c>
      <c r="B1102" s="370" t="s">
        <v>13162</v>
      </c>
      <c r="C1102" s="14" t="s">
        <v>149</v>
      </c>
      <c r="D1102" s="14" t="s">
        <v>39180</v>
      </c>
    </row>
    <row r="1103" spans="1:4" ht="15.75" customHeight="1">
      <c r="A1103" s="14" t="s">
        <v>6093</v>
      </c>
      <c r="B1103" s="370" t="s">
        <v>13163</v>
      </c>
      <c r="C1103" s="14" t="s">
        <v>149</v>
      </c>
      <c r="D1103" s="14" t="s">
        <v>19399</v>
      </c>
    </row>
    <row r="1104" spans="1:4" ht="15.75" customHeight="1">
      <c r="A1104" s="14" t="s">
        <v>6094</v>
      </c>
      <c r="B1104" s="370" t="s">
        <v>13164</v>
      </c>
      <c r="C1104" s="14" t="s">
        <v>149</v>
      </c>
      <c r="D1104" s="14" t="s">
        <v>18502</v>
      </c>
    </row>
    <row r="1105" spans="1:4" ht="15.75" customHeight="1">
      <c r="A1105" s="14" t="s">
        <v>6095</v>
      </c>
      <c r="B1105" s="370" t="s">
        <v>13165</v>
      </c>
      <c r="C1105" s="14" t="s">
        <v>149</v>
      </c>
      <c r="D1105" s="14" t="s">
        <v>19409</v>
      </c>
    </row>
    <row r="1106" spans="1:4" ht="15.75" customHeight="1">
      <c r="A1106" s="14" t="s">
        <v>6096</v>
      </c>
      <c r="B1106" s="370" t="s">
        <v>13166</v>
      </c>
      <c r="C1106" s="14" t="s">
        <v>149</v>
      </c>
      <c r="D1106" s="14" t="s">
        <v>22057</v>
      </c>
    </row>
    <row r="1107" spans="1:4" ht="15.75" customHeight="1">
      <c r="A1107" s="14" t="s">
        <v>6097</v>
      </c>
      <c r="B1107" s="370" t="s">
        <v>13167</v>
      </c>
      <c r="C1107" s="14" t="s">
        <v>149</v>
      </c>
      <c r="D1107" s="14" t="s">
        <v>18636</v>
      </c>
    </row>
    <row r="1108" spans="1:4" ht="15.75" customHeight="1">
      <c r="A1108" s="14" t="s">
        <v>6098</v>
      </c>
      <c r="B1108" s="370" t="s">
        <v>13168</v>
      </c>
      <c r="C1108" s="14" t="s">
        <v>149</v>
      </c>
      <c r="D1108" s="14" t="s">
        <v>18653</v>
      </c>
    </row>
    <row r="1109" spans="1:4" ht="15.75" customHeight="1">
      <c r="A1109" s="14" t="s">
        <v>6099</v>
      </c>
      <c r="B1109" s="370" t="s">
        <v>13169</v>
      </c>
      <c r="C1109" s="14" t="s">
        <v>149</v>
      </c>
      <c r="D1109" s="14" t="s">
        <v>19347</v>
      </c>
    </row>
    <row r="1110" spans="1:4" ht="15.75" customHeight="1">
      <c r="A1110" s="14" t="s">
        <v>6100</v>
      </c>
      <c r="B1110" s="370" t="s">
        <v>13170</v>
      </c>
      <c r="C1110" s="14" t="s">
        <v>149</v>
      </c>
      <c r="D1110" s="14" t="s">
        <v>39256</v>
      </c>
    </row>
    <row r="1111" spans="1:4" ht="15.75" customHeight="1">
      <c r="A1111" s="14" t="s">
        <v>6101</v>
      </c>
      <c r="B1111" s="370" t="s">
        <v>13171</v>
      </c>
      <c r="C1111" s="14" t="s">
        <v>149</v>
      </c>
      <c r="D1111" s="14" t="s">
        <v>18533</v>
      </c>
    </row>
    <row r="1112" spans="1:4" ht="15.75" customHeight="1">
      <c r="A1112" s="14" t="s">
        <v>6102</v>
      </c>
      <c r="B1112" s="370" t="s">
        <v>13172</v>
      </c>
      <c r="C1112" s="14" t="s">
        <v>149</v>
      </c>
      <c r="D1112" s="14" t="s">
        <v>18678</v>
      </c>
    </row>
    <row r="1113" spans="1:4" ht="15.75" customHeight="1">
      <c r="A1113" s="14" t="s">
        <v>6103</v>
      </c>
      <c r="B1113" s="370" t="s">
        <v>13173</v>
      </c>
      <c r="C1113" s="14" t="s">
        <v>149</v>
      </c>
      <c r="D1113" s="14" t="s">
        <v>18686</v>
      </c>
    </row>
    <row r="1114" spans="1:4" ht="15.75" customHeight="1">
      <c r="A1114" s="14" t="s">
        <v>6104</v>
      </c>
      <c r="B1114" s="370" t="s">
        <v>13174</v>
      </c>
      <c r="C1114" s="14" t="s">
        <v>149</v>
      </c>
      <c r="D1114" s="14" t="s">
        <v>39257</v>
      </c>
    </row>
    <row r="1115" spans="1:4" ht="15.75" customHeight="1">
      <c r="A1115" s="14" t="s">
        <v>6105</v>
      </c>
      <c r="B1115" s="370" t="s">
        <v>13175</v>
      </c>
      <c r="C1115" s="14" t="s">
        <v>149</v>
      </c>
      <c r="D1115" s="14" t="s">
        <v>36915</v>
      </c>
    </row>
    <row r="1116" spans="1:4" ht="15.75" customHeight="1">
      <c r="A1116" s="14" t="s">
        <v>6106</v>
      </c>
      <c r="B1116" s="370" t="s">
        <v>13176</v>
      </c>
      <c r="C1116" s="14" t="s">
        <v>149</v>
      </c>
      <c r="D1116" s="14" t="s">
        <v>39258</v>
      </c>
    </row>
    <row r="1117" spans="1:4" ht="15.75" customHeight="1">
      <c r="A1117" s="14" t="s">
        <v>6107</v>
      </c>
      <c r="B1117" s="370" t="s">
        <v>13177</v>
      </c>
      <c r="C1117" s="14" t="s">
        <v>149</v>
      </c>
      <c r="D1117" s="14" t="s">
        <v>39259</v>
      </c>
    </row>
    <row r="1118" spans="1:4" ht="15.75" customHeight="1">
      <c r="A1118" s="14" t="s">
        <v>6108</v>
      </c>
      <c r="B1118" s="370" t="s">
        <v>13178</v>
      </c>
      <c r="C1118" s="14" t="s">
        <v>149</v>
      </c>
      <c r="D1118" s="14" t="s">
        <v>39260</v>
      </c>
    </row>
    <row r="1119" spans="1:4" ht="15.75" customHeight="1">
      <c r="A1119" s="14" t="s">
        <v>6109</v>
      </c>
      <c r="B1119" s="370" t="s">
        <v>13179</v>
      </c>
      <c r="C1119" s="14" t="s">
        <v>149</v>
      </c>
      <c r="D1119" s="14" t="s">
        <v>18514</v>
      </c>
    </row>
    <row r="1120" spans="1:4" ht="15.75" customHeight="1">
      <c r="A1120" s="14" t="s">
        <v>6110</v>
      </c>
      <c r="B1120" s="370" t="s">
        <v>13180</v>
      </c>
      <c r="C1120" s="14" t="s">
        <v>149</v>
      </c>
      <c r="D1120" s="14" t="s">
        <v>18549</v>
      </c>
    </row>
    <row r="1121" spans="1:4" ht="15.75" customHeight="1">
      <c r="A1121" s="14" t="s">
        <v>6111</v>
      </c>
      <c r="B1121" s="370" t="s">
        <v>13181</v>
      </c>
      <c r="C1121" s="14" t="s">
        <v>149</v>
      </c>
      <c r="D1121" s="14" t="s">
        <v>36762</v>
      </c>
    </row>
    <row r="1122" spans="1:4" ht="15.75" customHeight="1">
      <c r="A1122" s="14" t="s">
        <v>6112</v>
      </c>
      <c r="B1122" s="370" t="s">
        <v>13182</v>
      </c>
      <c r="C1122" s="14" t="s">
        <v>149</v>
      </c>
      <c r="D1122" s="14" t="s">
        <v>39261</v>
      </c>
    </row>
    <row r="1123" spans="1:4" ht="15.75" customHeight="1">
      <c r="A1123" s="14" t="s">
        <v>6113</v>
      </c>
      <c r="B1123" s="370" t="s">
        <v>13183</v>
      </c>
      <c r="C1123" s="14" t="s">
        <v>149</v>
      </c>
      <c r="D1123" s="14" t="s">
        <v>19350</v>
      </c>
    </row>
    <row r="1124" spans="1:4" ht="15.75" customHeight="1">
      <c r="A1124" s="14" t="s">
        <v>6114</v>
      </c>
      <c r="B1124" s="370" t="s">
        <v>13184</v>
      </c>
      <c r="C1124" s="14" t="s">
        <v>149</v>
      </c>
      <c r="D1124" s="14" t="s">
        <v>18576</v>
      </c>
    </row>
    <row r="1125" spans="1:4" ht="15.75" customHeight="1">
      <c r="A1125" s="14" t="s">
        <v>6115</v>
      </c>
      <c r="B1125" s="370" t="s">
        <v>13185</v>
      </c>
      <c r="C1125" s="14" t="s">
        <v>149</v>
      </c>
      <c r="D1125" s="14" t="s">
        <v>18671</v>
      </c>
    </row>
    <row r="1126" spans="1:4" ht="15.75" customHeight="1">
      <c r="A1126" s="14" t="s">
        <v>6116</v>
      </c>
      <c r="B1126" s="370" t="s">
        <v>13186</v>
      </c>
      <c r="C1126" s="14" t="s">
        <v>149</v>
      </c>
      <c r="D1126" s="14" t="s">
        <v>18672</v>
      </c>
    </row>
    <row r="1127" spans="1:4" ht="15.75" customHeight="1">
      <c r="A1127" s="14" t="s">
        <v>6117</v>
      </c>
      <c r="B1127" s="370" t="s">
        <v>13187</v>
      </c>
      <c r="C1127" s="14" t="s">
        <v>149</v>
      </c>
      <c r="D1127" s="14" t="s">
        <v>39262</v>
      </c>
    </row>
    <row r="1128" spans="1:4" ht="15.75" customHeight="1">
      <c r="A1128" s="14" t="s">
        <v>6118</v>
      </c>
      <c r="B1128" s="370" t="s">
        <v>13188</v>
      </c>
      <c r="C1128" s="14" t="s">
        <v>149</v>
      </c>
      <c r="D1128" s="14" t="s">
        <v>18870</v>
      </c>
    </row>
    <row r="1129" spans="1:4" ht="15.75" customHeight="1">
      <c r="A1129" s="14" t="s">
        <v>6119</v>
      </c>
      <c r="B1129" s="370" t="s">
        <v>13189</v>
      </c>
      <c r="C1129" s="14" t="s">
        <v>149</v>
      </c>
      <c r="D1129" s="14" t="s">
        <v>39263</v>
      </c>
    </row>
    <row r="1130" spans="1:4" ht="15.75" customHeight="1">
      <c r="A1130" s="14" t="s">
        <v>6120</v>
      </c>
      <c r="B1130" s="370" t="s">
        <v>13190</v>
      </c>
      <c r="C1130" s="14" t="s">
        <v>149</v>
      </c>
      <c r="D1130" s="14" t="s">
        <v>39264</v>
      </c>
    </row>
    <row r="1131" spans="1:4" ht="15.75" customHeight="1">
      <c r="A1131" s="14" t="s">
        <v>6121</v>
      </c>
      <c r="B1131" s="370" t="s">
        <v>13191</v>
      </c>
      <c r="C1131" s="14" t="s">
        <v>149</v>
      </c>
      <c r="D1131" s="14" t="s">
        <v>19450</v>
      </c>
    </row>
    <row r="1132" spans="1:4" ht="15.75" customHeight="1">
      <c r="A1132" s="14" t="s">
        <v>6122</v>
      </c>
      <c r="B1132" s="370" t="s">
        <v>13192</v>
      </c>
      <c r="C1132" s="14" t="s">
        <v>149</v>
      </c>
      <c r="D1132" s="14" t="s">
        <v>39265</v>
      </c>
    </row>
    <row r="1133" spans="1:4" ht="15.75" customHeight="1">
      <c r="A1133" s="14" t="s">
        <v>6123</v>
      </c>
      <c r="B1133" s="370" t="s">
        <v>13193</v>
      </c>
      <c r="C1133" s="14" t="s">
        <v>149</v>
      </c>
      <c r="D1133" s="14" t="s">
        <v>39266</v>
      </c>
    </row>
    <row r="1134" spans="1:4" ht="15.75" customHeight="1">
      <c r="A1134" s="14" t="s">
        <v>6124</v>
      </c>
      <c r="B1134" s="370" t="s">
        <v>13194</v>
      </c>
      <c r="C1134" s="14" t="s">
        <v>149</v>
      </c>
      <c r="D1134" s="14" t="s">
        <v>18938</v>
      </c>
    </row>
    <row r="1135" spans="1:4" ht="15.75" customHeight="1">
      <c r="A1135" s="14" t="s">
        <v>6125</v>
      </c>
      <c r="B1135" s="370" t="s">
        <v>13195</v>
      </c>
      <c r="C1135" s="14" t="s">
        <v>149</v>
      </c>
      <c r="D1135" s="14" t="s">
        <v>18793</v>
      </c>
    </row>
    <row r="1136" spans="1:4" ht="15.75" customHeight="1">
      <c r="A1136" s="14" t="s">
        <v>6126</v>
      </c>
      <c r="B1136" s="370" t="s">
        <v>13196</v>
      </c>
      <c r="C1136" s="14" t="s">
        <v>149</v>
      </c>
      <c r="D1136" s="14" t="s">
        <v>39267</v>
      </c>
    </row>
    <row r="1137" spans="1:4" ht="15.75" customHeight="1">
      <c r="A1137" s="14" t="s">
        <v>6127</v>
      </c>
      <c r="B1137" s="370" t="s">
        <v>13197</v>
      </c>
      <c r="C1137" s="14" t="s">
        <v>149</v>
      </c>
      <c r="D1137" s="14" t="s">
        <v>38361</v>
      </c>
    </row>
    <row r="1138" spans="1:4" ht="15.75" customHeight="1">
      <c r="A1138" s="14" t="s">
        <v>6128</v>
      </c>
      <c r="B1138" s="370" t="s">
        <v>13198</v>
      </c>
      <c r="C1138" s="14" t="s">
        <v>149</v>
      </c>
      <c r="D1138" s="14" t="s">
        <v>18650</v>
      </c>
    </row>
    <row r="1139" spans="1:4" ht="15.75" customHeight="1">
      <c r="A1139" s="14" t="s">
        <v>6129</v>
      </c>
      <c r="B1139" s="370" t="s">
        <v>13199</v>
      </c>
      <c r="C1139" s="14" t="s">
        <v>149</v>
      </c>
      <c r="D1139" s="14" t="s">
        <v>18639</v>
      </c>
    </row>
    <row r="1140" spans="1:4" ht="15.75" customHeight="1">
      <c r="A1140" s="14" t="s">
        <v>6130</v>
      </c>
      <c r="B1140" s="370" t="s">
        <v>13200</v>
      </c>
      <c r="C1140" s="14" t="s">
        <v>149</v>
      </c>
      <c r="D1140" s="14" t="s">
        <v>18650</v>
      </c>
    </row>
    <row r="1141" spans="1:4" ht="15.75" customHeight="1">
      <c r="A1141" s="14" t="s">
        <v>6131</v>
      </c>
      <c r="B1141" s="370" t="s">
        <v>13201</v>
      </c>
      <c r="C1141" s="14" t="s">
        <v>149</v>
      </c>
      <c r="D1141" s="14" t="s">
        <v>18465</v>
      </c>
    </row>
    <row r="1142" spans="1:4" ht="15.75" customHeight="1">
      <c r="A1142" s="14" t="s">
        <v>6132</v>
      </c>
      <c r="B1142" s="370" t="s">
        <v>13202</v>
      </c>
      <c r="C1142" s="14" t="s">
        <v>149</v>
      </c>
      <c r="D1142" s="14" t="s">
        <v>39268</v>
      </c>
    </row>
    <row r="1143" spans="1:4" ht="15.75" customHeight="1">
      <c r="A1143" s="14" t="s">
        <v>6133</v>
      </c>
      <c r="B1143" s="370" t="s">
        <v>13203</v>
      </c>
      <c r="C1143" s="14" t="s">
        <v>149</v>
      </c>
      <c r="D1143" s="14" t="s">
        <v>36746</v>
      </c>
    </row>
    <row r="1144" spans="1:4" ht="15.75" customHeight="1">
      <c r="A1144" s="14" t="s">
        <v>6134</v>
      </c>
      <c r="B1144" s="370" t="s">
        <v>13204</v>
      </c>
      <c r="C1144" s="14" t="s">
        <v>149</v>
      </c>
      <c r="D1144" s="14" t="s">
        <v>18554</v>
      </c>
    </row>
    <row r="1145" spans="1:4" ht="15.75" customHeight="1">
      <c r="A1145" s="14" t="s">
        <v>6135</v>
      </c>
      <c r="B1145" s="370" t="s">
        <v>13205</v>
      </c>
      <c r="C1145" s="14" t="s">
        <v>149</v>
      </c>
      <c r="D1145" s="14" t="s">
        <v>18683</v>
      </c>
    </row>
    <row r="1146" spans="1:4" ht="15.75" customHeight="1">
      <c r="A1146" s="14" t="s">
        <v>6136</v>
      </c>
      <c r="B1146" s="370" t="s">
        <v>13206</v>
      </c>
      <c r="C1146" s="14" t="s">
        <v>149</v>
      </c>
      <c r="D1146" s="14" t="s">
        <v>19147</v>
      </c>
    </row>
    <row r="1147" spans="1:4" ht="15.75" customHeight="1">
      <c r="A1147" s="14" t="s">
        <v>6137</v>
      </c>
      <c r="B1147" s="370" t="s">
        <v>13207</v>
      </c>
      <c r="C1147" s="14" t="s">
        <v>149</v>
      </c>
      <c r="D1147" s="14" t="s">
        <v>18645</v>
      </c>
    </row>
    <row r="1148" spans="1:4" ht="15.75" customHeight="1">
      <c r="A1148" s="14" t="s">
        <v>6138</v>
      </c>
      <c r="B1148" s="370" t="s">
        <v>13208</v>
      </c>
      <c r="C1148" s="14" t="s">
        <v>149</v>
      </c>
      <c r="D1148" s="14" t="s">
        <v>36566</v>
      </c>
    </row>
    <row r="1149" spans="1:4" ht="15.75" customHeight="1">
      <c r="A1149" s="14" t="s">
        <v>6139</v>
      </c>
      <c r="B1149" s="370" t="s">
        <v>13209</v>
      </c>
      <c r="C1149" s="14" t="s">
        <v>149</v>
      </c>
      <c r="D1149" s="14" t="s">
        <v>18481</v>
      </c>
    </row>
    <row r="1150" spans="1:4" ht="15.75" customHeight="1">
      <c r="A1150" s="14" t="s">
        <v>6140</v>
      </c>
      <c r="B1150" s="370" t="s">
        <v>13210</v>
      </c>
      <c r="C1150" s="14" t="s">
        <v>149</v>
      </c>
      <c r="D1150" s="14" t="s">
        <v>18645</v>
      </c>
    </row>
    <row r="1151" spans="1:4" ht="15.75" customHeight="1">
      <c r="A1151" s="14" t="s">
        <v>6141</v>
      </c>
      <c r="B1151" s="370" t="s">
        <v>13211</v>
      </c>
      <c r="C1151" s="14" t="s">
        <v>149</v>
      </c>
      <c r="D1151" s="14" t="s">
        <v>18560</v>
      </c>
    </row>
    <row r="1152" spans="1:4" ht="15.75" customHeight="1">
      <c r="A1152" s="14" t="s">
        <v>6142</v>
      </c>
      <c r="B1152" s="370" t="s">
        <v>13212</v>
      </c>
      <c r="C1152" s="14" t="s">
        <v>149</v>
      </c>
      <c r="D1152" s="14" t="s">
        <v>39269</v>
      </c>
    </row>
    <row r="1153" spans="1:4" ht="15.75" customHeight="1">
      <c r="A1153" s="14" t="s">
        <v>6143</v>
      </c>
      <c r="B1153" s="370" t="s">
        <v>13213</v>
      </c>
      <c r="C1153" s="14" t="s">
        <v>149</v>
      </c>
      <c r="D1153" s="14" t="s">
        <v>19401</v>
      </c>
    </row>
    <row r="1154" spans="1:4" ht="15.75" customHeight="1">
      <c r="A1154" s="14" t="s">
        <v>6144</v>
      </c>
      <c r="B1154" s="370" t="s">
        <v>13214</v>
      </c>
      <c r="C1154" s="14" t="s">
        <v>149</v>
      </c>
      <c r="D1154" s="14" t="s">
        <v>18558</v>
      </c>
    </row>
    <row r="1155" spans="1:4" ht="15.75" customHeight="1">
      <c r="A1155" s="14" t="s">
        <v>6145</v>
      </c>
      <c r="B1155" s="370" t="s">
        <v>13215</v>
      </c>
      <c r="C1155" s="14" t="s">
        <v>149</v>
      </c>
      <c r="D1155" s="14" t="s">
        <v>19707</v>
      </c>
    </row>
    <row r="1156" spans="1:4" ht="15.75" customHeight="1">
      <c r="A1156" s="14" t="s">
        <v>6146</v>
      </c>
      <c r="B1156" s="370" t="s">
        <v>13216</v>
      </c>
      <c r="C1156" s="14" t="s">
        <v>149</v>
      </c>
      <c r="D1156" s="14" t="s">
        <v>18826</v>
      </c>
    </row>
    <row r="1157" spans="1:4" ht="15.75" customHeight="1">
      <c r="A1157" s="14" t="s">
        <v>6147</v>
      </c>
      <c r="B1157" s="370" t="s">
        <v>13217</v>
      </c>
      <c r="C1157" s="14" t="s">
        <v>149</v>
      </c>
      <c r="D1157" s="14" t="s">
        <v>19707</v>
      </c>
    </row>
    <row r="1158" spans="1:4" ht="15.75" customHeight="1">
      <c r="A1158" s="14" t="s">
        <v>6148</v>
      </c>
      <c r="B1158" s="370" t="s">
        <v>13218</v>
      </c>
      <c r="C1158" s="14" t="s">
        <v>149</v>
      </c>
      <c r="D1158" s="14" t="s">
        <v>18453</v>
      </c>
    </row>
    <row r="1159" spans="1:4" ht="15.75" customHeight="1">
      <c r="A1159" s="14" t="s">
        <v>6149</v>
      </c>
      <c r="B1159" s="370" t="s">
        <v>13219</v>
      </c>
      <c r="C1159" s="14" t="s">
        <v>149</v>
      </c>
      <c r="D1159" s="14" t="s">
        <v>18557</v>
      </c>
    </row>
    <row r="1160" spans="1:4" ht="15.75" customHeight="1">
      <c r="A1160" s="14" t="s">
        <v>6150</v>
      </c>
      <c r="B1160" s="370" t="s">
        <v>13220</v>
      </c>
      <c r="C1160" s="14" t="s">
        <v>149</v>
      </c>
      <c r="D1160" s="14" t="s">
        <v>19347</v>
      </c>
    </row>
    <row r="1161" spans="1:4" ht="15.75" customHeight="1">
      <c r="A1161" s="14" t="s">
        <v>6151</v>
      </c>
      <c r="B1161" s="370" t="s">
        <v>13221</v>
      </c>
      <c r="C1161" s="14" t="s">
        <v>149</v>
      </c>
      <c r="D1161" s="14" t="s">
        <v>19731</v>
      </c>
    </row>
    <row r="1162" spans="1:4" ht="15.75" customHeight="1">
      <c r="A1162" s="14" t="s">
        <v>6152</v>
      </c>
      <c r="B1162" s="370" t="s">
        <v>13222</v>
      </c>
      <c r="C1162" s="14" t="s">
        <v>149</v>
      </c>
      <c r="D1162" s="14" t="s">
        <v>18453</v>
      </c>
    </row>
    <row r="1163" spans="1:4" ht="15.75" customHeight="1">
      <c r="A1163" s="14" t="s">
        <v>6153</v>
      </c>
      <c r="B1163" s="370" t="s">
        <v>13223</v>
      </c>
      <c r="C1163" s="14" t="s">
        <v>149</v>
      </c>
      <c r="D1163" s="14" t="s">
        <v>18489</v>
      </c>
    </row>
    <row r="1164" spans="1:4" ht="15.75" customHeight="1">
      <c r="A1164" s="14" t="s">
        <v>6154</v>
      </c>
      <c r="B1164" s="370" t="s">
        <v>13224</v>
      </c>
      <c r="C1164" s="14" t="s">
        <v>149</v>
      </c>
      <c r="D1164" s="14" t="s">
        <v>18826</v>
      </c>
    </row>
    <row r="1165" spans="1:4" ht="15.75" customHeight="1">
      <c r="A1165" s="14" t="s">
        <v>6155</v>
      </c>
      <c r="B1165" s="370" t="s">
        <v>13225</v>
      </c>
      <c r="C1165" s="14" t="s">
        <v>149</v>
      </c>
      <c r="D1165" s="14" t="s">
        <v>36527</v>
      </c>
    </row>
    <row r="1166" spans="1:4" ht="15.75" customHeight="1">
      <c r="A1166" s="14" t="s">
        <v>6156</v>
      </c>
      <c r="B1166" s="370" t="s">
        <v>13226</v>
      </c>
      <c r="C1166" s="14" t="s">
        <v>149</v>
      </c>
      <c r="D1166" s="14" t="s">
        <v>18546</v>
      </c>
    </row>
    <row r="1167" spans="1:4" ht="15.75" customHeight="1">
      <c r="A1167" s="14" t="s">
        <v>6157</v>
      </c>
      <c r="B1167" s="370" t="s">
        <v>13227</v>
      </c>
      <c r="C1167" s="14" t="s">
        <v>149</v>
      </c>
      <c r="D1167" s="14" t="s">
        <v>19628</v>
      </c>
    </row>
    <row r="1168" spans="1:4" ht="15.75" customHeight="1">
      <c r="A1168" s="14" t="s">
        <v>6158</v>
      </c>
      <c r="B1168" s="370" t="s">
        <v>13228</v>
      </c>
      <c r="C1168" s="14" t="s">
        <v>149</v>
      </c>
      <c r="D1168" s="14" t="s">
        <v>22087</v>
      </c>
    </row>
    <row r="1169" spans="1:4" ht="15.75" customHeight="1">
      <c r="A1169" s="14" t="s">
        <v>6159</v>
      </c>
      <c r="B1169" s="370" t="s">
        <v>13229</v>
      </c>
      <c r="C1169" s="14" t="s">
        <v>149</v>
      </c>
      <c r="D1169" s="14" t="s">
        <v>18387</v>
      </c>
    </row>
    <row r="1170" spans="1:4" ht="15.75" customHeight="1">
      <c r="A1170" s="14" t="s">
        <v>6160</v>
      </c>
      <c r="B1170" s="370" t="s">
        <v>13230</v>
      </c>
      <c r="C1170" s="14" t="s">
        <v>149</v>
      </c>
      <c r="D1170" s="14" t="s">
        <v>36575</v>
      </c>
    </row>
    <row r="1171" spans="1:4" ht="15.75" customHeight="1">
      <c r="A1171" s="14" t="s">
        <v>6161</v>
      </c>
      <c r="B1171" s="370" t="s">
        <v>13231</v>
      </c>
      <c r="C1171" s="14" t="s">
        <v>149</v>
      </c>
      <c r="D1171" s="14" t="s">
        <v>36650</v>
      </c>
    </row>
    <row r="1172" spans="1:4" ht="15.75" customHeight="1">
      <c r="A1172" s="14" t="s">
        <v>6162</v>
      </c>
      <c r="B1172" s="370" t="s">
        <v>13232</v>
      </c>
      <c r="C1172" s="14" t="s">
        <v>149</v>
      </c>
      <c r="D1172" s="14" t="s">
        <v>19370</v>
      </c>
    </row>
    <row r="1173" spans="1:4" ht="15.75" customHeight="1">
      <c r="A1173" s="14" t="s">
        <v>6163</v>
      </c>
      <c r="B1173" s="370" t="s">
        <v>13233</v>
      </c>
      <c r="C1173" s="14" t="s">
        <v>149</v>
      </c>
      <c r="D1173" s="14" t="s">
        <v>18496</v>
      </c>
    </row>
    <row r="1174" spans="1:4" ht="15.75" customHeight="1">
      <c r="A1174" s="14" t="s">
        <v>6164</v>
      </c>
      <c r="B1174" s="370" t="s">
        <v>13234</v>
      </c>
      <c r="C1174" s="14" t="s">
        <v>149</v>
      </c>
      <c r="D1174" s="14" t="s">
        <v>18641</v>
      </c>
    </row>
    <row r="1175" spans="1:4" ht="15.75" customHeight="1">
      <c r="A1175" s="14" t="s">
        <v>6165</v>
      </c>
      <c r="B1175" s="370" t="s">
        <v>13235</v>
      </c>
      <c r="C1175" s="14" t="s">
        <v>149</v>
      </c>
      <c r="D1175" s="14" t="s">
        <v>19481</v>
      </c>
    </row>
    <row r="1176" spans="1:4" ht="15.75" customHeight="1">
      <c r="A1176" s="14" t="s">
        <v>6166</v>
      </c>
      <c r="B1176" s="370" t="s">
        <v>13236</v>
      </c>
      <c r="C1176" s="14" t="s">
        <v>149</v>
      </c>
      <c r="D1176" s="14" t="s">
        <v>36461</v>
      </c>
    </row>
    <row r="1177" spans="1:4" ht="15.75" customHeight="1">
      <c r="A1177" s="14" t="s">
        <v>6167</v>
      </c>
      <c r="B1177" s="370" t="s">
        <v>13237</v>
      </c>
      <c r="C1177" s="14" t="s">
        <v>149</v>
      </c>
      <c r="D1177" s="14" t="s">
        <v>18413</v>
      </c>
    </row>
    <row r="1178" spans="1:4" ht="15.75" customHeight="1">
      <c r="A1178" s="14" t="s">
        <v>6168</v>
      </c>
      <c r="B1178" s="370" t="s">
        <v>13238</v>
      </c>
      <c r="C1178" s="14" t="s">
        <v>149</v>
      </c>
      <c r="D1178" s="14" t="s">
        <v>39270</v>
      </c>
    </row>
    <row r="1179" spans="1:4" ht="15.75" customHeight="1">
      <c r="A1179" s="14" t="s">
        <v>6169</v>
      </c>
      <c r="B1179" s="370" t="s">
        <v>13239</v>
      </c>
      <c r="C1179" s="14" t="s">
        <v>149</v>
      </c>
      <c r="D1179" s="14" t="s">
        <v>19150</v>
      </c>
    </row>
    <row r="1180" spans="1:4" ht="15.75" customHeight="1">
      <c r="A1180" s="14" t="s">
        <v>6170</v>
      </c>
      <c r="B1180" s="370" t="s">
        <v>13240</v>
      </c>
      <c r="C1180" s="14" t="s">
        <v>149</v>
      </c>
      <c r="D1180" s="14" t="s">
        <v>39271</v>
      </c>
    </row>
    <row r="1181" spans="1:4" ht="15.75" customHeight="1">
      <c r="A1181" s="14" t="s">
        <v>6171</v>
      </c>
      <c r="B1181" s="370" t="s">
        <v>13241</v>
      </c>
      <c r="C1181" s="14" t="s">
        <v>149</v>
      </c>
      <c r="D1181" s="14" t="s">
        <v>19500</v>
      </c>
    </row>
    <row r="1182" spans="1:4" ht="15.75" customHeight="1">
      <c r="A1182" s="14" t="s">
        <v>6172</v>
      </c>
      <c r="B1182" s="370" t="s">
        <v>13242</v>
      </c>
      <c r="C1182" s="14" t="s">
        <v>149</v>
      </c>
      <c r="D1182" s="14" t="s">
        <v>39272</v>
      </c>
    </row>
    <row r="1183" spans="1:4" ht="15.75" customHeight="1">
      <c r="A1183" s="14" t="s">
        <v>6173</v>
      </c>
      <c r="B1183" s="370" t="s">
        <v>13243</v>
      </c>
      <c r="C1183" s="14" t="s">
        <v>149</v>
      </c>
      <c r="D1183" s="14" t="s">
        <v>39196</v>
      </c>
    </row>
    <row r="1184" spans="1:4" ht="15.75" customHeight="1">
      <c r="A1184" s="14" t="s">
        <v>6174</v>
      </c>
      <c r="B1184" s="370" t="s">
        <v>13244</v>
      </c>
      <c r="C1184" s="14" t="s">
        <v>149</v>
      </c>
      <c r="D1184" s="14" t="s">
        <v>38271</v>
      </c>
    </row>
    <row r="1185" spans="1:4" ht="15.75" customHeight="1">
      <c r="A1185" s="14" t="s">
        <v>6175</v>
      </c>
      <c r="B1185" s="370" t="s">
        <v>13245</v>
      </c>
      <c r="C1185" s="14" t="s">
        <v>149</v>
      </c>
      <c r="D1185" s="14" t="s">
        <v>39273</v>
      </c>
    </row>
    <row r="1186" spans="1:4" ht="15.75" customHeight="1">
      <c r="A1186" s="14" t="s">
        <v>6176</v>
      </c>
      <c r="B1186" s="370" t="s">
        <v>13246</v>
      </c>
      <c r="C1186" s="14" t="s">
        <v>149</v>
      </c>
      <c r="D1186" s="14" t="s">
        <v>39274</v>
      </c>
    </row>
    <row r="1187" spans="1:4" ht="15.75" customHeight="1">
      <c r="A1187" s="14" t="s">
        <v>6177</v>
      </c>
      <c r="B1187" s="370" t="s">
        <v>13247</v>
      </c>
      <c r="C1187" s="14" t="s">
        <v>149</v>
      </c>
      <c r="D1187" s="14" t="s">
        <v>39196</v>
      </c>
    </row>
    <row r="1188" spans="1:4" ht="15.75" customHeight="1">
      <c r="A1188" s="14" t="s">
        <v>6178</v>
      </c>
      <c r="B1188" s="370" t="s">
        <v>13248</v>
      </c>
      <c r="C1188" s="14" t="s">
        <v>149</v>
      </c>
      <c r="D1188" s="14" t="s">
        <v>18597</v>
      </c>
    </row>
    <row r="1189" spans="1:4" ht="15.75" customHeight="1">
      <c r="A1189" s="14" t="s">
        <v>6179</v>
      </c>
      <c r="B1189" s="370" t="s">
        <v>13249</v>
      </c>
      <c r="C1189" s="14" t="s">
        <v>149</v>
      </c>
      <c r="D1189" s="14" t="s">
        <v>39269</v>
      </c>
    </row>
    <row r="1190" spans="1:4" ht="15.75" customHeight="1">
      <c r="A1190" s="14" t="s">
        <v>6180</v>
      </c>
      <c r="B1190" s="370" t="s">
        <v>13250</v>
      </c>
      <c r="C1190" s="14" t="s">
        <v>149</v>
      </c>
      <c r="D1190" s="14" t="s">
        <v>39275</v>
      </c>
    </row>
    <row r="1191" spans="1:4" ht="15.75" customHeight="1">
      <c r="A1191" s="14" t="s">
        <v>6181</v>
      </c>
      <c r="B1191" s="370" t="s">
        <v>13251</v>
      </c>
      <c r="C1191" s="14" t="s">
        <v>149</v>
      </c>
      <c r="D1191" s="14" t="s">
        <v>18975</v>
      </c>
    </row>
    <row r="1192" spans="1:4" ht="15.75" customHeight="1">
      <c r="A1192" s="14" t="s">
        <v>6182</v>
      </c>
      <c r="B1192" s="370" t="s">
        <v>13252</v>
      </c>
      <c r="C1192" s="14" t="s">
        <v>149</v>
      </c>
      <c r="D1192" s="14" t="s">
        <v>19531</v>
      </c>
    </row>
    <row r="1193" spans="1:4" ht="15.75" customHeight="1">
      <c r="A1193" s="14" t="s">
        <v>6183</v>
      </c>
      <c r="B1193" s="370" t="s">
        <v>13253</v>
      </c>
      <c r="C1193" s="14" t="s">
        <v>149</v>
      </c>
      <c r="D1193" s="14" t="s">
        <v>18533</v>
      </c>
    </row>
    <row r="1194" spans="1:4" ht="15.75" customHeight="1">
      <c r="A1194" s="14" t="s">
        <v>6184</v>
      </c>
      <c r="B1194" s="370" t="s">
        <v>13254</v>
      </c>
      <c r="C1194" s="14" t="s">
        <v>149</v>
      </c>
      <c r="D1194" s="14" t="s">
        <v>37692</v>
      </c>
    </row>
    <row r="1195" spans="1:4" ht="15.75" customHeight="1">
      <c r="A1195" s="14" t="s">
        <v>6185</v>
      </c>
      <c r="B1195" s="370" t="s">
        <v>13255</v>
      </c>
      <c r="C1195" s="14" t="s">
        <v>149</v>
      </c>
      <c r="D1195" s="14" t="s">
        <v>39167</v>
      </c>
    </row>
    <row r="1196" spans="1:4" ht="15.75" customHeight="1">
      <c r="A1196" s="14" t="s">
        <v>6186</v>
      </c>
      <c r="B1196" s="370" t="s">
        <v>13256</v>
      </c>
      <c r="C1196" s="14" t="s">
        <v>149</v>
      </c>
      <c r="D1196" s="14" t="s">
        <v>21910</v>
      </c>
    </row>
    <row r="1197" spans="1:4" ht="15.75" customHeight="1">
      <c r="A1197" s="14" t="s">
        <v>6187</v>
      </c>
      <c r="B1197" s="370" t="s">
        <v>13257</v>
      </c>
      <c r="C1197" s="14" t="s">
        <v>149</v>
      </c>
      <c r="D1197" s="14" t="s">
        <v>18448</v>
      </c>
    </row>
    <row r="1198" spans="1:4" ht="15.75" customHeight="1">
      <c r="A1198" s="14" t="s">
        <v>6188</v>
      </c>
      <c r="B1198" s="370" t="s">
        <v>13258</v>
      </c>
      <c r="C1198" s="14" t="s">
        <v>149</v>
      </c>
      <c r="D1198" s="14" t="s">
        <v>19858</v>
      </c>
    </row>
    <row r="1199" spans="1:4" ht="15.75" customHeight="1">
      <c r="A1199" s="14" t="s">
        <v>6189</v>
      </c>
      <c r="B1199" s="370" t="s">
        <v>13259</v>
      </c>
      <c r="C1199" s="14" t="s">
        <v>149</v>
      </c>
      <c r="D1199" s="14" t="s">
        <v>39167</v>
      </c>
    </row>
    <row r="1200" spans="1:4" ht="15.75" customHeight="1">
      <c r="A1200" s="14" t="s">
        <v>6190</v>
      </c>
      <c r="B1200" s="370" t="s">
        <v>13260</v>
      </c>
      <c r="C1200" s="14" t="s">
        <v>149</v>
      </c>
      <c r="D1200" s="14" t="s">
        <v>19421</v>
      </c>
    </row>
    <row r="1201" spans="1:4" ht="15.75" customHeight="1">
      <c r="A1201" s="14" t="s">
        <v>6191</v>
      </c>
      <c r="B1201" s="370" t="s">
        <v>13261</v>
      </c>
      <c r="C1201" s="14" t="s">
        <v>149</v>
      </c>
      <c r="D1201" s="14" t="s">
        <v>19692</v>
      </c>
    </row>
    <row r="1202" spans="1:4" ht="15.75" customHeight="1">
      <c r="A1202" s="14" t="s">
        <v>6192</v>
      </c>
      <c r="B1202" s="370" t="s">
        <v>13262</v>
      </c>
      <c r="C1202" s="14" t="s">
        <v>149</v>
      </c>
      <c r="D1202" s="14" t="s">
        <v>39276</v>
      </c>
    </row>
    <row r="1203" spans="1:4" ht="15.75" customHeight="1">
      <c r="A1203" s="14" t="s">
        <v>6193</v>
      </c>
      <c r="B1203" s="370" t="s">
        <v>13263</v>
      </c>
      <c r="C1203" s="14" t="s">
        <v>149</v>
      </c>
      <c r="D1203" s="14" t="s">
        <v>39152</v>
      </c>
    </row>
    <row r="1204" spans="1:4" ht="15.75" customHeight="1">
      <c r="A1204" s="14" t="s">
        <v>6194</v>
      </c>
      <c r="B1204" s="370" t="s">
        <v>13264</v>
      </c>
      <c r="C1204" s="14" t="s">
        <v>149</v>
      </c>
      <c r="D1204" s="14" t="s">
        <v>39277</v>
      </c>
    </row>
    <row r="1205" spans="1:4" ht="15.75" customHeight="1">
      <c r="A1205" s="14" t="s">
        <v>6195</v>
      </c>
      <c r="B1205" s="370" t="s">
        <v>13265</v>
      </c>
      <c r="C1205" s="14" t="s">
        <v>149</v>
      </c>
      <c r="D1205" s="14" t="s">
        <v>39278</v>
      </c>
    </row>
    <row r="1206" spans="1:4" ht="15.75" customHeight="1">
      <c r="A1206" s="14" t="s">
        <v>6196</v>
      </c>
      <c r="B1206" s="370" t="s">
        <v>13266</v>
      </c>
      <c r="C1206" s="14" t="s">
        <v>149</v>
      </c>
      <c r="D1206" s="14" t="s">
        <v>21966</v>
      </c>
    </row>
    <row r="1207" spans="1:4" ht="15.75" customHeight="1">
      <c r="A1207" s="14" t="s">
        <v>6197</v>
      </c>
      <c r="B1207" s="370" t="s">
        <v>13267</v>
      </c>
      <c r="C1207" s="14" t="s">
        <v>149</v>
      </c>
      <c r="D1207" s="14" t="s">
        <v>36932</v>
      </c>
    </row>
    <row r="1208" spans="1:4" ht="15.75" customHeight="1">
      <c r="A1208" s="14" t="s">
        <v>6198</v>
      </c>
      <c r="B1208" s="370" t="s">
        <v>13268</v>
      </c>
      <c r="C1208" s="14" t="s">
        <v>149</v>
      </c>
      <c r="D1208" s="14" t="s">
        <v>39240</v>
      </c>
    </row>
    <row r="1209" spans="1:4" ht="15.75" customHeight="1">
      <c r="A1209" s="14" t="s">
        <v>6199</v>
      </c>
      <c r="B1209" s="370" t="s">
        <v>13269</v>
      </c>
      <c r="C1209" s="14" t="s">
        <v>149</v>
      </c>
      <c r="D1209" s="14" t="s">
        <v>19027</v>
      </c>
    </row>
    <row r="1210" spans="1:4" ht="15.75" customHeight="1">
      <c r="A1210" s="14" t="s">
        <v>6200</v>
      </c>
      <c r="B1210" s="370" t="s">
        <v>13270</v>
      </c>
      <c r="C1210" s="14" t="s">
        <v>149</v>
      </c>
      <c r="D1210" s="14" t="s">
        <v>39279</v>
      </c>
    </row>
    <row r="1211" spans="1:4" ht="15.75" customHeight="1">
      <c r="A1211" s="14" t="s">
        <v>6201</v>
      </c>
      <c r="B1211" s="370" t="s">
        <v>13271</v>
      </c>
      <c r="C1211" s="14" t="s">
        <v>149</v>
      </c>
      <c r="D1211" s="14" t="s">
        <v>18577</v>
      </c>
    </row>
    <row r="1212" spans="1:4" ht="15.75" customHeight="1">
      <c r="A1212" s="14" t="s">
        <v>6202</v>
      </c>
      <c r="B1212" s="370" t="s">
        <v>13272</v>
      </c>
      <c r="C1212" s="14" t="s">
        <v>149</v>
      </c>
      <c r="D1212" s="14" t="s">
        <v>39280</v>
      </c>
    </row>
    <row r="1213" spans="1:4" ht="15.75" customHeight="1">
      <c r="A1213" s="14" t="s">
        <v>6203</v>
      </c>
      <c r="B1213" s="370" t="s">
        <v>13273</v>
      </c>
      <c r="C1213" s="14" t="s">
        <v>149</v>
      </c>
      <c r="D1213" s="14" t="s">
        <v>39152</v>
      </c>
    </row>
    <row r="1214" spans="1:4" ht="15.75" customHeight="1">
      <c r="A1214" s="14" t="s">
        <v>6204</v>
      </c>
      <c r="B1214" s="370" t="s">
        <v>13274</v>
      </c>
      <c r="C1214" s="14" t="s">
        <v>149</v>
      </c>
      <c r="D1214" s="14" t="s">
        <v>19149</v>
      </c>
    </row>
    <row r="1215" spans="1:4" ht="15.75" customHeight="1">
      <c r="A1215" s="14" t="s">
        <v>6205</v>
      </c>
      <c r="B1215" s="370" t="s">
        <v>13275</v>
      </c>
      <c r="C1215" s="14" t="s">
        <v>149</v>
      </c>
      <c r="D1215" s="14" t="s">
        <v>39281</v>
      </c>
    </row>
    <row r="1216" spans="1:4" ht="15.75" customHeight="1">
      <c r="A1216" s="14" t="s">
        <v>6206</v>
      </c>
      <c r="B1216" s="370" t="s">
        <v>13276</v>
      </c>
      <c r="C1216" s="14" t="s">
        <v>149</v>
      </c>
      <c r="D1216" s="14" t="s">
        <v>39229</v>
      </c>
    </row>
    <row r="1217" spans="1:4" ht="15.75" customHeight="1">
      <c r="A1217" s="14" t="s">
        <v>6207</v>
      </c>
      <c r="B1217" s="370" t="s">
        <v>13277</v>
      </c>
      <c r="C1217" s="14" t="s">
        <v>149</v>
      </c>
      <c r="D1217" s="14" t="s">
        <v>39282</v>
      </c>
    </row>
    <row r="1218" spans="1:4" ht="15.75" customHeight="1">
      <c r="A1218" s="14" t="s">
        <v>6208</v>
      </c>
      <c r="B1218" s="370" t="s">
        <v>13278</v>
      </c>
      <c r="C1218" s="14" t="s">
        <v>149</v>
      </c>
      <c r="D1218" s="14" t="s">
        <v>19668</v>
      </c>
    </row>
    <row r="1219" spans="1:4" ht="15.75" customHeight="1">
      <c r="A1219" s="14" t="s">
        <v>6209</v>
      </c>
      <c r="B1219" s="370" t="s">
        <v>13279</v>
      </c>
      <c r="C1219" s="14" t="s">
        <v>149</v>
      </c>
      <c r="D1219" s="14" t="s">
        <v>37122</v>
      </c>
    </row>
    <row r="1220" spans="1:4" ht="15.75" customHeight="1">
      <c r="A1220" s="14" t="s">
        <v>6210</v>
      </c>
      <c r="B1220" s="370" t="s">
        <v>13280</v>
      </c>
      <c r="C1220" s="14" t="s">
        <v>149</v>
      </c>
      <c r="D1220" s="14" t="s">
        <v>22091</v>
      </c>
    </row>
    <row r="1221" spans="1:4" ht="15.75" customHeight="1">
      <c r="A1221" s="14" t="s">
        <v>6211</v>
      </c>
      <c r="B1221" s="370" t="s">
        <v>13281</v>
      </c>
      <c r="C1221" s="14" t="s">
        <v>149</v>
      </c>
      <c r="D1221" s="14" t="s">
        <v>39283</v>
      </c>
    </row>
    <row r="1222" spans="1:4" ht="15.75" customHeight="1">
      <c r="A1222" s="14" t="s">
        <v>6212</v>
      </c>
      <c r="B1222" s="370" t="s">
        <v>13282</v>
      </c>
      <c r="C1222" s="14" t="s">
        <v>149</v>
      </c>
      <c r="D1222" s="14" t="s">
        <v>39189</v>
      </c>
    </row>
    <row r="1223" spans="1:4" ht="15.75" customHeight="1">
      <c r="A1223" s="14" t="s">
        <v>6213</v>
      </c>
      <c r="B1223" s="370" t="s">
        <v>13283</v>
      </c>
      <c r="C1223" s="14" t="s">
        <v>149</v>
      </c>
      <c r="D1223" s="14" t="s">
        <v>21686</v>
      </c>
    </row>
    <row r="1224" spans="1:4" ht="15.75" customHeight="1">
      <c r="A1224" s="14" t="s">
        <v>6214</v>
      </c>
      <c r="B1224" s="370" t="s">
        <v>13284</v>
      </c>
      <c r="C1224" s="14" t="s">
        <v>149</v>
      </c>
      <c r="D1224" s="14" t="s">
        <v>19458</v>
      </c>
    </row>
    <row r="1225" spans="1:4" ht="15.75" customHeight="1">
      <c r="A1225" s="14" t="s">
        <v>6215</v>
      </c>
      <c r="B1225" s="370" t="s">
        <v>13285</v>
      </c>
      <c r="C1225" s="14" t="s">
        <v>149</v>
      </c>
      <c r="D1225" s="14" t="s">
        <v>36580</v>
      </c>
    </row>
    <row r="1226" spans="1:4" ht="15.75" customHeight="1">
      <c r="A1226" s="14" t="s">
        <v>6216</v>
      </c>
      <c r="B1226" s="370" t="s">
        <v>13286</v>
      </c>
      <c r="C1226" s="14" t="s">
        <v>149</v>
      </c>
      <c r="D1226" s="14" t="s">
        <v>18621</v>
      </c>
    </row>
    <row r="1227" spans="1:4" ht="15.75" customHeight="1">
      <c r="A1227" s="14" t="s">
        <v>6217</v>
      </c>
      <c r="B1227" s="370" t="s">
        <v>13287</v>
      </c>
      <c r="C1227" s="14" t="s">
        <v>149</v>
      </c>
      <c r="D1227" s="14" t="s">
        <v>18639</v>
      </c>
    </row>
    <row r="1228" spans="1:4" ht="15.75" customHeight="1">
      <c r="A1228" s="14" t="s">
        <v>6218</v>
      </c>
      <c r="B1228" s="370" t="s">
        <v>13288</v>
      </c>
      <c r="C1228" s="14" t="s">
        <v>149</v>
      </c>
      <c r="D1228" s="14" t="s">
        <v>18638</v>
      </c>
    </row>
    <row r="1229" spans="1:4" ht="15.75" customHeight="1">
      <c r="A1229" s="14" t="s">
        <v>6219</v>
      </c>
      <c r="B1229" s="370" t="s">
        <v>13289</v>
      </c>
      <c r="C1229" s="14" t="s">
        <v>149</v>
      </c>
      <c r="D1229" s="14" t="s">
        <v>21883</v>
      </c>
    </row>
    <row r="1230" spans="1:4" ht="15.75" customHeight="1">
      <c r="A1230" s="14" t="s">
        <v>6220</v>
      </c>
      <c r="B1230" s="370" t="s">
        <v>13290</v>
      </c>
      <c r="C1230" s="14" t="s">
        <v>149</v>
      </c>
      <c r="D1230" s="14" t="s">
        <v>18664</v>
      </c>
    </row>
    <row r="1231" spans="1:4" ht="15.75" customHeight="1">
      <c r="A1231" s="14" t="s">
        <v>6221</v>
      </c>
      <c r="B1231" s="370" t="s">
        <v>13291</v>
      </c>
      <c r="C1231" s="14" t="s">
        <v>149</v>
      </c>
      <c r="D1231" s="14" t="s">
        <v>18650</v>
      </c>
    </row>
    <row r="1232" spans="1:4" ht="15.75" customHeight="1">
      <c r="A1232" s="14" t="s">
        <v>6222</v>
      </c>
      <c r="B1232" s="370" t="s">
        <v>13292</v>
      </c>
      <c r="C1232" s="14" t="s">
        <v>149</v>
      </c>
      <c r="D1232" s="14" t="s">
        <v>18692</v>
      </c>
    </row>
    <row r="1233" spans="1:4" ht="15.75" customHeight="1">
      <c r="A1233" s="14" t="s">
        <v>6223</v>
      </c>
      <c r="B1233" s="370" t="s">
        <v>13293</v>
      </c>
      <c r="C1233" s="14" t="s">
        <v>149</v>
      </c>
      <c r="D1233" s="14" t="s">
        <v>21764</v>
      </c>
    </row>
    <row r="1234" spans="1:4" ht="15.75" customHeight="1">
      <c r="A1234" s="14" t="s">
        <v>6224</v>
      </c>
      <c r="B1234" s="370" t="s">
        <v>13294</v>
      </c>
      <c r="C1234" s="14" t="s">
        <v>149</v>
      </c>
      <c r="D1234" s="14" t="s">
        <v>39284</v>
      </c>
    </row>
    <row r="1235" spans="1:4" ht="15.75" customHeight="1">
      <c r="A1235" s="14" t="s">
        <v>6225</v>
      </c>
      <c r="B1235" s="370" t="s">
        <v>13295</v>
      </c>
      <c r="C1235" s="14" t="s">
        <v>149</v>
      </c>
      <c r="D1235" s="14" t="s">
        <v>19221</v>
      </c>
    </row>
    <row r="1236" spans="1:4" ht="15.75" customHeight="1">
      <c r="A1236" s="14" t="s">
        <v>6226</v>
      </c>
      <c r="B1236" s="370" t="s">
        <v>13296</v>
      </c>
      <c r="C1236" s="14" t="s">
        <v>149</v>
      </c>
      <c r="D1236" s="14" t="s">
        <v>39285</v>
      </c>
    </row>
    <row r="1237" spans="1:4" ht="15.75" customHeight="1">
      <c r="A1237" s="14" t="s">
        <v>6227</v>
      </c>
      <c r="B1237" s="370" t="s">
        <v>13297</v>
      </c>
      <c r="C1237" s="14" t="s">
        <v>149</v>
      </c>
      <c r="D1237" s="14" t="s">
        <v>39286</v>
      </c>
    </row>
    <row r="1238" spans="1:4" ht="15.75" customHeight="1">
      <c r="A1238" s="14" t="s">
        <v>6228</v>
      </c>
      <c r="B1238" s="370" t="s">
        <v>13298</v>
      </c>
      <c r="C1238" s="14" t="s">
        <v>149</v>
      </c>
      <c r="D1238" s="14" t="s">
        <v>39287</v>
      </c>
    </row>
    <row r="1239" spans="1:4" ht="15.75" customHeight="1">
      <c r="A1239" s="14" t="s">
        <v>6229</v>
      </c>
      <c r="B1239" s="370" t="s">
        <v>13299</v>
      </c>
      <c r="C1239" s="14" t="s">
        <v>149</v>
      </c>
      <c r="D1239" s="14" t="s">
        <v>39288</v>
      </c>
    </row>
    <row r="1240" spans="1:4" ht="15.75" customHeight="1">
      <c r="A1240" s="14" t="s">
        <v>6230</v>
      </c>
      <c r="B1240" s="370" t="s">
        <v>13300</v>
      </c>
      <c r="C1240" s="14" t="s">
        <v>149</v>
      </c>
      <c r="D1240" s="14" t="s">
        <v>39289</v>
      </c>
    </row>
    <row r="1241" spans="1:4" ht="15.75" customHeight="1">
      <c r="A1241" s="14" t="s">
        <v>6231</v>
      </c>
      <c r="B1241" s="370" t="s">
        <v>13301</v>
      </c>
      <c r="C1241" s="14" t="s">
        <v>149</v>
      </c>
      <c r="D1241" s="14" t="s">
        <v>39290</v>
      </c>
    </row>
    <row r="1242" spans="1:4" ht="15.75" customHeight="1">
      <c r="A1242" s="14" t="s">
        <v>6232</v>
      </c>
      <c r="B1242" s="370" t="s">
        <v>13302</v>
      </c>
      <c r="C1242" s="14" t="s">
        <v>149</v>
      </c>
      <c r="D1242" s="14" t="s">
        <v>19209</v>
      </c>
    </row>
    <row r="1243" spans="1:4" ht="15.75" customHeight="1">
      <c r="A1243" s="14" t="s">
        <v>6233</v>
      </c>
      <c r="B1243" s="370" t="s">
        <v>13303</v>
      </c>
      <c r="C1243" s="14" t="s">
        <v>149</v>
      </c>
      <c r="D1243" s="14" t="s">
        <v>18621</v>
      </c>
    </row>
    <row r="1244" spans="1:4" ht="15.75" customHeight="1">
      <c r="A1244" s="14" t="s">
        <v>6234</v>
      </c>
      <c r="B1244" s="370" t="s">
        <v>13304</v>
      </c>
      <c r="C1244" s="14" t="s">
        <v>149</v>
      </c>
      <c r="D1244" s="14" t="s">
        <v>19316</v>
      </c>
    </row>
    <row r="1245" spans="1:4" ht="15.75" customHeight="1">
      <c r="A1245" s="14" t="s">
        <v>6235</v>
      </c>
      <c r="B1245" s="370" t="s">
        <v>13305</v>
      </c>
      <c r="C1245" s="14" t="s">
        <v>149</v>
      </c>
      <c r="D1245" s="14" t="s">
        <v>19350</v>
      </c>
    </row>
    <row r="1246" spans="1:4" ht="15.75" customHeight="1">
      <c r="A1246" s="14" t="s">
        <v>6236</v>
      </c>
      <c r="B1246" s="370" t="s">
        <v>13306</v>
      </c>
      <c r="C1246" s="14" t="s">
        <v>149</v>
      </c>
      <c r="D1246" s="14" t="s">
        <v>37965</v>
      </c>
    </row>
    <row r="1247" spans="1:4" ht="15.75" customHeight="1">
      <c r="A1247" s="14" t="s">
        <v>6237</v>
      </c>
      <c r="B1247" s="370" t="s">
        <v>13307</v>
      </c>
      <c r="C1247" s="14" t="s">
        <v>149</v>
      </c>
      <c r="D1247" s="14" t="s">
        <v>21630</v>
      </c>
    </row>
    <row r="1248" spans="1:4" ht="15.75" customHeight="1">
      <c r="A1248" s="14" t="s">
        <v>6238</v>
      </c>
      <c r="B1248" s="370" t="s">
        <v>13308</v>
      </c>
      <c r="C1248" s="14" t="s">
        <v>149</v>
      </c>
      <c r="D1248" s="14" t="s">
        <v>38296</v>
      </c>
    </row>
    <row r="1249" spans="1:4" ht="15.75" customHeight="1">
      <c r="A1249" s="14" t="s">
        <v>6239</v>
      </c>
      <c r="B1249" s="370" t="s">
        <v>13309</v>
      </c>
      <c r="C1249" s="14" t="s">
        <v>149</v>
      </c>
      <c r="D1249" s="14" t="s">
        <v>19795</v>
      </c>
    </row>
    <row r="1250" spans="1:4" ht="15.75" customHeight="1">
      <c r="A1250" s="14" t="s">
        <v>6240</v>
      </c>
      <c r="B1250" s="370" t="s">
        <v>13310</v>
      </c>
      <c r="C1250" s="14" t="s">
        <v>149</v>
      </c>
      <c r="D1250" s="14" t="s">
        <v>39291</v>
      </c>
    </row>
    <row r="1251" spans="1:4" ht="15.75" customHeight="1">
      <c r="A1251" s="14" t="s">
        <v>6241</v>
      </c>
      <c r="B1251" s="370" t="s">
        <v>13311</v>
      </c>
      <c r="C1251" s="14" t="s">
        <v>149</v>
      </c>
      <c r="D1251" s="14" t="s">
        <v>39292</v>
      </c>
    </row>
    <row r="1252" spans="1:4" ht="15.75" customHeight="1">
      <c r="A1252" s="14" t="s">
        <v>6242</v>
      </c>
      <c r="B1252" s="370" t="s">
        <v>13312</v>
      </c>
      <c r="C1252" s="14" t="s">
        <v>149</v>
      </c>
      <c r="D1252" s="14" t="s">
        <v>39292</v>
      </c>
    </row>
    <row r="1253" spans="1:4" ht="15.75" customHeight="1">
      <c r="A1253" s="14" t="s">
        <v>6243</v>
      </c>
      <c r="B1253" s="370" t="s">
        <v>13313</v>
      </c>
      <c r="C1253" s="14" t="s">
        <v>149</v>
      </c>
      <c r="D1253" s="14" t="s">
        <v>39098</v>
      </c>
    </row>
    <row r="1254" spans="1:4" ht="15.75" customHeight="1">
      <c r="A1254" s="14" t="s">
        <v>6244</v>
      </c>
      <c r="B1254" s="370" t="s">
        <v>13314</v>
      </c>
      <c r="C1254" s="14" t="s">
        <v>149</v>
      </c>
      <c r="D1254" s="14" t="s">
        <v>19731</v>
      </c>
    </row>
    <row r="1255" spans="1:4" ht="15.75" customHeight="1">
      <c r="A1255" s="14" t="s">
        <v>6245</v>
      </c>
      <c r="B1255" s="370" t="s">
        <v>13315</v>
      </c>
      <c r="C1255" s="14" t="s">
        <v>149</v>
      </c>
      <c r="D1255" s="14" t="s">
        <v>36674</v>
      </c>
    </row>
    <row r="1256" spans="1:4" ht="15.75" customHeight="1">
      <c r="A1256" s="14" t="s">
        <v>6246</v>
      </c>
      <c r="B1256" s="370" t="s">
        <v>13316</v>
      </c>
      <c r="C1256" s="14" t="s">
        <v>149</v>
      </c>
      <c r="D1256" s="14" t="s">
        <v>39293</v>
      </c>
    </row>
    <row r="1257" spans="1:4" ht="15.75" customHeight="1">
      <c r="A1257" s="14" t="s">
        <v>6247</v>
      </c>
      <c r="B1257" s="370" t="s">
        <v>13317</v>
      </c>
      <c r="C1257" s="14" t="s">
        <v>149</v>
      </c>
      <c r="D1257" s="14" t="s">
        <v>18472</v>
      </c>
    </row>
    <row r="1258" spans="1:4" ht="15.75" customHeight="1">
      <c r="A1258" s="14" t="s">
        <v>6248</v>
      </c>
      <c r="B1258" s="370" t="s">
        <v>13318</v>
      </c>
      <c r="C1258" s="14" t="s">
        <v>149</v>
      </c>
      <c r="D1258" s="14" t="s">
        <v>18472</v>
      </c>
    </row>
    <row r="1259" spans="1:4" ht="15.75" customHeight="1">
      <c r="A1259" s="14" t="s">
        <v>6249</v>
      </c>
      <c r="B1259" s="370" t="s">
        <v>13319</v>
      </c>
      <c r="C1259" s="14" t="s">
        <v>149</v>
      </c>
      <c r="D1259" s="14" t="s">
        <v>39196</v>
      </c>
    </row>
    <row r="1260" spans="1:4" ht="15.75" customHeight="1">
      <c r="A1260" s="14" t="s">
        <v>6250</v>
      </c>
      <c r="B1260" s="370" t="s">
        <v>13320</v>
      </c>
      <c r="C1260" s="14" t="s">
        <v>149</v>
      </c>
      <c r="D1260" s="14" t="s">
        <v>18436</v>
      </c>
    </row>
    <row r="1261" spans="1:4" ht="15.75" customHeight="1">
      <c r="A1261" s="14" t="s">
        <v>6251</v>
      </c>
      <c r="B1261" s="370" t="s">
        <v>13321</v>
      </c>
      <c r="C1261" s="14" t="s">
        <v>149</v>
      </c>
      <c r="D1261" s="14" t="s">
        <v>37519</v>
      </c>
    </row>
    <row r="1262" spans="1:4" ht="15.75" customHeight="1">
      <c r="A1262" s="14" t="s">
        <v>6252</v>
      </c>
      <c r="B1262" s="370" t="s">
        <v>13322</v>
      </c>
      <c r="C1262" s="14" t="s">
        <v>149</v>
      </c>
      <c r="D1262" s="14" t="s">
        <v>18683</v>
      </c>
    </row>
    <row r="1263" spans="1:4" ht="15.75" customHeight="1">
      <c r="A1263" s="14" t="s">
        <v>6253</v>
      </c>
      <c r="B1263" s="370" t="s">
        <v>13323</v>
      </c>
      <c r="C1263" s="14" t="s">
        <v>149</v>
      </c>
      <c r="D1263" s="14" t="s">
        <v>18399</v>
      </c>
    </row>
    <row r="1264" spans="1:4" ht="15.75" customHeight="1">
      <c r="A1264" s="14" t="s">
        <v>6254</v>
      </c>
      <c r="B1264" s="370" t="s">
        <v>13324</v>
      </c>
      <c r="C1264" s="14" t="s">
        <v>149</v>
      </c>
      <c r="D1264" s="14" t="s">
        <v>18399</v>
      </c>
    </row>
    <row r="1265" spans="1:4" ht="15.75" customHeight="1">
      <c r="A1265" s="14" t="s">
        <v>6255</v>
      </c>
      <c r="B1265" s="370" t="s">
        <v>13325</v>
      </c>
      <c r="C1265" s="14" t="s">
        <v>149</v>
      </c>
      <c r="D1265" s="14" t="s">
        <v>18554</v>
      </c>
    </row>
    <row r="1266" spans="1:4" ht="15.75" customHeight="1">
      <c r="A1266" s="14" t="s">
        <v>6256</v>
      </c>
      <c r="B1266" s="370" t="s">
        <v>13326</v>
      </c>
      <c r="C1266" s="14" t="s">
        <v>149</v>
      </c>
      <c r="D1266" s="14" t="s">
        <v>18644</v>
      </c>
    </row>
    <row r="1267" spans="1:4" ht="15.75" customHeight="1">
      <c r="A1267" s="14" t="s">
        <v>6257</v>
      </c>
      <c r="B1267" s="370" t="s">
        <v>13327</v>
      </c>
      <c r="C1267" s="14" t="s">
        <v>149</v>
      </c>
      <c r="D1267" s="14" t="s">
        <v>18683</v>
      </c>
    </row>
    <row r="1268" spans="1:4" ht="15.75" customHeight="1">
      <c r="A1268" s="14" t="s">
        <v>6258</v>
      </c>
      <c r="B1268" s="370" t="s">
        <v>13328</v>
      </c>
      <c r="C1268" s="14" t="s">
        <v>149</v>
      </c>
      <c r="D1268" s="14" t="s">
        <v>39168</v>
      </c>
    </row>
    <row r="1269" spans="1:4" ht="15.75" customHeight="1">
      <c r="A1269" s="14" t="s">
        <v>6259</v>
      </c>
      <c r="B1269" s="370" t="s">
        <v>13329</v>
      </c>
      <c r="C1269" s="14" t="s">
        <v>149</v>
      </c>
      <c r="D1269" s="14" t="s">
        <v>39210</v>
      </c>
    </row>
    <row r="1270" spans="1:4" ht="15.75" customHeight="1">
      <c r="A1270" s="14" t="s">
        <v>6260</v>
      </c>
      <c r="B1270" s="370" t="s">
        <v>13330</v>
      </c>
      <c r="C1270" s="14" t="s">
        <v>149</v>
      </c>
      <c r="D1270" s="14" t="s">
        <v>18598</v>
      </c>
    </row>
    <row r="1271" spans="1:4" ht="15.75" customHeight="1">
      <c r="A1271" s="14" t="s">
        <v>6261</v>
      </c>
      <c r="B1271" s="370" t="s">
        <v>13331</v>
      </c>
      <c r="C1271" s="14" t="s">
        <v>149</v>
      </c>
      <c r="D1271" s="14" t="s">
        <v>19879</v>
      </c>
    </row>
    <row r="1272" spans="1:4" ht="15.75" customHeight="1">
      <c r="A1272" s="14" t="s">
        <v>6262</v>
      </c>
      <c r="B1272" s="370" t="s">
        <v>13332</v>
      </c>
      <c r="C1272" s="14" t="s">
        <v>149</v>
      </c>
      <c r="D1272" s="14" t="s">
        <v>19223</v>
      </c>
    </row>
    <row r="1273" spans="1:4" ht="15.75" customHeight="1">
      <c r="A1273" s="14" t="s">
        <v>6263</v>
      </c>
      <c r="B1273" s="370" t="s">
        <v>13333</v>
      </c>
      <c r="C1273" s="14" t="s">
        <v>149</v>
      </c>
      <c r="D1273" s="14" t="s">
        <v>39294</v>
      </c>
    </row>
    <row r="1274" spans="1:4" ht="15.75" customHeight="1">
      <c r="A1274" s="14" t="s">
        <v>6264</v>
      </c>
      <c r="B1274" s="370" t="s">
        <v>13334</v>
      </c>
      <c r="C1274" s="14" t="s">
        <v>149</v>
      </c>
      <c r="D1274" s="14" t="s">
        <v>21630</v>
      </c>
    </row>
    <row r="1275" spans="1:4" ht="15.75" customHeight="1">
      <c r="A1275" s="14" t="s">
        <v>6265</v>
      </c>
      <c r="B1275" s="370" t="s">
        <v>13335</v>
      </c>
      <c r="C1275" s="14" t="s">
        <v>149</v>
      </c>
      <c r="D1275" s="14" t="s">
        <v>19795</v>
      </c>
    </row>
    <row r="1276" spans="1:4" ht="15.75" customHeight="1">
      <c r="A1276" s="14" t="s">
        <v>6266</v>
      </c>
      <c r="B1276" s="370" t="s">
        <v>13336</v>
      </c>
      <c r="C1276" s="14" t="s">
        <v>149</v>
      </c>
      <c r="D1276" s="14" t="s">
        <v>18882</v>
      </c>
    </row>
    <row r="1277" spans="1:4" ht="15.75" customHeight="1">
      <c r="A1277" s="14" t="s">
        <v>6267</v>
      </c>
      <c r="B1277" s="370" t="s">
        <v>13337</v>
      </c>
      <c r="C1277" s="14" t="s">
        <v>149</v>
      </c>
      <c r="D1277" s="14" t="s">
        <v>22001</v>
      </c>
    </row>
    <row r="1278" spans="1:4" ht="15.75" customHeight="1">
      <c r="A1278" s="14" t="s">
        <v>6268</v>
      </c>
      <c r="B1278" s="370" t="s">
        <v>13338</v>
      </c>
      <c r="C1278" s="14" t="s">
        <v>149</v>
      </c>
      <c r="D1278" s="14" t="s">
        <v>39295</v>
      </c>
    </row>
    <row r="1279" spans="1:4" ht="15.75" customHeight="1">
      <c r="A1279" s="14" t="s">
        <v>6269</v>
      </c>
      <c r="B1279" s="370" t="s">
        <v>13339</v>
      </c>
      <c r="C1279" s="14" t="s">
        <v>149</v>
      </c>
      <c r="D1279" s="14" t="s">
        <v>37156</v>
      </c>
    </row>
    <row r="1280" spans="1:4" ht="15.75" customHeight="1">
      <c r="A1280" s="14" t="s">
        <v>6270</v>
      </c>
      <c r="B1280" s="370" t="s">
        <v>13340</v>
      </c>
      <c r="C1280" s="14" t="s">
        <v>149</v>
      </c>
      <c r="D1280" s="14" t="s">
        <v>18483</v>
      </c>
    </row>
    <row r="1281" spans="1:4" ht="15.75" customHeight="1">
      <c r="A1281" s="14" t="s">
        <v>21554</v>
      </c>
      <c r="B1281" s="370" t="s">
        <v>21579</v>
      </c>
      <c r="C1281" s="14" t="s">
        <v>149</v>
      </c>
      <c r="D1281" s="14" t="s">
        <v>19984</v>
      </c>
    </row>
    <row r="1282" spans="1:4" ht="15.75" customHeight="1">
      <c r="A1282" s="14" t="s">
        <v>21555</v>
      </c>
      <c r="B1282" s="370" t="s">
        <v>21580</v>
      </c>
      <c r="C1282" s="14" t="s">
        <v>149</v>
      </c>
      <c r="D1282" s="14" t="s">
        <v>39204</v>
      </c>
    </row>
    <row r="1283" spans="1:4" ht="15.75" customHeight="1">
      <c r="A1283" s="14" t="s">
        <v>35116</v>
      </c>
      <c r="B1283" s="370" t="s">
        <v>35441</v>
      </c>
      <c r="C1283" s="14" t="s">
        <v>149</v>
      </c>
      <c r="D1283" s="14" t="s">
        <v>18649</v>
      </c>
    </row>
    <row r="1284" spans="1:4" ht="15.75" customHeight="1">
      <c r="A1284" s="14" t="s">
        <v>35117</v>
      </c>
      <c r="B1284" s="370" t="s">
        <v>35442</v>
      </c>
      <c r="C1284" s="14" t="s">
        <v>149</v>
      </c>
      <c r="D1284" s="14" t="s">
        <v>18473</v>
      </c>
    </row>
    <row r="1285" spans="1:4" ht="15.75" customHeight="1">
      <c r="A1285" s="14" t="s">
        <v>35118</v>
      </c>
      <c r="B1285" s="370" t="s">
        <v>35443</v>
      </c>
      <c r="C1285" s="14" t="s">
        <v>149</v>
      </c>
      <c r="D1285" s="14" t="s">
        <v>18473</v>
      </c>
    </row>
    <row r="1286" spans="1:4" ht="15.75" customHeight="1">
      <c r="A1286" s="14" t="s">
        <v>35119</v>
      </c>
      <c r="B1286" s="370" t="s">
        <v>35444</v>
      </c>
      <c r="C1286" s="14" t="s">
        <v>149</v>
      </c>
      <c r="D1286" s="14" t="s">
        <v>18453</v>
      </c>
    </row>
    <row r="1287" spans="1:4" ht="15.75" customHeight="1">
      <c r="A1287" s="14" t="s">
        <v>35120</v>
      </c>
      <c r="B1287" s="370" t="s">
        <v>35445</v>
      </c>
      <c r="C1287" s="14" t="s">
        <v>149</v>
      </c>
      <c r="D1287" s="14" t="s">
        <v>18619</v>
      </c>
    </row>
    <row r="1288" spans="1:4" ht="15.75" customHeight="1">
      <c r="A1288" s="14" t="s">
        <v>35121</v>
      </c>
      <c r="B1288" s="370" t="s">
        <v>35446</v>
      </c>
      <c r="C1288" s="14" t="s">
        <v>149</v>
      </c>
      <c r="D1288" s="14" t="s">
        <v>18619</v>
      </c>
    </row>
    <row r="1289" spans="1:4" ht="15.75" customHeight="1">
      <c r="A1289" s="14" t="s">
        <v>35122</v>
      </c>
      <c r="B1289" s="370" t="s">
        <v>35447</v>
      </c>
      <c r="C1289" s="14" t="s">
        <v>149</v>
      </c>
      <c r="D1289" s="14" t="s">
        <v>19731</v>
      </c>
    </row>
    <row r="1290" spans="1:4" ht="15.75" customHeight="1">
      <c r="A1290" s="14" t="s">
        <v>35123</v>
      </c>
      <c r="B1290" s="370" t="s">
        <v>35448</v>
      </c>
      <c r="C1290" s="14" t="s">
        <v>149</v>
      </c>
      <c r="D1290" s="14" t="s">
        <v>18621</v>
      </c>
    </row>
    <row r="1291" spans="1:4" ht="15.75" customHeight="1">
      <c r="A1291" s="14" t="s">
        <v>35124</v>
      </c>
      <c r="B1291" s="370" t="s">
        <v>35449</v>
      </c>
      <c r="C1291" s="14" t="s">
        <v>149</v>
      </c>
      <c r="D1291" s="14" t="s">
        <v>18638</v>
      </c>
    </row>
    <row r="1292" spans="1:4" ht="15.75" customHeight="1">
      <c r="A1292" s="14" t="s">
        <v>35125</v>
      </c>
      <c r="B1292" s="370" t="s">
        <v>35450</v>
      </c>
      <c r="C1292" s="14" t="s">
        <v>149</v>
      </c>
      <c r="D1292" s="14" t="s">
        <v>18511</v>
      </c>
    </row>
    <row r="1293" spans="1:4" ht="15.75" customHeight="1">
      <c r="A1293" s="14" t="s">
        <v>35126</v>
      </c>
      <c r="B1293" s="370" t="s">
        <v>35451</v>
      </c>
      <c r="C1293" s="14" t="s">
        <v>149</v>
      </c>
      <c r="D1293" s="14" t="s">
        <v>18399</v>
      </c>
    </row>
    <row r="1294" spans="1:4" ht="15.75" customHeight="1">
      <c r="A1294" s="14" t="s">
        <v>6271</v>
      </c>
      <c r="B1294" s="370" t="s">
        <v>13341</v>
      </c>
      <c r="C1294" s="14" t="s">
        <v>165</v>
      </c>
      <c r="D1294" s="14" t="s">
        <v>39296</v>
      </c>
    </row>
    <row r="1295" spans="1:4" ht="15.75" customHeight="1">
      <c r="A1295" s="14" t="s">
        <v>6272</v>
      </c>
      <c r="B1295" s="370" t="s">
        <v>13342</v>
      </c>
      <c r="C1295" s="14" t="s">
        <v>165</v>
      </c>
      <c r="D1295" s="14" t="s">
        <v>39297</v>
      </c>
    </row>
    <row r="1296" spans="1:4" ht="15.75" customHeight="1">
      <c r="A1296" s="14" t="s">
        <v>6273</v>
      </c>
      <c r="B1296" s="370" t="s">
        <v>13343</v>
      </c>
      <c r="C1296" s="14" t="s">
        <v>165</v>
      </c>
      <c r="D1296" s="14" t="s">
        <v>39298</v>
      </c>
    </row>
    <row r="1297" spans="1:4" ht="15.75" customHeight="1">
      <c r="A1297" s="14" t="s">
        <v>6274</v>
      </c>
      <c r="B1297" s="370" t="s">
        <v>13344</v>
      </c>
      <c r="C1297" s="14" t="s">
        <v>165</v>
      </c>
      <c r="D1297" s="14" t="s">
        <v>39299</v>
      </c>
    </row>
    <row r="1298" spans="1:4" ht="15.75" customHeight="1">
      <c r="A1298" s="14" t="s">
        <v>6275</v>
      </c>
      <c r="B1298" s="370" t="s">
        <v>13345</v>
      </c>
      <c r="C1298" s="14" t="s">
        <v>166</v>
      </c>
      <c r="D1298" s="14" t="s">
        <v>39300</v>
      </c>
    </row>
    <row r="1299" spans="1:4" ht="15.75" customHeight="1">
      <c r="A1299" s="14" t="s">
        <v>6276</v>
      </c>
      <c r="B1299" s="370" t="s">
        <v>13346</v>
      </c>
      <c r="C1299" s="14" t="s">
        <v>166</v>
      </c>
      <c r="D1299" s="14" t="s">
        <v>39301</v>
      </c>
    </row>
    <row r="1300" spans="1:4" ht="15.75" customHeight="1">
      <c r="A1300" s="14" t="s">
        <v>6277</v>
      </c>
      <c r="B1300" s="370" t="s">
        <v>13347</v>
      </c>
      <c r="C1300" s="14" t="s">
        <v>166</v>
      </c>
      <c r="D1300" s="14" t="s">
        <v>39302</v>
      </c>
    </row>
    <row r="1301" spans="1:4" ht="15.75" customHeight="1">
      <c r="A1301" s="14" t="s">
        <v>6278</v>
      </c>
      <c r="B1301" s="370" t="s">
        <v>13348</v>
      </c>
      <c r="C1301" s="14" t="s">
        <v>166</v>
      </c>
      <c r="D1301" s="14" t="s">
        <v>39303</v>
      </c>
    </row>
    <row r="1302" spans="1:4" ht="15.75" customHeight="1">
      <c r="A1302" s="14" t="s">
        <v>6279</v>
      </c>
      <c r="B1302" s="370" t="s">
        <v>13349</v>
      </c>
      <c r="C1302" s="14" t="s">
        <v>166</v>
      </c>
      <c r="D1302" s="14" t="s">
        <v>36914</v>
      </c>
    </row>
    <row r="1303" spans="1:4" ht="15.75" customHeight="1">
      <c r="A1303" s="14" t="s">
        <v>6280</v>
      </c>
      <c r="B1303" s="370" t="s">
        <v>13350</v>
      </c>
      <c r="C1303" s="14" t="s">
        <v>166</v>
      </c>
      <c r="D1303" s="14" t="s">
        <v>37489</v>
      </c>
    </row>
    <row r="1304" spans="1:4" ht="15.75" customHeight="1">
      <c r="A1304" s="14" t="s">
        <v>6281</v>
      </c>
      <c r="B1304" s="370" t="s">
        <v>13351</v>
      </c>
      <c r="C1304" s="14" t="s">
        <v>165</v>
      </c>
      <c r="D1304" s="14" t="s">
        <v>39304</v>
      </c>
    </row>
    <row r="1305" spans="1:4" ht="15.75" customHeight="1">
      <c r="A1305" s="14" t="s">
        <v>6282</v>
      </c>
      <c r="B1305" s="370" t="s">
        <v>13352</v>
      </c>
      <c r="C1305" s="14" t="s">
        <v>165</v>
      </c>
      <c r="D1305" s="14" t="s">
        <v>39305</v>
      </c>
    </row>
    <row r="1306" spans="1:4" ht="15.75" customHeight="1">
      <c r="A1306" s="14" t="s">
        <v>6283</v>
      </c>
      <c r="B1306" s="370" t="s">
        <v>13353</v>
      </c>
      <c r="C1306" s="14" t="s">
        <v>165</v>
      </c>
      <c r="D1306" s="14" t="s">
        <v>39306</v>
      </c>
    </row>
    <row r="1307" spans="1:4" ht="15.75" customHeight="1">
      <c r="A1307" s="14" t="s">
        <v>6284</v>
      </c>
      <c r="B1307" s="370" t="s">
        <v>13354</v>
      </c>
      <c r="C1307" s="14" t="s">
        <v>165</v>
      </c>
      <c r="D1307" s="14" t="s">
        <v>39307</v>
      </c>
    </row>
    <row r="1308" spans="1:4" ht="15.75" customHeight="1">
      <c r="A1308" s="14" t="s">
        <v>6285</v>
      </c>
      <c r="B1308" s="370" t="s">
        <v>13355</v>
      </c>
      <c r="C1308" s="14" t="s">
        <v>165</v>
      </c>
      <c r="D1308" s="14" t="s">
        <v>39308</v>
      </c>
    </row>
    <row r="1309" spans="1:4" ht="15.75" customHeight="1">
      <c r="A1309" s="14" t="s">
        <v>6286</v>
      </c>
      <c r="B1309" s="370" t="s">
        <v>13356</v>
      </c>
      <c r="C1309" s="14" t="s">
        <v>165</v>
      </c>
      <c r="D1309" s="14" t="s">
        <v>39309</v>
      </c>
    </row>
    <row r="1310" spans="1:4" ht="15.75" customHeight="1">
      <c r="A1310" s="14" t="s">
        <v>6287</v>
      </c>
      <c r="B1310" s="370" t="s">
        <v>13357</v>
      </c>
      <c r="C1310" s="14" t="s">
        <v>165</v>
      </c>
      <c r="D1310" s="14" t="s">
        <v>39310</v>
      </c>
    </row>
    <row r="1311" spans="1:4" ht="15.75" customHeight="1">
      <c r="A1311" s="14" t="s">
        <v>6288</v>
      </c>
      <c r="B1311" s="370" t="s">
        <v>13358</v>
      </c>
      <c r="C1311" s="14" t="s">
        <v>165</v>
      </c>
      <c r="D1311" s="14" t="s">
        <v>39311</v>
      </c>
    </row>
    <row r="1312" spans="1:4" ht="15.75" customHeight="1">
      <c r="A1312" s="14" t="s">
        <v>6289</v>
      </c>
      <c r="B1312" s="370" t="s">
        <v>13359</v>
      </c>
      <c r="C1312" s="14" t="s">
        <v>165</v>
      </c>
      <c r="D1312" s="14" t="s">
        <v>39312</v>
      </c>
    </row>
    <row r="1313" spans="1:4" ht="15.75" customHeight="1">
      <c r="A1313" s="14" t="s">
        <v>6290</v>
      </c>
      <c r="B1313" s="370" t="s">
        <v>13360</v>
      </c>
      <c r="C1313" s="14" t="s">
        <v>165</v>
      </c>
      <c r="D1313" s="14" t="s">
        <v>39313</v>
      </c>
    </row>
    <row r="1314" spans="1:4" ht="15.75" customHeight="1">
      <c r="A1314" s="14" t="s">
        <v>6291</v>
      </c>
      <c r="B1314" s="370" t="s">
        <v>13361</v>
      </c>
      <c r="C1314" s="14" t="s">
        <v>165</v>
      </c>
      <c r="D1314" s="14" t="s">
        <v>39314</v>
      </c>
    </row>
    <row r="1315" spans="1:4" ht="15.75" customHeight="1">
      <c r="A1315" s="14" t="s">
        <v>6292</v>
      </c>
      <c r="B1315" s="370" t="s">
        <v>13362</v>
      </c>
      <c r="C1315" s="14" t="s">
        <v>165</v>
      </c>
      <c r="D1315" s="14" t="s">
        <v>39315</v>
      </c>
    </row>
    <row r="1316" spans="1:4" ht="15.75" customHeight="1">
      <c r="A1316" s="14" t="s">
        <v>6293</v>
      </c>
      <c r="B1316" s="370" t="s">
        <v>13363</v>
      </c>
      <c r="C1316" s="14" t="s">
        <v>165</v>
      </c>
      <c r="D1316" s="14" t="s">
        <v>39316</v>
      </c>
    </row>
    <row r="1317" spans="1:4" ht="15.75" customHeight="1">
      <c r="A1317" s="14" t="s">
        <v>6294</v>
      </c>
      <c r="B1317" s="370" t="s">
        <v>13364</v>
      </c>
      <c r="C1317" s="14" t="s">
        <v>165</v>
      </c>
      <c r="D1317" s="14" t="s">
        <v>39317</v>
      </c>
    </row>
    <row r="1318" spans="1:4" ht="15.75" customHeight="1">
      <c r="A1318" s="14" t="s">
        <v>6295</v>
      </c>
      <c r="B1318" s="370" t="s">
        <v>13365</v>
      </c>
      <c r="C1318" s="14" t="s">
        <v>165</v>
      </c>
      <c r="D1318" s="14" t="s">
        <v>39318</v>
      </c>
    </row>
    <row r="1319" spans="1:4" ht="15.75" customHeight="1">
      <c r="A1319" s="14" t="s">
        <v>6296</v>
      </c>
      <c r="B1319" s="370" t="s">
        <v>13366</v>
      </c>
      <c r="C1319" s="14" t="s">
        <v>165</v>
      </c>
      <c r="D1319" s="14" t="s">
        <v>39319</v>
      </c>
    </row>
    <row r="1320" spans="1:4" ht="15.75" customHeight="1">
      <c r="A1320" s="14" t="s">
        <v>6297</v>
      </c>
      <c r="B1320" s="370" t="s">
        <v>13367</v>
      </c>
      <c r="C1320" s="14" t="s">
        <v>165</v>
      </c>
      <c r="D1320" s="14" t="s">
        <v>39320</v>
      </c>
    </row>
    <row r="1321" spans="1:4" ht="15.75" customHeight="1">
      <c r="A1321" s="14" t="s">
        <v>6298</v>
      </c>
      <c r="B1321" s="370" t="s">
        <v>13368</v>
      </c>
      <c r="C1321" s="14" t="s">
        <v>165</v>
      </c>
      <c r="D1321" s="14" t="s">
        <v>39321</v>
      </c>
    </row>
    <row r="1322" spans="1:4" ht="15.75" customHeight="1">
      <c r="A1322" s="14" t="s">
        <v>6299</v>
      </c>
      <c r="B1322" s="370" t="s">
        <v>13369</v>
      </c>
      <c r="C1322" s="14" t="s">
        <v>165</v>
      </c>
      <c r="D1322" s="14" t="s">
        <v>39322</v>
      </c>
    </row>
    <row r="1323" spans="1:4" ht="15.75" customHeight="1">
      <c r="A1323" s="14" t="s">
        <v>6300</v>
      </c>
      <c r="B1323" s="370" t="s">
        <v>13370</v>
      </c>
      <c r="C1323" s="14" t="s">
        <v>165</v>
      </c>
      <c r="D1323" s="14" t="s">
        <v>39323</v>
      </c>
    </row>
    <row r="1324" spans="1:4" ht="15.75" customHeight="1">
      <c r="A1324" s="14" t="s">
        <v>6301</v>
      </c>
      <c r="B1324" s="370" t="s">
        <v>13371</v>
      </c>
      <c r="C1324" s="14" t="s">
        <v>166</v>
      </c>
      <c r="D1324" s="14" t="s">
        <v>39324</v>
      </c>
    </row>
    <row r="1325" spans="1:4" ht="15.75" customHeight="1">
      <c r="A1325" s="14" t="s">
        <v>6302</v>
      </c>
      <c r="B1325" s="370" t="s">
        <v>13372</v>
      </c>
      <c r="C1325" s="14" t="s">
        <v>166</v>
      </c>
      <c r="D1325" s="14" t="s">
        <v>39325</v>
      </c>
    </row>
    <row r="1326" spans="1:4" ht="15.75" customHeight="1">
      <c r="A1326" s="14" t="s">
        <v>6303</v>
      </c>
      <c r="B1326" s="370" t="s">
        <v>13373</v>
      </c>
      <c r="C1326" s="14" t="s">
        <v>166</v>
      </c>
      <c r="D1326" s="14" t="s">
        <v>39326</v>
      </c>
    </row>
    <row r="1327" spans="1:4" ht="15.75" customHeight="1">
      <c r="A1327" s="14" t="s">
        <v>6304</v>
      </c>
      <c r="B1327" s="370" t="s">
        <v>13374</v>
      </c>
      <c r="C1327" s="14" t="s">
        <v>166</v>
      </c>
      <c r="D1327" s="14" t="s">
        <v>39324</v>
      </c>
    </row>
    <row r="1328" spans="1:4" ht="15.75" customHeight="1">
      <c r="A1328" s="14" t="s">
        <v>6305</v>
      </c>
      <c r="B1328" s="370" t="s">
        <v>13375</v>
      </c>
      <c r="C1328" s="14" t="s">
        <v>166</v>
      </c>
      <c r="D1328" s="14" t="s">
        <v>39327</v>
      </c>
    </row>
    <row r="1329" spans="1:4" ht="15.75" customHeight="1">
      <c r="A1329" s="14" t="s">
        <v>6306</v>
      </c>
      <c r="B1329" s="370" t="s">
        <v>13376</v>
      </c>
      <c r="C1329" s="14" t="s">
        <v>166</v>
      </c>
      <c r="D1329" s="14" t="s">
        <v>39328</v>
      </c>
    </row>
    <row r="1330" spans="1:4" ht="15.75" customHeight="1">
      <c r="A1330" s="14" t="s">
        <v>6307</v>
      </c>
      <c r="B1330" s="370" t="s">
        <v>13377</v>
      </c>
      <c r="C1330" s="14" t="s">
        <v>166</v>
      </c>
      <c r="D1330" s="14" t="s">
        <v>18523</v>
      </c>
    </row>
    <row r="1331" spans="1:4" ht="15.75" customHeight="1">
      <c r="A1331" s="14" t="s">
        <v>6308</v>
      </c>
      <c r="B1331" s="370" t="s">
        <v>13378</v>
      </c>
      <c r="C1331" s="14" t="s">
        <v>166</v>
      </c>
      <c r="D1331" s="14" t="s">
        <v>37475</v>
      </c>
    </row>
    <row r="1332" spans="1:4" ht="15.75" customHeight="1">
      <c r="A1332" s="14" t="s">
        <v>6309</v>
      </c>
      <c r="B1332" s="370" t="s">
        <v>13379</v>
      </c>
      <c r="C1332" s="14" t="s">
        <v>166</v>
      </c>
      <c r="D1332" s="14" t="s">
        <v>39326</v>
      </c>
    </row>
    <row r="1333" spans="1:4" ht="15.75" customHeight="1">
      <c r="A1333" s="14" t="s">
        <v>6310</v>
      </c>
      <c r="B1333" s="370" t="s">
        <v>13380</v>
      </c>
      <c r="C1333" s="14" t="s">
        <v>166</v>
      </c>
      <c r="D1333" s="14" t="s">
        <v>39329</v>
      </c>
    </row>
    <row r="1334" spans="1:4" ht="15.75" customHeight="1">
      <c r="A1334" s="14" t="s">
        <v>6311</v>
      </c>
      <c r="B1334" s="370" t="s">
        <v>13381</v>
      </c>
      <c r="C1334" s="14" t="s">
        <v>166</v>
      </c>
      <c r="D1334" s="14" t="s">
        <v>39330</v>
      </c>
    </row>
    <row r="1335" spans="1:4" ht="15.75" customHeight="1">
      <c r="A1335" s="14" t="s">
        <v>6312</v>
      </c>
      <c r="B1335" s="370" t="s">
        <v>13382</v>
      </c>
      <c r="C1335" s="14" t="s">
        <v>166</v>
      </c>
      <c r="D1335" s="14" t="s">
        <v>39331</v>
      </c>
    </row>
    <row r="1336" spans="1:4" ht="15.75" customHeight="1">
      <c r="A1336" s="14" t="s">
        <v>6313</v>
      </c>
      <c r="B1336" s="370" t="s">
        <v>13383</v>
      </c>
      <c r="C1336" s="14" t="s">
        <v>166</v>
      </c>
      <c r="D1336" s="14" t="s">
        <v>39332</v>
      </c>
    </row>
    <row r="1337" spans="1:4" ht="15.75" customHeight="1">
      <c r="A1337" s="14" t="s">
        <v>6314</v>
      </c>
      <c r="B1337" s="370" t="s">
        <v>13384</v>
      </c>
      <c r="C1337" s="14" t="s">
        <v>166</v>
      </c>
      <c r="D1337" s="14" t="s">
        <v>36996</v>
      </c>
    </row>
    <row r="1338" spans="1:4" ht="15.75" customHeight="1">
      <c r="A1338" s="14" t="s">
        <v>6315</v>
      </c>
      <c r="B1338" s="370" t="s">
        <v>13385</v>
      </c>
      <c r="C1338" s="14" t="s">
        <v>166</v>
      </c>
      <c r="D1338" s="14" t="s">
        <v>19119</v>
      </c>
    </row>
    <row r="1339" spans="1:4" ht="15.75" customHeight="1">
      <c r="A1339" s="14" t="s">
        <v>6316</v>
      </c>
      <c r="B1339" s="370" t="s">
        <v>13386</v>
      </c>
      <c r="C1339" s="14" t="s">
        <v>166</v>
      </c>
      <c r="D1339" s="14" t="s">
        <v>19049</v>
      </c>
    </row>
    <row r="1340" spans="1:4" ht="15.75" customHeight="1">
      <c r="A1340" s="14" t="s">
        <v>6317</v>
      </c>
      <c r="B1340" s="370" t="s">
        <v>13387</v>
      </c>
      <c r="C1340" s="14" t="s">
        <v>166</v>
      </c>
      <c r="D1340" s="14" t="s">
        <v>36589</v>
      </c>
    </row>
    <row r="1341" spans="1:4" ht="15.75" customHeight="1">
      <c r="A1341" s="14" t="s">
        <v>6318</v>
      </c>
      <c r="B1341" s="370" t="s">
        <v>13388</v>
      </c>
      <c r="C1341" s="14" t="s">
        <v>166</v>
      </c>
      <c r="D1341" s="14" t="s">
        <v>39333</v>
      </c>
    </row>
    <row r="1342" spans="1:4" ht="15.75" customHeight="1">
      <c r="A1342" s="14" t="s">
        <v>6319</v>
      </c>
      <c r="B1342" s="370" t="s">
        <v>13389</v>
      </c>
      <c r="C1342" s="14" t="s">
        <v>166</v>
      </c>
      <c r="D1342" s="14" t="s">
        <v>19091</v>
      </c>
    </row>
    <row r="1343" spans="1:4" ht="15.75" customHeight="1">
      <c r="A1343" s="14" t="s">
        <v>6320</v>
      </c>
      <c r="B1343" s="370" t="s">
        <v>13390</v>
      </c>
      <c r="C1343" s="14" t="s">
        <v>166</v>
      </c>
      <c r="D1343" s="14" t="s">
        <v>39334</v>
      </c>
    </row>
    <row r="1344" spans="1:4" ht="15.75" customHeight="1">
      <c r="A1344" s="14" t="s">
        <v>6321</v>
      </c>
      <c r="B1344" s="370" t="s">
        <v>13391</v>
      </c>
      <c r="C1344" s="14" t="s">
        <v>166</v>
      </c>
      <c r="D1344" s="14" t="s">
        <v>39335</v>
      </c>
    </row>
    <row r="1345" spans="1:4" ht="15.75" customHeight="1">
      <c r="A1345" s="14" t="s">
        <v>6322</v>
      </c>
      <c r="B1345" s="370" t="s">
        <v>13392</v>
      </c>
      <c r="C1345" s="14" t="s">
        <v>166</v>
      </c>
      <c r="D1345" s="14" t="s">
        <v>39336</v>
      </c>
    </row>
    <row r="1346" spans="1:4" ht="15.75" customHeight="1">
      <c r="A1346" s="14" t="s">
        <v>6323</v>
      </c>
      <c r="B1346" s="370" t="s">
        <v>13393</v>
      </c>
      <c r="C1346" s="14" t="s">
        <v>166</v>
      </c>
      <c r="D1346" s="14" t="s">
        <v>39337</v>
      </c>
    </row>
    <row r="1347" spans="1:4" ht="15.75" customHeight="1">
      <c r="A1347" s="14" t="s">
        <v>6324</v>
      </c>
      <c r="B1347" s="370" t="s">
        <v>13394</v>
      </c>
      <c r="C1347" s="14" t="s">
        <v>166</v>
      </c>
      <c r="D1347" s="14" t="s">
        <v>19300</v>
      </c>
    </row>
    <row r="1348" spans="1:4" ht="15.75" customHeight="1">
      <c r="A1348" s="14" t="s">
        <v>6325</v>
      </c>
      <c r="B1348" s="370" t="s">
        <v>13395</v>
      </c>
      <c r="C1348" s="14" t="s">
        <v>166</v>
      </c>
      <c r="D1348" s="14" t="s">
        <v>19298</v>
      </c>
    </row>
    <row r="1349" spans="1:4" ht="15.75" customHeight="1">
      <c r="A1349" s="14" t="s">
        <v>6326</v>
      </c>
      <c r="B1349" s="370" t="s">
        <v>13396</v>
      </c>
      <c r="C1349" s="14" t="s">
        <v>160</v>
      </c>
      <c r="D1349" s="14" t="s">
        <v>39338</v>
      </c>
    </row>
    <row r="1350" spans="1:4" ht="15.75" customHeight="1">
      <c r="A1350" s="14" t="s">
        <v>6327</v>
      </c>
      <c r="B1350" s="370" t="s">
        <v>13397</v>
      </c>
      <c r="C1350" s="14" t="s">
        <v>166</v>
      </c>
      <c r="D1350" s="14" t="s">
        <v>39339</v>
      </c>
    </row>
    <row r="1351" spans="1:4" ht="15.75" customHeight="1">
      <c r="A1351" s="14" t="s">
        <v>6328</v>
      </c>
      <c r="B1351" s="370" t="s">
        <v>13398</v>
      </c>
      <c r="C1351" s="14" t="s">
        <v>165</v>
      </c>
      <c r="D1351" s="14" t="s">
        <v>19451</v>
      </c>
    </row>
    <row r="1352" spans="1:4" ht="15.75" customHeight="1">
      <c r="A1352" s="14" t="s">
        <v>6329</v>
      </c>
      <c r="B1352" s="370" t="s">
        <v>13399</v>
      </c>
      <c r="C1352" s="14" t="s">
        <v>166</v>
      </c>
      <c r="D1352" s="14" t="s">
        <v>39336</v>
      </c>
    </row>
    <row r="1353" spans="1:4" ht="15.75" customHeight="1">
      <c r="A1353" s="14" t="s">
        <v>6330</v>
      </c>
      <c r="B1353" s="370" t="s">
        <v>13400</v>
      </c>
      <c r="C1353" s="14" t="s">
        <v>166</v>
      </c>
      <c r="D1353" s="14" t="s">
        <v>39337</v>
      </c>
    </row>
    <row r="1354" spans="1:4" ht="15.75" customHeight="1">
      <c r="A1354" s="14" t="s">
        <v>6331</v>
      </c>
      <c r="B1354" s="370" t="s">
        <v>13401</v>
      </c>
      <c r="C1354" s="14" t="s">
        <v>166</v>
      </c>
      <c r="D1354" s="14" t="s">
        <v>39336</v>
      </c>
    </row>
    <row r="1355" spans="1:4" ht="15.75" customHeight="1">
      <c r="A1355" s="14" t="s">
        <v>6332</v>
      </c>
      <c r="B1355" s="370" t="s">
        <v>13402</v>
      </c>
      <c r="C1355" s="14" t="s">
        <v>166</v>
      </c>
      <c r="D1355" s="14" t="s">
        <v>39337</v>
      </c>
    </row>
    <row r="1356" spans="1:4" ht="15.75" customHeight="1">
      <c r="A1356" s="14" t="s">
        <v>6333</v>
      </c>
      <c r="B1356" s="370" t="s">
        <v>13403</v>
      </c>
      <c r="C1356" s="14" t="s">
        <v>166</v>
      </c>
      <c r="D1356" s="14" t="s">
        <v>19300</v>
      </c>
    </row>
    <row r="1357" spans="1:4" ht="15.75" customHeight="1">
      <c r="A1357" s="14" t="s">
        <v>6334</v>
      </c>
      <c r="B1357" s="370" t="s">
        <v>13404</v>
      </c>
      <c r="C1357" s="14" t="s">
        <v>166</v>
      </c>
      <c r="D1357" s="14" t="s">
        <v>19298</v>
      </c>
    </row>
    <row r="1358" spans="1:4" ht="15.75" customHeight="1">
      <c r="A1358" s="14" t="s">
        <v>6335</v>
      </c>
      <c r="B1358" s="370" t="s">
        <v>13405</v>
      </c>
      <c r="C1358" s="14" t="s">
        <v>166</v>
      </c>
      <c r="D1358" s="14" t="s">
        <v>19300</v>
      </c>
    </row>
    <row r="1359" spans="1:4" ht="15.75" customHeight="1">
      <c r="A1359" s="14" t="s">
        <v>6336</v>
      </c>
      <c r="B1359" s="370" t="s">
        <v>13406</v>
      </c>
      <c r="C1359" s="14" t="s">
        <v>166</v>
      </c>
      <c r="D1359" s="14" t="s">
        <v>19298</v>
      </c>
    </row>
    <row r="1360" spans="1:4" ht="15.75" customHeight="1">
      <c r="A1360" s="14" t="s">
        <v>6337</v>
      </c>
      <c r="B1360" s="370" t="s">
        <v>13407</v>
      </c>
      <c r="C1360" s="14" t="s">
        <v>166</v>
      </c>
      <c r="D1360" s="14" t="s">
        <v>37951</v>
      </c>
    </row>
    <row r="1361" spans="1:4" ht="15.75" customHeight="1">
      <c r="A1361" s="14" t="s">
        <v>6338</v>
      </c>
      <c r="B1361" s="370" t="s">
        <v>13408</v>
      </c>
      <c r="C1361" s="14" t="s">
        <v>166</v>
      </c>
      <c r="D1361" s="14" t="s">
        <v>21774</v>
      </c>
    </row>
    <row r="1362" spans="1:4" ht="15.75" customHeight="1">
      <c r="A1362" s="14" t="s">
        <v>6339</v>
      </c>
      <c r="B1362" s="370" t="s">
        <v>13409</v>
      </c>
      <c r="C1362" s="14" t="s">
        <v>166</v>
      </c>
      <c r="D1362" s="14" t="s">
        <v>36596</v>
      </c>
    </row>
    <row r="1363" spans="1:4" ht="15.75" customHeight="1">
      <c r="A1363" s="14" t="s">
        <v>6340</v>
      </c>
      <c r="B1363" s="370" t="s">
        <v>13410</v>
      </c>
      <c r="C1363" s="14" t="s">
        <v>166</v>
      </c>
      <c r="D1363" s="14" t="s">
        <v>39340</v>
      </c>
    </row>
    <row r="1364" spans="1:4" ht="15.75" customHeight="1">
      <c r="A1364" s="14" t="s">
        <v>6341</v>
      </c>
      <c r="B1364" s="370" t="s">
        <v>13411</v>
      </c>
      <c r="C1364" s="14" t="s">
        <v>166</v>
      </c>
      <c r="D1364" s="14" t="s">
        <v>39341</v>
      </c>
    </row>
    <row r="1365" spans="1:4" ht="15.75" customHeight="1">
      <c r="A1365" s="14" t="s">
        <v>6342</v>
      </c>
      <c r="B1365" s="370" t="s">
        <v>13412</v>
      </c>
      <c r="C1365" s="14" t="s">
        <v>160</v>
      </c>
      <c r="D1365" s="14" t="s">
        <v>36826</v>
      </c>
    </row>
    <row r="1366" spans="1:4" ht="15.75" customHeight="1">
      <c r="A1366" s="14" t="s">
        <v>6343</v>
      </c>
      <c r="B1366" s="370" t="s">
        <v>13413</v>
      </c>
      <c r="C1366" s="14" t="s">
        <v>160</v>
      </c>
      <c r="D1366" s="14" t="s">
        <v>39342</v>
      </c>
    </row>
    <row r="1367" spans="1:4" ht="15.75" customHeight="1">
      <c r="A1367" s="14" t="s">
        <v>6344</v>
      </c>
      <c r="B1367" s="370" t="s">
        <v>13414</v>
      </c>
      <c r="C1367" s="14" t="s">
        <v>160</v>
      </c>
      <c r="D1367" s="14" t="s">
        <v>37012</v>
      </c>
    </row>
    <row r="1368" spans="1:4" ht="15.75" customHeight="1">
      <c r="A1368" s="14" t="s">
        <v>6345</v>
      </c>
      <c r="B1368" s="370" t="s">
        <v>13415</v>
      </c>
      <c r="C1368" s="14" t="s">
        <v>160</v>
      </c>
      <c r="D1368" s="14" t="s">
        <v>21844</v>
      </c>
    </row>
    <row r="1369" spans="1:4" ht="15.75" customHeight="1">
      <c r="A1369" s="14" t="s">
        <v>6346</v>
      </c>
      <c r="B1369" s="370" t="s">
        <v>13416</v>
      </c>
      <c r="C1369" s="14" t="s">
        <v>160</v>
      </c>
      <c r="D1369" s="14" t="s">
        <v>39343</v>
      </c>
    </row>
    <row r="1370" spans="1:4" ht="15.75" customHeight="1">
      <c r="A1370" s="14" t="s">
        <v>6347</v>
      </c>
      <c r="B1370" s="370" t="s">
        <v>13417</v>
      </c>
      <c r="C1370" s="14" t="s">
        <v>160</v>
      </c>
      <c r="D1370" s="14" t="s">
        <v>39344</v>
      </c>
    </row>
    <row r="1371" spans="1:4" ht="15.75" customHeight="1">
      <c r="A1371" s="14" t="s">
        <v>6348</v>
      </c>
      <c r="B1371" s="370" t="s">
        <v>13418</v>
      </c>
      <c r="C1371" s="14" t="s">
        <v>160</v>
      </c>
      <c r="D1371" s="14" t="s">
        <v>39345</v>
      </c>
    </row>
    <row r="1372" spans="1:4" ht="15.75" customHeight="1">
      <c r="A1372" s="14" t="s">
        <v>6349</v>
      </c>
      <c r="B1372" s="370" t="s">
        <v>13419</v>
      </c>
      <c r="C1372" s="14" t="s">
        <v>160</v>
      </c>
      <c r="D1372" s="14" t="s">
        <v>39346</v>
      </c>
    </row>
    <row r="1373" spans="1:4" ht="15.75" customHeight="1">
      <c r="A1373" s="14" t="s">
        <v>6350</v>
      </c>
      <c r="B1373" s="370" t="s">
        <v>13420</v>
      </c>
      <c r="C1373" s="14" t="s">
        <v>166</v>
      </c>
      <c r="D1373" s="14" t="s">
        <v>19001</v>
      </c>
    </row>
    <row r="1374" spans="1:4" ht="15.75" customHeight="1">
      <c r="A1374" s="14" t="s">
        <v>6351</v>
      </c>
      <c r="B1374" s="370" t="s">
        <v>13421</v>
      </c>
      <c r="C1374" s="14" t="s">
        <v>166</v>
      </c>
      <c r="D1374" s="14" t="s">
        <v>19002</v>
      </c>
    </row>
    <row r="1375" spans="1:4" ht="15.75" customHeight="1">
      <c r="A1375" s="14" t="s">
        <v>6352</v>
      </c>
      <c r="B1375" s="370" t="s">
        <v>13422</v>
      </c>
      <c r="C1375" s="14" t="s">
        <v>166</v>
      </c>
      <c r="D1375" s="14" t="s">
        <v>36977</v>
      </c>
    </row>
    <row r="1376" spans="1:4" ht="15.75" customHeight="1">
      <c r="A1376" s="14" t="s">
        <v>6353</v>
      </c>
      <c r="B1376" s="370" t="s">
        <v>13423</v>
      </c>
      <c r="C1376" s="14" t="s">
        <v>166</v>
      </c>
      <c r="D1376" s="14" t="s">
        <v>37186</v>
      </c>
    </row>
    <row r="1377" spans="1:4" ht="15.75" customHeight="1">
      <c r="A1377" s="14" t="s">
        <v>6354</v>
      </c>
      <c r="B1377" s="370" t="s">
        <v>13424</v>
      </c>
      <c r="C1377" s="14" t="s">
        <v>160</v>
      </c>
      <c r="D1377" s="14" t="s">
        <v>19416</v>
      </c>
    </row>
    <row r="1378" spans="1:4" ht="15.75" customHeight="1">
      <c r="A1378" s="14" t="s">
        <v>6355</v>
      </c>
      <c r="B1378" s="370" t="s">
        <v>13425</v>
      </c>
      <c r="C1378" s="14" t="s">
        <v>160</v>
      </c>
      <c r="D1378" s="14" t="s">
        <v>19994</v>
      </c>
    </row>
    <row r="1379" spans="1:4" ht="15.75" customHeight="1">
      <c r="A1379" s="14" t="s">
        <v>6356</v>
      </c>
      <c r="B1379" s="370" t="s">
        <v>13426</v>
      </c>
      <c r="C1379" s="14" t="s">
        <v>160</v>
      </c>
      <c r="D1379" s="14" t="s">
        <v>39347</v>
      </c>
    </row>
    <row r="1380" spans="1:4" ht="15.75" customHeight="1">
      <c r="A1380" s="14" t="s">
        <v>6357</v>
      </c>
      <c r="B1380" s="370" t="s">
        <v>13427</v>
      </c>
      <c r="C1380" s="14" t="s">
        <v>160</v>
      </c>
      <c r="D1380" s="14" t="s">
        <v>39348</v>
      </c>
    </row>
    <row r="1381" spans="1:4" ht="15.75" customHeight="1">
      <c r="A1381" s="14" t="s">
        <v>6358</v>
      </c>
      <c r="B1381" s="370" t="s">
        <v>13428</v>
      </c>
      <c r="C1381" s="14" t="s">
        <v>160</v>
      </c>
      <c r="D1381" s="14" t="s">
        <v>39349</v>
      </c>
    </row>
    <row r="1382" spans="1:4" ht="15.75" customHeight="1">
      <c r="A1382" s="14" t="s">
        <v>6359</v>
      </c>
      <c r="B1382" s="370" t="s">
        <v>13429</v>
      </c>
      <c r="C1382" s="14" t="s">
        <v>160</v>
      </c>
      <c r="D1382" s="14" t="s">
        <v>22108</v>
      </c>
    </row>
    <row r="1383" spans="1:4" ht="15.75" customHeight="1">
      <c r="A1383" s="14" t="s">
        <v>6360</v>
      </c>
      <c r="B1383" s="370" t="s">
        <v>13430</v>
      </c>
      <c r="C1383" s="14" t="s">
        <v>166</v>
      </c>
      <c r="D1383" s="14" t="s">
        <v>39350</v>
      </c>
    </row>
    <row r="1384" spans="1:4" ht="15.75" customHeight="1">
      <c r="A1384" s="14" t="s">
        <v>6361</v>
      </c>
      <c r="B1384" s="370" t="s">
        <v>13431</v>
      </c>
      <c r="C1384" s="14" t="s">
        <v>165</v>
      </c>
      <c r="D1384" s="14" t="s">
        <v>39351</v>
      </c>
    </row>
    <row r="1385" spans="1:4" ht="15.75" customHeight="1">
      <c r="A1385" s="14" t="s">
        <v>6362</v>
      </c>
      <c r="B1385" s="370" t="s">
        <v>13432</v>
      </c>
      <c r="C1385" s="14" t="s">
        <v>165</v>
      </c>
      <c r="D1385" s="14" t="s">
        <v>39352</v>
      </c>
    </row>
    <row r="1386" spans="1:4" ht="15.75" customHeight="1">
      <c r="A1386" s="14" t="s">
        <v>6363</v>
      </c>
      <c r="B1386" s="370" t="s">
        <v>13433</v>
      </c>
      <c r="C1386" s="14" t="s">
        <v>165</v>
      </c>
      <c r="D1386" s="14" t="s">
        <v>39353</v>
      </c>
    </row>
    <row r="1387" spans="1:4" ht="15.75" customHeight="1">
      <c r="A1387" s="14" t="s">
        <v>6364</v>
      </c>
      <c r="B1387" s="370" t="s">
        <v>13434</v>
      </c>
      <c r="C1387" s="14" t="s">
        <v>165</v>
      </c>
      <c r="D1387" s="14" t="s">
        <v>39354</v>
      </c>
    </row>
    <row r="1388" spans="1:4" ht="15.75" customHeight="1">
      <c r="A1388" s="14" t="s">
        <v>6365</v>
      </c>
      <c r="B1388" s="370" t="s">
        <v>13435</v>
      </c>
      <c r="C1388" s="14" t="s">
        <v>166</v>
      </c>
      <c r="D1388" s="14" t="s">
        <v>39355</v>
      </c>
    </row>
    <row r="1389" spans="1:4" ht="15.75" customHeight="1">
      <c r="A1389" s="14" t="s">
        <v>6366</v>
      </c>
      <c r="B1389" s="370" t="s">
        <v>13436</v>
      </c>
      <c r="C1389" s="14" t="s">
        <v>166</v>
      </c>
      <c r="D1389" s="14" t="s">
        <v>39356</v>
      </c>
    </row>
    <row r="1390" spans="1:4" ht="15.75" customHeight="1">
      <c r="A1390" s="14" t="s">
        <v>6367</v>
      </c>
      <c r="B1390" s="370" t="s">
        <v>13437</v>
      </c>
      <c r="C1390" s="14" t="s">
        <v>166</v>
      </c>
      <c r="D1390" s="14" t="s">
        <v>39357</v>
      </c>
    </row>
    <row r="1391" spans="1:4" ht="15.75" customHeight="1">
      <c r="A1391" s="14" t="s">
        <v>6368</v>
      </c>
      <c r="B1391" s="370" t="s">
        <v>13438</v>
      </c>
      <c r="C1391" s="14" t="s">
        <v>166</v>
      </c>
      <c r="D1391" s="14" t="s">
        <v>39358</v>
      </c>
    </row>
    <row r="1392" spans="1:4" ht="15.75" customHeight="1">
      <c r="A1392" s="14" t="s">
        <v>6369</v>
      </c>
      <c r="B1392" s="370" t="s">
        <v>13439</v>
      </c>
      <c r="C1392" s="14" t="s">
        <v>166</v>
      </c>
      <c r="D1392" s="14" t="s">
        <v>39359</v>
      </c>
    </row>
    <row r="1393" spans="1:4" ht="15.75" customHeight="1">
      <c r="A1393" s="14" t="s">
        <v>6370</v>
      </c>
      <c r="B1393" s="370" t="s">
        <v>13440</v>
      </c>
      <c r="C1393" s="14" t="s">
        <v>166</v>
      </c>
      <c r="D1393" s="14" t="s">
        <v>39360</v>
      </c>
    </row>
    <row r="1394" spans="1:4" ht="15.75" customHeight="1">
      <c r="A1394" s="14" t="s">
        <v>6371</v>
      </c>
      <c r="B1394" s="370" t="s">
        <v>13441</v>
      </c>
      <c r="C1394" s="14" t="s">
        <v>166</v>
      </c>
      <c r="D1394" s="14" t="s">
        <v>39361</v>
      </c>
    </row>
    <row r="1395" spans="1:4" ht="15.75" customHeight="1">
      <c r="A1395" s="14" t="s">
        <v>6372</v>
      </c>
      <c r="B1395" s="370" t="s">
        <v>13442</v>
      </c>
      <c r="C1395" s="14" t="s">
        <v>166</v>
      </c>
      <c r="D1395" s="14" t="s">
        <v>37207</v>
      </c>
    </row>
    <row r="1396" spans="1:4" ht="15.75" customHeight="1">
      <c r="A1396" s="14" t="s">
        <v>6373</v>
      </c>
      <c r="B1396" s="370" t="s">
        <v>13443</v>
      </c>
      <c r="C1396" s="14" t="s">
        <v>166</v>
      </c>
      <c r="D1396" s="14" t="s">
        <v>37063</v>
      </c>
    </row>
    <row r="1397" spans="1:4" ht="15.75" customHeight="1">
      <c r="A1397" s="14" t="s">
        <v>6374</v>
      </c>
      <c r="B1397" s="370" t="s">
        <v>13444</v>
      </c>
      <c r="C1397" s="14" t="s">
        <v>166</v>
      </c>
      <c r="D1397" s="14" t="s">
        <v>39362</v>
      </c>
    </row>
    <row r="1398" spans="1:4" ht="15.75" customHeight="1">
      <c r="A1398" s="14" t="s">
        <v>6375</v>
      </c>
      <c r="B1398" s="370" t="s">
        <v>13445</v>
      </c>
      <c r="C1398" s="14" t="s">
        <v>166</v>
      </c>
      <c r="D1398" s="14" t="s">
        <v>39363</v>
      </c>
    </row>
    <row r="1399" spans="1:4" ht="15.75" customHeight="1">
      <c r="A1399" s="14" t="s">
        <v>6376</v>
      </c>
      <c r="B1399" s="370" t="s">
        <v>13446</v>
      </c>
      <c r="C1399" s="14" t="s">
        <v>166</v>
      </c>
      <c r="D1399" s="14" t="s">
        <v>19597</v>
      </c>
    </row>
    <row r="1400" spans="1:4" ht="15.75" customHeight="1">
      <c r="A1400" s="14" t="s">
        <v>6377</v>
      </c>
      <c r="B1400" s="370" t="s">
        <v>13447</v>
      </c>
      <c r="C1400" s="14" t="s">
        <v>166</v>
      </c>
      <c r="D1400" s="14" t="s">
        <v>39364</v>
      </c>
    </row>
    <row r="1401" spans="1:4" ht="15.75" customHeight="1">
      <c r="A1401" s="14" t="s">
        <v>6378</v>
      </c>
      <c r="B1401" s="370" t="s">
        <v>13448</v>
      </c>
      <c r="C1401" s="14" t="s">
        <v>166</v>
      </c>
      <c r="D1401" s="14" t="s">
        <v>21734</v>
      </c>
    </row>
    <row r="1402" spans="1:4" ht="15.75" customHeight="1">
      <c r="A1402" s="14" t="s">
        <v>6379</v>
      </c>
      <c r="B1402" s="370" t="s">
        <v>13449</v>
      </c>
      <c r="C1402" s="14" t="s">
        <v>165</v>
      </c>
      <c r="D1402" s="14" t="s">
        <v>39365</v>
      </c>
    </row>
    <row r="1403" spans="1:4" ht="15.75" customHeight="1">
      <c r="A1403" s="14" t="s">
        <v>6380</v>
      </c>
      <c r="B1403" s="370" t="s">
        <v>13450</v>
      </c>
      <c r="C1403" s="14" t="s">
        <v>165</v>
      </c>
      <c r="D1403" s="14" t="s">
        <v>39366</v>
      </c>
    </row>
    <row r="1404" spans="1:4" ht="15.75" customHeight="1">
      <c r="A1404" s="14" t="s">
        <v>6381</v>
      </c>
      <c r="B1404" s="370" t="s">
        <v>13451</v>
      </c>
      <c r="C1404" s="14" t="s">
        <v>165</v>
      </c>
      <c r="D1404" s="14" t="s">
        <v>39367</v>
      </c>
    </row>
    <row r="1405" spans="1:4" ht="15.75" customHeight="1">
      <c r="A1405" s="14" t="s">
        <v>6382</v>
      </c>
      <c r="B1405" s="370" t="s">
        <v>13452</v>
      </c>
      <c r="C1405" s="14" t="s">
        <v>165</v>
      </c>
      <c r="D1405" s="14" t="s">
        <v>39368</v>
      </c>
    </row>
    <row r="1406" spans="1:4" ht="15.75" customHeight="1">
      <c r="A1406" s="14" t="s">
        <v>6383</v>
      </c>
      <c r="B1406" s="370" t="s">
        <v>13453</v>
      </c>
      <c r="C1406" s="14" t="s">
        <v>165</v>
      </c>
      <c r="D1406" s="14" t="s">
        <v>39369</v>
      </c>
    </row>
    <row r="1407" spans="1:4" ht="15.75" customHeight="1">
      <c r="A1407" s="14" t="s">
        <v>6384</v>
      </c>
      <c r="B1407" s="370" t="s">
        <v>13454</v>
      </c>
      <c r="C1407" s="14" t="s">
        <v>165</v>
      </c>
      <c r="D1407" s="14" t="s">
        <v>39370</v>
      </c>
    </row>
    <row r="1408" spans="1:4" ht="15.75" customHeight="1">
      <c r="A1408" s="14" t="s">
        <v>6385</v>
      </c>
      <c r="B1408" s="370" t="s">
        <v>13455</v>
      </c>
      <c r="C1408" s="14" t="s">
        <v>143</v>
      </c>
      <c r="D1408" s="14" t="s">
        <v>18770</v>
      </c>
    </row>
    <row r="1409" spans="1:4" ht="15.75" customHeight="1">
      <c r="A1409" s="14" t="s">
        <v>6386</v>
      </c>
      <c r="B1409" s="370" t="s">
        <v>13456</v>
      </c>
      <c r="C1409" s="14" t="s">
        <v>165</v>
      </c>
      <c r="D1409" s="14" t="s">
        <v>39371</v>
      </c>
    </row>
    <row r="1410" spans="1:4" ht="15.75" customHeight="1">
      <c r="A1410" s="14" t="s">
        <v>6387</v>
      </c>
      <c r="B1410" s="370" t="s">
        <v>13457</v>
      </c>
      <c r="C1410" s="14" t="s">
        <v>165</v>
      </c>
      <c r="D1410" s="14" t="s">
        <v>39372</v>
      </c>
    </row>
    <row r="1411" spans="1:4" ht="15.75" customHeight="1">
      <c r="A1411" s="14" t="s">
        <v>6388</v>
      </c>
      <c r="B1411" s="370" t="s">
        <v>13458</v>
      </c>
      <c r="C1411" s="14" t="s">
        <v>165</v>
      </c>
      <c r="D1411" s="14" t="s">
        <v>39373</v>
      </c>
    </row>
    <row r="1412" spans="1:4" ht="15.75" customHeight="1">
      <c r="A1412" s="14" t="s">
        <v>6389</v>
      </c>
      <c r="B1412" s="370" t="s">
        <v>13459</v>
      </c>
      <c r="C1412" s="14" t="s">
        <v>165</v>
      </c>
      <c r="D1412" s="14" t="s">
        <v>37400</v>
      </c>
    </row>
    <row r="1413" spans="1:4" ht="15.75" customHeight="1">
      <c r="A1413" s="14" t="s">
        <v>6390</v>
      </c>
      <c r="B1413" s="370" t="s">
        <v>13460</v>
      </c>
      <c r="C1413" s="14" t="s">
        <v>165</v>
      </c>
      <c r="D1413" s="14" t="s">
        <v>39365</v>
      </c>
    </row>
    <row r="1414" spans="1:4" ht="15.75" customHeight="1">
      <c r="A1414" s="14" t="s">
        <v>6391</v>
      </c>
      <c r="B1414" s="370" t="s">
        <v>13461</v>
      </c>
      <c r="C1414" s="14" t="s">
        <v>165</v>
      </c>
      <c r="D1414" s="14" t="s">
        <v>39374</v>
      </c>
    </row>
    <row r="1415" spans="1:4" ht="15.75" customHeight="1">
      <c r="A1415" s="14" t="s">
        <v>6392</v>
      </c>
      <c r="B1415" s="370" t="s">
        <v>13462</v>
      </c>
      <c r="C1415" s="14" t="s">
        <v>165</v>
      </c>
      <c r="D1415" s="14" t="s">
        <v>39375</v>
      </c>
    </row>
    <row r="1416" spans="1:4" ht="15.75" customHeight="1">
      <c r="A1416" s="14" t="s">
        <v>6393</v>
      </c>
      <c r="B1416" s="370" t="s">
        <v>13463</v>
      </c>
      <c r="C1416" s="14" t="s">
        <v>165</v>
      </c>
      <c r="D1416" s="14" t="s">
        <v>39376</v>
      </c>
    </row>
    <row r="1417" spans="1:4" ht="15.75" customHeight="1">
      <c r="A1417" s="14" t="s">
        <v>6394</v>
      </c>
      <c r="B1417" s="370" t="s">
        <v>13464</v>
      </c>
      <c r="C1417" s="14" t="s">
        <v>165</v>
      </c>
      <c r="D1417" s="14" t="s">
        <v>39377</v>
      </c>
    </row>
    <row r="1418" spans="1:4" ht="15.75" customHeight="1">
      <c r="A1418" s="14" t="s">
        <v>6395</v>
      </c>
      <c r="B1418" s="370" t="s">
        <v>13465</v>
      </c>
      <c r="C1418" s="14" t="s">
        <v>165</v>
      </c>
      <c r="D1418" s="14" t="s">
        <v>39378</v>
      </c>
    </row>
    <row r="1419" spans="1:4" ht="15.75" customHeight="1">
      <c r="A1419" s="14" t="s">
        <v>6396</v>
      </c>
      <c r="B1419" s="370" t="s">
        <v>13466</v>
      </c>
      <c r="C1419" s="14" t="s">
        <v>165</v>
      </c>
      <c r="D1419" s="14" t="s">
        <v>39379</v>
      </c>
    </row>
    <row r="1420" spans="1:4" ht="15.75" customHeight="1">
      <c r="A1420" s="14" t="s">
        <v>6397</v>
      </c>
      <c r="B1420" s="370" t="s">
        <v>13467</v>
      </c>
      <c r="C1420" s="14" t="s">
        <v>165</v>
      </c>
      <c r="D1420" s="14" t="s">
        <v>39380</v>
      </c>
    </row>
    <row r="1421" spans="1:4" ht="15.75" customHeight="1">
      <c r="A1421" s="14" t="s">
        <v>6398</v>
      </c>
      <c r="B1421" s="370" t="s">
        <v>13468</v>
      </c>
      <c r="C1421" s="14" t="s">
        <v>165</v>
      </c>
      <c r="D1421" s="14" t="s">
        <v>39381</v>
      </c>
    </row>
    <row r="1422" spans="1:4" ht="15.75" customHeight="1">
      <c r="A1422" s="14" t="s">
        <v>6399</v>
      </c>
      <c r="B1422" s="370" t="s">
        <v>13469</v>
      </c>
      <c r="C1422" s="14" t="s">
        <v>165</v>
      </c>
      <c r="D1422" s="14" t="s">
        <v>39382</v>
      </c>
    </row>
    <row r="1423" spans="1:4" ht="15.75" customHeight="1">
      <c r="A1423" s="14" t="s">
        <v>6400</v>
      </c>
      <c r="B1423" s="370" t="s">
        <v>13470</v>
      </c>
      <c r="C1423" s="14" t="s">
        <v>165</v>
      </c>
      <c r="D1423" s="14" t="s">
        <v>39383</v>
      </c>
    </row>
    <row r="1424" spans="1:4" ht="15.75" customHeight="1">
      <c r="A1424" s="14" t="s">
        <v>6401</v>
      </c>
      <c r="B1424" s="370" t="s">
        <v>13471</v>
      </c>
      <c r="C1424" s="14" t="s">
        <v>165</v>
      </c>
      <c r="D1424" s="14" t="s">
        <v>39384</v>
      </c>
    </row>
    <row r="1425" spans="1:4" ht="15.75" customHeight="1">
      <c r="A1425" s="14" t="s">
        <v>6402</v>
      </c>
      <c r="B1425" s="370" t="s">
        <v>13472</v>
      </c>
      <c r="C1425" s="14" t="s">
        <v>165</v>
      </c>
      <c r="D1425" s="14" t="s">
        <v>39385</v>
      </c>
    </row>
    <row r="1426" spans="1:4" ht="15.75" customHeight="1">
      <c r="A1426" s="14" t="s">
        <v>6403</v>
      </c>
      <c r="B1426" s="370" t="s">
        <v>13473</v>
      </c>
      <c r="C1426" s="14" t="s">
        <v>165</v>
      </c>
      <c r="D1426" s="14" t="s">
        <v>39386</v>
      </c>
    </row>
    <row r="1427" spans="1:4" ht="15.75" customHeight="1">
      <c r="A1427" s="14" t="s">
        <v>6404</v>
      </c>
      <c r="B1427" s="370" t="s">
        <v>13474</v>
      </c>
      <c r="C1427" s="14" t="s">
        <v>165</v>
      </c>
      <c r="D1427" s="14" t="s">
        <v>39387</v>
      </c>
    </row>
    <row r="1428" spans="1:4" ht="15.75" customHeight="1">
      <c r="A1428" s="14" t="s">
        <v>6405</v>
      </c>
      <c r="B1428" s="370" t="s">
        <v>13475</v>
      </c>
      <c r="C1428" s="14" t="s">
        <v>165</v>
      </c>
      <c r="D1428" s="14" t="s">
        <v>39388</v>
      </c>
    </row>
    <row r="1429" spans="1:4" ht="15.75" customHeight="1">
      <c r="A1429" s="14" t="s">
        <v>6406</v>
      </c>
      <c r="B1429" s="370" t="s">
        <v>13476</v>
      </c>
      <c r="C1429" s="14" t="s">
        <v>165</v>
      </c>
      <c r="D1429" s="14" t="s">
        <v>39389</v>
      </c>
    </row>
    <row r="1430" spans="1:4" ht="15.75" customHeight="1">
      <c r="A1430" s="14" t="s">
        <v>6407</v>
      </c>
      <c r="B1430" s="370" t="s">
        <v>13477</v>
      </c>
      <c r="C1430" s="14" t="s">
        <v>165</v>
      </c>
      <c r="D1430" s="14" t="s">
        <v>39390</v>
      </c>
    </row>
    <row r="1431" spans="1:4" ht="15.75" customHeight="1">
      <c r="A1431" s="14" t="s">
        <v>6408</v>
      </c>
      <c r="B1431" s="370" t="s">
        <v>13478</v>
      </c>
      <c r="C1431" s="14" t="s">
        <v>165</v>
      </c>
      <c r="D1431" s="14" t="s">
        <v>39391</v>
      </c>
    </row>
    <row r="1432" spans="1:4" ht="15.75" customHeight="1">
      <c r="A1432" s="14" t="s">
        <v>6409</v>
      </c>
      <c r="B1432" s="370" t="s">
        <v>13479</v>
      </c>
      <c r="C1432" s="14" t="s">
        <v>165</v>
      </c>
      <c r="D1432" s="14" t="s">
        <v>39392</v>
      </c>
    </row>
    <row r="1433" spans="1:4" ht="15.75" customHeight="1">
      <c r="A1433" s="14" t="s">
        <v>6410</v>
      </c>
      <c r="B1433" s="370" t="s">
        <v>13480</v>
      </c>
      <c r="C1433" s="14" t="s">
        <v>165</v>
      </c>
      <c r="D1433" s="14" t="s">
        <v>39393</v>
      </c>
    </row>
    <row r="1434" spans="1:4" ht="15.75" customHeight="1">
      <c r="A1434" s="14" t="s">
        <v>6411</v>
      </c>
      <c r="B1434" s="370" t="s">
        <v>13481</v>
      </c>
      <c r="C1434" s="14" t="s">
        <v>165</v>
      </c>
      <c r="D1434" s="14" t="s">
        <v>39394</v>
      </c>
    </row>
    <row r="1435" spans="1:4" ht="15.75" customHeight="1">
      <c r="A1435" s="14" t="s">
        <v>6412</v>
      </c>
      <c r="B1435" s="370" t="s">
        <v>13482</v>
      </c>
      <c r="C1435" s="14" t="s">
        <v>165</v>
      </c>
      <c r="D1435" s="14" t="s">
        <v>39395</v>
      </c>
    </row>
    <row r="1436" spans="1:4" ht="15.75" customHeight="1">
      <c r="A1436" s="14" t="s">
        <v>6413</v>
      </c>
      <c r="B1436" s="370" t="s">
        <v>13483</v>
      </c>
      <c r="C1436" s="14" t="s">
        <v>165</v>
      </c>
      <c r="D1436" s="14" t="s">
        <v>39396</v>
      </c>
    </row>
    <row r="1437" spans="1:4" ht="15.75" customHeight="1">
      <c r="A1437" s="14" t="s">
        <v>6414</v>
      </c>
      <c r="B1437" s="370" t="s">
        <v>13484</v>
      </c>
      <c r="C1437" s="14" t="s">
        <v>165</v>
      </c>
      <c r="D1437" s="14" t="s">
        <v>39397</v>
      </c>
    </row>
    <row r="1438" spans="1:4" ht="15.75" customHeight="1">
      <c r="A1438" s="14" t="s">
        <v>6415</v>
      </c>
      <c r="B1438" s="370" t="s">
        <v>13485</v>
      </c>
      <c r="C1438" s="14" t="s">
        <v>165</v>
      </c>
      <c r="D1438" s="14" t="s">
        <v>39398</v>
      </c>
    </row>
    <row r="1439" spans="1:4" ht="15.75" customHeight="1">
      <c r="A1439" s="14" t="s">
        <v>6416</v>
      </c>
      <c r="B1439" s="370" t="s">
        <v>13486</v>
      </c>
      <c r="C1439" s="14" t="s">
        <v>165</v>
      </c>
      <c r="D1439" s="14" t="s">
        <v>39399</v>
      </c>
    </row>
    <row r="1440" spans="1:4" ht="15.75" customHeight="1">
      <c r="A1440" s="14" t="s">
        <v>6417</v>
      </c>
      <c r="B1440" s="370" t="s">
        <v>13487</v>
      </c>
      <c r="C1440" s="14" t="s">
        <v>165</v>
      </c>
      <c r="D1440" s="14" t="s">
        <v>39400</v>
      </c>
    </row>
    <row r="1441" spans="1:4" ht="15.75" customHeight="1">
      <c r="A1441" s="14" t="s">
        <v>6418</v>
      </c>
      <c r="B1441" s="370" t="s">
        <v>13488</v>
      </c>
      <c r="C1441" s="14" t="s">
        <v>165</v>
      </c>
      <c r="D1441" s="14" t="s">
        <v>39401</v>
      </c>
    </row>
    <row r="1442" spans="1:4" ht="15.75" customHeight="1">
      <c r="A1442" s="14" t="s">
        <v>6419</v>
      </c>
      <c r="B1442" s="370" t="s">
        <v>13489</v>
      </c>
      <c r="C1442" s="14" t="s">
        <v>165</v>
      </c>
      <c r="D1442" s="14" t="s">
        <v>39402</v>
      </c>
    </row>
    <row r="1443" spans="1:4" ht="15.75" customHeight="1">
      <c r="A1443" s="14" t="s">
        <v>6420</v>
      </c>
      <c r="B1443" s="370" t="s">
        <v>13490</v>
      </c>
      <c r="C1443" s="14" t="s">
        <v>143</v>
      </c>
      <c r="D1443" s="14" t="s">
        <v>39403</v>
      </c>
    </row>
    <row r="1444" spans="1:4" ht="15.75" customHeight="1">
      <c r="A1444" s="14" t="s">
        <v>6421</v>
      </c>
      <c r="B1444" s="370" t="s">
        <v>13491</v>
      </c>
      <c r="C1444" s="14" t="s">
        <v>143</v>
      </c>
      <c r="D1444" s="14" t="s">
        <v>21634</v>
      </c>
    </row>
    <row r="1445" spans="1:4" ht="15.75" customHeight="1">
      <c r="A1445" s="14" t="s">
        <v>6422</v>
      </c>
      <c r="B1445" s="370" t="s">
        <v>13492</v>
      </c>
      <c r="C1445" s="14" t="s">
        <v>166</v>
      </c>
      <c r="D1445" s="14" t="s">
        <v>39325</v>
      </c>
    </row>
    <row r="1446" spans="1:4" ht="15.75" customHeight="1">
      <c r="A1446" s="14" t="s">
        <v>6423</v>
      </c>
      <c r="B1446" s="370" t="s">
        <v>13493</v>
      </c>
      <c r="C1446" s="14" t="s">
        <v>166</v>
      </c>
      <c r="D1446" s="14" t="s">
        <v>39404</v>
      </c>
    </row>
    <row r="1447" spans="1:4" ht="15.75" customHeight="1">
      <c r="A1447" s="14" t="s">
        <v>6424</v>
      </c>
      <c r="B1447" s="370" t="s">
        <v>13494</v>
      </c>
      <c r="C1447" s="14" t="s">
        <v>160</v>
      </c>
      <c r="D1447" s="14" t="s">
        <v>39405</v>
      </c>
    </row>
    <row r="1448" spans="1:4" ht="15.75" customHeight="1">
      <c r="A1448" s="14" t="s">
        <v>6425</v>
      </c>
      <c r="B1448" s="370" t="s">
        <v>13495</v>
      </c>
      <c r="C1448" s="14" t="s">
        <v>160</v>
      </c>
      <c r="D1448" s="14" t="s">
        <v>39406</v>
      </c>
    </row>
    <row r="1449" spans="1:4" ht="15.75" customHeight="1">
      <c r="A1449" s="14" t="s">
        <v>6426</v>
      </c>
      <c r="B1449" s="370" t="s">
        <v>13496</v>
      </c>
      <c r="C1449" s="14" t="s">
        <v>160</v>
      </c>
      <c r="D1449" s="14" t="s">
        <v>39407</v>
      </c>
    </row>
    <row r="1450" spans="1:4" ht="15.75" customHeight="1">
      <c r="A1450" s="14" t="s">
        <v>6427</v>
      </c>
      <c r="B1450" s="370" t="s">
        <v>13497</v>
      </c>
      <c r="C1450" s="14" t="s">
        <v>160</v>
      </c>
      <c r="D1450" s="14" t="s">
        <v>36579</v>
      </c>
    </row>
    <row r="1451" spans="1:4" ht="15.75" customHeight="1">
      <c r="A1451" s="14" t="s">
        <v>6428</v>
      </c>
      <c r="B1451" s="370" t="s">
        <v>13498</v>
      </c>
      <c r="C1451" s="14" t="s">
        <v>160</v>
      </c>
      <c r="D1451" s="14" t="s">
        <v>39408</v>
      </c>
    </row>
    <row r="1452" spans="1:4" ht="15.75" customHeight="1">
      <c r="A1452" s="14" t="s">
        <v>6429</v>
      </c>
      <c r="B1452" s="370" t="s">
        <v>13499</v>
      </c>
      <c r="C1452" s="14" t="s">
        <v>160</v>
      </c>
      <c r="D1452" s="14" t="s">
        <v>39409</v>
      </c>
    </row>
    <row r="1453" spans="1:4" ht="15.75" customHeight="1">
      <c r="A1453" s="14" t="s">
        <v>6430</v>
      </c>
      <c r="B1453" s="370" t="s">
        <v>13500</v>
      </c>
      <c r="C1453" s="14" t="s">
        <v>160</v>
      </c>
      <c r="D1453" s="14" t="s">
        <v>39410</v>
      </c>
    </row>
    <row r="1454" spans="1:4" ht="15.75" customHeight="1">
      <c r="A1454" s="14" t="s">
        <v>6431</v>
      </c>
      <c r="B1454" s="370" t="s">
        <v>13501</v>
      </c>
      <c r="C1454" s="14" t="s">
        <v>160</v>
      </c>
      <c r="D1454" s="14" t="s">
        <v>39411</v>
      </c>
    </row>
    <row r="1455" spans="1:4" ht="15.75" customHeight="1">
      <c r="A1455" s="14" t="s">
        <v>6432</v>
      </c>
      <c r="B1455" s="370" t="s">
        <v>13502</v>
      </c>
      <c r="C1455" s="14" t="s">
        <v>160</v>
      </c>
      <c r="D1455" s="14" t="s">
        <v>39412</v>
      </c>
    </row>
    <row r="1456" spans="1:4" ht="15.75" customHeight="1">
      <c r="A1456" s="14" t="s">
        <v>6433</v>
      </c>
      <c r="B1456" s="370" t="s">
        <v>13503</v>
      </c>
      <c r="C1456" s="14" t="s">
        <v>160</v>
      </c>
      <c r="D1456" s="14" t="s">
        <v>39413</v>
      </c>
    </row>
    <row r="1457" spans="1:4" ht="15.75" customHeight="1">
      <c r="A1457" s="14" t="s">
        <v>6434</v>
      </c>
      <c r="B1457" s="370" t="s">
        <v>13504</v>
      </c>
      <c r="C1457" s="14" t="s">
        <v>160</v>
      </c>
      <c r="D1457" s="14" t="s">
        <v>39414</v>
      </c>
    </row>
    <row r="1458" spans="1:4" ht="15.75" customHeight="1">
      <c r="A1458" s="14" t="s">
        <v>6435</v>
      </c>
      <c r="B1458" s="370" t="s">
        <v>13505</v>
      </c>
      <c r="C1458" s="14" t="s">
        <v>160</v>
      </c>
      <c r="D1458" s="14" t="s">
        <v>39415</v>
      </c>
    </row>
    <row r="1459" spans="1:4" ht="15.75" customHeight="1">
      <c r="A1459" s="14" t="s">
        <v>6436</v>
      </c>
      <c r="B1459" s="370" t="s">
        <v>13506</v>
      </c>
      <c r="C1459" s="14" t="s">
        <v>160</v>
      </c>
      <c r="D1459" s="14" t="s">
        <v>39416</v>
      </c>
    </row>
    <row r="1460" spans="1:4" ht="15.75" customHeight="1">
      <c r="A1460" s="14" t="s">
        <v>6437</v>
      </c>
      <c r="B1460" s="370" t="s">
        <v>13507</v>
      </c>
      <c r="C1460" s="14" t="s">
        <v>160</v>
      </c>
      <c r="D1460" s="14" t="s">
        <v>39417</v>
      </c>
    </row>
    <row r="1461" spans="1:4" ht="15.75" customHeight="1">
      <c r="A1461" s="14" t="s">
        <v>6438</v>
      </c>
      <c r="B1461" s="370" t="s">
        <v>13508</v>
      </c>
      <c r="C1461" s="14" t="s">
        <v>160</v>
      </c>
      <c r="D1461" s="14" t="s">
        <v>39418</v>
      </c>
    </row>
    <row r="1462" spans="1:4" ht="15.75" customHeight="1">
      <c r="A1462" s="14" t="s">
        <v>6439</v>
      </c>
      <c r="B1462" s="370" t="s">
        <v>13509</v>
      </c>
      <c r="C1462" s="14" t="s">
        <v>160</v>
      </c>
      <c r="D1462" s="14" t="s">
        <v>39419</v>
      </c>
    </row>
    <row r="1463" spans="1:4" ht="15.75" customHeight="1">
      <c r="A1463" s="14" t="s">
        <v>6440</v>
      </c>
      <c r="B1463" s="370" t="s">
        <v>13510</v>
      </c>
      <c r="C1463" s="14" t="s">
        <v>160</v>
      </c>
      <c r="D1463" s="14" t="s">
        <v>39420</v>
      </c>
    </row>
    <row r="1464" spans="1:4" ht="15.75" customHeight="1">
      <c r="A1464" s="14" t="s">
        <v>6441</v>
      </c>
      <c r="B1464" s="370" t="s">
        <v>13511</v>
      </c>
      <c r="C1464" s="14" t="s">
        <v>160</v>
      </c>
      <c r="D1464" s="14" t="s">
        <v>39421</v>
      </c>
    </row>
    <row r="1465" spans="1:4" ht="15.75" customHeight="1">
      <c r="A1465" s="14" t="s">
        <v>6442</v>
      </c>
      <c r="B1465" s="370" t="s">
        <v>13512</v>
      </c>
      <c r="C1465" s="14" t="s">
        <v>160</v>
      </c>
      <c r="D1465" s="14" t="s">
        <v>39422</v>
      </c>
    </row>
    <row r="1466" spans="1:4" ht="15.75" customHeight="1">
      <c r="A1466" s="14" t="s">
        <v>6443</v>
      </c>
      <c r="B1466" s="370" t="s">
        <v>13513</v>
      </c>
      <c r="C1466" s="14" t="s">
        <v>160</v>
      </c>
      <c r="D1466" s="14" t="s">
        <v>39423</v>
      </c>
    </row>
    <row r="1467" spans="1:4" ht="15.75" customHeight="1">
      <c r="A1467" s="14" t="s">
        <v>6444</v>
      </c>
      <c r="B1467" s="370" t="s">
        <v>13514</v>
      </c>
      <c r="C1467" s="14" t="s">
        <v>160</v>
      </c>
      <c r="D1467" s="14" t="s">
        <v>36602</v>
      </c>
    </row>
    <row r="1468" spans="1:4" ht="15.75" customHeight="1">
      <c r="A1468" s="14" t="s">
        <v>6445</v>
      </c>
      <c r="B1468" s="370" t="s">
        <v>13515</v>
      </c>
      <c r="C1468" s="14" t="s">
        <v>160</v>
      </c>
      <c r="D1468" s="14" t="s">
        <v>36603</v>
      </c>
    </row>
    <row r="1469" spans="1:4" ht="15.75" customHeight="1">
      <c r="A1469" s="14" t="s">
        <v>6446</v>
      </c>
      <c r="B1469" s="370" t="s">
        <v>13516</v>
      </c>
      <c r="C1469" s="14" t="s">
        <v>160</v>
      </c>
      <c r="D1469" s="14" t="s">
        <v>39424</v>
      </c>
    </row>
    <row r="1470" spans="1:4" ht="15.75" customHeight="1">
      <c r="A1470" s="14" t="s">
        <v>6447</v>
      </c>
      <c r="B1470" s="370" t="s">
        <v>13517</v>
      </c>
      <c r="C1470" s="14" t="s">
        <v>165</v>
      </c>
      <c r="D1470" s="14" t="s">
        <v>19705</v>
      </c>
    </row>
    <row r="1471" spans="1:4" ht="15.75" customHeight="1">
      <c r="A1471" s="14" t="s">
        <v>6448</v>
      </c>
      <c r="B1471" s="370" t="s">
        <v>13518</v>
      </c>
      <c r="C1471" s="14" t="s">
        <v>165</v>
      </c>
      <c r="D1471" s="14" t="s">
        <v>37062</v>
      </c>
    </row>
    <row r="1472" spans="1:4" ht="15.75" customHeight="1">
      <c r="A1472" s="14" t="s">
        <v>6449</v>
      </c>
      <c r="B1472" s="370" t="s">
        <v>13519</v>
      </c>
      <c r="C1472" s="14" t="s">
        <v>165</v>
      </c>
      <c r="D1472" s="14" t="s">
        <v>39425</v>
      </c>
    </row>
    <row r="1473" spans="1:4" ht="15.75" customHeight="1">
      <c r="A1473" s="14" t="s">
        <v>6450</v>
      </c>
      <c r="B1473" s="370" t="s">
        <v>13520</v>
      </c>
      <c r="C1473" s="14" t="s">
        <v>166</v>
      </c>
      <c r="D1473" s="14" t="s">
        <v>19616</v>
      </c>
    </row>
    <row r="1474" spans="1:4" ht="15.75" customHeight="1">
      <c r="A1474" s="14" t="s">
        <v>6451</v>
      </c>
      <c r="B1474" s="370" t="s">
        <v>13521</v>
      </c>
      <c r="C1474" s="14" t="s">
        <v>166</v>
      </c>
      <c r="D1474" s="14" t="s">
        <v>18777</v>
      </c>
    </row>
    <row r="1475" spans="1:4" ht="15.75" customHeight="1">
      <c r="A1475" s="14" t="s">
        <v>6452</v>
      </c>
      <c r="B1475" s="370" t="s">
        <v>13522</v>
      </c>
      <c r="C1475" s="14" t="s">
        <v>166</v>
      </c>
      <c r="D1475" s="14" t="s">
        <v>18880</v>
      </c>
    </row>
    <row r="1476" spans="1:4" ht="15.75" customHeight="1">
      <c r="A1476" s="14" t="s">
        <v>6453</v>
      </c>
      <c r="B1476" s="370" t="s">
        <v>13523</v>
      </c>
      <c r="C1476" s="14" t="s">
        <v>167</v>
      </c>
      <c r="D1476" s="14" t="s">
        <v>39426</v>
      </c>
    </row>
    <row r="1477" spans="1:4" ht="15.75" customHeight="1">
      <c r="A1477" s="14" t="s">
        <v>6454</v>
      </c>
      <c r="B1477" s="370" t="s">
        <v>13524</v>
      </c>
      <c r="C1477" s="14" t="s">
        <v>167</v>
      </c>
      <c r="D1477" s="14" t="s">
        <v>38176</v>
      </c>
    </row>
    <row r="1478" spans="1:4" ht="15.75" customHeight="1">
      <c r="A1478" s="14" t="s">
        <v>6455</v>
      </c>
      <c r="B1478" s="370" t="s">
        <v>13525</v>
      </c>
      <c r="C1478" s="14" t="s">
        <v>167</v>
      </c>
      <c r="D1478" s="14" t="s">
        <v>21706</v>
      </c>
    </row>
    <row r="1479" spans="1:4" ht="15.75" customHeight="1">
      <c r="A1479" s="14" t="s">
        <v>6456</v>
      </c>
      <c r="B1479" s="370" t="s">
        <v>13526</v>
      </c>
      <c r="C1479" s="14" t="s">
        <v>167</v>
      </c>
      <c r="D1479" s="14" t="s">
        <v>39427</v>
      </c>
    </row>
    <row r="1480" spans="1:4" ht="15.75" customHeight="1">
      <c r="A1480" s="14" t="s">
        <v>6457</v>
      </c>
      <c r="B1480" s="370" t="s">
        <v>13527</v>
      </c>
      <c r="C1480" s="14" t="s">
        <v>160</v>
      </c>
      <c r="D1480" s="14" t="s">
        <v>39428</v>
      </c>
    </row>
    <row r="1481" spans="1:4" ht="15.75" customHeight="1">
      <c r="A1481" s="14" t="s">
        <v>6458</v>
      </c>
      <c r="B1481" s="370" t="s">
        <v>13528</v>
      </c>
      <c r="C1481" s="14" t="s">
        <v>160</v>
      </c>
      <c r="D1481" s="14" t="s">
        <v>39429</v>
      </c>
    </row>
    <row r="1482" spans="1:4" ht="15.75" customHeight="1">
      <c r="A1482" s="14" t="s">
        <v>6459</v>
      </c>
      <c r="B1482" s="370" t="s">
        <v>13529</v>
      </c>
      <c r="C1482" s="14" t="s">
        <v>165</v>
      </c>
      <c r="D1482" s="14" t="s">
        <v>36834</v>
      </c>
    </row>
    <row r="1483" spans="1:4" ht="15.75" customHeight="1">
      <c r="A1483" s="14" t="s">
        <v>6460</v>
      </c>
      <c r="B1483" s="370" t="s">
        <v>13530</v>
      </c>
      <c r="C1483" s="14" t="s">
        <v>165</v>
      </c>
      <c r="D1483" s="14" t="s">
        <v>39430</v>
      </c>
    </row>
    <row r="1484" spans="1:4" ht="15.75" customHeight="1">
      <c r="A1484" s="14" t="s">
        <v>6461</v>
      </c>
      <c r="B1484" s="370" t="s">
        <v>13531</v>
      </c>
      <c r="C1484" s="14" t="s">
        <v>165</v>
      </c>
      <c r="D1484" s="14" t="s">
        <v>19307</v>
      </c>
    </row>
    <row r="1485" spans="1:4" ht="15.75" customHeight="1">
      <c r="A1485" s="14" t="s">
        <v>6462</v>
      </c>
      <c r="B1485" s="370" t="s">
        <v>13532</v>
      </c>
      <c r="C1485" s="14" t="s">
        <v>166</v>
      </c>
      <c r="D1485" s="14" t="s">
        <v>36938</v>
      </c>
    </row>
    <row r="1486" spans="1:4" ht="15.75" customHeight="1">
      <c r="A1486" s="14" t="s">
        <v>6463</v>
      </c>
      <c r="B1486" s="370" t="s">
        <v>13533</v>
      </c>
      <c r="C1486" s="14" t="s">
        <v>167</v>
      </c>
      <c r="D1486" s="14" t="s">
        <v>38236</v>
      </c>
    </row>
    <row r="1487" spans="1:4" ht="15.75" customHeight="1">
      <c r="A1487" s="14" t="s">
        <v>6464</v>
      </c>
      <c r="B1487" s="370" t="s">
        <v>13534</v>
      </c>
      <c r="C1487" s="14" t="s">
        <v>167</v>
      </c>
      <c r="D1487" s="14" t="s">
        <v>39431</v>
      </c>
    </row>
    <row r="1488" spans="1:4" ht="15.75" customHeight="1">
      <c r="A1488" s="14" t="s">
        <v>6465</v>
      </c>
      <c r="B1488" s="370" t="s">
        <v>13535</v>
      </c>
      <c r="C1488" s="14" t="s">
        <v>167</v>
      </c>
      <c r="D1488" s="14" t="s">
        <v>39432</v>
      </c>
    </row>
    <row r="1489" spans="1:4" ht="15.75" customHeight="1">
      <c r="A1489" s="14" t="s">
        <v>6466</v>
      </c>
      <c r="B1489" s="370" t="s">
        <v>13536</v>
      </c>
      <c r="C1489" s="14" t="s">
        <v>167</v>
      </c>
      <c r="D1489" s="14" t="s">
        <v>39433</v>
      </c>
    </row>
    <row r="1490" spans="1:4" ht="15.75" customHeight="1">
      <c r="A1490" s="14" t="s">
        <v>6467</v>
      </c>
      <c r="B1490" s="370" t="s">
        <v>13537</v>
      </c>
      <c r="C1490" s="14" t="s">
        <v>167</v>
      </c>
      <c r="D1490" s="14" t="s">
        <v>39434</v>
      </c>
    </row>
    <row r="1491" spans="1:4" ht="15.75" customHeight="1">
      <c r="A1491" s="14" t="s">
        <v>6468</v>
      </c>
      <c r="B1491" s="370" t="s">
        <v>13538</v>
      </c>
      <c r="C1491" s="14" t="s">
        <v>167</v>
      </c>
      <c r="D1491" s="14" t="s">
        <v>39435</v>
      </c>
    </row>
    <row r="1492" spans="1:4" ht="15.75" customHeight="1">
      <c r="A1492" s="14" t="s">
        <v>6469</v>
      </c>
      <c r="B1492" s="370" t="s">
        <v>13539</v>
      </c>
      <c r="C1492" s="14" t="s">
        <v>167</v>
      </c>
      <c r="D1492" s="14" t="s">
        <v>39436</v>
      </c>
    </row>
    <row r="1493" spans="1:4" ht="15.75" customHeight="1">
      <c r="A1493" s="14" t="s">
        <v>6470</v>
      </c>
      <c r="B1493" s="370" t="s">
        <v>13540</v>
      </c>
      <c r="C1493" s="14" t="s">
        <v>167</v>
      </c>
      <c r="D1493" s="14" t="s">
        <v>39437</v>
      </c>
    </row>
    <row r="1494" spans="1:4" ht="15.75" customHeight="1">
      <c r="A1494" s="14" t="s">
        <v>6471</v>
      </c>
      <c r="B1494" s="370" t="s">
        <v>13541</v>
      </c>
      <c r="C1494" s="14" t="s">
        <v>167</v>
      </c>
      <c r="D1494" s="14" t="s">
        <v>39438</v>
      </c>
    </row>
    <row r="1495" spans="1:4" ht="15.75" customHeight="1">
      <c r="A1495" s="14" t="s">
        <v>6472</v>
      </c>
      <c r="B1495" s="370" t="s">
        <v>13542</v>
      </c>
      <c r="C1495" s="14" t="s">
        <v>167</v>
      </c>
      <c r="D1495" s="14" t="s">
        <v>39439</v>
      </c>
    </row>
    <row r="1496" spans="1:4" ht="15.75" customHeight="1">
      <c r="A1496" s="14" t="s">
        <v>6473</v>
      </c>
      <c r="B1496" s="370" t="s">
        <v>13543</v>
      </c>
      <c r="C1496" s="14" t="s">
        <v>167</v>
      </c>
      <c r="D1496" s="14" t="s">
        <v>39440</v>
      </c>
    </row>
    <row r="1497" spans="1:4" ht="15.75" customHeight="1">
      <c r="A1497" s="14" t="s">
        <v>6474</v>
      </c>
      <c r="B1497" s="370" t="s">
        <v>13544</v>
      </c>
      <c r="C1497" s="14" t="s">
        <v>167</v>
      </c>
      <c r="D1497" s="14" t="s">
        <v>39441</v>
      </c>
    </row>
    <row r="1498" spans="1:4" ht="15.75" customHeight="1">
      <c r="A1498" s="14" t="s">
        <v>6475</v>
      </c>
      <c r="B1498" s="370" t="s">
        <v>13545</v>
      </c>
      <c r="C1498" s="14" t="s">
        <v>166</v>
      </c>
      <c r="D1498" s="14" t="s">
        <v>39442</v>
      </c>
    </row>
    <row r="1499" spans="1:4" ht="15.75" customHeight="1">
      <c r="A1499" s="14" t="s">
        <v>6476</v>
      </c>
      <c r="B1499" s="370" t="s">
        <v>13546</v>
      </c>
      <c r="C1499" s="14" t="s">
        <v>166</v>
      </c>
      <c r="D1499" s="14" t="s">
        <v>39443</v>
      </c>
    </row>
    <row r="1500" spans="1:4" ht="15.75" customHeight="1">
      <c r="A1500" s="14" t="s">
        <v>6477</v>
      </c>
      <c r="B1500" s="370" t="s">
        <v>13547</v>
      </c>
      <c r="C1500" s="14" t="s">
        <v>166</v>
      </c>
      <c r="D1500" s="14" t="s">
        <v>39444</v>
      </c>
    </row>
    <row r="1501" spans="1:4" ht="15.75" customHeight="1">
      <c r="A1501" s="14" t="s">
        <v>6478</v>
      </c>
      <c r="B1501" s="370" t="s">
        <v>13548</v>
      </c>
      <c r="C1501" s="14" t="s">
        <v>167</v>
      </c>
      <c r="D1501" s="14" t="s">
        <v>39445</v>
      </c>
    </row>
    <row r="1502" spans="1:4" ht="15.75" customHeight="1">
      <c r="A1502" s="14" t="s">
        <v>6479</v>
      </c>
      <c r="B1502" s="370" t="s">
        <v>13549</v>
      </c>
      <c r="C1502" s="14" t="s">
        <v>166</v>
      </c>
      <c r="D1502" s="14" t="s">
        <v>37599</v>
      </c>
    </row>
    <row r="1503" spans="1:4" ht="15.75" customHeight="1">
      <c r="A1503" s="14" t="s">
        <v>6480</v>
      </c>
      <c r="B1503" s="370" t="s">
        <v>13550</v>
      </c>
      <c r="C1503" s="14" t="s">
        <v>166</v>
      </c>
      <c r="D1503" s="14" t="s">
        <v>39446</v>
      </c>
    </row>
    <row r="1504" spans="1:4" ht="15.75" customHeight="1">
      <c r="A1504" s="14" t="s">
        <v>6481</v>
      </c>
      <c r="B1504" s="370" t="s">
        <v>13551</v>
      </c>
      <c r="C1504" s="14" t="s">
        <v>166</v>
      </c>
      <c r="D1504" s="14" t="s">
        <v>39447</v>
      </c>
    </row>
    <row r="1505" spans="1:4" ht="15.75" customHeight="1">
      <c r="A1505" s="14" t="s">
        <v>6482</v>
      </c>
      <c r="B1505" s="370" t="s">
        <v>13552</v>
      </c>
      <c r="C1505" s="14" t="s">
        <v>166</v>
      </c>
      <c r="D1505" s="14" t="s">
        <v>36842</v>
      </c>
    </row>
    <row r="1506" spans="1:4" ht="15.75" customHeight="1">
      <c r="A1506" s="14" t="s">
        <v>6483</v>
      </c>
      <c r="B1506" s="370" t="s">
        <v>13553</v>
      </c>
      <c r="C1506" s="14" t="s">
        <v>166</v>
      </c>
      <c r="D1506" s="14" t="s">
        <v>39448</v>
      </c>
    </row>
    <row r="1507" spans="1:4" ht="15.75" customHeight="1">
      <c r="A1507" s="14" t="s">
        <v>6484</v>
      </c>
      <c r="B1507" s="370" t="s">
        <v>13554</v>
      </c>
      <c r="C1507" s="14" t="s">
        <v>166</v>
      </c>
      <c r="D1507" s="14" t="s">
        <v>39449</v>
      </c>
    </row>
    <row r="1508" spans="1:4" ht="15.75" customHeight="1">
      <c r="A1508" s="14" t="s">
        <v>6485</v>
      </c>
      <c r="B1508" s="370" t="s">
        <v>13555</v>
      </c>
      <c r="C1508" s="14" t="s">
        <v>166</v>
      </c>
      <c r="D1508" s="14" t="s">
        <v>39450</v>
      </c>
    </row>
    <row r="1509" spans="1:4" ht="15.75" customHeight="1">
      <c r="A1509" s="14" t="s">
        <v>6486</v>
      </c>
      <c r="B1509" s="370" t="s">
        <v>13556</v>
      </c>
      <c r="C1509" s="14" t="s">
        <v>166</v>
      </c>
      <c r="D1509" s="14" t="s">
        <v>39451</v>
      </c>
    </row>
    <row r="1510" spans="1:4" ht="15.75" customHeight="1">
      <c r="A1510" s="14" t="s">
        <v>6487</v>
      </c>
      <c r="B1510" s="370" t="s">
        <v>13557</v>
      </c>
      <c r="C1510" s="14" t="s">
        <v>166</v>
      </c>
      <c r="D1510" s="14" t="s">
        <v>39452</v>
      </c>
    </row>
    <row r="1511" spans="1:4" ht="15.75" customHeight="1">
      <c r="A1511" s="14" t="s">
        <v>6488</v>
      </c>
      <c r="B1511" s="370" t="s">
        <v>13558</v>
      </c>
      <c r="C1511" s="14" t="s">
        <v>166</v>
      </c>
      <c r="D1511" s="14" t="s">
        <v>39453</v>
      </c>
    </row>
    <row r="1512" spans="1:4" ht="15.75" customHeight="1">
      <c r="A1512" s="14" t="s">
        <v>6489</v>
      </c>
      <c r="B1512" s="370" t="s">
        <v>13559</v>
      </c>
      <c r="C1512" s="14" t="s">
        <v>166</v>
      </c>
      <c r="D1512" s="14" t="s">
        <v>39454</v>
      </c>
    </row>
    <row r="1513" spans="1:4" ht="15.75" customHeight="1">
      <c r="A1513" s="14" t="s">
        <v>6490</v>
      </c>
      <c r="B1513" s="370" t="s">
        <v>13560</v>
      </c>
      <c r="C1513" s="14" t="s">
        <v>166</v>
      </c>
      <c r="D1513" s="14" t="s">
        <v>38050</v>
      </c>
    </row>
    <row r="1514" spans="1:4" ht="15.75" customHeight="1">
      <c r="A1514" s="14" t="s">
        <v>6491</v>
      </c>
      <c r="B1514" s="370" t="s">
        <v>13561</v>
      </c>
      <c r="C1514" s="14" t="s">
        <v>166</v>
      </c>
      <c r="D1514" s="14" t="s">
        <v>39455</v>
      </c>
    </row>
    <row r="1515" spans="1:4" ht="15.75" customHeight="1">
      <c r="A1515" s="14" t="s">
        <v>6492</v>
      </c>
      <c r="B1515" s="370" t="s">
        <v>13562</v>
      </c>
      <c r="C1515" s="14" t="s">
        <v>166</v>
      </c>
      <c r="D1515" s="14" t="s">
        <v>39456</v>
      </c>
    </row>
    <row r="1516" spans="1:4" ht="15.75" customHeight="1">
      <c r="A1516" s="14" t="s">
        <v>6493</v>
      </c>
      <c r="B1516" s="370" t="s">
        <v>13563</v>
      </c>
      <c r="C1516" s="14" t="s">
        <v>166</v>
      </c>
      <c r="D1516" s="14" t="s">
        <v>39457</v>
      </c>
    </row>
    <row r="1517" spans="1:4" ht="15.75" customHeight="1">
      <c r="A1517" s="14" t="s">
        <v>6494</v>
      </c>
      <c r="B1517" s="370" t="s">
        <v>13564</v>
      </c>
      <c r="C1517" s="14" t="s">
        <v>166</v>
      </c>
      <c r="D1517" s="14" t="s">
        <v>39458</v>
      </c>
    </row>
    <row r="1518" spans="1:4" ht="15.75" customHeight="1">
      <c r="A1518" s="14" t="s">
        <v>6495</v>
      </c>
      <c r="B1518" s="370" t="s">
        <v>13565</v>
      </c>
      <c r="C1518" s="14" t="s">
        <v>166</v>
      </c>
      <c r="D1518" s="14" t="s">
        <v>39459</v>
      </c>
    </row>
    <row r="1519" spans="1:4" ht="15.75" customHeight="1">
      <c r="A1519" s="14" t="s">
        <v>6496</v>
      </c>
      <c r="B1519" s="370" t="s">
        <v>13566</v>
      </c>
      <c r="C1519" s="14" t="s">
        <v>166</v>
      </c>
      <c r="D1519" s="14" t="s">
        <v>36921</v>
      </c>
    </row>
    <row r="1520" spans="1:4" ht="15.75" customHeight="1">
      <c r="A1520" s="14" t="s">
        <v>6497</v>
      </c>
      <c r="B1520" s="370" t="s">
        <v>13567</v>
      </c>
      <c r="C1520" s="14" t="s">
        <v>166</v>
      </c>
      <c r="D1520" s="14" t="s">
        <v>39460</v>
      </c>
    </row>
    <row r="1521" spans="1:4" ht="15.75" customHeight="1">
      <c r="A1521" s="14" t="s">
        <v>6498</v>
      </c>
      <c r="B1521" s="370" t="s">
        <v>13568</v>
      </c>
      <c r="C1521" s="14" t="s">
        <v>166</v>
      </c>
      <c r="D1521" s="14" t="s">
        <v>39461</v>
      </c>
    </row>
    <row r="1522" spans="1:4" ht="15.75" customHeight="1">
      <c r="A1522" s="14" t="s">
        <v>6499</v>
      </c>
      <c r="B1522" s="370" t="s">
        <v>13569</v>
      </c>
      <c r="C1522" s="14" t="s">
        <v>166</v>
      </c>
      <c r="D1522" s="14" t="s">
        <v>39462</v>
      </c>
    </row>
    <row r="1523" spans="1:4" ht="15.75" customHeight="1">
      <c r="A1523" s="14" t="s">
        <v>6500</v>
      </c>
      <c r="B1523" s="370" t="s">
        <v>13570</v>
      </c>
      <c r="C1523" s="14" t="s">
        <v>166</v>
      </c>
      <c r="D1523" s="14" t="s">
        <v>39463</v>
      </c>
    </row>
    <row r="1524" spans="1:4" ht="15.75" customHeight="1">
      <c r="A1524" s="14" t="s">
        <v>6501</v>
      </c>
      <c r="B1524" s="370" t="s">
        <v>13571</v>
      </c>
      <c r="C1524" s="14" t="s">
        <v>166</v>
      </c>
      <c r="D1524" s="14" t="s">
        <v>39464</v>
      </c>
    </row>
    <row r="1525" spans="1:4" ht="15.75" customHeight="1">
      <c r="A1525" s="14" t="s">
        <v>6502</v>
      </c>
      <c r="B1525" s="370" t="s">
        <v>13572</v>
      </c>
      <c r="C1525" s="14" t="s">
        <v>166</v>
      </c>
      <c r="D1525" s="14" t="s">
        <v>36991</v>
      </c>
    </row>
    <row r="1526" spans="1:4" ht="15.75" customHeight="1">
      <c r="A1526" s="14" t="s">
        <v>6503</v>
      </c>
      <c r="B1526" s="370" t="s">
        <v>13573</v>
      </c>
      <c r="C1526" s="14" t="s">
        <v>166</v>
      </c>
      <c r="D1526" s="14" t="s">
        <v>39465</v>
      </c>
    </row>
    <row r="1527" spans="1:4" ht="15.75" customHeight="1">
      <c r="A1527" s="14" t="s">
        <v>6504</v>
      </c>
      <c r="B1527" s="370" t="s">
        <v>13574</v>
      </c>
      <c r="C1527" s="14" t="s">
        <v>166</v>
      </c>
      <c r="D1527" s="14" t="s">
        <v>39466</v>
      </c>
    </row>
    <row r="1528" spans="1:4" ht="15.75" customHeight="1">
      <c r="A1528" s="14" t="s">
        <v>6505</v>
      </c>
      <c r="B1528" s="370" t="s">
        <v>13575</v>
      </c>
      <c r="C1528" s="14" t="s">
        <v>166</v>
      </c>
      <c r="D1528" s="14" t="s">
        <v>39467</v>
      </c>
    </row>
    <row r="1529" spans="1:4" ht="15.75" customHeight="1">
      <c r="A1529" s="14" t="s">
        <v>6506</v>
      </c>
      <c r="B1529" s="370" t="s">
        <v>13576</v>
      </c>
      <c r="C1529" s="14" t="s">
        <v>166</v>
      </c>
      <c r="D1529" s="14" t="s">
        <v>39468</v>
      </c>
    </row>
    <row r="1530" spans="1:4" ht="15.75" customHeight="1">
      <c r="A1530" s="14" t="s">
        <v>6507</v>
      </c>
      <c r="B1530" s="370" t="s">
        <v>13577</v>
      </c>
      <c r="C1530" s="14" t="s">
        <v>166</v>
      </c>
      <c r="D1530" s="14" t="s">
        <v>39469</v>
      </c>
    </row>
    <row r="1531" spans="1:4" ht="15.75" customHeight="1">
      <c r="A1531" s="14" t="s">
        <v>6508</v>
      </c>
      <c r="B1531" s="370" t="s">
        <v>13578</v>
      </c>
      <c r="C1531" s="14" t="s">
        <v>166</v>
      </c>
      <c r="D1531" s="14" t="s">
        <v>39470</v>
      </c>
    </row>
    <row r="1532" spans="1:4" ht="15.75" customHeight="1">
      <c r="A1532" s="14" t="s">
        <v>6509</v>
      </c>
      <c r="B1532" s="370" t="s">
        <v>13579</v>
      </c>
      <c r="C1532" s="14" t="s">
        <v>166</v>
      </c>
      <c r="D1532" s="14" t="s">
        <v>39471</v>
      </c>
    </row>
    <row r="1533" spans="1:4" ht="15.75" customHeight="1">
      <c r="A1533" s="14" t="s">
        <v>6510</v>
      </c>
      <c r="B1533" s="370" t="s">
        <v>13580</v>
      </c>
      <c r="C1533" s="14" t="s">
        <v>166</v>
      </c>
      <c r="D1533" s="14" t="s">
        <v>39472</v>
      </c>
    </row>
    <row r="1534" spans="1:4" ht="15.75" customHeight="1">
      <c r="A1534" s="14" t="s">
        <v>6511</v>
      </c>
      <c r="B1534" s="370" t="s">
        <v>13581</v>
      </c>
      <c r="C1534" s="14" t="s">
        <v>160</v>
      </c>
      <c r="D1534" s="14" t="s">
        <v>39473</v>
      </c>
    </row>
    <row r="1535" spans="1:4" ht="15.75" customHeight="1">
      <c r="A1535" s="14" t="s">
        <v>6512</v>
      </c>
      <c r="B1535" s="370" t="s">
        <v>13582</v>
      </c>
      <c r="C1535" s="14" t="s">
        <v>160</v>
      </c>
      <c r="D1535" s="14" t="s">
        <v>39474</v>
      </c>
    </row>
    <row r="1536" spans="1:4" ht="15.75" customHeight="1">
      <c r="A1536" s="14" t="s">
        <v>6513</v>
      </c>
      <c r="B1536" s="370" t="s">
        <v>13583</v>
      </c>
      <c r="C1536" s="14" t="s">
        <v>160</v>
      </c>
      <c r="D1536" s="14" t="s">
        <v>39475</v>
      </c>
    </row>
    <row r="1537" spans="1:4" ht="15.75" customHeight="1">
      <c r="A1537" s="14" t="s">
        <v>6514</v>
      </c>
      <c r="B1537" s="370" t="s">
        <v>13584</v>
      </c>
      <c r="C1537" s="14" t="s">
        <v>160</v>
      </c>
      <c r="D1537" s="14" t="s">
        <v>39476</v>
      </c>
    </row>
    <row r="1538" spans="1:4" ht="15.75" customHeight="1">
      <c r="A1538" s="14" t="s">
        <v>6515</v>
      </c>
      <c r="B1538" s="370" t="s">
        <v>13585</v>
      </c>
      <c r="C1538" s="14" t="s">
        <v>160</v>
      </c>
      <c r="D1538" s="14" t="s">
        <v>39477</v>
      </c>
    </row>
    <row r="1539" spans="1:4" ht="15.75" customHeight="1">
      <c r="A1539" s="14" t="s">
        <v>6516</v>
      </c>
      <c r="B1539" s="370" t="s">
        <v>13586</v>
      </c>
      <c r="C1539" s="14" t="s">
        <v>160</v>
      </c>
      <c r="D1539" s="14" t="s">
        <v>39478</v>
      </c>
    </row>
    <row r="1540" spans="1:4" ht="15.75" customHeight="1">
      <c r="A1540" s="14" t="s">
        <v>6517</v>
      </c>
      <c r="B1540" s="370" t="s">
        <v>13587</v>
      </c>
      <c r="C1540" s="14" t="s">
        <v>160</v>
      </c>
      <c r="D1540" s="14" t="s">
        <v>39479</v>
      </c>
    </row>
    <row r="1541" spans="1:4" ht="15.75" customHeight="1">
      <c r="A1541" s="14" t="s">
        <v>6518</v>
      </c>
      <c r="B1541" s="370" t="s">
        <v>13588</v>
      </c>
      <c r="C1541" s="14" t="s">
        <v>160</v>
      </c>
      <c r="D1541" s="14" t="s">
        <v>39480</v>
      </c>
    </row>
    <row r="1542" spans="1:4" ht="15.75" customHeight="1">
      <c r="A1542" s="14" t="s">
        <v>6519</v>
      </c>
      <c r="B1542" s="370" t="s">
        <v>13589</v>
      </c>
      <c r="C1542" s="14" t="s">
        <v>160</v>
      </c>
      <c r="D1542" s="14" t="s">
        <v>39481</v>
      </c>
    </row>
    <row r="1543" spans="1:4" ht="15.75" customHeight="1">
      <c r="A1543" s="14" t="s">
        <v>6520</v>
      </c>
      <c r="B1543" s="370" t="s">
        <v>13590</v>
      </c>
      <c r="C1543" s="14" t="s">
        <v>160</v>
      </c>
      <c r="D1543" s="14" t="s">
        <v>39482</v>
      </c>
    </row>
    <row r="1544" spans="1:4" ht="15.75" customHeight="1">
      <c r="A1544" s="14" t="s">
        <v>6521</v>
      </c>
      <c r="B1544" s="370" t="s">
        <v>13591</v>
      </c>
      <c r="C1544" s="14" t="s">
        <v>160</v>
      </c>
      <c r="D1544" s="14" t="s">
        <v>39483</v>
      </c>
    </row>
    <row r="1545" spans="1:4" ht="15.75" customHeight="1">
      <c r="A1545" s="14" t="s">
        <v>6522</v>
      </c>
      <c r="B1545" s="370" t="s">
        <v>13592</v>
      </c>
      <c r="C1545" s="14" t="s">
        <v>160</v>
      </c>
      <c r="D1545" s="14" t="s">
        <v>38069</v>
      </c>
    </row>
    <row r="1546" spans="1:4" ht="15.75" customHeight="1">
      <c r="A1546" s="14" t="s">
        <v>6523</v>
      </c>
      <c r="B1546" s="370" t="s">
        <v>13593</v>
      </c>
      <c r="C1546" s="14" t="s">
        <v>160</v>
      </c>
      <c r="D1546" s="14" t="s">
        <v>39484</v>
      </c>
    </row>
    <row r="1547" spans="1:4" ht="15.75" customHeight="1">
      <c r="A1547" s="14" t="s">
        <v>6524</v>
      </c>
      <c r="B1547" s="370" t="s">
        <v>13594</v>
      </c>
      <c r="C1547" s="14" t="s">
        <v>160</v>
      </c>
      <c r="D1547" s="14" t="s">
        <v>36610</v>
      </c>
    </row>
    <row r="1548" spans="1:4" ht="15.75" customHeight="1">
      <c r="A1548" s="14" t="s">
        <v>6525</v>
      </c>
      <c r="B1548" s="370" t="s">
        <v>13595</v>
      </c>
      <c r="C1548" s="14" t="s">
        <v>160</v>
      </c>
      <c r="D1548" s="14" t="s">
        <v>39485</v>
      </c>
    </row>
    <row r="1549" spans="1:4" ht="15.75" customHeight="1">
      <c r="A1549" s="14" t="s">
        <v>6526</v>
      </c>
      <c r="B1549" s="370" t="s">
        <v>13596</v>
      </c>
      <c r="C1549" s="14" t="s">
        <v>160</v>
      </c>
      <c r="D1549" s="14" t="s">
        <v>39486</v>
      </c>
    </row>
    <row r="1550" spans="1:4" ht="15.75" customHeight="1">
      <c r="A1550" s="14" t="s">
        <v>6527</v>
      </c>
      <c r="B1550" s="370" t="s">
        <v>13597</v>
      </c>
      <c r="C1550" s="14" t="s">
        <v>160</v>
      </c>
      <c r="D1550" s="14" t="s">
        <v>22069</v>
      </c>
    </row>
    <row r="1551" spans="1:4" ht="15.75" customHeight="1">
      <c r="A1551" s="14" t="s">
        <v>6528</v>
      </c>
      <c r="B1551" s="370" t="s">
        <v>13598</v>
      </c>
      <c r="C1551" s="14" t="s">
        <v>160</v>
      </c>
      <c r="D1551" s="14" t="s">
        <v>39487</v>
      </c>
    </row>
    <row r="1552" spans="1:4" ht="15.75" customHeight="1">
      <c r="A1552" s="14" t="s">
        <v>6529</v>
      </c>
      <c r="B1552" s="370" t="s">
        <v>13599</v>
      </c>
      <c r="C1552" s="14" t="s">
        <v>160</v>
      </c>
      <c r="D1552" s="14" t="s">
        <v>39488</v>
      </c>
    </row>
    <row r="1553" spans="1:4" ht="15.75" customHeight="1">
      <c r="A1553" s="14" t="s">
        <v>6530</v>
      </c>
      <c r="B1553" s="370" t="s">
        <v>13600</v>
      </c>
      <c r="C1553" s="14" t="s">
        <v>160</v>
      </c>
      <c r="D1553" s="14" t="s">
        <v>39489</v>
      </c>
    </row>
    <row r="1554" spans="1:4" ht="15.75" customHeight="1">
      <c r="A1554" s="14" t="s">
        <v>6531</v>
      </c>
      <c r="B1554" s="370" t="s">
        <v>13601</v>
      </c>
      <c r="C1554" s="14" t="s">
        <v>165</v>
      </c>
      <c r="D1554" s="14" t="s">
        <v>39490</v>
      </c>
    </row>
    <row r="1555" spans="1:4" ht="15.75" customHeight="1">
      <c r="A1555" s="14" t="s">
        <v>6532</v>
      </c>
      <c r="B1555" s="370" t="s">
        <v>13602</v>
      </c>
      <c r="C1555" s="14" t="s">
        <v>166</v>
      </c>
      <c r="D1555" s="14" t="s">
        <v>39491</v>
      </c>
    </row>
    <row r="1556" spans="1:4" ht="15.75" customHeight="1">
      <c r="A1556" s="14" t="s">
        <v>6533</v>
      </c>
      <c r="B1556" s="370" t="s">
        <v>13603</v>
      </c>
      <c r="C1556" s="14" t="s">
        <v>166</v>
      </c>
      <c r="D1556" s="14" t="s">
        <v>39492</v>
      </c>
    </row>
    <row r="1557" spans="1:4" ht="15.75" customHeight="1">
      <c r="A1557" s="14" t="s">
        <v>6534</v>
      </c>
      <c r="B1557" s="370" t="s">
        <v>13604</v>
      </c>
      <c r="C1557" s="14" t="s">
        <v>166</v>
      </c>
      <c r="D1557" s="14" t="s">
        <v>39493</v>
      </c>
    </row>
    <row r="1558" spans="1:4" ht="15.75" customHeight="1">
      <c r="A1558" s="14" t="s">
        <v>6535</v>
      </c>
      <c r="B1558" s="370" t="s">
        <v>13605</v>
      </c>
      <c r="C1558" s="14" t="s">
        <v>166</v>
      </c>
      <c r="D1558" s="14" t="s">
        <v>39494</v>
      </c>
    </row>
    <row r="1559" spans="1:4" ht="15.75" customHeight="1">
      <c r="A1559" s="14" t="s">
        <v>6536</v>
      </c>
      <c r="B1559" s="370" t="s">
        <v>13606</v>
      </c>
      <c r="C1559" s="14" t="s">
        <v>166</v>
      </c>
      <c r="D1559" s="14" t="s">
        <v>38206</v>
      </c>
    </row>
    <row r="1560" spans="1:4" ht="15.75" customHeight="1">
      <c r="A1560" s="14" t="s">
        <v>6537</v>
      </c>
      <c r="B1560" s="370" t="s">
        <v>13607</v>
      </c>
      <c r="C1560" s="14" t="s">
        <v>143</v>
      </c>
      <c r="D1560" s="14" t="s">
        <v>19666</v>
      </c>
    </row>
    <row r="1561" spans="1:4" ht="15.75" customHeight="1">
      <c r="A1561" s="14" t="s">
        <v>6538</v>
      </c>
      <c r="B1561" s="370" t="s">
        <v>13608</v>
      </c>
      <c r="C1561" s="14" t="s">
        <v>143</v>
      </c>
      <c r="D1561" s="14" t="s">
        <v>19821</v>
      </c>
    </row>
    <row r="1562" spans="1:4" ht="15.75" customHeight="1">
      <c r="A1562" s="14" t="s">
        <v>6539</v>
      </c>
      <c r="B1562" s="370" t="s">
        <v>13609</v>
      </c>
      <c r="C1562" s="14" t="s">
        <v>143</v>
      </c>
      <c r="D1562" s="14" t="s">
        <v>39495</v>
      </c>
    </row>
    <row r="1563" spans="1:4" ht="15.75" customHeight="1">
      <c r="A1563" s="14" t="s">
        <v>6540</v>
      </c>
      <c r="B1563" s="370" t="s">
        <v>13610</v>
      </c>
      <c r="C1563" s="14" t="s">
        <v>143</v>
      </c>
      <c r="D1563" s="14" t="s">
        <v>36565</v>
      </c>
    </row>
    <row r="1564" spans="1:4" ht="15.75" customHeight="1">
      <c r="A1564" s="14" t="s">
        <v>6541</v>
      </c>
      <c r="B1564" s="370" t="s">
        <v>13611</v>
      </c>
      <c r="C1564" s="14" t="s">
        <v>143</v>
      </c>
      <c r="D1564" s="14" t="s">
        <v>19021</v>
      </c>
    </row>
    <row r="1565" spans="1:4" ht="15.75" customHeight="1">
      <c r="A1565" s="14" t="s">
        <v>6542</v>
      </c>
      <c r="B1565" s="370" t="s">
        <v>13612</v>
      </c>
      <c r="C1565" s="14" t="s">
        <v>143</v>
      </c>
      <c r="D1565" s="14" t="s">
        <v>21838</v>
      </c>
    </row>
    <row r="1566" spans="1:4" ht="15.75" customHeight="1">
      <c r="A1566" s="14" t="s">
        <v>6543</v>
      </c>
      <c r="B1566" s="370" t="s">
        <v>13613</v>
      </c>
      <c r="C1566" s="14" t="s">
        <v>143</v>
      </c>
      <c r="D1566" s="14" t="s">
        <v>36421</v>
      </c>
    </row>
    <row r="1567" spans="1:4" ht="15.75" customHeight="1">
      <c r="A1567" s="14" t="s">
        <v>6544</v>
      </c>
      <c r="B1567" s="370" t="s">
        <v>13614</v>
      </c>
      <c r="C1567" s="14" t="s">
        <v>167</v>
      </c>
      <c r="D1567" s="14" t="s">
        <v>36614</v>
      </c>
    </row>
    <row r="1568" spans="1:4" ht="15.75" customHeight="1">
      <c r="A1568" s="14" t="s">
        <v>6545</v>
      </c>
      <c r="B1568" s="370" t="s">
        <v>13615</v>
      </c>
      <c r="C1568" s="14" t="s">
        <v>160</v>
      </c>
      <c r="D1568" s="14" t="s">
        <v>22001</v>
      </c>
    </row>
    <row r="1569" spans="1:4" ht="15.75" customHeight="1">
      <c r="A1569" s="14" t="s">
        <v>6546</v>
      </c>
      <c r="B1569" s="370" t="s">
        <v>13616</v>
      </c>
      <c r="C1569" s="14" t="s">
        <v>160</v>
      </c>
      <c r="D1569" s="14" t="s">
        <v>39496</v>
      </c>
    </row>
    <row r="1570" spans="1:4" ht="15.75" customHeight="1">
      <c r="A1570" s="14" t="s">
        <v>6547</v>
      </c>
      <c r="B1570" s="370" t="s">
        <v>13617</v>
      </c>
      <c r="C1570" s="14" t="s">
        <v>160</v>
      </c>
      <c r="D1570" s="14" t="s">
        <v>39497</v>
      </c>
    </row>
    <row r="1571" spans="1:4" ht="15.75" customHeight="1">
      <c r="A1571" s="14" t="s">
        <v>6548</v>
      </c>
      <c r="B1571" s="370" t="s">
        <v>13618</v>
      </c>
      <c r="C1571" s="14" t="s">
        <v>160</v>
      </c>
      <c r="D1571" s="14" t="s">
        <v>39498</v>
      </c>
    </row>
    <row r="1572" spans="1:4" ht="15.75" customHeight="1">
      <c r="A1572" s="14" t="s">
        <v>6549</v>
      </c>
      <c r="B1572" s="370" t="s">
        <v>13619</v>
      </c>
      <c r="C1572" s="14" t="s">
        <v>160</v>
      </c>
      <c r="D1572" s="14" t="s">
        <v>39499</v>
      </c>
    </row>
    <row r="1573" spans="1:4" ht="15.75" customHeight="1">
      <c r="A1573" s="14" t="s">
        <v>6550</v>
      </c>
      <c r="B1573" s="370" t="s">
        <v>13620</v>
      </c>
      <c r="C1573" s="14" t="s">
        <v>160</v>
      </c>
      <c r="D1573" s="14" t="s">
        <v>39500</v>
      </c>
    </row>
    <row r="1574" spans="1:4" ht="15.75" customHeight="1">
      <c r="A1574" s="14" t="s">
        <v>6551</v>
      </c>
      <c r="B1574" s="370" t="s">
        <v>13621</v>
      </c>
      <c r="C1574" s="14" t="s">
        <v>160</v>
      </c>
      <c r="D1574" s="14" t="s">
        <v>19524</v>
      </c>
    </row>
    <row r="1575" spans="1:4" ht="15.75" customHeight="1">
      <c r="A1575" s="14" t="s">
        <v>6552</v>
      </c>
      <c r="B1575" s="370" t="s">
        <v>13622</v>
      </c>
      <c r="C1575" s="14" t="s">
        <v>160</v>
      </c>
      <c r="D1575" s="14" t="s">
        <v>39501</v>
      </c>
    </row>
    <row r="1576" spans="1:4" ht="15.75" customHeight="1">
      <c r="A1576" s="14" t="s">
        <v>6553</v>
      </c>
      <c r="B1576" s="370" t="s">
        <v>13623</v>
      </c>
      <c r="C1576" s="14" t="s">
        <v>160</v>
      </c>
      <c r="D1576" s="14" t="s">
        <v>39502</v>
      </c>
    </row>
    <row r="1577" spans="1:4" ht="15.75" customHeight="1">
      <c r="A1577" s="14" t="s">
        <v>6554</v>
      </c>
      <c r="B1577" s="370" t="s">
        <v>13624</v>
      </c>
      <c r="C1577" s="14" t="s">
        <v>160</v>
      </c>
      <c r="D1577" s="14" t="s">
        <v>39503</v>
      </c>
    </row>
    <row r="1578" spans="1:4" ht="15.75" customHeight="1">
      <c r="A1578" s="14" t="s">
        <v>6555</v>
      </c>
      <c r="B1578" s="370" t="s">
        <v>13625</v>
      </c>
      <c r="C1578" s="14" t="s">
        <v>160</v>
      </c>
      <c r="D1578" s="14" t="s">
        <v>39504</v>
      </c>
    </row>
    <row r="1579" spans="1:4" ht="15.75" customHeight="1">
      <c r="A1579" s="14" t="s">
        <v>6556</v>
      </c>
      <c r="B1579" s="370" t="s">
        <v>13626</v>
      </c>
      <c r="C1579" s="14" t="s">
        <v>160</v>
      </c>
      <c r="D1579" s="14" t="s">
        <v>39505</v>
      </c>
    </row>
    <row r="1580" spans="1:4" ht="15.75" customHeight="1">
      <c r="A1580" s="14" t="s">
        <v>6557</v>
      </c>
      <c r="B1580" s="370" t="s">
        <v>13627</v>
      </c>
      <c r="C1580" s="14" t="s">
        <v>165</v>
      </c>
      <c r="D1580" s="14" t="s">
        <v>39506</v>
      </c>
    </row>
    <row r="1581" spans="1:4" ht="15.75" customHeight="1">
      <c r="A1581" s="14" t="s">
        <v>6558</v>
      </c>
      <c r="B1581" s="370" t="s">
        <v>13628</v>
      </c>
      <c r="C1581" s="14" t="s">
        <v>165</v>
      </c>
      <c r="D1581" s="14" t="s">
        <v>39507</v>
      </c>
    </row>
    <row r="1582" spans="1:4" ht="15.75" customHeight="1">
      <c r="A1582" s="14" t="s">
        <v>6559</v>
      </c>
      <c r="B1582" s="370" t="s">
        <v>13629</v>
      </c>
      <c r="C1582" s="14" t="s">
        <v>165</v>
      </c>
      <c r="D1582" s="14" t="s">
        <v>39508</v>
      </c>
    </row>
    <row r="1583" spans="1:4" ht="15.75" customHeight="1">
      <c r="A1583" s="14" t="s">
        <v>6560</v>
      </c>
      <c r="B1583" s="370" t="s">
        <v>13630</v>
      </c>
      <c r="C1583" s="14" t="s">
        <v>165</v>
      </c>
      <c r="D1583" s="14" t="s">
        <v>39509</v>
      </c>
    </row>
    <row r="1584" spans="1:4" ht="15.75" customHeight="1">
      <c r="A1584" s="14" t="s">
        <v>6561</v>
      </c>
      <c r="B1584" s="370" t="s">
        <v>13631</v>
      </c>
      <c r="C1584" s="14" t="s">
        <v>165</v>
      </c>
      <c r="D1584" s="14" t="s">
        <v>39510</v>
      </c>
    </row>
    <row r="1585" spans="1:4" ht="15.75" customHeight="1">
      <c r="A1585" s="14" t="s">
        <v>6562</v>
      </c>
      <c r="B1585" s="370" t="s">
        <v>13632</v>
      </c>
      <c r="C1585" s="14" t="s">
        <v>165</v>
      </c>
      <c r="D1585" s="14" t="s">
        <v>39511</v>
      </c>
    </row>
    <row r="1586" spans="1:4" ht="15.75" customHeight="1">
      <c r="A1586" s="14" t="s">
        <v>6563</v>
      </c>
      <c r="B1586" s="370" t="s">
        <v>13633</v>
      </c>
      <c r="C1586" s="14" t="s">
        <v>165</v>
      </c>
      <c r="D1586" s="14" t="s">
        <v>39512</v>
      </c>
    </row>
    <row r="1587" spans="1:4" ht="15.75" customHeight="1">
      <c r="A1587" s="14" t="s">
        <v>6564</v>
      </c>
      <c r="B1587" s="370" t="s">
        <v>35452</v>
      </c>
      <c r="C1587" s="14" t="s">
        <v>165</v>
      </c>
      <c r="D1587" s="14" t="s">
        <v>39513</v>
      </c>
    </row>
    <row r="1588" spans="1:4" ht="15.75" customHeight="1">
      <c r="A1588" s="14" t="s">
        <v>6565</v>
      </c>
      <c r="B1588" s="370" t="s">
        <v>13634</v>
      </c>
      <c r="C1588" s="14" t="s">
        <v>165</v>
      </c>
      <c r="D1588" s="14" t="s">
        <v>39514</v>
      </c>
    </row>
    <row r="1589" spans="1:4" ht="15.75" customHeight="1">
      <c r="A1589" s="14" t="s">
        <v>6566</v>
      </c>
      <c r="B1589" s="370" t="s">
        <v>13635</v>
      </c>
      <c r="C1589" s="14" t="s">
        <v>165</v>
      </c>
      <c r="D1589" s="14" t="s">
        <v>39515</v>
      </c>
    </row>
    <row r="1590" spans="1:4" ht="15.75" customHeight="1">
      <c r="A1590" s="14" t="s">
        <v>6567</v>
      </c>
      <c r="B1590" s="370" t="s">
        <v>13636</v>
      </c>
      <c r="C1590" s="14" t="s">
        <v>165</v>
      </c>
      <c r="D1590" s="14" t="s">
        <v>39516</v>
      </c>
    </row>
    <row r="1591" spans="1:4" ht="15.75" customHeight="1">
      <c r="A1591" s="14" t="s">
        <v>6568</v>
      </c>
      <c r="B1591" s="370" t="s">
        <v>13637</v>
      </c>
      <c r="C1591" s="14" t="s">
        <v>165</v>
      </c>
      <c r="D1591" s="14" t="s">
        <v>39517</v>
      </c>
    </row>
    <row r="1592" spans="1:4" ht="15.75" customHeight="1">
      <c r="A1592" s="14" t="s">
        <v>6569</v>
      </c>
      <c r="B1592" s="370" t="s">
        <v>13638</v>
      </c>
      <c r="C1592" s="14" t="s">
        <v>165</v>
      </c>
      <c r="D1592" s="14" t="s">
        <v>39518</v>
      </c>
    </row>
    <row r="1593" spans="1:4" ht="15.75" customHeight="1">
      <c r="A1593" s="14" t="s">
        <v>6570</v>
      </c>
      <c r="B1593" s="370" t="s">
        <v>13639</v>
      </c>
      <c r="C1593" s="14" t="s">
        <v>165</v>
      </c>
      <c r="D1593" s="14" t="s">
        <v>39519</v>
      </c>
    </row>
    <row r="1594" spans="1:4" ht="15.75" customHeight="1">
      <c r="A1594" s="14" t="s">
        <v>6571</v>
      </c>
      <c r="B1594" s="370" t="s">
        <v>13640</v>
      </c>
      <c r="C1594" s="14" t="s">
        <v>165</v>
      </c>
      <c r="D1594" s="14" t="s">
        <v>39520</v>
      </c>
    </row>
    <row r="1595" spans="1:4" ht="15.75" customHeight="1">
      <c r="A1595" s="14" t="s">
        <v>6572</v>
      </c>
      <c r="B1595" s="370" t="s">
        <v>13641</v>
      </c>
      <c r="C1595" s="14" t="s">
        <v>165</v>
      </c>
      <c r="D1595" s="14" t="s">
        <v>39521</v>
      </c>
    </row>
    <row r="1596" spans="1:4" ht="15.75" customHeight="1">
      <c r="A1596" s="14" t="s">
        <v>6573</v>
      </c>
      <c r="B1596" s="370" t="s">
        <v>13642</v>
      </c>
      <c r="C1596" s="14" t="s">
        <v>165</v>
      </c>
      <c r="D1596" s="14" t="s">
        <v>39522</v>
      </c>
    </row>
    <row r="1597" spans="1:4" ht="15.75" customHeight="1">
      <c r="A1597" s="14" t="s">
        <v>6574</v>
      </c>
      <c r="B1597" s="370" t="s">
        <v>13643</v>
      </c>
      <c r="C1597" s="14" t="s">
        <v>165</v>
      </c>
      <c r="D1597" s="14" t="s">
        <v>39523</v>
      </c>
    </row>
    <row r="1598" spans="1:4" ht="15.75" customHeight="1">
      <c r="A1598" s="14" t="s">
        <v>6575</v>
      </c>
      <c r="B1598" s="370" t="s">
        <v>13644</v>
      </c>
      <c r="C1598" s="14" t="s">
        <v>165</v>
      </c>
      <c r="D1598" s="14" t="s">
        <v>39524</v>
      </c>
    </row>
    <row r="1599" spans="1:4" ht="15.75" customHeight="1">
      <c r="A1599" s="14" t="s">
        <v>6576</v>
      </c>
      <c r="B1599" s="370" t="s">
        <v>13645</v>
      </c>
      <c r="C1599" s="14" t="s">
        <v>165</v>
      </c>
      <c r="D1599" s="14" t="s">
        <v>39525</v>
      </c>
    </row>
    <row r="1600" spans="1:4" ht="15.75" customHeight="1">
      <c r="A1600" s="14" t="s">
        <v>6577</v>
      </c>
      <c r="B1600" s="370" t="s">
        <v>13646</v>
      </c>
      <c r="C1600" s="14" t="s">
        <v>165</v>
      </c>
      <c r="D1600" s="14" t="s">
        <v>39526</v>
      </c>
    </row>
    <row r="1601" spans="1:4" ht="15.75" customHeight="1">
      <c r="A1601" s="14" t="s">
        <v>6578</v>
      </c>
      <c r="B1601" s="370" t="s">
        <v>13647</v>
      </c>
      <c r="C1601" s="14" t="s">
        <v>165</v>
      </c>
      <c r="D1601" s="14" t="s">
        <v>39527</v>
      </c>
    </row>
    <row r="1602" spans="1:4" ht="15.75" customHeight="1">
      <c r="A1602" s="14" t="s">
        <v>6579</v>
      </c>
      <c r="B1602" s="370" t="s">
        <v>35453</v>
      </c>
      <c r="C1602" s="14" t="s">
        <v>165</v>
      </c>
      <c r="D1602" s="14" t="s">
        <v>39528</v>
      </c>
    </row>
    <row r="1603" spans="1:4" ht="15.75" customHeight="1">
      <c r="A1603" s="14" t="s">
        <v>6580</v>
      </c>
      <c r="B1603" s="370" t="s">
        <v>35454</v>
      </c>
      <c r="C1603" s="14" t="s">
        <v>165</v>
      </c>
      <c r="D1603" s="14" t="s">
        <v>37268</v>
      </c>
    </row>
    <row r="1604" spans="1:4" ht="15.75" customHeight="1">
      <c r="A1604" s="14" t="s">
        <v>6581</v>
      </c>
      <c r="B1604" s="370" t="s">
        <v>35455</v>
      </c>
      <c r="C1604" s="14" t="s">
        <v>165</v>
      </c>
      <c r="D1604" s="14" t="s">
        <v>39529</v>
      </c>
    </row>
    <row r="1605" spans="1:4" ht="15.75" customHeight="1">
      <c r="A1605" s="14" t="s">
        <v>6582</v>
      </c>
      <c r="B1605" s="370" t="s">
        <v>35456</v>
      </c>
      <c r="C1605" s="14" t="s">
        <v>165</v>
      </c>
      <c r="D1605" s="14" t="s">
        <v>39530</v>
      </c>
    </row>
    <row r="1606" spans="1:4" ht="15.75" customHeight="1">
      <c r="A1606" s="14" t="s">
        <v>6583</v>
      </c>
      <c r="B1606" s="370" t="s">
        <v>35457</v>
      </c>
      <c r="C1606" s="14" t="s">
        <v>165</v>
      </c>
      <c r="D1606" s="14" t="s">
        <v>39531</v>
      </c>
    </row>
    <row r="1607" spans="1:4" ht="15.75" customHeight="1">
      <c r="A1607" s="14" t="s">
        <v>6584</v>
      </c>
      <c r="B1607" s="370" t="s">
        <v>35458</v>
      </c>
      <c r="C1607" s="14" t="s">
        <v>165</v>
      </c>
      <c r="D1607" s="14" t="s">
        <v>39532</v>
      </c>
    </row>
    <row r="1608" spans="1:4" ht="15.75" customHeight="1">
      <c r="A1608" s="14" t="s">
        <v>6585</v>
      </c>
      <c r="B1608" s="370" t="s">
        <v>13648</v>
      </c>
      <c r="C1608" s="14" t="s">
        <v>160</v>
      </c>
      <c r="D1608" s="14" t="s">
        <v>39533</v>
      </c>
    </row>
    <row r="1609" spans="1:4" ht="15.75" customHeight="1">
      <c r="A1609" s="14" t="s">
        <v>6586</v>
      </c>
      <c r="B1609" s="370" t="s">
        <v>13649</v>
      </c>
      <c r="C1609" s="14" t="s">
        <v>160</v>
      </c>
      <c r="D1609" s="14" t="s">
        <v>39534</v>
      </c>
    </row>
    <row r="1610" spans="1:4" ht="15.75" customHeight="1">
      <c r="A1610" s="14" t="s">
        <v>6587</v>
      </c>
      <c r="B1610" s="370" t="s">
        <v>13650</v>
      </c>
      <c r="C1610" s="14" t="s">
        <v>160</v>
      </c>
      <c r="D1610" s="14" t="s">
        <v>39535</v>
      </c>
    </row>
    <row r="1611" spans="1:4" ht="15.75" customHeight="1">
      <c r="A1611" s="14" t="s">
        <v>6588</v>
      </c>
      <c r="B1611" s="370" t="s">
        <v>13651</v>
      </c>
      <c r="C1611" s="14" t="s">
        <v>160</v>
      </c>
      <c r="D1611" s="14" t="s">
        <v>39536</v>
      </c>
    </row>
    <row r="1612" spans="1:4" ht="15.75" customHeight="1">
      <c r="A1612" s="14" t="s">
        <v>6589</v>
      </c>
      <c r="B1612" s="370" t="s">
        <v>35459</v>
      </c>
      <c r="C1612" s="14" t="s">
        <v>165</v>
      </c>
      <c r="D1612" s="14" t="s">
        <v>39537</v>
      </c>
    </row>
    <row r="1613" spans="1:4" ht="15.75" customHeight="1">
      <c r="A1613" s="14" t="s">
        <v>6590</v>
      </c>
      <c r="B1613" s="370" t="s">
        <v>13652</v>
      </c>
      <c r="C1613" s="14" t="s">
        <v>160</v>
      </c>
      <c r="D1613" s="14" t="s">
        <v>39538</v>
      </c>
    </row>
    <row r="1614" spans="1:4" ht="15.75" customHeight="1">
      <c r="A1614" s="14" t="s">
        <v>6591</v>
      </c>
      <c r="B1614" s="370" t="s">
        <v>13653</v>
      </c>
      <c r="C1614" s="14" t="s">
        <v>160</v>
      </c>
      <c r="D1614" s="14" t="s">
        <v>39539</v>
      </c>
    </row>
    <row r="1615" spans="1:4" ht="15.75" customHeight="1">
      <c r="A1615" s="14" t="s">
        <v>6592</v>
      </c>
      <c r="B1615" s="370" t="s">
        <v>35460</v>
      </c>
      <c r="C1615" s="14" t="s">
        <v>165</v>
      </c>
      <c r="D1615" s="14" t="s">
        <v>39540</v>
      </c>
    </row>
    <row r="1616" spans="1:4" ht="15.75" customHeight="1">
      <c r="A1616" s="14" t="s">
        <v>6593</v>
      </c>
      <c r="B1616" s="370" t="s">
        <v>13654</v>
      </c>
      <c r="C1616" s="14" t="s">
        <v>160</v>
      </c>
      <c r="D1616" s="14" t="s">
        <v>39541</v>
      </c>
    </row>
    <row r="1617" spans="1:4" ht="15.75" customHeight="1">
      <c r="A1617" s="14" t="s">
        <v>6594</v>
      </c>
      <c r="B1617" s="370" t="s">
        <v>35461</v>
      </c>
      <c r="C1617" s="14" t="s">
        <v>165</v>
      </c>
      <c r="D1617" s="14" t="s">
        <v>39542</v>
      </c>
    </row>
    <row r="1618" spans="1:4" ht="15.75" customHeight="1">
      <c r="A1618" s="14" t="s">
        <v>6595</v>
      </c>
      <c r="B1618" s="370" t="s">
        <v>13655</v>
      </c>
      <c r="C1618" s="14" t="s">
        <v>160</v>
      </c>
      <c r="D1618" s="14" t="s">
        <v>39543</v>
      </c>
    </row>
    <row r="1619" spans="1:4" ht="15.75" customHeight="1">
      <c r="A1619" s="14" t="s">
        <v>6596</v>
      </c>
      <c r="B1619" s="370" t="s">
        <v>35462</v>
      </c>
      <c r="C1619" s="14" t="s">
        <v>165</v>
      </c>
      <c r="D1619" s="14" t="s">
        <v>39544</v>
      </c>
    </row>
    <row r="1620" spans="1:4" ht="15.75" customHeight="1">
      <c r="A1620" s="14" t="s">
        <v>6597</v>
      </c>
      <c r="B1620" s="370" t="s">
        <v>13656</v>
      </c>
      <c r="C1620" s="14" t="s">
        <v>160</v>
      </c>
      <c r="D1620" s="14" t="s">
        <v>39545</v>
      </c>
    </row>
    <row r="1621" spans="1:4" ht="15.75" customHeight="1">
      <c r="A1621" s="14" t="s">
        <v>6598</v>
      </c>
      <c r="B1621" s="370" t="s">
        <v>13657</v>
      </c>
      <c r="C1621" s="14" t="s">
        <v>160</v>
      </c>
      <c r="D1621" s="14" t="s">
        <v>39546</v>
      </c>
    </row>
    <row r="1622" spans="1:4" ht="15.75" customHeight="1">
      <c r="A1622" s="14" t="s">
        <v>6599</v>
      </c>
      <c r="B1622" s="370" t="s">
        <v>13658</v>
      </c>
      <c r="C1622" s="14" t="s">
        <v>160</v>
      </c>
      <c r="D1622" s="14" t="s">
        <v>39547</v>
      </c>
    </row>
    <row r="1623" spans="1:4" ht="15.75" customHeight="1">
      <c r="A1623" s="14" t="s">
        <v>6600</v>
      </c>
      <c r="B1623" s="370" t="s">
        <v>35463</v>
      </c>
      <c r="C1623" s="14" t="s">
        <v>165</v>
      </c>
      <c r="D1623" s="14" t="s">
        <v>39548</v>
      </c>
    </row>
    <row r="1624" spans="1:4" ht="15.75" customHeight="1">
      <c r="A1624" s="14" t="s">
        <v>6601</v>
      </c>
      <c r="B1624" s="370" t="s">
        <v>13659</v>
      </c>
      <c r="C1624" s="14" t="s">
        <v>160</v>
      </c>
      <c r="D1624" s="14" t="s">
        <v>39549</v>
      </c>
    </row>
    <row r="1625" spans="1:4" ht="15.75" customHeight="1">
      <c r="A1625" s="14" t="s">
        <v>6602</v>
      </c>
      <c r="B1625" s="370" t="s">
        <v>13660</v>
      </c>
      <c r="C1625" s="14" t="s">
        <v>160</v>
      </c>
      <c r="D1625" s="14" t="s">
        <v>39550</v>
      </c>
    </row>
    <row r="1626" spans="1:4" ht="15.75" customHeight="1">
      <c r="A1626" s="14" t="s">
        <v>6603</v>
      </c>
      <c r="B1626" s="370" t="s">
        <v>35464</v>
      </c>
      <c r="C1626" s="14" t="s">
        <v>165</v>
      </c>
      <c r="D1626" s="14" t="s">
        <v>39551</v>
      </c>
    </row>
    <row r="1627" spans="1:4" ht="15.75" customHeight="1">
      <c r="A1627" s="14" t="s">
        <v>6604</v>
      </c>
      <c r="B1627" s="370" t="s">
        <v>13661</v>
      </c>
      <c r="C1627" s="14" t="s">
        <v>160</v>
      </c>
      <c r="D1627" s="14" t="s">
        <v>39552</v>
      </c>
    </row>
    <row r="1628" spans="1:4" ht="15.75" customHeight="1">
      <c r="A1628" s="14" t="s">
        <v>6605</v>
      </c>
      <c r="B1628" s="370" t="s">
        <v>13662</v>
      </c>
      <c r="C1628" s="14" t="s">
        <v>165</v>
      </c>
      <c r="D1628" s="14" t="s">
        <v>39553</v>
      </c>
    </row>
    <row r="1629" spans="1:4" ht="15.75" customHeight="1">
      <c r="A1629" s="14" t="s">
        <v>6606</v>
      </c>
      <c r="B1629" s="370" t="s">
        <v>13663</v>
      </c>
      <c r="C1629" s="14" t="s">
        <v>160</v>
      </c>
      <c r="D1629" s="14" t="s">
        <v>39546</v>
      </c>
    </row>
    <row r="1630" spans="1:4" ht="15.75" customHeight="1">
      <c r="A1630" s="14" t="s">
        <v>6607</v>
      </c>
      <c r="B1630" s="370" t="s">
        <v>35465</v>
      </c>
      <c r="C1630" s="14" t="s">
        <v>165</v>
      </c>
      <c r="D1630" s="14" t="s">
        <v>39554</v>
      </c>
    </row>
    <row r="1631" spans="1:4" ht="15.75" customHeight="1">
      <c r="A1631" s="14" t="s">
        <v>6608</v>
      </c>
      <c r="B1631" s="370" t="s">
        <v>13664</v>
      </c>
      <c r="C1631" s="14" t="s">
        <v>160</v>
      </c>
      <c r="D1631" s="14" t="s">
        <v>39547</v>
      </c>
    </row>
    <row r="1632" spans="1:4" ht="15.75" customHeight="1">
      <c r="A1632" s="14" t="s">
        <v>6609</v>
      </c>
      <c r="B1632" s="370" t="s">
        <v>35466</v>
      </c>
      <c r="C1632" s="14" t="s">
        <v>165</v>
      </c>
      <c r="D1632" s="14" t="s">
        <v>39555</v>
      </c>
    </row>
    <row r="1633" spans="1:4" ht="15.75" customHeight="1">
      <c r="A1633" s="14" t="s">
        <v>6610</v>
      </c>
      <c r="B1633" s="370" t="s">
        <v>13665</v>
      </c>
      <c r="C1633" s="14" t="s">
        <v>160</v>
      </c>
      <c r="D1633" s="14" t="s">
        <v>39549</v>
      </c>
    </row>
    <row r="1634" spans="1:4" ht="15.75" customHeight="1">
      <c r="A1634" s="14" t="s">
        <v>6611</v>
      </c>
      <c r="B1634" s="370" t="s">
        <v>35467</v>
      </c>
      <c r="C1634" s="14" t="s">
        <v>165</v>
      </c>
      <c r="D1634" s="14" t="s">
        <v>39556</v>
      </c>
    </row>
    <row r="1635" spans="1:4" ht="15.75" customHeight="1">
      <c r="A1635" s="14" t="s">
        <v>6612</v>
      </c>
      <c r="B1635" s="370" t="s">
        <v>13666</v>
      </c>
      <c r="C1635" s="14" t="s">
        <v>160</v>
      </c>
      <c r="D1635" s="14" t="s">
        <v>39550</v>
      </c>
    </row>
    <row r="1636" spans="1:4" ht="15.75" customHeight="1">
      <c r="A1636" s="14" t="s">
        <v>6613</v>
      </c>
      <c r="B1636" s="370" t="s">
        <v>35468</v>
      </c>
      <c r="C1636" s="14" t="s">
        <v>165</v>
      </c>
      <c r="D1636" s="14" t="s">
        <v>39557</v>
      </c>
    </row>
    <row r="1637" spans="1:4" ht="15.75" customHeight="1">
      <c r="A1637" s="14" t="s">
        <v>6614</v>
      </c>
      <c r="B1637" s="370" t="s">
        <v>13667</v>
      </c>
      <c r="C1637" s="14" t="s">
        <v>160</v>
      </c>
      <c r="D1637" s="14" t="s">
        <v>39552</v>
      </c>
    </row>
    <row r="1638" spans="1:4" ht="15.75" customHeight="1">
      <c r="A1638" s="14" t="s">
        <v>6615</v>
      </c>
      <c r="B1638" s="370" t="s">
        <v>35469</v>
      </c>
      <c r="C1638" s="14" t="s">
        <v>165</v>
      </c>
      <c r="D1638" s="14" t="s">
        <v>39558</v>
      </c>
    </row>
    <row r="1639" spans="1:4" ht="15.75" customHeight="1">
      <c r="A1639" s="14" t="s">
        <v>6616</v>
      </c>
      <c r="B1639" s="370" t="s">
        <v>13668</v>
      </c>
      <c r="C1639" s="14" t="s">
        <v>160</v>
      </c>
      <c r="D1639" s="14" t="s">
        <v>39559</v>
      </c>
    </row>
    <row r="1640" spans="1:4" ht="15.75" customHeight="1">
      <c r="A1640" s="14" t="s">
        <v>6617</v>
      </c>
      <c r="B1640" s="370" t="s">
        <v>35470</v>
      </c>
      <c r="C1640" s="14" t="s">
        <v>165</v>
      </c>
      <c r="D1640" s="14" t="s">
        <v>39560</v>
      </c>
    </row>
    <row r="1641" spans="1:4" ht="15.75" customHeight="1">
      <c r="A1641" s="14" t="s">
        <v>6618</v>
      </c>
      <c r="B1641" s="370" t="s">
        <v>13669</v>
      </c>
      <c r="C1641" s="14" t="s">
        <v>160</v>
      </c>
      <c r="D1641" s="14" t="s">
        <v>39561</v>
      </c>
    </row>
    <row r="1642" spans="1:4" ht="15.75" customHeight="1">
      <c r="A1642" s="14" t="s">
        <v>6619</v>
      </c>
      <c r="B1642" s="370" t="s">
        <v>35471</v>
      </c>
      <c r="C1642" s="14" t="s">
        <v>165</v>
      </c>
      <c r="D1642" s="14" t="s">
        <v>39562</v>
      </c>
    </row>
    <row r="1643" spans="1:4" ht="15.75" customHeight="1">
      <c r="A1643" s="14" t="s">
        <v>6620</v>
      </c>
      <c r="B1643" s="370" t="s">
        <v>13670</v>
      </c>
      <c r="C1643" s="14" t="s">
        <v>160</v>
      </c>
      <c r="D1643" s="14" t="s">
        <v>39563</v>
      </c>
    </row>
    <row r="1644" spans="1:4" ht="15.75" customHeight="1">
      <c r="A1644" s="14" t="s">
        <v>6621</v>
      </c>
      <c r="B1644" s="370" t="s">
        <v>35472</v>
      </c>
      <c r="C1644" s="14" t="s">
        <v>165</v>
      </c>
      <c r="D1644" s="14" t="s">
        <v>39564</v>
      </c>
    </row>
    <row r="1645" spans="1:4" ht="15.75" customHeight="1">
      <c r="A1645" s="14" t="s">
        <v>6622</v>
      </c>
      <c r="B1645" s="370" t="s">
        <v>13671</v>
      </c>
      <c r="C1645" s="14" t="s">
        <v>160</v>
      </c>
      <c r="D1645" s="14" t="s">
        <v>39565</v>
      </c>
    </row>
    <row r="1646" spans="1:4" ht="15.75" customHeight="1">
      <c r="A1646" s="14" t="s">
        <v>6623</v>
      </c>
      <c r="B1646" s="370" t="s">
        <v>35473</v>
      </c>
      <c r="C1646" s="14" t="s">
        <v>165</v>
      </c>
      <c r="D1646" s="14" t="s">
        <v>39566</v>
      </c>
    </row>
    <row r="1647" spans="1:4" ht="15.75" customHeight="1">
      <c r="A1647" s="14" t="s">
        <v>6624</v>
      </c>
      <c r="B1647" s="370" t="s">
        <v>13672</v>
      </c>
      <c r="C1647" s="14" t="s">
        <v>160</v>
      </c>
      <c r="D1647" s="14" t="s">
        <v>39559</v>
      </c>
    </row>
    <row r="1648" spans="1:4" ht="15.75" customHeight="1">
      <c r="A1648" s="14" t="s">
        <v>6625</v>
      </c>
      <c r="B1648" s="370" t="s">
        <v>35474</v>
      </c>
      <c r="C1648" s="14" t="s">
        <v>165</v>
      </c>
      <c r="D1648" s="14" t="s">
        <v>39567</v>
      </c>
    </row>
    <row r="1649" spans="1:4" ht="15.75" customHeight="1">
      <c r="A1649" s="14" t="s">
        <v>6626</v>
      </c>
      <c r="B1649" s="370" t="s">
        <v>13673</v>
      </c>
      <c r="C1649" s="14" t="s">
        <v>160</v>
      </c>
      <c r="D1649" s="14" t="s">
        <v>39568</v>
      </c>
    </row>
    <row r="1650" spans="1:4" ht="15.75" customHeight="1">
      <c r="A1650" s="14" t="s">
        <v>6627</v>
      </c>
      <c r="B1650" s="370" t="s">
        <v>35475</v>
      </c>
      <c r="C1650" s="14" t="s">
        <v>165</v>
      </c>
      <c r="D1650" s="14" t="s">
        <v>39569</v>
      </c>
    </row>
    <row r="1651" spans="1:4" ht="15.75" customHeight="1">
      <c r="A1651" s="14" t="s">
        <v>6628</v>
      </c>
      <c r="B1651" s="370" t="s">
        <v>13674</v>
      </c>
      <c r="C1651" s="14" t="s">
        <v>160</v>
      </c>
      <c r="D1651" s="14" t="s">
        <v>39570</v>
      </c>
    </row>
    <row r="1652" spans="1:4" ht="15.75" customHeight="1">
      <c r="A1652" s="14" t="s">
        <v>6629</v>
      </c>
      <c r="B1652" s="370" t="s">
        <v>35476</v>
      </c>
      <c r="C1652" s="14" t="s">
        <v>165</v>
      </c>
      <c r="D1652" s="14" t="s">
        <v>39571</v>
      </c>
    </row>
    <row r="1653" spans="1:4" ht="15.75" customHeight="1">
      <c r="A1653" s="14" t="s">
        <v>6630</v>
      </c>
      <c r="B1653" s="370" t="s">
        <v>13675</v>
      </c>
      <c r="C1653" s="14" t="s">
        <v>160</v>
      </c>
      <c r="D1653" s="14" t="s">
        <v>39572</v>
      </c>
    </row>
    <row r="1654" spans="1:4" ht="15.75" customHeight="1">
      <c r="A1654" s="14" t="s">
        <v>6631</v>
      </c>
      <c r="B1654" s="370" t="s">
        <v>35477</v>
      </c>
      <c r="C1654" s="14" t="s">
        <v>165</v>
      </c>
      <c r="D1654" s="14" t="s">
        <v>39573</v>
      </c>
    </row>
    <row r="1655" spans="1:4" ht="15.75" customHeight="1">
      <c r="A1655" s="14" t="s">
        <v>6632</v>
      </c>
      <c r="B1655" s="370" t="s">
        <v>13676</v>
      </c>
      <c r="C1655" s="14" t="s">
        <v>160</v>
      </c>
      <c r="D1655" s="14" t="s">
        <v>39568</v>
      </c>
    </row>
    <row r="1656" spans="1:4" ht="15.75" customHeight="1">
      <c r="A1656" s="14" t="s">
        <v>6633</v>
      </c>
      <c r="B1656" s="370" t="s">
        <v>35478</v>
      </c>
      <c r="C1656" s="14" t="s">
        <v>165</v>
      </c>
      <c r="D1656" s="14" t="s">
        <v>39574</v>
      </c>
    </row>
    <row r="1657" spans="1:4" ht="15.75" customHeight="1">
      <c r="A1657" s="14" t="s">
        <v>6634</v>
      </c>
      <c r="B1657" s="370" t="s">
        <v>13677</v>
      </c>
      <c r="C1657" s="14" t="s">
        <v>160</v>
      </c>
      <c r="D1657" s="14" t="s">
        <v>39575</v>
      </c>
    </row>
    <row r="1658" spans="1:4" ht="15.75" customHeight="1">
      <c r="A1658" s="14" t="s">
        <v>6635</v>
      </c>
      <c r="B1658" s="370" t="s">
        <v>35479</v>
      </c>
      <c r="C1658" s="14" t="s">
        <v>165</v>
      </c>
      <c r="D1658" s="14" t="s">
        <v>39576</v>
      </c>
    </row>
    <row r="1659" spans="1:4" ht="15.75" customHeight="1">
      <c r="A1659" s="14" t="s">
        <v>6636</v>
      </c>
      <c r="B1659" s="370" t="s">
        <v>13678</v>
      </c>
      <c r="C1659" s="14" t="s">
        <v>160</v>
      </c>
      <c r="D1659" s="14" t="s">
        <v>39577</v>
      </c>
    </row>
    <row r="1660" spans="1:4" ht="15.75" customHeight="1">
      <c r="A1660" s="14" t="s">
        <v>6637</v>
      </c>
      <c r="B1660" s="370" t="s">
        <v>35480</v>
      </c>
      <c r="C1660" s="14" t="s">
        <v>165</v>
      </c>
      <c r="D1660" s="14" t="s">
        <v>39578</v>
      </c>
    </row>
    <row r="1661" spans="1:4" ht="15.75" customHeight="1">
      <c r="A1661" s="14" t="s">
        <v>6638</v>
      </c>
      <c r="B1661" s="370" t="s">
        <v>13679</v>
      </c>
      <c r="C1661" s="14" t="s">
        <v>160</v>
      </c>
      <c r="D1661" s="14" t="s">
        <v>39575</v>
      </c>
    </row>
    <row r="1662" spans="1:4" ht="15.75" customHeight="1">
      <c r="A1662" s="14" t="s">
        <v>6639</v>
      </c>
      <c r="B1662" s="370" t="s">
        <v>35481</v>
      </c>
      <c r="C1662" s="14" t="s">
        <v>165</v>
      </c>
      <c r="D1662" s="14" t="s">
        <v>39579</v>
      </c>
    </row>
    <row r="1663" spans="1:4" ht="15.75" customHeight="1">
      <c r="A1663" s="14" t="s">
        <v>6640</v>
      </c>
      <c r="B1663" s="370" t="s">
        <v>13680</v>
      </c>
      <c r="C1663" s="14" t="s">
        <v>160</v>
      </c>
      <c r="D1663" s="14" t="s">
        <v>39580</v>
      </c>
    </row>
    <row r="1664" spans="1:4" ht="15.75" customHeight="1">
      <c r="A1664" s="14" t="s">
        <v>6641</v>
      </c>
      <c r="B1664" s="370" t="s">
        <v>35482</v>
      </c>
      <c r="C1664" s="14" t="s">
        <v>165</v>
      </c>
      <c r="D1664" s="14" t="s">
        <v>39581</v>
      </c>
    </row>
    <row r="1665" spans="1:4" ht="15.75" customHeight="1">
      <c r="A1665" s="14" t="s">
        <v>6642</v>
      </c>
      <c r="B1665" s="370" t="s">
        <v>13681</v>
      </c>
      <c r="C1665" s="14" t="s">
        <v>160</v>
      </c>
      <c r="D1665" s="14" t="s">
        <v>39580</v>
      </c>
    </row>
    <row r="1666" spans="1:4" ht="15.75" customHeight="1">
      <c r="A1666" s="14" t="s">
        <v>6643</v>
      </c>
      <c r="B1666" s="370" t="s">
        <v>35483</v>
      </c>
      <c r="C1666" s="14" t="s">
        <v>165</v>
      </c>
      <c r="D1666" s="14" t="s">
        <v>39582</v>
      </c>
    </row>
    <row r="1667" spans="1:4" ht="15.75" customHeight="1">
      <c r="A1667" s="14" t="s">
        <v>6644</v>
      </c>
      <c r="B1667" s="370" t="s">
        <v>13682</v>
      </c>
      <c r="C1667" s="14" t="s">
        <v>160</v>
      </c>
      <c r="D1667" s="14" t="s">
        <v>39583</v>
      </c>
    </row>
    <row r="1668" spans="1:4" ht="15.75" customHeight="1">
      <c r="A1668" s="14" t="s">
        <v>6645</v>
      </c>
      <c r="B1668" s="370" t="s">
        <v>13683</v>
      </c>
      <c r="C1668" s="14" t="s">
        <v>165</v>
      </c>
      <c r="D1668" s="14" t="s">
        <v>39584</v>
      </c>
    </row>
    <row r="1669" spans="1:4" ht="15.75" customHeight="1">
      <c r="A1669" s="14" t="s">
        <v>6646</v>
      </c>
      <c r="B1669" s="370" t="s">
        <v>13684</v>
      </c>
      <c r="C1669" s="14" t="s">
        <v>160</v>
      </c>
      <c r="D1669" s="14" t="s">
        <v>39585</v>
      </c>
    </row>
    <row r="1670" spans="1:4" ht="15.75" customHeight="1">
      <c r="A1670" s="14" t="s">
        <v>6647</v>
      </c>
      <c r="B1670" s="370" t="s">
        <v>13685</v>
      </c>
      <c r="C1670" s="14" t="s">
        <v>160</v>
      </c>
      <c r="D1670" s="14" t="s">
        <v>39586</v>
      </c>
    </row>
    <row r="1671" spans="1:4" ht="15.75" customHeight="1">
      <c r="A1671" s="14" t="s">
        <v>6648</v>
      </c>
      <c r="B1671" s="370" t="s">
        <v>13686</v>
      </c>
      <c r="C1671" s="14" t="s">
        <v>160</v>
      </c>
      <c r="D1671" s="14" t="s">
        <v>39587</v>
      </c>
    </row>
    <row r="1672" spans="1:4" ht="15.75" customHeight="1">
      <c r="A1672" s="14" t="s">
        <v>6649</v>
      </c>
      <c r="B1672" s="370" t="s">
        <v>35484</v>
      </c>
      <c r="C1672" s="14" t="s">
        <v>165</v>
      </c>
      <c r="D1672" s="14" t="s">
        <v>39588</v>
      </c>
    </row>
    <row r="1673" spans="1:4" ht="15.75" customHeight="1">
      <c r="A1673" s="14" t="s">
        <v>6650</v>
      </c>
      <c r="B1673" s="370" t="s">
        <v>35485</v>
      </c>
      <c r="C1673" s="14" t="s">
        <v>165</v>
      </c>
      <c r="D1673" s="14" t="s">
        <v>39589</v>
      </c>
    </row>
    <row r="1674" spans="1:4" ht="15.75" customHeight="1">
      <c r="A1674" s="14" t="s">
        <v>6651</v>
      </c>
      <c r="B1674" s="370" t="s">
        <v>35486</v>
      </c>
      <c r="C1674" s="14" t="s">
        <v>165</v>
      </c>
      <c r="D1674" s="14" t="s">
        <v>39590</v>
      </c>
    </row>
    <row r="1675" spans="1:4" ht="15.75" customHeight="1">
      <c r="A1675" s="14" t="s">
        <v>6652</v>
      </c>
      <c r="B1675" s="370" t="s">
        <v>35487</v>
      </c>
      <c r="C1675" s="14" t="s">
        <v>165</v>
      </c>
      <c r="D1675" s="14" t="s">
        <v>39591</v>
      </c>
    </row>
    <row r="1676" spans="1:4" ht="15.75" customHeight="1">
      <c r="A1676" s="14" t="s">
        <v>6653</v>
      </c>
      <c r="B1676" s="370" t="s">
        <v>13687</v>
      </c>
      <c r="C1676" s="14" t="s">
        <v>160</v>
      </c>
      <c r="D1676" s="14" t="s">
        <v>39592</v>
      </c>
    </row>
    <row r="1677" spans="1:4" ht="15.75" customHeight="1">
      <c r="A1677" s="14" t="s">
        <v>6654</v>
      </c>
      <c r="B1677" s="370" t="s">
        <v>35488</v>
      </c>
      <c r="C1677" s="14" t="s">
        <v>165</v>
      </c>
      <c r="D1677" s="14" t="s">
        <v>39593</v>
      </c>
    </row>
    <row r="1678" spans="1:4" ht="15.75" customHeight="1">
      <c r="A1678" s="14" t="s">
        <v>6655</v>
      </c>
      <c r="B1678" s="370" t="s">
        <v>13688</v>
      </c>
      <c r="C1678" s="14" t="s">
        <v>160</v>
      </c>
      <c r="D1678" s="14" t="s">
        <v>39594</v>
      </c>
    </row>
    <row r="1679" spans="1:4" ht="15.75" customHeight="1">
      <c r="A1679" s="14" t="s">
        <v>6656</v>
      </c>
      <c r="B1679" s="370" t="s">
        <v>13689</v>
      </c>
      <c r="C1679" s="14" t="s">
        <v>160</v>
      </c>
      <c r="D1679" s="14" t="s">
        <v>39595</v>
      </c>
    </row>
    <row r="1680" spans="1:4" ht="15.75" customHeight="1">
      <c r="A1680" s="14" t="s">
        <v>6657</v>
      </c>
      <c r="B1680" s="370" t="s">
        <v>35489</v>
      </c>
      <c r="C1680" s="14" t="s">
        <v>165</v>
      </c>
      <c r="D1680" s="14" t="s">
        <v>39596</v>
      </c>
    </row>
    <row r="1681" spans="1:4" ht="15.75" customHeight="1">
      <c r="A1681" s="14" t="s">
        <v>6658</v>
      </c>
      <c r="B1681" s="370" t="s">
        <v>13690</v>
      </c>
      <c r="C1681" s="14" t="s">
        <v>160</v>
      </c>
      <c r="D1681" s="14" t="s">
        <v>39597</v>
      </c>
    </row>
    <row r="1682" spans="1:4" ht="15.75" customHeight="1">
      <c r="A1682" s="14" t="s">
        <v>6659</v>
      </c>
      <c r="B1682" s="370" t="s">
        <v>35490</v>
      </c>
      <c r="C1682" s="14" t="s">
        <v>165</v>
      </c>
      <c r="D1682" s="14" t="s">
        <v>39598</v>
      </c>
    </row>
    <row r="1683" spans="1:4" ht="15.75" customHeight="1">
      <c r="A1683" s="14" t="s">
        <v>6660</v>
      </c>
      <c r="B1683" s="370" t="s">
        <v>13691</v>
      </c>
      <c r="C1683" s="14" t="s">
        <v>160</v>
      </c>
      <c r="D1683" s="14" t="s">
        <v>39599</v>
      </c>
    </row>
    <row r="1684" spans="1:4" ht="15.75" customHeight="1">
      <c r="A1684" s="14" t="s">
        <v>6661</v>
      </c>
      <c r="B1684" s="370" t="s">
        <v>13692</v>
      </c>
      <c r="C1684" s="14" t="s">
        <v>160</v>
      </c>
      <c r="D1684" s="14" t="s">
        <v>39600</v>
      </c>
    </row>
    <row r="1685" spans="1:4" ht="15.75" customHeight="1">
      <c r="A1685" s="14" t="s">
        <v>6662</v>
      </c>
      <c r="B1685" s="370" t="s">
        <v>35491</v>
      </c>
      <c r="C1685" s="14" t="s">
        <v>165</v>
      </c>
      <c r="D1685" s="14" t="s">
        <v>39601</v>
      </c>
    </row>
    <row r="1686" spans="1:4" ht="15.75" customHeight="1">
      <c r="A1686" s="14" t="s">
        <v>6663</v>
      </c>
      <c r="B1686" s="370" t="s">
        <v>13693</v>
      </c>
      <c r="C1686" s="14" t="s">
        <v>160</v>
      </c>
      <c r="D1686" s="14" t="s">
        <v>39602</v>
      </c>
    </row>
    <row r="1687" spans="1:4" ht="15.75" customHeight="1">
      <c r="A1687" s="14" t="s">
        <v>6664</v>
      </c>
      <c r="B1687" s="370" t="s">
        <v>35492</v>
      </c>
      <c r="C1687" s="14" t="s">
        <v>165</v>
      </c>
      <c r="D1687" s="14" t="s">
        <v>39603</v>
      </c>
    </row>
    <row r="1688" spans="1:4" ht="15.75" customHeight="1">
      <c r="A1688" s="14" t="s">
        <v>6665</v>
      </c>
      <c r="B1688" s="370" t="s">
        <v>13694</v>
      </c>
      <c r="C1688" s="14" t="s">
        <v>160</v>
      </c>
      <c r="D1688" s="14" t="s">
        <v>39604</v>
      </c>
    </row>
    <row r="1689" spans="1:4" ht="15.75" customHeight="1">
      <c r="A1689" s="14" t="s">
        <v>6666</v>
      </c>
      <c r="B1689" s="370" t="s">
        <v>35493</v>
      </c>
      <c r="C1689" s="14" t="s">
        <v>165</v>
      </c>
      <c r="D1689" s="14" t="s">
        <v>39605</v>
      </c>
    </row>
    <row r="1690" spans="1:4" ht="15.75" customHeight="1">
      <c r="A1690" s="14" t="s">
        <v>6667</v>
      </c>
      <c r="B1690" s="370" t="s">
        <v>35494</v>
      </c>
      <c r="C1690" s="14" t="s">
        <v>165</v>
      </c>
      <c r="D1690" s="14" t="s">
        <v>39606</v>
      </c>
    </row>
    <row r="1691" spans="1:4" ht="15.75" customHeight="1">
      <c r="A1691" s="14" t="s">
        <v>6668</v>
      </c>
      <c r="B1691" s="370" t="s">
        <v>13695</v>
      </c>
      <c r="C1691" s="14" t="s">
        <v>160</v>
      </c>
      <c r="D1691" s="14" t="s">
        <v>39607</v>
      </c>
    </row>
    <row r="1692" spans="1:4" ht="15.75" customHeight="1">
      <c r="A1692" s="14" t="s">
        <v>6669</v>
      </c>
      <c r="B1692" s="370" t="s">
        <v>13696</v>
      </c>
      <c r="C1692" s="14" t="s">
        <v>160</v>
      </c>
      <c r="D1692" s="14" t="s">
        <v>39608</v>
      </c>
    </row>
    <row r="1693" spans="1:4" ht="15.75" customHeight="1">
      <c r="A1693" s="14" t="s">
        <v>6670</v>
      </c>
      <c r="B1693" s="370" t="s">
        <v>35495</v>
      </c>
      <c r="C1693" s="14" t="s">
        <v>165</v>
      </c>
      <c r="D1693" s="14" t="s">
        <v>39609</v>
      </c>
    </row>
    <row r="1694" spans="1:4" ht="15.75" customHeight="1">
      <c r="A1694" s="14" t="s">
        <v>6671</v>
      </c>
      <c r="B1694" s="370" t="s">
        <v>13697</v>
      </c>
      <c r="C1694" s="14" t="s">
        <v>160</v>
      </c>
      <c r="D1694" s="14" t="s">
        <v>39595</v>
      </c>
    </row>
    <row r="1695" spans="1:4" ht="15.75" customHeight="1">
      <c r="A1695" s="14" t="s">
        <v>6672</v>
      </c>
      <c r="B1695" s="370" t="s">
        <v>35496</v>
      </c>
      <c r="C1695" s="14" t="s">
        <v>165</v>
      </c>
      <c r="D1695" s="14" t="s">
        <v>39610</v>
      </c>
    </row>
    <row r="1696" spans="1:4" ht="15.75" customHeight="1">
      <c r="A1696" s="14" t="s">
        <v>6673</v>
      </c>
      <c r="B1696" s="370" t="s">
        <v>35497</v>
      </c>
      <c r="C1696" s="14" t="s">
        <v>165</v>
      </c>
      <c r="D1696" s="14" t="s">
        <v>39611</v>
      </c>
    </row>
    <row r="1697" spans="1:4" ht="15.75" customHeight="1">
      <c r="A1697" s="14" t="s">
        <v>6674</v>
      </c>
      <c r="B1697" s="370" t="s">
        <v>13698</v>
      </c>
      <c r="C1697" s="14" t="s">
        <v>160</v>
      </c>
      <c r="D1697" s="14" t="s">
        <v>39600</v>
      </c>
    </row>
    <row r="1698" spans="1:4" ht="15.75" customHeight="1">
      <c r="A1698" s="14" t="s">
        <v>6675</v>
      </c>
      <c r="B1698" s="370" t="s">
        <v>35498</v>
      </c>
      <c r="C1698" s="14" t="s">
        <v>165</v>
      </c>
      <c r="D1698" s="14" t="s">
        <v>39612</v>
      </c>
    </row>
    <row r="1699" spans="1:4" ht="15.75" customHeight="1">
      <c r="A1699" s="14" t="s">
        <v>6676</v>
      </c>
      <c r="B1699" s="370" t="s">
        <v>35499</v>
      </c>
      <c r="C1699" s="14" t="s">
        <v>165</v>
      </c>
      <c r="D1699" s="14" t="s">
        <v>39613</v>
      </c>
    </row>
    <row r="1700" spans="1:4" ht="15.75" customHeight="1">
      <c r="A1700" s="14" t="s">
        <v>6677</v>
      </c>
      <c r="B1700" s="370" t="s">
        <v>35500</v>
      </c>
      <c r="C1700" s="14" t="s">
        <v>165</v>
      </c>
      <c r="D1700" s="14" t="s">
        <v>39614</v>
      </c>
    </row>
    <row r="1701" spans="1:4" ht="15.75" customHeight="1">
      <c r="A1701" s="14" t="s">
        <v>6678</v>
      </c>
      <c r="B1701" s="370" t="s">
        <v>35501</v>
      </c>
      <c r="C1701" s="14" t="s">
        <v>165</v>
      </c>
      <c r="D1701" s="14" t="s">
        <v>39615</v>
      </c>
    </row>
    <row r="1702" spans="1:4" ht="15.75" customHeight="1">
      <c r="A1702" s="14" t="s">
        <v>6679</v>
      </c>
      <c r="B1702" s="370" t="s">
        <v>35502</v>
      </c>
      <c r="C1702" s="14" t="s">
        <v>165</v>
      </c>
      <c r="D1702" s="14" t="s">
        <v>39616</v>
      </c>
    </row>
    <row r="1703" spans="1:4" ht="15.75" customHeight="1">
      <c r="A1703" s="14" t="s">
        <v>6680</v>
      </c>
      <c r="B1703" s="370" t="s">
        <v>35503</v>
      </c>
      <c r="C1703" s="14" t="s">
        <v>165</v>
      </c>
      <c r="D1703" s="14" t="s">
        <v>39617</v>
      </c>
    </row>
    <row r="1704" spans="1:4" ht="15.75" customHeight="1">
      <c r="A1704" s="14" t="s">
        <v>6681</v>
      </c>
      <c r="B1704" s="370" t="s">
        <v>13699</v>
      </c>
      <c r="C1704" s="14" t="s">
        <v>160</v>
      </c>
      <c r="D1704" s="14" t="s">
        <v>39618</v>
      </c>
    </row>
    <row r="1705" spans="1:4" ht="15.75" customHeight="1">
      <c r="A1705" s="14" t="s">
        <v>6682</v>
      </c>
      <c r="B1705" s="370" t="s">
        <v>13700</v>
      </c>
      <c r="C1705" s="14" t="s">
        <v>160</v>
      </c>
      <c r="D1705" s="14" t="s">
        <v>39608</v>
      </c>
    </row>
    <row r="1706" spans="1:4" ht="15.75" customHeight="1">
      <c r="A1706" s="14" t="s">
        <v>6683</v>
      </c>
      <c r="B1706" s="370" t="s">
        <v>13701</v>
      </c>
      <c r="C1706" s="14" t="s">
        <v>160</v>
      </c>
      <c r="D1706" s="14" t="s">
        <v>39619</v>
      </c>
    </row>
    <row r="1707" spans="1:4" ht="15.75" customHeight="1">
      <c r="A1707" s="14" t="s">
        <v>6684</v>
      </c>
      <c r="B1707" s="370" t="s">
        <v>35504</v>
      </c>
      <c r="C1707" s="14" t="s">
        <v>165</v>
      </c>
      <c r="D1707" s="14" t="s">
        <v>39620</v>
      </c>
    </row>
    <row r="1708" spans="1:4" ht="15.75" customHeight="1">
      <c r="A1708" s="14" t="s">
        <v>6685</v>
      </c>
      <c r="B1708" s="370" t="s">
        <v>35505</v>
      </c>
      <c r="C1708" s="14" t="s">
        <v>165</v>
      </c>
      <c r="D1708" s="14" t="s">
        <v>39621</v>
      </c>
    </row>
    <row r="1709" spans="1:4" ht="15.75" customHeight="1">
      <c r="A1709" s="14" t="s">
        <v>6686</v>
      </c>
      <c r="B1709" s="370" t="s">
        <v>13702</v>
      </c>
      <c r="C1709" s="14" t="s">
        <v>160</v>
      </c>
      <c r="D1709" s="14" t="s">
        <v>39618</v>
      </c>
    </row>
    <row r="1710" spans="1:4" ht="15.75" customHeight="1">
      <c r="A1710" s="14" t="s">
        <v>6687</v>
      </c>
      <c r="B1710" s="370" t="s">
        <v>13703</v>
      </c>
      <c r="C1710" s="14" t="s">
        <v>160</v>
      </c>
      <c r="D1710" s="14" t="s">
        <v>39622</v>
      </c>
    </row>
    <row r="1711" spans="1:4" ht="15.75" customHeight="1">
      <c r="A1711" s="14" t="s">
        <v>6688</v>
      </c>
      <c r="B1711" s="370" t="s">
        <v>13704</v>
      </c>
      <c r="C1711" s="14" t="s">
        <v>160</v>
      </c>
      <c r="D1711" s="14" t="s">
        <v>39623</v>
      </c>
    </row>
    <row r="1712" spans="1:4" ht="15.75" customHeight="1">
      <c r="A1712" s="14" t="s">
        <v>6689</v>
      </c>
      <c r="B1712" s="370" t="s">
        <v>35506</v>
      </c>
      <c r="C1712" s="14" t="s">
        <v>165</v>
      </c>
      <c r="D1712" s="14" t="s">
        <v>39624</v>
      </c>
    </row>
    <row r="1713" spans="1:4" ht="15.75" customHeight="1">
      <c r="A1713" s="14" t="s">
        <v>6690</v>
      </c>
      <c r="B1713" s="370" t="s">
        <v>35507</v>
      </c>
      <c r="C1713" s="14" t="s">
        <v>165</v>
      </c>
      <c r="D1713" s="14" t="s">
        <v>39625</v>
      </c>
    </row>
    <row r="1714" spans="1:4" ht="15.75" customHeight="1">
      <c r="A1714" s="14" t="s">
        <v>6691</v>
      </c>
      <c r="B1714" s="370" t="s">
        <v>35508</v>
      </c>
      <c r="C1714" s="14" t="s">
        <v>165</v>
      </c>
      <c r="D1714" s="14" t="s">
        <v>39626</v>
      </c>
    </row>
    <row r="1715" spans="1:4" ht="15.75" customHeight="1">
      <c r="A1715" s="14" t="s">
        <v>6692</v>
      </c>
      <c r="B1715" s="370" t="s">
        <v>35509</v>
      </c>
      <c r="C1715" s="14" t="s">
        <v>165</v>
      </c>
      <c r="D1715" s="14" t="s">
        <v>39627</v>
      </c>
    </row>
    <row r="1716" spans="1:4" ht="15.75" customHeight="1">
      <c r="A1716" s="14" t="s">
        <v>6693</v>
      </c>
      <c r="B1716" s="370" t="s">
        <v>13705</v>
      </c>
      <c r="C1716" s="14" t="s">
        <v>160</v>
      </c>
      <c r="D1716" s="14" t="s">
        <v>37790</v>
      </c>
    </row>
    <row r="1717" spans="1:4" ht="15.75" customHeight="1">
      <c r="A1717" s="14" t="s">
        <v>6694</v>
      </c>
      <c r="B1717" s="370" t="s">
        <v>13706</v>
      </c>
      <c r="C1717" s="14" t="s">
        <v>160</v>
      </c>
      <c r="D1717" s="14" t="s">
        <v>39628</v>
      </c>
    </row>
    <row r="1718" spans="1:4" ht="15.75" customHeight="1">
      <c r="A1718" s="14" t="s">
        <v>6695</v>
      </c>
      <c r="B1718" s="370" t="s">
        <v>35510</v>
      </c>
      <c r="C1718" s="14" t="s">
        <v>165</v>
      </c>
      <c r="D1718" s="14" t="s">
        <v>39629</v>
      </c>
    </row>
    <row r="1719" spans="1:4" ht="15.75" customHeight="1">
      <c r="A1719" s="14" t="s">
        <v>6696</v>
      </c>
      <c r="B1719" s="370" t="s">
        <v>13707</v>
      </c>
      <c r="C1719" s="14" t="s">
        <v>160</v>
      </c>
      <c r="D1719" s="14" t="s">
        <v>39628</v>
      </c>
    </row>
    <row r="1720" spans="1:4" ht="15.75" customHeight="1">
      <c r="A1720" s="14" t="s">
        <v>6697</v>
      </c>
      <c r="B1720" s="370" t="s">
        <v>35511</v>
      </c>
      <c r="C1720" s="14" t="s">
        <v>165</v>
      </c>
      <c r="D1720" s="14" t="s">
        <v>39630</v>
      </c>
    </row>
    <row r="1721" spans="1:4" ht="15.75" customHeight="1">
      <c r="A1721" s="14" t="s">
        <v>6698</v>
      </c>
      <c r="B1721" s="370" t="s">
        <v>13708</v>
      </c>
      <c r="C1721" s="14" t="s">
        <v>160</v>
      </c>
      <c r="D1721" s="14" t="s">
        <v>39631</v>
      </c>
    </row>
    <row r="1722" spans="1:4" ht="15.75" customHeight="1">
      <c r="A1722" s="14" t="s">
        <v>6699</v>
      </c>
      <c r="B1722" s="370" t="s">
        <v>35512</v>
      </c>
      <c r="C1722" s="14" t="s">
        <v>165</v>
      </c>
      <c r="D1722" s="14" t="s">
        <v>39632</v>
      </c>
    </row>
    <row r="1723" spans="1:4" ht="15.75" customHeight="1">
      <c r="A1723" s="14" t="s">
        <v>6700</v>
      </c>
      <c r="B1723" s="370" t="s">
        <v>13709</v>
      </c>
      <c r="C1723" s="14" t="s">
        <v>160</v>
      </c>
      <c r="D1723" s="14" t="s">
        <v>39633</v>
      </c>
    </row>
    <row r="1724" spans="1:4" ht="15.75" customHeight="1">
      <c r="A1724" s="14" t="s">
        <v>6701</v>
      </c>
      <c r="B1724" s="370" t="s">
        <v>13710</v>
      </c>
      <c r="C1724" s="14" t="s">
        <v>160</v>
      </c>
      <c r="D1724" s="14" t="s">
        <v>39634</v>
      </c>
    </row>
    <row r="1725" spans="1:4" ht="15.75" customHeight="1">
      <c r="A1725" s="14" t="s">
        <v>6702</v>
      </c>
      <c r="B1725" s="370" t="s">
        <v>35513</v>
      </c>
      <c r="C1725" s="14" t="s">
        <v>165</v>
      </c>
      <c r="D1725" s="14" t="s">
        <v>39635</v>
      </c>
    </row>
    <row r="1726" spans="1:4" ht="15.75" customHeight="1">
      <c r="A1726" s="14" t="s">
        <v>6703</v>
      </c>
      <c r="B1726" s="370" t="s">
        <v>13711</v>
      </c>
      <c r="C1726" s="14" t="s">
        <v>160</v>
      </c>
      <c r="D1726" s="14" t="s">
        <v>39636</v>
      </c>
    </row>
    <row r="1727" spans="1:4" ht="15.75" customHeight="1">
      <c r="A1727" s="14" t="s">
        <v>6704</v>
      </c>
      <c r="B1727" s="370" t="s">
        <v>35514</v>
      </c>
      <c r="C1727" s="14" t="s">
        <v>165</v>
      </c>
      <c r="D1727" s="14" t="s">
        <v>39637</v>
      </c>
    </row>
    <row r="1728" spans="1:4" ht="15.75" customHeight="1">
      <c r="A1728" s="14" t="s">
        <v>6705</v>
      </c>
      <c r="B1728" s="370" t="s">
        <v>35515</v>
      </c>
      <c r="C1728" s="14" t="s">
        <v>165</v>
      </c>
      <c r="D1728" s="14" t="s">
        <v>39638</v>
      </c>
    </row>
    <row r="1729" spans="1:4" ht="15.75" customHeight="1">
      <c r="A1729" s="14" t="s">
        <v>6706</v>
      </c>
      <c r="B1729" s="370" t="s">
        <v>13712</v>
      </c>
      <c r="C1729" s="14" t="s">
        <v>160</v>
      </c>
      <c r="D1729" s="14" t="s">
        <v>39639</v>
      </c>
    </row>
    <row r="1730" spans="1:4" ht="15.75" customHeight="1">
      <c r="A1730" s="14" t="s">
        <v>6707</v>
      </c>
      <c r="B1730" s="370" t="s">
        <v>35516</v>
      </c>
      <c r="C1730" s="14" t="s">
        <v>165</v>
      </c>
      <c r="D1730" s="14" t="s">
        <v>39640</v>
      </c>
    </row>
    <row r="1731" spans="1:4" ht="15.75" customHeight="1">
      <c r="A1731" s="14" t="s">
        <v>6708</v>
      </c>
      <c r="B1731" s="370" t="s">
        <v>13713</v>
      </c>
      <c r="C1731" s="14" t="s">
        <v>160</v>
      </c>
      <c r="D1731" s="14" t="s">
        <v>39641</v>
      </c>
    </row>
    <row r="1732" spans="1:4" ht="15.75" customHeight="1">
      <c r="A1732" s="14" t="s">
        <v>6709</v>
      </c>
      <c r="B1732" s="370" t="s">
        <v>35517</v>
      </c>
      <c r="C1732" s="14" t="s">
        <v>165</v>
      </c>
      <c r="D1732" s="14" t="s">
        <v>39642</v>
      </c>
    </row>
    <row r="1733" spans="1:4" ht="15.75" customHeight="1">
      <c r="A1733" s="14" t="s">
        <v>6710</v>
      </c>
      <c r="B1733" s="370" t="s">
        <v>13714</v>
      </c>
      <c r="C1733" s="14" t="s">
        <v>160</v>
      </c>
      <c r="D1733" s="14" t="s">
        <v>39639</v>
      </c>
    </row>
    <row r="1734" spans="1:4" ht="15.75" customHeight="1">
      <c r="A1734" s="14" t="s">
        <v>6711</v>
      </c>
      <c r="B1734" s="370" t="s">
        <v>13715</v>
      </c>
      <c r="C1734" s="14" t="s">
        <v>160</v>
      </c>
      <c r="D1734" s="14" t="s">
        <v>39643</v>
      </c>
    </row>
    <row r="1735" spans="1:4" ht="15.75" customHeight="1">
      <c r="A1735" s="14" t="s">
        <v>6712</v>
      </c>
      <c r="B1735" s="370" t="s">
        <v>35518</v>
      </c>
      <c r="C1735" s="14" t="s">
        <v>165</v>
      </c>
      <c r="D1735" s="14" t="s">
        <v>39644</v>
      </c>
    </row>
    <row r="1736" spans="1:4" ht="15.75" customHeight="1">
      <c r="A1736" s="14" t="s">
        <v>6713</v>
      </c>
      <c r="B1736" s="370" t="s">
        <v>13716</v>
      </c>
      <c r="C1736" s="14" t="s">
        <v>160</v>
      </c>
      <c r="D1736" s="14" t="s">
        <v>39645</v>
      </c>
    </row>
    <row r="1737" spans="1:4" ht="15.75" customHeight="1">
      <c r="A1737" s="14" t="s">
        <v>6714</v>
      </c>
      <c r="B1737" s="370" t="s">
        <v>35519</v>
      </c>
      <c r="C1737" s="14" t="s">
        <v>165</v>
      </c>
      <c r="D1737" s="14" t="s">
        <v>39646</v>
      </c>
    </row>
    <row r="1738" spans="1:4" ht="15.75" customHeight="1">
      <c r="A1738" s="14" t="s">
        <v>6715</v>
      </c>
      <c r="B1738" s="370" t="s">
        <v>13717</v>
      </c>
      <c r="C1738" s="14" t="s">
        <v>160</v>
      </c>
      <c r="D1738" s="14" t="s">
        <v>39645</v>
      </c>
    </row>
    <row r="1739" spans="1:4" ht="15.75" customHeight="1">
      <c r="A1739" s="14" t="s">
        <v>6716</v>
      </c>
      <c r="B1739" s="370" t="s">
        <v>35520</v>
      </c>
      <c r="C1739" s="14" t="s">
        <v>165</v>
      </c>
      <c r="D1739" s="14" t="s">
        <v>39647</v>
      </c>
    </row>
    <row r="1740" spans="1:4" ht="15.75" customHeight="1">
      <c r="A1740" s="14" t="s">
        <v>6717</v>
      </c>
      <c r="B1740" s="370" t="s">
        <v>35521</v>
      </c>
      <c r="C1740" s="14" t="s">
        <v>165</v>
      </c>
      <c r="D1740" s="14" t="s">
        <v>39648</v>
      </c>
    </row>
    <row r="1741" spans="1:4" ht="15.75" customHeight="1">
      <c r="A1741" s="14" t="s">
        <v>6718</v>
      </c>
      <c r="B1741" s="370" t="s">
        <v>13718</v>
      </c>
      <c r="C1741" s="14" t="s">
        <v>160</v>
      </c>
      <c r="D1741" s="14" t="s">
        <v>39649</v>
      </c>
    </row>
    <row r="1742" spans="1:4" ht="15.75" customHeight="1">
      <c r="A1742" s="14" t="s">
        <v>6719</v>
      </c>
      <c r="B1742" s="370" t="s">
        <v>35522</v>
      </c>
      <c r="C1742" s="14" t="s">
        <v>165</v>
      </c>
      <c r="D1742" s="14" t="s">
        <v>39650</v>
      </c>
    </row>
    <row r="1743" spans="1:4" ht="15.75" customHeight="1">
      <c r="A1743" s="14" t="s">
        <v>6720</v>
      </c>
      <c r="B1743" s="370" t="s">
        <v>13719</v>
      </c>
      <c r="C1743" s="14" t="s">
        <v>160</v>
      </c>
      <c r="D1743" s="14" t="s">
        <v>39651</v>
      </c>
    </row>
    <row r="1744" spans="1:4" ht="15.75" customHeight="1">
      <c r="A1744" s="14" t="s">
        <v>6721</v>
      </c>
      <c r="B1744" s="370" t="s">
        <v>13720</v>
      </c>
      <c r="C1744" s="14" t="s">
        <v>160</v>
      </c>
      <c r="D1744" s="14" t="s">
        <v>39652</v>
      </c>
    </row>
    <row r="1745" spans="1:4" ht="15.75" customHeight="1">
      <c r="A1745" s="14" t="s">
        <v>6722</v>
      </c>
      <c r="B1745" s="370" t="s">
        <v>13721</v>
      </c>
      <c r="C1745" s="14" t="s">
        <v>160</v>
      </c>
      <c r="D1745" s="14" t="s">
        <v>39653</v>
      </c>
    </row>
    <row r="1746" spans="1:4" ht="15.75" customHeight="1">
      <c r="A1746" s="14" t="s">
        <v>6723</v>
      </c>
      <c r="B1746" s="370" t="s">
        <v>35523</v>
      </c>
      <c r="C1746" s="14" t="s">
        <v>165</v>
      </c>
      <c r="D1746" s="14" t="s">
        <v>39654</v>
      </c>
    </row>
    <row r="1747" spans="1:4" ht="15.75" customHeight="1">
      <c r="A1747" s="14" t="s">
        <v>6724</v>
      </c>
      <c r="B1747" s="370" t="s">
        <v>13722</v>
      </c>
      <c r="C1747" s="14" t="s">
        <v>160</v>
      </c>
      <c r="D1747" s="14" t="s">
        <v>39655</v>
      </c>
    </row>
    <row r="1748" spans="1:4" ht="15.75" customHeight="1">
      <c r="A1748" s="14" t="s">
        <v>6725</v>
      </c>
      <c r="B1748" s="370" t="s">
        <v>35524</v>
      </c>
      <c r="C1748" s="14" t="s">
        <v>165</v>
      </c>
      <c r="D1748" s="14" t="s">
        <v>39656</v>
      </c>
    </row>
    <row r="1749" spans="1:4" ht="15.75" customHeight="1">
      <c r="A1749" s="14" t="s">
        <v>6726</v>
      </c>
      <c r="B1749" s="370" t="s">
        <v>13723</v>
      </c>
      <c r="C1749" s="14" t="s">
        <v>160</v>
      </c>
      <c r="D1749" s="14" t="s">
        <v>39634</v>
      </c>
    </row>
    <row r="1750" spans="1:4" ht="15.75" customHeight="1">
      <c r="A1750" s="14" t="s">
        <v>6727</v>
      </c>
      <c r="B1750" s="370" t="s">
        <v>35525</v>
      </c>
      <c r="C1750" s="14" t="s">
        <v>165</v>
      </c>
      <c r="D1750" s="14" t="s">
        <v>39657</v>
      </c>
    </row>
    <row r="1751" spans="1:4" ht="15.75" customHeight="1">
      <c r="A1751" s="14" t="s">
        <v>6728</v>
      </c>
      <c r="B1751" s="370" t="s">
        <v>13724</v>
      </c>
      <c r="C1751" s="14" t="s">
        <v>160</v>
      </c>
      <c r="D1751" s="14" t="s">
        <v>39636</v>
      </c>
    </row>
    <row r="1752" spans="1:4" ht="15.75" customHeight="1">
      <c r="A1752" s="14" t="s">
        <v>6729</v>
      </c>
      <c r="B1752" s="370" t="s">
        <v>35526</v>
      </c>
      <c r="C1752" s="14" t="s">
        <v>165</v>
      </c>
      <c r="D1752" s="14" t="s">
        <v>39658</v>
      </c>
    </row>
    <row r="1753" spans="1:4" ht="15.75" customHeight="1">
      <c r="A1753" s="14" t="s">
        <v>6730</v>
      </c>
      <c r="B1753" s="370" t="s">
        <v>13725</v>
      </c>
      <c r="C1753" s="14" t="s">
        <v>160</v>
      </c>
      <c r="D1753" s="14" t="s">
        <v>39659</v>
      </c>
    </row>
    <row r="1754" spans="1:4" ht="15.75" customHeight="1">
      <c r="A1754" s="14" t="s">
        <v>6731</v>
      </c>
      <c r="B1754" s="370" t="s">
        <v>13726</v>
      </c>
      <c r="C1754" s="14" t="s">
        <v>165</v>
      </c>
      <c r="D1754" s="14" t="s">
        <v>39660</v>
      </c>
    </row>
    <row r="1755" spans="1:4" ht="15.75" customHeight="1">
      <c r="A1755" s="14" t="s">
        <v>6732</v>
      </c>
      <c r="B1755" s="370" t="s">
        <v>13727</v>
      </c>
      <c r="C1755" s="14" t="s">
        <v>165</v>
      </c>
      <c r="D1755" s="14" t="s">
        <v>39661</v>
      </c>
    </row>
    <row r="1756" spans="1:4" ht="15.75" customHeight="1">
      <c r="A1756" s="14" t="s">
        <v>6733</v>
      </c>
      <c r="B1756" s="370" t="s">
        <v>38720</v>
      </c>
      <c r="C1756" s="14" t="s">
        <v>165</v>
      </c>
      <c r="D1756" s="14" t="s">
        <v>39662</v>
      </c>
    </row>
    <row r="1757" spans="1:4" ht="15.75" customHeight="1">
      <c r="A1757" s="14" t="s">
        <v>6734</v>
      </c>
      <c r="B1757" s="370" t="s">
        <v>38721</v>
      </c>
      <c r="C1757" s="14" t="s">
        <v>165</v>
      </c>
      <c r="D1757" s="14" t="s">
        <v>39663</v>
      </c>
    </row>
    <row r="1758" spans="1:4" ht="15.75" customHeight="1">
      <c r="A1758" s="14" t="s">
        <v>6735</v>
      </c>
      <c r="B1758" s="370" t="s">
        <v>38722</v>
      </c>
      <c r="C1758" s="14" t="s">
        <v>165</v>
      </c>
      <c r="D1758" s="14" t="s">
        <v>39664</v>
      </c>
    </row>
    <row r="1759" spans="1:4" ht="15.75" customHeight="1">
      <c r="A1759" s="14" t="s">
        <v>6736</v>
      </c>
      <c r="B1759" s="370" t="s">
        <v>13728</v>
      </c>
      <c r="C1759" s="14" t="s">
        <v>165</v>
      </c>
      <c r="D1759" s="14" t="s">
        <v>39665</v>
      </c>
    </row>
    <row r="1760" spans="1:4" ht="15.75" customHeight="1">
      <c r="A1760" s="14" t="s">
        <v>6737</v>
      </c>
      <c r="B1760" s="370" t="s">
        <v>35527</v>
      </c>
      <c r="C1760" s="14" t="s">
        <v>165</v>
      </c>
      <c r="D1760" s="14" t="s">
        <v>39666</v>
      </c>
    </row>
    <row r="1761" spans="1:4" ht="15.75" customHeight="1">
      <c r="A1761" s="14" t="s">
        <v>6738</v>
      </c>
      <c r="B1761" s="370" t="s">
        <v>35528</v>
      </c>
      <c r="C1761" s="14" t="s">
        <v>165</v>
      </c>
      <c r="D1761" s="14" t="s">
        <v>39667</v>
      </c>
    </row>
    <row r="1762" spans="1:4" ht="15.75" customHeight="1">
      <c r="A1762" s="14" t="s">
        <v>6739</v>
      </c>
      <c r="B1762" s="370" t="s">
        <v>35529</v>
      </c>
      <c r="C1762" s="14" t="s">
        <v>165</v>
      </c>
      <c r="D1762" s="14" t="s">
        <v>39668</v>
      </c>
    </row>
    <row r="1763" spans="1:4" ht="15.75" customHeight="1">
      <c r="A1763" s="14" t="s">
        <v>6740</v>
      </c>
      <c r="B1763" s="370" t="s">
        <v>35530</v>
      </c>
      <c r="C1763" s="14" t="s">
        <v>165</v>
      </c>
      <c r="D1763" s="14" t="s">
        <v>39669</v>
      </c>
    </row>
    <row r="1764" spans="1:4" ht="15.75" customHeight="1">
      <c r="A1764" s="14" t="s">
        <v>6741</v>
      </c>
      <c r="B1764" s="370" t="s">
        <v>13729</v>
      </c>
      <c r="C1764" s="14" t="s">
        <v>160</v>
      </c>
      <c r="D1764" s="14" t="s">
        <v>39670</v>
      </c>
    </row>
    <row r="1765" spans="1:4" ht="15.75" customHeight="1">
      <c r="A1765" s="14" t="s">
        <v>6742</v>
      </c>
      <c r="B1765" s="370" t="s">
        <v>13730</v>
      </c>
      <c r="C1765" s="14" t="s">
        <v>160</v>
      </c>
      <c r="D1765" s="14" t="s">
        <v>39671</v>
      </c>
    </row>
    <row r="1766" spans="1:4" ht="15.75" customHeight="1">
      <c r="A1766" s="14" t="s">
        <v>6743</v>
      </c>
      <c r="B1766" s="370" t="s">
        <v>13731</v>
      </c>
      <c r="C1766" s="14" t="s">
        <v>160</v>
      </c>
      <c r="D1766" s="14" t="s">
        <v>39672</v>
      </c>
    </row>
    <row r="1767" spans="1:4" ht="15.75" customHeight="1">
      <c r="A1767" s="14" t="s">
        <v>6744</v>
      </c>
      <c r="B1767" s="370" t="s">
        <v>13732</v>
      </c>
      <c r="C1767" s="14" t="s">
        <v>160</v>
      </c>
      <c r="D1767" s="14" t="s">
        <v>39673</v>
      </c>
    </row>
    <row r="1768" spans="1:4" ht="15.75" customHeight="1">
      <c r="A1768" s="14" t="s">
        <v>6745</v>
      </c>
      <c r="B1768" s="370" t="s">
        <v>13733</v>
      </c>
      <c r="C1768" s="14" t="s">
        <v>160</v>
      </c>
      <c r="D1768" s="14" t="s">
        <v>39674</v>
      </c>
    </row>
    <row r="1769" spans="1:4" ht="15.75" customHeight="1">
      <c r="A1769" s="14" t="s">
        <v>6746</v>
      </c>
      <c r="B1769" s="370" t="s">
        <v>13734</v>
      </c>
      <c r="C1769" s="14" t="s">
        <v>160</v>
      </c>
      <c r="D1769" s="14" t="s">
        <v>39675</v>
      </c>
    </row>
    <row r="1770" spans="1:4" ht="15.75" customHeight="1">
      <c r="A1770" s="14" t="s">
        <v>6747</v>
      </c>
      <c r="B1770" s="370" t="s">
        <v>13735</v>
      </c>
      <c r="C1770" s="14" t="s">
        <v>160</v>
      </c>
      <c r="D1770" s="14" t="s">
        <v>39676</v>
      </c>
    </row>
    <row r="1771" spans="1:4" ht="15.75" customHeight="1">
      <c r="A1771" s="14" t="s">
        <v>6748</v>
      </c>
      <c r="B1771" s="370" t="s">
        <v>13736</v>
      </c>
      <c r="C1771" s="14" t="s">
        <v>160</v>
      </c>
      <c r="D1771" s="14" t="s">
        <v>39677</v>
      </c>
    </row>
    <row r="1772" spans="1:4" ht="15.75" customHeight="1">
      <c r="A1772" s="14" t="s">
        <v>6749</v>
      </c>
      <c r="B1772" s="370" t="s">
        <v>13737</v>
      </c>
      <c r="C1772" s="14" t="s">
        <v>160</v>
      </c>
      <c r="D1772" s="14" t="s">
        <v>38302</v>
      </c>
    </row>
    <row r="1773" spans="1:4" ht="15.75" customHeight="1">
      <c r="A1773" s="14" t="s">
        <v>6750</v>
      </c>
      <c r="B1773" s="370" t="s">
        <v>13738</v>
      </c>
      <c r="C1773" s="14" t="s">
        <v>160</v>
      </c>
      <c r="D1773" s="14" t="s">
        <v>39678</v>
      </c>
    </row>
    <row r="1774" spans="1:4" ht="15.75" customHeight="1">
      <c r="A1774" s="14" t="s">
        <v>6751</v>
      </c>
      <c r="B1774" s="370" t="s">
        <v>13739</v>
      </c>
      <c r="C1774" s="14" t="s">
        <v>160</v>
      </c>
      <c r="D1774" s="14" t="s">
        <v>39679</v>
      </c>
    </row>
    <row r="1775" spans="1:4" ht="15.75" customHeight="1">
      <c r="A1775" s="14" t="s">
        <v>6752</v>
      </c>
      <c r="B1775" s="370" t="s">
        <v>13740</v>
      </c>
      <c r="C1775" s="14" t="s">
        <v>160</v>
      </c>
      <c r="D1775" s="14" t="s">
        <v>21645</v>
      </c>
    </row>
    <row r="1776" spans="1:4" ht="15.75" customHeight="1">
      <c r="A1776" s="14" t="s">
        <v>6753</v>
      </c>
      <c r="B1776" s="370" t="s">
        <v>13741</v>
      </c>
      <c r="C1776" s="14" t="s">
        <v>160</v>
      </c>
      <c r="D1776" s="14" t="s">
        <v>18925</v>
      </c>
    </row>
    <row r="1777" spans="1:4" ht="15.75" customHeight="1">
      <c r="A1777" s="14" t="s">
        <v>6754</v>
      </c>
      <c r="B1777" s="370" t="s">
        <v>13742</v>
      </c>
      <c r="C1777" s="14" t="s">
        <v>160</v>
      </c>
      <c r="D1777" s="14" t="s">
        <v>39680</v>
      </c>
    </row>
    <row r="1778" spans="1:4" ht="15.75" customHeight="1">
      <c r="A1778" s="14" t="s">
        <v>6755</v>
      </c>
      <c r="B1778" s="370" t="s">
        <v>13743</v>
      </c>
      <c r="C1778" s="14" t="s">
        <v>160</v>
      </c>
      <c r="D1778" s="14" t="s">
        <v>39681</v>
      </c>
    </row>
    <row r="1779" spans="1:4" ht="15.75" customHeight="1">
      <c r="A1779" s="14" t="s">
        <v>6756</v>
      </c>
      <c r="B1779" s="370" t="s">
        <v>13744</v>
      </c>
      <c r="C1779" s="14" t="s">
        <v>160</v>
      </c>
      <c r="D1779" s="14" t="s">
        <v>39682</v>
      </c>
    </row>
    <row r="1780" spans="1:4" ht="15.75" customHeight="1">
      <c r="A1780" s="14" t="s">
        <v>6757</v>
      </c>
      <c r="B1780" s="370" t="s">
        <v>13745</v>
      </c>
      <c r="C1780" s="14" t="s">
        <v>160</v>
      </c>
      <c r="D1780" s="14" t="s">
        <v>39683</v>
      </c>
    </row>
    <row r="1781" spans="1:4" ht="15.75" customHeight="1">
      <c r="A1781" s="14" t="s">
        <v>6758</v>
      </c>
      <c r="B1781" s="370" t="s">
        <v>13746</v>
      </c>
      <c r="C1781" s="14" t="s">
        <v>160</v>
      </c>
      <c r="D1781" s="14" t="s">
        <v>19299</v>
      </c>
    </row>
    <row r="1782" spans="1:4" ht="15.75" customHeight="1">
      <c r="A1782" s="14" t="s">
        <v>6759</v>
      </c>
      <c r="B1782" s="370" t="s">
        <v>13747</v>
      </c>
      <c r="C1782" s="14" t="s">
        <v>160</v>
      </c>
      <c r="D1782" s="14" t="s">
        <v>39684</v>
      </c>
    </row>
    <row r="1783" spans="1:4" ht="15.75" customHeight="1">
      <c r="A1783" s="14" t="s">
        <v>6760</v>
      </c>
      <c r="B1783" s="370" t="s">
        <v>13748</v>
      </c>
      <c r="C1783" s="14" t="s">
        <v>160</v>
      </c>
      <c r="D1783" s="14" t="s">
        <v>19849</v>
      </c>
    </row>
    <row r="1784" spans="1:4" ht="15.75" customHeight="1">
      <c r="A1784" s="14" t="s">
        <v>6761</v>
      </c>
      <c r="B1784" s="370" t="s">
        <v>13749</v>
      </c>
      <c r="C1784" s="14" t="s">
        <v>160</v>
      </c>
      <c r="D1784" s="14" t="s">
        <v>39685</v>
      </c>
    </row>
    <row r="1785" spans="1:4" ht="15.75" customHeight="1">
      <c r="A1785" s="14" t="s">
        <v>6762</v>
      </c>
      <c r="B1785" s="370" t="s">
        <v>13750</v>
      </c>
      <c r="C1785" s="14" t="s">
        <v>160</v>
      </c>
      <c r="D1785" s="14" t="s">
        <v>39686</v>
      </c>
    </row>
    <row r="1786" spans="1:4" ht="15.75" customHeight="1">
      <c r="A1786" s="14" t="s">
        <v>6763</v>
      </c>
      <c r="B1786" s="370" t="s">
        <v>13751</v>
      </c>
      <c r="C1786" s="14" t="s">
        <v>160</v>
      </c>
      <c r="D1786" s="14" t="s">
        <v>39687</v>
      </c>
    </row>
    <row r="1787" spans="1:4" ht="15.75" customHeight="1">
      <c r="A1787" s="14" t="s">
        <v>6764</v>
      </c>
      <c r="B1787" s="370" t="s">
        <v>13752</v>
      </c>
      <c r="C1787" s="14" t="s">
        <v>160</v>
      </c>
      <c r="D1787" s="14" t="s">
        <v>39688</v>
      </c>
    </row>
    <row r="1788" spans="1:4" ht="15.75" customHeight="1">
      <c r="A1788" s="14" t="s">
        <v>6765</v>
      </c>
      <c r="B1788" s="370" t="s">
        <v>13753</v>
      </c>
      <c r="C1788" s="14" t="s">
        <v>160</v>
      </c>
      <c r="D1788" s="14" t="s">
        <v>36485</v>
      </c>
    </row>
    <row r="1789" spans="1:4" ht="15.75" customHeight="1">
      <c r="A1789" s="14" t="s">
        <v>6766</v>
      </c>
      <c r="B1789" s="370" t="s">
        <v>13754</v>
      </c>
      <c r="C1789" s="14" t="s">
        <v>160</v>
      </c>
      <c r="D1789" s="14" t="s">
        <v>39689</v>
      </c>
    </row>
    <row r="1790" spans="1:4" ht="15.75" customHeight="1">
      <c r="A1790" s="14" t="s">
        <v>6767</v>
      </c>
      <c r="B1790" s="370" t="s">
        <v>13755</v>
      </c>
      <c r="C1790" s="14" t="s">
        <v>160</v>
      </c>
      <c r="D1790" s="14" t="s">
        <v>39690</v>
      </c>
    </row>
    <row r="1791" spans="1:4" ht="15.75" customHeight="1">
      <c r="A1791" s="14" t="s">
        <v>6768</v>
      </c>
      <c r="B1791" s="370" t="s">
        <v>13756</v>
      </c>
      <c r="C1791" s="14" t="s">
        <v>160</v>
      </c>
      <c r="D1791" s="14" t="s">
        <v>39691</v>
      </c>
    </row>
    <row r="1792" spans="1:4" ht="15.75" customHeight="1">
      <c r="A1792" s="14" t="s">
        <v>6769</v>
      </c>
      <c r="B1792" s="370" t="s">
        <v>13757</v>
      </c>
      <c r="C1792" s="14" t="s">
        <v>160</v>
      </c>
      <c r="D1792" s="14" t="s">
        <v>39692</v>
      </c>
    </row>
    <row r="1793" spans="1:4" ht="15.75" customHeight="1">
      <c r="A1793" s="14" t="s">
        <v>6770</v>
      </c>
      <c r="B1793" s="370" t="s">
        <v>13758</v>
      </c>
      <c r="C1793" s="14" t="s">
        <v>160</v>
      </c>
      <c r="D1793" s="14" t="s">
        <v>39693</v>
      </c>
    </row>
    <row r="1794" spans="1:4" ht="15.75" customHeight="1">
      <c r="A1794" s="14" t="s">
        <v>6771</v>
      </c>
      <c r="B1794" s="370" t="s">
        <v>13759</v>
      </c>
      <c r="C1794" s="14" t="s">
        <v>160</v>
      </c>
      <c r="D1794" s="14" t="s">
        <v>39694</v>
      </c>
    </row>
    <row r="1795" spans="1:4" ht="15.75" customHeight="1">
      <c r="A1795" s="14" t="s">
        <v>6772</v>
      </c>
      <c r="B1795" s="370" t="s">
        <v>13760</v>
      </c>
      <c r="C1795" s="14" t="s">
        <v>160</v>
      </c>
      <c r="D1795" s="14" t="s">
        <v>19464</v>
      </c>
    </row>
    <row r="1796" spans="1:4" ht="15.75" customHeight="1">
      <c r="A1796" s="14" t="s">
        <v>6773</v>
      </c>
      <c r="B1796" s="370" t="s">
        <v>13761</v>
      </c>
      <c r="C1796" s="14" t="s">
        <v>166</v>
      </c>
      <c r="D1796" s="14" t="s">
        <v>37094</v>
      </c>
    </row>
    <row r="1797" spans="1:4" ht="15.75" customHeight="1">
      <c r="A1797" s="14" t="s">
        <v>6774</v>
      </c>
      <c r="B1797" s="370" t="s">
        <v>13762</v>
      </c>
      <c r="C1797" s="14" t="s">
        <v>143</v>
      </c>
      <c r="D1797" s="14" t="s">
        <v>19171</v>
      </c>
    </row>
    <row r="1798" spans="1:4" ht="15.75" customHeight="1">
      <c r="A1798" s="14" t="s">
        <v>6775</v>
      </c>
      <c r="B1798" s="370" t="s">
        <v>13763</v>
      </c>
      <c r="C1798" s="14" t="s">
        <v>143</v>
      </c>
      <c r="D1798" s="14" t="s">
        <v>39223</v>
      </c>
    </row>
    <row r="1799" spans="1:4" ht="15.75" customHeight="1">
      <c r="A1799" s="14" t="s">
        <v>6776</v>
      </c>
      <c r="B1799" s="370" t="s">
        <v>13764</v>
      </c>
      <c r="C1799" s="14" t="s">
        <v>143</v>
      </c>
      <c r="D1799" s="14" t="s">
        <v>21762</v>
      </c>
    </row>
    <row r="1800" spans="1:4" ht="15.75" customHeight="1">
      <c r="A1800" s="14" t="s">
        <v>6777</v>
      </c>
      <c r="B1800" s="370" t="s">
        <v>13765</v>
      </c>
      <c r="C1800" s="14" t="s">
        <v>143</v>
      </c>
      <c r="D1800" s="14" t="s">
        <v>18581</v>
      </c>
    </row>
    <row r="1801" spans="1:4" ht="15.75" customHeight="1">
      <c r="A1801" s="14" t="s">
        <v>6778</v>
      </c>
      <c r="B1801" s="370" t="s">
        <v>13766</v>
      </c>
      <c r="C1801" s="14" t="s">
        <v>143</v>
      </c>
      <c r="D1801" s="14" t="s">
        <v>19650</v>
      </c>
    </row>
    <row r="1802" spans="1:4" ht="15.75" customHeight="1">
      <c r="A1802" s="14" t="s">
        <v>6779</v>
      </c>
      <c r="B1802" s="370" t="s">
        <v>13767</v>
      </c>
      <c r="C1802" s="14" t="s">
        <v>143</v>
      </c>
      <c r="D1802" s="14" t="s">
        <v>18742</v>
      </c>
    </row>
    <row r="1803" spans="1:4" ht="15.75" customHeight="1">
      <c r="A1803" s="14" t="s">
        <v>6780</v>
      </c>
      <c r="B1803" s="370" t="s">
        <v>13768</v>
      </c>
      <c r="C1803" s="14" t="s">
        <v>143</v>
      </c>
      <c r="D1803" s="14" t="s">
        <v>18443</v>
      </c>
    </row>
    <row r="1804" spans="1:4" ht="15.75" customHeight="1">
      <c r="A1804" s="14" t="s">
        <v>6781</v>
      </c>
      <c r="B1804" s="370" t="s">
        <v>13769</v>
      </c>
      <c r="C1804" s="14" t="s">
        <v>143</v>
      </c>
      <c r="D1804" s="14" t="s">
        <v>19115</v>
      </c>
    </row>
    <row r="1805" spans="1:4" ht="15.75" customHeight="1">
      <c r="A1805" s="14" t="s">
        <v>6782</v>
      </c>
      <c r="B1805" s="370" t="s">
        <v>13770</v>
      </c>
      <c r="C1805" s="14" t="s">
        <v>167</v>
      </c>
      <c r="D1805" s="14" t="s">
        <v>36627</v>
      </c>
    </row>
    <row r="1806" spans="1:4" ht="15.75" customHeight="1">
      <c r="A1806" s="14" t="s">
        <v>6783</v>
      </c>
      <c r="B1806" s="370" t="s">
        <v>13771</v>
      </c>
      <c r="C1806" s="14" t="s">
        <v>165</v>
      </c>
      <c r="D1806" s="14" t="s">
        <v>39695</v>
      </c>
    </row>
    <row r="1807" spans="1:4" ht="15.75" customHeight="1">
      <c r="A1807" s="14" t="s">
        <v>6784</v>
      </c>
      <c r="B1807" s="370" t="s">
        <v>13772</v>
      </c>
      <c r="C1807" s="14" t="s">
        <v>165</v>
      </c>
      <c r="D1807" s="14" t="s">
        <v>39696</v>
      </c>
    </row>
    <row r="1808" spans="1:4" ht="15.75" customHeight="1">
      <c r="A1808" s="14" t="s">
        <v>6785</v>
      </c>
      <c r="B1808" s="370" t="s">
        <v>13773</v>
      </c>
      <c r="C1808" s="14" t="s">
        <v>165</v>
      </c>
      <c r="D1808" s="14" t="s">
        <v>39697</v>
      </c>
    </row>
    <row r="1809" spans="1:4" ht="15.75" customHeight="1">
      <c r="A1809" s="14" t="s">
        <v>6786</v>
      </c>
      <c r="B1809" s="370" t="s">
        <v>13774</v>
      </c>
      <c r="C1809" s="14" t="s">
        <v>165</v>
      </c>
      <c r="D1809" s="14" t="s">
        <v>39698</v>
      </c>
    </row>
    <row r="1810" spans="1:4" ht="15.75" customHeight="1">
      <c r="A1810" s="14" t="s">
        <v>6787</v>
      </c>
      <c r="B1810" s="370" t="s">
        <v>13775</v>
      </c>
      <c r="C1810" s="14" t="s">
        <v>165</v>
      </c>
      <c r="D1810" s="14" t="s">
        <v>39699</v>
      </c>
    </row>
    <row r="1811" spans="1:4" ht="15.75" customHeight="1">
      <c r="A1811" s="14" t="s">
        <v>6788</v>
      </c>
      <c r="B1811" s="370" t="s">
        <v>13776</v>
      </c>
      <c r="C1811" s="14" t="s">
        <v>165</v>
      </c>
      <c r="D1811" s="14" t="s">
        <v>39700</v>
      </c>
    </row>
    <row r="1812" spans="1:4" ht="15.75" customHeight="1">
      <c r="A1812" s="14" t="s">
        <v>6789</v>
      </c>
      <c r="B1812" s="370" t="s">
        <v>13777</v>
      </c>
      <c r="C1812" s="14" t="s">
        <v>165</v>
      </c>
      <c r="D1812" s="14" t="s">
        <v>39701</v>
      </c>
    </row>
    <row r="1813" spans="1:4" ht="15.75" customHeight="1">
      <c r="A1813" s="14" t="s">
        <v>6790</v>
      </c>
      <c r="B1813" s="370" t="s">
        <v>13778</v>
      </c>
      <c r="C1813" s="14" t="s">
        <v>165</v>
      </c>
      <c r="D1813" s="14" t="s">
        <v>39702</v>
      </c>
    </row>
    <row r="1814" spans="1:4" ht="15.75" customHeight="1">
      <c r="A1814" s="14" t="s">
        <v>6791</v>
      </c>
      <c r="B1814" s="370" t="s">
        <v>13779</v>
      </c>
      <c r="C1814" s="14" t="s">
        <v>165</v>
      </c>
      <c r="D1814" s="14" t="s">
        <v>39703</v>
      </c>
    </row>
    <row r="1815" spans="1:4" ht="15.75" customHeight="1">
      <c r="A1815" s="14" t="s">
        <v>6792</v>
      </c>
      <c r="B1815" s="370" t="s">
        <v>13780</v>
      </c>
      <c r="C1815" s="14" t="s">
        <v>165</v>
      </c>
      <c r="D1815" s="14" t="s">
        <v>39704</v>
      </c>
    </row>
    <row r="1816" spans="1:4" ht="15.75" customHeight="1">
      <c r="A1816" s="14" t="s">
        <v>6793</v>
      </c>
      <c r="B1816" s="370" t="s">
        <v>13781</v>
      </c>
      <c r="C1816" s="14" t="s">
        <v>165</v>
      </c>
      <c r="D1816" s="14" t="s">
        <v>39705</v>
      </c>
    </row>
    <row r="1817" spans="1:4" ht="15.75" customHeight="1">
      <c r="A1817" s="14" t="s">
        <v>6794</v>
      </c>
      <c r="B1817" s="370" t="s">
        <v>13782</v>
      </c>
      <c r="C1817" s="14" t="s">
        <v>165</v>
      </c>
      <c r="D1817" s="14" t="s">
        <v>39706</v>
      </c>
    </row>
    <row r="1818" spans="1:4" ht="15.75" customHeight="1">
      <c r="A1818" s="14" t="s">
        <v>6795</v>
      </c>
      <c r="B1818" s="370" t="s">
        <v>13783</v>
      </c>
      <c r="C1818" s="14" t="s">
        <v>165</v>
      </c>
      <c r="D1818" s="14" t="s">
        <v>39707</v>
      </c>
    </row>
    <row r="1819" spans="1:4" ht="15.75" customHeight="1">
      <c r="A1819" s="14" t="s">
        <v>6796</v>
      </c>
      <c r="B1819" s="370" t="s">
        <v>13784</v>
      </c>
      <c r="C1819" s="14" t="s">
        <v>165</v>
      </c>
      <c r="D1819" s="14" t="s">
        <v>39708</v>
      </c>
    </row>
    <row r="1820" spans="1:4" ht="15.75" customHeight="1">
      <c r="A1820" s="14" t="s">
        <v>6797</v>
      </c>
      <c r="B1820" s="370" t="s">
        <v>13785</v>
      </c>
      <c r="C1820" s="14" t="s">
        <v>165</v>
      </c>
      <c r="D1820" s="14" t="s">
        <v>39709</v>
      </c>
    </row>
    <row r="1821" spans="1:4" ht="15.75" customHeight="1">
      <c r="A1821" s="14" t="s">
        <v>6798</v>
      </c>
      <c r="B1821" s="370" t="s">
        <v>13786</v>
      </c>
      <c r="C1821" s="14" t="s">
        <v>165</v>
      </c>
      <c r="D1821" s="14" t="s">
        <v>39710</v>
      </c>
    </row>
    <row r="1822" spans="1:4" ht="15.75" customHeight="1">
      <c r="A1822" s="14" t="s">
        <v>6799</v>
      </c>
      <c r="B1822" s="370" t="s">
        <v>13787</v>
      </c>
      <c r="C1822" s="14" t="s">
        <v>165</v>
      </c>
      <c r="D1822" s="14" t="s">
        <v>39711</v>
      </c>
    </row>
    <row r="1823" spans="1:4" ht="15.75" customHeight="1">
      <c r="A1823" s="14" t="s">
        <v>6800</v>
      </c>
      <c r="B1823" s="370" t="s">
        <v>13788</v>
      </c>
      <c r="C1823" s="14" t="s">
        <v>165</v>
      </c>
      <c r="D1823" s="14" t="s">
        <v>39712</v>
      </c>
    </row>
    <row r="1824" spans="1:4" ht="15.75" customHeight="1">
      <c r="A1824" s="14" t="s">
        <v>6801</v>
      </c>
      <c r="B1824" s="370" t="s">
        <v>13789</v>
      </c>
      <c r="C1824" s="14" t="s">
        <v>165</v>
      </c>
      <c r="D1824" s="14" t="s">
        <v>39713</v>
      </c>
    </row>
    <row r="1825" spans="1:4" ht="15.75" customHeight="1">
      <c r="A1825" s="14" t="s">
        <v>6802</v>
      </c>
      <c r="B1825" s="370" t="s">
        <v>13790</v>
      </c>
      <c r="C1825" s="14" t="s">
        <v>165</v>
      </c>
      <c r="D1825" s="14" t="s">
        <v>39714</v>
      </c>
    </row>
    <row r="1826" spans="1:4" ht="15.75" customHeight="1">
      <c r="A1826" s="14" t="s">
        <v>6803</v>
      </c>
      <c r="B1826" s="370" t="s">
        <v>13791</v>
      </c>
      <c r="C1826" s="14" t="s">
        <v>165</v>
      </c>
      <c r="D1826" s="14" t="s">
        <v>39715</v>
      </c>
    </row>
    <row r="1827" spans="1:4" ht="15.75" customHeight="1">
      <c r="A1827" s="14" t="s">
        <v>6804</v>
      </c>
      <c r="B1827" s="370" t="s">
        <v>13792</v>
      </c>
      <c r="C1827" s="14" t="s">
        <v>165</v>
      </c>
      <c r="D1827" s="14" t="s">
        <v>39716</v>
      </c>
    </row>
    <row r="1828" spans="1:4" ht="15.75" customHeight="1">
      <c r="A1828" s="14" t="s">
        <v>6805</v>
      </c>
      <c r="B1828" s="370" t="s">
        <v>13793</v>
      </c>
      <c r="C1828" s="14" t="s">
        <v>165</v>
      </c>
      <c r="D1828" s="14" t="s">
        <v>39717</v>
      </c>
    </row>
    <row r="1829" spans="1:4" ht="15.75" customHeight="1">
      <c r="A1829" s="14" t="s">
        <v>6806</v>
      </c>
      <c r="B1829" s="370" t="s">
        <v>13794</v>
      </c>
      <c r="C1829" s="14" t="s">
        <v>165</v>
      </c>
      <c r="D1829" s="14" t="s">
        <v>39718</v>
      </c>
    </row>
    <row r="1830" spans="1:4" ht="15.75" customHeight="1">
      <c r="A1830" s="14" t="s">
        <v>6807</v>
      </c>
      <c r="B1830" s="370" t="s">
        <v>13795</v>
      </c>
      <c r="C1830" s="14" t="s">
        <v>165</v>
      </c>
      <c r="D1830" s="14" t="s">
        <v>39719</v>
      </c>
    </row>
    <row r="1831" spans="1:4" ht="15.75" customHeight="1">
      <c r="A1831" s="14" t="s">
        <v>6808</v>
      </c>
      <c r="B1831" s="370" t="s">
        <v>13796</v>
      </c>
      <c r="C1831" s="14" t="s">
        <v>165</v>
      </c>
      <c r="D1831" s="14" t="s">
        <v>39720</v>
      </c>
    </row>
    <row r="1832" spans="1:4" ht="15.75" customHeight="1">
      <c r="A1832" s="14" t="s">
        <v>6809</v>
      </c>
      <c r="B1832" s="370" t="s">
        <v>13797</v>
      </c>
      <c r="C1832" s="14" t="s">
        <v>165</v>
      </c>
      <c r="D1832" s="14" t="s">
        <v>39721</v>
      </c>
    </row>
    <row r="1833" spans="1:4" ht="15.75" customHeight="1">
      <c r="A1833" s="14" t="s">
        <v>6810</v>
      </c>
      <c r="B1833" s="370" t="s">
        <v>13798</v>
      </c>
      <c r="C1833" s="14" t="s">
        <v>165</v>
      </c>
      <c r="D1833" s="14" t="s">
        <v>39722</v>
      </c>
    </row>
    <row r="1834" spans="1:4" ht="15.75" customHeight="1">
      <c r="A1834" s="14" t="s">
        <v>6811</v>
      </c>
      <c r="B1834" s="370" t="s">
        <v>13799</v>
      </c>
      <c r="C1834" s="14" t="s">
        <v>165</v>
      </c>
      <c r="D1834" s="14" t="s">
        <v>39723</v>
      </c>
    </row>
    <row r="1835" spans="1:4" ht="15.75" customHeight="1">
      <c r="A1835" s="14" t="s">
        <v>6812</v>
      </c>
      <c r="B1835" s="370" t="s">
        <v>13800</v>
      </c>
      <c r="C1835" s="14" t="s">
        <v>165</v>
      </c>
      <c r="D1835" s="14" t="s">
        <v>39724</v>
      </c>
    </row>
    <row r="1836" spans="1:4" ht="15.75" customHeight="1">
      <c r="A1836" s="14" t="s">
        <v>6813</v>
      </c>
      <c r="B1836" s="370" t="s">
        <v>13801</v>
      </c>
      <c r="C1836" s="14" t="s">
        <v>165</v>
      </c>
      <c r="D1836" s="14" t="s">
        <v>39725</v>
      </c>
    </row>
    <row r="1837" spans="1:4" ht="15.75" customHeight="1">
      <c r="A1837" s="14" t="s">
        <v>6814</v>
      </c>
      <c r="B1837" s="370" t="s">
        <v>13802</v>
      </c>
      <c r="C1837" s="14" t="s">
        <v>165</v>
      </c>
      <c r="D1837" s="14" t="s">
        <v>39726</v>
      </c>
    </row>
    <row r="1838" spans="1:4" ht="15.75" customHeight="1">
      <c r="A1838" s="14" t="s">
        <v>6815</v>
      </c>
      <c r="B1838" s="370" t="s">
        <v>13803</v>
      </c>
      <c r="C1838" s="14" t="s">
        <v>165</v>
      </c>
      <c r="D1838" s="14" t="s">
        <v>39727</v>
      </c>
    </row>
    <row r="1839" spans="1:4" ht="15.75" customHeight="1">
      <c r="A1839" s="14" t="s">
        <v>6816</v>
      </c>
      <c r="B1839" s="370" t="s">
        <v>13804</v>
      </c>
      <c r="C1839" s="14" t="s">
        <v>165</v>
      </c>
      <c r="D1839" s="14" t="s">
        <v>39728</v>
      </c>
    </row>
    <row r="1840" spans="1:4" ht="15.75" customHeight="1">
      <c r="A1840" s="14" t="s">
        <v>6817</v>
      </c>
      <c r="B1840" s="370" t="s">
        <v>13805</v>
      </c>
      <c r="C1840" s="14" t="s">
        <v>165</v>
      </c>
      <c r="D1840" s="14" t="s">
        <v>39729</v>
      </c>
    </row>
    <row r="1841" spans="1:4" ht="15.75" customHeight="1">
      <c r="A1841" s="14" t="s">
        <v>6818</v>
      </c>
      <c r="B1841" s="370" t="s">
        <v>13806</v>
      </c>
      <c r="C1841" s="14" t="s">
        <v>165</v>
      </c>
      <c r="D1841" s="14" t="s">
        <v>39730</v>
      </c>
    </row>
    <row r="1842" spans="1:4" ht="15.75" customHeight="1">
      <c r="A1842" s="14" t="s">
        <v>6819</v>
      </c>
      <c r="B1842" s="370" t="s">
        <v>13807</v>
      </c>
      <c r="C1842" s="14" t="s">
        <v>165</v>
      </c>
      <c r="D1842" s="14" t="s">
        <v>39731</v>
      </c>
    </row>
    <row r="1843" spans="1:4" ht="15.75" customHeight="1">
      <c r="A1843" s="14" t="s">
        <v>6820</v>
      </c>
      <c r="B1843" s="370" t="s">
        <v>13808</v>
      </c>
      <c r="C1843" s="14" t="s">
        <v>165</v>
      </c>
      <c r="D1843" s="14" t="s">
        <v>39731</v>
      </c>
    </row>
    <row r="1844" spans="1:4" ht="15.75" customHeight="1">
      <c r="A1844" s="14" t="s">
        <v>6821</v>
      </c>
      <c r="B1844" s="370" t="s">
        <v>13809</v>
      </c>
      <c r="C1844" s="14" t="s">
        <v>165</v>
      </c>
      <c r="D1844" s="14" t="s">
        <v>39732</v>
      </c>
    </row>
    <row r="1845" spans="1:4" ht="15.75" customHeight="1">
      <c r="A1845" s="14" t="s">
        <v>6822</v>
      </c>
      <c r="B1845" s="370" t="s">
        <v>13810</v>
      </c>
      <c r="C1845" s="14" t="s">
        <v>165</v>
      </c>
      <c r="D1845" s="14" t="s">
        <v>39732</v>
      </c>
    </row>
    <row r="1846" spans="1:4" ht="15.75" customHeight="1">
      <c r="A1846" s="14" t="s">
        <v>6823</v>
      </c>
      <c r="B1846" s="370" t="s">
        <v>13811</v>
      </c>
      <c r="C1846" s="14" t="s">
        <v>165</v>
      </c>
      <c r="D1846" s="14" t="s">
        <v>39733</v>
      </c>
    </row>
    <row r="1847" spans="1:4" ht="15.75" customHeight="1">
      <c r="A1847" s="14" t="s">
        <v>6824</v>
      </c>
      <c r="B1847" s="370" t="s">
        <v>13812</v>
      </c>
      <c r="C1847" s="14" t="s">
        <v>165</v>
      </c>
      <c r="D1847" s="14" t="s">
        <v>39734</v>
      </c>
    </row>
    <row r="1848" spans="1:4" ht="15.75" customHeight="1">
      <c r="A1848" s="14" t="s">
        <v>6825</v>
      </c>
      <c r="B1848" s="370" t="s">
        <v>13813</v>
      </c>
      <c r="C1848" s="14" t="s">
        <v>165</v>
      </c>
      <c r="D1848" s="14" t="s">
        <v>39731</v>
      </c>
    </row>
    <row r="1849" spans="1:4" ht="15.75" customHeight="1">
      <c r="A1849" s="14" t="s">
        <v>6826</v>
      </c>
      <c r="B1849" s="370" t="s">
        <v>13814</v>
      </c>
      <c r="C1849" s="14" t="s">
        <v>165</v>
      </c>
      <c r="D1849" s="14" t="s">
        <v>39735</v>
      </c>
    </row>
    <row r="1850" spans="1:4" ht="15.75" customHeight="1">
      <c r="A1850" s="14" t="s">
        <v>6827</v>
      </c>
      <c r="B1850" s="370" t="s">
        <v>13815</v>
      </c>
      <c r="C1850" s="14" t="s">
        <v>165</v>
      </c>
      <c r="D1850" s="14" t="s">
        <v>39736</v>
      </c>
    </row>
    <row r="1851" spans="1:4" ht="15.75" customHeight="1">
      <c r="A1851" s="14" t="s">
        <v>6828</v>
      </c>
      <c r="B1851" s="370" t="s">
        <v>13816</v>
      </c>
      <c r="C1851" s="14" t="s">
        <v>165</v>
      </c>
      <c r="D1851" s="14" t="s">
        <v>39737</v>
      </c>
    </row>
    <row r="1852" spans="1:4" ht="15.75" customHeight="1">
      <c r="A1852" s="14" t="s">
        <v>6829</v>
      </c>
      <c r="B1852" s="370" t="s">
        <v>13817</v>
      </c>
      <c r="C1852" s="14" t="s">
        <v>165</v>
      </c>
      <c r="D1852" s="14" t="s">
        <v>39738</v>
      </c>
    </row>
    <row r="1853" spans="1:4" ht="15.75" customHeight="1">
      <c r="A1853" s="14" t="s">
        <v>6830</v>
      </c>
      <c r="B1853" s="370" t="s">
        <v>13818</v>
      </c>
      <c r="C1853" s="14" t="s">
        <v>165</v>
      </c>
      <c r="D1853" s="14" t="s">
        <v>39739</v>
      </c>
    </row>
    <row r="1854" spans="1:4" ht="15.75" customHeight="1">
      <c r="A1854" s="14" t="s">
        <v>6831</v>
      </c>
      <c r="B1854" s="370" t="s">
        <v>13819</v>
      </c>
      <c r="C1854" s="14" t="s">
        <v>165</v>
      </c>
      <c r="D1854" s="14" t="s">
        <v>39735</v>
      </c>
    </row>
    <row r="1855" spans="1:4" ht="15.75" customHeight="1">
      <c r="A1855" s="14" t="s">
        <v>6832</v>
      </c>
      <c r="B1855" s="370" t="s">
        <v>13820</v>
      </c>
      <c r="C1855" s="14" t="s">
        <v>165</v>
      </c>
      <c r="D1855" s="14" t="s">
        <v>39740</v>
      </c>
    </row>
    <row r="1856" spans="1:4" ht="15.75" customHeight="1">
      <c r="A1856" s="14" t="s">
        <v>6833</v>
      </c>
      <c r="B1856" s="370" t="s">
        <v>13821</v>
      </c>
      <c r="C1856" s="14" t="s">
        <v>165</v>
      </c>
      <c r="D1856" s="14" t="s">
        <v>39737</v>
      </c>
    </row>
    <row r="1857" spans="1:4" ht="15.75" customHeight="1">
      <c r="A1857" s="14" t="s">
        <v>6834</v>
      </c>
      <c r="B1857" s="370" t="s">
        <v>13822</v>
      </c>
      <c r="C1857" s="14" t="s">
        <v>165</v>
      </c>
      <c r="D1857" s="14" t="s">
        <v>39741</v>
      </c>
    </row>
    <row r="1858" spans="1:4" ht="15.75" customHeight="1">
      <c r="A1858" s="14" t="s">
        <v>6835</v>
      </c>
      <c r="B1858" s="370" t="s">
        <v>13823</v>
      </c>
      <c r="C1858" s="14" t="s">
        <v>165</v>
      </c>
      <c r="D1858" s="14" t="s">
        <v>39742</v>
      </c>
    </row>
    <row r="1859" spans="1:4" ht="15.75" customHeight="1">
      <c r="A1859" s="14" t="s">
        <v>6836</v>
      </c>
      <c r="B1859" s="370" t="s">
        <v>13824</v>
      </c>
      <c r="C1859" s="14" t="s">
        <v>165</v>
      </c>
      <c r="D1859" s="14" t="s">
        <v>39743</v>
      </c>
    </row>
    <row r="1860" spans="1:4" ht="15.75" customHeight="1">
      <c r="A1860" s="14" t="s">
        <v>6837</v>
      </c>
      <c r="B1860" s="370" t="s">
        <v>13825</v>
      </c>
      <c r="C1860" s="14" t="s">
        <v>165</v>
      </c>
      <c r="D1860" s="14" t="s">
        <v>39744</v>
      </c>
    </row>
    <row r="1861" spans="1:4" ht="15.75" customHeight="1">
      <c r="A1861" s="14" t="s">
        <v>6838</v>
      </c>
      <c r="B1861" s="370" t="s">
        <v>13826</v>
      </c>
      <c r="C1861" s="14" t="s">
        <v>165</v>
      </c>
      <c r="D1861" s="14" t="s">
        <v>39745</v>
      </c>
    </row>
    <row r="1862" spans="1:4" ht="15.75" customHeight="1">
      <c r="A1862" s="14" t="s">
        <v>6839</v>
      </c>
      <c r="B1862" s="370" t="s">
        <v>13827</v>
      </c>
      <c r="C1862" s="14" t="s">
        <v>165</v>
      </c>
      <c r="D1862" s="14" t="s">
        <v>39746</v>
      </c>
    </row>
    <row r="1863" spans="1:4" ht="15.75" customHeight="1">
      <c r="A1863" s="14" t="s">
        <v>6840</v>
      </c>
      <c r="B1863" s="370" t="s">
        <v>13828</v>
      </c>
      <c r="C1863" s="14" t="s">
        <v>165</v>
      </c>
      <c r="D1863" s="14" t="s">
        <v>39747</v>
      </c>
    </row>
    <row r="1864" spans="1:4" ht="15.75" customHeight="1">
      <c r="A1864" s="14" t="s">
        <v>6841</v>
      </c>
      <c r="B1864" s="370" t="s">
        <v>13829</v>
      </c>
      <c r="C1864" s="14" t="s">
        <v>165</v>
      </c>
      <c r="D1864" s="14" t="s">
        <v>39748</v>
      </c>
    </row>
    <row r="1865" spans="1:4" ht="15.75" customHeight="1">
      <c r="A1865" s="14" t="s">
        <v>6842</v>
      </c>
      <c r="B1865" s="370" t="s">
        <v>13830</v>
      </c>
      <c r="C1865" s="14" t="s">
        <v>165</v>
      </c>
      <c r="D1865" s="14" t="s">
        <v>39749</v>
      </c>
    </row>
    <row r="1866" spans="1:4" ht="15.75" customHeight="1">
      <c r="A1866" s="14" t="s">
        <v>6843</v>
      </c>
      <c r="B1866" s="370" t="s">
        <v>13831</v>
      </c>
      <c r="C1866" s="14" t="s">
        <v>165</v>
      </c>
      <c r="D1866" s="14" t="s">
        <v>39750</v>
      </c>
    </row>
    <row r="1867" spans="1:4" ht="15.75" customHeight="1">
      <c r="A1867" s="14" t="s">
        <v>6844</v>
      </c>
      <c r="B1867" s="370" t="s">
        <v>13832</v>
      </c>
      <c r="C1867" s="14" t="s">
        <v>165</v>
      </c>
      <c r="D1867" s="14" t="s">
        <v>39751</v>
      </c>
    </row>
    <row r="1868" spans="1:4" ht="15.75" customHeight="1">
      <c r="A1868" s="14" t="s">
        <v>6845</v>
      </c>
      <c r="B1868" s="370" t="s">
        <v>13833</v>
      </c>
      <c r="C1868" s="14" t="s">
        <v>165</v>
      </c>
      <c r="D1868" s="14" t="s">
        <v>39752</v>
      </c>
    </row>
    <row r="1869" spans="1:4" ht="15.75" customHeight="1">
      <c r="A1869" s="14" t="s">
        <v>6846</v>
      </c>
      <c r="B1869" s="370" t="s">
        <v>13834</v>
      </c>
      <c r="C1869" s="14" t="s">
        <v>165</v>
      </c>
      <c r="D1869" s="14" t="s">
        <v>39753</v>
      </c>
    </row>
    <row r="1870" spans="1:4" ht="15.75" customHeight="1">
      <c r="A1870" s="14" t="s">
        <v>6847</v>
      </c>
      <c r="B1870" s="370" t="s">
        <v>13835</v>
      </c>
      <c r="C1870" s="14" t="s">
        <v>165</v>
      </c>
      <c r="D1870" s="14" t="s">
        <v>39754</v>
      </c>
    </row>
    <row r="1871" spans="1:4" ht="15.75" customHeight="1">
      <c r="A1871" s="14" t="s">
        <v>6848</v>
      </c>
      <c r="B1871" s="370" t="s">
        <v>13836</v>
      </c>
      <c r="C1871" s="14" t="s">
        <v>165</v>
      </c>
      <c r="D1871" s="14" t="s">
        <v>39755</v>
      </c>
    </row>
    <row r="1872" spans="1:4" ht="15.75" customHeight="1">
      <c r="A1872" s="14" t="s">
        <v>6849</v>
      </c>
      <c r="B1872" s="370" t="s">
        <v>13837</v>
      </c>
      <c r="C1872" s="14" t="s">
        <v>166</v>
      </c>
      <c r="D1872" s="14" t="s">
        <v>21730</v>
      </c>
    </row>
    <row r="1873" spans="1:4" ht="15.75" customHeight="1">
      <c r="A1873" s="14" t="s">
        <v>6850</v>
      </c>
      <c r="B1873" s="370" t="s">
        <v>13838</v>
      </c>
      <c r="C1873" s="14" t="s">
        <v>166</v>
      </c>
      <c r="D1873" s="14" t="s">
        <v>39756</v>
      </c>
    </row>
    <row r="1874" spans="1:4" ht="15.75" customHeight="1">
      <c r="A1874" s="14" t="s">
        <v>6851</v>
      </c>
      <c r="B1874" s="370" t="s">
        <v>13839</v>
      </c>
      <c r="C1874" s="14" t="s">
        <v>166</v>
      </c>
      <c r="D1874" s="14" t="s">
        <v>36935</v>
      </c>
    </row>
    <row r="1875" spans="1:4" ht="15.75" customHeight="1">
      <c r="A1875" s="14" t="s">
        <v>6852</v>
      </c>
      <c r="B1875" s="370" t="s">
        <v>13840</v>
      </c>
      <c r="C1875" s="14" t="s">
        <v>166</v>
      </c>
      <c r="D1875" s="14" t="s">
        <v>21820</v>
      </c>
    </row>
    <row r="1876" spans="1:4" ht="15.75" customHeight="1">
      <c r="A1876" s="14" t="s">
        <v>6853</v>
      </c>
      <c r="B1876" s="370" t="s">
        <v>13841</v>
      </c>
      <c r="C1876" s="14" t="s">
        <v>166</v>
      </c>
      <c r="D1876" s="14" t="s">
        <v>39757</v>
      </c>
    </row>
    <row r="1877" spans="1:4" ht="15.75" customHeight="1">
      <c r="A1877" s="14" t="s">
        <v>6854</v>
      </c>
      <c r="B1877" s="370" t="s">
        <v>13842</v>
      </c>
      <c r="C1877" s="14" t="s">
        <v>166</v>
      </c>
      <c r="D1877" s="14" t="s">
        <v>19899</v>
      </c>
    </row>
    <row r="1878" spans="1:4" ht="15.75" customHeight="1">
      <c r="A1878" s="14" t="s">
        <v>6855</v>
      </c>
      <c r="B1878" s="370" t="s">
        <v>13843</v>
      </c>
      <c r="C1878" s="14" t="s">
        <v>166</v>
      </c>
      <c r="D1878" s="14" t="s">
        <v>39758</v>
      </c>
    </row>
    <row r="1879" spans="1:4" ht="15.75" customHeight="1">
      <c r="A1879" s="14" t="s">
        <v>6856</v>
      </c>
      <c r="B1879" s="370" t="s">
        <v>13844</v>
      </c>
      <c r="C1879" s="14" t="s">
        <v>166</v>
      </c>
      <c r="D1879" s="14" t="s">
        <v>37306</v>
      </c>
    </row>
    <row r="1880" spans="1:4" ht="15.75" customHeight="1">
      <c r="A1880" s="14" t="s">
        <v>6857</v>
      </c>
      <c r="B1880" s="370" t="s">
        <v>13845</v>
      </c>
      <c r="C1880" s="14" t="s">
        <v>166</v>
      </c>
      <c r="D1880" s="14" t="s">
        <v>39759</v>
      </c>
    </row>
    <row r="1881" spans="1:4" ht="15.75" customHeight="1">
      <c r="A1881" s="14" t="s">
        <v>6858</v>
      </c>
      <c r="B1881" s="370" t="s">
        <v>13846</v>
      </c>
      <c r="C1881" s="14" t="s">
        <v>166</v>
      </c>
      <c r="D1881" s="14" t="s">
        <v>21897</v>
      </c>
    </row>
    <row r="1882" spans="1:4" ht="15.75" customHeight="1">
      <c r="A1882" s="14" t="s">
        <v>6859</v>
      </c>
      <c r="B1882" s="370" t="s">
        <v>13847</v>
      </c>
      <c r="C1882" s="14" t="s">
        <v>166</v>
      </c>
      <c r="D1882" s="14" t="s">
        <v>39760</v>
      </c>
    </row>
    <row r="1883" spans="1:4" ht="15.75" customHeight="1">
      <c r="A1883" s="14" t="s">
        <v>6860</v>
      </c>
      <c r="B1883" s="370" t="s">
        <v>13848</v>
      </c>
      <c r="C1883" s="14" t="s">
        <v>166</v>
      </c>
      <c r="D1883" s="14" t="s">
        <v>39761</v>
      </c>
    </row>
    <row r="1884" spans="1:4" ht="15.75" customHeight="1">
      <c r="A1884" s="14" t="s">
        <v>6861</v>
      </c>
      <c r="B1884" s="370" t="s">
        <v>13849</v>
      </c>
      <c r="C1884" s="14" t="s">
        <v>166</v>
      </c>
      <c r="D1884" s="14" t="s">
        <v>39762</v>
      </c>
    </row>
    <row r="1885" spans="1:4" ht="15.75" customHeight="1">
      <c r="A1885" s="14" t="s">
        <v>6862</v>
      </c>
      <c r="B1885" s="370" t="s">
        <v>13850</v>
      </c>
      <c r="C1885" s="14" t="s">
        <v>166</v>
      </c>
      <c r="D1885" s="14" t="s">
        <v>39763</v>
      </c>
    </row>
    <row r="1886" spans="1:4" ht="15.75" customHeight="1">
      <c r="A1886" s="14" t="s">
        <v>6863</v>
      </c>
      <c r="B1886" s="370" t="s">
        <v>13851</v>
      </c>
      <c r="C1886" s="14" t="s">
        <v>166</v>
      </c>
      <c r="D1886" s="14" t="s">
        <v>39764</v>
      </c>
    </row>
    <row r="1887" spans="1:4" ht="15.75" customHeight="1">
      <c r="A1887" s="14" t="s">
        <v>6864</v>
      </c>
      <c r="B1887" s="370" t="s">
        <v>13852</v>
      </c>
      <c r="C1887" s="14" t="s">
        <v>166</v>
      </c>
      <c r="D1887" s="14" t="s">
        <v>39765</v>
      </c>
    </row>
    <row r="1888" spans="1:4" ht="15.75" customHeight="1">
      <c r="A1888" s="14" t="s">
        <v>6865</v>
      </c>
      <c r="B1888" s="370" t="s">
        <v>13853</v>
      </c>
      <c r="C1888" s="14" t="s">
        <v>166</v>
      </c>
      <c r="D1888" s="14" t="s">
        <v>37825</v>
      </c>
    </row>
    <row r="1889" spans="1:4" ht="15.75" customHeight="1">
      <c r="A1889" s="14" t="s">
        <v>6866</v>
      </c>
      <c r="B1889" s="370" t="s">
        <v>13854</v>
      </c>
      <c r="C1889" s="14" t="s">
        <v>166</v>
      </c>
      <c r="D1889" s="14" t="s">
        <v>37170</v>
      </c>
    </row>
    <row r="1890" spans="1:4" ht="15.75" customHeight="1">
      <c r="A1890" s="14" t="s">
        <v>6867</v>
      </c>
      <c r="B1890" s="370" t="s">
        <v>13855</v>
      </c>
      <c r="C1890" s="14" t="s">
        <v>166</v>
      </c>
      <c r="D1890" s="14" t="s">
        <v>39766</v>
      </c>
    </row>
    <row r="1891" spans="1:4" ht="15.75" customHeight="1">
      <c r="A1891" s="14" t="s">
        <v>6868</v>
      </c>
      <c r="B1891" s="370" t="s">
        <v>13856</v>
      </c>
      <c r="C1891" s="14" t="s">
        <v>166</v>
      </c>
      <c r="D1891" s="14" t="s">
        <v>39767</v>
      </c>
    </row>
    <row r="1892" spans="1:4" ht="15.75" customHeight="1">
      <c r="A1892" s="14" t="s">
        <v>6869</v>
      </c>
      <c r="B1892" s="370" t="s">
        <v>13857</v>
      </c>
      <c r="C1892" s="14" t="s">
        <v>166</v>
      </c>
      <c r="D1892" s="14" t="s">
        <v>39768</v>
      </c>
    </row>
    <row r="1893" spans="1:4" ht="15.75" customHeight="1">
      <c r="A1893" s="14" t="s">
        <v>6870</v>
      </c>
      <c r="B1893" s="370" t="s">
        <v>13858</v>
      </c>
      <c r="C1893" s="14" t="s">
        <v>166</v>
      </c>
      <c r="D1893" s="14" t="s">
        <v>39769</v>
      </c>
    </row>
    <row r="1894" spans="1:4" ht="15.75" customHeight="1">
      <c r="A1894" s="14" t="s">
        <v>6871</v>
      </c>
      <c r="B1894" s="370" t="s">
        <v>13859</v>
      </c>
      <c r="C1894" s="14" t="s">
        <v>166</v>
      </c>
      <c r="D1894" s="14" t="s">
        <v>39770</v>
      </c>
    </row>
    <row r="1895" spans="1:4" ht="15.75" customHeight="1">
      <c r="A1895" s="14" t="s">
        <v>6872</v>
      </c>
      <c r="B1895" s="370" t="s">
        <v>13860</v>
      </c>
      <c r="C1895" s="14" t="s">
        <v>166</v>
      </c>
      <c r="D1895" s="14" t="s">
        <v>36715</v>
      </c>
    </row>
    <row r="1896" spans="1:4" ht="15.75" customHeight="1">
      <c r="A1896" s="14" t="s">
        <v>6873</v>
      </c>
      <c r="B1896" s="370" t="s">
        <v>13861</v>
      </c>
      <c r="C1896" s="14" t="s">
        <v>166</v>
      </c>
      <c r="D1896" s="14" t="s">
        <v>18534</v>
      </c>
    </row>
    <row r="1897" spans="1:4" ht="15.75" customHeight="1">
      <c r="A1897" s="14" t="s">
        <v>6874</v>
      </c>
      <c r="B1897" s="370" t="s">
        <v>13862</v>
      </c>
      <c r="C1897" s="14" t="s">
        <v>166</v>
      </c>
      <c r="D1897" s="14" t="s">
        <v>21648</v>
      </c>
    </row>
    <row r="1898" spans="1:4" ht="15.75" customHeight="1">
      <c r="A1898" s="14" t="s">
        <v>6875</v>
      </c>
      <c r="B1898" s="370" t="s">
        <v>13863</v>
      </c>
      <c r="C1898" s="14" t="s">
        <v>166</v>
      </c>
      <c r="D1898" s="14" t="s">
        <v>19257</v>
      </c>
    </row>
    <row r="1899" spans="1:4" ht="15.75" customHeight="1">
      <c r="A1899" s="14" t="s">
        <v>6876</v>
      </c>
      <c r="B1899" s="370" t="s">
        <v>13864</v>
      </c>
      <c r="C1899" s="14" t="s">
        <v>166</v>
      </c>
      <c r="D1899" s="14" t="s">
        <v>39771</v>
      </c>
    </row>
    <row r="1900" spans="1:4" ht="15.75" customHeight="1">
      <c r="A1900" s="14" t="s">
        <v>6877</v>
      </c>
      <c r="B1900" s="370" t="s">
        <v>13865</v>
      </c>
      <c r="C1900" s="14" t="s">
        <v>166</v>
      </c>
      <c r="D1900" s="14" t="s">
        <v>21740</v>
      </c>
    </row>
    <row r="1901" spans="1:4" ht="15.75" customHeight="1">
      <c r="A1901" s="14" t="s">
        <v>6878</v>
      </c>
      <c r="B1901" s="370" t="s">
        <v>13866</v>
      </c>
      <c r="C1901" s="14" t="s">
        <v>166</v>
      </c>
      <c r="D1901" s="14" t="s">
        <v>39772</v>
      </c>
    </row>
    <row r="1902" spans="1:4" ht="15.75" customHeight="1">
      <c r="A1902" s="14" t="s">
        <v>6879</v>
      </c>
      <c r="B1902" s="370" t="s">
        <v>13867</v>
      </c>
      <c r="C1902" s="14" t="s">
        <v>165</v>
      </c>
      <c r="D1902" s="14" t="s">
        <v>39773</v>
      </c>
    </row>
    <row r="1903" spans="1:4" ht="15.75" customHeight="1">
      <c r="A1903" s="14" t="s">
        <v>6880</v>
      </c>
      <c r="B1903" s="370" t="s">
        <v>13868</v>
      </c>
      <c r="C1903" s="14" t="s">
        <v>165</v>
      </c>
      <c r="D1903" s="14" t="s">
        <v>39774</v>
      </c>
    </row>
    <row r="1904" spans="1:4" ht="15.75" customHeight="1">
      <c r="A1904" s="14" t="s">
        <v>6881</v>
      </c>
      <c r="B1904" s="370" t="s">
        <v>13869</v>
      </c>
      <c r="C1904" s="14" t="s">
        <v>165</v>
      </c>
      <c r="D1904" s="14" t="s">
        <v>39775</v>
      </c>
    </row>
    <row r="1905" spans="1:4" ht="15.75" customHeight="1">
      <c r="A1905" s="14" t="s">
        <v>6882</v>
      </c>
      <c r="B1905" s="370" t="s">
        <v>13870</v>
      </c>
      <c r="C1905" s="14" t="s">
        <v>165</v>
      </c>
      <c r="D1905" s="14" t="s">
        <v>39776</v>
      </c>
    </row>
    <row r="1906" spans="1:4" ht="15.75" customHeight="1">
      <c r="A1906" s="14" t="s">
        <v>6883</v>
      </c>
      <c r="B1906" s="370" t="s">
        <v>13871</v>
      </c>
      <c r="C1906" s="14" t="s">
        <v>165</v>
      </c>
      <c r="D1906" s="14" t="s">
        <v>39777</v>
      </c>
    </row>
    <row r="1907" spans="1:4" ht="15.75" customHeight="1">
      <c r="A1907" s="14" t="s">
        <v>6884</v>
      </c>
      <c r="B1907" s="370" t="s">
        <v>13872</v>
      </c>
      <c r="C1907" s="14" t="s">
        <v>165</v>
      </c>
      <c r="D1907" s="14" t="s">
        <v>36703</v>
      </c>
    </row>
    <row r="1908" spans="1:4" ht="15.75" customHeight="1">
      <c r="A1908" s="14" t="s">
        <v>6885</v>
      </c>
      <c r="B1908" s="370" t="s">
        <v>13873</v>
      </c>
      <c r="C1908" s="14" t="s">
        <v>165</v>
      </c>
      <c r="D1908" s="14" t="s">
        <v>39778</v>
      </c>
    </row>
    <row r="1909" spans="1:4" ht="15.75" customHeight="1">
      <c r="A1909" s="14" t="s">
        <v>6886</v>
      </c>
      <c r="B1909" s="370" t="s">
        <v>13874</v>
      </c>
      <c r="C1909" s="14" t="s">
        <v>165</v>
      </c>
      <c r="D1909" s="14" t="s">
        <v>39779</v>
      </c>
    </row>
    <row r="1910" spans="1:4" ht="15.75" customHeight="1">
      <c r="A1910" s="14" t="s">
        <v>6887</v>
      </c>
      <c r="B1910" s="370" t="s">
        <v>13875</v>
      </c>
      <c r="C1910" s="14" t="s">
        <v>165</v>
      </c>
      <c r="D1910" s="14" t="s">
        <v>39780</v>
      </c>
    </row>
    <row r="1911" spans="1:4" ht="15.75" customHeight="1">
      <c r="A1911" s="14" t="s">
        <v>6888</v>
      </c>
      <c r="B1911" s="370" t="s">
        <v>13876</v>
      </c>
      <c r="C1911" s="14" t="s">
        <v>165</v>
      </c>
      <c r="D1911" s="14" t="s">
        <v>39781</v>
      </c>
    </row>
    <row r="1912" spans="1:4" ht="15.75" customHeight="1">
      <c r="A1912" s="14" t="s">
        <v>6889</v>
      </c>
      <c r="B1912" s="370" t="s">
        <v>13877</v>
      </c>
      <c r="C1912" s="14" t="s">
        <v>165</v>
      </c>
      <c r="D1912" s="14" t="s">
        <v>39782</v>
      </c>
    </row>
    <row r="1913" spans="1:4" ht="15.75" customHeight="1">
      <c r="A1913" s="14" t="s">
        <v>6890</v>
      </c>
      <c r="B1913" s="370" t="s">
        <v>13878</v>
      </c>
      <c r="C1913" s="14" t="s">
        <v>165</v>
      </c>
      <c r="D1913" s="14" t="s">
        <v>38182</v>
      </c>
    </row>
    <row r="1914" spans="1:4" ht="15.75" customHeight="1">
      <c r="A1914" s="14" t="s">
        <v>6891</v>
      </c>
      <c r="B1914" s="370" t="s">
        <v>35531</v>
      </c>
      <c r="C1914" s="14" t="s">
        <v>165</v>
      </c>
      <c r="D1914" s="14" t="s">
        <v>39783</v>
      </c>
    </row>
    <row r="1915" spans="1:4" ht="15.75" customHeight="1">
      <c r="A1915" s="14" t="s">
        <v>6892</v>
      </c>
      <c r="B1915" s="370" t="s">
        <v>13879</v>
      </c>
      <c r="C1915" s="14" t="s">
        <v>165</v>
      </c>
      <c r="D1915" s="14" t="s">
        <v>39784</v>
      </c>
    </row>
    <row r="1916" spans="1:4" ht="15.75" customHeight="1">
      <c r="A1916" s="14" t="s">
        <v>6893</v>
      </c>
      <c r="B1916" s="370" t="s">
        <v>13880</v>
      </c>
      <c r="C1916" s="14" t="s">
        <v>165</v>
      </c>
      <c r="D1916" s="14" t="s">
        <v>39785</v>
      </c>
    </row>
    <row r="1917" spans="1:4" ht="15.75" customHeight="1">
      <c r="A1917" s="14" t="s">
        <v>6894</v>
      </c>
      <c r="B1917" s="370" t="s">
        <v>13881</v>
      </c>
      <c r="C1917" s="14" t="s">
        <v>165</v>
      </c>
      <c r="D1917" s="14" t="s">
        <v>39786</v>
      </c>
    </row>
    <row r="1918" spans="1:4" ht="15.75" customHeight="1">
      <c r="A1918" s="14" t="s">
        <v>6895</v>
      </c>
      <c r="B1918" s="370" t="s">
        <v>13882</v>
      </c>
      <c r="C1918" s="14" t="s">
        <v>165</v>
      </c>
      <c r="D1918" s="14" t="s">
        <v>39787</v>
      </c>
    </row>
    <row r="1919" spans="1:4" ht="15.75" customHeight="1">
      <c r="A1919" s="14" t="s">
        <v>6896</v>
      </c>
      <c r="B1919" s="370" t="s">
        <v>13883</v>
      </c>
      <c r="C1919" s="14" t="s">
        <v>165</v>
      </c>
      <c r="D1919" s="14" t="s">
        <v>39788</v>
      </c>
    </row>
    <row r="1920" spans="1:4" ht="15.75" customHeight="1">
      <c r="A1920" s="14" t="s">
        <v>6897</v>
      </c>
      <c r="B1920" s="370" t="s">
        <v>13884</v>
      </c>
      <c r="C1920" s="14" t="s">
        <v>165</v>
      </c>
      <c r="D1920" s="14" t="s">
        <v>39789</v>
      </c>
    </row>
    <row r="1921" spans="1:4" ht="15.75" customHeight="1">
      <c r="A1921" s="14" t="s">
        <v>6898</v>
      </c>
      <c r="B1921" s="370" t="s">
        <v>13885</v>
      </c>
      <c r="C1921" s="14" t="s">
        <v>165</v>
      </c>
      <c r="D1921" s="14" t="s">
        <v>39790</v>
      </c>
    </row>
    <row r="1922" spans="1:4" ht="15.75" customHeight="1">
      <c r="A1922" s="14" t="s">
        <v>6899</v>
      </c>
      <c r="B1922" s="370" t="s">
        <v>13886</v>
      </c>
      <c r="C1922" s="14" t="s">
        <v>165</v>
      </c>
      <c r="D1922" s="14" t="s">
        <v>36471</v>
      </c>
    </row>
    <row r="1923" spans="1:4" ht="15.75" customHeight="1">
      <c r="A1923" s="14" t="s">
        <v>6900</v>
      </c>
      <c r="B1923" s="370" t="s">
        <v>13887</v>
      </c>
      <c r="C1923" s="14" t="s">
        <v>165</v>
      </c>
      <c r="D1923" s="14" t="s">
        <v>39791</v>
      </c>
    </row>
    <row r="1924" spans="1:4" ht="15.75" customHeight="1">
      <c r="A1924" s="14" t="s">
        <v>6901</v>
      </c>
      <c r="B1924" s="370" t="s">
        <v>13888</v>
      </c>
      <c r="C1924" s="14" t="s">
        <v>165</v>
      </c>
      <c r="D1924" s="14" t="s">
        <v>39792</v>
      </c>
    </row>
    <row r="1925" spans="1:4" ht="15.75" customHeight="1">
      <c r="A1925" s="14" t="s">
        <v>6902</v>
      </c>
      <c r="B1925" s="370" t="s">
        <v>13889</v>
      </c>
      <c r="C1925" s="14" t="s">
        <v>165</v>
      </c>
      <c r="D1925" s="14" t="s">
        <v>39793</v>
      </c>
    </row>
    <row r="1926" spans="1:4" ht="15.75" customHeight="1">
      <c r="A1926" s="14" t="s">
        <v>6903</v>
      </c>
      <c r="B1926" s="370" t="s">
        <v>13890</v>
      </c>
      <c r="C1926" s="14" t="s">
        <v>165</v>
      </c>
      <c r="D1926" s="14" t="s">
        <v>39794</v>
      </c>
    </row>
    <row r="1927" spans="1:4" ht="15.75" customHeight="1">
      <c r="A1927" s="14" t="s">
        <v>6904</v>
      </c>
      <c r="B1927" s="370" t="s">
        <v>13891</v>
      </c>
      <c r="C1927" s="14" t="s">
        <v>165</v>
      </c>
      <c r="D1927" s="14" t="s">
        <v>39795</v>
      </c>
    </row>
    <row r="1928" spans="1:4" ht="15.75" customHeight="1">
      <c r="A1928" s="14" t="s">
        <v>6905</v>
      </c>
      <c r="B1928" s="370" t="s">
        <v>13892</v>
      </c>
      <c r="C1928" s="14" t="s">
        <v>165</v>
      </c>
      <c r="D1928" s="14" t="s">
        <v>39796</v>
      </c>
    </row>
    <row r="1929" spans="1:4" ht="15.75" customHeight="1">
      <c r="A1929" s="14" t="s">
        <v>6906</v>
      </c>
      <c r="B1929" s="370" t="s">
        <v>13893</v>
      </c>
      <c r="C1929" s="14" t="s">
        <v>165</v>
      </c>
      <c r="D1929" s="14" t="s">
        <v>39797</v>
      </c>
    </row>
    <row r="1930" spans="1:4" ht="15.75" customHeight="1">
      <c r="A1930" s="14" t="s">
        <v>6907</v>
      </c>
      <c r="B1930" s="370" t="s">
        <v>13894</v>
      </c>
      <c r="C1930" s="14" t="s">
        <v>165</v>
      </c>
      <c r="D1930" s="14" t="s">
        <v>39798</v>
      </c>
    </row>
    <row r="1931" spans="1:4" ht="15.75" customHeight="1">
      <c r="A1931" s="14" t="s">
        <v>6908</v>
      </c>
      <c r="B1931" s="370" t="s">
        <v>13895</v>
      </c>
      <c r="C1931" s="14" t="s">
        <v>165</v>
      </c>
      <c r="D1931" s="14" t="s">
        <v>39799</v>
      </c>
    </row>
    <row r="1932" spans="1:4" ht="15.75" customHeight="1">
      <c r="A1932" s="14" t="s">
        <v>6909</v>
      </c>
      <c r="B1932" s="370" t="s">
        <v>13896</v>
      </c>
      <c r="C1932" s="14" t="s">
        <v>165</v>
      </c>
      <c r="D1932" s="14" t="s">
        <v>39800</v>
      </c>
    </row>
    <row r="1933" spans="1:4" ht="15.75" customHeight="1">
      <c r="A1933" s="14" t="s">
        <v>6910</v>
      </c>
      <c r="B1933" s="370" t="s">
        <v>13897</v>
      </c>
      <c r="C1933" s="14" t="s">
        <v>165</v>
      </c>
      <c r="D1933" s="14" t="s">
        <v>39801</v>
      </c>
    </row>
    <row r="1934" spans="1:4" ht="15.75" customHeight="1">
      <c r="A1934" s="14" t="s">
        <v>6911</v>
      </c>
      <c r="B1934" s="370" t="s">
        <v>13898</v>
      </c>
      <c r="C1934" s="14" t="s">
        <v>165</v>
      </c>
      <c r="D1934" s="14" t="s">
        <v>39802</v>
      </c>
    </row>
    <row r="1935" spans="1:4" ht="15.75" customHeight="1">
      <c r="A1935" s="14" t="s">
        <v>6912</v>
      </c>
      <c r="B1935" s="370" t="s">
        <v>13899</v>
      </c>
      <c r="C1935" s="14" t="s">
        <v>165</v>
      </c>
      <c r="D1935" s="14" t="s">
        <v>39803</v>
      </c>
    </row>
    <row r="1936" spans="1:4" ht="15.75" customHeight="1">
      <c r="A1936" s="14" t="s">
        <v>6913</v>
      </c>
      <c r="B1936" s="370" t="s">
        <v>13900</v>
      </c>
      <c r="C1936" s="14" t="s">
        <v>165</v>
      </c>
      <c r="D1936" s="14" t="s">
        <v>39804</v>
      </c>
    </row>
    <row r="1937" spans="1:4" ht="15.75" customHeight="1">
      <c r="A1937" s="14" t="s">
        <v>6914</v>
      </c>
      <c r="B1937" s="370" t="s">
        <v>13901</v>
      </c>
      <c r="C1937" s="14" t="s">
        <v>165</v>
      </c>
      <c r="D1937" s="14" t="s">
        <v>39805</v>
      </c>
    </row>
    <row r="1938" spans="1:4" ht="15.75" customHeight="1">
      <c r="A1938" s="14" t="s">
        <v>6915</v>
      </c>
      <c r="B1938" s="370" t="s">
        <v>13902</v>
      </c>
      <c r="C1938" s="14" t="s">
        <v>165</v>
      </c>
      <c r="D1938" s="14" t="s">
        <v>39806</v>
      </c>
    </row>
    <row r="1939" spans="1:4" ht="15.75" customHeight="1">
      <c r="A1939" s="14" t="s">
        <v>6916</v>
      </c>
      <c r="B1939" s="370" t="s">
        <v>13903</v>
      </c>
      <c r="C1939" s="14" t="s">
        <v>165</v>
      </c>
      <c r="D1939" s="14" t="s">
        <v>39807</v>
      </c>
    </row>
    <row r="1940" spans="1:4" ht="15.75" customHeight="1">
      <c r="A1940" s="14" t="s">
        <v>6917</v>
      </c>
      <c r="B1940" s="370" t="s">
        <v>13904</v>
      </c>
      <c r="C1940" s="14" t="s">
        <v>165</v>
      </c>
      <c r="D1940" s="14" t="s">
        <v>39808</v>
      </c>
    </row>
    <row r="1941" spans="1:4" ht="15.75" customHeight="1">
      <c r="A1941" s="14" t="s">
        <v>6918</v>
      </c>
      <c r="B1941" s="370" t="s">
        <v>13905</v>
      </c>
      <c r="C1941" s="14" t="s">
        <v>165</v>
      </c>
      <c r="D1941" s="14" t="s">
        <v>39809</v>
      </c>
    </row>
    <row r="1942" spans="1:4" ht="15.75" customHeight="1">
      <c r="A1942" s="14" t="s">
        <v>6919</v>
      </c>
      <c r="B1942" s="370" t="s">
        <v>13906</v>
      </c>
      <c r="C1942" s="14" t="s">
        <v>165</v>
      </c>
      <c r="D1942" s="14" t="s">
        <v>39810</v>
      </c>
    </row>
    <row r="1943" spans="1:4" ht="15.75" customHeight="1">
      <c r="A1943" s="14" t="s">
        <v>6920</v>
      </c>
      <c r="B1943" s="370" t="s">
        <v>13907</v>
      </c>
      <c r="C1943" s="14" t="s">
        <v>165</v>
      </c>
      <c r="D1943" s="14" t="s">
        <v>39811</v>
      </c>
    </row>
    <row r="1944" spans="1:4" ht="15.75" customHeight="1">
      <c r="A1944" s="14" t="s">
        <v>6921</v>
      </c>
      <c r="B1944" s="370" t="s">
        <v>35532</v>
      </c>
      <c r="C1944" s="14" t="s">
        <v>165</v>
      </c>
      <c r="D1944" s="14" t="s">
        <v>39812</v>
      </c>
    </row>
    <row r="1945" spans="1:4" ht="15.75" customHeight="1">
      <c r="A1945" s="14" t="s">
        <v>6922</v>
      </c>
      <c r="B1945" s="370" t="s">
        <v>13908</v>
      </c>
      <c r="C1945" s="14" t="s">
        <v>165</v>
      </c>
      <c r="D1945" s="14" t="s">
        <v>39813</v>
      </c>
    </row>
    <row r="1946" spans="1:4" ht="15.75" customHeight="1">
      <c r="A1946" s="14" t="s">
        <v>6923</v>
      </c>
      <c r="B1946" s="370" t="s">
        <v>13909</v>
      </c>
      <c r="C1946" s="14" t="s">
        <v>165</v>
      </c>
      <c r="D1946" s="14" t="s">
        <v>39814</v>
      </c>
    </row>
    <row r="1947" spans="1:4" ht="15.75" customHeight="1">
      <c r="A1947" s="14" t="s">
        <v>6924</v>
      </c>
      <c r="B1947" s="370" t="s">
        <v>13910</v>
      </c>
      <c r="C1947" s="14" t="s">
        <v>165</v>
      </c>
      <c r="D1947" s="14" t="s">
        <v>39815</v>
      </c>
    </row>
    <row r="1948" spans="1:4" ht="15.75" customHeight="1">
      <c r="A1948" s="14" t="s">
        <v>6925</v>
      </c>
      <c r="B1948" s="370" t="s">
        <v>13911</v>
      </c>
      <c r="C1948" s="14" t="s">
        <v>165</v>
      </c>
      <c r="D1948" s="14" t="s">
        <v>39816</v>
      </c>
    </row>
    <row r="1949" spans="1:4" ht="15.75" customHeight="1">
      <c r="A1949" s="14" t="s">
        <v>6926</v>
      </c>
      <c r="B1949" s="370" t="s">
        <v>13912</v>
      </c>
      <c r="C1949" s="14" t="s">
        <v>165</v>
      </c>
      <c r="D1949" s="14" t="s">
        <v>39817</v>
      </c>
    </row>
    <row r="1950" spans="1:4" ht="15.75" customHeight="1">
      <c r="A1950" s="14" t="s">
        <v>6927</v>
      </c>
      <c r="B1950" s="370" t="s">
        <v>13913</v>
      </c>
      <c r="C1950" s="14" t="s">
        <v>165</v>
      </c>
      <c r="D1950" s="14" t="s">
        <v>39818</v>
      </c>
    </row>
    <row r="1951" spans="1:4" ht="15.75" customHeight="1">
      <c r="A1951" s="14" t="s">
        <v>6928</v>
      </c>
      <c r="B1951" s="370" t="s">
        <v>13914</v>
      </c>
      <c r="C1951" s="14" t="s">
        <v>165</v>
      </c>
      <c r="D1951" s="14" t="s">
        <v>39819</v>
      </c>
    </row>
    <row r="1952" spans="1:4" ht="15.75" customHeight="1">
      <c r="A1952" s="14" t="s">
        <v>6929</v>
      </c>
      <c r="B1952" s="370" t="s">
        <v>13915</v>
      </c>
      <c r="C1952" s="14" t="s">
        <v>165</v>
      </c>
      <c r="D1952" s="14" t="s">
        <v>36471</v>
      </c>
    </row>
    <row r="1953" spans="1:4" ht="15.75" customHeight="1">
      <c r="A1953" s="14" t="s">
        <v>6930</v>
      </c>
      <c r="B1953" s="370" t="s">
        <v>13916</v>
      </c>
      <c r="C1953" s="14" t="s">
        <v>165</v>
      </c>
      <c r="D1953" s="14" t="s">
        <v>21729</v>
      </c>
    </row>
    <row r="1954" spans="1:4" ht="15.75" customHeight="1">
      <c r="A1954" s="14" t="s">
        <v>6931</v>
      </c>
      <c r="B1954" s="370" t="s">
        <v>13917</v>
      </c>
      <c r="C1954" s="14" t="s">
        <v>165</v>
      </c>
      <c r="D1954" s="14" t="s">
        <v>39820</v>
      </c>
    </row>
    <row r="1955" spans="1:4" ht="15.75" customHeight="1">
      <c r="A1955" s="14" t="s">
        <v>6932</v>
      </c>
      <c r="B1955" s="370" t="s">
        <v>13918</v>
      </c>
      <c r="C1955" s="14" t="s">
        <v>165</v>
      </c>
      <c r="D1955" s="14" t="s">
        <v>39821</v>
      </c>
    </row>
    <row r="1956" spans="1:4" ht="15.75" customHeight="1">
      <c r="A1956" s="14" t="s">
        <v>6933</v>
      </c>
      <c r="B1956" s="370" t="s">
        <v>13919</v>
      </c>
      <c r="C1956" s="14" t="s">
        <v>165</v>
      </c>
      <c r="D1956" s="14" t="s">
        <v>39822</v>
      </c>
    </row>
    <row r="1957" spans="1:4" ht="15.75" customHeight="1">
      <c r="A1957" s="14" t="s">
        <v>6934</v>
      </c>
      <c r="B1957" s="370" t="s">
        <v>13920</v>
      </c>
      <c r="C1957" s="14" t="s">
        <v>165</v>
      </c>
      <c r="D1957" s="14" t="s">
        <v>39823</v>
      </c>
    </row>
    <row r="1958" spans="1:4" ht="15.75" customHeight="1">
      <c r="A1958" s="14" t="s">
        <v>6935</v>
      </c>
      <c r="B1958" s="370" t="s">
        <v>13921</v>
      </c>
      <c r="C1958" s="14" t="s">
        <v>165</v>
      </c>
      <c r="D1958" s="14" t="s">
        <v>39824</v>
      </c>
    </row>
    <row r="1959" spans="1:4" ht="15.75" customHeight="1">
      <c r="A1959" s="14" t="s">
        <v>6936</v>
      </c>
      <c r="B1959" s="370" t="s">
        <v>13922</v>
      </c>
      <c r="C1959" s="14" t="s">
        <v>165</v>
      </c>
      <c r="D1959" s="14" t="s">
        <v>39825</v>
      </c>
    </row>
    <row r="1960" spans="1:4" ht="15.75" customHeight="1">
      <c r="A1960" s="14" t="s">
        <v>6937</v>
      </c>
      <c r="B1960" s="370" t="s">
        <v>13923</v>
      </c>
      <c r="C1960" s="14" t="s">
        <v>165</v>
      </c>
      <c r="D1960" s="14" t="s">
        <v>39826</v>
      </c>
    </row>
    <row r="1961" spans="1:4" ht="15.75" customHeight="1">
      <c r="A1961" s="14" t="s">
        <v>6938</v>
      </c>
      <c r="B1961" s="370" t="s">
        <v>13924</v>
      </c>
      <c r="C1961" s="14" t="s">
        <v>165</v>
      </c>
      <c r="D1961" s="14" t="s">
        <v>39827</v>
      </c>
    </row>
    <row r="1962" spans="1:4" ht="15.75" customHeight="1">
      <c r="A1962" s="14" t="s">
        <v>6939</v>
      </c>
      <c r="B1962" s="370" t="s">
        <v>13925</v>
      </c>
      <c r="C1962" s="14" t="s">
        <v>165</v>
      </c>
      <c r="D1962" s="14" t="s">
        <v>39828</v>
      </c>
    </row>
    <row r="1963" spans="1:4" ht="15.75" customHeight="1">
      <c r="A1963" s="14" t="s">
        <v>6940</v>
      </c>
      <c r="B1963" s="370" t="s">
        <v>13926</v>
      </c>
      <c r="C1963" s="14" t="s">
        <v>165</v>
      </c>
      <c r="D1963" s="14" t="s">
        <v>39829</v>
      </c>
    </row>
    <row r="1964" spans="1:4" ht="15.75" customHeight="1">
      <c r="A1964" s="14" t="s">
        <v>6941</v>
      </c>
      <c r="B1964" s="370" t="s">
        <v>13927</v>
      </c>
      <c r="C1964" s="14" t="s">
        <v>165</v>
      </c>
      <c r="D1964" s="14" t="s">
        <v>39830</v>
      </c>
    </row>
    <row r="1965" spans="1:4" ht="15.75" customHeight="1">
      <c r="A1965" s="14" t="s">
        <v>6942</v>
      </c>
      <c r="B1965" s="370" t="s">
        <v>13928</v>
      </c>
      <c r="C1965" s="14" t="s">
        <v>165</v>
      </c>
      <c r="D1965" s="14" t="s">
        <v>39831</v>
      </c>
    </row>
    <row r="1966" spans="1:4" ht="15.75" customHeight="1">
      <c r="A1966" s="14" t="s">
        <v>6943</v>
      </c>
      <c r="B1966" s="370" t="s">
        <v>13929</v>
      </c>
      <c r="C1966" s="14" t="s">
        <v>165</v>
      </c>
      <c r="D1966" s="14" t="s">
        <v>39832</v>
      </c>
    </row>
    <row r="1967" spans="1:4" ht="15.75" customHeight="1">
      <c r="A1967" s="14" t="s">
        <v>6944</v>
      </c>
      <c r="B1967" s="370" t="s">
        <v>13930</v>
      </c>
      <c r="C1967" s="14" t="s">
        <v>165</v>
      </c>
      <c r="D1967" s="14" t="s">
        <v>39833</v>
      </c>
    </row>
    <row r="1968" spans="1:4" ht="15.75" customHeight="1">
      <c r="A1968" s="14" t="s">
        <v>6945</v>
      </c>
      <c r="B1968" s="370" t="s">
        <v>13931</v>
      </c>
      <c r="C1968" s="14" t="s">
        <v>165</v>
      </c>
      <c r="D1968" s="14" t="s">
        <v>39834</v>
      </c>
    </row>
    <row r="1969" spans="1:4" ht="15.75" customHeight="1">
      <c r="A1969" s="14" t="s">
        <v>6946</v>
      </c>
      <c r="B1969" s="370" t="s">
        <v>13932</v>
      </c>
      <c r="C1969" s="14" t="s">
        <v>165</v>
      </c>
      <c r="D1969" s="14" t="s">
        <v>39835</v>
      </c>
    </row>
    <row r="1970" spans="1:4" ht="15.75" customHeight="1">
      <c r="A1970" s="14" t="s">
        <v>6947</v>
      </c>
      <c r="B1970" s="370" t="s">
        <v>13933</v>
      </c>
      <c r="C1970" s="14" t="s">
        <v>165</v>
      </c>
      <c r="D1970" s="14" t="s">
        <v>39836</v>
      </c>
    </row>
    <row r="1971" spans="1:4" ht="15.75" customHeight="1">
      <c r="A1971" s="14" t="s">
        <v>6948</v>
      </c>
      <c r="B1971" s="370" t="s">
        <v>13934</v>
      </c>
      <c r="C1971" s="14" t="s">
        <v>165</v>
      </c>
      <c r="D1971" s="14" t="s">
        <v>39837</v>
      </c>
    </row>
    <row r="1972" spans="1:4" ht="15.75" customHeight="1">
      <c r="A1972" s="14" t="s">
        <v>6949</v>
      </c>
      <c r="B1972" s="370" t="s">
        <v>13935</v>
      </c>
      <c r="C1972" s="14" t="s">
        <v>165</v>
      </c>
      <c r="D1972" s="14" t="s">
        <v>39838</v>
      </c>
    </row>
    <row r="1973" spans="1:4" ht="15.75" customHeight="1">
      <c r="A1973" s="14" t="s">
        <v>6950</v>
      </c>
      <c r="B1973" s="370" t="s">
        <v>13936</v>
      </c>
      <c r="C1973" s="14" t="s">
        <v>165</v>
      </c>
      <c r="D1973" s="14" t="s">
        <v>39839</v>
      </c>
    </row>
    <row r="1974" spans="1:4" ht="15.75" customHeight="1">
      <c r="A1974" s="14" t="s">
        <v>6951</v>
      </c>
      <c r="B1974" s="370" t="s">
        <v>13937</v>
      </c>
      <c r="C1974" s="14" t="s">
        <v>165</v>
      </c>
      <c r="D1974" s="14" t="s">
        <v>37949</v>
      </c>
    </row>
    <row r="1975" spans="1:4" ht="15.75" customHeight="1">
      <c r="A1975" s="14" t="s">
        <v>6952</v>
      </c>
      <c r="B1975" s="370" t="s">
        <v>13938</v>
      </c>
      <c r="C1975" s="14" t="s">
        <v>165</v>
      </c>
      <c r="D1975" s="14" t="s">
        <v>39840</v>
      </c>
    </row>
    <row r="1976" spans="1:4" ht="15.75" customHeight="1">
      <c r="A1976" s="14" t="s">
        <v>6953</v>
      </c>
      <c r="B1976" s="370" t="s">
        <v>13939</v>
      </c>
      <c r="C1976" s="14" t="s">
        <v>165</v>
      </c>
      <c r="D1976" s="14" t="s">
        <v>39841</v>
      </c>
    </row>
    <row r="1977" spans="1:4" ht="15.75" customHeight="1">
      <c r="A1977" s="14" t="s">
        <v>6954</v>
      </c>
      <c r="B1977" s="370" t="s">
        <v>13940</v>
      </c>
      <c r="C1977" s="14" t="s">
        <v>165</v>
      </c>
      <c r="D1977" s="14" t="s">
        <v>39842</v>
      </c>
    </row>
    <row r="1978" spans="1:4" ht="15.75" customHeight="1">
      <c r="A1978" s="14" t="s">
        <v>6955</v>
      </c>
      <c r="B1978" s="370" t="s">
        <v>13941</v>
      </c>
      <c r="C1978" s="14" t="s">
        <v>165</v>
      </c>
      <c r="D1978" s="14" t="s">
        <v>39843</v>
      </c>
    </row>
    <row r="1979" spans="1:4" ht="15.75" customHeight="1">
      <c r="A1979" s="14" t="s">
        <v>6956</v>
      </c>
      <c r="B1979" s="370" t="s">
        <v>13942</v>
      </c>
      <c r="C1979" s="14" t="s">
        <v>165</v>
      </c>
      <c r="D1979" s="14" t="s">
        <v>39844</v>
      </c>
    </row>
    <row r="1980" spans="1:4" ht="15.75" customHeight="1">
      <c r="A1980" s="14" t="s">
        <v>6957</v>
      </c>
      <c r="B1980" s="370" t="s">
        <v>13943</v>
      </c>
      <c r="C1980" s="14" t="s">
        <v>160</v>
      </c>
      <c r="D1980" s="14" t="s">
        <v>19669</v>
      </c>
    </row>
    <row r="1981" spans="1:4" ht="15.75" customHeight="1">
      <c r="A1981" s="14" t="s">
        <v>6958</v>
      </c>
      <c r="B1981" s="370" t="s">
        <v>13944</v>
      </c>
      <c r="C1981" s="14" t="s">
        <v>160</v>
      </c>
      <c r="D1981" s="14" t="s">
        <v>19190</v>
      </c>
    </row>
    <row r="1982" spans="1:4" ht="15.75" customHeight="1">
      <c r="A1982" s="14" t="s">
        <v>6959</v>
      </c>
      <c r="B1982" s="370" t="s">
        <v>13945</v>
      </c>
      <c r="C1982" s="14" t="s">
        <v>165</v>
      </c>
      <c r="D1982" s="14" t="s">
        <v>39845</v>
      </c>
    </row>
    <row r="1983" spans="1:4" ht="15.75" customHeight="1">
      <c r="A1983" s="14" t="s">
        <v>6960</v>
      </c>
      <c r="B1983" s="370" t="s">
        <v>13946</v>
      </c>
      <c r="C1983" s="14" t="s">
        <v>165</v>
      </c>
      <c r="D1983" s="14" t="s">
        <v>39846</v>
      </c>
    </row>
    <row r="1984" spans="1:4" ht="15.75" customHeight="1">
      <c r="A1984" s="14" t="s">
        <v>6961</v>
      </c>
      <c r="B1984" s="370" t="s">
        <v>13947</v>
      </c>
      <c r="C1984" s="14" t="s">
        <v>165</v>
      </c>
      <c r="D1984" s="14" t="s">
        <v>39847</v>
      </c>
    </row>
    <row r="1985" spans="1:4" ht="15.75" customHeight="1">
      <c r="A1985" s="14" t="s">
        <v>6962</v>
      </c>
      <c r="B1985" s="370" t="s">
        <v>13948</v>
      </c>
      <c r="C1985" s="14" t="s">
        <v>165</v>
      </c>
      <c r="D1985" s="14" t="s">
        <v>39848</v>
      </c>
    </row>
    <row r="1986" spans="1:4" ht="15.75" customHeight="1">
      <c r="A1986" s="14" t="s">
        <v>6963</v>
      </c>
      <c r="B1986" s="370" t="s">
        <v>13949</v>
      </c>
      <c r="C1986" s="14" t="s">
        <v>165</v>
      </c>
      <c r="D1986" s="14" t="s">
        <v>39849</v>
      </c>
    </row>
    <row r="1987" spans="1:4" ht="15.75" customHeight="1">
      <c r="A1987" s="14" t="s">
        <v>6964</v>
      </c>
      <c r="B1987" s="370" t="s">
        <v>13950</v>
      </c>
      <c r="C1987" s="14" t="s">
        <v>165</v>
      </c>
      <c r="D1987" s="14" t="s">
        <v>39850</v>
      </c>
    </row>
    <row r="1988" spans="1:4" ht="15.75" customHeight="1">
      <c r="A1988" s="14" t="s">
        <v>6965</v>
      </c>
      <c r="B1988" s="370" t="s">
        <v>13951</v>
      </c>
      <c r="C1988" s="14" t="s">
        <v>165</v>
      </c>
      <c r="D1988" s="14" t="s">
        <v>39851</v>
      </c>
    </row>
    <row r="1989" spans="1:4" ht="15.75" customHeight="1">
      <c r="A1989" s="14" t="s">
        <v>6966</v>
      </c>
      <c r="B1989" s="370" t="s">
        <v>13952</v>
      </c>
      <c r="C1989" s="14" t="s">
        <v>165</v>
      </c>
      <c r="D1989" s="14" t="s">
        <v>39852</v>
      </c>
    </row>
    <row r="1990" spans="1:4" ht="15.75" customHeight="1">
      <c r="A1990" s="14" t="s">
        <v>6967</v>
      </c>
      <c r="B1990" s="370" t="s">
        <v>13953</v>
      </c>
      <c r="C1990" s="14" t="s">
        <v>165</v>
      </c>
      <c r="D1990" s="14" t="s">
        <v>39853</v>
      </c>
    </row>
    <row r="1991" spans="1:4" ht="15.75" customHeight="1">
      <c r="A1991" s="14" t="s">
        <v>6968</v>
      </c>
      <c r="B1991" s="370" t="s">
        <v>13954</v>
      </c>
      <c r="C1991" s="14" t="s">
        <v>165</v>
      </c>
      <c r="D1991" s="14" t="s">
        <v>39854</v>
      </c>
    </row>
    <row r="1992" spans="1:4" ht="15.75" customHeight="1">
      <c r="A1992" s="14" t="s">
        <v>6969</v>
      </c>
      <c r="B1992" s="370" t="s">
        <v>13955</v>
      </c>
      <c r="C1992" s="14" t="s">
        <v>165</v>
      </c>
      <c r="D1992" s="14" t="s">
        <v>39855</v>
      </c>
    </row>
    <row r="1993" spans="1:4" ht="15.75" customHeight="1">
      <c r="A1993" s="14" t="s">
        <v>6970</v>
      </c>
      <c r="B1993" s="370" t="s">
        <v>13956</v>
      </c>
      <c r="C1993" s="14" t="s">
        <v>165</v>
      </c>
      <c r="D1993" s="14" t="s">
        <v>39856</v>
      </c>
    </row>
    <row r="1994" spans="1:4" ht="15.75" customHeight="1">
      <c r="A1994" s="14" t="s">
        <v>6971</v>
      </c>
      <c r="B1994" s="370" t="s">
        <v>13957</v>
      </c>
      <c r="C1994" s="14" t="s">
        <v>165</v>
      </c>
      <c r="D1994" s="14" t="s">
        <v>39857</v>
      </c>
    </row>
    <row r="1995" spans="1:4" ht="15.75" customHeight="1">
      <c r="A1995" s="14" t="s">
        <v>6972</v>
      </c>
      <c r="B1995" s="370" t="s">
        <v>13958</v>
      </c>
      <c r="C1995" s="14" t="s">
        <v>165</v>
      </c>
      <c r="D1995" s="14" t="s">
        <v>39858</v>
      </c>
    </row>
    <row r="1996" spans="1:4" ht="15.75" customHeight="1">
      <c r="A1996" s="14" t="s">
        <v>6973</v>
      </c>
      <c r="B1996" s="370" t="s">
        <v>13959</v>
      </c>
      <c r="C1996" s="14" t="s">
        <v>165</v>
      </c>
      <c r="D1996" s="14" t="s">
        <v>39859</v>
      </c>
    </row>
    <row r="1997" spans="1:4" ht="15.75" customHeight="1">
      <c r="A1997" s="14" t="s">
        <v>6974</v>
      </c>
      <c r="B1997" s="370" t="s">
        <v>13960</v>
      </c>
      <c r="C1997" s="14" t="s">
        <v>165</v>
      </c>
      <c r="D1997" s="14" t="s">
        <v>39860</v>
      </c>
    </row>
    <row r="1998" spans="1:4" ht="15.75" customHeight="1">
      <c r="A1998" s="14" t="s">
        <v>6975</v>
      </c>
      <c r="B1998" s="370" t="s">
        <v>13961</v>
      </c>
      <c r="C1998" s="14" t="s">
        <v>165</v>
      </c>
      <c r="D1998" s="14" t="s">
        <v>39861</v>
      </c>
    </row>
    <row r="1999" spans="1:4" ht="15.75" customHeight="1">
      <c r="A1999" s="14" t="s">
        <v>6976</v>
      </c>
      <c r="B1999" s="370" t="s">
        <v>13962</v>
      </c>
      <c r="C1999" s="14" t="s">
        <v>165</v>
      </c>
      <c r="D1999" s="14" t="s">
        <v>39862</v>
      </c>
    </row>
    <row r="2000" spans="1:4" ht="15.75" customHeight="1">
      <c r="A2000" s="14" t="s">
        <v>6977</v>
      </c>
      <c r="B2000" s="370" t="s">
        <v>13963</v>
      </c>
      <c r="C2000" s="14" t="s">
        <v>165</v>
      </c>
      <c r="D2000" s="14" t="s">
        <v>39863</v>
      </c>
    </row>
    <row r="2001" spans="1:4" ht="15.75" customHeight="1">
      <c r="A2001" s="14" t="s">
        <v>6978</v>
      </c>
      <c r="B2001" s="370" t="s">
        <v>13964</v>
      </c>
      <c r="C2001" s="14" t="s">
        <v>165</v>
      </c>
      <c r="D2001" s="14" t="s">
        <v>21695</v>
      </c>
    </row>
    <row r="2002" spans="1:4" ht="15.75" customHeight="1">
      <c r="A2002" s="14" t="s">
        <v>6979</v>
      </c>
      <c r="B2002" s="370" t="s">
        <v>13965</v>
      </c>
      <c r="C2002" s="14" t="s">
        <v>165</v>
      </c>
      <c r="D2002" s="14" t="s">
        <v>21914</v>
      </c>
    </row>
    <row r="2003" spans="1:4" ht="15.75" customHeight="1">
      <c r="A2003" s="14" t="s">
        <v>6980</v>
      </c>
      <c r="B2003" s="370" t="s">
        <v>13966</v>
      </c>
      <c r="C2003" s="14" t="s">
        <v>165</v>
      </c>
      <c r="D2003" s="14" t="s">
        <v>36638</v>
      </c>
    </row>
    <row r="2004" spans="1:4" ht="15.75" customHeight="1">
      <c r="A2004" s="14" t="s">
        <v>6981</v>
      </c>
      <c r="B2004" s="370" t="s">
        <v>13967</v>
      </c>
      <c r="C2004" s="14" t="s">
        <v>165</v>
      </c>
      <c r="D2004" s="14" t="s">
        <v>18476</v>
      </c>
    </row>
    <row r="2005" spans="1:4" ht="15.75" customHeight="1">
      <c r="A2005" s="14" t="s">
        <v>6982</v>
      </c>
      <c r="B2005" s="370" t="s">
        <v>13968</v>
      </c>
      <c r="C2005" s="14" t="s">
        <v>165</v>
      </c>
      <c r="D2005" s="14" t="s">
        <v>36639</v>
      </c>
    </row>
    <row r="2006" spans="1:4" ht="15.75" customHeight="1">
      <c r="A2006" s="14" t="s">
        <v>6983</v>
      </c>
      <c r="B2006" s="370" t="s">
        <v>13969</v>
      </c>
      <c r="C2006" s="14" t="s">
        <v>165</v>
      </c>
      <c r="D2006" s="14" t="s">
        <v>39864</v>
      </c>
    </row>
    <row r="2007" spans="1:4" ht="15.75" customHeight="1">
      <c r="A2007" s="14" t="s">
        <v>6984</v>
      </c>
      <c r="B2007" s="370" t="s">
        <v>13970</v>
      </c>
      <c r="C2007" s="14" t="s">
        <v>165</v>
      </c>
      <c r="D2007" s="14" t="s">
        <v>39865</v>
      </c>
    </row>
    <row r="2008" spans="1:4" ht="15.75" customHeight="1">
      <c r="A2008" s="14" t="s">
        <v>6985</v>
      </c>
      <c r="B2008" s="370" t="s">
        <v>13971</v>
      </c>
      <c r="C2008" s="14" t="s">
        <v>166</v>
      </c>
      <c r="D2008" s="14" t="s">
        <v>39866</v>
      </c>
    </row>
    <row r="2009" spans="1:4" ht="15.75" customHeight="1">
      <c r="A2009" s="14" t="s">
        <v>6986</v>
      </c>
      <c r="B2009" s="370" t="s">
        <v>13972</v>
      </c>
      <c r="C2009" s="14" t="s">
        <v>166</v>
      </c>
      <c r="D2009" s="14" t="s">
        <v>39867</v>
      </c>
    </row>
    <row r="2010" spans="1:4" ht="15.75" customHeight="1">
      <c r="A2010" s="14" t="s">
        <v>6987</v>
      </c>
      <c r="B2010" s="370" t="s">
        <v>13973</v>
      </c>
      <c r="C2010" s="14" t="s">
        <v>166</v>
      </c>
      <c r="D2010" s="14" t="s">
        <v>39868</v>
      </c>
    </row>
    <row r="2011" spans="1:4" ht="15.75" customHeight="1">
      <c r="A2011" s="14" t="s">
        <v>6988</v>
      </c>
      <c r="B2011" s="370" t="s">
        <v>13974</v>
      </c>
      <c r="C2011" s="14" t="s">
        <v>166</v>
      </c>
      <c r="D2011" s="14" t="s">
        <v>39869</v>
      </c>
    </row>
    <row r="2012" spans="1:4" ht="15.75" customHeight="1">
      <c r="A2012" s="14" t="s">
        <v>6989</v>
      </c>
      <c r="B2012" s="370" t="s">
        <v>13975</v>
      </c>
      <c r="C2012" s="14" t="s">
        <v>166</v>
      </c>
      <c r="D2012" s="14" t="s">
        <v>39870</v>
      </c>
    </row>
    <row r="2013" spans="1:4" ht="15.75" customHeight="1">
      <c r="A2013" s="14" t="s">
        <v>6990</v>
      </c>
      <c r="B2013" s="370" t="s">
        <v>13976</v>
      </c>
      <c r="C2013" s="14" t="s">
        <v>166</v>
      </c>
      <c r="D2013" s="14" t="s">
        <v>39871</v>
      </c>
    </row>
    <row r="2014" spans="1:4" ht="15.75" customHeight="1">
      <c r="A2014" s="14" t="s">
        <v>6991</v>
      </c>
      <c r="B2014" s="370" t="s">
        <v>13977</v>
      </c>
      <c r="C2014" s="14" t="s">
        <v>166</v>
      </c>
      <c r="D2014" s="14" t="s">
        <v>39872</v>
      </c>
    </row>
    <row r="2015" spans="1:4" ht="15.75" customHeight="1">
      <c r="A2015" s="14" t="s">
        <v>6992</v>
      </c>
      <c r="B2015" s="370" t="s">
        <v>13978</v>
      </c>
      <c r="C2015" s="14" t="s">
        <v>166</v>
      </c>
      <c r="D2015" s="14" t="s">
        <v>39873</v>
      </c>
    </row>
    <row r="2016" spans="1:4" ht="15.75" customHeight="1">
      <c r="A2016" s="14" t="s">
        <v>6993</v>
      </c>
      <c r="B2016" s="370" t="s">
        <v>13979</v>
      </c>
      <c r="C2016" s="14" t="s">
        <v>166</v>
      </c>
      <c r="D2016" s="14" t="s">
        <v>39874</v>
      </c>
    </row>
    <row r="2017" spans="1:4" ht="15.75" customHeight="1">
      <c r="A2017" s="14" t="s">
        <v>6994</v>
      </c>
      <c r="B2017" s="370" t="s">
        <v>13980</v>
      </c>
      <c r="C2017" s="14" t="s">
        <v>166</v>
      </c>
      <c r="D2017" s="14" t="s">
        <v>39875</v>
      </c>
    </row>
    <row r="2018" spans="1:4" ht="15.75" customHeight="1">
      <c r="A2018" s="14" t="s">
        <v>6995</v>
      </c>
      <c r="B2018" s="370" t="s">
        <v>13981</v>
      </c>
      <c r="C2018" s="14" t="s">
        <v>166</v>
      </c>
      <c r="D2018" s="14" t="s">
        <v>39876</v>
      </c>
    </row>
    <row r="2019" spans="1:4" ht="15.75" customHeight="1">
      <c r="A2019" s="14" t="s">
        <v>6996</v>
      </c>
      <c r="B2019" s="370" t="s">
        <v>13982</v>
      </c>
      <c r="C2019" s="14" t="s">
        <v>160</v>
      </c>
      <c r="D2019" s="14" t="s">
        <v>36931</v>
      </c>
    </row>
    <row r="2020" spans="1:4" ht="15.75" customHeight="1">
      <c r="A2020" s="14" t="s">
        <v>6997</v>
      </c>
      <c r="B2020" s="370" t="s">
        <v>13983</v>
      </c>
      <c r="C2020" s="14" t="s">
        <v>160</v>
      </c>
      <c r="D2020" s="14" t="s">
        <v>39877</v>
      </c>
    </row>
    <row r="2021" spans="1:4" ht="15.75" customHeight="1">
      <c r="A2021" s="14" t="s">
        <v>6998</v>
      </c>
      <c r="B2021" s="370" t="s">
        <v>13984</v>
      </c>
      <c r="C2021" s="14" t="s">
        <v>160</v>
      </c>
      <c r="D2021" s="14" t="s">
        <v>39878</v>
      </c>
    </row>
    <row r="2022" spans="1:4" ht="15.75" customHeight="1">
      <c r="A2022" s="14" t="s">
        <v>6999</v>
      </c>
      <c r="B2022" s="370" t="s">
        <v>13985</v>
      </c>
      <c r="C2022" s="14" t="s">
        <v>160</v>
      </c>
      <c r="D2022" s="14" t="s">
        <v>39879</v>
      </c>
    </row>
    <row r="2023" spans="1:4" ht="15.75" customHeight="1">
      <c r="A2023" s="14" t="s">
        <v>7000</v>
      </c>
      <c r="B2023" s="370" t="s">
        <v>13986</v>
      </c>
      <c r="C2023" s="14" t="s">
        <v>160</v>
      </c>
      <c r="D2023" s="14" t="s">
        <v>39880</v>
      </c>
    </row>
    <row r="2024" spans="1:4" ht="15.75" customHeight="1">
      <c r="A2024" s="14" t="s">
        <v>7001</v>
      </c>
      <c r="B2024" s="370" t="s">
        <v>13987</v>
      </c>
      <c r="C2024" s="14" t="s">
        <v>160</v>
      </c>
      <c r="D2024" s="14" t="s">
        <v>39881</v>
      </c>
    </row>
    <row r="2025" spans="1:4" ht="15.75" customHeight="1">
      <c r="A2025" s="14" t="s">
        <v>7002</v>
      </c>
      <c r="B2025" s="370" t="s">
        <v>13988</v>
      </c>
      <c r="C2025" s="14" t="s">
        <v>160</v>
      </c>
      <c r="D2025" s="14" t="s">
        <v>36457</v>
      </c>
    </row>
    <row r="2026" spans="1:4" ht="15.75" customHeight="1">
      <c r="A2026" s="14" t="s">
        <v>7003</v>
      </c>
      <c r="B2026" s="370" t="s">
        <v>13989</v>
      </c>
      <c r="C2026" s="14" t="s">
        <v>166</v>
      </c>
      <c r="D2026" s="14" t="s">
        <v>39882</v>
      </c>
    </row>
    <row r="2027" spans="1:4" ht="15.75" customHeight="1">
      <c r="A2027" s="14" t="s">
        <v>7004</v>
      </c>
      <c r="B2027" s="370" t="s">
        <v>13990</v>
      </c>
      <c r="C2027" s="14" t="s">
        <v>166</v>
      </c>
      <c r="D2027" s="14" t="s">
        <v>39883</v>
      </c>
    </row>
    <row r="2028" spans="1:4" ht="15.75" customHeight="1">
      <c r="A2028" s="14" t="s">
        <v>7005</v>
      </c>
      <c r="B2028" s="370" t="s">
        <v>13991</v>
      </c>
      <c r="C2028" s="14" t="s">
        <v>165</v>
      </c>
      <c r="D2028" s="14" t="s">
        <v>39884</v>
      </c>
    </row>
    <row r="2029" spans="1:4" ht="15.75" customHeight="1">
      <c r="A2029" s="14" t="s">
        <v>7006</v>
      </c>
      <c r="B2029" s="370" t="s">
        <v>13992</v>
      </c>
      <c r="C2029" s="14" t="s">
        <v>166</v>
      </c>
      <c r="D2029" s="14" t="s">
        <v>39885</v>
      </c>
    </row>
    <row r="2030" spans="1:4" ht="15.75" customHeight="1">
      <c r="A2030" s="14" t="s">
        <v>7007</v>
      </c>
      <c r="B2030" s="370" t="s">
        <v>13993</v>
      </c>
      <c r="C2030" s="14" t="s">
        <v>166</v>
      </c>
      <c r="D2030" s="14" t="s">
        <v>39886</v>
      </c>
    </row>
    <row r="2031" spans="1:4" ht="15.75" customHeight="1">
      <c r="A2031" s="14" t="s">
        <v>7008</v>
      </c>
      <c r="B2031" s="370" t="s">
        <v>13994</v>
      </c>
      <c r="C2031" s="14" t="s">
        <v>165</v>
      </c>
      <c r="D2031" s="14" t="s">
        <v>39887</v>
      </c>
    </row>
    <row r="2032" spans="1:4" ht="15.75" customHeight="1">
      <c r="A2032" s="14" t="s">
        <v>7009</v>
      </c>
      <c r="B2032" s="370" t="s">
        <v>13995</v>
      </c>
      <c r="C2032" s="14" t="s">
        <v>165</v>
      </c>
      <c r="D2032" s="14" t="s">
        <v>39888</v>
      </c>
    </row>
    <row r="2033" spans="1:4" ht="15.75" customHeight="1">
      <c r="A2033" s="14" t="s">
        <v>7010</v>
      </c>
      <c r="B2033" s="370" t="s">
        <v>13996</v>
      </c>
      <c r="C2033" s="14" t="s">
        <v>165</v>
      </c>
      <c r="D2033" s="14" t="s">
        <v>39889</v>
      </c>
    </row>
    <row r="2034" spans="1:4" ht="15.75" customHeight="1">
      <c r="A2034" s="14" t="s">
        <v>7011</v>
      </c>
      <c r="B2034" s="370" t="s">
        <v>13997</v>
      </c>
      <c r="C2034" s="14" t="s">
        <v>166</v>
      </c>
      <c r="D2034" s="14" t="s">
        <v>39890</v>
      </c>
    </row>
    <row r="2035" spans="1:4" ht="15.75" customHeight="1">
      <c r="A2035" s="14" t="s">
        <v>7012</v>
      </c>
      <c r="B2035" s="370" t="s">
        <v>13998</v>
      </c>
      <c r="C2035" s="14" t="s">
        <v>165</v>
      </c>
      <c r="D2035" s="14" t="s">
        <v>39891</v>
      </c>
    </row>
    <row r="2036" spans="1:4" ht="15.75" customHeight="1">
      <c r="A2036" s="14" t="s">
        <v>7013</v>
      </c>
      <c r="B2036" s="370" t="s">
        <v>13999</v>
      </c>
      <c r="C2036" s="14" t="s">
        <v>165</v>
      </c>
      <c r="D2036" s="14" t="s">
        <v>39892</v>
      </c>
    </row>
    <row r="2037" spans="1:4" ht="15.75" customHeight="1">
      <c r="A2037" s="14" t="s">
        <v>7014</v>
      </c>
      <c r="B2037" s="370" t="s">
        <v>14000</v>
      </c>
      <c r="C2037" s="14" t="s">
        <v>165</v>
      </c>
      <c r="D2037" s="14" t="s">
        <v>37747</v>
      </c>
    </row>
    <row r="2038" spans="1:4" ht="15.75" customHeight="1">
      <c r="A2038" s="14" t="s">
        <v>7015</v>
      </c>
      <c r="B2038" s="370" t="s">
        <v>14001</v>
      </c>
      <c r="C2038" s="14" t="s">
        <v>165</v>
      </c>
      <c r="D2038" s="14" t="s">
        <v>39893</v>
      </c>
    </row>
    <row r="2039" spans="1:4" ht="15.75" customHeight="1">
      <c r="A2039" s="14" t="s">
        <v>7016</v>
      </c>
      <c r="B2039" s="370" t="s">
        <v>14002</v>
      </c>
      <c r="C2039" s="14" t="s">
        <v>165</v>
      </c>
      <c r="D2039" s="14" t="s">
        <v>39894</v>
      </c>
    </row>
    <row r="2040" spans="1:4" ht="15.75" customHeight="1">
      <c r="A2040" s="14" t="s">
        <v>7017</v>
      </c>
      <c r="B2040" s="370" t="s">
        <v>14003</v>
      </c>
      <c r="C2040" s="14" t="s">
        <v>165</v>
      </c>
      <c r="D2040" s="14" t="s">
        <v>39895</v>
      </c>
    </row>
    <row r="2041" spans="1:4" ht="15.75" customHeight="1">
      <c r="A2041" s="14" t="s">
        <v>7018</v>
      </c>
      <c r="B2041" s="370" t="s">
        <v>14004</v>
      </c>
      <c r="C2041" s="14" t="s">
        <v>165</v>
      </c>
      <c r="D2041" s="14" t="s">
        <v>39896</v>
      </c>
    </row>
    <row r="2042" spans="1:4" ht="15.75" customHeight="1">
      <c r="A2042" s="14" t="s">
        <v>7019</v>
      </c>
      <c r="B2042" s="370" t="s">
        <v>14005</v>
      </c>
      <c r="C2042" s="14" t="s">
        <v>165</v>
      </c>
      <c r="D2042" s="14" t="s">
        <v>39897</v>
      </c>
    </row>
    <row r="2043" spans="1:4" ht="15.75" customHeight="1">
      <c r="A2043" s="14" t="s">
        <v>7020</v>
      </c>
      <c r="B2043" s="370" t="s">
        <v>14006</v>
      </c>
      <c r="C2043" s="14" t="s">
        <v>165</v>
      </c>
      <c r="D2043" s="14" t="s">
        <v>19785</v>
      </c>
    </row>
    <row r="2044" spans="1:4" ht="15.75" customHeight="1">
      <c r="A2044" s="14" t="s">
        <v>7021</v>
      </c>
      <c r="B2044" s="370" t="s">
        <v>14007</v>
      </c>
      <c r="C2044" s="14" t="s">
        <v>165</v>
      </c>
      <c r="D2044" s="14" t="s">
        <v>39898</v>
      </c>
    </row>
    <row r="2045" spans="1:4" ht="15.75" customHeight="1">
      <c r="A2045" s="14" t="s">
        <v>7022</v>
      </c>
      <c r="B2045" s="370" t="s">
        <v>14008</v>
      </c>
      <c r="C2045" s="14" t="s">
        <v>166</v>
      </c>
      <c r="D2045" s="14" t="s">
        <v>39899</v>
      </c>
    </row>
    <row r="2046" spans="1:4" ht="15.75" customHeight="1">
      <c r="A2046" s="14" t="s">
        <v>7023</v>
      </c>
      <c r="B2046" s="370" t="s">
        <v>14009</v>
      </c>
      <c r="C2046" s="14" t="s">
        <v>166</v>
      </c>
      <c r="D2046" s="14" t="s">
        <v>39900</v>
      </c>
    </row>
    <row r="2047" spans="1:4" ht="15.75" customHeight="1">
      <c r="A2047" s="14" t="s">
        <v>7024</v>
      </c>
      <c r="B2047" s="370" t="s">
        <v>14010</v>
      </c>
      <c r="C2047" s="14" t="s">
        <v>166</v>
      </c>
      <c r="D2047" s="14" t="s">
        <v>39901</v>
      </c>
    </row>
    <row r="2048" spans="1:4" ht="15.75" customHeight="1">
      <c r="A2048" s="14" t="s">
        <v>7025</v>
      </c>
      <c r="B2048" s="370" t="s">
        <v>14011</v>
      </c>
      <c r="C2048" s="14" t="s">
        <v>166</v>
      </c>
      <c r="D2048" s="14" t="s">
        <v>39902</v>
      </c>
    </row>
    <row r="2049" spans="1:4" ht="15.75" customHeight="1">
      <c r="A2049" s="14" t="s">
        <v>7026</v>
      </c>
      <c r="B2049" s="370" t="s">
        <v>14012</v>
      </c>
      <c r="C2049" s="14" t="s">
        <v>166</v>
      </c>
      <c r="D2049" s="14" t="s">
        <v>39903</v>
      </c>
    </row>
    <row r="2050" spans="1:4" ht="15.75" customHeight="1">
      <c r="A2050" s="14" t="s">
        <v>7027</v>
      </c>
      <c r="B2050" s="370" t="s">
        <v>14013</v>
      </c>
      <c r="C2050" s="14" t="s">
        <v>166</v>
      </c>
      <c r="D2050" s="14" t="s">
        <v>39904</v>
      </c>
    </row>
    <row r="2051" spans="1:4" ht="15.75" customHeight="1">
      <c r="A2051" s="14" t="s">
        <v>7028</v>
      </c>
      <c r="B2051" s="370" t="s">
        <v>14014</v>
      </c>
      <c r="C2051" s="14" t="s">
        <v>166</v>
      </c>
      <c r="D2051" s="14" t="s">
        <v>39905</v>
      </c>
    </row>
    <row r="2052" spans="1:4" ht="15.75" customHeight="1">
      <c r="A2052" s="14" t="s">
        <v>7029</v>
      </c>
      <c r="B2052" s="370" t="s">
        <v>14015</v>
      </c>
      <c r="C2052" s="14" t="s">
        <v>166</v>
      </c>
      <c r="D2052" s="14" t="s">
        <v>39906</v>
      </c>
    </row>
    <row r="2053" spans="1:4" ht="15.75" customHeight="1">
      <c r="A2053" s="14" t="s">
        <v>7030</v>
      </c>
      <c r="B2053" s="370" t="s">
        <v>14016</v>
      </c>
      <c r="C2053" s="14" t="s">
        <v>166</v>
      </c>
      <c r="D2053" s="14" t="s">
        <v>39907</v>
      </c>
    </row>
    <row r="2054" spans="1:4" ht="15.75" customHeight="1">
      <c r="A2054" s="14" t="s">
        <v>7031</v>
      </c>
      <c r="B2054" s="370" t="s">
        <v>14017</v>
      </c>
      <c r="C2054" s="14" t="s">
        <v>166</v>
      </c>
      <c r="D2054" s="14" t="s">
        <v>37932</v>
      </c>
    </row>
    <row r="2055" spans="1:4" ht="15.75" customHeight="1">
      <c r="A2055" s="14" t="s">
        <v>7032</v>
      </c>
      <c r="B2055" s="370" t="s">
        <v>14018</v>
      </c>
      <c r="C2055" s="14" t="s">
        <v>166</v>
      </c>
      <c r="D2055" s="14" t="s">
        <v>39908</v>
      </c>
    </row>
    <row r="2056" spans="1:4" ht="15.75" customHeight="1">
      <c r="A2056" s="14" t="s">
        <v>7033</v>
      </c>
      <c r="B2056" s="370" t="s">
        <v>14019</v>
      </c>
      <c r="C2056" s="14" t="s">
        <v>166</v>
      </c>
      <c r="D2056" s="14" t="s">
        <v>39909</v>
      </c>
    </row>
    <row r="2057" spans="1:4" ht="15.75" customHeight="1">
      <c r="A2057" s="14" t="s">
        <v>7034</v>
      </c>
      <c r="B2057" s="370" t="s">
        <v>14020</v>
      </c>
      <c r="C2057" s="14" t="s">
        <v>166</v>
      </c>
      <c r="D2057" s="14" t="s">
        <v>39910</v>
      </c>
    </row>
    <row r="2058" spans="1:4" ht="15.75" customHeight="1">
      <c r="A2058" s="14" t="s">
        <v>7035</v>
      </c>
      <c r="B2058" s="370" t="s">
        <v>14021</v>
      </c>
      <c r="C2058" s="14" t="s">
        <v>166</v>
      </c>
      <c r="D2058" s="14" t="s">
        <v>37791</v>
      </c>
    </row>
    <row r="2059" spans="1:4" ht="15.75" customHeight="1">
      <c r="A2059" s="14" t="s">
        <v>7036</v>
      </c>
      <c r="B2059" s="370" t="s">
        <v>14022</v>
      </c>
      <c r="C2059" s="14" t="s">
        <v>166</v>
      </c>
      <c r="D2059" s="14" t="s">
        <v>39911</v>
      </c>
    </row>
    <row r="2060" spans="1:4" ht="15.75" customHeight="1">
      <c r="A2060" s="14" t="s">
        <v>7037</v>
      </c>
      <c r="B2060" s="370" t="s">
        <v>14023</v>
      </c>
      <c r="C2060" s="14" t="s">
        <v>166</v>
      </c>
      <c r="D2060" s="14" t="s">
        <v>39912</v>
      </c>
    </row>
    <row r="2061" spans="1:4" ht="15.75" customHeight="1">
      <c r="A2061" s="14" t="s">
        <v>7038</v>
      </c>
      <c r="B2061" s="370" t="s">
        <v>14024</v>
      </c>
      <c r="C2061" s="14" t="s">
        <v>166</v>
      </c>
      <c r="D2061" s="14" t="s">
        <v>39913</v>
      </c>
    </row>
    <row r="2062" spans="1:4" ht="15.75" customHeight="1">
      <c r="A2062" s="14" t="s">
        <v>7039</v>
      </c>
      <c r="B2062" s="370" t="s">
        <v>14025</v>
      </c>
      <c r="C2062" s="14" t="s">
        <v>166</v>
      </c>
      <c r="D2062" s="14" t="s">
        <v>39914</v>
      </c>
    </row>
    <row r="2063" spans="1:4" ht="15.75" customHeight="1">
      <c r="A2063" s="14" t="s">
        <v>7040</v>
      </c>
      <c r="B2063" s="370" t="s">
        <v>14026</v>
      </c>
      <c r="C2063" s="14" t="s">
        <v>166</v>
      </c>
      <c r="D2063" s="14" t="s">
        <v>39915</v>
      </c>
    </row>
    <row r="2064" spans="1:4" ht="15.75" customHeight="1">
      <c r="A2064" s="14" t="s">
        <v>7041</v>
      </c>
      <c r="B2064" s="370" t="s">
        <v>14027</v>
      </c>
      <c r="C2064" s="14" t="s">
        <v>166</v>
      </c>
      <c r="D2064" s="14" t="s">
        <v>39916</v>
      </c>
    </row>
    <row r="2065" spans="1:4" ht="15.75" customHeight="1">
      <c r="A2065" s="14" t="s">
        <v>7042</v>
      </c>
      <c r="B2065" s="370" t="s">
        <v>14028</v>
      </c>
      <c r="C2065" s="14" t="s">
        <v>166</v>
      </c>
      <c r="D2065" s="14" t="s">
        <v>39917</v>
      </c>
    </row>
    <row r="2066" spans="1:4" ht="15.75" customHeight="1">
      <c r="A2066" s="14" t="s">
        <v>7043</v>
      </c>
      <c r="B2066" s="370" t="s">
        <v>14029</v>
      </c>
      <c r="C2066" s="14" t="s">
        <v>166</v>
      </c>
      <c r="D2066" s="14" t="s">
        <v>39918</v>
      </c>
    </row>
    <row r="2067" spans="1:4" ht="15.75" customHeight="1">
      <c r="A2067" s="14" t="s">
        <v>7044</v>
      </c>
      <c r="B2067" s="370" t="s">
        <v>14030</v>
      </c>
      <c r="C2067" s="14" t="s">
        <v>166</v>
      </c>
      <c r="D2067" s="14" t="s">
        <v>39919</v>
      </c>
    </row>
    <row r="2068" spans="1:4" ht="15.75" customHeight="1">
      <c r="A2068" s="14" t="s">
        <v>7045</v>
      </c>
      <c r="B2068" s="370" t="s">
        <v>14031</v>
      </c>
      <c r="C2068" s="14" t="s">
        <v>166</v>
      </c>
      <c r="D2068" s="14" t="s">
        <v>39920</v>
      </c>
    </row>
    <row r="2069" spans="1:4" ht="15.75" customHeight="1">
      <c r="A2069" s="14" t="s">
        <v>7046</v>
      </c>
      <c r="B2069" s="370" t="s">
        <v>14032</v>
      </c>
      <c r="C2069" s="14" t="s">
        <v>166</v>
      </c>
      <c r="D2069" s="14" t="s">
        <v>39921</v>
      </c>
    </row>
    <row r="2070" spans="1:4" ht="15.75" customHeight="1">
      <c r="A2070" s="14" t="s">
        <v>7047</v>
      </c>
      <c r="B2070" s="370" t="s">
        <v>14033</v>
      </c>
      <c r="C2070" s="14" t="s">
        <v>166</v>
      </c>
      <c r="D2070" s="14" t="s">
        <v>39922</v>
      </c>
    </row>
    <row r="2071" spans="1:4" ht="15.75" customHeight="1">
      <c r="A2071" s="14" t="s">
        <v>7048</v>
      </c>
      <c r="B2071" s="370" t="s">
        <v>14034</v>
      </c>
      <c r="C2071" s="14" t="s">
        <v>166</v>
      </c>
      <c r="D2071" s="14" t="s">
        <v>39923</v>
      </c>
    </row>
    <row r="2072" spans="1:4" ht="15.75" customHeight="1">
      <c r="A2072" s="14" t="s">
        <v>7049</v>
      </c>
      <c r="B2072" s="370" t="s">
        <v>14035</v>
      </c>
      <c r="C2072" s="14" t="s">
        <v>166</v>
      </c>
      <c r="D2072" s="14" t="s">
        <v>39924</v>
      </c>
    </row>
    <row r="2073" spans="1:4" ht="15.75" customHeight="1">
      <c r="A2073" s="14" t="s">
        <v>7050</v>
      </c>
      <c r="B2073" s="370" t="s">
        <v>14036</v>
      </c>
      <c r="C2073" s="14" t="s">
        <v>165</v>
      </c>
      <c r="D2073" s="14" t="s">
        <v>39925</v>
      </c>
    </row>
    <row r="2074" spans="1:4" ht="15.75" customHeight="1">
      <c r="A2074" s="14" t="s">
        <v>7051</v>
      </c>
      <c r="B2074" s="370" t="s">
        <v>14037</v>
      </c>
      <c r="C2074" s="14" t="s">
        <v>165</v>
      </c>
      <c r="D2074" s="14" t="s">
        <v>39926</v>
      </c>
    </row>
    <row r="2075" spans="1:4" ht="15.75" customHeight="1">
      <c r="A2075" s="14" t="s">
        <v>7052</v>
      </c>
      <c r="B2075" s="370" t="s">
        <v>14038</v>
      </c>
      <c r="C2075" s="14" t="s">
        <v>165</v>
      </c>
      <c r="D2075" s="14" t="s">
        <v>39927</v>
      </c>
    </row>
    <row r="2076" spans="1:4" ht="15.75" customHeight="1">
      <c r="A2076" s="14" t="s">
        <v>7053</v>
      </c>
      <c r="B2076" s="370" t="s">
        <v>14039</v>
      </c>
      <c r="C2076" s="14" t="s">
        <v>165</v>
      </c>
      <c r="D2076" s="14" t="s">
        <v>39928</v>
      </c>
    </row>
    <row r="2077" spans="1:4" ht="15.75" customHeight="1">
      <c r="A2077" s="14" t="s">
        <v>7054</v>
      </c>
      <c r="B2077" s="370" t="s">
        <v>14040</v>
      </c>
      <c r="C2077" s="14" t="s">
        <v>166</v>
      </c>
      <c r="D2077" s="14" t="s">
        <v>36645</v>
      </c>
    </row>
    <row r="2078" spans="1:4" ht="15.75" customHeight="1">
      <c r="A2078" s="14" t="s">
        <v>7055</v>
      </c>
      <c r="B2078" s="370" t="s">
        <v>14041</v>
      </c>
      <c r="C2078" s="14" t="s">
        <v>166</v>
      </c>
      <c r="D2078" s="14" t="s">
        <v>36646</v>
      </c>
    </row>
    <row r="2079" spans="1:4" ht="15.75" customHeight="1">
      <c r="A2079" s="14" t="s">
        <v>7056</v>
      </c>
      <c r="B2079" s="370" t="s">
        <v>14042</v>
      </c>
      <c r="C2079" s="14" t="s">
        <v>166</v>
      </c>
      <c r="D2079" s="14" t="s">
        <v>18743</v>
      </c>
    </row>
    <row r="2080" spans="1:4" ht="15.75" customHeight="1">
      <c r="A2080" s="14" t="s">
        <v>7057</v>
      </c>
      <c r="B2080" s="370" t="s">
        <v>14043</v>
      </c>
      <c r="C2080" s="14" t="s">
        <v>166</v>
      </c>
      <c r="D2080" s="14" t="s">
        <v>39929</v>
      </c>
    </row>
    <row r="2081" spans="1:4" ht="15.75" customHeight="1">
      <c r="A2081" s="14" t="s">
        <v>7058</v>
      </c>
      <c r="B2081" s="370" t="s">
        <v>14044</v>
      </c>
      <c r="C2081" s="14" t="s">
        <v>166</v>
      </c>
      <c r="D2081" s="14" t="s">
        <v>39930</v>
      </c>
    </row>
    <row r="2082" spans="1:4" ht="15.75" customHeight="1">
      <c r="A2082" s="14" t="s">
        <v>7059</v>
      </c>
      <c r="B2082" s="370" t="s">
        <v>14045</v>
      </c>
      <c r="C2082" s="14" t="s">
        <v>166</v>
      </c>
      <c r="D2082" s="14" t="s">
        <v>39931</v>
      </c>
    </row>
    <row r="2083" spans="1:4" ht="15.75" customHeight="1">
      <c r="A2083" s="14" t="s">
        <v>7060</v>
      </c>
      <c r="B2083" s="370" t="s">
        <v>14046</v>
      </c>
      <c r="C2083" s="14" t="s">
        <v>166</v>
      </c>
      <c r="D2083" s="14" t="s">
        <v>39932</v>
      </c>
    </row>
    <row r="2084" spans="1:4" ht="15.75" customHeight="1">
      <c r="A2084" s="14" t="s">
        <v>7061</v>
      </c>
      <c r="B2084" s="370" t="s">
        <v>14047</v>
      </c>
      <c r="C2084" s="14" t="s">
        <v>166</v>
      </c>
      <c r="D2084" s="14" t="s">
        <v>39933</v>
      </c>
    </row>
    <row r="2085" spans="1:4" ht="15.75" customHeight="1">
      <c r="A2085" s="14" t="s">
        <v>7062</v>
      </c>
      <c r="B2085" s="370" t="s">
        <v>14048</v>
      </c>
      <c r="C2085" s="14" t="s">
        <v>160</v>
      </c>
      <c r="D2085" s="14" t="s">
        <v>19759</v>
      </c>
    </row>
    <row r="2086" spans="1:4" ht="15.75" customHeight="1">
      <c r="A2086" s="14" t="s">
        <v>7063</v>
      </c>
      <c r="B2086" s="370" t="s">
        <v>14049</v>
      </c>
      <c r="C2086" s="14" t="s">
        <v>160</v>
      </c>
      <c r="D2086" s="14" t="s">
        <v>19415</v>
      </c>
    </row>
    <row r="2087" spans="1:4" ht="15.75" customHeight="1">
      <c r="A2087" s="14" t="s">
        <v>7064</v>
      </c>
      <c r="B2087" s="370" t="s">
        <v>14050</v>
      </c>
      <c r="C2087" s="14" t="s">
        <v>166</v>
      </c>
      <c r="D2087" s="14" t="s">
        <v>39934</v>
      </c>
    </row>
    <row r="2088" spans="1:4" ht="15.75" customHeight="1">
      <c r="A2088" s="14" t="s">
        <v>7065</v>
      </c>
      <c r="B2088" s="370" t="s">
        <v>14051</v>
      </c>
      <c r="C2088" s="14" t="s">
        <v>167</v>
      </c>
      <c r="D2088" s="14" t="s">
        <v>39935</v>
      </c>
    </row>
    <row r="2089" spans="1:4" ht="15.75" customHeight="1">
      <c r="A2089" s="14" t="s">
        <v>7066</v>
      </c>
      <c r="B2089" s="370" t="s">
        <v>14052</v>
      </c>
      <c r="C2089" s="14" t="s">
        <v>167</v>
      </c>
      <c r="D2089" s="14" t="s">
        <v>39936</v>
      </c>
    </row>
    <row r="2090" spans="1:4" ht="15.75" customHeight="1">
      <c r="A2090" s="14" t="s">
        <v>7067</v>
      </c>
      <c r="B2090" s="370" t="s">
        <v>14053</v>
      </c>
      <c r="C2090" s="14" t="s">
        <v>167</v>
      </c>
      <c r="D2090" s="14" t="s">
        <v>39937</v>
      </c>
    </row>
    <row r="2091" spans="1:4" ht="15.75" customHeight="1">
      <c r="A2091" s="14" t="s">
        <v>7068</v>
      </c>
      <c r="B2091" s="370" t="s">
        <v>14054</v>
      </c>
      <c r="C2091" s="14" t="s">
        <v>167</v>
      </c>
      <c r="D2091" s="14" t="s">
        <v>39938</v>
      </c>
    </row>
    <row r="2092" spans="1:4" ht="15.75" customHeight="1">
      <c r="A2092" s="14" t="s">
        <v>7069</v>
      </c>
      <c r="B2092" s="370" t="s">
        <v>14055</v>
      </c>
      <c r="C2092" s="14" t="s">
        <v>167</v>
      </c>
      <c r="D2092" s="14" t="s">
        <v>39939</v>
      </c>
    </row>
    <row r="2093" spans="1:4" ht="15.75" customHeight="1">
      <c r="A2093" s="14" t="s">
        <v>7070</v>
      </c>
      <c r="B2093" s="370" t="s">
        <v>14056</v>
      </c>
      <c r="C2093" s="14" t="s">
        <v>167</v>
      </c>
      <c r="D2093" s="14" t="s">
        <v>39940</v>
      </c>
    </row>
    <row r="2094" spans="1:4" ht="15.75" customHeight="1">
      <c r="A2094" s="14" t="s">
        <v>7071</v>
      </c>
      <c r="B2094" s="370" t="s">
        <v>14057</v>
      </c>
      <c r="C2094" s="14" t="s">
        <v>167</v>
      </c>
      <c r="D2094" s="14" t="s">
        <v>39941</v>
      </c>
    </row>
    <row r="2095" spans="1:4" ht="15.75" customHeight="1">
      <c r="A2095" s="14" t="s">
        <v>7072</v>
      </c>
      <c r="B2095" s="370" t="s">
        <v>14058</v>
      </c>
      <c r="C2095" s="14" t="s">
        <v>167</v>
      </c>
      <c r="D2095" s="14" t="s">
        <v>39942</v>
      </c>
    </row>
    <row r="2096" spans="1:4" ht="15.75" customHeight="1">
      <c r="A2096" s="14" t="s">
        <v>7073</v>
      </c>
      <c r="B2096" s="370" t="s">
        <v>14059</v>
      </c>
      <c r="C2096" s="14" t="s">
        <v>167</v>
      </c>
      <c r="D2096" s="14" t="s">
        <v>39943</v>
      </c>
    </row>
    <row r="2097" spans="1:4" ht="15.75" customHeight="1">
      <c r="A2097" s="14" t="s">
        <v>7074</v>
      </c>
      <c r="B2097" s="370" t="s">
        <v>14060</v>
      </c>
      <c r="C2097" s="14" t="s">
        <v>167</v>
      </c>
      <c r="D2097" s="14" t="s">
        <v>39944</v>
      </c>
    </row>
    <row r="2098" spans="1:4" ht="15.75" customHeight="1">
      <c r="A2098" s="14" t="s">
        <v>7075</v>
      </c>
      <c r="B2098" s="370" t="s">
        <v>14061</v>
      </c>
      <c r="C2098" s="14" t="s">
        <v>167</v>
      </c>
      <c r="D2098" s="14" t="s">
        <v>39945</v>
      </c>
    </row>
    <row r="2099" spans="1:4" ht="15.75" customHeight="1">
      <c r="A2099" s="14" t="s">
        <v>7076</v>
      </c>
      <c r="B2099" s="370" t="s">
        <v>14062</v>
      </c>
      <c r="C2099" s="14" t="s">
        <v>167</v>
      </c>
      <c r="D2099" s="14" t="s">
        <v>39946</v>
      </c>
    </row>
    <row r="2100" spans="1:4" ht="15.75" customHeight="1">
      <c r="A2100" s="14" t="s">
        <v>7077</v>
      </c>
      <c r="B2100" s="370" t="s">
        <v>14063</v>
      </c>
      <c r="C2100" s="14" t="s">
        <v>167</v>
      </c>
      <c r="D2100" s="14" t="s">
        <v>39947</v>
      </c>
    </row>
    <row r="2101" spans="1:4" ht="15.75" customHeight="1">
      <c r="A2101" s="14" t="s">
        <v>7078</v>
      </c>
      <c r="B2101" s="370" t="s">
        <v>14064</v>
      </c>
      <c r="C2101" s="14" t="s">
        <v>167</v>
      </c>
      <c r="D2101" s="14" t="s">
        <v>39948</v>
      </c>
    </row>
    <row r="2102" spans="1:4" ht="15.75" customHeight="1">
      <c r="A2102" s="14" t="s">
        <v>7079</v>
      </c>
      <c r="B2102" s="370" t="s">
        <v>14065</v>
      </c>
      <c r="C2102" s="14" t="s">
        <v>167</v>
      </c>
      <c r="D2102" s="14" t="s">
        <v>39949</v>
      </c>
    </row>
    <row r="2103" spans="1:4" ht="15.75" customHeight="1">
      <c r="A2103" s="14" t="s">
        <v>7080</v>
      </c>
      <c r="B2103" s="370" t="s">
        <v>14066</v>
      </c>
      <c r="C2103" s="14" t="s">
        <v>167</v>
      </c>
      <c r="D2103" s="14" t="s">
        <v>39950</v>
      </c>
    </row>
    <row r="2104" spans="1:4" ht="15.75" customHeight="1">
      <c r="A2104" s="14" t="s">
        <v>7081</v>
      </c>
      <c r="B2104" s="370" t="s">
        <v>14067</v>
      </c>
      <c r="C2104" s="14" t="s">
        <v>167</v>
      </c>
      <c r="D2104" s="14" t="s">
        <v>39951</v>
      </c>
    </row>
    <row r="2105" spans="1:4" ht="15.75" customHeight="1">
      <c r="A2105" s="14" t="s">
        <v>7082</v>
      </c>
      <c r="B2105" s="370" t="s">
        <v>14068</v>
      </c>
      <c r="C2105" s="14" t="s">
        <v>167</v>
      </c>
      <c r="D2105" s="14" t="s">
        <v>39952</v>
      </c>
    </row>
    <row r="2106" spans="1:4" ht="15.75" customHeight="1">
      <c r="A2106" s="14" t="s">
        <v>7083</v>
      </c>
      <c r="B2106" s="370" t="s">
        <v>14069</v>
      </c>
      <c r="C2106" s="14" t="s">
        <v>165</v>
      </c>
      <c r="D2106" s="14" t="s">
        <v>39495</v>
      </c>
    </row>
    <row r="2107" spans="1:4" ht="15.75" customHeight="1">
      <c r="A2107" s="14" t="s">
        <v>7084</v>
      </c>
      <c r="B2107" s="370" t="s">
        <v>14070</v>
      </c>
      <c r="C2107" s="14" t="s">
        <v>165</v>
      </c>
      <c r="D2107" s="14" t="s">
        <v>19206</v>
      </c>
    </row>
    <row r="2108" spans="1:4" ht="15.75" customHeight="1">
      <c r="A2108" s="14" t="s">
        <v>7085</v>
      </c>
      <c r="B2108" s="370" t="s">
        <v>14071</v>
      </c>
      <c r="C2108" s="14" t="s">
        <v>165</v>
      </c>
      <c r="D2108" s="14" t="s">
        <v>39953</v>
      </c>
    </row>
    <row r="2109" spans="1:4" ht="15.75" customHeight="1">
      <c r="A2109" s="14" t="s">
        <v>7086</v>
      </c>
      <c r="B2109" s="370" t="s">
        <v>14072</v>
      </c>
      <c r="C2109" s="14" t="s">
        <v>165</v>
      </c>
      <c r="D2109" s="14" t="s">
        <v>39954</v>
      </c>
    </row>
    <row r="2110" spans="1:4" ht="15.75" customHeight="1">
      <c r="A2110" s="14" t="s">
        <v>7087</v>
      </c>
      <c r="B2110" s="370" t="s">
        <v>14073</v>
      </c>
      <c r="C2110" s="14" t="s">
        <v>165</v>
      </c>
      <c r="D2110" s="14" t="s">
        <v>39955</v>
      </c>
    </row>
    <row r="2111" spans="1:4" ht="15.75" customHeight="1">
      <c r="A2111" s="14" t="s">
        <v>7088</v>
      </c>
      <c r="B2111" s="370" t="s">
        <v>14074</v>
      </c>
      <c r="C2111" s="14" t="s">
        <v>165</v>
      </c>
      <c r="D2111" s="14" t="s">
        <v>36470</v>
      </c>
    </row>
    <row r="2112" spans="1:4" ht="15.75" customHeight="1">
      <c r="A2112" s="14" t="s">
        <v>7089</v>
      </c>
      <c r="B2112" s="370" t="s">
        <v>14075</v>
      </c>
      <c r="C2112" s="14" t="s">
        <v>165</v>
      </c>
      <c r="D2112" s="14" t="s">
        <v>19719</v>
      </c>
    </row>
    <row r="2113" spans="1:4" ht="15.75" customHeight="1">
      <c r="A2113" s="14" t="s">
        <v>7090</v>
      </c>
      <c r="B2113" s="370" t="s">
        <v>14076</v>
      </c>
      <c r="C2113" s="14" t="s">
        <v>165</v>
      </c>
      <c r="D2113" s="14" t="s">
        <v>39956</v>
      </c>
    </row>
    <row r="2114" spans="1:4" ht="15.75" customHeight="1">
      <c r="A2114" s="14" t="s">
        <v>7091</v>
      </c>
      <c r="B2114" s="370" t="s">
        <v>14077</v>
      </c>
      <c r="C2114" s="14" t="s">
        <v>160</v>
      </c>
      <c r="D2114" s="14" t="s">
        <v>39957</v>
      </c>
    </row>
    <row r="2115" spans="1:4" ht="15.75" customHeight="1">
      <c r="A2115" s="14" t="s">
        <v>7092</v>
      </c>
      <c r="B2115" s="370" t="s">
        <v>14078</v>
      </c>
      <c r="C2115" s="14" t="s">
        <v>160</v>
      </c>
      <c r="D2115" s="14" t="s">
        <v>39958</v>
      </c>
    </row>
    <row r="2116" spans="1:4" ht="15.75" customHeight="1">
      <c r="A2116" s="14" t="s">
        <v>7093</v>
      </c>
      <c r="B2116" s="370" t="s">
        <v>14079</v>
      </c>
      <c r="C2116" s="14" t="s">
        <v>160</v>
      </c>
      <c r="D2116" s="14" t="s">
        <v>37449</v>
      </c>
    </row>
    <row r="2117" spans="1:4" ht="15.75" customHeight="1">
      <c r="A2117" s="14" t="s">
        <v>7094</v>
      </c>
      <c r="B2117" s="370" t="s">
        <v>14080</v>
      </c>
      <c r="C2117" s="14" t="s">
        <v>160</v>
      </c>
      <c r="D2117" s="14" t="s">
        <v>39959</v>
      </c>
    </row>
    <row r="2118" spans="1:4" ht="15.75" customHeight="1">
      <c r="A2118" s="14" t="s">
        <v>7095</v>
      </c>
      <c r="B2118" s="370" t="s">
        <v>14081</v>
      </c>
      <c r="C2118" s="14" t="s">
        <v>160</v>
      </c>
      <c r="D2118" s="14" t="s">
        <v>39960</v>
      </c>
    </row>
    <row r="2119" spans="1:4" ht="15.75" customHeight="1">
      <c r="A2119" s="14" t="s">
        <v>7096</v>
      </c>
      <c r="B2119" s="370" t="s">
        <v>14082</v>
      </c>
      <c r="C2119" s="14" t="s">
        <v>160</v>
      </c>
      <c r="D2119" s="14" t="s">
        <v>39961</v>
      </c>
    </row>
    <row r="2120" spans="1:4" ht="15.75" customHeight="1">
      <c r="A2120" s="14" t="s">
        <v>7097</v>
      </c>
      <c r="B2120" s="370" t="s">
        <v>14083</v>
      </c>
      <c r="C2120" s="14" t="s">
        <v>160</v>
      </c>
      <c r="D2120" s="14" t="s">
        <v>39962</v>
      </c>
    </row>
    <row r="2121" spans="1:4" ht="15.75" customHeight="1">
      <c r="A2121" s="14" t="s">
        <v>7098</v>
      </c>
      <c r="B2121" s="370" t="s">
        <v>14084</v>
      </c>
      <c r="C2121" s="14" t="s">
        <v>160</v>
      </c>
      <c r="D2121" s="14" t="s">
        <v>39963</v>
      </c>
    </row>
    <row r="2122" spans="1:4" ht="15.75" customHeight="1">
      <c r="A2122" s="14" t="s">
        <v>7099</v>
      </c>
      <c r="B2122" s="370" t="s">
        <v>14085</v>
      </c>
      <c r="C2122" s="14" t="s">
        <v>143</v>
      </c>
      <c r="D2122" s="14" t="s">
        <v>19806</v>
      </c>
    </row>
    <row r="2123" spans="1:4" ht="15.75" customHeight="1">
      <c r="A2123" s="14" t="s">
        <v>7100</v>
      </c>
      <c r="B2123" s="370" t="s">
        <v>14086</v>
      </c>
      <c r="C2123" s="14" t="s">
        <v>143</v>
      </c>
      <c r="D2123" s="14" t="s">
        <v>21698</v>
      </c>
    </row>
    <row r="2124" spans="1:4" ht="15.75" customHeight="1">
      <c r="A2124" s="14" t="s">
        <v>7101</v>
      </c>
      <c r="B2124" s="370" t="s">
        <v>14087</v>
      </c>
      <c r="C2124" s="14" t="s">
        <v>143</v>
      </c>
      <c r="D2124" s="14" t="s">
        <v>19783</v>
      </c>
    </row>
    <row r="2125" spans="1:4" ht="15.75" customHeight="1">
      <c r="A2125" s="14" t="s">
        <v>7102</v>
      </c>
      <c r="B2125" s="370" t="s">
        <v>14088</v>
      </c>
      <c r="C2125" s="14" t="s">
        <v>143</v>
      </c>
      <c r="D2125" s="14" t="s">
        <v>18734</v>
      </c>
    </row>
    <row r="2126" spans="1:4" ht="15.75" customHeight="1">
      <c r="A2126" s="14" t="s">
        <v>7103</v>
      </c>
      <c r="B2126" s="370" t="s">
        <v>14089</v>
      </c>
      <c r="C2126" s="14" t="s">
        <v>143</v>
      </c>
      <c r="D2126" s="14" t="s">
        <v>39964</v>
      </c>
    </row>
    <row r="2127" spans="1:4" ht="15.75" customHeight="1">
      <c r="A2127" s="14" t="s">
        <v>7104</v>
      </c>
      <c r="B2127" s="370" t="s">
        <v>14090</v>
      </c>
      <c r="C2127" s="14" t="s">
        <v>160</v>
      </c>
      <c r="D2127" s="14" t="s">
        <v>39965</v>
      </c>
    </row>
    <row r="2128" spans="1:4" ht="15.75" customHeight="1">
      <c r="A2128" s="14" t="s">
        <v>7105</v>
      </c>
      <c r="B2128" s="370" t="s">
        <v>14091</v>
      </c>
      <c r="C2128" s="14" t="s">
        <v>160</v>
      </c>
      <c r="D2128" s="14" t="s">
        <v>39966</v>
      </c>
    </row>
    <row r="2129" spans="1:4" ht="15.75" customHeight="1">
      <c r="A2129" s="14" t="s">
        <v>7106</v>
      </c>
      <c r="B2129" s="370" t="s">
        <v>14092</v>
      </c>
      <c r="C2129" s="14" t="s">
        <v>160</v>
      </c>
      <c r="D2129" s="14" t="s">
        <v>39967</v>
      </c>
    </row>
    <row r="2130" spans="1:4" ht="15.75" customHeight="1">
      <c r="A2130" s="14" t="s">
        <v>7107</v>
      </c>
      <c r="B2130" s="370" t="s">
        <v>14093</v>
      </c>
      <c r="C2130" s="14" t="s">
        <v>160</v>
      </c>
      <c r="D2130" s="14" t="s">
        <v>37433</v>
      </c>
    </row>
    <row r="2131" spans="1:4" ht="15.75" customHeight="1">
      <c r="A2131" s="14" t="s">
        <v>7108</v>
      </c>
      <c r="B2131" s="370" t="s">
        <v>14094</v>
      </c>
      <c r="C2131" s="14" t="s">
        <v>160</v>
      </c>
      <c r="D2131" s="14" t="s">
        <v>39968</v>
      </c>
    </row>
    <row r="2132" spans="1:4" ht="15.75" customHeight="1">
      <c r="A2132" s="14" t="s">
        <v>7109</v>
      </c>
      <c r="B2132" s="370" t="s">
        <v>14095</v>
      </c>
      <c r="C2132" s="14" t="s">
        <v>160</v>
      </c>
      <c r="D2132" s="14" t="s">
        <v>37175</v>
      </c>
    </row>
    <row r="2133" spans="1:4" ht="15.75" customHeight="1">
      <c r="A2133" s="14" t="s">
        <v>7110</v>
      </c>
      <c r="B2133" s="370" t="s">
        <v>14096</v>
      </c>
      <c r="C2133" s="14" t="s">
        <v>160</v>
      </c>
      <c r="D2133" s="14" t="s">
        <v>39677</v>
      </c>
    </row>
    <row r="2134" spans="1:4" ht="15.75" customHeight="1">
      <c r="A2134" s="14" t="s">
        <v>7111</v>
      </c>
      <c r="B2134" s="370" t="s">
        <v>14097</v>
      </c>
      <c r="C2134" s="14" t="s">
        <v>160</v>
      </c>
      <c r="D2134" s="14" t="s">
        <v>39969</v>
      </c>
    </row>
    <row r="2135" spans="1:4" ht="15.75" customHeight="1">
      <c r="A2135" s="14" t="s">
        <v>7112</v>
      </c>
      <c r="B2135" s="370" t="s">
        <v>14098</v>
      </c>
      <c r="C2135" s="14" t="s">
        <v>160</v>
      </c>
      <c r="D2135" s="14" t="s">
        <v>39970</v>
      </c>
    </row>
    <row r="2136" spans="1:4" ht="15.75" customHeight="1">
      <c r="A2136" s="14" t="s">
        <v>7113</v>
      </c>
      <c r="B2136" s="370" t="s">
        <v>14099</v>
      </c>
      <c r="C2136" s="14" t="s">
        <v>165</v>
      </c>
      <c r="D2136" s="14" t="s">
        <v>39971</v>
      </c>
    </row>
    <row r="2137" spans="1:4" ht="15.75" customHeight="1">
      <c r="A2137" s="14" t="s">
        <v>7114</v>
      </c>
      <c r="B2137" s="370" t="s">
        <v>14100</v>
      </c>
      <c r="C2137" s="14" t="s">
        <v>165</v>
      </c>
      <c r="D2137" s="14" t="s">
        <v>39972</v>
      </c>
    </row>
    <row r="2138" spans="1:4" ht="15.75" customHeight="1">
      <c r="A2138" s="14" t="s">
        <v>7115</v>
      </c>
      <c r="B2138" s="370" t="s">
        <v>14101</v>
      </c>
      <c r="C2138" s="14" t="s">
        <v>165</v>
      </c>
      <c r="D2138" s="14" t="s">
        <v>37953</v>
      </c>
    </row>
    <row r="2139" spans="1:4" ht="15.75" customHeight="1">
      <c r="A2139" s="14" t="s">
        <v>7116</v>
      </c>
      <c r="B2139" s="370" t="s">
        <v>14102</v>
      </c>
      <c r="C2139" s="14" t="s">
        <v>166</v>
      </c>
      <c r="D2139" s="14" t="s">
        <v>22103</v>
      </c>
    </row>
    <row r="2140" spans="1:4" ht="15.75" customHeight="1">
      <c r="A2140" s="14" t="s">
        <v>7117</v>
      </c>
      <c r="B2140" s="370" t="s">
        <v>14103</v>
      </c>
      <c r="C2140" s="14" t="s">
        <v>166</v>
      </c>
      <c r="D2140" s="14" t="s">
        <v>36612</v>
      </c>
    </row>
    <row r="2141" spans="1:4" ht="15.75" customHeight="1">
      <c r="A2141" s="14" t="s">
        <v>7118</v>
      </c>
      <c r="B2141" s="370" t="s">
        <v>14104</v>
      </c>
      <c r="C2141" s="14" t="s">
        <v>167</v>
      </c>
      <c r="D2141" s="14" t="s">
        <v>39973</v>
      </c>
    </row>
    <row r="2142" spans="1:4" ht="15.75" customHeight="1">
      <c r="A2142" s="14" t="s">
        <v>7119</v>
      </c>
      <c r="B2142" s="370" t="s">
        <v>14105</v>
      </c>
      <c r="C2142" s="14" t="s">
        <v>166</v>
      </c>
      <c r="D2142" s="14" t="s">
        <v>39974</v>
      </c>
    </row>
    <row r="2143" spans="1:4" ht="15.75" customHeight="1">
      <c r="A2143" s="14" t="s">
        <v>7120</v>
      </c>
      <c r="B2143" s="370" t="s">
        <v>14106</v>
      </c>
      <c r="C2143" s="14" t="s">
        <v>166</v>
      </c>
      <c r="D2143" s="14" t="s">
        <v>39975</v>
      </c>
    </row>
    <row r="2144" spans="1:4" ht="15.75" customHeight="1">
      <c r="A2144" s="14" t="s">
        <v>7121</v>
      </c>
      <c r="B2144" s="370" t="s">
        <v>14107</v>
      </c>
      <c r="C2144" s="14" t="s">
        <v>167</v>
      </c>
      <c r="D2144" s="14" t="s">
        <v>39976</v>
      </c>
    </row>
    <row r="2145" spans="1:4" ht="15.75" customHeight="1">
      <c r="A2145" s="14" t="s">
        <v>7122</v>
      </c>
      <c r="B2145" s="370" t="s">
        <v>14108</v>
      </c>
      <c r="C2145" s="14" t="s">
        <v>167</v>
      </c>
      <c r="D2145" s="14" t="s">
        <v>39977</v>
      </c>
    </row>
    <row r="2146" spans="1:4" ht="15.75" customHeight="1">
      <c r="A2146" s="14" t="s">
        <v>7123</v>
      </c>
      <c r="B2146" s="370" t="s">
        <v>14109</v>
      </c>
      <c r="C2146" s="14" t="s">
        <v>167</v>
      </c>
      <c r="D2146" s="14" t="s">
        <v>39978</v>
      </c>
    </row>
    <row r="2147" spans="1:4" ht="15.75" customHeight="1">
      <c r="A2147" s="14" t="s">
        <v>7124</v>
      </c>
      <c r="B2147" s="370" t="s">
        <v>14110</v>
      </c>
      <c r="C2147" s="14" t="s">
        <v>167</v>
      </c>
      <c r="D2147" s="14" t="s">
        <v>39979</v>
      </c>
    </row>
    <row r="2148" spans="1:4" ht="15.75" customHeight="1">
      <c r="A2148" s="14" t="s">
        <v>7125</v>
      </c>
      <c r="B2148" s="370" t="s">
        <v>14111</v>
      </c>
      <c r="C2148" s="14" t="s">
        <v>167</v>
      </c>
      <c r="D2148" s="14" t="s">
        <v>39980</v>
      </c>
    </row>
    <row r="2149" spans="1:4" ht="15.75" customHeight="1">
      <c r="A2149" s="14" t="s">
        <v>7126</v>
      </c>
      <c r="B2149" s="370" t="s">
        <v>14112</v>
      </c>
      <c r="C2149" s="14" t="s">
        <v>167</v>
      </c>
      <c r="D2149" s="14" t="s">
        <v>19069</v>
      </c>
    </row>
    <row r="2150" spans="1:4" ht="15.75" customHeight="1">
      <c r="A2150" s="14" t="s">
        <v>7127</v>
      </c>
      <c r="B2150" s="370" t="s">
        <v>14113</v>
      </c>
      <c r="C2150" s="14" t="s">
        <v>166</v>
      </c>
      <c r="D2150" s="14" t="s">
        <v>39981</v>
      </c>
    </row>
    <row r="2151" spans="1:4" ht="15.75" customHeight="1">
      <c r="A2151" s="14" t="s">
        <v>7128</v>
      </c>
      <c r="B2151" s="370" t="s">
        <v>14114</v>
      </c>
      <c r="C2151" s="14" t="s">
        <v>166</v>
      </c>
      <c r="D2151" s="14" t="s">
        <v>19209</v>
      </c>
    </row>
    <row r="2152" spans="1:4" ht="15.75" customHeight="1">
      <c r="A2152" s="14" t="s">
        <v>7129</v>
      </c>
      <c r="B2152" s="370" t="s">
        <v>14115</v>
      </c>
      <c r="C2152" s="14" t="s">
        <v>166</v>
      </c>
      <c r="D2152" s="14" t="s">
        <v>39982</v>
      </c>
    </row>
    <row r="2153" spans="1:4" ht="15.75" customHeight="1">
      <c r="A2153" s="14" t="s">
        <v>7130</v>
      </c>
      <c r="B2153" s="370" t="s">
        <v>14116</v>
      </c>
      <c r="C2153" s="14" t="s">
        <v>166</v>
      </c>
      <c r="D2153" s="14" t="s">
        <v>39243</v>
      </c>
    </row>
    <row r="2154" spans="1:4" ht="15.75" customHeight="1">
      <c r="A2154" s="14" t="s">
        <v>7131</v>
      </c>
      <c r="B2154" s="370" t="s">
        <v>14117</v>
      </c>
      <c r="C2154" s="14" t="s">
        <v>143</v>
      </c>
      <c r="D2154" s="14" t="s">
        <v>37041</v>
      </c>
    </row>
    <row r="2155" spans="1:4" ht="15.75" customHeight="1">
      <c r="A2155" s="14" t="s">
        <v>7132</v>
      </c>
      <c r="B2155" s="370" t="s">
        <v>14118</v>
      </c>
      <c r="C2155" s="14" t="s">
        <v>143</v>
      </c>
      <c r="D2155" s="14" t="s">
        <v>21918</v>
      </c>
    </row>
    <row r="2156" spans="1:4" ht="15.75" customHeight="1">
      <c r="A2156" s="14" t="s">
        <v>7133</v>
      </c>
      <c r="B2156" s="370" t="s">
        <v>14119</v>
      </c>
      <c r="C2156" s="14" t="s">
        <v>143</v>
      </c>
      <c r="D2156" s="14" t="s">
        <v>18861</v>
      </c>
    </row>
    <row r="2157" spans="1:4" ht="15.75" customHeight="1">
      <c r="A2157" s="14" t="s">
        <v>7134</v>
      </c>
      <c r="B2157" s="370" t="s">
        <v>14120</v>
      </c>
      <c r="C2157" s="14" t="s">
        <v>143</v>
      </c>
      <c r="D2157" s="14" t="s">
        <v>37126</v>
      </c>
    </row>
    <row r="2158" spans="1:4" ht="15.75" customHeight="1">
      <c r="A2158" s="14" t="s">
        <v>7135</v>
      </c>
      <c r="B2158" s="370" t="s">
        <v>14121</v>
      </c>
      <c r="C2158" s="14" t="s">
        <v>143</v>
      </c>
      <c r="D2158" s="14" t="s">
        <v>22009</v>
      </c>
    </row>
    <row r="2159" spans="1:4" ht="15.75" customHeight="1">
      <c r="A2159" s="14" t="s">
        <v>7136</v>
      </c>
      <c r="B2159" s="370" t="s">
        <v>14122</v>
      </c>
      <c r="C2159" s="14" t="s">
        <v>143</v>
      </c>
      <c r="D2159" s="14" t="s">
        <v>39983</v>
      </c>
    </row>
    <row r="2160" spans="1:4" ht="15.75" customHeight="1">
      <c r="A2160" s="14" t="s">
        <v>7137</v>
      </c>
      <c r="B2160" s="370" t="s">
        <v>14123</v>
      </c>
      <c r="C2160" s="14" t="s">
        <v>167</v>
      </c>
      <c r="D2160" s="14" t="s">
        <v>36653</v>
      </c>
    </row>
    <row r="2161" spans="1:4" ht="15.75" customHeight="1">
      <c r="A2161" s="14" t="s">
        <v>7138</v>
      </c>
      <c r="B2161" s="370" t="s">
        <v>14124</v>
      </c>
      <c r="C2161" s="14" t="s">
        <v>166</v>
      </c>
      <c r="D2161" s="14" t="s">
        <v>39984</v>
      </c>
    </row>
    <row r="2162" spans="1:4" ht="15.75" customHeight="1">
      <c r="A2162" s="14" t="s">
        <v>7139</v>
      </c>
      <c r="B2162" s="370" t="s">
        <v>14125</v>
      </c>
      <c r="C2162" s="14" t="s">
        <v>166</v>
      </c>
      <c r="D2162" s="14" t="s">
        <v>39985</v>
      </c>
    </row>
    <row r="2163" spans="1:4" ht="15.75" customHeight="1">
      <c r="A2163" s="14" t="s">
        <v>7140</v>
      </c>
      <c r="B2163" s="370" t="s">
        <v>14126</v>
      </c>
      <c r="C2163" s="14" t="s">
        <v>166</v>
      </c>
      <c r="D2163" s="14" t="s">
        <v>39986</v>
      </c>
    </row>
    <row r="2164" spans="1:4" ht="15.75" customHeight="1">
      <c r="A2164" s="14" t="s">
        <v>7141</v>
      </c>
      <c r="B2164" s="370" t="s">
        <v>14127</v>
      </c>
      <c r="C2164" s="14" t="s">
        <v>166</v>
      </c>
      <c r="D2164" s="14" t="s">
        <v>39987</v>
      </c>
    </row>
    <row r="2165" spans="1:4" ht="15.75" customHeight="1">
      <c r="A2165" s="14" t="s">
        <v>7142</v>
      </c>
      <c r="B2165" s="370" t="s">
        <v>14128</v>
      </c>
      <c r="C2165" s="14" t="s">
        <v>167</v>
      </c>
      <c r="D2165" s="14" t="s">
        <v>19740</v>
      </c>
    </row>
    <row r="2166" spans="1:4" ht="15.75" customHeight="1">
      <c r="A2166" s="14" t="s">
        <v>7143</v>
      </c>
      <c r="B2166" s="370" t="s">
        <v>14129</v>
      </c>
      <c r="C2166" s="14" t="s">
        <v>167</v>
      </c>
      <c r="D2166" s="14" t="s">
        <v>37614</v>
      </c>
    </row>
    <row r="2167" spans="1:4" ht="15.75" customHeight="1">
      <c r="A2167" s="14" t="s">
        <v>7144</v>
      </c>
      <c r="B2167" s="370" t="s">
        <v>14130</v>
      </c>
      <c r="C2167" s="14" t="s">
        <v>167</v>
      </c>
      <c r="D2167" s="14" t="s">
        <v>39988</v>
      </c>
    </row>
    <row r="2168" spans="1:4" ht="15.75" customHeight="1">
      <c r="A2168" s="14" t="s">
        <v>7145</v>
      </c>
      <c r="B2168" s="370" t="s">
        <v>14131</v>
      </c>
      <c r="C2168" s="14" t="s">
        <v>166</v>
      </c>
      <c r="D2168" s="14" t="s">
        <v>39989</v>
      </c>
    </row>
    <row r="2169" spans="1:4" ht="15.75" customHeight="1">
      <c r="A2169" s="14" t="s">
        <v>7146</v>
      </c>
      <c r="B2169" s="370" t="s">
        <v>14132</v>
      </c>
      <c r="C2169" s="14" t="s">
        <v>166</v>
      </c>
      <c r="D2169" s="14" t="s">
        <v>39990</v>
      </c>
    </row>
    <row r="2170" spans="1:4" ht="15.75" customHeight="1">
      <c r="A2170" s="14" t="s">
        <v>7147</v>
      </c>
      <c r="B2170" s="370" t="s">
        <v>14133</v>
      </c>
      <c r="C2170" s="14" t="s">
        <v>166</v>
      </c>
      <c r="D2170" s="14" t="s">
        <v>36568</v>
      </c>
    </row>
    <row r="2171" spans="1:4" ht="15.75" customHeight="1">
      <c r="A2171" s="14" t="s">
        <v>7148</v>
      </c>
      <c r="B2171" s="370" t="s">
        <v>14134</v>
      </c>
      <c r="C2171" s="14" t="s">
        <v>166</v>
      </c>
      <c r="D2171" s="14" t="s">
        <v>39991</v>
      </c>
    </row>
    <row r="2172" spans="1:4" ht="15.75" customHeight="1">
      <c r="A2172" s="14" t="s">
        <v>7149</v>
      </c>
      <c r="B2172" s="370" t="s">
        <v>14135</v>
      </c>
      <c r="C2172" s="14" t="s">
        <v>166</v>
      </c>
      <c r="D2172" s="14" t="s">
        <v>39992</v>
      </c>
    </row>
    <row r="2173" spans="1:4" ht="15.75" customHeight="1">
      <c r="A2173" s="14" t="s">
        <v>7150</v>
      </c>
      <c r="B2173" s="370" t="s">
        <v>14136</v>
      </c>
      <c r="C2173" s="14" t="s">
        <v>166</v>
      </c>
      <c r="D2173" s="14" t="s">
        <v>39993</v>
      </c>
    </row>
    <row r="2174" spans="1:4" ht="15.75" customHeight="1">
      <c r="A2174" s="14" t="s">
        <v>7151</v>
      </c>
      <c r="B2174" s="370" t="s">
        <v>14137</v>
      </c>
      <c r="C2174" s="14" t="s">
        <v>166</v>
      </c>
      <c r="D2174" s="14" t="s">
        <v>39994</v>
      </c>
    </row>
    <row r="2175" spans="1:4" ht="15.75" customHeight="1">
      <c r="A2175" s="14" t="s">
        <v>7152</v>
      </c>
      <c r="B2175" s="370" t="s">
        <v>14138</v>
      </c>
      <c r="C2175" s="14" t="s">
        <v>166</v>
      </c>
      <c r="D2175" s="14" t="s">
        <v>39995</v>
      </c>
    </row>
    <row r="2176" spans="1:4" ht="15.75" customHeight="1">
      <c r="A2176" s="14" t="s">
        <v>7153</v>
      </c>
      <c r="B2176" s="370" t="s">
        <v>14139</v>
      </c>
      <c r="C2176" s="14" t="s">
        <v>166</v>
      </c>
      <c r="D2176" s="14" t="s">
        <v>39996</v>
      </c>
    </row>
    <row r="2177" spans="1:4" ht="15.75" customHeight="1">
      <c r="A2177" s="14" t="s">
        <v>7154</v>
      </c>
      <c r="B2177" s="370" t="s">
        <v>14140</v>
      </c>
      <c r="C2177" s="14" t="s">
        <v>166</v>
      </c>
      <c r="D2177" s="14" t="s">
        <v>38351</v>
      </c>
    </row>
    <row r="2178" spans="1:4" ht="15.75" customHeight="1">
      <c r="A2178" s="14" t="s">
        <v>7155</v>
      </c>
      <c r="B2178" s="370" t="s">
        <v>14141</v>
      </c>
      <c r="C2178" s="14" t="s">
        <v>166</v>
      </c>
      <c r="D2178" s="14" t="s">
        <v>39997</v>
      </c>
    </row>
    <row r="2179" spans="1:4" ht="15.75" customHeight="1">
      <c r="A2179" s="14" t="s">
        <v>7156</v>
      </c>
      <c r="B2179" s="370" t="s">
        <v>14142</v>
      </c>
      <c r="C2179" s="14" t="s">
        <v>166</v>
      </c>
      <c r="D2179" s="14" t="s">
        <v>39998</v>
      </c>
    </row>
    <row r="2180" spans="1:4" ht="15.75" customHeight="1">
      <c r="A2180" s="14" t="s">
        <v>7157</v>
      </c>
      <c r="B2180" s="370" t="s">
        <v>14143</v>
      </c>
      <c r="C2180" s="14" t="s">
        <v>166</v>
      </c>
      <c r="D2180" s="14" t="s">
        <v>39999</v>
      </c>
    </row>
    <row r="2181" spans="1:4" ht="15.75" customHeight="1">
      <c r="A2181" s="14" t="s">
        <v>7158</v>
      </c>
      <c r="B2181" s="370" t="s">
        <v>14144</v>
      </c>
      <c r="C2181" s="14" t="s">
        <v>166</v>
      </c>
      <c r="D2181" s="14" t="s">
        <v>40000</v>
      </c>
    </row>
    <row r="2182" spans="1:4" ht="15.75" customHeight="1">
      <c r="A2182" s="14" t="s">
        <v>7159</v>
      </c>
      <c r="B2182" s="370" t="s">
        <v>14145</v>
      </c>
      <c r="C2182" s="14" t="s">
        <v>166</v>
      </c>
      <c r="D2182" s="14" t="s">
        <v>40001</v>
      </c>
    </row>
    <row r="2183" spans="1:4" ht="15.75" customHeight="1">
      <c r="A2183" s="14" t="s">
        <v>7160</v>
      </c>
      <c r="B2183" s="370" t="s">
        <v>14146</v>
      </c>
      <c r="C2183" s="14" t="s">
        <v>166</v>
      </c>
      <c r="D2183" s="14" t="s">
        <v>40002</v>
      </c>
    </row>
    <row r="2184" spans="1:4" ht="15.75" customHeight="1">
      <c r="A2184" s="14" t="s">
        <v>7161</v>
      </c>
      <c r="B2184" s="370" t="s">
        <v>14147</v>
      </c>
      <c r="C2184" s="14" t="s">
        <v>166</v>
      </c>
      <c r="D2184" s="14" t="s">
        <v>40003</v>
      </c>
    </row>
    <row r="2185" spans="1:4" ht="15.75" customHeight="1">
      <c r="A2185" s="14" t="s">
        <v>7162</v>
      </c>
      <c r="B2185" s="370" t="s">
        <v>14148</v>
      </c>
      <c r="C2185" s="14" t="s">
        <v>166</v>
      </c>
      <c r="D2185" s="14" t="s">
        <v>40004</v>
      </c>
    </row>
    <row r="2186" spans="1:4" ht="15.75" customHeight="1">
      <c r="A2186" s="14" t="s">
        <v>7163</v>
      </c>
      <c r="B2186" s="370" t="s">
        <v>14149</v>
      </c>
      <c r="C2186" s="14" t="s">
        <v>160</v>
      </c>
      <c r="D2186" s="14" t="s">
        <v>40005</v>
      </c>
    </row>
    <row r="2187" spans="1:4" ht="15.75" customHeight="1">
      <c r="A2187" s="14" t="s">
        <v>7164</v>
      </c>
      <c r="B2187" s="370" t="s">
        <v>14150</v>
      </c>
      <c r="C2187" s="14" t="s">
        <v>160</v>
      </c>
      <c r="D2187" s="14" t="s">
        <v>18818</v>
      </c>
    </row>
    <row r="2188" spans="1:4" ht="15.75" customHeight="1">
      <c r="A2188" s="14" t="s">
        <v>7165</v>
      </c>
      <c r="B2188" s="370" t="s">
        <v>14151</v>
      </c>
      <c r="C2188" s="14" t="s">
        <v>166</v>
      </c>
      <c r="D2188" s="14" t="s">
        <v>40006</v>
      </c>
    </row>
    <row r="2189" spans="1:4" ht="15.75" customHeight="1">
      <c r="A2189" s="14" t="s">
        <v>7166</v>
      </c>
      <c r="B2189" s="370" t="s">
        <v>14152</v>
      </c>
      <c r="C2189" s="14" t="s">
        <v>166</v>
      </c>
      <c r="D2189" s="14" t="s">
        <v>40007</v>
      </c>
    </row>
    <row r="2190" spans="1:4" ht="15.75" customHeight="1">
      <c r="A2190" s="14" t="s">
        <v>7167</v>
      </c>
      <c r="B2190" s="370" t="s">
        <v>14153</v>
      </c>
      <c r="C2190" s="14" t="s">
        <v>166</v>
      </c>
      <c r="D2190" s="14" t="s">
        <v>40008</v>
      </c>
    </row>
    <row r="2191" spans="1:4" ht="15.75" customHeight="1">
      <c r="A2191" s="14" t="s">
        <v>7168</v>
      </c>
      <c r="B2191" s="370" t="s">
        <v>14154</v>
      </c>
      <c r="C2191" s="14" t="s">
        <v>166</v>
      </c>
      <c r="D2191" s="14" t="s">
        <v>37172</v>
      </c>
    </row>
    <row r="2192" spans="1:4" ht="15.75" customHeight="1">
      <c r="A2192" s="14" t="s">
        <v>7169</v>
      </c>
      <c r="B2192" s="370" t="s">
        <v>14155</v>
      </c>
      <c r="C2192" s="14" t="s">
        <v>166</v>
      </c>
      <c r="D2192" s="14" t="s">
        <v>40009</v>
      </c>
    </row>
    <row r="2193" spans="1:4" ht="15.75" customHeight="1">
      <c r="A2193" s="14" t="s">
        <v>7170</v>
      </c>
      <c r="B2193" s="370" t="s">
        <v>14156</v>
      </c>
      <c r="C2193" s="14" t="s">
        <v>166</v>
      </c>
      <c r="D2193" s="14" t="s">
        <v>40010</v>
      </c>
    </row>
    <row r="2194" spans="1:4" ht="15.75" customHeight="1">
      <c r="A2194" s="14" t="s">
        <v>7171</v>
      </c>
      <c r="B2194" s="370" t="s">
        <v>14157</v>
      </c>
      <c r="C2194" s="14" t="s">
        <v>166</v>
      </c>
      <c r="D2194" s="14" t="s">
        <v>40011</v>
      </c>
    </row>
    <row r="2195" spans="1:4" ht="15.75" customHeight="1">
      <c r="A2195" s="14" t="s">
        <v>7172</v>
      </c>
      <c r="B2195" s="370" t="s">
        <v>14158</v>
      </c>
      <c r="C2195" s="14" t="s">
        <v>166</v>
      </c>
      <c r="D2195" s="14" t="s">
        <v>19849</v>
      </c>
    </row>
    <row r="2196" spans="1:4" ht="15.75" customHeight="1">
      <c r="A2196" s="14" t="s">
        <v>7173</v>
      </c>
      <c r="B2196" s="370" t="s">
        <v>14159</v>
      </c>
      <c r="C2196" s="14" t="s">
        <v>166</v>
      </c>
      <c r="D2196" s="14" t="s">
        <v>40012</v>
      </c>
    </row>
    <row r="2197" spans="1:4" ht="15.75" customHeight="1">
      <c r="A2197" s="14" t="s">
        <v>7174</v>
      </c>
      <c r="B2197" s="370" t="s">
        <v>14160</v>
      </c>
      <c r="C2197" s="14" t="s">
        <v>166</v>
      </c>
      <c r="D2197" s="14" t="s">
        <v>40013</v>
      </c>
    </row>
    <row r="2198" spans="1:4" ht="15.75" customHeight="1">
      <c r="A2198" s="14" t="s">
        <v>7175</v>
      </c>
      <c r="B2198" s="370" t="s">
        <v>14161</v>
      </c>
      <c r="C2198" s="14" t="s">
        <v>166</v>
      </c>
      <c r="D2198" s="14" t="s">
        <v>40014</v>
      </c>
    </row>
    <row r="2199" spans="1:4" ht="15.75" customHeight="1">
      <c r="A2199" s="14" t="s">
        <v>7176</v>
      </c>
      <c r="B2199" s="370" t="s">
        <v>14162</v>
      </c>
      <c r="C2199" s="14" t="s">
        <v>166</v>
      </c>
      <c r="D2199" s="14" t="s">
        <v>40015</v>
      </c>
    </row>
    <row r="2200" spans="1:4" ht="15.75" customHeight="1">
      <c r="A2200" s="14" t="s">
        <v>7177</v>
      </c>
      <c r="B2200" s="370" t="s">
        <v>14163</v>
      </c>
      <c r="C2200" s="14" t="s">
        <v>166</v>
      </c>
      <c r="D2200" s="14" t="s">
        <v>40016</v>
      </c>
    </row>
    <row r="2201" spans="1:4" ht="15.75" customHeight="1">
      <c r="A2201" s="14" t="s">
        <v>7178</v>
      </c>
      <c r="B2201" s="370" t="s">
        <v>14164</v>
      </c>
      <c r="C2201" s="14" t="s">
        <v>166</v>
      </c>
      <c r="D2201" s="14" t="s">
        <v>40017</v>
      </c>
    </row>
    <row r="2202" spans="1:4" ht="15.75" customHeight="1">
      <c r="A2202" s="14" t="s">
        <v>7179</v>
      </c>
      <c r="B2202" s="370" t="s">
        <v>14165</v>
      </c>
      <c r="C2202" s="14" t="s">
        <v>166</v>
      </c>
      <c r="D2202" s="14" t="s">
        <v>40018</v>
      </c>
    </row>
    <row r="2203" spans="1:4" ht="15.75" customHeight="1">
      <c r="A2203" s="14" t="s">
        <v>7180</v>
      </c>
      <c r="B2203" s="370" t="s">
        <v>14166</v>
      </c>
      <c r="C2203" s="14" t="s">
        <v>166</v>
      </c>
      <c r="D2203" s="14" t="s">
        <v>40019</v>
      </c>
    </row>
    <row r="2204" spans="1:4" ht="15.75" customHeight="1">
      <c r="A2204" s="14" t="s">
        <v>7181</v>
      </c>
      <c r="B2204" s="370" t="s">
        <v>14167</v>
      </c>
      <c r="C2204" s="14" t="s">
        <v>166</v>
      </c>
      <c r="D2204" s="14" t="s">
        <v>40020</v>
      </c>
    </row>
    <row r="2205" spans="1:4" ht="15.75" customHeight="1">
      <c r="A2205" s="14" t="s">
        <v>7182</v>
      </c>
      <c r="B2205" s="370" t="s">
        <v>14168</v>
      </c>
      <c r="C2205" s="14" t="s">
        <v>166</v>
      </c>
      <c r="D2205" s="14" t="s">
        <v>40021</v>
      </c>
    </row>
    <row r="2206" spans="1:4" ht="15.75" customHeight="1">
      <c r="A2206" s="14" t="s">
        <v>7183</v>
      </c>
      <c r="B2206" s="370" t="s">
        <v>14169</v>
      </c>
      <c r="C2206" s="14" t="s">
        <v>166</v>
      </c>
      <c r="D2206" s="14" t="s">
        <v>40022</v>
      </c>
    </row>
    <row r="2207" spans="1:4" ht="15.75" customHeight="1">
      <c r="A2207" s="14" t="s">
        <v>7184</v>
      </c>
      <c r="B2207" s="370" t="s">
        <v>14170</v>
      </c>
      <c r="C2207" s="14" t="s">
        <v>166</v>
      </c>
      <c r="D2207" s="14" t="s">
        <v>40023</v>
      </c>
    </row>
    <row r="2208" spans="1:4" ht="15.75" customHeight="1">
      <c r="A2208" s="14" t="s">
        <v>7185</v>
      </c>
      <c r="B2208" s="370" t="s">
        <v>14171</v>
      </c>
      <c r="C2208" s="14" t="s">
        <v>166</v>
      </c>
      <c r="D2208" s="14" t="s">
        <v>36671</v>
      </c>
    </row>
    <row r="2209" spans="1:4" ht="15.75" customHeight="1">
      <c r="A2209" s="14" t="s">
        <v>7186</v>
      </c>
      <c r="B2209" s="370" t="s">
        <v>14172</v>
      </c>
      <c r="C2209" s="14" t="s">
        <v>166</v>
      </c>
      <c r="D2209" s="14" t="s">
        <v>40024</v>
      </c>
    </row>
    <row r="2210" spans="1:4" ht="15.75" customHeight="1">
      <c r="A2210" s="14" t="s">
        <v>7187</v>
      </c>
      <c r="B2210" s="370" t="s">
        <v>14173</v>
      </c>
      <c r="C2210" s="14" t="s">
        <v>166</v>
      </c>
      <c r="D2210" s="14" t="s">
        <v>40025</v>
      </c>
    </row>
    <row r="2211" spans="1:4" ht="15.75" customHeight="1">
      <c r="A2211" s="14" t="s">
        <v>7188</v>
      </c>
      <c r="B2211" s="370" t="s">
        <v>14174</v>
      </c>
      <c r="C2211" s="14" t="s">
        <v>166</v>
      </c>
      <c r="D2211" s="14" t="s">
        <v>40026</v>
      </c>
    </row>
    <row r="2212" spans="1:4" ht="15.75" customHeight="1">
      <c r="A2212" s="14" t="s">
        <v>7189</v>
      </c>
      <c r="B2212" s="370" t="s">
        <v>14175</v>
      </c>
      <c r="C2212" s="14" t="s">
        <v>166</v>
      </c>
      <c r="D2212" s="14" t="s">
        <v>40027</v>
      </c>
    </row>
    <row r="2213" spans="1:4" ht="15.75" customHeight="1">
      <c r="A2213" s="14" t="s">
        <v>7190</v>
      </c>
      <c r="B2213" s="370" t="s">
        <v>14176</v>
      </c>
      <c r="C2213" s="14" t="s">
        <v>166</v>
      </c>
      <c r="D2213" s="14" t="s">
        <v>40028</v>
      </c>
    </row>
    <row r="2214" spans="1:4" ht="15.75" customHeight="1">
      <c r="A2214" s="14" t="s">
        <v>7191</v>
      </c>
      <c r="B2214" s="370" t="s">
        <v>14177</v>
      </c>
      <c r="C2214" s="14" t="s">
        <v>166</v>
      </c>
      <c r="D2214" s="14" t="s">
        <v>40029</v>
      </c>
    </row>
    <row r="2215" spans="1:4" ht="15.75" customHeight="1">
      <c r="A2215" s="14" t="s">
        <v>7192</v>
      </c>
      <c r="B2215" s="370" t="s">
        <v>14178</v>
      </c>
      <c r="C2215" s="14" t="s">
        <v>166</v>
      </c>
      <c r="D2215" s="14" t="s">
        <v>40030</v>
      </c>
    </row>
    <row r="2216" spans="1:4" ht="15.75" customHeight="1">
      <c r="A2216" s="14" t="s">
        <v>7193</v>
      </c>
      <c r="B2216" s="370" t="s">
        <v>14179</v>
      </c>
      <c r="C2216" s="14" t="s">
        <v>166</v>
      </c>
      <c r="D2216" s="14" t="s">
        <v>40031</v>
      </c>
    </row>
    <row r="2217" spans="1:4" ht="15.75" customHeight="1">
      <c r="A2217" s="14" t="s">
        <v>7194</v>
      </c>
      <c r="B2217" s="370" t="s">
        <v>14180</v>
      </c>
      <c r="C2217" s="14" t="s">
        <v>166</v>
      </c>
      <c r="D2217" s="14" t="s">
        <v>40032</v>
      </c>
    </row>
    <row r="2218" spans="1:4" ht="15.75" customHeight="1">
      <c r="A2218" s="14" t="s">
        <v>7195</v>
      </c>
      <c r="B2218" s="370" t="s">
        <v>14181</v>
      </c>
      <c r="C2218" s="14" t="s">
        <v>166</v>
      </c>
      <c r="D2218" s="14" t="s">
        <v>40033</v>
      </c>
    </row>
    <row r="2219" spans="1:4" ht="15.75" customHeight="1">
      <c r="A2219" s="14" t="s">
        <v>7196</v>
      </c>
      <c r="B2219" s="370" t="s">
        <v>14182</v>
      </c>
      <c r="C2219" s="14" t="s">
        <v>166</v>
      </c>
      <c r="D2219" s="14" t="s">
        <v>40034</v>
      </c>
    </row>
    <row r="2220" spans="1:4" ht="15.75" customHeight="1">
      <c r="A2220" s="14" t="s">
        <v>7197</v>
      </c>
      <c r="B2220" s="370" t="s">
        <v>14183</v>
      </c>
      <c r="C2220" s="14" t="s">
        <v>166</v>
      </c>
      <c r="D2220" s="14" t="s">
        <v>40035</v>
      </c>
    </row>
    <row r="2221" spans="1:4" ht="15.75" customHeight="1">
      <c r="A2221" s="14" t="s">
        <v>7198</v>
      </c>
      <c r="B2221" s="370" t="s">
        <v>14184</v>
      </c>
      <c r="C2221" s="14" t="s">
        <v>166</v>
      </c>
      <c r="D2221" s="14" t="s">
        <v>40036</v>
      </c>
    </row>
    <row r="2222" spans="1:4" ht="15.75" customHeight="1">
      <c r="A2222" s="14" t="s">
        <v>7199</v>
      </c>
      <c r="B2222" s="370" t="s">
        <v>14185</v>
      </c>
      <c r="C2222" s="14" t="s">
        <v>166</v>
      </c>
      <c r="D2222" s="14" t="s">
        <v>40037</v>
      </c>
    </row>
    <row r="2223" spans="1:4" ht="15.75" customHeight="1">
      <c r="A2223" s="14" t="s">
        <v>7200</v>
      </c>
      <c r="B2223" s="370" t="s">
        <v>14186</v>
      </c>
      <c r="C2223" s="14" t="s">
        <v>166</v>
      </c>
      <c r="D2223" s="14" t="s">
        <v>40038</v>
      </c>
    </row>
    <row r="2224" spans="1:4" ht="15.75" customHeight="1">
      <c r="A2224" s="14" t="s">
        <v>7201</v>
      </c>
      <c r="B2224" s="370" t="s">
        <v>14187</v>
      </c>
      <c r="C2224" s="14" t="s">
        <v>166</v>
      </c>
      <c r="D2224" s="14" t="s">
        <v>40039</v>
      </c>
    </row>
    <row r="2225" spans="1:4" ht="15.75" customHeight="1">
      <c r="A2225" s="14" t="s">
        <v>7202</v>
      </c>
      <c r="B2225" s="370" t="s">
        <v>14188</v>
      </c>
      <c r="C2225" s="14" t="s">
        <v>166</v>
      </c>
      <c r="D2225" s="14" t="s">
        <v>40040</v>
      </c>
    </row>
    <row r="2226" spans="1:4" ht="15.75" customHeight="1">
      <c r="A2226" s="14" t="s">
        <v>7203</v>
      </c>
      <c r="B2226" s="370" t="s">
        <v>14189</v>
      </c>
      <c r="C2226" s="14" t="s">
        <v>166</v>
      </c>
      <c r="D2226" s="14" t="s">
        <v>40041</v>
      </c>
    </row>
    <row r="2227" spans="1:4" ht="15.75" customHeight="1">
      <c r="A2227" s="14" t="s">
        <v>7204</v>
      </c>
      <c r="B2227" s="370" t="s">
        <v>14190</v>
      </c>
      <c r="C2227" s="14" t="s">
        <v>166</v>
      </c>
      <c r="D2227" s="14" t="s">
        <v>40042</v>
      </c>
    </row>
    <row r="2228" spans="1:4" ht="15.75" customHeight="1">
      <c r="A2228" s="14" t="s">
        <v>7205</v>
      </c>
      <c r="B2228" s="370" t="s">
        <v>14191</v>
      </c>
      <c r="C2228" s="14" t="s">
        <v>166</v>
      </c>
      <c r="D2228" s="14" t="s">
        <v>37413</v>
      </c>
    </row>
    <row r="2229" spans="1:4" ht="15.75" customHeight="1">
      <c r="A2229" s="14" t="s">
        <v>7206</v>
      </c>
      <c r="B2229" s="370" t="s">
        <v>14192</v>
      </c>
      <c r="C2229" s="14" t="s">
        <v>166</v>
      </c>
      <c r="D2229" s="14" t="s">
        <v>40043</v>
      </c>
    </row>
    <row r="2230" spans="1:4" ht="15.75" customHeight="1">
      <c r="A2230" s="14" t="s">
        <v>7207</v>
      </c>
      <c r="B2230" s="370" t="s">
        <v>14193</v>
      </c>
      <c r="C2230" s="14" t="s">
        <v>166</v>
      </c>
      <c r="D2230" s="14" t="s">
        <v>40044</v>
      </c>
    </row>
    <row r="2231" spans="1:4" ht="15.75" customHeight="1">
      <c r="A2231" s="14" t="s">
        <v>7208</v>
      </c>
      <c r="B2231" s="370" t="s">
        <v>14194</v>
      </c>
      <c r="C2231" s="14" t="s">
        <v>166</v>
      </c>
      <c r="D2231" s="14" t="s">
        <v>40045</v>
      </c>
    </row>
    <row r="2232" spans="1:4" ht="15.75" customHeight="1">
      <c r="A2232" s="14" t="s">
        <v>7209</v>
      </c>
      <c r="B2232" s="370" t="s">
        <v>14195</v>
      </c>
      <c r="C2232" s="14" t="s">
        <v>166</v>
      </c>
      <c r="D2232" s="14" t="s">
        <v>22111</v>
      </c>
    </row>
    <row r="2233" spans="1:4" ht="15.75" customHeight="1">
      <c r="A2233" s="14" t="s">
        <v>7210</v>
      </c>
      <c r="B2233" s="370" t="s">
        <v>14196</v>
      </c>
      <c r="C2233" s="14" t="s">
        <v>166</v>
      </c>
      <c r="D2233" s="14" t="s">
        <v>40046</v>
      </c>
    </row>
    <row r="2234" spans="1:4" ht="15.75" customHeight="1">
      <c r="A2234" s="14" t="s">
        <v>7211</v>
      </c>
      <c r="B2234" s="370" t="s">
        <v>14197</v>
      </c>
      <c r="C2234" s="14" t="s">
        <v>166</v>
      </c>
      <c r="D2234" s="14" t="s">
        <v>40047</v>
      </c>
    </row>
    <row r="2235" spans="1:4" ht="15.75" customHeight="1">
      <c r="A2235" s="14" t="s">
        <v>7212</v>
      </c>
      <c r="B2235" s="370" t="s">
        <v>14198</v>
      </c>
      <c r="C2235" s="14" t="s">
        <v>166</v>
      </c>
      <c r="D2235" s="14" t="s">
        <v>40048</v>
      </c>
    </row>
    <row r="2236" spans="1:4" ht="15.75" customHeight="1">
      <c r="A2236" s="14" t="s">
        <v>7213</v>
      </c>
      <c r="B2236" s="370" t="s">
        <v>14199</v>
      </c>
      <c r="C2236" s="14" t="s">
        <v>166</v>
      </c>
      <c r="D2236" s="14" t="s">
        <v>40049</v>
      </c>
    </row>
    <row r="2237" spans="1:4" ht="15.75" customHeight="1">
      <c r="A2237" s="14" t="s">
        <v>7214</v>
      </c>
      <c r="B2237" s="370" t="s">
        <v>14200</v>
      </c>
      <c r="C2237" s="14" t="s">
        <v>166</v>
      </c>
      <c r="D2237" s="14" t="s">
        <v>40050</v>
      </c>
    </row>
    <row r="2238" spans="1:4" ht="15.75" customHeight="1">
      <c r="A2238" s="14" t="s">
        <v>7215</v>
      </c>
      <c r="B2238" s="370" t="s">
        <v>14201</v>
      </c>
      <c r="C2238" s="14" t="s">
        <v>166</v>
      </c>
      <c r="D2238" s="14" t="s">
        <v>40051</v>
      </c>
    </row>
    <row r="2239" spans="1:4" ht="15.75" customHeight="1">
      <c r="A2239" s="14" t="s">
        <v>7216</v>
      </c>
      <c r="B2239" s="370" t="s">
        <v>14202</v>
      </c>
      <c r="C2239" s="14" t="s">
        <v>166</v>
      </c>
      <c r="D2239" s="14" t="s">
        <v>40052</v>
      </c>
    </row>
    <row r="2240" spans="1:4" ht="15.75" customHeight="1">
      <c r="A2240" s="14" t="s">
        <v>7217</v>
      </c>
      <c r="B2240" s="370" t="s">
        <v>14203</v>
      </c>
      <c r="C2240" s="14" t="s">
        <v>166</v>
      </c>
      <c r="D2240" s="14" t="s">
        <v>38127</v>
      </c>
    </row>
    <row r="2241" spans="1:4" ht="15.75" customHeight="1">
      <c r="A2241" s="14" t="s">
        <v>7218</v>
      </c>
      <c r="B2241" s="370" t="s">
        <v>14204</v>
      </c>
      <c r="C2241" s="14" t="s">
        <v>166</v>
      </c>
      <c r="D2241" s="14" t="s">
        <v>40053</v>
      </c>
    </row>
    <row r="2242" spans="1:4" ht="15.75" customHeight="1">
      <c r="A2242" s="14" t="s">
        <v>7219</v>
      </c>
      <c r="B2242" s="370" t="s">
        <v>14205</v>
      </c>
      <c r="C2242" s="14" t="s">
        <v>166</v>
      </c>
      <c r="D2242" s="14" t="s">
        <v>40054</v>
      </c>
    </row>
    <row r="2243" spans="1:4" ht="15.75" customHeight="1">
      <c r="A2243" s="14" t="s">
        <v>7220</v>
      </c>
      <c r="B2243" s="370" t="s">
        <v>14206</v>
      </c>
      <c r="C2243" s="14" t="s">
        <v>166</v>
      </c>
      <c r="D2243" s="14" t="s">
        <v>40055</v>
      </c>
    </row>
    <row r="2244" spans="1:4" ht="15.75" customHeight="1">
      <c r="A2244" s="14" t="s">
        <v>7221</v>
      </c>
      <c r="B2244" s="370" t="s">
        <v>14207</v>
      </c>
      <c r="C2244" s="14" t="s">
        <v>166</v>
      </c>
      <c r="D2244" s="14" t="s">
        <v>37157</v>
      </c>
    </row>
    <row r="2245" spans="1:4" ht="15.75" customHeight="1">
      <c r="A2245" s="14" t="s">
        <v>7222</v>
      </c>
      <c r="B2245" s="370" t="s">
        <v>14208</v>
      </c>
      <c r="C2245" s="14" t="s">
        <v>166</v>
      </c>
      <c r="D2245" s="14" t="s">
        <v>39300</v>
      </c>
    </row>
    <row r="2246" spans="1:4" ht="15.75" customHeight="1">
      <c r="A2246" s="14" t="s">
        <v>7223</v>
      </c>
      <c r="B2246" s="370" t="s">
        <v>14209</v>
      </c>
      <c r="C2246" s="14" t="s">
        <v>166</v>
      </c>
      <c r="D2246" s="14" t="s">
        <v>37204</v>
      </c>
    </row>
    <row r="2247" spans="1:4" ht="15.75" customHeight="1">
      <c r="A2247" s="14" t="s">
        <v>7224</v>
      </c>
      <c r="B2247" s="370" t="s">
        <v>14210</v>
      </c>
      <c r="C2247" s="14" t="s">
        <v>166</v>
      </c>
      <c r="D2247" s="14" t="s">
        <v>40056</v>
      </c>
    </row>
    <row r="2248" spans="1:4" ht="15.75" customHeight="1">
      <c r="A2248" s="14" t="s">
        <v>7225</v>
      </c>
      <c r="B2248" s="370" t="s">
        <v>14211</v>
      </c>
      <c r="C2248" s="14" t="s">
        <v>166</v>
      </c>
      <c r="D2248" s="14" t="s">
        <v>40057</v>
      </c>
    </row>
    <row r="2249" spans="1:4" ht="15.75" customHeight="1">
      <c r="A2249" s="14" t="s">
        <v>7226</v>
      </c>
      <c r="B2249" s="370" t="s">
        <v>14212</v>
      </c>
      <c r="C2249" s="14" t="s">
        <v>166</v>
      </c>
      <c r="D2249" s="14" t="s">
        <v>40058</v>
      </c>
    </row>
    <row r="2250" spans="1:4" ht="15.75" customHeight="1">
      <c r="A2250" s="14" t="s">
        <v>7227</v>
      </c>
      <c r="B2250" s="370" t="s">
        <v>14213</v>
      </c>
      <c r="C2250" s="14" t="s">
        <v>166</v>
      </c>
      <c r="D2250" s="14" t="s">
        <v>40059</v>
      </c>
    </row>
    <row r="2251" spans="1:4" ht="15.75" customHeight="1">
      <c r="A2251" s="14" t="s">
        <v>7228</v>
      </c>
      <c r="B2251" s="370" t="s">
        <v>14214</v>
      </c>
      <c r="C2251" s="14" t="s">
        <v>166</v>
      </c>
      <c r="D2251" s="14" t="s">
        <v>40060</v>
      </c>
    </row>
    <row r="2252" spans="1:4" ht="15.75" customHeight="1">
      <c r="A2252" s="14" t="s">
        <v>7229</v>
      </c>
      <c r="B2252" s="370" t="s">
        <v>14215</v>
      </c>
      <c r="C2252" s="14" t="s">
        <v>166</v>
      </c>
      <c r="D2252" s="14" t="s">
        <v>40061</v>
      </c>
    </row>
    <row r="2253" spans="1:4" ht="15.75" customHeight="1">
      <c r="A2253" s="14" t="s">
        <v>7230</v>
      </c>
      <c r="B2253" s="370" t="s">
        <v>14216</v>
      </c>
      <c r="C2253" s="14" t="s">
        <v>166</v>
      </c>
      <c r="D2253" s="14" t="s">
        <v>21649</v>
      </c>
    </row>
    <row r="2254" spans="1:4" ht="15.75" customHeight="1">
      <c r="A2254" s="14" t="s">
        <v>7231</v>
      </c>
      <c r="B2254" s="370" t="s">
        <v>14217</v>
      </c>
      <c r="C2254" s="14" t="s">
        <v>166</v>
      </c>
      <c r="D2254" s="14" t="s">
        <v>40062</v>
      </c>
    </row>
    <row r="2255" spans="1:4" ht="15.75" customHeight="1">
      <c r="A2255" s="14" t="s">
        <v>7232</v>
      </c>
      <c r="B2255" s="370" t="s">
        <v>14218</v>
      </c>
      <c r="C2255" s="14" t="s">
        <v>166</v>
      </c>
      <c r="D2255" s="14" t="s">
        <v>40063</v>
      </c>
    </row>
    <row r="2256" spans="1:4" ht="15.75" customHeight="1">
      <c r="A2256" s="14" t="s">
        <v>7233</v>
      </c>
      <c r="B2256" s="370" t="s">
        <v>14219</v>
      </c>
      <c r="C2256" s="14" t="s">
        <v>166</v>
      </c>
      <c r="D2256" s="14" t="s">
        <v>37181</v>
      </c>
    </row>
    <row r="2257" spans="1:4" ht="15.75" customHeight="1">
      <c r="A2257" s="14" t="s">
        <v>7234</v>
      </c>
      <c r="B2257" s="370" t="s">
        <v>14220</v>
      </c>
      <c r="C2257" s="14" t="s">
        <v>166</v>
      </c>
      <c r="D2257" s="14" t="s">
        <v>40064</v>
      </c>
    </row>
    <row r="2258" spans="1:4" ht="15.75" customHeight="1">
      <c r="A2258" s="14" t="s">
        <v>7235</v>
      </c>
      <c r="B2258" s="370" t="s">
        <v>14221</v>
      </c>
      <c r="C2258" s="14" t="s">
        <v>166</v>
      </c>
      <c r="D2258" s="14" t="s">
        <v>40065</v>
      </c>
    </row>
    <row r="2259" spans="1:4" ht="15.75" customHeight="1">
      <c r="A2259" s="14" t="s">
        <v>7236</v>
      </c>
      <c r="B2259" s="370" t="s">
        <v>14222</v>
      </c>
      <c r="C2259" s="14" t="s">
        <v>166</v>
      </c>
      <c r="D2259" s="14" t="s">
        <v>40066</v>
      </c>
    </row>
    <row r="2260" spans="1:4" ht="15.75" customHeight="1">
      <c r="A2260" s="14" t="s">
        <v>7237</v>
      </c>
      <c r="B2260" s="370" t="s">
        <v>14223</v>
      </c>
      <c r="C2260" s="14" t="s">
        <v>166</v>
      </c>
      <c r="D2260" s="14" t="s">
        <v>40067</v>
      </c>
    </row>
    <row r="2261" spans="1:4" ht="15.75" customHeight="1">
      <c r="A2261" s="14" t="s">
        <v>7238</v>
      </c>
      <c r="B2261" s="370" t="s">
        <v>14224</v>
      </c>
      <c r="C2261" s="14" t="s">
        <v>166</v>
      </c>
      <c r="D2261" s="14" t="s">
        <v>40068</v>
      </c>
    </row>
    <row r="2262" spans="1:4" ht="15.75" customHeight="1">
      <c r="A2262" s="14" t="s">
        <v>7239</v>
      </c>
      <c r="B2262" s="370" t="s">
        <v>14225</v>
      </c>
      <c r="C2262" s="14" t="s">
        <v>166</v>
      </c>
      <c r="D2262" s="14" t="s">
        <v>19901</v>
      </c>
    </row>
    <row r="2263" spans="1:4" ht="15.75" customHeight="1">
      <c r="A2263" s="14" t="s">
        <v>7240</v>
      </c>
      <c r="B2263" s="370" t="s">
        <v>14226</v>
      </c>
      <c r="C2263" s="14" t="s">
        <v>166</v>
      </c>
      <c r="D2263" s="14" t="s">
        <v>40069</v>
      </c>
    </row>
    <row r="2264" spans="1:4" ht="15.75" customHeight="1">
      <c r="A2264" s="14" t="s">
        <v>7241</v>
      </c>
      <c r="B2264" s="370" t="s">
        <v>14227</v>
      </c>
      <c r="C2264" s="14" t="s">
        <v>166</v>
      </c>
      <c r="D2264" s="14" t="s">
        <v>40070</v>
      </c>
    </row>
    <row r="2265" spans="1:4" ht="15.75" customHeight="1">
      <c r="A2265" s="14" t="s">
        <v>7242</v>
      </c>
      <c r="B2265" s="370" t="s">
        <v>14228</v>
      </c>
      <c r="C2265" s="14" t="s">
        <v>166</v>
      </c>
      <c r="D2265" s="14" t="s">
        <v>40071</v>
      </c>
    </row>
    <row r="2266" spans="1:4" ht="15.75" customHeight="1">
      <c r="A2266" s="14" t="s">
        <v>7243</v>
      </c>
      <c r="B2266" s="370" t="s">
        <v>14229</v>
      </c>
      <c r="C2266" s="14" t="s">
        <v>166</v>
      </c>
      <c r="D2266" s="14" t="s">
        <v>40072</v>
      </c>
    </row>
    <row r="2267" spans="1:4" ht="15.75" customHeight="1">
      <c r="A2267" s="14" t="s">
        <v>7244</v>
      </c>
      <c r="B2267" s="370" t="s">
        <v>14230</v>
      </c>
      <c r="C2267" s="14" t="s">
        <v>166</v>
      </c>
      <c r="D2267" s="14" t="s">
        <v>40073</v>
      </c>
    </row>
    <row r="2268" spans="1:4" ht="15.75" customHeight="1">
      <c r="A2268" s="14" t="s">
        <v>7245</v>
      </c>
      <c r="B2268" s="370" t="s">
        <v>14231</v>
      </c>
      <c r="C2268" s="14" t="s">
        <v>166</v>
      </c>
      <c r="D2268" s="14" t="s">
        <v>36957</v>
      </c>
    </row>
    <row r="2269" spans="1:4" ht="15.75" customHeight="1">
      <c r="A2269" s="14" t="s">
        <v>7246</v>
      </c>
      <c r="B2269" s="370" t="s">
        <v>14232</v>
      </c>
      <c r="C2269" s="14" t="s">
        <v>166</v>
      </c>
      <c r="D2269" s="14" t="s">
        <v>40074</v>
      </c>
    </row>
    <row r="2270" spans="1:4" ht="15.75" customHeight="1">
      <c r="A2270" s="14" t="s">
        <v>7247</v>
      </c>
      <c r="B2270" s="370" t="s">
        <v>14233</v>
      </c>
      <c r="C2270" s="14" t="s">
        <v>166</v>
      </c>
      <c r="D2270" s="14" t="s">
        <v>40075</v>
      </c>
    </row>
    <row r="2271" spans="1:4" ht="15.75" customHeight="1">
      <c r="A2271" s="14" t="s">
        <v>7248</v>
      </c>
      <c r="B2271" s="370" t="s">
        <v>14234</v>
      </c>
      <c r="C2271" s="14" t="s">
        <v>166</v>
      </c>
      <c r="D2271" s="14" t="s">
        <v>40076</v>
      </c>
    </row>
    <row r="2272" spans="1:4" ht="15.75" customHeight="1">
      <c r="A2272" s="14" t="s">
        <v>7249</v>
      </c>
      <c r="B2272" s="370" t="s">
        <v>14235</v>
      </c>
      <c r="C2272" s="14" t="s">
        <v>166</v>
      </c>
      <c r="D2272" s="14" t="s">
        <v>40077</v>
      </c>
    </row>
    <row r="2273" spans="1:4" ht="15.75" customHeight="1">
      <c r="A2273" s="14" t="s">
        <v>7250</v>
      </c>
      <c r="B2273" s="370" t="s">
        <v>14236</v>
      </c>
      <c r="C2273" s="14" t="s">
        <v>166</v>
      </c>
      <c r="D2273" s="14" t="s">
        <v>40078</v>
      </c>
    </row>
    <row r="2274" spans="1:4" ht="15.75" customHeight="1">
      <c r="A2274" s="14" t="s">
        <v>7251</v>
      </c>
      <c r="B2274" s="370" t="s">
        <v>14237</v>
      </c>
      <c r="C2274" s="14" t="s">
        <v>166</v>
      </c>
      <c r="D2274" s="14" t="s">
        <v>40079</v>
      </c>
    </row>
    <row r="2275" spans="1:4" ht="15.75" customHeight="1">
      <c r="A2275" s="14" t="s">
        <v>7252</v>
      </c>
      <c r="B2275" s="370" t="s">
        <v>14238</v>
      </c>
      <c r="C2275" s="14" t="s">
        <v>166</v>
      </c>
      <c r="D2275" s="14" t="s">
        <v>40080</v>
      </c>
    </row>
    <row r="2276" spans="1:4" ht="15.75" customHeight="1">
      <c r="A2276" s="14" t="s">
        <v>7253</v>
      </c>
      <c r="B2276" s="370" t="s">
        <v>14239</v>
      </c>
      <c r="C2276" s="14" t="s">
        <v>166</v>
      </c>
      <c r="D2276" s="14" t="s">
        <v>40081</v>
      </c>
    </row>
    <row r="2277" spans="1:4" ht="15.75" customHeight="1">
      <c r="A2277" s="14" t="s">
        <v>7254</v>
      </c>
      <c r="B2277" s="370" t="s">
        <v>14240</v>
      </c>
      <c r="C2277" s="14" t="s">
        <v>166</v>
      </c>
      <c r="D2277" s="14" t="s">
        <v>40082</v>
      </c>
    </row>
    <row r="2278" spans="1:4" ht="15.75" customHeight="1">
      <c r="A2278" s="14" t="s">
        <v>7255</v>
      </c>
      <c r="B2278" s="370" t="s">
        <v>14241</v>
      </c>
      <c r="C2278" s="14" t="s">
        <v>166</v>
      </c>
      <c r="D2278" s="14" t="s">
        <v>40083</v>
      </c>
    </row>
    <row r="2279" spans="1:4" ht="15.75" customHeight="1">
      <c r="A2279" s="14" t="s">
        <v>7256</v>
      </c>
      <c r="B2279" s="370" t="s">
        <v>14242</v>
      </c>
      <c r="C2279" s="14" t="s">
        <v>166</v>
      </c>
      <c r="D2279" s="14" t="s">
        <v>40084</v>
      </c>
    </row>
    <row r="2280" spans="1:4" ht="15.75" customHeight="1">
      <c r="A2280" s="14" t="s">
        <v>7257</v>
      </c>
      <c r="B2280" s="370" t="s">
        <v>14243</v>
      </c>
      <c r="C2280" s="14" t="s">
        <v>166</v>
      </c>
      <c r="D2280" s="14" t="s">
        <v>40085</v>
      </c>
    </row>
    <row r="2281" spans="1:4" ht="15.75" customHeight="1">
      <c r="A2281" s="14" t="s">
        <v>7258</v>
      </c>
      <c r="B2281" s="370" t="s">
        <v>14244</v>
      </c>
      <c r="C2281" s="14" t="s">
        <v>166</v>
      </c>
      <c r="D2281" s="14" t="s">
        <v>40086</v>
      </c>
    </row>
    <row r="2282" spans="1:4" ht="15.75" customHeight="1">
      <c r="A2282" s="14" t="s">
        <v>7259</v>
      </c>
      <c r="B2282" s="370" t="s">
        <v>14245</v>
      </c>
      <c r="C2282" s="14" t="s">
        <v>166</v>
      </c>
      <c r="D2282" s="14" t="s">
        <v>40087</v>
      </c>
    </row>
    <row r="2283" spans="1:4" ht="15.75" customHeight="1">
      <c r="A2283" s="14" t="s">
        <v>7260</v>
      </c>
      <c r="B2283" s="370" t="s">
        <v>14246</v>
      </c>
      <c r="C2283" s="14" t="s">
        <v>166</v>
      </c>
      <c r="D2283" s="14" t="s">
        <v>36641</v>
      </c>
    </row>
    <row r="2284" spans="1:4" ht="15.75" customHeight="1">
      <c r="A2284" s="14" t="s">
        <v>7261</v>
      </c>
      <c r="B2284" s="370" t="s">
        <v>14247</v>
      </c>
      <c r="C2284" s="14" t="s">
        <v>166</v>
      </c>
      <c r="D2284" s="14" t="s">
        <v>40088</v>
      </c>
    </row>
    <row r="2285" spans="1:4" ht="15.75" customHeight="1">
      <c r="A2285" s="14" t="s">
        <v>7262</v>
      </c>
      <c r="B2285" s="370" t="s">
        <v>14248</v>
      </c>
      <c r="C2285" s="14" t="s">
        <v>166</v>
      </c>
      <c r="D2285" s="14" t="s">
        <v>40089</v>
      </c>
    </row>
    <row r="2286" spans="1:4" ht="15.75" customHeight="1">
      <c r="A2286" s="14" t="s">
        <v>7263</v>
      </c>
      <c r="B2286" s="370" t="s">
        <v>14249</v>
      </c>
      <c r="C2286" s="14" t="s">
        <v>166</v>
      </c>
      <c r="D2286" s="14" t="s">
        <v>39071</v>
      </c>
    </row>
    <row r="2287" spans="1:4" ht="15.75" customHeight="1">
      <c r="A2287" s="14" t="s">
        <v>7264</v>
      </c>
      <c r="B2287" s="370" t="s">
        <v>14250</v>
      </c>
      <c r="C2287" s="14" t="s">
        <v>166</v>
      </c>
      <c r="D2287" s="14" t="s">
        <v>40090</v>
      </c>
    </row>
    <row r="2288" spans="1:4" ht="15.75" customHeight="1">
      <c r="A2288" s="14" t="s">
        <v>7265</v>
      </c>
      <c r="B2288" s="370" t="s">
        <v>14251</v>
      </c>
      <c r="C2288" s="14" t="s">
        <v>166</v>
      </c>
      <c r="D2288" s="14" t="s">
        <v>40091</v>
      </c>
    </row>
    <row r="2289" spans="1:4" ht="15.75" customHeight="1">
      <c r="A2289" s="14" t="s">
        <v>7266</v>
      </c>
      <c r="B2289" s="370" t="s">
        <v>14252</v>
      </c>
      <c r="C2289" s="14" t="s">
        <v>143</v>
      </c>
      <c r="D2289" s="14" t="s">
        <v>19273</v>
      </c>
    </row>
    <row r="2290" spans="1:4" ht="15.75" customHeight="1">
      <c r="A2290" s="14" t="s">
        <v>7267</v>
      </c>
      <c r="B2290" s="370" t="s">
        <v>14253</v>
      </c>
      <c r="C2290" s="14" t="s">
        <v>166</v>
      </c>
      <c r="D2290" s="14" t="s">
        <v>40092</v>
      </c>
    </row>
    <row r="2291" spans="1:4" ht="15.75" customHeight="1">
      <c r="A2291" s="14" t="s">
        <v>7268</v>
      </c>
      <c r="B2291" s="370" t="s">
        <v>14254</v>
      </c>
      <c r="C2291" s="14" t="s">
        <v>160</v>
      </c>
      <c r="D2291" s="14" t="s">
        <v>18719</v>
      </c>
    </row>
    <row r="2292" spans="1:4" ht="15.75" customHeight="1">
      <c r="A2292" s="14" t="s">
        <v>7269</v>
      </c>
      <c r="B2292" s="370" t="s">
        <v>14255</v>
      </c>
      <c r="C2292" s="14" t="s">
        <v>167</v>
      </c>
      <c r="D2292" s="14" t="s">
        <v>40093</v>
      </c>
    </row>
    <row r="2293" spans="1:4" ht="15.75" customHeight="1">
      <c r="A2293" s="14" t="s">
        <v>7270</v>
      </c>
      <c r="B2293" s="370" t="s">
        <v>14256</v>
      </c>
      <c r="C2293" s="14" t="s">
        <v>167</v>
      </c>
      <c r="D2293" s="14" t="s">
        <v>38046</v>
      </c>
    </row>
    <row r="2294" spans="1:4" ht="15.75" customHeight="1">
      <c r="A2294" s="14" t="s">
        <v>7271</v>
      </c>
      <c r="B2294" s="370" t="s">
        <v>14257</v>
      </c>
      <c r="C2294" s="14" t="s">
        <v>166</v>
      </c>
      <c r="D2294" s="14" t="s">
        <v>40094</v>
      </c>
    </row>
    <row r="2295" spans="1:4" ht="15.75" customHeight="1">
      <c r="A2295" s="14" t="s">
        <v>7272</v>
      </c>
      <c r="B2295" s="370" t="s">
        <v>14258</v>
      </c>
      <c r="C2295" s="14" t="s">
        <v>166</v>
      </c>
      <c r="D2295" s="14" t="s">
        <v>40095</v>
      </c>
    </row>
    <row r="2296" spans="1:4" ht="15.75" customHeight="1">
      <c r="A2296" s="14" t="s">
        <v>7273</v>
      </c>
      <c r="B2296" s="370" t="s">
        <v>14259</v>
      </c>
      <c r="C2296" s="14" t="s">
        <v>166</v>
      </c>
      <c r="D2296" s="14" t="s">
        <v>40096</v>
      </c>
    </row>
    <row r="2297" spans="1:4" ht="15.75" customHeight="1">
      <c r="A2297" s="14" t="s">
        <v>7274</v>
      </c>
      <c r="B2297" s="370" t="s">
        <v>14260</v>
      </c>
      <c r="C2297" s="14" t="s">
        <v>166</v>
      </c>
      <c r="D2297" s="14" t="s">
        <v>40097</v>
      </c>
    </row>
    <row r="2298" spans="1:4" ht="15.75" customHeight="1">
      <c r="A2298" s="14" t="s">
        <v>7275</v>
      </c>
      <c r="B2298" s="370" t="s">
        <v>14261</v>
      </c>
      <c r="C2298" s="14" t="s">
        <v>166</v>
      </c>
      <c r="D2298" s="14" t="s">
        <v>40098</v>
      </c>
    </row>
    <row r="2299" spans="1:4" ht="15.75" customHeight="1">
      <c r="A2299" s="14" t="s">
        <v>7276</v>
      </c>
      <c r="B2299" s="370" t="s">
        <v>14262</v>
      </c>
      <c r="C2299" s="14" t="s">
        <v>166</v>
      </c>
      <c r="D2299" s="14" t="s">
        <v>40099</v>
      </c>
    </row>
    <row r="2300" spans="1:4" ht="15.75" customHeight="1">
      <c r="A2300" s="14" t="s">
        <v>7277</v>
      </c>
      <c r="B2300" s="370" t="s">
        <v>14263</v>
      </c>
      <c r="C2300" s="14" t="s">
        <v>166</v>
      </c>
      <c r="D2300" s="14" t="s">
        <v>40100</v>
      </c>
    </row>
    <row r="2301" spans="1:4" ht="15.75" customHeight="1">
      <c r="A2301" s="14" t="s">
        <v>7278</v>
      </c>
      <c r="B2301" s="370" t="s">
        <v>14264</v>
      </c>
      <c r="C2301" s="14" t="s">
        <v>166</v>
      </c>
      <c r="D2301" s="14" t="s">
        <v>40101</v>
      </c>
    </row>
    <row r="2302" spans="1:4" ht="15.75" customHeight="1">
      <c r="A2302" s="14" t="s">
        <v>7279</v>
      </c>
      <c r="B2302" s="370" t="s">
        <v>14265</v>
      </c>
      <c r="C2302" s="14" t="s">
        <v>166</v>
      </c>
      <c r="D2302" s="14" t="s">
        <v>40102</v>
      </c>
    </row>
    <row r="2303" spans="1:4" ht="15.75" customHeight="1">
      <c r="A2303" s="14" t="s">
        <v>7280</v>
      </c>
      <c r="B2303" s="370" t="s">
        <v>14266</v>
      </c>
      <c r="C2303" s="14" t="s">
        <v>166</v>
      </c>
      <c r="D2303" s="14" t="s">
        <v>40103</v>
      </c>
    </row>
    <row r="2304" spans="1:4" ht="15.75" customHeight="1">
      <c r="A2304" s="14" t="s">
        <v>7281</v>
      </c>
      <c r="B2304" s="370" t="s">
        <v>14267</v>
      </c>
      <c r="C2304" s="14" t="s">
        <v>166</v>
      </c>
      <c r="D2304" s="14" t="s">
        <v>40104</v>
      </c>
    </row>
    <row r="2305" spans="1:4" ht="15.75" customHeight="1">
      <c r="A2305" s="14" t="s">
        <v>7282</v>
      </c>
      <c r="B2305" s="370" t="s">
        <v>14268</v>
      </c>
      <c r="C2305" s="14" t="s">
        <v>166</v>
      </c>
      <c r="D2305" s="14" t="s">
        <v>40105</v>
      </c>
    </row>
    <row r="2306" spans="1:4" ht="15.75" customHeight="1">
      <c r="A2306" s="14" t="s">
        <v>7283</v>
      </c>
      <c r="B2306" s="370" t="s">
        <v>14269</v>
      </c>
      <c r="C2306" s="14" t="s">
        <v>166</v>
      </c>
      <c r="D2306" s="14" t="s">
        <v>40106</v>
      </c>
    </row>
    <row r="2307" spans="1:4" ht="15.75" customHeight="1">
      <c r="A2307" s="14" t="s">
        <v>7284</v>
      </c>
      <c r="B2307" s="370" t="s">
        <v>14270</v>
      </c>
      <c r="C2307" s="14" t="s">
        <v>166</v>
      </c>
      <c r="D2307" s="14" t="s">
        <v>40107</v>
      </c>
    </row>
    <row r="2308" spans="1:4" ht="15.75" customHeight="1">
      <c r="A2308" s="14" t="s">
        <v>7285</v>
      </c>
      <c r="B2308" s="370" t="s">
        <v>14271</v>
      </c>
      <c r="C2308" s="14" t="s">
        <v>166</v>
      </c>
      <c r="D2308" s="14" t="s">
        <v>40108</v>
      </c>
    </row>
    <row r="2309" spans="1:4" ht="15.75" customHeight="1">
      <c r="A2309" s="14" t="s">
        <v>7286</v>
      </c>
      <c r="B2309" s="370" t="s">
        <v>14272</v>
      </c>
      <c r="C2309" s="14" t="s">
        <v>166</v>
      </c>
      <c r="D2309" s="14" t="s">
        <v>40109</v>
      </c>
    </row>
    <row r="2310" spans="1:4" ht="15.75" customHeight="1">
      <c r="A2310" s="14" t="s">
        <v>7287</v>
      </c>
      <c r="B2310" s="370" t="s">
        <v>14273</v>
      </c>
      <c r="C2310" s="14" t="s">
        <v>166</v>
      </c>
      <c r="D2310" s="14" t="s">
        <v>40110</v>
      </c>
    </row>
    <row r="2311" spans="1:4" ht="15.75" customHeight="1">
      <c r="A2311" s="14" t="s">
        <v>7288</v>
      </c>
      <c r="B2311" s="370" t="s">
        <v>14274</v>
      </c>
      <c r="C2311" s="14" t="s">
        <v>166</v>
      </c>
      <c r="D2311" s="14" t="s">
        <v>38072</v>
      </c>
    </row>
    <row r="2312" spans="1:4" ht="15.75" customHeight="1">
      <c r="A2312" s="14" t="s">
        <v>7289</v>
      </c>
      <c r="B2312" s="370" t="s">
        <v>14275</v>
      </c>
      <c r="C2312" s="14" t="s">
        <v>166</v>
      </c>
      <c r="D2312" s="14" t="s">
        <v>40111</v>
      </c>
    </row>
    <row r="2313" spans="1:4" ht="15.75" customHeight="1">
      <c r="A2313" s="14" t="s">
        <v>7290</v>
      </c>
      <c r="B2313" s="370" t="s">
        <v>14276</v>
      </c>
      <c r="C2313" s="14" t="s">
        <v>166</v>
      </c>
      <c r="D2313" s="14" t="s">
        <v>38094</v>
      </c>
    </row>
    <row r="2314" spans="1:4" ht="15.75" customHeight="1">
      <c r="A2314" s="14" t="s">
        <v>7291</v>
      </c>
      <c r="B2314" s="370" t="s">
        <v>14277</v>
      </c>
      <c r="C2314" s="14" t="s">
        <v>166</v>
      </c>
      <c r="D2314" s="14" t="s">
        <v>40112</v>
      </c>
    </row>
    <row r="2315" spans="1:4" ht="15.75" customHeight="1">
      <c r="A2315" s="14" t="s">
        <v>7292</v>
      </c>
      <c r="B2315" s="370" t="s">
        <v>14278</v>
      </c>
      <c r="C2315" s="14" t="s">
        <v>166</v>
      </c>
      <c r="D2315" s="14" t="s">
        <v>40113</v>
      </c>
    </row>
    <row r="2316" spans="1:4" ht="15.75" customHeight="1">
      <c r="A2316" s="14" t="s">
        <v>7293</v>
      </c>
      <c r="B2316" s="370" t="s">
        <v>14279</v>
      </c>
      <c r="C2316" s="14" t="s">
        <v>166</v>
      </c>
      <c r="D2316" s="14" t="s">
        <v>40114</v>
      </c>
    </row>
    <row r="2317" spans="1:4" ht="15.75" customHeight="1">
      <c r="A2317" s="14" t="s">
        <v>7294</v>
      </c>
      <c r="B2317" s="370" t="s">
        <v>14280</v>
      </c>
      <c r="C2317" s="14" t="s">
        <v>166</v>
      </c>
      <c r="D2317" s="14" t="s">
        <v>40115</v>
      </c>
    </row>
    <row r="2318" spans="1:4" ht="15.75" customHeight="1">
      <c r="A2318" s="14" t="s">
        <v>7295</v>
      </c>
      <c r="B2318" s="370" t="s">
        <v>14281</v>
      </c>
      <c r="C2318" s="14" t="s">
        <v>166</v>
      </c>
      <c r="D2318" s="14" t="s">
        <v>40116</v>
      </c>
    </row>
    <row r="2319" spans="1:4" ht="15.75" customHeight="1">
      <c r="A2319" s="14" t="s">
        <v>7296</v>
      </c>
      <c r="B2319" s="370" t="s">
        <v>14282</v>
      </c>
      <c r="C2319" s="14" t="s">
        <v>166</v>
      </c>
      <c r="D2319" s="14" t="s">
        <v>40117</v>
      </c>
    </row>
    <row r="2320" spans="1:4" ht="15.75" customHeight="1">
      <c r="A2320" s="14" t="s">
        <v>7297</v>
      </c>
      <c r="B2320" s="370" t="s">
        <v>14283</v>
      </c>
      <c r="C2320" s="14" t="s">
        <v>166</v>
      </c>
      <c r="D2320" s="14" t="s">
        <v>40118</v>
      </c>
    </row>
    <row r="2321" spans="1:4" ht="15.75" customHeight="1">
      <c r="A2321" s="14" t="s">
        <v>7298</v>
      </c>
      <c r="B2321" s="370" t="s">
        <v>14284</v>
      </c>
      <c r="C2321" s="14" t="s">
        <v>166</v>
      </c>
      <c r="D2321" s="14" t="s">
        <v>40119</v>
      </c>
    </row>
    <row r="2322" spans="1:4" ht="15.75" customHeight="1">
      <c r="A2322" s="14" t="s">
        <v>7299</v>
      </c>
      <c r="B2322" s="370" t="s">
        <v>14285</v>
      </c>
      <c r="C2322" s="14" t="s">
        <v>166</v>
      </c>
      <c r="D2322" s="14" t="s">
        <v>40120</v>
      </c>
    </row>
    <row r="2323" spans="1:4" ht="15.75" customHeight="1">
      <c r="A2323" s="14" t="s">
        <v>7300</v>
      </c>
      <c r="B2323" s="370" t="s">
        <v>14286</v>
      </c>
      <c r="C2323" s="14" t="s">
        <v>166</v>
      </c>
      <c r="D2323" s="14" t="s">
        <v>40121</v>
      </c>
    </row>
    <row r="2324" spans="1:4" ht="15.75" customHeight="1">
      <c r="A2324" s="14" t="s">
        <v>7301</v>
      </c>
      <c r="B2324" s="370" t="s">
        <v>14287</v>
      </c>
      <c r="C2324" s="14" t="s">
        <v>166</v>
      </c>
      <c r="D2324" s="14" t="s">
        <v>40122</v>
      </c>
    </row>
    <row r="2325" spans="1:4" ht="15.75" customHeight="1">
      <c r="A2325" s="14" t="s">
        <v>7302</v>
      </c>
      <c r="B2325" s="370" t="s">
        <v>14288</v>
      </c>
      <c r="C2325" s="14" t="s">
        <v>166</v>
      </c>
      <c r="D2325" s="14" t="s">
        <v>40123</v>
      </c>
    </row>
    <row r="2326" spans="1:4" ht="15.75" customHeight="1">
      <c r="A2326" s="14" t="s">
        <v>7303</v>
      </c>
      <c r="B2326" s="370" t="s">
        <v>14289</v>
      </c>
      <c r="C2326" s="14" t="s">
        <v>166</v>
      </c>
      <c r="D2326" s="14" t="s">
        <v>40124</v>
      </c>
    </row>
    <row r="2327" spans="1:4" ht="15.75" customHeight="1">
      <c r="A2327" s="14" t="s">
        <v>7304</v>
      </c>
      <c r="B2327" s="370" t="s">
        <v>14290</v>
      </c>
      <c r="C2327" s="14" t="s">
        <v>166</v>
      </c>
      <c r="D2327" s="14" t="s">
        <v>40125</v>
      </c>
    </row>
    <row r="2328" spans="1:4" ht="15.75" customHeight="1">
      <c r="A2328" s="14" t="s">
        <v>7305</v>
      </c>
      <c r="B2328" s="370" t="s">
        <v>14291</v>
      </c>
      <c r="C2328" s="14" t="s">
        <v>166</v>
      </c>
      <c r="D2328" s="14" t="s">
        <v>40126</v>
      </c>
    </row>
    <row r="2329" spans="1:4" ht="15.75" customHeight="1">
      <c r="A2329" s="14" t="s">
        <v>7306</v>
      </c>
      <c r="B2329" s="370" t="s">
        <v>14292</v>
      </c>
      <c r="C2329" s="14" t="s">
        <v>166</v>
      </c>
      <c r="D2329" s="14" t="s">
        <v>40127</v>
      </c>
    </row>
    <row r="2330" spans="1:4" ht="15.75" customHeight="1">
      <c r="A2330" s="14" t="s">
        <v>7307</v>
      </c>
      <c r="B2330" s="370" t="s">
        <v>14293</v>
      </c>
      <c r="C2330" s="14" t="s">
        <v>166</v>
      </c>
      <c r="D2330" s="14" t="s">
        <v>40128</v>
      </c>
    </row>
    <row r="2331" spans="1:4" ht="15.75" customHeight="1">
      <c r="A2331" s="14" t="s">
        <v>7308</v>
      </c>
      <c r="B2331" s="370" t="s">
        <v>14294</v>
      </c>
      <c r="C2331" s="14" t="s">
        <v>166</v>
      </c>
      <c r="D2331" s="14" t="s">
        <v>36466</v>
      </c>
    </row>
    <row r="2332" spans="1:4" ht="15.75" customHeight="1">
      <c r="A2332" s="14" t="s">
        <v>7309</v>
      </c>
      <c r="B2332" s="370" t="s">
        <v>14295</v>
      </c>
      <c r="C2332" s="14" t="s">
        <v>166</v>
      </c>
      <c r="D2332" s="14" t="s">
        <v>37631</v>
      </c>
    </row>
    <row r="2333" spans="1:4" ht="15.75" customHeight="1">
      <c r="A2333" s="14" t="s">
        <v>7310</v>
      </c>
      <c r="B2333" s="370" t="s">
        <v>14296</v>
      </c>
      <c r="C2333" s="14" t="s">
        <v>166</v>
      </c>
      <c r="D2333" s="14" t="s">
        <v>40129</v>
      </c>
    </row>
    <row r="2334" spans="1:4" ht="15.75" customHeight="1">
      <c r="A2334" s="14" t="s">
        <v>7311</v>
      </c>
      <c r="B2334" s="370" t="s">
        <v>14297</v>
      </c>
      <c r="C2334" s="14" t="s">
        <v>166</v>
      </c>
      <c r="D2334" s="14" t="s">
        <v>40130</v>
      </c>
    </row>
    <row r="2335" spans="1:4" ht="15.75" customHeight="1">
      <c r="A2335" s="14" t="s">
        <v>7312</v>
      </c>
      <c r="B2335" s="370" t="s">
        <v>14298</v>
      </c>
      <c r="C2335" s="14" t="s">
        <v>166</v>
      </c>
      <c r="D2335" s="14" t="s">
        <v>40131</v>
      </c>
    </row>
    <row r="2336" spans="1:4" ht="15.75" customHeight="1">
      <c r="A2336" s="14" t="s">
        <v>7313</v>
      </c>
      <c r="B2336" s="370" t="s">
        <v>14299</v>
      </c>
      <c r="C2336" s="14" t="s">
        <v>166</v>
      </c>
      <c r="D2336" s="14" t="s">
        <v>38100</v>
      </c>
    </row>
    <row r="2337" spans="1:4" ht="15.75" customHeight="1">
      <c r="A2337" s="14" t="s">
        <v>7314</v>
      </c>
      <c r="B2337" s="370" t="s">
        <v>14300</v>
      </c>
      <c r="C2337" s="14" t="s">
        <v>166</v>
      </c>
      <c r="D2337" s="14" t="s">
        <v>40132</v>
      </c>
    </row>
    <row r="2338" spans="1:4" ht="15.75" customHeight="1">
      <c r="A2338" s="14" t="s">
        <v>7315</v>
      </c>
      <c r="B2338" s="370" t="s">
        <v>14301</v>
      </c>
      <c r="C2338" s="14" t="s">
        <v>166</v>
      </c>
      <c r="D2338" s="14" t="s">
        <v>40133</v>
      </c>
    </row>
    <row r="2339" spans="1:4" ht="15.75" customHeight="1">
      <c r="A2339" s="14" t="s">
        <v>7316</v>
      </c>
      <c r="B2339" s="370" t="s">
        <v>14302</v>
      </c>
      <c r="C2339" s="14" t="s">
        <v>166</v>
      </c>
      <c r="D2339" s="14" t="s">
        <v>40134</v>
      </c>
    </row>
    <row r="2340" spans="1:4" ht="15.75" customHeight="1">
      <c r="A2340" s="14" t="s">
        <v>7317</v>
      </c>
      <c r="B2340" s="370" t="s">
        <v>14303</v>
      </c>
      <c r="C2340" s="14" t="s">
        <v>166</v>
      </c>
      <c r="D2340" s="14" t="s">
        <v>40135</v>
      </c>
    </row>
    <row r="2341" spans="1:4" ht="15.75" customHeight="1">
      <c r="A2341" s="14" t="s">
        <v>7318</v>
      </c>
      <c r="B2341" s="370" t="s">
        <v>14304</v>
      </c>
      <c r="C2341" s="14" t="s">
        <v>166</v>
      </c>
      <c r="D2341" s="14" t="s">
        <v>40136</v>
      </c>
    </row>
    <row r="2342" spans="1:4" ht="15.75" customHeight="1">
      <c r="A2342" s="14" t="s">
        <v>7319</v>
      </c>
      <c r="B2342" s="370" t="s">
        <v>14305</v>
      </c>
      <c r="C2342" s="14" t="s">
        <v>166</v>
      </c>
      <c r="D2342" s="14" t="s">
        <v>40137</v>
      </c>
    </row>
    <row r="2343" spans="1:4" ht="15.75" customHeight="1">
      <c r="A2343" s="14" t="s">
        <v>7320</v>
      </c>
      <c r="B2343" s="370" t="s">
        <v>14306</v>
      </c>
      <c r="C2343" s="14" t="s">
        <v>166</v>
      </c>
      <c r="D2343" s="14" t="s">
        <v>40138</v>
      </c>
    </row>
    <row r="2344" spans="1:4" ht="15.75" customHeight="1">
      <c r="A2344" s="14" t="s">
        <v>7321</v>
      </c>
      <c r="B2344" s="370" t="s">
        <v>14307</v>
      </c>
      <c r="C2344" s="14" t="s">
        <v>166</v>
      </c>
      <c r="D2344" s="14" t="s">
        <v>40139</v>
      </c>
    </row>
    <row r="2345" spans="1:4" ht="15.75" customHeight="1">
      <c r="A2345" s="14" t="s">
        <v>7322</v>
      </c>
      <c r="B2345" s="370" t="s">
        <v>14308</v>
      </c>
      <c r="C2345" s="14" t="s">
        <v>166</v>
      </c>
      <c r="D2345" s="14" t="s">
        <v>40140</v>
      </c>
    </row>
    <row r="2346" spans="1:4" ht="15.75" customHeight="1">
      <c r="A2346" s="14" t="s">
        <v>7323</v>
      </c>
      <c r="B2346" s="370" t="s">
        <v>14309</v>
      </c>
      <c r="C2346" s="14" t="s">
        <v>166</v>
      </c>
      <c r="D2346" s="14" t="s">
        <v>40141</v>
      </c>
    </row>
    <row r="2347" spans="1:4" ht="15.75" customHeight="1">
      <c r="A2347" s="14" t="s">
        <v>7324</v>
      </c>
      <c r="B2347" s="370" t="s">
        <v>14310</v>
      </c>
      <c r="C2347" s="14" t="s">
        <v>166</v>
      </c>
      <c r="D2347" s="14" t="s">
        <v>40142</v>
      </c>
    </row>
    <row r="2348" spans="1:4" ht="15.75" customHeight="1">
      <c r="A2348" s="14" t="s">
        <v>7325</v>
      </c>
      <c r="B2348" s="370" t="s">
        <v>14311</v>
      </c>
      <c r="C2348" s="14" t="s">
        <v>166</v>
      </c>
      <c r="D2348" s="14" t="s">
        <v>40143</v>
      </c>
    </row>
    <row r="2349" spans="1:4" ht="15.75" customHeight="1">
      <c r="A2349" s="14" t="s">
        <v>7326</v>
      </c>
      <c r="B2349" s="370" t="s">
        <v>14312</v>
      </c>
      <c r="C2349" s="14" t="s">
        <v>166</v>
      </c>
      <c r="D2349" s="14" t="s">
        <v>40144</v>
      </c>
    </row>
    <row r="2350" spans="1:4" ht="15.75" customHeight="1">
      <c r="A2350" s="14" t="s">
        <v>7327</v>
      </c>
      <c r="B2350" s="370" t="s">
        <v>14313</v>
      </c>
      <c r="C2350" s="14" t="s">
        <v>166</v>
      </c>
      <c r="D2350" s="14" t="s">
        <v>40145</v>
      </c>
    </row>
    <row r="2351" spans="1:4" ht="15.75" customHeight="1">
      <c r="A2351" s="14" t="s">
        <v>7328</v>
      </c>
      <c r="B2351" s="370" t="s">
        <v>14314</v>
      </c>
      <c r="C2351" s="14" t="s">
        <v>166</v>
      </c>
      <c r="D2351" s="14" t="s">
        <v>40146</v>
      </c>
    </row>
    <row r="2352" spans="1:4" ht="15.75" customHeight="1">
      <c r="A2352" s="14" t="s">
        <v>7329</v>
      </c>
      <c r="B2352" s="370" t="s">
        <v>14315</v>
      </c>
      <c r="C2352" s="14" t="s">
        <v>166</v>
      </c>
      <c r="D2352" s="14" t="s">
        <v>40147</v>
      </c>
    </row>
    <row r="2353" spans="1:4" ht="15.75" customHeight="1">
      <c r="A2353" s="14" t="s">
        <v>7330</v>
      </c>
      <c r="B2353" s="370" t="s">
        <v>14316</v>
      </c>
      <c r="C2353" s="14" t="s">
        <v>166</v>
      </c>
      <c r="D2353" s="14" t="s">
        <v>40148</v>
      </c>
    </row>
    <row r="2354" spans="1:4" ht="15.75" customHeight="1">
      <c r="A2354" s="14" t="s">
        <v>7331</v>
      </c>
      <c r="B2354" s="370" t="s">
        <v>14317</v>
      </c>
      <c r="C2354" s="14" t="s">
        <v>166</v>
      </c>
      <c r="D2354" s="14" t="s">
        <v>40149</v>
      </c>
    </row>
    <row r="2355" spans="1:4" ht="15.75" customHeight="1">
      <c r="A2355" s="14" t="s">
        <v>7332</v>
      </c>
      <c r="B2355" s="370" t="s">
        <v>14318</v>
      </c>
      <c r="C2355" s="14" t="s">
        <v>166</v>
      </c>
      <c r="D2355" s="14" t="s">
        <v>40150</v>
      </c>
    </row>
    <row r="2356" spans="1:4" ht="15.75" customHeight="1">
      <c r="A2356" s="14" t="s">
        <v>7333</v>
      </c>
      <c r="B2356" s="370" t="s">
        <v>14319</v>
      </c>
      <c r="C2356" s="14" t="s">
        <v>166</v>
      </c>
      <c r="D2356" s="14" t="s">
        <v>40151</v>
      </c>
    </row>
    <row r="2357" spans="1:4" ht="15.75" customHeight="1">
      <c r="A2357" s="14" t="s">
        <v>7334</v>
      </c>
      <c r="B2357" s="370" t="s">
        <v>14320</v>
      </c>
      <c r="C2357" s="14" t="s">
        <v>166</v>
      </c>
      <c r="D2357" s="14" t="s">
        <v>40152</v>
      </c>
    </row>
    <row r="2358" spans="1:4" ht="15.75" customHeight="1">
      <c r="A2358" s="14" t="s">
        <v>7335</v>
      </c>
      <c r="B2358" s="370" t="s">
        <v>14321</v>
      </c>
      <c r="C2358" s="14" t="s">
        <v>166</v>
      </c>
      <c r="D2358" s="14" t="s">
        <v>40153</v>
      </c>
    </row>
    <row r="2359" spans="1:4" ht="15.75" customHeight="1">
      <c r="A2359" s="14" t="s">
        <v>7336</v>
      </c>
      <c r="B2359" s="370" t="s">
        <v>14322</v>
      </c>
      <c r="C2359" s="14" t="s">
        <v>166</v>
      </c>
      <c r="D2359" s="14" t="s">
        <v>40154</v>
      </c>
    </row>
    <row r="2360" spans="1:4" ht="15.75" customHeight="1">
      <c r="A2360" s="14" t="s">
        <v>7337</v>
      </c>
      <c r="B2360" s="370" t="s">
        <v>14323</v>
      </c>
      <c r="C2360" s="14" t="s">
        <v>166</v>
      </c>
      <c r="D2360" s="14" t="s">
        <v>40155</v>
      </c>
    </row>
    <row r="2361" spans="1:4" ht="15.75" customHeight="1">
      <c r="A2361" s="14" t="s">
        <v>7338</v>
      </c>
      <c r="B2361" s="370" t="s">
        <v>14324</v>
      </c>
      <c r="C2361" s="14" t="s">
        <v>166</v>
      </c>
      <c r="D2361" s="14" t="s">
        <v>40156</v>
      </c>
    </row>
    <row r="2362" spans="1:4" ht="15.75" customHeight="1">
      <c r="A2362" s="14" t="s">
        <v>7339</v>
      </c>
      <c r="B2362" s="370" t="s">
        <v>14325</v>
      </c>
      <c r="C2362" s="14" t="s">
        <v>166</v>
      </c>
      <c r="D2362" s="14" t="s">
        <v>40157</v>
      </c>
    </row>
    <row r="2363" spans="1:4" ht="15.75" customHeight="1">
      <c r="A2363" s="14" t="s">
        <v>7340</v>
      </c>
      <c r="B2363" s="370" t="s">
        <v>14326</v>
      </c>
      <c r="C2363" s="14" t="s">
        <v>166</v>
      </c>
      <c r="D2363" s="14" t="s">
        <v>40042</v>
      </c>
    </row>
    <row r="2364" spans="1:4" ht="15.75" customHeight="1">
      <c r="A2364" s="14" t="s">
        <v>7341</v>
      </c>
      <c r="B2364" s="370" t="s">
        <v>14327</v>
      </c>
      <c r="C2364" s="14" t="s">
        <v>166</v>
      </c>
      <c r="D2364" s="14" t="s">
        <v>40158</v>
      </c>
    </row>
    <row r="2365" spans="1:4" ht="15.75" customHeight="1">
      <c r="A2365" s="14" t="s">
        <v>7342</v>
      </c>
      <c r="B2365" s="370" t="s">
        <v>14328</v>
      </c>
      <c r="C2365" s="14" t="s">
        <v>166</v>
      </c>
      <c r="D2365" s="14" t="s">
        <v>40159</v>
      </c>
    </row>
    <row r="2366" spans="1:4" ht="15.75" customHeight="1">
      <c r="A2366" s="14" t="s">
        <v>7343</v>
      </c>
      <c r="B2366" s="370" t="s">
        <v>14329</v>
      </c>
      <c r="C2366" s="14" t="s">
        <v>166</v>
      </c>
      <c r="D2366" s="14" t="s">
        <v>40160</v>
      </c>
    </row>
    <row r="2367" spans="1:4" ht="15.75" customHeight="1">
      <c r="A2367" s="14" t="s">
        <v>7344</v>
      </c>
      <c r="B2367" s="370" t="s">
        <v>14330</v>
      </c>
      <c r="C2367" s="14" t="s">
        <v>166</v>
      </c>
      <c r="D2367" s="14" t="s">
        <v>40161</v>
      </c>
    </row>
    <row r="2368" spans="1:4" ht="15.75" customHeight="1">
      <c r="A2368" s="14" t="s">
        <v>7345</v>
      </c>
      <c r="B2368" s="370" t="s">
        <v>14331</v>
      </c>
      <c r="C2368" s="14" t="s">
        <v>167</v>
      </c>
      <c r="D2368" s="14" t="s">
        <v>40162</v>
      </c>
    </row>
    <row r="2369" spans="1:4" ht="15.75" customHeight="1">
      <c r="A2369" s="14" t="s">
        <v>7346</v>
      </c>
      <c r="B2369" s="370" t="s">
        <v>14332</v>
      </c>
      <c r="C2369" s="14" t="s">
        <v>167</v>
      </c>
      <c r="D2369" s="14" t="s">
        <v>40163</v>
      </c>
    </row>
    <row r="2370" spans="1:4" ht="15.75" customHeight="1">
      <c r="A2370" s="14" t="s">
        <v>7347</v>
      </c>
      <c r="B2370" s="370" t="s">
        <v>14333</v>
      </c>
      <c r="C2370" s="14" t="s">
        <v>167</v>
      </c>
      <c r="D2370" s="14" t="s">
        <v>40164</v>
      </c>
    </row>
    <row r="2371" spans="1:4" ht="15.75" customHeight="1">
      <c r="A2371" s="14" t="s">
        <v>7348</v>
      </c>
      <c r="B2371" s="370" t="s">
        <v>14334</v>
      </c>
      <c r="C2371" s="14" t="s">
        <v>167</v>
      </c>
      <c r="D2371" s="14" t="s">
        <v>40165</v>
      </c>
    </row>
    <row r="2372" spans="1:4" ht="15.75" customHeight="1">
      <c r="A2372" s="14" t="s">
        <v>7349</v>
      </c>
      <c r="B2372" s="370" t="s">
        <v>14335</v>
      </c>
      <c r="C2372" s="14" t="s">
        <v>167</v>
      </c>
      <c r="D2372" s="14" t="s">
        <v>40166</v>
      </c>
    </row>
    <row r="2373" spans="1:4" ht="15.75" customHeight="1">
      <c r="A2373" s="14" t="s">
        <v>7350</v>
      </c>
      <c r="B2373" s="370" t="s">
        <v>14336</v>
      </c>
      <c r="C2373" s="14" t="s">
        <v>167</v>
      </c>
      <c r="D2373" s="14" t="s">
        <v>40167</v>
      </c>
    </row>
    <row r="2374" spans="1:4" ht="15.75" customHeight="1">
      <c r="A2374" s="14" t="s">
        <v>7351</v>
      </c>
      <c r="B2374" s="370" t="s">
        <v>14337</v>
      </c>
      <c r="C2374" s="14" t="s">
        <v>167</v>
      </c>
      <c r="D2374" s="14" t="s">
        <v>40168</v>
      </c>
    </row>
    <row r="2375" spans="1:4" ht="15.75" customHeight="1">
      <c r="A2375" s="14" t="s">
        <v>7352</v>
      </c>
      <c r="B2375" s="370" t="s">
        <v>14338</v>
      </c>
      <c r="C2375" s="14" t="s">
        <v>167</v>
      </c>
      <c r="D2375" s="14" t="s">
        <v>40169</v>
      </c>
    </row>
    <row r="2376" spans="1:4" ht="15.75" customHeight="1">
      <c r="A2376" s="14" t="s">
        <v>7353</v>
      </c>
      <c r="B2376" s="370" t="s">
        <v>14339</v>
      </c>
      <c r="C2376" s="14" t="s">
        <v>166</v>
      </c>
      <c r="D2376" s="14" t="s">
        <v>40170</v>
      </c>
    </row>
    <row r="2377" spans="1:4" ht="15.75" customHeight="1">
      <c r="A2377" s="14" t="s">
        <v>7354</v>
      </c>
      <c r="B2377" s="370" t="s">
        <v>14340</v>
      </c>
      <c r="C2377" s="14" t="s">
        <v>166</v>
      </c>
      <c r="D2377" s="14" t="s">
        <v>40171</v>
      </c>
    </row>
    <row r="2378" spans="1:4" ht="15.75" customHeight="1">
      <c r="A2378" s="14" t="s">
        <v>7355</v>
      </c>
      <c r="B2378" s="370" t="s">
        <v>14341</v>
      </c>
      <c r="C2378" s="14" t="s">
        <v>166</v>
      </c>
      <c r="D2378" s="14" t="s">
        <v>40172</v>
      </c>
    </row>
    <row r="2379" spans="1:4" ht="15.75" customHeight="1">
      <c r="A2379" s="14" t="s">
        <v>7356</v>
      </c>
      <c r="B2379" s="370" t="s">
        <v>14342</v>
      </c>
      <c r="C2379" s="14" t="s">
        <v>166</v>
      </c>
      <c r="D2379" s="14" t="s">
        <v>40173</v>
      </c>
    </row>
    <row r="2380" spans="1:4" ht="15.75" customHeight="1">
      <c r="A2380" s="14" t="s">
        <v>7357</v>
      </c>
      <c r="B2380" s="370" t="s">
        <v>14343</v>
      </c>
      <c r="C2380" s="14" t="s">
        <v>166</v>
      </c>
      <c r="D2380" s="14" t="s">
        <v>40174</v>
      </c>
    </row>
    <row r="2381" spans="1:4" ht="15.75" customHeight="1">
      <c r="A2381" s="14" t="s">
        <v>7358</v>
      </c>
      <c r="B2381" s="370" t="s">
        <v>14344</v>
      </c>
      <c r="C2381" s="14" t="s">
        <v>166</v>
      </c>
      <c r="D2381" s="14" t="s">
        <v>40175</v>
      </c>
    </row>
    <row r="2382" spans="1:4" ht="15.75" customHeight="1">
      <c r="A2382" s="14" t="s">
        <v>35127</v>
      </c>
      <c r="B2382" s="370" t="s">
        <v>35533</v>
      </c>
      <c r="C2382" s="14" t="s">
        <v>166</v>
      </c>
      <c r="D2382" s="14" t="s">
        <v>40176</v>
      </c>
    </row>
    <row r="2383" spans="1:4" ht="15.75" customHeight="1">
      <c r="A2383" s="14" t="s">
        <v>35128</v>
      </c>
      <c r="B2383" s="370" t="s">
        <v>35534</v>
      </c>
      <c r="C2383" s="14" t="s">
        <v>166</v>
      </c>
      <c r="D2383" s="14" t="s">
        <v>19877</v>
      </c>
    </row>
    <row r="2384" spans="1:4" ht="15.75" customHeight="1">
      <c r="A2384" s="14" t="s">
        <v>35129</v>
      </c>
      <c r="B2384" s="370" t="s">
        <v>35535</v>
      </c>
      <c r="C2384" s="14" t="s">
        <v>166</v>
      </c>
      <c r="D2384" s="14" t="s">
        <v>22008</v>
      </c>
    </row>
    <row r="2385" spans="1:4" ht="15.75" customHeight="1">
      <c r="A2385" s="14" t="s">
        <v>35130</v>
      </c>
      <c r="B2385" s="370" t="s">
        <v>35536</v>
      </c>
      <c r="C2385" s="14" t="s">
        <v>166</v>
      </c>
      <c r="D2385" s="14" t="s">
        <v>19804</v>
      </c>
    </row>
    <row r="2386" spans="1:4" ht="15.75" customHeight="1">
      <c r="A2386" s="14" t="s">
        <v>7359</v>
      </c>
      <c r="B2386" s="370" t="s">
        <v>14345</v>
      </c>
      <c r="C2386" s="14" t="s">
        <v>143</v>
      </c>
      <c r="D2386" s="14" t="s">
        <v>18819</v>
      </c>
    </row>
    <row r="2387" spans="1:4" ht="15.75" customHeight="1">
      <c r="A2387" s="14" t="s">
        <v>7360</v>
      </c>
      <c r="B2387" s="370" t="s">
        <v>14346</v>
      </c>
      <c r="C2387" s="14" t="s">
        <v>143</v>
      </c>
      <c r="D2387" s="14" t="s">
        <v>40177</v>
      </c>
    </row>
    <row r="2388" spans="1:4" ht="15.75" customHeight="1">
      <c r="A2388" s="14" t="s">
        <v>7361</v>
      </c>
      <c r="B2388" s="370" t="s">
        <v>14347</v>
      </c>
      <c r="C2388" s="14" t="s">
        <v>143</v>
      </c>
      <c r="D2388" s="14" t="s">
        <v>38073</v>
      </c>
    </row>
    <row r="2389" spans="1:4" ht="15.75" customHeight="1">
      <c r="A2389" s="14" t="s">
        <v>7362</v>
      </c>
      <c r="B2389" s="370" t="s">
        <v>14348</v>
      </c>
      <c r="C2389" s="14" t="s">
        <v>143</v>
      </c>
      <c r="D2389" s="14" t="s">
        <v>19470</v>
      </c>
    </row>
    <row r="2390" spans="1:4" ht="15.75" customHeight="1">
      <c r="A2390" s="14" t="s">
        <v>7363</v>
      </c>
      <c r="B2390" s="370" t="s">
        <v>14349</v>
      </c>
      <c r="C2390" s="14" t="s">
        <v>143</v>
      </c>
      <c r="D2390" s="14" t="s">
        <v>18393</v>
      </c>
    </row>
    <row r="2391" spans="1:4" ht="15.75" customHeight="1">
      <c r="A2391" s="14" t="s">
        <v>7364</v>
      </c>
      <c r="B2391" s="370" t="s">
        <v>14350</v>
      </c>
      <c r="C2391" s="14" t="s">
        <v>143</v>
      </c>
      <c r="D2391" s="14" t="s">
        <v>18763</v>
      </c>
    </row>
    <row r="2392" spans="1:4" ht="15.75" customHeight="1">
      <c r="A2392" s="14" t="s">
        <v>7365</v>
      </c>
      <c r="B2392" s="370" t="s">
        <v>14351</v>
      </c>
      <c r="C2392" s="14" t="s">
        <v>143</v>
      </c>
      <c r="D2392" s="14" t="s">
        <v>36917</v>
      </c>
    </row>
    <row r="2393" spans="1:4" ht="15.75" customHeight="1">
      <c r="A2393" s="14" t="s">
        <v>7366</v>
      </c>
      <c r="B2393" s="370" t="s">
        <v>14352</v>
      </c>
      <c r="C2393" s="14" t="s">
        <v>143</v>
      </c>
      <c r="D2393" s="14" t="s">
        <v>19609</v>
      </c>
    </row>
    <row r="2394" spans="1:4" ht="15.75" customHeight="1">
      <c r="A2394" s="14" t="s">
        <v>7367</v>
      </c>
      <c r="B2394" s="370" t="s">
        <v>14353</v>
      </c>
      <c r="C2394" s="14" t="s">
        <v>143</v>
      </c>
      <c r="D2394" s="14" t="s">
        <v>40178</v>
      </c>
    </row>
    <row r="2395" spans="1:4" ht="15.75" customHeight="1">
      <c r="A2395" s="14" t="s">
        <v>7368</v>
      </c>
      <c r="B2395" s="370" t="s">
        <v>14354</v>
      </c>
      <c r="C2395" s="14" t="s">
        <v>143</v>
      </c>
      <c r="D2395" s="14" t="s">
        <v>40179</v>
      </c>
    </row>
    <row r="2396" spans="1:4" ht="15.75" customHeight="1">
      <c r="A2396" s="14" t="s">
        <v>7369</v>
      </c>
      <c r="B2396" s="370" t="s">
        <v>14355</v>
      </c>
      <c r="C2396" s="14" t="s">
        <v>143</v>
      </c>
      <c r="D2396" s="14" t="s">
        <v>18844</v>
      </c>
    </row>
    <row r="2397" spans="1:4" ht="15.75" customHeight="1">
      <c r="A2397" s="14" t="s">
        <v>7370</v>
      </c>
      <c r="B2397" s="370" t="s">
        <v>14356</v>
      </c>
      <c r="C2397" s="14" t="s">
        <v>143</v>
      </c>
      <c r="D2397" s="14" t="s">
        <v>18731</v>
      </c>
    </row>
    <row r="2398" spans="1:4" ht="15.75" customHeight="1">
      <c r="A2398" s="14" t="s">
        <v>7371</v>
      </c>
      <c r="B2398" s="370" t="s">
        <v>14357</v>
      </c>
      <c r="C2398" s="14" t="s">
        <v>143</v>
      </c>
      <c r="D2398" s="14" t="s">
        <v>19922</v>
      </c>
    </row>
    <row r="2399" spans="1:4" ht="15.75" customHeight="1">
      <c r="A2399" s="14" t="s">
        <v>7372</v>
      </c>
      <c r="B2399" s="370" t="s">
        <v>14358</v>
      </c>
      <c r="C2399" s="14" t="s">
        <v>143</v>
      </c>
      <c r="D2399" s="14" t="s">
        <v>22073</v>
      </c>
    </row>
    <row r="2400" spans="1:4" ht="15.75" customHeight="1">
      <c r="A2400" s="14" t="s">
        <v>7373</v>
      </c>
      <c r="B2400" s="370" t="s">
        <v>14359</v>
      </c>
      <c r="C2400" s="14" t="s">
        <v>143</v>
      </c>
      <c r="D2400" s="14" t="s">
        <v>19107</v>
      </c>
    </row>
    <row r="2401" spans="1:4" ht="15.75" customHeight="1">
      <c r="A2401" s="14" t="s">
        <v>7374</v>
      </c>
      <c r="B2401" s="370" t="s">
        <v>14360</v>
      </c>
      <c r="C2401" s="14" t="s">
        <v>143</v>
      </c>
      <c r="D2401" s="14" t="s">
        <v>18659</v>
      </c>
    </row>
    <row r="2402" spans="1:4" ht="15.75" customHeight="1">
      <c r="A2402" s="14" t="s">
        <v>7375</v>
      </c>
      <c r="B2402" s="370" t="s">
        <v>35537</v>
      </c>
      <c r="C2402" s="14" t="s">
        <v>143</v>
      </c>
      <c r="D2402" s="14" t="s">
        <v>40180</v>
      </c>
    </row>
    <row r="2403" spans="1:4" ht="15.75" customHeight="1">
      <c r="A2403" s="14" t="s">
        <v>7376</v>
      </c>
      <c r="B2403" s="370" t="s">
        <v>35538</v>
      </c>
      <c r="C2403" s="14" t="s">
        <v>143</v>
      </c>
      <c r="D2403" s="14" t="s">
        <v>21735</v>
      </c>
    </row>
    <row r="2404" spans="1:4" ht="15.75" customHeight="1">
      <c r="A2404" s="14" t="s">
        <v>7377</v>
      </c>
      <c r="B2404" s="370" t="s">
        <v>35539</v>
      </c>
      <c r="C2404" s="14" t="s">
        <v>143</v>
      </c>
      <c r="D2404" s="14" t="s">
        <v>19162</v>
      </c>
    </row>
    <row r="2405" spans="1:4" ht="15.75" customHeight="1">
      <c r="A2405" s="14" t="s">
        <v>7378</v>
      </c>
      <c r="B2405" s="370" t="s">
        <v>35540</v>
      </c>
      <c r="C2405" s="14" t="s">
        <v>143</v>
      </c>
      <c r="D2405" s="14" t="s">
        <v>19554</v>
      </c>
    </row>
    <row r="2406" spans="1:4" ht="15.75" customHeight="1">
      <c r="A2406" s="14" t="s">
        <v>7379</v>
      </c>
      <c r="B2406" s="370" t="s">
        <v>35541</v>
      </c>
      <c r="C2406" s="14" t="s">
        <v>143</v>
      </c>
      <c r="D2406" s="14" t="s">
        <v>18946</v>
      </c>
    </row>
    <row r="2407" spans="1:4" ht="15.75" customHeight="1">
      <c r="A2407" s="14" t="s">
        <v>7380</v>
      </c>
      <c r="B2407" s="370" t="s">
        <v>35542</v>
      </c>
      <c r="C2407" s="14" t="s">
        <v>143</v>
      </c>
      <c r="D2407" s="14" t="s">
        <v>40181</v>
      </c>
    </row>
    <row r="2408" spans="1:4" ht="15.75" customHeight="1">
      <c r="A2408" s="14" t="s">
        <v>7381</v>
      </c>
      <c r="B2408" s="370" t="s">
        <v>35543</v>
      </c>
      <c r="C2408" s="14" t="s">
        <v>143</v>
      </c>
      <c r="D2408" s="14" t="s">
        <v>18739</v>
      </c>
    </row>
    <row r="2409" spans="1:4" ht="15.75" customHeight="1">
      <c r="A2409" s="14" t="s">
        <v>7382</v>
      </c>
      <c r="B2409" s="370" t="s">
        <v>35544</v>
      </c>
      <c r="C2409" s="14" t="s">
        <v>143</v>
      </c>
      <c r="D2409" s="14" t="s">
        <v>36421</v>
      </c>
    </row>
    <row r="2410" spans="1:4" ht="15.75" customHeight="1">
      <c r="A2410" s="14" t="s">
        <v>7383</v>
      </c>
      <c r="B2410" s="370" t="s">
        <v>35545</v>
      </c>
      <c r="C2410" s="14" t="s">
        <v>143</v>
      </c>
      <c r="D2410" s="14" t="s">
        <v>40182</v>
      </c>
    </row>
    <row r="2411" spans="1:4" ht="15.75" customHeight="1">
      <c r="A2411" s="14" t="s">
        <v>7384</v>
      </c>
      <c r="B2411" s="370" t="s">
        <v>35546</v>
      </c>
      <c r="C2411" s="14" t="s">
        <v>143</v>
      </c>
      <c r="D2411" s="14" t="s">
        <v>19169</v>
      </c>
    </row>
    <row r="2412" spans="1:4" ht="15.75" customHeight="1">
      <c r="A2412" s="14" t="s">
        <v>7385</v>
      </c>
      <c r="B2412" s="370" t="s">
        <v>35547</v>
      </c>
      <c r="C2412" s="14" t="s">
        <v>143</v>
      </c>
      <c r="D2412" s="14" t="s">
        <v>37396</v>
      </c>
    </row>
    <row r="2413" spans="1:4" ht="15.75" customHeight="1">
      <c r="A2413" s="14" t="s">
        <v>7386</v>
      </c>
      <c r="B2413" s="370" t="s">
        <v>35548</v>
      </c>
      <c r="C2413" s="14" t="s">
        <v>143</v>
      </c>
      <c r="D2413" s="14" t="s">
        <v>18950</v>
      </c>
    </row>
    <row r="2414" spans="1:4" ht="15.75" customHeight="1">
      <c r="A2414" s="14" t="s">
        <v>7387</v>
      </c>
      <c r="B2414" s="370" t="s">
        <v>35549</v>
      </c>
      <c r="C2414" s="14" t="s">
        <v>143</v>
      </c>
      <c r="D2414" s="14" t="s">
        <v>19783</v>
      </c>
    </row>
    <row r="2415" spans="1:4" ht="15.75" customHeight="1">
      <c r="A2415" s="14" t="s">
        <v>7388</v>
      </c>
      <c r="B2415" s="370" t="s">
        <v>35550</v>
      </c>
      <c r="C2415" s="14" t="s">
        <v>143</v>
      </c>
      <c r="D2415" s="14" t="s">
        <v>21720</v>
      </c>
    </row>
    <row r="2416" spans="1:4" ht="15.75" customHeight="1">
      <c r="A2416" s="14" t="s">
        <v>7389</v>
      </c>
      <c r="B2416" s="370" t="s">
        <v>35551</v>
      </c>
      <c r="C2416" s="14" t="s">
        <v>143</v>
      </c>
      <c r="D2416" s="14" t="s">
        <v>40183</v>
      </c>
    </row>
    <row r="2417" spans="1:4" ht="15.75" customHeight="1">
      <c r="A2417" s="14" t="s">
        <v>7390</v>
      </c>
      <c r="B2417" s="370" t="s">
        <v>35552</v>
      </c>
      <c r="C2417" s="14" t="s">
        <v>143</v>
      </c>
      <c r="D2417" s="14" t="s">
        <v>19108</v>
      </c>
    </row>
    <row r="2418" spans="1:4" ht="15.75" customHeight="1">
      <c r="A2418" s="14" t="s">
        <v>7391</v>
      </c>
      <c r="B2418" s="370" t="s">
        <v>35553</v>
      </c>
      <c r="C2418" s="14" t="s">
        <v>143</v>
      </c>
      <c r="D2418" s="14" t="s">
        <v>40184</v>
      </c>
    </row>
    <row r="2419" spans="1:4" ht="15.75" customHeight="1">
      <c r="A2419" s="14" t="s">
        <v>7392</v>
      </c>
      <c r="B2419" s="370" t="s">
        <v>35554</v>
      </c>
      <c r="C2419" s="14" t="s">
        <v>143</v>
      </c>
      <c r="D2419" s="14" t="s">
        <v>18904</v>
      </c>
    </row>
    <row r="2420" spans="1:4" ht="15.75" customHeight="1">
      <c r="A2420" s="14" t="s">
        <v>7393</v>
      </c>
      <c r="B2420" s="370" t="s">
        <v>35555</v>
      </c>
      <c r="C2420" s="14" t="s">
        <v>143</v>
      </c>
      <c r="D2420" s="14" t="s">
        <v>36729</v>
      </c>
    </row>
    <row r="2421" spans="1:4" ht="15.75" customHeight="1">
      <c r="A2421" s="14" t="s">
        <v>7394</v>
      </c>
      <c r="B2421" s="370" t="s">
        <v>35556</v>
      </c>
      <c r="C2421" s="14" t="s">
        <v>143</v>
      </c>
      <c r="D2421" s="14" t="s">
        <v>19903</v>
      </c>
    </row>
    <row r="2422" spans="1:4" ht="15.75" customHeight="1">
      <c r="A2422" s="14" t="s">
        <v>7395</v>
      </c>
      <c r="B2422" s="370" t="s">
        <v>35557</v>
      </c>
      <c r="C2422" s="14" t="s">
        <v>143</v>
      </c>
      <c r="D2422" s="14" t="s">
        <v>36682</v>
      </c>
    </row>
    <row r="2423" spans="1:4" ht="15.75" customHeight="1">
      <c r="A2423" s="14" t="s">
        <v>7396</v>
      </c>
      <c r="B2423" s="370" t="s">
        <v>35558</v>
      </c>
      <c r="C2423" s="14" t="s">
        <v>143</v>
      </c>
      <c r="D2423" s="14" t="s">
        <v>21805</v>
      </c>
    </row>
    <row r="2424" spans="1:4" ht="15.75" customHeight="1">
      <c r="A2424" s="14" t="s">
        <v>7397</v>
      </c>
      <c r="B2424" s="370" t="s">
        <v>35559</v>
      </c>
      <c r="C2424" s="14" t="s">
        <v>143</v>
      </c>
      <c r="D2424" s="14" t="s">
        <v>18794</v>
      </c>
    </row>
    <row r="2425" spans="1:4" ht="15.75" customHeight="1">
      <c r="A2425" s="14" t="s">
        <v>7398</v>
      </c>
      <c r="B2425" s="370" t="s">
        <v>35560</v>
      </c>
      <c r="C2425" s="14" t="s">
        <v>143</v>
      </c>
      <c r="D2425" s="14" t="s">
        <v>21605</v>
      </c>
    </row>
    <row r="2426" spans="1:4" ht="15.75" customHeight="1">
      <c r="A2426" s="14" t="s">
        <v>7399</v>
      </c>
      <c r="B2426" s="370" t="s">
        <v>35561</v>
      </c>
      <c r="C2426" s="14" t="s">
        <v>143</v>
      </c>
      <c r="D2426" s="14" t="s">
        <v>21802</v>
      </c>
    </row>
    <row r="2427" spans="1:4" ht="15.75" customHeight="1">
      <c r="A2427" s="14" t="s">
        <v>7400</v>
      </c>
      <c r="B2427" s="370" t="s">
        <v>35562</v>
      </c>
      <c r="C2427" s="14" t="s">
        <v>143</v>
      </c>
      <c r="D2427" s="14" t="s">
        <v>18840</v>
      </c>
    </row>
    <row r="2428" spans="1:4" ht="15.75" customHeight="1">
      <c r="A2428" s="14" t="s">
        <v>7401</v>
      </c>
      <c r="B2428" s="370" t="s">
        <v>35563</v>
      </c>
      <c r="C2428" s="14" t="s">
        <v>143</v>
      </c>
      <c r="D2428" s="14" t="s">
        <v>19650</v>
      </c>
    </row>
    <row r="2429" spans="1:4" ht="15.75" customHeight="1">
      <c r="A2429" s="14" t="s">
        <v>7402</v>
      </c>
      <c r="B2429" s="370" t="s">
        <v>35564</v>
      </c>
      <c r="C2429" s="14" t="s">
        <v>143</v>
      </c>
      <c r="D2429" s="14" t="s">
        <v>19786</v>
      </c>
    </row>
    <row r="2430" spans="1:4" ht="15.75" customHeight="1">
      <c r="A2430" s="14" t="s">
        <v>7403</v>
      </c>
      <c r="B2430" s="370" t="s">
        <v>35565</v>
      </c>
      <c r="C2430" s="14" t="s">
        <v>143</v>
      </c>
      <c r="D2430" s="14" t="s">
        <v>19732</v>
      </c>
    </row>
    <row r="2431" spans="1:4" ht="15.75" customHeight="1">
      <c r="A2431" s="14" t="s">
        <v>7404</v>
      </c>
      <c r="B2431" s="370" t="s">
        <v>35566</v>
      </c>
      <c r="C2431" s="14" t="s">
        <v>143</v>
      </c>
      <c r="D2431" s="14" t="s">
        <v>40185</v>
      </c>
    </row>
    <row r="2432" spans="1:4" ht="15.75" customHeight="1">
      <c r="A2432" s="14" t="s">
        <v>7405</v>
      </c>
      <c r="B2432" s="370" t="s">
        <v>35567</v>
      </c>
      <c r="C2432" s="14" t="s">
        <v>143</v>
      </c>
      <c r="D2432" s="14" t="s">
        <v>18786</v>
      </c>
    </row>
    <row r="2433" spans="1:4" ht="15.75" customHeight="1">
      <c r="A2433" s="14" t="s">
        <v>7406</v>
      </c>
      <c r="B2433" s="370" t="s">
        <v>35568</v>
      </c>
      <c r="C2433" s="14" t="s">
        <v>143</v>
      </c>
      <c r="D2433" s="14" t="s">
        <v>40186</v>
      </c>
    </row>
    <row r="2434" spans="1:4" ht="15.75" customHeight="1">
      <c r="A2434" s="14" t="s">
        <v>7407</v>
      </c>
      <c r="B2434" s="370" t="s">
        <v>35569</v>
      </c>
      <c r="C2434" s="14" t="s">
        <v>143</v>
      </c>
      <c r="D2434" s="14" t="s">
        <v>18987</v>
      </c>
    </row>
    <row r="2435" spans="1:4" ht="15.75" customHeight="1">
      <c r="A2435" s="14" t="s">
        <v>7408</v>
      </c>
      <c r="B2435" s="370" t="s">
        <v>35570</v>
      </c>
      <c r="C2435" s="14" t="s">
        <v>143</v>
      </c>
      <c r="D2435" s="14" t="s">
        <v>40187</v>
      </c>
    </row>
    <row r="2436" spans="1:4" ht="15.75" customHeight="1">
      <c r="A2436" s="14" t="s">
        <v>7409</v>
      </c>
      <c r="B2436" s="370" t="s">
        <v>35571</v>
      </c>
      <c r="C2436" s="14" t="s">
        <v>143</v>
      </c>
      <c r="D2436" s="14" t="s">
        <v>22100</v>
      </c>
    </row>
    <row r="2437" spans="1:4" ht="15.75" customHeight="1">
      <c r="A2437" s="14" t="s">
        <v>7410</v>
      </c>
      <c r="B2437" s="370" t="s">
        <v>35572</v>
      </c>
      <c r="C2437" s="14" t="s">
        <v>143</v>
      </c>
      <c r="D2437" s="14" t="s">
        <v>40188</v>
      </c>
    </row>
    <row r="2438" spans="1:4" ht="15.75" customHeight="1">
      <c r="A2438" s="14" t="s">
        <v>7411</v>
      </c>
      <c r="B2438" s="370" t="s">
        <v>35573</v>
      </c>
      <c r="C2438" s="14" t="s">
        <v>143</v>
      </c>
      <c r="D2438" s="14" t="s">
        <v>18736</v>
      </c>
    </row>
    <row r="2439" spans="1:4" ht="15.75" customHeight="1">
      <c r="A2439" s="14" t="s">
        <v>7412</v>
      </c>
      <c r="B2439" s="370" t="s">
        <v>35574</v>
      </c>
      <c r="C2439" s="14" t="s">
        <v>143</v>
      </c>
      <c r="D2439" s="14" t="s">
        <v>36993</v>
      </c>
    </row>
    <row r="2440" spans="1:4" ht="15.75" customHeight="1">
      <c r="A2440" s="14" t="s">
        <v>7413</v>
      </c>
      <c r="B2440" s="370" t="s">
        <v>35575</v>
      </c>
      <c r="C2440" s="14" t="s">
        <v>143</v>
      </c>
      <c r="D2440" s="14" t="s">
        <v>21698</v>
      </c>
    </row>
    <row r="2441" spans="1:4" ht="15.75" customHeight="1">
      <c r="A2441" s="14" t="s">
        <v>7414</v>
      </c>
      <c r="B2441" s="370" t="s">
        <v>35576</v>
      </c>
      <c r="C2441" s="14" t="s">
        <v>143</v>
      </c>
      <c r="D2441" s="14" t="s">
        <v>19031</v>
      </c>
    </row>
    <row r="2442" spans="1:4" ht="15.75" customHeight="1">
      <c r="A2442" s="14" t="s">
        <v>7415</v>
      </c>
      <c r="B2442" s="370" t="s">
        <v>35577</v>
      </c>
      <c r="C2442" s="14" t="s">
        <v>143</v>
      </c>
      <c r="D2442" s="14" t="s">
        <v>19580</v>
      </c>
    </row>
    <row r="2443" spans="1:4" ht="15.75" customHeight="1">
      <c r="A2443" s="14" t="s">
        <v>7416</v>
      </c>
      <c r="B2443" s="370" t="s">
        <v>35578</v>
      </c>
      <c r="C2443" s="14" t="s">
        <v>143</v>
      </c>
      <c r="D2443" s="14" t="s">
        <v>36586</v>
      </c>
    </row>
    <row r="2444" spans="1:4" ht="15.75" customHeight="1">
      <c r="A2444" s="14" t="s">
        <v>7417</v>
      </c>
      <c r="B2444" s="370" t="s">
        <v>35579</v>
      </c>
      <c r="C2444" s="14" t="s">
        <v>143</v>
      </c>
      <c r="D2444" s="14" t="s">
        <v>18436</v>
      </c>
    </row>
    <row r="2445" spans="1:4" ht="15.75" customHeight="1">
      <c r="A2445" s="14" t="s">
        <v>7418</v>
      </c>
      <c r="B2445" s="370" t="s">
        <v>35580</v>
      </c>
      <c r="C2445" s="14" t="s">
        <v>143</v>
      </c>
      <c r="D2445" s="14" t="s">
        <v>40189</v>
      </c>
    </row>
    <row r="2446" spans="1:4" ht="15.75" customHeight="1">
      <c r="A2446" s="14" t="s">
        <v>7419</v>
      </c>
      <c r="B2446" s="370" t="s">
        <v>35581</v>
      </c>
      <c r="C2446" s="14" t="s">
        <v>143</v>
      </c>
      <c r="D2446" s="14" t="s">
        <v>36678</v>
      </c>
    </row>
    <row r="2447" spans="1:4" ht="15.75" customHeight="1">
      <c r="A2447" s="14" t="s">
        <v>7420</v>
      </c>
      <c r="B2447" s="370" t="s">
        <v>35582</v>
      </c>
      <c r="C2447" s="14" t="s">
        <v>143</v>
      </c>
      <c r="D2447" s="14" t="s">
        <v>19630</v>
      </c>
    </row>
    <row r="2448" spans="1:4" ht="15.75" customHeight="1">
      <c r="A2448" s="14" t="s">
        <v>7421</v>
      </c>
      <c r="B2448" s="370" t="s">
        <v>35583</v>
      </c>
      <c r="C2448" s="14" t="s">
        <v>143</v>
      </c>
      <c r="D2448" s="14" t="s">
        <v>22060</v>
      </c>
    </row>
    <row r="2449" spans="1:4" ht="15.75" customHeight="1">
      <c r="A2449" s="14" t="s">
        <v>7422</v>
      </c>
      <c r="B2449" s="370" t="s">
        <v>35584</v>
      </c>
      <c r="C2449" s="14" t="s">
        <v>143</v>
      </c>
      <c r="D2449" s="14" t="s">
        <v>22037</v>
      </c>
    </row>
    <row r="2450" spans="1:4" ht="15.75" customHeight="1">
      <c r="A2450" s="14" t="s">
        <v>7423</v>
      </c>
      <c r="B2450" s="370" t="s">
        <v>14361</v>
      </c>
      <c r="C2450" s="14" t="s">
        <v>143</v>
      </c>
      <c r="D2450" s="14" t="s">
        <v>37396</v>
      </c>
    </row>
    <row r="2451" spans="1:4" ht="15.75" customHeight="1">
      <c r="A2451" s="14" t="s">
        <v>7424</v>
      </c>
      <c r="B2451" s="370" t="s">
        <v>14362</v>
      </c>
      <c r="C2451" s="14" t="s">
        <v>143</v>
      </c>
      <c r="D2451" s="14" t="s">
        <v>19729</v>
      </c>
    </row>
    <row r="2452" spans="1:4" ht="15.75" customHeight="1">
      <c r="A2452" s="14" t="s">
        <v>7425</v>
      </c>
      <c r="B2452" s="370" t="s">
        <v>14363</v>
      </c>
      <c r="C2452" s="14" t="s">
        <v>143</v>
      </c>
      <c r="D2452" s="14" t="s">
        <v>19158</v>
      </c>
    </row>
    <row r="2453" spans="1:4" ht="15.75" customHeight="1">
      <c r="A2453" s="14" t="s">
        <v>7426</v>
      </c>
      <c r="B2453" s="370" t="s">
        <v>14364</v>
      </c>
      <c r="C2453" s="14" t="s">
        <v>143</v>
      </c>
      <c r="D2453" s="14" t="s">
        <v>40190</v>
      </c>
    </row>
    <row r="2454" spans="1:4" ht="15.75" customHeight="1">
      <c r="A2454" s="14" t="s">
        <v>7427</v>
      </c>
      <c r="B2454" s="370" t="s">
        <v>14365</v>
      </c>
      <c r="C2454" s="14" t="s">
        <v>143</v>
      </c>
      <c r="D2454" s="14" t="s">
        <v>19627</v>
      </c>
    </row>
    <row r="2455" spans="1:4" ht="15.75" customHeight="1">
      <c r="A2455" s="14" t="s">
        <v>7428</v>
      </c>
      <c r="B2455" s="370" t="s">
        <v>14366</v>
      </c>
      <c r="C2455" s="14" t="s">
        <v>143</v>
      </c>
      <c r="D2455" s="14" t="s">
        <v>18791</v>
      </c>
    </row>
    <row r="2456" spans="1:4" ht="15.75" customHeight="1">
      <c r="A2456" s="14" t="s">
        <v>7429</v>
      </c>
      <c r="B2456" s="370" t="s">
        <v>14367</v>
      </c>
      <c r="C2456" s="14" t="s">
        <v>143</v>
      </c>
      <c r="D2456" s="14" t="s">
        <v>19010</v>
      </c>
    </row>
    <row r="2457" spans="1:4" ht="15.75" customHeight="1">
      <c r="A2457" s="14" t="s">
        <v>7430</v>
      </c>
      <c r="B2457" s="370" t="s">
        <v>14368</v>
      </c>
      <c r="C2457" s="14" t="s">
        <v>143</v>
      </c>
      <c r="D2457" s="14" t="s">
        <v>19621</v>
      </c>
    </row>
    <row r="2458" spans="1:4" ht="15.75" customHeight="1">
      <c r="A2458" s="14" t="s">
        <v>7431</v>
      </c>
      <c r="B2458" s="370" t="s">
        <v>14369</v>
      </c>
      <c r="C2458" s="14" t="s">
        <v>143</v>
      </c>
      <c r="D2458" s="14" t="s">
        <v>37191</v>
      </c>
    </row>
    <row r="2459" spans="1:4" ht="15.75" customHeight="1">
      <c r="A2459" s="14" t="s">
        <v>7432</v>
      </c>
      <c r="B2459" s="370" t="s">
        <v>14370</v>
      </c>
      <c r="C2459" s="14" t="s">
        <v>143</v>
      </c>
      <c r="D2459" s="14" t="s">
        <v>19621</v>
      </c>
    </row>
    <row r="2460" spans="1:4" ht="15.75" customHeight="1">
      <c r="A2460" s="14" t="s">
        <v>7433</v>
      </c>
      <c r="B2460" s="370" t="s">
        <v>14371</v>
      </c>
      <c r="C2460" s="14" t="s">
        <v>143</v>
      </c>
      <c r="D2460" s="14" t="s">
        <v>37191</v>
      </c>
    </row>
    <row r="2461" spans="1:4" ht="15.75" customHeight="1">
      <c r="A2461" s="14" t="s">
        <v>7434</v>
      </c>
      <c r="B2461" s="370" t="s">
        <v>14372</v>
      </c>
      <c r="C2461" s="14" t="s">
        <v>143</v>
      </c>
      <c r="D2461" s="14" t="s">
        <v>40191</v>
      </c>
    </row>
    <row r="2462" spans="1:4" ht="15.75" customHeight="1">
      <c r="A2462" s="14" t="s">
        <v>7435</v>
      </c>
      <c r="B2462" s="370" t="s">
        <v>14373</v>
      </c>
      <c r="C2462" s="14" t="s">
        <v>143</v>
      </c>
      <c r="D2462" s="14" t="s">
        <v>40192</v>
      </c>
    </row>
    <row r="2463" spans="1:4" ht="15.75" customHeight="1">
      <c r="A2463" s="14" t="s">
        <v>7436</v>
      </c>
      <c r="B2463" s="370" t="s">
        <v>14374</v>
      </c>
      <c r="C2463" s="14" t="s">
        <v>143</v>
      </c>
      <c r="D2463" s="14" t="s">
        <v>19203</v>
      </c>
    </row>
    <row r="2464" spans="1:4" ht="15.75" customHeight="1">
      <c r="A2464" s="14" t="s">
        <v>7437</v>
      </c>
      <c r="B2464" s="370" t="s">
        <v>14375</v>
      </c>
      <c r="C2464" s="14" t="s">
        <v>143</v>
      </c>
      <c r="D2464" s="14" t="s">
        <v>19748</v>
      </c>
    </row>
    <row r="2465" spans="1:4" ht="15.75" customHeight="1">
      <c r="A2465" s="14" t="s">
        <v>7438</v>
      </c>
      <c r="B2465" s="370" t="s">
        <v>14376</v>
      </c>
      <c r="C2465" s="14" t="s">
        <v>143</v>
      </c>
      <c r="D2465" s="14" t="s">
        <v>18869</v>
      </c>
    </row>
    <row r="2466" spans="1:4" ht="15.75" customHeight="1">
      <c r="A2466" s="14" t="s">
        <v>7439</v>
      </c>
      <c r="B2466" s="370" t="s">
        <v>14377</v>
      </c>
      <c r="C2466" s="14" t="s">
        <v>143</v>
      </c>
      <c r="D2466" s="14" t="s">
        <v>40193</v>
      </c>
    </row>
    <row r="2467" spans="1:4" ht="15.75" customHeight="1">
      <c r="A2467" s="14" t="s">
        <v>7440</v>
      </c>
      <c r="B2467" s="370" t="s">
        <v>14378</v>
      </c>
      <c r="C2467" s="14" t="s">
        <v>143</v>
      </c>
      <c r="D2467" s="14" t="s">
        <v>40194</v>
      </c>
    </row>
    <row r="2468" spans="1:4" ht="15.75" customHeight="1">
      <c r="A2468" s="14" t="s">
        <v>7441</v>
      </c>
      <c r="B2468" s="370" t="s">
        <v>14379</v>
      </c>
      <c r="C2468" s="14" t="s">
        <v>143</v>
      </c>
      <c r="D2468" s="14" t="s">
        <v>19957</v>
      </c>
    </row>
    <row r="2469" spans="1:4" ht="15.75" customHeight="1">
      <c r="A2469" s="14" t="s">
        <v>7442</v>
      </c>
      <c r="B2469" s="370" t="s">
        <v>14380</v>
      </c>
      <c r="C2469" s="14" t="s">
        <v>143</v>
      </c>
      <c r="D2469" s="14" t="s">
        <v>40195</v>
      </c>
    </row>
    <row r="2470" spans="1:4" ht="15.75" customHeight="1">
      <c r="A2470" s="14" t="s">
        <v>7443</v>
      </c>
      <c r="B2470" s="370" t="s">
        <v>14381</v>
      </c>
      <c r="C2470" s="14" t="s">
        <v>143</v>
      </c>
      <c r="D2470" s="14" t="s">
        <v>37683</v>
      </c>
    </row>
    <row r="2471" spans="1:4" ht="15.75" customHeight="1">
      <c r="A2471" s="14" t="s">
        <v>7444</v>
      </c>
      <c r="B2471" s="370" t="s">
        <v>14382</v>
      </c>
      <c r="C2471" s="14" t="s">
        <v>143</v>
      </c>
      <c r="D2471" s="14" t="s">
        <v>40196</v>
      </c>
    </row>
    <row r="2472" spans="1:4" ht="15.75" customHeight="1">
      <c r="A2472" s="14" t="s">
        <v>7445</v>
      </c>
      <c r="B2472" s="370" t="s">
        <v>14383</v>
      </c>
      <c r="C2472" s="14" t="s">
        <v>143</v>
      </c>
      <c r="D2472" s="14" t="s">
        <v>18608</v>
      </c>
    </row>
    <row r="2473" spans="1:4" ht="15.75" customHeight="1">
      <c r="A2473" s="14" t="s">
        <v>7446</v>
      </c>
      <c r="B2473" s="370" t="s">
        <v>14384</v>
      </c>
      <c r="C2473" s="14" t="s">
        <v>143</v>
      </c>
      <c r="D2473" s="14" t="s">
        <v>21716</v>
      </c>
    </row>
    <row r="2474" spans="1:4" ht="15.75" customHeight="1">
      <c r="A2474" s="14" t="s">
        <v>7447</v>
      </c>
      <c r="B2474" s="370" t="s">
        <v>14385</v>
      </c>
      <c r="C2474" s="14" t="s">
        <v>143</v>
      </c>
      <c r="D2474" s="14" t="s">
        <v>40197</v>
      </c>
    </row>
    <row r="2475" spans="1:4" ht="15.75" customHeight="1">
      <c r="A2475" s="14" t="s">
        <v>7448</v>
      </c>
      <c r="B2475" s="370" t="s">
        <v>14386</v>
      </c>
      <c r="C2475" s="14" t="s">
        <v>143</v>
      </c>
      <c r="D2475" s="14" t="s">
        <v>19239</v>
      </c>
    </row>
    <row r="2476" spans="1:4" ht="15.75" customHeight="1">
      <c r="A2476" s="14" t="s">
        <v>7449</v>
      </c>
      <c r="B2476" s="370" t="s">
        <v>14387</v>
      </c>
      <c r="C2476" s="14" t="s">
        <v>143</v>
      </c>
      <c r="D2476" s="14" t="s">
        <v>19698</v>
      </c>
    </row>
    <row r="2477" spans="1:4" ht="15.75" customHeight="1">
      <c r="A2477" s="14" t="s">
        <v>7450</v>
      </c>
      <c r="B2477" s="370" t="s">
        <v>14388</v>
      </c>
      <c r="C2477" s="14" t="s">
        <v>143</v>
      </c>
      <c r="D2477" s="14" t="s">
        <v>40198</v>
      </c>
    </row>
    <row r="2478" spans="1:4" ht="15.75" customHeight="1">
      <c r="A2478" s="14" t="s">
        <v>7451</v>
      </c>
      <c r="B2478" s="370" t="s">
        <v>14389</v>
      </c>
      <c r="C2478" s="14" t="s">
        <v>143</v>
      </c>
      <c r="D2478" s="14" t="s">
        <v>22014</v>
      </c>
    </row>
    <row r="2479" spans="1:4" ht="15.75" customHeight="1">
      <c r="A2479" s="14" t="s">
        <v>7452</v>
      </c>
      <c r="B2479" s="370" t="s">
        <v>14390</v>
      </c>
      <c r="C2479" s="14" t="s">
        <v>143</v>
      </c>
      <c r="D2479" s="14" t="s">
        <v>37154</v>
      </c>
    </row>
    <row r="2480" spans="1:4" ht="15.75" customHeight="1">
      <c r="A2480" s="14" t="s">
        <v>7453</v>
      </c>
      <c r="B2480" s="370" t="s">
        <v>14391</v>
      </c>
      <c r="C2480" s="14" t="s">
        <v>143</v>
      </c>
      <c r="D2480" s="14" t="s">
        <v>18781</v>
      </c>
    </row>
    <row r="2481" spans="1:4" ht="15.75" customHeight="1">
      <c r="A2481" s="14" t="s">
        <v>7454</v>
      </c>
      <c r="B2481" s="370" t="s">
        <v>14392</v>
      </c>
      <c r="C2481" s="14" t="s">
        <v>143</v>
      </c>
      <c r="D2481" s="14" t="s">
        <v>19713</v>
      </c>
    </row>
    <row r="2482" spans="1:4" ht="15.75" customHeight="1">
      <c r="A2482" s="14" t="s">
        <v>7455</v>
      </c>
      <c r="B2482" s="370" t="s">
        <v>14393</v>
      </c>
      <c r="C2482" s="14" t="s">
        <v>143</v>
      </c>
      <c r="D2482" s="14" t="s">
        <v>36678</v>
      </c>
    </row>
    <row r="2483" spans="1:4" ht="15.75" customHeight="1">
      <c r="A2483" s="14" t="s">
        <v>35131</v>
      </c>
      <c r="B2483" s="370" t="s">
        <v>35585</v>
      </c>
      <c r="C2483" s="14" t="s">
        <v>143</v>
      </c>
      <c r="D2483" s="14" t="s">
        <v>19507</v>
      </c>
    </row>
    <row r="2484" spans="1:4" ht="15.75" customHeight="1">
      <c r="A2484" s="14" t="s">
        <v>35132</v>
      </c>
      <c r="B2484" s="370" t="s">
        <v>35586</v>
      </c>
      <c r="C2484" s="14" t="s">
        <v>143</v>
      </c>
      <c r="D2484" s="14" t="s">
        <v>19507</v>
      </c>
    </row>
    <row r="2485" spans="1:4" ht="15.75" customHeight="1">
      <c r="A2485" s="14" t="s">
        <v>35133</v>
      </c>
      <c r="B2485" s="370" t="s">
        <v>35587</v>
      </c>
      <c r="C2485" s="14" t="s">
        <v>143</v>
      </c>
      <c r="D2485" s="14" t="s">
        <v>18745</v>
      </c>
    </row>
    <row r="2486" spans="1:4" ht="15.75" customHeight="1">
      <c r="A2486" s="14" t="s">
        <v>35134</v>
      </c>
      <c r="B2486" s="370" t="s">
        <v>35588</v>
      </c>
      <c r="C2486" s="14" t="s">
        <v>143</v>
      </c>
      <c r="D2486" s="14" t="s">
        <v>37683</v>
      </c>
    </row>
    <row r="2487" spans="1:4" ht="15.75" customHeight="1">
      <c r="A2487" s="14" t="s">
        <v>35135</v>
      </c>
      <c r="B2487" s="370" t="s">
        <v>35589</v>
      </c>
      <c r="C2487" s="14" t="s">
        <v>143</v>
      </c>
      <c r="D2487" s="14" t="s">
        <v>37979</v>
      </c>
    </row>
    <row r="2488" spans="1:4" ht="15.75" customHeight="1">
      <c r="A2488" s="14" t="s">
        <v>35136</v>
      </c>
      <c r="B2488" s="370" t="s">
        <v>35590</v>
      </c>
      <c r="C2488" s="14" t="s">
        <v>143</v>
      </c>
      <c r="D2488" s="14" t="s">
        <v>36456</v>
      </c>
    </row>
    <row r="2489" spans="1:4" ht="15.75" customHeight="1">
      <c r="A2489" s="14" t="s">
        <v>35137</v>
      </c>
      <c r="B2489" s="370" t="s">
        <v>35591</v>
      </c>
      <c r="C2489" s="14" t="s">
        <v>143</v>
      </c>
      <c r="D2489" s="14" t="s">
        <v>18629</v>
      </c>
    </row>
    <row r="2490" spans="1:4" ht="15.75" customHeight="1">
      <c r="A2490" s="14" t="s">
        <v>35138</v>
      </c>
      <c r="B2490" s="370" t="s">
        <v>35592</v>
      </c>
      <c r="C2490" s="14" t="s">
        <v>143</v>
      </c>
      <c r="D2490" s="14" t="s">
        <v>40192</v>
      </c>
    </row>
    <row r="2491" spans="1:4" ht="15.75" customHeight="1">
      <c r="A2491" s="14" t="s">
        <v>7456</v>
      </c>
      <c r="B2491" s="370" t="s">
        <v>14394</v>
      </c>
      <c r="C2491" s="14" t="s">
        <v>167</v>
      </c>
      <c r="D2491" s="14" t="s">
        <v>40199</v>
      </c>
    </row>
    <row r="2492" spans="1:4" ht="15.75" customHeight="1">
      <c r="A2492" s="14" t="s">
        <v>7457</v>
      </c>
      <c r="B2492" s="370" t="s">
        <v>14395</v>
      </c>
      <c r="C2492" s="14" t="s">
        <v>167</v>
      </c>
      <c r="D2492" s="14" t="s">
        <v>40200</v>
      </c>
    </row>
    <row r="2493" spans="1:4" ht="15.75" customHeight="1">
      <c r="A2493" s="14" t="s">
        <v>7458</v>
      </c>
      <c r="B2493" s="370" t="s">
        <v>14396</v>
      </c>
      <c r="C2493" s="14" t="s">
        <v>167</v>
      </c>
      <c r="D2493" s="14" t="s">
        <v>40201</v>
      </c>
    </row>
    <row r="2494" spans="1:4" ht="15.75" customHeight="1">
      <c r="A2494" s="14" t="s">
        <v>7459</v>
      </c>
      <c r="B2494" s="370" t="s">
        <v>14397</v>
      </c>
      <c r="C2494" s="14" t="s">
        <v>167</v>
      </c>
      <c r="D2494" s="14" t="s">
        <v>40202</v>
      </c>
    </row>
    <row r="2495" spans="1:4" ht="15.75" customHeight="1">
      <c r="A2495" s="14" t="s">
        <v>7460</v>
      </c>
      <c r="B2495" s="370" t="s">
        <v>14398</v>
      </c>
      <c r="C2495" s="14" t="s">
        <v>167</v>
      </c>
      <c r="D2495" s="14" t="s">
        <v>40203</v>
      </c>
    </row>
    <row r="2496" spans="1:4" ht="15.75" customHeight="1">
      <c r="A2496" s="14" t="s">
        <v>7461</v>
      </c>
      <c r="B2496" s="370" t="s">
        <v>14399</v>
      </c>
      <c r="C2496" s="14" t="s">
        <v>167</v>
      </c>
      <c r="D2496" s="14" t="s">
        <v>40204</v>
      </c>
    </row>
    <row r="2497" spans="1:4" ht="15.75" customHeight="1">
      <c r="A2497" s="14" t="s">
        <v>7462</v>
      </c>
      <c r="B2497" s="370" t="s">
        <v>14400</v>
      </c>
      <c r="C2497" s="14" t="s">
        <v>167</v>
      </c>
      <c r="D2497" s="14" t="s">
        <v>40205</v>
      </c>
    </row>
    <row r="2498" spans="1:4" ht="15.75" customHeight="1">
      <c r="A2498" s="14" t="s">
        <v>7463</v>
      </c>
      <c r="B2498" s="370" t="s">
        <v>14401</v>
      </c>
      <c r="C2498" s="14" t="s">
        <v>167</v>
      </c>
      <c r="D2498" s="14" t="s">
        <v>40206</v>
      </c>
    </row>
    <row r="2499" spans="1:4" ht="15.75" customHeight="1">
      <c r="A2499" s="14" t="s">
        <v>7464</v>
      </c>
      <c r="B2499" s="370" t="s">
        <v>14402</v>
      </c>
      <c r="C2499" s="14" t="s">
        <v>167</v>
      </c>
      <c r="D2499" s="14" t="s">
        <v>40207</v>
      </c>
    </row>
    <row r="2500" spans="1:4" ht="15.75" customHeight="1">
      <c r="A2500" s="14" t="s">
        <v>7465</v>
      </c>
      <c r="B2500" s="370" t="s">
        <v>14403</v>
      </c>
      <c r="C2500" s="14" t="s">
        <v>167</v>
      </c>
      <c r="D2500" s="14" t="s">
        <v>40208</v>
      </c>
    </row>
    <row r="2501" spans="1:4" ht="15.75" customHeight="1">
      <c r="A2501" s="14" t="s">
        <v>7466</v>
      </c>
      <c r="B2501" s="370" t="s">
        <v>14404</v>
      </c>
      <c r="C2501" s="14" t="s">
        <v>167</v>
      </c>
      <c r="D2501" s="14" t="s">
        <v>40209</v>
      </c>
    </row>
    <row r="2502" spans="1:4" ht="15.75" customHeight="1">
      <c r="A2502" s="14" t="s">
        <v>7467</v>
      </c>
      <c r="B2502" s="370" t="s">
        <v>14405</v>
      </c>
      <c r="C2502" s="14" t="s">
        <v>167</v>
      </c>
      <c r="D2502" s="14" t="s">
        <v>40210</v>
      </c>
    </row>
    <row r="2503" spans="1:4" ht="15.75" customHeight="1">
      <c r="A2503" s="14" t="s">
        <v>7468</v>
      </c>
      <c r="B2503" s="370" t="s">
        <v>14406</v>
      </c>
      <c r="C2503" s="14" t="s">
        <v>167</v>
      </c>
      <c r="D2503" s="14" t="s">
        <v>40211</v>
      </c>
    </row>
    <row r="2504" spans="1:4" ht="15.75" customHeight="1">
      <c r="A2504" s="14" t="s">
        <v>7469</v>
      </c>
      <c r="B2504" s="370" t="s">
        <v>14407</v>
      </c>
      <c r="C2504" s="14" t="s">
        <v>167</v>
      </c>
      <c r="D2504" s="14" t="s">
        <v>40212</v>
      </c>
    </row>
    <row r="2505" spans="1:4" ht="15.75" customHeight="1">
      <c r="A2505" s="14" t="s">
        <v>7470</v>
      </c>
      <c r="B2505" s="370" t="s">
        <v>14408</v>
      </c>
      <c r="C2505" s="14" t="s">
        <v>167</v>
      </c>
      <c r="D2505" s="14" t="s">
        <v>40213</v>
      </c>
    </row>
    <row r="2506" spans="1:4" ht="15.75" customHeight="1">
      <c r="A2506" s="14" t="s">
        <v>7471</v>
      </c>
      <c r="B2506" s="370" t="s">
        <v>14409</v>
      </c>
      <c r="C2506" s="14" t="s">
        <v>167</v>
      </c>
      <c r="D2506" s="14" t="s">
        <v>40214</v>
      </c>
    </row>
    <row r="2507" spans="1:4" ht="15.75" customHeight="1">
      <c r="A2507" s="14" t="s">
        <v>7472</v>
      </c>
      <c r="B2507" s="370" t="s">
        <v>14410</v>
      </c>
      <c r="C2507" s="14" t="s">
        <v>167</v>
      </c>
      <c r="D2507" s="14" t="s">
        <v>40215</v>
      </c>
    </row>
    <row r="2508" spans="1:4" ht="15.75" customHeight="1">
      <c r="A2508" s="14" t="s">
        <v>7473</v>
      </c>
      <c r="B2508" s="370" t="s">
        <v>14411</v>
      </c>
      <c r="C2508" s="14" t="s">
        <v>167</v>
      </c>
      <c r="D2508" s="14" t="s">
        <v>40216</v>
      </c>
    </row>
    <row r="2509" spans="1:4" ht="15.75" customHeight="1">
      <c r="A2509" s="14" t="s">
        <v>7474</v>
      </c>
      <c r="B2509" s="370" t="s">
        <v>14412</v>
      </c>
      <c r="C2509" s="14" t="s">
        <v>167</v>
      </c>
      <c r="D2509" s="14" t="s">
        <v>40217</v>
      </c>
    </row>
    <row r="2510" spans="1:4" ht="15.75" customHeight="1">
      <c r="A2510" s="14" t="s">
        <v>7475</v>
      </c>
      <c r="B2510" s="370" t="s">
        <v>14413</v>
      </c>
      <c r="C2510" s="14" t="s">
        <v>167</v>
      </c>
      <c r="D2510" s="14" t="s">
        <v>40218</v>
      </c>
    </row>
    <row r="2511" spans="1:4" ht="15.75" customHeight="1">
      <c r="A2511" s="14" t="s">
        <v>7476</v>
      </c>
      <c r="B2511" s="370" t="s">
        <v>14414</v>
      </c>
      <c r="C2511" s="14" t="s">
        <v>167</v>
      </c>
      <c r="D2511" s="14" t="s">
        <v>40219</v>
      </c>
    </row>
    <row r="2512" spans="1:4" ht="15.75" customHeight="1">
      <c r="A2512" s="14" t="s">
        <v>7477</v>
      </c>
      <c r="B2512" s="370" t="s">
        <v>14415</v>
      </c>
      <c r="C2512" s="14" t="s">
        <v>167</v>
      </c>
      <c r="D2512" s="14" t="s">
        <v>40220</v>
      </c>
    </row>
    <row r="2513" spans="1:4" ht="15.75" customHeight="1">
      <c r="A2513" s="14" t="s">
        <v>7478</v>
      </c>
      <c r="B2513" s="370" t="s">
        <v>14416</v>
      </c>
      <c r="C2513" s="14" t="s">
        <v>167</v>
      </c>
      <c r="D2513" s="14" t="s">
        <v>40221</v>
      </c>
    </row>
    <row r="2514" spans="1:4" ht="15.75" customHeight="1">
      <c r="A2514" s="14" t="s">
        <v>7479</v>
      </c>
      <c r="B2514" s="370" t="s">
        <v>14417</v>
      </c>
      <c r="C2514" s="14" t="s">
        <v>167</v>
      </c>
      <c r="D2514" s="14" t="s">
        <v>40222</v>
      </c>
    </row>
    <row r="2515" spans="1:4" ht="15.75" customHeight="1">
      <c r="A2515" s="14" t="s">
        <v>7480</v>
      </c>
      <c r="B2515" s="370" t="s">
        <v>14418</v>
      </c>
      <c r="C2515" s="14" t="s">
        <v>167</v>
      </c>
      <c r="D2515" s="14" t="s">
        <v>40223</v>
      </c>
    </row>
    <row r="2516" spans="1:4" ht="15.75" customHeight="1">
      <c r="A2516" s="14" t="s">
        <v>7481</v>
      </c>
      <c r="B2516" s="370" t="s">
        <v>14419</v>
      </c>
      <c r="C2516" s="14" t="s">
        <v>167</v>
      </c>
      <c r="D2516" s="14" t="s">
        <v>40224</v>
      </c>
    </row>
    <row r="2517" spans="1:4" ht="15.75" customHeight="1">
      <c r="A2517" s="14" t="s">
        <v>7482</v>
      </c>
      <c r="B2517" s="370" t="s">
        <v>14420</v>
      </c>
      <c r="C2517" s="14" t="s">
        <v>167</v>
      </c>
      <c r="D2517" s="14" t="s">
        <v>40225</v>
      </c>
    </row>
    <row r="2518" spans="1:4" ht="15.75" customHeight="1">
      <c r="A2518" s="14" t="s">
        <v>7483</v>
      </c>
      <c r="B2518" s="370" t="s">
        <v>14421</v>
      </c>
      <c r="C2518" s="14" t="s">
        <v>167</v>
      </c>
      <c r="D2518" s="14" t="s">
        <v>36689</v>
      </c>
    </row>
    <row r="2519" spans="1:4" ht="15.75" customHeight="1">
      <c r="A2519" s="14" t="s">
        <v>7484</v>
      </c>
      <c r="B2519" s="370" t="s">
        <v>14422</v>
      </c>
      <c r="C2519" s="14" t="s">
        <v>167</v>
      </c>
      <c r="D2519" s="14" t="s">
        <v>36690</v>
      </c>
    </row>
    <row r="2520" spans="1:4" ht="15.75" customHeight="1">
      <c r="A2520" s="14" t="s">
        <v>7485</v>
      </c>
      <c r="B2520" s="370" t="s">
        <v>14423</v>
      </c>
      <c r="C2520" s="14" t="s">
        <v>167</v>
      </c>
      <c r="D2520" s="14" t="s">
        <v>36691</v>
      </c>
    </row>
    <row r="2521" spans="1:4" ht="15.75" customHeight="1">
      <c r="A2521" s="14" t="s">
        <v>7486</v>
      </c>
      <c r="B2521" s="370" t="s">
        <v>14424</v>
      </c>
      <c r="C2521" s="14" t="s">
        <v>167</v>
      </c>
      <c r="D2521" s="14" t="s">
        <v>36692</v>
      </c>
    </row>
    <row r="2522" spans="1:4" ht="15.75" customHeight="1">
      <c r="A2522" s="14" t="s">
        <v>7487</v>
      </c>
      <c r="B2522" s="370" t="s">
        <v>14425</v>
      </c>
      <c r="C2522" s="14" t="s">
        <v>167</v>
      </c>
      <c r="D2522" s="14" t="s">
        <v>36693</v>
      </c>
    </row>
    <row r="2523" spans="1:4" ht="15.75" customHeight="1">
      <c r="A2523" s="14" t="s">
        <v>7488</v>
      </c>
      <c r="B2523" s="370" t="s">
        <v>14426</v>
      </c>
      <c r="C2523" s="14" t="s">
        <v>167</v>
      </c>
      <c r="D2523" s="14" t="s">
        <v>36694</v>
      </c>
    </row>
    <row r="2524" spans="1:4" ht="15.75" customHeight="1">
      <c r="A2524" s="14" t="s">
        <v>7489</v>
      </c>
      <c r="B2524" s="370" t="s">
        <v>14427</v>
      </c>
      <c r="C2524" s="14" t="s">
        <v>167</v>
      </c>
      <c r="D2524" s="14" t="s">
        <v>36695</v>
      </c>
    </row>
    <row r="2525" spans="1:4" ht="15.75" customHeight="1">
      <c r="A2525" s="14" t="s">
        <v>7490</v>
      </c>
      <c r="B2525" s="370" t="s">
        <v>14428</v>
      </c>
      <c r="C2525" s="14" t="s">
        <v>167</v>
      </c>
      <c r="D2525" s="14" t="s">
        <v>36696</v>
      </c>
    </row>
    <row r="2526" spans="1:4" ht="15.75" customHeight="1">
      <c r="A2526" s="14" t="s">
        <v>7491</v>
      </c>
      <c r="B2526" s="370" t="s">
        <v>14429</v>
      </c>
      <c r="C2526" s="14" t="s">
        <v>167</v>
      </c>
      <c r="D2526" s="14" t="s">
        <v>40226</v>
      </c>
    </row>
    <row r="2527" spans="1:4" ht="15.75" customHeight="1">
      <c r="A2527" s="14" t="s">
        <v>7492</v>
      </c>
      <c r="B2527" s="370" t="s">
        <v>14430</v>
      </c>
      <c r="C2527" s="14" t="s">
        <v>167</v>
      </c>
      <c r="D2527" s="14" t="s">
        <v>36697</v>
      </c>
    </row>
    <row r="2528" spans="1:4" ht="15.75" customHeight="1">
      <c r="A2528" s="14" t="s">
        <v>7493</v>
      </c>
      <c r="B2528" s="370" t="s">
        <v>14431</v>
      </c>
      <c r="C2528" s="14" t="s">
        <v>167</v>
      </c>
      <c r="D2528" s="14" t="s">
        <v>36698</v>
      </c>
    </row>
    <row r="2529" spans="1:4" ht="15.75" customHeight="1">
      <c r="A2529" s="14" t="s">
        <v>7494</v>
      </c>
      <c r="B2529" s="370" t="s">
        <v>14432</v>
      </c>
      <c r="C2529" s="14" t="s">
        <v>167</v>
      </c>
      <c r="D2529" s="14" t="s">
        <v>36699</v>
      </c>
    </row>
    <row r="2530" spans="1:4" ht="15.75" customHeight="1">
      <c r="A2530" s="14" t="s">
        <v>7495</v>
      </c>
      <c r="B2530" s="370" t="s">
        <v>14433</v>
      </c>
      <c r="C2530" s="14" t="s">
        <v>167</v>
      </c>
      <c r="D2530" s="14" t="s">
        <v>40227</v>
      </c>
    </row>
    <row r="2531" spans="1:4" ht="15.75" customHeight="1">
      <c r="A2531" s="14" t="s">
        <v>7496</v>
      </c>
      <c r="B2531" s="370" t="s">
        <v>14434</v>
      </c>
      <c r="C2531" s="14" t="s">
        <v>167</v>
      </c>
      <c r="D2531" s="14" t="s">
        <v>40228</v>
      </c>
    </row>
    <row r="2532" spans="1:4" ht="15.75" customHeight="1">
      <c r="A2532" s="14" t="s">
        <v>7497</v>
      </c>
      <c r="B2532" s="370" t="s">
        <v>14435</v>
      </c>
      <c r="C2532" s="14" t="s">
        <v>167</v>
      </c>
      <c r="D2532" s="14" t="s">
        <v>40229</v>
      </c>
    </row>
    <row r="2533" spans="1:4" ht="15.75" customHeight="1">
      <c r="A2533" s="14" t="s">
        <v>7498</v>
      </c>
      <c r="B2533" s="370" t="s">
        <v>14436</v>
      </c>
      <c r="C2533" s="14" t="s">
        <v>167</v>
      </c>
      <c r="D2533" s="14" t="s">
        <v>40230</v>
      </c>
    </row>
    <row r="2534" spans="1:4" ht="15.75" customHeight="1">
      <c r="A2534" s="14" t="s">
        <v>7499</v>
      </c>
      <c r="B2534" s="370" t="s">
        <v>14437</v>
      </c>
      <c r="C2534" s="14" t="s">
        <v>167</v>
      </c>
      <c r="D2534" s="14" t="s">
        <v>40231</v>
      </c>
    </row>
    <row r="2535" spans="1:4" ht="15.75" customHeight="1">
      <c r="A2535" s="14" t="s">
        <v>7500</v>
      </c>
      <c r="B2535" s="370" t="s">
        <v>14438</v>
      </c>
      <c r="C2535" s="14" t="s">
        <v>167</v>
      </c>
      <c r="D2535" s="14" t="s">
        <v>40232</v>
      </c>
    </row>
    <row r="2536" spans="1:4" ht="15.75" customHeight="1">
      <c r="A2536" s="14" t="s">
        <v>7501</v>
      </c>
      <c r="B2536" s="370" t="s">
        <v>14439</v>
      </c>
      <c r="C2536" s="14" t="s">
        <v>167</v>
      </c>
      <c r="D2536" s="14" t="s">
        <v>40233</v>
      </c>
    </row>
    <row r="2537" spans="1:4" ht="15.75" customHeight="1">
      <c r="A2537" s="14" t="s">
        <v>7502</v>
      </c>
      <c r="B2537" s="370" t="s">
        <v>14440</v>
      </c>
      <c r="C2537" s="14" t="s">
        <v>167</v>
      </c>
      <c r="D2537" s="14" t="s">
        <v>40234</v>
      </c>
    </row>
    <row r="2538" spans="1:4" ht="15.75" customHeight="1">
      <c r="A2538" s="14" t="s">
        <v>7503</v>
      </c>
      <c r="B2538" s="370" t="s">
        <v>14441</v>
      </c>
      <c r="C2538" s="14" t="s">
        <v>167</v>
      </c>
      <c r="D2538" s="14" t="s">
        <v>40235</v>
      </c>
    </row>
    <row r="2539" spans="1:4" ht="15.75" customHeight="1">
      <c r="A2539" s="14" t="s">
        <v>7504</v>
      </c>
      <c r="B2539" s="370" t="s">
        <v>14442</v>
      </c>
      <c r="C2539" s="14" t="s">
        <v>167</v>
      </c>
      <c r="D2539" s="14" t="s">
        <v>40236</v>
      </c>
    </row>
    <row r="2540" spans="1:4" ht="15.75" customHeight="1">
      <c r="A2540" s="14" t="s">
        <v>7505</v>
      </c>
      <c r="B2540" s="370" t="s">
        <v>14443</v>
      </c>
      <c r="C2540" s="14" t="s">
        <v>167</v>
      </c>
      <c r="D2540" s="14" t="s">
        <v>40237</v>
      </c>
    </row>
    <row r="2541" spans="1:4" ht="15.75" customHeight="1">
      <c r="A2541" s="14" t="s">
        <v>7506</v>
      </c>
      <c r="B2541" s="370" t="s">
        <v>14444</v>
      </c>
      <c r="C2541" s="14" t="s">
        <v>167</v>
      </c>
      <c r="D2541" s="14" t="s">
        <v>40238</v>
      </c>
    </row>
    <row r="2542" spans="1:4" ht="15.75" customHeight="1">
      <c r="A2542" s="14" t="s">
        <v>7507</v>
      </c>
      <c r="B2542" s="370" t="s">
        <v>14445</v>
      </c>
      <c r="C2542" s="14" t="s">
        <v>167</v>
      </c>
      <c r="D2542" s="14" t="s">
        <v>40239</v>
      </c>
    </row>
    <row r="2543" spans="1:4" ht="15.75" customHeight="1">
      <c r="A2543" s="14" t="s">
        <v>7508</v>
      </c>
      <c r="B2543" s="370" t="s">
        <v>14446</v>
      </c>
      <c r="C2543" s="14" t="s">
        <v>167</v>
      </c>
      <c r="D2543" s="14" t="s">
        <v>40240</v>
      </c>
    </row>
    <row r="2544" spans="1:4" ht="15.75" customHeight="1">
      <c r="A2544" s="14" t="s">
        <v>7509</v>
      </c>
      <c r="B2544" s="370" t="s">
        <v>14447</v>
      </c>
      <c r="C2544" s="14" t="s">
        <v>167</v>
      </c>
      <c r="D2544" s="14" t="s">
        <v>40241</v>
      </c>
    </row>
    <row r="2545" spans="1:4" ht="15.75" customHeight="1">
      <c r="A2545" s="14" t="s">
        <v>7510</v>
      </c>
      <c r="B2545" s="370" t="s">
        <v>14448</v>
      </c>
      <c r="C2545" s="14" t="s">
        <v>167</v>
      </c>
      <c r="D2545" s="14" t="s">
        <v>36700</v>
      </c>
    </row>
    <row r="2546" spans="1:4" ht="15.75" customHeight="1">
      <c r="A2546" s="14" t="s">
        <v>7511</v>
      </c>
      <c r="B2546" s="370" t="s">
        <v>14449</v>
      </c>
      <c r="C2546" s="14" t="s">
        <v>167</v>
      </c>
      <c r="D2546" s="14" t="s">
        <v>36701</v>
      </c>
    </row>
    <row r="2547" spans="1:4" ht="15.75" customHeight="1">
      <c r="A2547" s="14" t="s">
        <v>21556</v>
      </c>
      <c r="B2547" s="370" t="s">
        <v>21581</v>
      </c>
      <c r="C2547" s="14" t="s">
        <v>167</v>
      </c>
      <c r="D2547" s="14" t="s">
        <v>40242</v>
      </c>
    </row>
    <row r="2548" spans="1:4" ht="15.75" customHeight="1">
      <c r="A2548" s="14" t="s">
        <v>21557</v>
      </c>
      <c r="B2548" s="370" t="s">
        <v>21582</v>
      </c>
      <c r="C2548" s="14" t="s">
        <v>167</v>
      </c>
      <c r="D2548" s="14" t="s">
        <v>40081</v>
      </c>
    </row>
    <row r="2549" spans="1:4" ht="15.75" customHeight="1">
      <c r="A2549" s="14" t="s">
        <v>21558</v>
      </c>
      <c r="B2549" s="370" t="s">
        <v>21583</v>
      </c>
      <c r="C2549" s="14" t="s">
        <v>167</v>
      </c>
      <c r="D2549" s="14" t="s">
        <v>40243</v>
      </c>
    </row>
    <row r="2550" spans="1:4" ht="15.75" customHeight="1">
      <c r="A2550" s="14" t="s">
        <v>21559</v>
      </c>
      <c r="B2550" s="370" t="s">
        <v>21584</v>
      </c>
      <c r="C2550" s="14" t="s">
        <v>167</v>
      </c>
      <c r="D2550" s="14" t="s">
        <v>36702</v>
      </c>
    </row>
    <row r="2551" spans="1:4" ht="15.75" customHeight="1">
      <c r="A2551" s="14" t="s">
        <v>21560</v>
      </c>
      <c r="B2551" s="370" t="s">
        <v>21585</v>
      </c>
      <c r="C2551" s="14" t="s">
        <v>167</v>
      </c>
      <c r="D2551" s="14" t="s">
        <v>21711</v>
      </c>
    </row>
    <row r="2552" spans="1:4" ht="15.75" customHeight="1">
      <c r="A2552" s="14" t="s">
        <v>21561</v>
      </c>
      <c r="B2552" s="370" t="s">
        <v>21586</v>
      </c>
      <c r="C2552" s="14" t="s">
        <v>167</v>
      </c>
      <c r="D2552" s="14" t="s">
        <v>36703</v>
      </c>
    </row>
    <row r="2553" spans="1:4" ht="15.75" customHeight="1">
      <c r="A2553" s="14" t="s">
        <v>21562</v>
      </c>
      <c r="B2553" s="370" t="s">
        <v>21587</v>
      </c>
      <c r="C2553" s="14" t="s">
        <v>167</v>
      </c>
      <c r="D2553" s="14" t="s">
        <v>36704</v>
      </c>
    </row>
    <row r="2554" spans="1:4" ht="15.75" customHeight="1">
      <c r="A2554" s="14" t="s">
        <v>21563</v>
      </c>
      <c r="B2554" s="370" t="s">
        <v>21588</v>
      </c>
      <c r="C2554" s="14" t="s">
        <v>167</v>
      </c>
      <c r="D2554" s="14" t="s">
        <v>36705</v>
      </c>
    </row>
    <row r="2555" spans="1:4" ht="15.75" customHeight="1">
      <c r="A2555" s="14" t="s">
        <v>21564</v>
      </c>
      <c r="B2555" s="370" t="s">
        <v>21589</v>
      </c>
      <c r="C2555" s="14" t="s">
        <v>167</v>
      </c>
      <c r="D2555" s="14" t="s">
        <v>36706</v>
      </c>
    </row>
    <row r="2556" spans="1:4" ht="15.75" customHeight="1">
      <c r="A2556" s="14" t="s">
        <v>21565</v>
      </c>
      <c r="B2556" s="370" t="s">
        <v>21590</v>
      </c>
      <c r="C2556" s="14" t="s">
        <v>167</v>
      </c>
      <c r="D2556" s="14" t="s">
        <v>40244</v>
      </c>
    </row>
    <row r="2557" spans="1:4" ht="15.75" customHeight="1">
      <c r="A2557" s="14" t="s">
        <v>21566</v>
      </c>
      <c r="B2557" s="370" t="s">
        <v>21591</v>
      </c>
      <c r="C2557" s="14" t="s">
        <v>167</v>
      </c>
      <c r="D2557" s="14" t="s">
        <v>36707</v>
      </c>
    </row>
    <row r="2558" spans="1:4" ht="15.75" customHeight="1">
      <c r="A2558" s="14" t="s">
        <v>21567</v>
      </c>
      <c r="B2558" s="370" t="s">
        <v>21592</v>
      </c>
      <c r="C2558" s="14" t="s">
        <v>167</v>
      </c>
      <c r="D2558" s="14" t="s">
        <v>36708</v>
      </c>
    </row>
    <row r="2559" spans="1:4" ht="15.75" customHeight="1">
      <c r="A2559" s="14" t="s">
        <v>21568</v>
      </c>
      <c r="B2559" s="370" t="s">
        <v>21593</v>
      </c>
      <c r="C2559" s="14" t="s">
        <v>167</v>
      </c>
      <c r="D2559" s="14" t="s">
        <v>36709</v>
      </c>
    </row>
    <row r="2560" spans="1:4" ht="15.75" customHeight="1">
      <c r="A2560" s="14" t="s">
        <v>21569</v>
      </c>
      <c r="B2560" s="370" t="s">
        <v>21594</v>
      </c>
      <c r="C2560" s="14" t="s">
        <v>167</v>
      </c>
      <c r="D2560" s="14" t="s">
        <v>36710</v>
      </c>
    </row>
    <row r="2561" spans="1:4" ht="15.75" customHeight="1">
      <c r="A2561" s="14" t="s">
        <v>21570</v>
      </c>
      <c r="B2561" s="370" t="s">
        <v>21595</v>
      </c>
      <c r="C2561" s="14" t="s">
        <v>167</v>
      </c>
      <c r="D2561" s="14" t="s">
        <v>40245</v>
      </c>
    </row>
    <row r="2562" spans="1:4" ht="15.75" customHeight="1">
      <c r="A2562" s="14" t="s">
        <v>21571</v>
      </c>
      <c r="B2562" s="370" t="s">
        <v>21596</v>
      </c>
      <c r="C2562" s="14" t="s">
        <v>167</v>
      </c>
      <c r="D2562" s="14" t="s">
        <v>36711</v>
      </c>
    </row>
    <row r="2563" spans="1:4" ht="15.75" customHeight="1">
      <c r="A2563" s="14" t="s">
        <v>21572</v>
      </c>
      <c r="B2563" s="370" t="s">
        <v>21597</v>
      </c>
      <c r="C2563" s="14" t="s">
        <v>167</v>
      </c>
      <c r="D2563" s="14" t="s">
        <v>36712</v>
      </c>
    </row>
    <row r="2564" spans="1:4" ht="15.75" customHeight="1">
      <c r="A2564" s="14" t="s">
        <v>21573</v>
      </c>
      <c r="B2564" s="370" t="s">
        <v>21598</v>
      </c>
      <c r="C2564" s="14" t="s">
        <v>167</v>
      </c>
      <c r="D2564" s="14" t="s">
        <v>36713</v>
      </c>
    </row>
    <row r="2565" spans="1:4" ht="15.75" customHeight="1">
      <c r="A2565" s="14" t="s">
        <v>21574</v>
      </c>
      <c r="B2565" s="370" t="s">
        <v>21599</v>
      </c>
      <c r="C2565" s="14" t="s">
        <v>167</v>
      </c>
      <c r="D2565" s="14" t="s">
        <v>40246</v>
      </c>
    </row>
    <row r="2566" spans="1:4" ht="15.75" customHeight="1">
      <c r="A2566" s="14" t="s">
        <v>21575</v>
      </c>
      <c r="B2566" s="370" t="s">
        <v>21600</v>
      </c>
      <c r="C2566" s="14" t="s">
        <v>167</v>
      </c>
      <c r="D2566" s="14" t="s">
        <v>40247</v>
      </c>
    </row>
    <row r="2567" spans="1:4" ht="15.75" customHeight="1">
      <c r="A2567" s="14" t="s">
        <v>7512</v>
      </c>
      <c r="B2567" s="370" t="s">
        <v>14450</v>
      </c>
      <c r="C2567" s="14" t="s">
        <v>166</v>
      </c>
      <c r="D2567" s="14" t="s">
        <v>40248</v>
      </c>
    </row>
    <row r="2568" spans="1:4" ht="15.75" customHeight="1">
      <c r="A2568" s="14" t="s">
        <v>7513</v>
      </c>
      <c r="B2568" s="370" t="s">
        <v>14451</v>
      </c>
      <c r="C2568" s="14" t="s">
        <v>166</v>
      </c>
      <c r="D2568" s="14" t="s">
        <v>40249</v>
      </c>
    </row>
    <row r="2569" spans="1:4" ht="15.75" customHeight="1">
      <c r="A2569" s="14" t="s">
        <v>7514</v>
      </c>
      <c r="B2569" s="370" t="s">
        <v>14452</v>
      </c>
      <c r="C2569" s="14" t="s">
        <v>167</v>
      </c>
      <c r="D2569" s="14" t="s">
        <v>40250</v>
      </c>
    </row>
    <row r="2570" spans="1:4" ht="15.75" customHeight="1">
      <c r="A2570" s="14" t="s">
        <v>7515</v>
      </c>
      <c r="B2570" s="370" t="s">
        <v>14453</v>
      </c>
      <c r="C2570" s="14" t="s">
        <v>167</v>
      </c>
      <c r="D2570" s="14" t="s">
        <v>40251</v>
      </c>
    </row>
    <row r="2571" spans="1:4" ht="15.75" customHeight="1">
      <c r="A2571" s="14" t="s">
        <v>7516</v>
      </c>
      <c r="B2571" s="370" t="s">
        <v>14454</v>
      </c>
      <c r="C2571" s="14" t="s">
        <v>160</v>
      </c>
      <c r="D2571" s="14" t="s">
        <v>22041</v>
      </c>
    </row>
    <row r="2572" spans="1:4" ht="15.75" customHeight="1">
      <c r="A2572" s="14" t="s">
        <v>7517</v>
      </c>
      <c r="B2572" s="370" t="s">
        <v>14455</v>
      </c>
      <c r="C2572" s="14" t="s">
        <v>160</v>
      </c>
      <c r="D2572" s="14" t="s">
        <v>18707</v>
      </c>
    </row>
    <row r="2573" spans="1:4" ht="15.75" customHeight="1">
      <c r="A2573" s="14" t="s">
        <v>7518</v>
      </c>
      <c r="B2573" s="370" t="s">
        <v>14456</v>
      </c>
      <c r="C2573" s="14" t="s">
        <v>160</v>
      </c>
      <c r="D2573" s="14" t="s">
        <v>18408</v>
      </c>
    </row>
    <row r="2574" spans="1:4" ht="15.75" customHeight="1">
      <c r="A2574" s="14" t="s">
        <v>7519</v>
      </c>
      <c r="B2574" s="370" t="s">
        <v>14457</v>
      </c>
      <c r="C2574" s="14" t="s">
        <v>160</v>
      </c>
      <c r="D2574" s="14" t="s">
        <v>40252</v>
      </c>
    </row>
    <row r="2575" spans="1:4" ht="15.75" customHeight="1">
      <c r="A2575" s="14" t="s">
        <v>7520</v>
      </c>
      <c r="B2575" s="370" t="s">
        <v>14458</v>
      </c>
      <c r="C2575" s="14" t="s">
        <v>160</v>
      </c>
      <c r="D2575" s="14" t="s">
        <v>39894</v>
      </c>
    </row>
    <row r="2576" spans="1:4" ht="15.75" customHeight="1">
      <c r="A2576" s="14" t="s">
        <v>7521</v>
      </c>
      <c r="B2576" s="370" t="s">
        <v>14459</v>
      </c>
      <c r="C2576" s="14" t="s">
        <v>160</v>
      </c>
      <c r="D2576" s="14" t="s">
        <v>40253</v>
      </c>
    </row>
    <row r="2577" spans="1:4" ht="15.75" customHeight="1">
      <c r="A2577" s="14" t="s">
        <v>7522</v>
      </c>
      <c r="B2577" s="370" t="s">
        <v>14460</v>
      </c>
      <c r="C2577" s="14" t="s">
        <v>160</v>
      </c>
      <c r="D2577" s="14" t="s">
        <v>21776</v>
      </c>
    </row>
    <row r="2578" spans="1:4" ht="15.75" customHeight="1">
      <c r="A2578" s="14" t="s">
        <v>7523</v>
      </c>
      <c r="B2578" s="370" t="s">
        <v>14461</v>
      </c>
      <c r="C2578" s="14" t="s">
        <v>160</v>
      </c>
      <c r="D2578" s="14" t="s">
        <v>40254</v>
      </c>
    </row>
    <row r="2579" spans="1:4" ht="15.75" customHeight="1">
      <c r="A2579" s="14" t="s">
        <v>7524</v>
      </c>
      <c r="B2579" s="370" t="s">
        <v>14462</v>
      </c>
      <c r="C2579" s="14" t="s">
        <v>160</v>
      </c>
      <c r="D2579" s="14" t="s">
        <v>40255</v>
      </c>
    </row>
    <row r="2580" spans="1:4" ht="15.75" customHeight="1">
      <c r="A2580" s="14" t="s">
        <v>7525</v>
      </c>
      <c r="B2580" s="370" t="s">
        <v>14463</v>
      </c>
      <c r="C2580" s="14" t="s">
        <v>160</v>
      </c>
      <c r="D2580" s="14" t="s">
        <v>40256</v>
      </c>
    </row>
    <row r="2581" spans="1:4" ht="15.75" customHeight="1">
      <c r="A2581" s="14" t="s">
        <v>7526</v>
      </c>
      <c r="B2581" s="370" t="s">
        <v>14464</v>
      </c>
      <c r="C2581" s="14" t="s">
        <v>160</v>
      </c>
      <c r="D2581" s="14" t="s">
        <v>40257</v>
      </c>
    </row>
    <row r="2582" spans="1:4" ht="15.75" customHeight="1">
      <c r="A2582" s="14" t="s">
        <v>7527</v>
      </c>
      <c r="B2582" s="370" t="s">
        <v>14465</v>
      </c>
      <c r="C2582" s="14" t="s">
        <v>160</v>
      </c>
      <c r="D2582" s="14" t="s">
        <v>40258</v>
      </c>
    </row>
    <row r="2583" spans="1:4" ht="15.75" customHeight="1">
      <c r="A2583" s="14" t="s">
        <v>7528</v>
      </c>
      <c r="B2583" s="370" t="s">
        <v>14466</v>
      </c>
      <c r="C2583" s="14" t="s">
        <v>160</v>
      </c>
      <c r="D2583" s="14" t="s">
        <v>37131</v>
      </c>
    </row>
    <row r="2584" spans="1:4" ht="15.75" customHeight="1">
      <c r="A2584" s="14" t="s">
        <v>7529</v>
      </c>
      <c r="B2584" s="370" t="s">
        <v>14467</v>
      </c>
      <c r="C2584" s="14" t="s">
        <v>160</v>
      </c>
      <c r="D2584" s="14" t="s">
        <v>40259</v>
      </c>
    </row>
    <row r="2585" spans="1:4" ht="15.75" customHeight="1">
      <c r="A2585" s="14" t="s">
        <v>7530</v>
      </c>
      <c r="B2585" s="370" t="s">
        <v>14468</v>
      </c>
      <c r="C2585" s="14" t="s">
        <v>160</v>
      </c>
      <c r="D2585" s="14" t="s">
        <v>40260</v>
      </c>
    </row>
    <row r="2586" spans="1:4" ht="15.75" customHeight="1">
      <c r="A2586" s="14" t="s">
        <v>7531</v>
      </c>
      <c r="B2586" s="370" t="s">
        <v>14469</v>
      </c>
      <c r="C2586" s="14" t="s">
        <v>160</v>
      </c>
      <c r="D2586" s="14" t="s">
        <v>40261</v>
      </c>
    </row>
    <row r="2587" spans="1:4" ht="15.75" customHeight="1">
      <c r="A2587" s="14" t="s">
        <v>7532</v>
      </c>
      <c r="B2587" s="370" t="s">
        <v>14470</v>
      </c>
      <c r="C2587" s="14" t="s">
        <v>160</v>
      </c>
      <c r="D2587" s="14" t="s">
        <v>40262</v>
      </c>
    </row>
    <row r="2588" spans="1:4" ht="15.75" customHeight="1">
      <c r="A2588" s="14" t="s">
        <v>7533</v>
      </c>
      <c r="B2588" s="370" t="s">
        <v>14471</v>
      </c>
      <c r="C2588" s="14" t="s">
        <v>160</v>
      </c>
      <c r="D2588" s="14" t="s">
        <v>22099</v>
      </c>
    </row>
    <row r="2589" spans="1:4" ht="15.75" customHeight="1">
      <c r="A2589" s="14" t="s">
        <v>7534</v>
      </c>
      <c r="B2589" s="370" t="s">
        <v>14472</v>
      </c>
      <c r="C2589" s="14" t="s">
        <v>160</v>
      </c>
      <c r="D2589" s="14" t="s">
        <v>40263</v>
      </c>
    </row>
    <row r="2590" spans="1:4" ht="15.75" customHeight="1">
      <c r="A2590" s="14" t="s">
        <v>7535</v>
      </c>
      <c r="B2590" s="370" t="s">
        <v>14473</v>
      </c>
      <c r="C2590" s="14" t="s">
        <v>160</v>
      </c>
      <c r="D2590" s="14" t="s">
        <v>21696</v>
      </c>
    </row>
    <row r="2591" spans="1:4" ht="15.75" customHeight="1">
      <c r="A2591" s="14" t="s">
        <v>7536</v>
      </c>
      <c r="B2591" s="370" t="s">
        <v>14474</v>
      </c>
      <c r="C2591" s="14" t="s">
        <v>160</v>
      </c>
      <c r="D2591" s="14" t="s">
        <v>40264</v>
      </c>
    </row>
    <row r="2592" spans="1:4" ht="15.75" customHeight="1">
      <c r="A2592" s="14" t="s">
        <v>7537</v>
      </c>
      <c r="B2592" s="370" t="s">
        <v>14475</v>
      </c>
      <c r="C2592" s="14" t="s">
        <v>160</v>
      </c>
      <c r="D2592" s="14" t="s">
        <v>19450</v>
      </c>
    </row>
    <row r="2593" spans="1:4" ht="15.75" customHeight="1">
      <c r="A2593" s="14" t="s">
        <v>7538</v>
      </c>
      <c r="B2593" s="370" t="s">
        <v>14476</v>
      </c>
      <c r="C2593" s="14" t="s">
        <v>160</v>
      </c>
      <c r="D2593" s="14" t="s">
        <v>19551</v>
      </c>
    </row>
    <row r="2594" spans="1:4" ht="15.75" customHeight="1">
      <c r="A2594" s="14" t="s">
        <v>7539</v>
      </c>
      <c r="B2594" s="370" t="s">
        <v>14477</v>
      </c>
      <c r="C2594" s="14" t="s">
        <v>160</v>
      </c>
      <c r="D2594" s="14" t="s">
        <v>37697</v>
      </c>
    </row>
    <row r="2595" spans="1:4" ht="15.75" customHeight="1">
      <c r="A2595" s="14" t="s">
        <v>7540</v>
      </c>
      <c r="B2595" s="370" t="s">
        <v>14478</v>
      </c>
      <c r="C2595" s="14" t="s">
        <v>160</v>
      </c>
      <c r="D2595" s="14" t="s">
        <v>18429</v>
      </c>
    </row>
    <row r="2596" spans="1:4" ht="15.75" customHeight="1">
      <c r="A2596" s="14" t="s">
        <v>7541</v>
      </c>
      <c r="B2596" s="370" t="s">
        <v>14479</v>
      </c>
      <c r="C2596" s="14" t="s">
        <v>160</v>
      </c>
      <c r="D2596" s="14" t="s">
        <v>40265</v>
      </c>
    </row>
    <row r="2597" spans="1:4" ht="15.75" customHeight="1">
      <c r="A2597" s="14" t="s">
        <v>7542</v>
      </c>
      <c r="B2597" s="370" t="s">
        <v>14480</v>
      </c>
      <c r="C2597" s="14" t="s">
        <v>160</v>
      </c>
      <c r="D2597" s="14" t="s">
        <v>40266</v>
      </c>
    </row>
    <row r="2598" spans="1:4" ht="15.75" customHeight="1">
      <c r="A2598" s="14" t="s">
        <v>7543</v>
      </c>
      <c r="B2598" s="370" t="s">
        <v>14481</v>
      </c>
      <c r="C2598" s="14" t="s">
        <v>167</v>
      </c>
      <c r="D2598" s="14" t="s">
        <v>40267</v>
      </c>
    </row>
    <row r="2599" spans="1:4" ht="15.75" customHeight="1">
      <c r="A2599" s="14" t="s">
        <v>7544</v>
      </c>
      <c r="B2599" s="370" t="s">
        <v>14482</v>
      </c>
      <c r="C2599" s="14" t="s">
        <v>167</v>
      </c>
      <c r="D2599" s="14" t="s">
        <v>40268</v>
      </c>
    </row>
    <row r="2600" spans="1:4" ht="15.75" customHeight="1">
      <c r="A2600" s="14" t="s">
        <v>7545</v>
      </c>
      <c r="B2600" s="370" t="s">
        <v>14483</v>
      </c>
      <c r="C2600" s="14" t="s">
        <v>167</v>
      </c>
      <c r="D2600" s="14" t="s">
        <v>40269</v>
      </c>
    </row>
    <row r="2601" spans="1:4" ht="15.75" customHeight="1">
      <c r="A2601" s="14" t="s">
        <v>7546</v>
      </c>
      <c r="B2601" s="370" t="s">
        <v>14484</v>
      </c>
      <c r="C2601" s="14" t="s">
        <v>167</v>
      </c>
      <c r="D2601" s="14" t="s">
        <v>40270</v>
      </c>
    </row>
    <row r="2602" spans="1:4" ht="15.75" customHeight="1">
      <c r="A2602" s="14" t="s">
        <v>7547</v>
      </c>
      <c r="B2602" s="370" t="s">
        <v>14485</v>
      </c>
      <c r="C2602" s="14" t="s">
        <v>167</v>
      </c>
      <c r="D2602" s="14" t="s">
        <v>40271</v>
      </c>
    </row>
    <row r="2603" spans="1:4" ht="15.75" customHeight="1">
      <c r="A2603" s="14" t="s">
        <v>7548</v>
      </c>
      <c r="B2603" s="370" t="s">
        <v>14486</v>
      </c>
      <c r="C2603" s="14" t="s">
        <v>167</v>
      </c>
      <c r="D2603" s="14" t="s">
        <v>40272</v>
      </c>
    </row>
    <row r="2604" spans="1:4" ht="15.75" customHeight="1">
      <c r="A2604" s="14" t="s">
        <v>7549</v>
      </c>
      <c r="B2604" s="370" t="s">
        <v>14487</v>
      </c>
      <c r="C2604" s="14" t="s">
        <v>167</v>
      </c>
      <c r="D2604" s="14" t="s">
        <v>40273</v>
      </c>
    </row>
    <row r="2605" spans="1:4" ht="15.75" customHeight="1">
      <c r="A2605" s="14" t="s">
        <v>7550</v>
      </c>
      <c r="B2605" s="370" t="s">
        <v>14488</v>
      </c>
      <c r="C2605" s="14" t="s">
        <v>167</v>
      </c>
      <c r="D2605" s="14" t="s">
        <v>40274</v>
      </c>
    </row>
    <row r="2606" spans="1:4" ht="15.75" customHeight="1">
      <c r="A2606" s="14" t="s">
        <v>7551</v>
      </c>
      <c r="B2606" s="370" t="s">
        <v>14489</v>
      </c>
      <c r="C2606" s="14" t="s">
        <v>167</v>
      </c>
      <c r="D2606" s="14" t="s">
        <v>40275</v>
      </c>
    </row>
    <row r="2607" spans="1:4" ht="15.75" customHeight="1">
      <c r="A2607" s="14" t="s">
        <v>7552</v>
      </c>
      <c r="B2607" s="370" t="s">
        <v>14490</v>
      </c>
      <c r="C2607" s="14" t="s">
        <v>167</v>
      </c>
      <c r="D2607" s="14" t="s">
        <v>40276</v>
      </c>
    </row>
    <row r="2608" spans="1:4" ht="15.75" customHeight="1">
      <c r="A2608" s="14" t="s">
        <v>7553</v>
      </c>
      <c r="B2608" s="370" t="s">
        <v>14491</v>
      </c>
      <c r="C2608" s="14" t="s">
        <v>167</v>
      </c>
      <c r="D2608" s="14" t="s">
        <v>40277</v>
      </c>
    </row>
    <row r="2609" spans="1:4" ht="15.75" customHeight="1">
      <c r="A2609" s="14" t="s">
        <v>7554</v>
      </c>
      <c r="B2609" s="370" t="s">
        <v>14492</v>
      </c>
      <c r="C2609" s="14" t="s">
        <v>167</v>
      </c>
      <c r="D2609" s="14" t="s">
        <v>40278</v>
      </c>
    </row>
    <row r="2610" spans="1:4" ht="15.75" customHeight="1">
      <c r="A2610" s="14" t="s">
        <v>7555</v>
      </c>
      <c r="B2610" s="370" t="s">
        <v>14493</v>
      </c>
      <c r="C2610" s="14" t="s">
        <v>167</v>
      </c>
      <c r="D2610" s="14" t="s">
        <v>40279</v>
      </c>
    </row>
    <row r="2611" spans="1:4" ht="15.75" customHeight="1">
      <c r="A2611" s="14" t="s">
        <v>7556</v>
      </c>
      <c r="B2611" s="370" t="s">
        <v>14494</v>
      </c>
      <c r="C2611" s="14" t="s">
        <v>167</v>
      </c>
      <c r="D2611" s="14" t="s">
        <v>40280</v>
      </c>
    </row>
    <row r="2612" spans="1:4" ht="15.75" customHeight="1">
      <c r="A2612" s="14" t="s">
        <v>7557</v>
      </c>
      <c r="B2612" s="370" t="s">
        <v>14495</v>
      </c>
      <c r="C2612" s="14" t="s">
        <v>167</v>
      </c>
      <c r="D2612" s="14" t="s">
        <v>40281</v>
      </c>
    </row>
    <row r="2613" spans="1:4" ht="15.75" customHeight="1">
      <c r="A2613" s="14" t="s">
        <v>7558</v>
      </c>
      <c r="B2613" s="370" t="s">
        <v>14496</v>
      </c>
      <c r="C2613" s="14" t="s">
        <v>166</v>
      </c>
      <c r="D2613" s="14" t="s">
        <v>40282</v>
      </c>
    </row>
    <row r="2614" spans="1:4" ht="15.75" customHeight="1">
      <c r="A2614" s="14" t="s">
        <v>7559</v>
      </c>
      <c r="B2614" s="370" t="s">
        <v>14497</v>
      </c>
      <c r="C2614" s="14" t="s">
        <v>166</v>
      </c>
      <c r="D2614" s="14" t="s">
        <v>40283</v>
      </c>
    </row>
    <row r="2615" spans="1:4" ht="15.75" customHeight="1">
      <c r="A2615" s="14" t="s">
        <v>7560</v>
      </c>
      <c r="B2615" s="370" t="s">
        <v>14498</v>
      </c>
      <c r="C2615" s="14" t="s">
        <v>166</v>
      </c>
      <c r="D2615" s="14" t="s">
        <v>40284</v>
      </c>
    </row>
    <row r="2616" spans="1:4" ht="15.75" customHeight="1">
      <c r="A2616" s="14" t="s">
        <v>7561</v>
      </c>
      <c r="B2616" s="370" t="s">
        <v>14499</v>
      </c>
      <c r="C2616" s="14" t="s">
        <v>166</v>
      </c>
      <c r="D2616" s="14" t="s">
        <v>40285</v>
      </c>
    </row>
    <row r="2617" spans="1:4" ht="15.75" customHeight="1">
      <c r="A2617" s="14" t="s">
        <v>7562</v>
      </c>
      <c r="B2617" s="370" t="s">
        <v>14500</v>
      </c>
      <c r="C2617" s="14" t="s">
        <v>166</v>
      </c>
      <c r="D2617" s="14" t="s">
        <v>40286</v>
      </c>
    </row>
    <row r="2618" spans="1:4" ht="15.75" customHeight="1">
      <c r="A2618" s="14" t="s">
        <v>7563</v>
      </c>
      <c r="B2618" s="370" t="s">
        <v>14501</v>
      </c>
      <c r="C2618" s="14" t="s">
        <v>166</v>
      </c>
      <c r="D2618" s="14" t="s">
        <v>40287</v>
      </c>
    </row>
    <row r="2619" spans="1:4" ht="15.75" customHeight="1">
      <c r="A2619" s="14" t="s">
        <v>7564</v>
      </c>
      <c r="B2619" s="370" t="s">
        <v>14502</v>
      </c>
      <c r="C2619" s="14" t="s">
        <v>166</v>
      </c>
      <c r="D2619" s="14" t="s">
        <v>40288</v>
      </c>
    </row>
    <row r="2620" spans="1:4" ht="15.75" customHeight="1">
      <c r="A2620" s="14" t="s">
        <v>7565</v>
      </c>
      <c r="B2620" s="370" t="s">
        <v>14503</v>
      </c>
      <c r="C2620" s="14" t="s">
        <v>166</v>
      </c>
      <c r="D2620" s="14" t="s">
        <v>40289</v>
      </c>
    </row>
    <row r="2621" spans="1:4" ht="15.75" customHeight="1">
      <c r="A2621" s="14" t="s">
        <v>7566</v>
      </c>
      <c r="B2621" s="370" t="s">
        <v>14504</v>
      </c>
      <c r="C2621" s="14" t="s">
        <v>166</v>
      </c>
      <c r="D2621" s="14" t="s">
        <v>40290</v>
      </c>
    </row>
    <row r="2622" spans="1:4" ht="15.75" customHeight="1">
      <c r="A2622" s="14" t="s">
        <v>7567</v>
      </c>
      <c r="B2622" s="370" t="s">
        <v>14505</v>
      </c>
      <c r="C2622" s="14" t="s">
        <v>166</v>
      </c>
      <c r="D2622" s="14" t="s">
        <v>40291</v>
      </c>
    </row>
    <row r="2623" spans="1:4" ht="15.75" customHeight="1">
      <c r="A2623" s="14" t="s">
        <v>7568</v>
      </c>
      <c r="B2623" s="370" t="s">
        <v>14506</v>
      </c>
      <c r="C2623" s="14" t="s">
        <v>166</v>
      </c>
      <c r="D2623" s="14" t="s">
        <v>40292</v>
      </c>
    </row>
    <row r="2624" spans="1:4" ht="15.75" customHeight="1">
      <c r="A2624" s="14" t="s">
        <v>7569</v>
      </c>
      <c r="B2624" s="370" t="s">
        <v>14507</v>
      </c>
      <c r="C2624" s="14" t="s">
        <v>166</v>
      </c>
      <c r="D2624" s="14" t="s">
        <v>40293</v>
      </c>
    </row>
    <row r="2625" spans="1:4" ht="15.75" customHeight="1">
      <c r="A2625" s="14" t="s">
        <v>7570</v>
      </c>
      <c r="B2625" s="370" t="s">
        <v>14508</v>
      </c>
      <c r="C2625" s="14" t="s">
        <v>160</v>
      </c>
      <c r="D2625" s="14" t="s">
        <v>40294</v>
      </c>
    </row>
    <row r="2626" spans="1:4" ht="15.75" customHeight="1">
      <c r="A2626" s="14" t="s">
        <v>7571</v>
      </c>
      <c r="B2626" s="370" t="s">
        <v>14509</v>
      </c>
      <c r="C2626" s="14" t="s">
        <v>160</v>
      </c>
      <c r="D2626" s="14" t="s">
        <v>40295</v>
      </c>
    </row>
    <row r="2627" spans="1:4" ht="15.75" customHeight="1">
      <c r="A2627" s="14" t="s">
        <v>7572</v>
      </c>
      <c r="B2627" s="370" t="s">
        <v>14510</v>
      </c>
      <c r="C2627" s="14" t="s">
        <v>160</v>
      </c>
      <c r="D2627" s="14" t="s">
        <v>40296</v>
      </c>
    </row>
    <row r="2628" spans="1:4" ht="15.75" customHeight="1">
      <c r="A2628" s="14" t="s">
        <v>7573</v>
      </c>
      <c r="B2628" s="370" t="s">
        <v>14511</v>
      </c>
      <c r="C2628" s="14" t="s">
        <v>160</v>
      </c>
      <c r="D2628" s="14" t="s">
        <v>40297</v>
      </c>
    </row>
    <row r="2629" spans="1:4" ht="15.75" customHeight="1">
      <c r="A2629" s="14" t="s">
        <v>7574</v>
      </c>
      <c r="B2629" s="370" t="s">
        <v>14512</v>
      </c>
      <c r="C2629" s="14" t="s">
        <v>160</v>
      </c>
      <c r="D2629" s="14" t="s">
        <v>40298</v>
      </c>
    </row>
    <row r="2630" spans="1:4" ht="15.75" customHeight="1">
      <c r="A2630" s="14" t="s">
        <v>7575</v>
      </c>
      <c r="B2630" s="370" t="s">
        <v>14513</v>
      </c>
      <c r="C2630" s="14" t="s">
        <v>160</v>
      </c>
      <c r="D2630" s="14" t="s">
        <v>40299</v>
      </c>
    </row>
    <row r="2631" spans="1:4" ht="15.75" customHeight="1">
      <c r="A2631" s="14" t="s">
        <v>7576</v>
      </c>
      <c r="B2631" s="370" t="s">
        <v>14514</v>
      </c>
      <c r="C2631" s="14" t="s">
        <v>160</v>
      </c>
      <c r="D2631" s="14" t="s">
        <v>40300</v>
      </c>
    </row>
    <row r="2632" spans="1:4" ht="15.75" customHeight="1">
      <c r="A2632" s="14" t="s">
        <v>7577</v>
      </c>
      <c r="B2632" s="370" t="s">
        <v>14515</v>
      </c>
      <c r="C2632" s="14" t="s">
        <v>160</v>
      </c>
      <c r="D2632" s="14" t="s">
        <v>38325</v>
      </c>
    </row>
    <row r="2633" spans="1:4" ht="15.75" customHeight="1">
      <c r="A2633" s="14" t="s">
        <v>7578</v>
      </c>
      <c r="B2633" s="370" t="s">
        <v>14516</v>
      </c>
      <c r="C2633" s="14" t="s">
        <v>160</v>
      </c>
      <c r="D2633" s="14" t="s">
        <v>40301</v>
      </c>
    </row>
    <row r="2634" spans="1:4" ht="15.75" customHeight="1">
      <c r="A2634" s="14" t="s">
        <v>7579</v>
      </c>
      <c r="B2634" s="370" t="s">
        <v>14517</v>
      </c>
      <c r="C2634" s="14" t="s">
        <v>160</v>
      </c>
      <c r="D2634" s="14" t="s">
        <v>40302</v>
      </c>
    </row>
    <row r="2635" spans="1:4" ht="15.75" customHeight="1">
      <c r="A2635" s="14" t="s">
        <v>7580</v>
      </c>
      <c r="B2635" s="370" t="s">
        <v>14518</v>
      </c>
      <c r="C2635" s="14" t="s">
        <v>160</v>
      </c>
      <c r="D2635" s="14" t="s">
        <v>40303</v>
      </c>
    </row>
    <row r="2636" spans="1:4" ht="15.75" customHeight="1">
      <c r="A2636" s="14" t="s">
        <v>7581</v>
      </c>
      <c r="B2636" s="370" t="s">
        <v>14519</v>
      </c>
      <c r="C2636" s="14" t="s">
        <v>143</v>
      </c>
      <c r="D2636" s="14" t="s">
        <v>19750</v>
      </c>
    </row>
    <row r="2637" spans="1:4" ht="15.75" customHeight="1">
      <c r="A2637" s="14" t="s">
        <v>7582</v>
      </c>
      <c r="B2637" s="370" t="s">
        <v>14520</v>
      </c>
      <c r="C2637" s="14" t="s">
        <v>143</v>
      </c>
      <c r="D2637" s="14" t="s">
        <v>36677</v>
      </c>
    </row>
    <row r="2638" spans="1:4" ht="15.75" customHeight="1">
      <c r="A2638" s="14" t="s">
        <v>7583</v>
      </c>
      <c r="B2638" s="370" t="s">
        <v>14521</v>
      </c>
      <c r="C2638" s="14" t="s">
        <v>143</v>
      </c>
      <c r="D2638" s="14" t="s">
        <v>40304</v>
      </c>
    </row>
    <row r="2639" spans="1:4" ht="15.75" customHeight="1">
      <c r="A2639" s="14" t="s">
        <v>7584</v>
      </c>
      <c r="B2639" s="370" t="s">
        <v>14522</v>
      </c>
      <c r="C2639" s="14" t="s">
        <v>143</v>
      </c>
      <c r="D2639" s="14" t="s">
        <v>37034</v>
      </c>
    </row>
    <row r="2640" spans="1:4" ht="15.75" customHeight="1">
      <c r="A2640" s="14" t="s">
        <v>7585</v>
      </c>
      <c r="B2640" s="370" t="s">
        <v>14523</v>
      </c>
      <c r="C2640" s="14" t="s">
        <v>143</v>
      </c>
      <c r="D2640" s="14" t="s">
        <v>22129</v>
      </c>
    </row>
    <row r="2641" spans="1:4" ht="15.75" customHeight="1">
      <c r="A2641" s="14" t="s">
        <v>7586</v>
      </c>
      <c r="B2641" s="370" t="s">
        <v>14524</v>
      </c>
      <c r="C2641" s="14" t="s">
        <v>143</v>
      </c>
      <c r="D2641" s="14" t="s">
        <v>36423</v>
      </c>
    </row>
    <row r="2642" spans="1:4" ht="15.75" customHeight="1">
      <c r="A2642" s="14" t="s">
        <v>7587</v>
      </c>
      <c r="B2642" s="370" t="s">
        <v>14525</v>
      </c>
      <c r="C2642" s="14" t="s">
        <v>143</v>
      </c>
      <c r="D2642" s="14" t="s">
        <v>40305</v>
      </c>
    </row>
    <row r="2643" spans="1:4" ht="15.75" customHeight="1">
      <c r="A2643" s="14" t="s">
        <v>7588</v>
      </c>
      <c r="B2643" s="370" t="s">
        <v>14526</v>
      </c>
      <c r="C2643" s="14" t="s">
        <v>143</v>
      </c>
      <c r="D2643" s="14" t="s">
        <v>36468</v>
      </c>
    </row>
    <row r="2644" spans="1:4" ht="15.75" customHeight="1">
      <c r="A2644" s="14" t="s">
        <v>7589</v>
      </c>
      <c r="B2644" s="370" t="s">
        <v>14527</v>
      </c>
      <c r="C2644" s="14" t="s">
        <v>143</v>
      </c>
      <c r="D2644" s="14" t="s">
        <v>36526</v>
      </c>
    </row>
    <row r="2645" spans="1:4" ht="15.75" customHeight="1">
      <c r="A2645" s="14" t="s">
        <v>7590</v>
      </c>
      <c r="B2645" s="370" t="s">
        <v>14528</v>
      </c>
      <c r="C2645" s="14" t="s">
        <v>143</v>
      </c>
      <c r="D2645" s="14" t="s">
        <v>19468</v>
      </c>
    </row>
    <row r="2646" spans="1:4" ht="15.75" customHeight="1">
      <c r="A2646" s="14" t="s">
        <v>7591</v>
      </c>
      <c r="B2646" s="370" t="s">
        <v>14529</v>
      </c>
      <c r="C2646" s="14" t="s">
        <v>143</v>
      </c>
      <c r="D2646" s="14" t="s">
        <v>19049</v>
      </c>
    </row>
    <row r="2647" spans="1:4" ht="15.75" customHeight="1">
      <c r="A2647" s="14" t="s">
        <v>7592</v>
      </c>
      <c r="B2647" s="370" t="s">
        <v>14530</v>
      </c>
      <c r="C2647" s="14" t="s">
        <v>143</v>
      </c>
      <c r="D2647" s="14" t="s">
        <v>40306</v>
      </c>
    </row>
    <row r="2648" spans="1:4" ht="15.75" customHeight="1">
      <c r="A2648" s="14" t="s">
        <v>7593</v>
      </c>
      <c r="B2648" s="370" t="s">
        <v>14531</v>
      </c>
      <c r="C2648" s="14" t="s">
        <v>143</v>
      </c>
      <c r="D2648" s="14" t="s">
        <v>19729</v>
      </c>
    </row>
    <row r="2649" spans="1:4" ht="15.75" customHeight="1">
      <c r="A2649" s="14" t="s">
        <v>7594</v>
      </c>
      <c r="B2649" s="370" t="s">
        <v>14532</v>
      </c>
      <c r="C2649" s="14" t="s">
        <v>143</v>
      </c>
      <c r="D2649" s="14" t="s">
        <v>19533</v>
      </c>
    </row>
    <row r="2650" spans="1:4" ht="15.75" customHeight="1">
      <c r="A2650" s="14" t="s">
        <v>7595</v>
      </c>
      <c r="B2650" s="370" t="s">
        <v>14533</v>
      </c>
      <c r="C2650" s="14" t="s">
        <v>143</v>
      </c>
      <c r="D2650" s="14" t="s">
        <v>40307</v>
      </c>
    </row>
    <row r="2651" spans="1:4" ht="15.75" customHeight="1">
      <c r="A2651" s="14" t="s">
        <v>7596</v>
      </c>
      <c r="B2651" s="370" t="s">
        <v>14534</v>
      </c>
      <c r="C2651" s="14" t="s">
        <v>143</v>
      </c>
      <c r="D2651" s="14" t="s">
        <v>40308</v>
      </c>
    </row>
    <row r="2652" spans="1:4" ht="15.75" customHeight="1">
      <c r="A2652" s="14" t="s">
        <v>7597</v>
      </c>
      <c r="B2652" s="370" t="s">
        <v>14535</v>
      </c>
      <c r="C2652" s="14" t="s">
        <v>166</v>
      </c>
      <c r="D2652" s="14" t="s">
        <v>40309</v>
      </c>
    </row>
    <row r="2653" spans="1:4" ht="15.75" customHeight="1">
      <c r="A2653" s="14" t="s">
        <v>7598</v>
      </c>
      <c r="B2653" s="370" t="s">
        <v>14536</v>
      </c>
      <c r="C2653" s="14" t="s">
        <v>166</v>
      </c>
      <c r="D2653" s="14" t="s">
        <v>40310</v>
      </c>
    </row>
    <row r="2654" spans="1:4" ht="15.75" customHeight="1">
      <c r="A2654" s="14" t="s">
        <v>7599</v>
      </c>
      <c r="B2654" s="370" t="s">
        <v>14537</v>
      </c>
      <c r="C2654" s="14" t="s">
        <v>166</v>
      </c>
      <c r="D2654" s="14" t="s">
        <v>40311</v>
      </c>
    </row>
    <row r="2655" spans="1:4" ht="15.75" customHeight="1">
      <c r="A2655" s="14" t="s">
        <v>7600</v>
      </c>
      <c r="B2655" s="370" t="s">
        <v>14538</v>
      </c>
      <c r="C2655" s="14" t="s">
        <v>166</v>
      </c>
      <c r="D2655" s="14" t="s">
        <v>18891</v>
      </c>
    </row>
    <row r="2656" spans="1:4" ht="15.75" customHeight="1">
      <c r="A2656" s="14" t="s">
        <v>7601</v>
      </c>
      <c r="B2656" s="370" t="s">
        <v>14539</v>
      </c>
      <c r="C2656" s="14" t="s">
        <v>166</v>
      </c>
      <c r="D2656" s="14" t="s">
        <v>40312</v>
      </c>
    </row>
    <row r="2657" spans="1:4" ht="15.75" customHeight="1">
      <c r="A2657" s="14" t="s">
        <v>7602</v>
      </c>
      <c r="B2657" s="370" t="s">
        <v>14540</v>
      </c>
      <c r="C2657" s="14" t="s">
        <v>165</v>
      </c>
      <c r="D2657" s="14" t="s">
        <v>36812</v>
      </c>
    </row>
    <row r="2658" spans="1:4" ht="15.75" customHeight="1">
      <c r="A2658" s="14" t="s">
        <v>7603</v>
      </c>
      <c r="B2658" s="370" t="s">
        <v>14541</v>
      </c>
      <c r="C2658" s="14" t="s">
        <v>160</v>
      </c>
      <c r="D2658" s="14" t="s">
        <v>19915</v>
      </c>
    </row>
    <row r="2659" spans="1:4" ht="15.75" customHeight="1">
      <c r="A2659" s="14" t="s">
        <v>7604</v>
      </c>
      <c r="B2659" s="370" t="s">
        <v>14542</v>
      </c>
      <c r="C2659" s="14" t="s">
        <v>166</v>
      </c>
      <c r="D2659" s="14" t="s">
        <v>40313</v>
      </c>
    </row>
    <row r="2660" spans="1:4" ht="15.75" customHeight="1">
      <c r="A2660" s="14" t="s">
        <v>7605</v>
      </c>
      <c r="B2660" s="370" t="s">
        <v>14543</v>
      </c>
      <c r="C2660" s="14" t="s">
        <v>166</v>
      </c>
      <c r="D2660" s="14" t="s">
        <v>40314</v>
      </c>
    </row>
    <row r="2661" spans="1:4" ht="15.75" customHeight="1">
      <c r="A2661" s="14" t="s">
        <v>7606</v>
      </c>
      <c r="B2661" s="370" t="s">
        <v>14544</v>
      </c>
      <c r="C2661" s="14" t="s">
        <v>166</v>
      </c>
      <c r="D2661" s="14" t="s">
        <v>36474</v>
      </c>
    </row>
    <row r="2662" spans="1:4" ht="15.75" customHeight="1">
      <c r="A2662" s="14" t="s">
        <v>7607</v>
      </c>
      <c r="B2662" s="370" t="s">
        <v>14545</v>
      </c>
      <c r="C2662" s="14" t="s">
        <v>166</v>
      </c>
      <c r="D2662" s="14" t="s">
        <v>40315</v>
      </c>
    </row>
    <row r="2663" spans="1:4" ht="15.75" customHeight="1">
      <c r="A2663" s="14" t="s">
        <v>7608</v>
      </c>
      <c r="B2663" s="370" t="s">
        <v>14546</v>
      </c>
      <c r="C2663" s="14" t="s">
        <v>166</v>
      </c>
      <c r="D2663" s="14" t="s">
        <v>40316</v>
      </c>
    </row>
    <row r="2664" spans="1:4" ht="15.75" customHeight="1">
      <c r="A2664" s="14" t="s">
        <v>7609</v>
      </c>
      <c r="B2664" s="370" t="s">
        <v>14547</v>
      </c>
      <c r="C2664" s="14" t="s">
        <v>166</v>
      </c>
      <c r="D2664" s="14" t="s">
        <v>37232</v>
      </c>
    </row>
    <row r="2665" spans="1:4" ht="15.75" customHeight="1">
      <c r="A2665" s="14" t="s">
        <v>7610</v>
      </c>
      <c r="B2665" s="370" t="s">
        <v>14548</v>
      </c>
      <c r="C2665" s="14" t="s">
        <v>166</v>
      </c>
      <c r="D2665" s="14" t="s">
        <v>40317</v>
      </c>
    </row>
    <row r="2666" spans="1:4" ht="15.75" customHeight="1">
      <c r="A2666" s="14" t="s">
        <v>7611</v>
      </c>
      <c r="B2666" s="370" t="s">
        <v>14549</v>
      </c>
      <c r="C2666" s="14" t="s">
        <v>166</v>
      </c>
      <c r="D2666" s="14" t="s">
        <v>40318</v>
      </c>
    </row>
    <row r="2667" spans="1:4" ht="15.75" customHeight="1">
      <c r="A2667" s="14" t="s">
        <v>7612</v>
      </c>
      <c r="B2667" s="370" t="s">
        <v>14550</v>
      </c>
      <c r="C2667" s="14" t="s">
        <v>166</v>
      </c>
      <c r="D2667" s="14" t="s">
        <v>40319</v>
      </c>
    </row>
    <row r="2668" spans="1:4" ht="15.75" customHeight="1">
      <c r="A2668" s="14" t="s">
        <v>7613</v>
      </c>
      <c r="B2668" s="370" t="s">
        <v>14551</v>
      </c>
      <c r="C2668" s="14" t="s">
        <v>166</v>
      </c>
      <c r="D2668" s="14" t="s">
        <v>36723</v>
      </c>
    </row>
    <row r="2669" spans="1:4" ht="15.75" customHeight="1">
      <c r="A2669" s="14" t="s">
        <v>7614</v>
      </c>
      <c r="B2669" s="370" t="s">
        <v>14552</v>
      </c>
      <c r="C2669" s="14" t="s">
        <v>166</v>
      </c>
      <c r="D2669" s="14" t="s">
        <v>40320</v>
      </c>
    </row>
    <row r="2670" spans="1:4" ht="15.75" customHeight="1">
      <c r="A2670" s="14" t="s">
        <v>7615</v>
      </c>
      <c r="B2670" s="370" t="s">
        <v>14553</v>
      </c>
      <c r="C2670" s="14" t="s">
        <v>166</v>
      </c>
      <c r="D2670" s="14" t="s">
        <v>40321</v>
      </c>
    </row>
    <row r="2671" spans="1:4" ht="15.75" customHeight="1">
      <c r="A2671" s="14" t="s">
        <v>7616</v>
      </c>
      <c r="B2671" s="370" t="s">
        <v>14554</v>
      </c>
      <c r="C2671" s="14" t="s">
        <v>166</v>
      </c>
      <c r="D2671" s="14" t="s">
        <v>40322</v>
      </c>
    </row>
    <row r="2672" spans="1:4" ht="15.75" customHeight="1">
      <c r="A2672" s="14" t="s">
        <v>7617</v>
      </c>
      <c r="B2672" s="370" t="s">
        <v>14555</v>
      </c>
      <c r="C2672" s="14" t="s">
        <v>166</v>
      </c>
      <c r="D2672" s="14" t="s">
        <v>40323</v>
      </c>
    </row>
    <row r="2673" spans="1:4" ht="15.75" customHeight="1">
      <c r="A2673" s="14" t="s">
        <v>7618</v>
      </c>
      <c r="B2673" s="370" t="s">
        <v>14556</v>
      </c>
      <c r="C2673" s="14" t="s">
        <v>166</v>
      </c>
      <c r="D2673" s="14" t="s">
        <v>40324</v>
      </c>
    </row>
    <row r="2674" spans="1:4" ht="15.75" customHeight="1">
      <c r="A2674" s="14" t="s">
        <v>7619</v>
      </c>
      <c r="B2674" s="370" t="s">
        <v>14557</v>
      </c>
      <c r="C2674" s="14" t="s">
        <v>166</v>
      </c>
      <c r="D2674" s="14" t="s">
        <v>40325</v>
      </c>
    </row>
    <row r="2675" spans="1:4" ht="40.5">
      <c r="A2675" s="14" t="s">
        <v>7620</v>
      </c>
      <c r="B2675" s="370" t="s">
        <v>14558</v>
      </c>
      <c r="C2675" s="14" t="s">
        <v>160</v>
      </c>
      <c r="D2675" s="14" t="s">
        <v>18778</v>
      </c>
    </row>
    <row r="2676" spans="1:4" ht="15.75" customHeight="1">
      <c r="A2676" s="14" t="s">
        <v>7621</v>
      </c>
      <c r="B2676" s="370" t="s">
        <v>14559</v>
      </c>
      <c r="C2676" s="14" t="s">
        <v>160</v>
      </c>
      <c r="D2676" s="14" t="s">
        <v>18820</v>
      </c>
    </row>
    <row r="2677" spans="1:4" ht="15.75" customHeight="1">
      <c r="A2677" s="14" t="s">
        <v>7622</v>
      </c>
      <c r="B2677" s="370" t="s">
        <v>14560</v>
      </c>
      <c r="C2677" s="14" t="s">
        <v>160</v>
      </c>
      <c r="D2677" s="14" t="s">
        <v>37694</v>
      </c>
    </row>
    <row r="2678" spans="1:4" ht="15.75" customHeight="1">
      <c r="A2678" s="14" t="s">
        <v>7623</v>
      </c>
      <c r="B2678" s="370" t="s">
        <v>14561</v>
      </c>
      <c r="C2678" s="14" t="s">
        <v>160</v>
      </c>
      <c r="D2678" s="14" t="s">
        <v>18873</v>
      </c>
    </row>
    <row r="2679" spans="1:4" ht="15.75" customHeight="1">
      <c r="A2679" s="14" t="s">
        <v>7624</v>
      </c>
      <c r="B2679" s="370" t="s">
        <v>14562</v>
      </c>
      <c r="C2679" s="14" t="s">
        <v>160</v>
      </c>
      <c r="D2679" s="14" t="s">
        <v>18791</v>
      </c>
    </row>
    <row r="2680" spans="1:4" ht="15.75" customHeight="1">
      <c r="A2680" s="14" t="s">
        <v>7625</v>
      </c>
      <c r="B2680" s="370" t="s">
        <v>14563</v>
      </c>
      <c r="C2680" s="14" t="s">
        <v>160</v>
      </c>
      <c r="D2680" s="14" t="s">
        <v>37080</v>
      </c>
    </row>
    <row r="2681" spans="1:4" ht="15.75" customHeight="1">
      <c r="A2681" s="14" t="s">
        <v>7626</v>
      </c>
      <c r="B2681" s="370" t="s">
        <v>14564</v>
      </c>
      <c r="C2681" s="14" t="s">
        <v>160</v>
      </c>
      <c r="D2681" s="14" t="s">
        <v>37154</v>
      </c>
    </row>
    <row r="2682" spans="1:4" ht="15.75" customHeight="1">
      <c r="A2682" s="14" t="s">
        <v>7627</v>
      </c>
      <c r="B2682" s="370" t="s">
        <v>14565</v>
      </c>
      <c r="C2682" s="14" t="s">
        <v>160</v>
      </c>
      <c r="D2682" s="14" t="s">
        <v>40326</v>
      </c>
    </row>
    <row r="2683" spans="1:4" ht="15.75" customHeight="1">
      <c r="A2683" s="14" t="s">
        <v>7628</v>
      </c>
      <c r="B2683" s="370" t="s">
        <v>14566</v>
      </c>
      <c r="C2683" s="14" t="s">
        <v>160</v>
      </c>
      <c r="D2683" s="14" t="s">
        <v>19186</v>
      </c>
    </row>
    <row r="2684" spans="1:4" ht="15.75" customHeight="1">
      <c r="A2684" s="14" t="s">
        <v>7629</v>
      </c>
      <c r="B2684" s="370" t="s">
        <v>14567</v>
      </c>
      <c r="C2684" s="14" t="s">
        <v>160</v>
      </c>
      <c r="D2684" s="14" t="s">
        <v>18469</v>
      </c>
    </row>
    <row r="2685" spans="1:4" ht="15.75" customHeight="1">
      <c r="A2685" s="14" t="s">
        <v>7630</v>
      </c>
      <c r="B2685" s="370" t="s">
        <v>14568</v>
      </c>
      <c r="C2685" s="14" t="s">
        <v>160</v>
      </c>
      <c r="D2685" s="14" t="s">
        <v>18442</v>
      </c>
    </row>
    <row r="2686" spans="1:4" ht="15.75" customHeight="1">
      <c r="A2686" s="14" t="s">
        <v>7631</v>
      </c>
      <c r="B2686" s="370" t="s">
        <v>14569</v>
      </c>
      <c r="C2686" s="14" t="s">
        <v>160</v>
      </c>
      <c r="D2686" s="14" t="s">
        <v>19110</v>
      </c>
    </row>
    <row r="2687" spans="1:4" ht="15.75" customHeight="1">
      <c r="A2687" s="14" t="s">
        <v>7632</v>
      </c>
      <c r="B2687" s="370" t="s">
        <v>14570</v>
      </c>
      <c r="C2687" s="14" t="s">
        <v>160</v>
      </c>
      <c r="D2687" s="14" t="s">
        <v>36727</v>
      </c>
    </row>
    <row r="2688" spans="1:4" ht="15.75" customHeight="1">
      <c r="A2688" s="14" t="s">
        <v>7633</v>
      </c>
      <c r="B2688" s="370" t="s">
        <v>14571</v>
      </c>
      <c r="C2688" s="14" t="s">
        <v>160</v>
      </c>
      <c r="D2688" s="14" t="s">
        <v>18828</v>
      </c>
    </row>
    <row r="2689" spans="1:4" ht="15.75" customHeight="1">
      <c r="A2689" s="14" t="s">
        <v>7634</v>
      </c>
      <c r="B2689" s="370" t="s">
        <v>14572</v>
      </c>
      <c r="C2689" s="14" t="s">
        <v>160</v>
      </c>
      <c r="D2689" s="14" t="s">
        <v>36687</v>
      </c>
    </row>
    <row r="2690" spans="1:4" ht="15.75" customHeight="1">
      <c r="A2690" s="14" t="s">
        <v>7635</v>
      </c>
      <c r="B2690" s="370" t="s">
        <v>14573</v>
      </c>
      <c r="C2690" s="14" t="s">
        <v>160</v>
      </c>
      <c r="D2690" s="14" t="s">
        <v>19616</v>
      </c>
    </row>
    <row r="2691" spans="1:4" ht="15.75" customHeight="1">
      <c r="A2691" s="14" t="s">
        <v>7636</v>
      </c>
      <c r="B2691" s="370" t="s">
        <v>14574</v>
      </c>
      <c r="C2691" s="14" t="s">
        <v>160</v>
      </c>
      <c r="D2691" s="14" t="s">
        <v>19159</v>
      </c>
    </row>
    <row r="2692" spans="1:4" ht="15.75" customHeight="1">
      <c r="A2692" s="14" t="s">
        <v>7637</v>
      </c>
      <c r="B2692" s="370" t="s">
        <v>14575</v>
      </c>
      <c r="C2692" s="14" t="s">
        <v>160</v>
      </c>
      <c r="D2692" s="14" t="s">
        <v>40308</v>
      </c>
    </row>
    <row r="2693" spans="1:4" ht="15.75" customHeight="1">
      <c r="A2693" s="14" t="s">
        <v>7638</v>
      </c>
      <c r="B2693" s="370" t="s">
        <v>14576</v>
      </c>
      <c r="C2693" s="14" t="s">
        <v>160</v>
      </c>
      <c r="D2693" s="14" t="s">
        <v>19615</v>
      </c>
    </row>
    <row r="2694" spans="1:4" ht="15.75" customHeight="1">
      <c r="A2694" s="14" t="s">
        <v>7639</v>
      </c>
      <c r="B2694" s="370" t="s">
        <v>14577</v>
      </c>
      <c r="C2694" s="14" t="s">
        <v>160</v>
      </c>
      <c r="D2694" s="14" t="s">
        <v>18842</v>
      </c>
    </row>
    <row r="2695" spans="1:4" ht="15.75" customHeight="1">
      <c r="A2695" s="14" t="s">
        <v>7640</v>
      </c>
      <c r="B2695" s="370" t="s">
        <v>14578</v>
      </c>
      <c r="C2695" s="14" t="s">
        <v>160</v>
      </c>
      <c r="D2695" s="14" t="s">
        <v>19463</v>
      </c>
    </row>
    <row r="2696" spans="1:4" ht="15.75" customHeight="1">
      <c r="A2696" s="14" t="s">
        <v>7641</v>
      </c>
      <c r="B2696" s="370" t="s">
        <v>14579</v>
      </c>
      <c r="C2696" s="14" t="s">
        <v>160</v>
      </c>
      <c r="D2696" s="14" t="s">
        <v>18873</v>
      </c>
    </row>
    <row r="2697" spans="1:4" ht="15.75" customHeight="1">
      <c r="A2697" s="14" t="s">
        <v>7642</v>
      </c>
      <c r="B2697" s="370" t="s">
        <v>14580</v>
      </c>
      <c r="C2697" s="14" t="s">
        <v>160</v>
      </c>
      <c r="D2697" s="14" t="s">
        <v>36728</v>
      </c>
    </row>
    <row r="2698" spans="1:4" ht="15.75" customHeight="1">
      <c r="A2698" s="14" t="s">
        <v>7643</v>
      </c>
      <c r="B2698" s="370" t="s">
        <v>14581</v>
      </c>
      <c r="C2698" s="14" t="s">
        <v>160</v>
      </c>
      <c r="D2698" s="14" t="s">
        <v>18897</v>
      </c>
    </row>
    <row r="2699" spans="1:4" ht="15.75" customHeight="1">
      <c r="A2699" s="14" t="s">
        <v>7644</v>
      </c>
      <c r="B2699" s="370" t="s">
        <v>14582</v>
      </c>
      <c r="C2699" s="14" t="s">
        <v>160</v>
      </c>
      <c r="D2699" s="14" t="s">
        <v>21605</v>
      </c>
    </row>
    <row r="2700" spans="1:4" ht="15.75" customHeight="1">
      <c r="A2700" s="14" t="s">
        <v>7645</v>
      </c>
      <c r="B2700" s="370" t="s">
        <v>14583</v>
      </c>
      <c r="C2700" s="14" t="s">
        <v>160</v>
      </c>
      <c r="D2700" s="14" t="s">
        <v>19787</v>
      </c>
    </row>
    <row r="2701" spans="1:4" ht="15.75" customHeight="1">
      <c r="A2701" s="14" t="s">
        <v>7646</v>
      </c>
      <c r="B2701" s="370" t="s">
        <v>14584</v>
      </c>
      <c r="C2701" s="14" t="s">
        <v>160</v>
      </c>
      <c r="D2701" s="14" t="s">
        <v>21802</v>
      </c>
    </row>
    <row r="2702" spans="1:4" ht="15.75" customHeight="1">
      <c r="A2702" s="14" t="s">
        <v>7647</v>
      </c>
      <c r="B2702" s="370" t="s">
        <v>14585</v>
      </c>
      <c r="C2702" s="14" t="s">
        <v>160</v>
      </c>
      <c r="D2702" s="14" t="s">
        <v>18905</v>
      </c>
    </row>
    <row r="2703" spans="1:4" ht="15.75" customHeight="1">
      <c r="A2703" s="14" t="s">
        <v>7648</v>
      </c>
      <c r="B2703" s="370" t="s">
        <v>14586</v>
      </c>
      <c r="C2703" s="14" t="s">
        <v>160</v>
      </c>
      <c r="D2703" s="14" t="s">
        <v>18999</v>
      </c>
    </row>
    <row r="2704" spans="1:4" ht="15.75" customHeight="1">
      <c r="A2704" s="14" t="s">
        <v>7649</v>
      </c>
      <c r="B2704" s="370" t="s">
        <v>14587</v>
      </c>
      <c r="C2704" s="14" t="s">
        <v>160</v>
      </c>
      <c r="D2704" s="14" t="s">
        <v>37879</v>
      </c>
    </row>
    <row r="2705" spans="1:4" ht="15.75" customHeight="1">
      <c r="A2705" s="14" t="s">
        <v>7650</v>
      </c>
      <c r="B2705" s="370" t="s">
        <v>14588</v>
      </c>
      <c r="C2705" s="14" t="s">
        <v>160</v>
      </c>
      <c r="D2705" s="14" t="s">
        <v>38291</v>
      </c>
    </row>
    <row r="2706" spans="1:4" ht="15.75" customHeight="1">
      <c r="A2706" s="14" t="s">
        <v>7651</v>
      </c>
      <c r="B2706" s="370" t="s">
        <v>14589</v>
      </c>
      <c r="C2706" s="14" t="s">
        <v>160</v>
      </c>
      <c r="D2706" s="14" t="s">
        <v>18893</v>
      </c>
    </row>
    <row r="2707" spans="1:4" ht="15.75" customHeight="1">
      <c r="A2707" s="14" t="s">
        <v>7652</v>
      </c>
      <c r="B2707" s="370" t="s">
        <v>14590</v>
      </c>
      <c r="C2707" s="14" t="s">
        <v>160</v>
      </c>
      <c r="D2707" s="14" t="s">
        <v>18769</v>
      </c>
    </row>
    <row r="2708" spans="1:4" ht="15.75" customHeight="1">
      <c r="A2708" s="14" t="s">
        <v>7653</v>
      </c>
      <c r="B2708" s="370" t="s">
        <v>14591</v>
      </c>
      <c r="C2708" s="14" t="s">
        <v>160</v>
      </c>
      <c r="D2708" s="14" t="s">
        <v>18393</v>
      </c>
    </row>
    <row r="2709" spans="1:4" ht="15.75" customHeight="1">
      <c r="A2709" s="14" t="s">
        <v>7654</v>
      </c>
      <c r="B2709" s="370" t="s">
        <v>14592</v>
      </c>
      <c r="C2709" s="14" t="s">
        <v>160</v>
      </c>
      <c r="D2709" s="14" t="s">
        <v>18613</v>
      </c>
    </row>
    <row r="2710" spans="1:4" ht="15.75" customHeight="1">
      <c r="A2710" s="14" t="s">
        <v>7655</v>
      </c>
      <c r="B2710" s="370" t="s">
        <v>14593</v>
      </c>
      <c r="C2710" s="14" t="s">
        <v>160</v>
      </c>
      <c r="D2710" s="14" t="s">
        <v>19181</v>
      </c>
    </row>
    <row r="2711" spans="1:4" ht="15.75" customHeight="1">
      <c r="A2711" s="14" t="s">
        <v>7656</v>
      </c>
      <c r="B2711" s="370" t="s">
        <v>14594</v>
      </c>
      <c r="C2711" s="14" t="s">
        <v>160</v>
      </c>
      <c r="D2711" s="14" t="s">
        <v>18994</v>
      </c>
    </row>
    <row r="2712" spans="1:4" ht="15.75" customHeight="1">
      <c r="A2712" s="14" t="s">
        <v>7657</v>
      </c>
      <c r="B2712" s="370" t="s">
        <v>14595</v>
      </c>
      <c r="C2712" s="14" t="s">
        <v>160</v>
      </c>
      <c r="D2712" s="14" t="s">
        <v>18947</v>
      </c>
    </row>
    <row r="2713" spans="1:4" ht="15.75" customHeight="1">
      <c r="A2713" s="14" t="s">
        <v>7658</v>
      </c>
      <c r="B2713" s="370" t="s">
        <v>14596</v>
      </c>
      <c r="C2713" s="14" t="s">
        <v>160</v>
      </c>
      <c r="D2713" s="14" t="s">
        <v>19763</v>
      </c>
    </row>
    <row r="2714" spans="1:4" ht="15.75" customHeight="1">
      <c r="A2714" s="14" t="s">
        <v>7659</v>
      </c>
      <c r="B2714" s="370" t="s">
        <v>14597</v>
      </c>
      <c r="C2714" s="14" t="s">
        <v>160</v>
      </c>
      <c r="D2714" s="14" t="s">
        <v>19855</v>
      </c>
    </row>
    <row r="2715" spans="1:4" ht="15.75" customHeight="1">
      <c r="A2715" s="14" t="s">
        <v>7660</v>
      </c>
      <c r="B2715" s="370" t="s">
        <v>14598</v>
      </c>
      <c r="C2715" s="14" t="s">
        <v>160</v>
      </c>
      <c r="D2715" s="14" t="s">
        <v>21936</v>
      </c>
    </row>
    <row r="2716" spans="1:4" ht="15.75" customHeight="1">
      <c r="A2716" s="14" t="s">
        <v>7661</v>
      </c>
      <c r="B2716" s="370" t="s">
        <v>14599</v>
      </c>
      <c r="C2716" s="14" t="s">
        <v>160</v>
      </c>
      <c r="D2716" s="14" t="s">
        <v>36730</v>
      </c>
    </row>
    <row r="2717" spans="1:4" ht="15.75" customHeight="1">
      <c r="A2717" s="14" t="s">
        <v>7662</v>
      </c>
      <c r="B2717" s="370" t="s">
        <v>14600</v>
      </c>
      <c r="C2717" s="14" t="s">
        <v>160</v>
      </c>
      <c r="D2717" s="14" t="s">
        <v>18427</v>
      </c>
    </row>
    <row r="2718" spans="1:4" ht="15.75" customHeight="1">
      <c r="A2718" s="14" t="s">
        <v>7663</v>
      </c>
      <c r="B2718" s="370" t="s">
        <v>14601</v>
      </c>
      <c r="C2718" s="14" t="s">
        <v>160</v>
      </c>
      <c r="D2718" s="14" t="s">
        <v>36731</v>
      </c>
    </row>
    <row r="2719" spans="1:4" ht="15.75" customHeight="1">
      <c r="A2719" s="14" t="s">
        <v>7664</v>
      </c>
      <c r="B2719" s="370" t="s">
        <v>35593</v>
      </c>
      <c r="C2719" s="14" t="s">
        <v>160</v>
      </c>
      <c r="D2719" s="14" t="s">
        <v>18835</v>
      </c>
    </row>
    <row r="2720" spans="1:4" ht="15.75" customHeight="1">
      <c r="A2720" s="14" t="s">
        <v>7665</v>
      </c>
      <c r="B2720" s="370" t="s">
        <v>35594</v>
      </c>
      <c r="C2720" s="14" t="s">
        <v>160</v>
      </c>
      <c r="D2720" s="14" t="s">
        <v>36452</v>
      </c>
    </row>
    <row r="2721" spans="1:4" ht="15.75" customHeight="1">
      <c r="A2721" s="14" t="s">
        <v>7666</v>
      </c>
      <c r="B2721" s="370" t="s">
        <v>35595</v>
      </c>
      <c r="C2721" s="14" t="s">
        <v>160</v>
      </c>
      <c r="D2721" s="14" t="s">
        <v>37388</v>
      </c>
    </row>
    <row r="2722" spans="1:4" ht="15.75" customHeight="1">
      <c r="A2722" s="14" t="s">
        <v>7667</v>
      </c>
      <c r="B2722" s="370" t="s">
        <v>35596</v>
      </c>
      <c r="C2722" s="14" t="s">
        <v>160</v>
      </c>
      <c r="D2722" s="14" t="s">
        <v>40327</v>
      </c>
    </row>
    <row r="2723" spans="1:4" ht="15.75" customHeight="1">
      <c r="A2723" s="14" t="s">
        <v>7668</v>
      </c>
      <c r="B2723" s="370" t="s">
        <v>35597</v>
      </c>
      <c r="C2723" s="14" t="s">
        <v>160</v>
      </c>
      <c r="D2723" s="14" t="s">
        <v>18366</v>
      </c>
    </row>
    <row r="2724" spans="1:4" ht="15.75" customHeight="1">
      <c r="A2724" s="14" t="s">
        <v>7669</v>
      </c>
      <c r="B2724" s="370" t="s">
        <v>35598</v>
      </c>
      <c r="C2724" s="14" t="s">
        <v>160</v>
      </c>
      <c r="D2724" s="14" t="s">
        <v>37635</v>
      </c>
    </row>
    <row r="2725" spans="1:4" ht="15.75" customHeight="1">
      <c r="A2725" s="14" t="s">
        <v>7670</v>
      </c>
      <c r="B2725" s="370" t="s">
        <v>14602</v>
      </c>
      <c r="C2725" s="14" t="s">
        <v>160</v>
      </c>
      <c r="D2725" s="14" t="s">
        <v>19654</v>
      </c>
    </row>
    <row r="2726" spans="1:4" ht="15.75" customHeight="1">
      <c r="A2726" s="14" t="s">
        <v>7671</v>
      </c>
      <c r="B2726" s="370" t="s">
        <v>14603</v>
      </c>
      <c r="C2726" s="14" t="s">
        <v>160</v>
      </c>
      <c r="D2726" s="14" t="s">
        <v>40328</v>
      </c>
    </row>
    <row r="2727" spans="1:4" ht="15.75" customHeight="1">
      <c r="A2727" s="14" t="s">
        <v>7672</v>
      </c>
      <c r="B2727" s="370" t="s">
        <v>14604</v>
      </c>
      <c r="C2727" s="14" t="s">
        <v>160</v>
      </c>
      <c r="D2727" s="14" t="s">
        <v>19014</v>
      </c>
    </row>
    <row r="2728" spans="1:4" ht="15.75" customHeight="1">
      <c r="A2728" s="14" t="s">
        <v>7673</v>
      </c>
      <c r="B2728" s="370" t="s">
        <v>14605</v>
      </c>
      <c r="C2728" s="14" t="s">
        <v>160</v>
      </c>
      <c r="D2728" s="14" t="s">
        <v>40329</v>
      </c>
    </row>
    <row r="2729" spans="1:4" ht="15.75" customHeight="1">
      <c r="A2729" s="14" t="s">
        <v>7674</v>
      </c>
      <c r="B2729" s="370" t="s">
        <v>14606</v>
      </c>
      <c r="C2729" s="14" t="s">
        <v>165</v>
      </c>
      <c r="D2729" s="14" t="s">
        <v>19659</v>
      </c>
    </row>
    <row r="2730" spans="1:4" ht="15.75" customHeight="1">
      <c r="A2730" s="14" t="s">
        <v>7675</v>
      </c>
      <c r="B2730" s="370" t="s">
        <v>14607</v>
      </c>
      <c r="C2730" s="14" t="s">
        <v>165</v>
      </c>
      <c r="D2730" s="14" t="s">
        <v>36942</v>
      </c>
    </row>
    <row r="2731" spans="1:4" ht="15.75" customHeight="1">
      <c r="A2731" s="14" t="s">
        <v>7676</v>
      </c>
      <c r="B2731" s="370" t="s">
        <v>14608</v>
      </c>
      <c r="C2731" s="14" t="s">
        <v>165</v>
      </c>
      <c r="D2731" s="14" t="s">
        <v>36452</v>
      </c>
    </row>
    <row r="2732" spans="1:4" ht="15.75" customHeight="1">
      <c r="A2732" s="14" t="s">
        <v>7677</v>
      </c>
      <c r="B2732" s="370" t="s">
        <v>14609</v>
      </c>
      <c r="C2732" s="14" t="s">
        <v>165</v>
      </c>
      <c r="D2732" s="14" t="s">
        <v>18411</v>
      </c>
    </row>
    <row r="2733" spans="1:4" ht="15.75" customHeight="1">
      <c r="A2733" s="14" t="s">
        <v>7678</v>
      </c>
      <c r="B2733" s="370" t="s">
        <v>14610</v>
      </c>
      <c r="C2733" s="14" t="s">
        <v>165</v>
      </c>
      <c r="D2733" s="14" t="s">
        <v>19840</v>
      </c>
    </row>
    <row r="2734" spans="1:4" ht="15.75" customHeight="1">
      <c r="A2734" s="14" t="s">
        <v>7679</v>
      </c>
      <c r="B2734" s="370" t="s">
        <v>14611</v>
      </c>
      <c r="C2734" s="14" t="s">
        <v>165</v>
      </c>
      <c r="D2734" s="14" t="s">
        <v>19197</v>
      </c>
    </row>
    <row r="2735" spans="1:4" ht="15.75" customHeight="1">
      <c r="A2735" s="14" t="s">
        <v>7680</v>
      </c>
      <c r="B2735" s="370" t="s">
        <v>14612</v>
      </c>
      <c r="C2735" s="14" t="s">
        <v>165</v>
      </c>
      <c r="D2735" s="14" t="s">
        <v>18945</v>
      </c>
    </row>
    <row r="2736" spans="1:4" ht="15.75" customHeight="1">
      <c r="A2736" s="14" t="s">
        <v>7681</v>
      </c>
      <c r="B2736" s="370" t="s">
        <v>14613</v>
      </c>
      <c r="C2736" s="14" t="s">
        <v>165</v>
      </c>
      <c r="D2736" s="14" t="s">
        <v>18581</v>
      </c>
    </row>
    <row r="2737" spans="1:4" ht="15.75" customHeight="1">
      <c r="A2737" s="14" t="s">
        <v>7682</v>
      </c>
      <c r="B2737" s="370" t="s">
        <v>14614</v>
      </c>
      <c r="C2737" s="14" t="s">
        <v>165</v>
      </c>
      <c r="D2737" s="14" t="s">
        <v>40330</v>
      </c>
    </row>
    <row r="2738" spans="1:4" ht="15.75" customHeight="1">
      <c r="A2738" s="14" t="s">
        <v>7683</v>
      </c>
      <c r="B2738" s="370" t="s">
        <v>14615</v>
      </c>
      <c r="C2738" s="14" t="s">
        <v>165</v>
      </c>
      <c r="D2738" s="14" t="s">
        <v>18981</v>
      </c>
    </row>
    <row r="2739" spans="1:4" ht="15.75" customHeight="1">
      <c r="A2739" s="14" t="s">
        <v>7684</v>
      </c>
      <c r="B2739" s="370" t="s">
        <v>14616</v>
      </c>
      <c r="C2739" s="14" t="s">
        <v>165</v>
      </c>
      <c r="D2739" s="14" t="s">
        <v>40179</v>
      </c>
    </row>
    <row r="2740" spans="1:4" ht="15.75" customHeight="1">
      <c r="A2740" s="14" t="s">
        <v>7685</v>
      </c>
      <c r="B2740" s="370" t="s">
        <v>14617</v>
      </c>
      <c r="C2740" s="14" t="s">
        <v>165</v>
      </c>
      <c r="D2740" s="14" t="s">
        <v>19097</v>
      </c>
    </row>
    <row r="2741" spans="1:4" ht="15.75" customHeight="1">
      <c r="A2741" s="14" t="s">
        <v>7686</v>
      </c>
      <c r="B2741" s="370" t="s">
        <v>14618</v>
      </c>
      <c r="C2741" s="14" t="s">
        <v>165</v>
      </c>
      <c r="D2741" s="14" t="s">
        <v>18978</v>
      </c>
    </row>
    <row r="2742" spans="1:4" ht="15.75" customHeight="1">
      <c r="A2742" s="14" t="s">
        <v>7687</v>
      </c>
      <c r="B2742" s="370" t="s">
        <v>14619</v>
      </c>
      <c r="C2742" s="14" t="s">
        <v>165</v>
      </c>
      <c r="D2742" s="14" t="s">
        <v>18519</v>
      </c>
    </row>
    <row r="2743" spans="1:4" ht="15.75" customHeight="1">
      <c r="A2743" s="14" t="s">
        <v>7688</v>
      </c>
      <c r="B2743" s="370" t="s">
        <v>14620</v>
      </c>
      <c r="C2743" s="14" t="s">
        <v>165</v>
      </c>
      <c r="D2743" s="14" t="s">
        <v>18769</v>
      </c>
    </row>
    <row r="2744" spans="1:4" ht="15.75" customHeight="1">
      <c r="A2744" s="14" t="s">
        <v>7689</v>
      </c>
      <c r="B2744" s="370" t="s">
        <v>14621</v>
      </c>
      <c r="C2744" s="14" t="s">
        <v>165</v>
      </c>
      <c r="D2744" s="14" t="s">
        <v>19063</v>
      </c>
    </row>
    <row r="2745" spans="1:4" ht="15.75" customHeight="1">
      <c r="A2745" s="14" t="s">
        <v>7690</v>
      </c>
      <c r="B2745" s="370" t="s">
        <v>14622</v>
      </c>
      <c r="C2745" s="14" t="s">
        <v>165</v>
      </c>
      <c r="D2745" s="14" t="s">
        <v>18813</v>
      </c>
    </row>
    <row r="2746" spans="1:4" ht="15.75" customHeight="1">
      <c r="A2746" s="14" t="s">
        <v>7691</v>
      </c>
      <c r="B2746" s="370" t="s">
        <v>14623</v>
      </c>
      <c r="C2746" s="14" t="s">
        <v>165</v>
      </c>
      <c r="D2746" s="14" t="s">
        <v>21981</v>
      </c>
    </row>
    <row r="2747" spans="1:4" ht="15.75" customHeight="1">
      <c r="A2747" s="14" t="s">
        <v>7692</v>
      </c>
      <c r="B2747" s="370" t="s">
        <v>14624</v>
      </c>
      <c r="C2747" s="14" t="s">
        <v>165</v>
      </c>
      <c r="D2747" s="14" t="s">
        <v>19584</v>
      </c>
    </row>
    <row r="2748" spans="1:4" ht="15.75" customHeight="1">
      <c r="A2748" s="14" t="s">
        <v>7693</v>
      </c>
      <c r="B2748" s="370" t="s">
        <v>14625</v>
      </c>
      <c r="C2748" s="14" t="s">
        <v>165</v>
      </c>
      <c r="D2748" s="14" t="s">
        <v>19071</v>
      </c>
    </row>
    <row r="2749" spans="1:4" ht="15.75" customHeight="1">
      <c r="A2749" s="14" t="s">
        <v>7694</v>
      </c>
      <c r="B2749" s="370" t="s">
        <v>14626</v>
      </c>
      <c r="C2749" s="14" t="s">
        <v>165</v>
      </c>
      <c r="D2749" s="14" t="s">
        <v>18797</v>
      </c>
    </row>
    <row r="2750" spans="1:4" ht="15.75" customHeight="1">
      <c r="A2750" s="14" t="s">
        <v>7695</v>
      </c>
      <c r="B2750" s="370" t="s">
        <v>14627</v>
      </c>
      <c r="C2750" s="14" t="s">
        <v>165</v>
      </c>
      <c r="D2750" s="14" t="s">
        <v>40331</v>
      </c>
    </row>
    <row r="2751" spans="1:4" ht="15.75" customHeight="1">
      <c r="A2751" s="14" t="s">
        <v>7696</v>
      </c>
      <c r="B2751" s="370" t="s">
        <v>14628</v>
      </c>
      <c r="C2751" s="14" t="s">
        <v>165</v>
      </c>
      <c r="D2751" s="14" t="s">
        <v>18721</v>
      </c>
    </row>
    <row r="2752" spans="1:4" ht="15.75" customHeight="1">
      <c r="A2752" s="14" t="s">
        <v>7697</v>
      </c>
      <c r="B2752" s="370" t="s">
        <v>14629</v>
      </c>
      <c r="C2752" s="14" t="s">
        <v>165</v>
      </c>
      <c r="D2752" s="14" t="s">
        <v>40187</v>
      </c>
    </row>
    <row r="2753" spans="1:4" ht="15.75" customHeight="1">
      <c r="A2753" s="14" t="s">
        <v>7698</v>
      </c>
      <c r="B2753" s="370" t="s">
        <v>14630</v>
      </c>
      <c r="C2753" s="14" t="s">
        <v>165</v>
      </c>
      <c r="D2753" s="14" t="s">
        <v>18856</v>
      </c>
    </row>
    <row r="2754" spans="1:4" ht="15.75" customHeight="1">
      <c r="A2754" s="14" t="s">
        <v>7699</v>
      </c>
      <c r="B2754" s="370" t="s">
        <v>14631</v>
      </c>
      <c r="C2754" s="14" t="s">
        <v>165</v>
      </c>
      <c r="D2754" s="14" t="s">
        <v>18368</v>
      </c>
    </row>
    <row r="2755" spans="1:4" ht="15.75" customHeight="1">
      <c r="A2755" s="14" t="s">
        <v>7700</v>
      </c>
      <c r="B2755" s="370" t="s">
        <v>14632</v>
      </c>
      <c r="C2755" s="14" t="s">
        <v>165</v>
      </c>
      <c r="D2755" s="14" t="s">
        <v>40332</v>
      </c>
    </row>
    <row r="2756" spans="1:4" ht="15.75" customHeight="1">
      <c r="A2756" s="14" t="s">
        <v>7701</v>
      </c>
      <c r="B2756" s="370" t="s">
        <v>14633</v>
      </c>
      <c r="C2756" s="14" t="s">
        <v>165</v>
      </c>
      <c r="D2756" s="14" t="s">
        <v>19137</v>
      </c>
    </row>
    <row r="2757" spans="1:4" ht="15.75" customHeight="1">
      <c r="A2757" s="14" t="s">
        <v>7702</v>
      </c>
      <c r="B2757" s="370" t="s">
        <v>14634</v>
      </c>
      <c r="C2757" s="14" t="s">
        <v>165</v>
      </c>
      <c r="D2757" s="14" t="s">
        <v>19202</v>
      </c>
    </row>
    <row r="2758" spans="1:4" ht="15.75" customHeight="1">
      <c r="A2758" s="14" t="s">
        <v>7703</v>
      </c>
      <c r="B2758" s="370" t="s">
        <v>14635</v>
      </c>
      <c r="C2758" s="14" t="s">
        <v>165</v>
      </c>
      <c r="D2758" s="14" t="s">
        <v>19787</v>
      </c>
    </row>
    <row r="2759" spans="1:4" ht="15.75" customHeight="1">
      <c r="A2759" s="14" t="s">
        <v>7704</v>
      </c>
      <c r="B2759" s="370" t="s">
        <v>14636</v>
      </c>
      <c r="C2759" s="14" t="s">
        <v>165</v>
      </c>
      <c r="D2759" s="14" t="s">
        <v>18998</v>
      </c>
    </row>
    <row r="2760" spans="1:4" ht="15.75" customHeight="1">
      <c r="A2760" s="14" t="s">
        <v>7705</v>
      </c>
      <c r="B2760" s="370" t="s">
        <v>14637</v>
      </c>
      <c r="C2760" s="14" t="s">
        <v>165</v>
      </c>
      <c r="D2760" s="14" t="s">
        <v>19005</v>
      </c>
    </row>
    <row r="2761" spans="1:4" ht="15.75" customHeight="1">
      <c r="A2761" s="14" t="s">
        <v>7706</v>
      </c>
      <c r="B2761" s="370" t="s">
        <v>14638</v>
      </c>
      <c r="C2761" s="14" t="s">
        <v>165</v>
      </c>
      <c r="D2761" s="14" t="s">
        <v>19002</v>
      </c>
    </row>
    <row r="2762" spans="1:4" ht="15.75" customHeight="1">
      <c r="A2762" s="14" t="s">
        <v>7707</v>
      </c>
      <c r="B2762" s="370" t="s">
        <v>14639</v>
      </c>
      <c r="C2762" s="14" t="s">
        <v>165</v>
      </c>
      <c r="D2762" s="14" t="s">
        <v>18976</v>
      </c>
    </row>
    <row r="2763" spans="1:4" ht="15.75" customHeight="1">
      <c r="A2763" s="14" t="s">
        <v>7708</v>
      </c>
      <c r="B2763" s="370" t="s">
        <v>14640</v>
      </c>
      <c r="C2763" s="14" t="s">
        <v>165</v>
      </c>
      <c r="D2763" s="14" t="s">
        <v>19341</v>
      </c>
    </row>
    <row r="2764" spans="1:4" ht="15.75" customHeight="1">
      <c r="A2764" s="14" t="s">
        <v>7709</v>
      </c>
      <c r="B2764" s="370" t="s">
        <v>14641</v>
      </c>
      <c r="C2764" s="14" t="s">
        <v>165</v>
      </c>
      <c r="D2764" s="14" t="s">
        <v>36684</v>
      </c>
    </row>
    <row r="2765" spans="1:4" ht="15.75" customHeight="1">
      <c r="A2765" s="14" t="s">
        <v>7710</v>
      </c>
      <c r="B2765" s="370" t="s">
        <v>14642</v>
      </c>
      <c r="C2765" s="14" t="s">
        <v>165</v>
      </c>
      <c r="D2765" s="14" t="s">
        <v>40333</v>
      </c>
    </row>
    <row r="2766" spans="1:4" ht="15.75" customHeight="1">
      <c r="A2766" s="14" t="s">
        <v>7711</v>
      </c>
      <c r="B2766" s="370" t="s">
        <v>14643</v>
      </c>
      <c r="C2766" s="14" t="s">
        <v>165</v>
      </c>
      <c r="D2766" s="14" t="s">
        <v>40334</v>
      </c>
    </row>
    <row r="2767" spans="1:4" ht="15.75" customHeight="1">
      <c r="A2767" s="14" t="s">
        <v>7712</v>
      </c>
      <c r="B2767" s="370" t="s">
        <v>14644</v>
      </c>
      <c r="C2767" s="14" t="s">
        <v>165</v>
      </c>
      <c r="D2767" s="14" t="s">
        <v>19856</v>
      </c>
    </row>
    <row r="2768" spans="1:4" ht="15.75" customHeight="1">
      <c r="A2768" s="14" t="s">
        <v>7713</v>
      </c>
      <c r="B2768" s="370" t="s">
        <v>14645</v>
      </c>
      <c r="C2768" s="14" t="s">
        <v>165</v>
      </c>
      <c r="D2768" s="14" t="s">
        <v>38338</v>
      </c>
    </row>
    <row r="2769" spans="1:4" ht="15.75" customHeight="1">
      <c r="A2769" s="14" t="s">
        <v>7714</v>
      </c>
      <c r="B2769" s="370" t="s">
        <v>14646</v>
      </c>
      <c r="C2769" s="14" t="s">
        <v>165</v>
      </c>
      <c r="D2769" s="14" t="s">
        <v>40335</v>
      </c>
    </row>
    <row r="2770" spans="1:4" ht="15.75" customHeight="1">
      <c r="A2770" s="14" t="s">
        <v>7715</v>
      </c>
      <c r="B2770" s="370" t="s">
        <v>14647</v>
      </c>
      <c r="C2770" s="14" t="s">
        <v>165</v>
      </c>
      <c r="D2770" s="14" t="s">
        <v>36918</v>
      </c>
    </row>
    <row r="2771" spans="1:4" ht="15.75" customHeight="1">
      <c r="A2771" s="14" t="s">
        <v>7716</v>
      </c>
      <c r="B2771" s="370" t="s">
        <v>14648</v>
      </c>
      <c r="C2771" s="14" t="s">
        <v>165</v>
      </c>
      <c r="D2771" s="14" t="s">
        <v>40336</v>
      </c>
    </row>
    <row r="2772" spans="1:4" ht="15.75" customHeight="1">
      <c r="A2772" s="14" t="s">
        <v>7717</v>
      </c>
      <c r="B2772" s="370" t="s">
        <v>14649</v>
      </c>
      <c r="C2772" s="14" t="s">
        <v>165</v>
      </c>
      <c r="D2772" s="14" t="s">
        <v>40337</v>
      </c>
    </row>
    <row r="2773" spans="1:4" ht="15.75" customHeight="1">
      <c r="A2773" s="14" t="s">
        <v>7718</v>
      </c>
      <c r="B2773" s="370" t="s">
        <v>14650</v>
      </c>
      <c r="C2773" s="14" t="s">
        <v>165</v>
      </c>
      <c r="D2773" s="14" t="s">
        <v>36777</v>
      </c>
    </row>
    <row r="2774" spans="1:4" ht="15.75" customHeight="1">
      <c r="A2774" s="14" t="s">
        <v>7719</v>
      </c>
      <c r="B2774" s="370" t="s">
        <v>14651</v>
      </c>
      <c r="C2774" s="14" t="s">
        <v>165</v>
      </c>
      <c r="D2774" s="14" t="s">
        <v>40338</v>
      </c>
    </row>
    <row r="2775" spans="1:4" ht="15.75" customHeight="1">
      <c r="A2775" s="14" t="s">
        <v>7720</v>
      </c>
      <c r="B2775" s="370" t="s">
        <v>14652</v>
      </c>
      <c r="C2775" s="14" t="s">
        <v>165</v>
      </c>
      <c r="D2775" s="14" t="s">
        <v>40339</v>
      </c>
    </row>
    <row r="2776" spans="1:4" ht="15.75" customHeight="1">
      <c r="A2776" s="14" t="s">
        <v>7721</v>
      </c>
      <c r="B2776" s="370" t="s">
        <v>14653</v>
      </c>
      <c r="C2776" s="14" t="s">
        <v>165</v>
      </c>
      <c r="D2776" s="14" t="s">
        <v>40340</v>
      </c>
    </row>
    <row r="2777" spans="1:4" ht="15.75" customHeight="1">
      <c r="A2777" s="14" t="s">
        <v>7722</v>
      </c>
      <c r="B2777" s="370" t="s">
        <v>14654</v>
      </c>
      <c r="C2777" s="14" t="s">
        <v>165</v>
      </c>
      <c r="D2777" s="14" t="s">
        <v>21698</v>
      </c>
    </row>
    <row r="2778" spans="1:4" ht="15.75" customHeight="1">
      <c r="A2778" s="14" t="s">
        <v>7723</v>
      </c>
      <c r="B2778" s="370" t="s">
        <v>14655</v>
      </c>
      <c r="C2778" s="14" t="s">
        <v>160</v>
      </c>
      <c r="D2778" s="14" t="s">
        <v>19303</v>
      </c>
    </row>
    <row r="2779" spans="1:4" ht="15.75" customHeight="1">
      <c r="A2779" s="14" t="s">
        <v>7724</v>
      </c>
      <c r="B2779" s="370" t="s">
        <v>14656</v>
      </c>
      <c r="C2779" s="14" t="s">
        <v>160</v>
      </c>
      <c r="D2779" s="14" t="s">
        <v>18648</v>
      </c>
    </row>
    <row r="2780" spans="1:4" ht="15.75" customHeight="1">
      <c r="A2780" s="14" t="s">
        <v>7725</v>
      </c>
      <c r="B2780" s="370" t="s">
        <v>14657</v>
      </c>
      <c r="C2780" s="14" t="s">
        <v>160</v>
      </c>
      <c r="D2780" s="14" t="s">
        <v>39185</v>
      </c>
    </row>
    <row r="2781" spans="1:4" ht="15.75" customHeight="1">
      <c r="A2781" s="14" t="s">
        <v>7726</v>
      </c>
      <c r="B2781" s="370" t="s">
        <v>14658</v>
      </c>
      <c r="C2781" s="14" t="s">
        <v>160</v>
      </c>
      <c r="D2781" s="14" t="s">
        <v>40341</v>
      </c>
    </row>
    <row r="2782" spans="1:4" ht="15.75" customHeight="1">
      <c r="A2782" s="14" t="s">
        <v>7727</v>
      </c>
      <c r="B2782" s="370" t="s">
        <v>14659</v>
      </c>
      <c r="C2782" s="14" t="s">
        <v>160</v>
      </c>
      <c r="D2782" s="14" t="s">
        <v>19640</v>
      </c>
    </row>
    <row r="2783" spans="1:4" ht="15.75" customHeight="1">
      <c r="A2783" s="14" t="s">
        <v>7728</v>
      </c>
      <c r="B2783" s="370" t="s">
        <v>14660</v>
      </c>
      <c r="C2783" s="14" t="s">
        <v>160</v>
      </c>
      <c r="D2783" s="14" t="s">
        <v>19457</v>
      </c>
    </row>
    <row r="2784" spans="1:4" ht="15.75" customHeight="1">
      <c r="A2784" s="14" t="s">
        <v>7729</v>
      </c>
      <c r="B2784" s="370" t="s">
        <v>14661</v>
      </c>
      <c r="C2784" s="14" t="s">
        <v>160</v>
      </c>
      <c r="D2784" s="14" t="s">
        <v>19417</v>
      </c>
    </row>
    <row r="2785" spans="1:4" ht="15.75" customHeight="1">
      <c r="A2785" s="14" t="s">
        <v>7730</v>
      </c>
      <c r="B2785" s="370" t="s">
        <v>14662</v>
      </c>
      <c r="C2785" s="14" t="s">
        <v>160</v>
      </c>
      <c r="D2785" s="14" t="s">
        <v>18854</v>
      </c>
    </row>
    <row r="2786" spans="1:4" ht="15.75" customHeight="1">
      <c r="A2786" s="14" t="s">
        <v>7731</v>
      </c>
      <c r="B2786" s="370" t="s">
        <v>14663</v>
      </c>
      <c r="C2786" s="14" t="s">
        <v>160</v>
      </c>
      <c r="D2786" s="14" t="s">
        <v>36813</v>
      </c>
    </row>
    <row r="2787" spans="1:4" ht="15.75" customHeight="1">
      <c r="A2787" s="14" t="s">
        <v>7732</v>
      </c>
      <c r="B2787" s="370" t="s">
        <v>14664</v>
      </c>
      <c r="C2787" s="14" t="s">
        <v>160</v>
      </c>
      <c r="D2787" s="14" t="s">
        <v>37198</v>
      </c>
    </row>
    <row r="2788" spans="1:4" ht="15.75" customHeight="1">
      <c r="A2788" s="14" t="s">
        <v>7733</v>
      </c>
      <c r="B2788" s="370" t="s">
        <v>14665</v>
      </c>
      <c r="C2788" s="14" t="s">
        <v>160</v>
      </c>
      <c r="D2788" s="14" t="s">
        <v>18880</v>
      </c>
    </row>
    <row r="2789" spans="1:4" ht="15.75" customHeight="1">
      <c r="A2789" s="14" t="s">
        <v>7734</v>
      </c>
      <c r="B2789" s="370" t="s">
        <v>14666</v>
      </c>
      <c r="C2789" s="14" t="s">
        <v>160</v>
      </c>
      <c r="D2789" s="14" t="s">
        <v>19390</v>
      </c>
    </row>
    <row r="2790" spans="1:4" ht="15.75" customHeight="1">
      <c r="A2790" s="14" t="s">
        <v>7735</v>
      </c>
      <c r="B2790" s="370" t="s">
        <v>14667</v>
      </c>
      <c r="C2790" s="14" t="s">
        <v>160</v>
      </c>
      <c r="D2790" s="14" t="s">
        <v>18842</v>
      </c>
    </row>
    <row r="2791" spans="1:4" ht="15.75" customHeight="1">
      <c r="A2791" s="14" t="s">
        <v>7736</v>
      </c>
      <c r="B2791" s="370" t="s">
        <v>14668</v>
      </c>
      <c r="C2791" s="14" t="s">
        <v>160</v>
      </c>
      <c r="D2791" s="14" t="s">
        <v>18990</v>
      </c>
    </row>
    <row r="2792" spans="1:4" ht="15.75" customHeight="1">
      <c r="A2792" s="14" t="s">
        <v>7737</v>
      </c>
      <c r="B2792" s="370" t="s">
        <v>14669</v>
      </c>
      <c r="C2792" s="14" t="s">
        <v>160</v>
      </c>
      <c r="D2792" s="14" t="s">
        <v>18404</v>
      </c>
    </row>
    <row r="2793" spans="1:4" ht="15.75" customHeight="1">
      <c r="A2793" s="14" t="s">
        <v>7738</v>
      </c>
      <c r="B2793" s="370" t="s">
        <v>14670</v>
      </c>
      <c r="C2793" s="14" t="s">
        <v>160</v>
      </c>
      <c r="D2793" s="14" t="s">
        <v>19792</v>
      </c>
    </row>
    <row r="2794" spans="1:4" ht="15.75" customHeight="1">
      <c r="A2794" s="14" t="s">
        <v>7739</v>
      </c>
      <c r="B2794" s="370" t="s">
        <v>14671</v>
      </c>
      <c r="C2794" s="14" t="s">
        <v>160</v>
      </c>
      <c r="D2794" s="14" t="s">
        <v>37067</v>
      </c>
    </row>
    <row r="2795" spans="1:4" ht="15.75" customHeight="1">
      <c r="A2795" s="14" t="s">
        <v>7740</v>
      </c>
      <c r="B2795" s="370" t="s">
        <v>14672</v>
      </c>
      <c r="C2795" s="14" t="s">
        <v>160</v>
      </c>
      <c r="D2795" s="14" t="s">
        <v>40075</v>
      </c>
    </row>
    <row r="2796" spans="1:4" ht="15.75" customHeight="1">
      <c r="A2796" s="14" t="s">
        <v>7741</v>
      </c>
      <c r="B2796" s="370" t="s">
        <v>14673</v>
      </c>
      <c r="C2796" s="14" t="s">
        <v>160</v>
      </c>
      <c r="D2796" s="14" t="s">
        <v>40342</v>
      </c>
    </row>
    <row r="2797" spans="1:4" ht="15.75" customHeight="1">
      <c r="A2797" s="14" t="s">
        <v>7742</v>
      </c>
      <c r="B2797" s="370" t="s">
        <v>14674</v>
      </c>
      <c r="C2797" s="14" t="s">
        <v>160</v>
      </c>
      <c r="D2797" s="14" t="s">
        <v>40343</v>
      </c>
    </row>
    <row r="2798" spans="1:4" ht="15.75" customHeight="1">
      <c r="A2798" s="14" t="s">
        <v>7743</v>
      </c>
      <c r="B2798" s="370" t="s">
        <v>14675</v>
      </c>
      <c r="C2798" s="14" t="s">
        <v>160</v>
      </c>
      <c r="D2798" s="14" t="s">
        <v>37234</v>
      </c>
    </row>
    <row r="2799" spans="1:4" ht="15.75" customHeight="1">
      <c r="A2799" s="14" t="s">
        <v>7744</v>
      </c>
      <c r="B2799" s="370" t="s">
        <v>14676</v>
      </c>
      <c r="C2799" s="14" t="s">
        <v>160</v>
      </c>
      <c r="D2799" s="14" t="s">
        <v>21748</v>
      </c>
    </row>
    <row r="2800" spans="1:4" ht="15.75" customHeight="1">
      <c r="A2800" s="14" t="s">
        <v>7745</v>
      </c>
      <c r="B2800" s="370" t="s">
        <v>14677</v>
      </c>
      <c r="C2800" s="14" t="s">
        <v>160</v>
      </c>
      <c r="D2800" s="14" t="s">
        <v>40344</v>
      </c>
    </row>
    <row r="2801" spans="1:4" ht="15.75" customHeight="1">
      <c r="A2801" s="14" t="s">
        <v>7746</v>
      </c>
      <c r="B2801" s="370" t="s">
        <v>14678</v>
      </c>
      <c r="C2801" s="14" t="s">
        <v>160</v>
      </c>
      <c r="D2801" s="14" t="s">
        <v>40345</v>
      </c>
    </row>
    <row r="2802" spans="1:4" ht="15.75" customHeight="1">
      <c r="A2802" s="14" t="s">
        <v>7747</v>
      </c>
      <c r="B2802" s="370" t="s">
        <v>14679</v>
      </c>
      <c r="C2802" s="14" t="s">
        <v>160</v>
      </c>
      <c r="D2802" s="14" t="s">
        <v>40346</v>
      </c>
    </row>
    <row r="2803" spans="1:4" ht="15.75" customHeight="1">
      <c r="A2803" s="14" t="s">
        <v>7748</v>
      </c>
      <c r="B2803" s="370" t="s">
        <v>14680</v>
      </c>
      <c r="C2803" s="14" t="s">
        <v>160</v>
      </c>
      <c r="D2803" s="14" t="s">
        <v>40347</v>
      </c>
    </row>
    <row r="2804" spans="1:4" ht="15.75" customHeight="1">
      <c r="A2804" s="14" t="s">
        <v>7749</v>
      </c>
      <c r="B2804" s="370" t="s">
        <v>14681</v>
      </c>
      <c r="C2804" s="14" t="s">
        <v>160</v>
      </c>
      <c r="D2804" s="14" t="s">
        <v>19189</v>
      </c>
    </row>
    <row r="2805" spans="1:4" ht="15.75" customHeight="1">
      <c r="A2805" s="14" t="s">
        <v>7750</v>
      </c>
      <c r="B2805" s="370" t="s">
        <v>14682</v>
      </c>
      <c r="C2805" s="14" t="s">
        <v>160</v>
      </c>
      <c r="D2805" s="14" t="s">
        <v>19362</v>
      </c>
    </row>
    <row r="2806" spans="1:4" ht="15.75" customHeight="1">
      <c r="A2806" s="14" t="s">
        <v>7751</v>
      </c>
      <c r="B2806" s="370" t="s">
        <v>14683</v>
      </c>
      <c r="C2806" s="14" t="s">
        <v>160</v>
      </c>
      <c r="D2806" s="14" t="s">
        <v>18729</v>
      </c>
    </row>
    <row r="2807" spans="1:4" ht="15.75" customHeight="1">
      <c r="A2807" s="14" t="s">
        <v>7752</v>
      </c>
      <c r="B2807" s="370" t="s">
        <v>14684</v>
      </c>
      <c r="C2807" s="14" t="s">
        <v>160</v>
      </c>
      <c r="D2807" s="14" t="s">
        <v>18765</v>
      </c>
    </row>
    <row r="2808" spans="1:4" ht="15.75" customHeight="1">
      <c r="A2808" s="14" t="s">
        <v>7753</v>
      </c>
      <c r="B2808" s="370" t="s">
        <v>14685</v>
      </c>
      <c r="C2808" s="14" t="s">
        <v>160</v>
      </c>
      <c r="D2808" s="14" t="s">
        <v>22102</v>
      </c>
    </row>
    <row r="2809" spans="1:4" ht="15.75" customHeight="1">
      <c r="A2809" s="14" t="s">
        <v>7754</v>
      </c>
      <c r="B2809" s="370" t="s">
        <v>14686</v>
      </c>
      <c r="C2809" s="14" t="s">
        <v>160</v>
      </c>
      <c r="D2809" s="14" t="s">
        <v>21770</v>
      </c>
    </row>
    <row r="2810" spans="1:4" ht="15.75" customHeight="1">
      <c r="A2810" s="14" t="s">
        <v>7755</v>
      </c>
      <c r="B2810" s="370" t="s">
        <v>14687</v>
      </c>
      <c r="C2810" s="14" t="s">
        <v>165</v>
      </c>
      <c r="D2810" s="14" t="s">
        <v>18798</v>
      </c>
    </row>
    <row r="2811" spans="1:4" ht="15.75" customHeight="1">
      <c r="A2811" s="14" t="s">
        <v>7756</v>
      </c>
      <c r="B2811" s="370" t="s">
        <v>14688</v>
      </c>
      <c r="C2811" s="14" t="s">
        <v>165</v>
      </c>
      <c r="D2811" s="14" t="s">
        <v>21724</v>
      </c>
    </row>
    <row r="2812" spans="1:4" ht="15.75" customHeight="1">
      <c r="A2812" s="14" t="s">
        <v>7757</v>
      </c>
      <c r="B2812" s="370" t="s">
        <v>14689</v>
      </c>
      <c r="C2812" s="14" t="s">
        <v>165</v>
      </c>
      <c r="D2812" s="14" t="s">
        <v>21691</v>
      </c>
    </row>
    <row r="2813" spans="1:4" ht="15.75" customHeight="1">
      <c r="A2813" s="14" t="s">
        <v>7758</v>
      </c>
      <c r="B2813" s="370" t="s">
        <v>14690</v>
      </c>
      <c r="C2813" s="14" t="s">
        <v>165</v>
      </c>
      <c r="D2813" s="14" t="s">
        <v>40178</v>
      </c>
    </row>
    <row r="2814" spans="1:4" ht="15.75" customHeight="1">
      <c r="A2814" s="14" t="s">
        <v>7759</v>
      </c>
      <c r="B2814" s="370" t="s">
        <v>14691</v>
      </c>
      <c r="C2814" s="14" t="s">
        <v>165</v>
      </c>
      <c r="D2814" s="14" t="s">
        <v>18870</v>
      </c>
    </row>
    <row r="2815" spans="1:4" ht="15.75" customHeight="1">
      <c r="A2815" s="14" t="s">
        <v>7760</v>
      </c>
      <c r="B2815" s="370" t="s">
        <v>14692</v>
      </c>
      <c r="C2815" s="14" t="s">
        <v>165</v>
      </c>
      <c r="D2815" s="14" t="s">
        <v>40348</v>
      </c>
    </row>
    <row r="2816" spans="1:4" ht="15.75" customHeight="1">
      <c r="A2816" s="14" t="s">
        <v>7761</v>
      </c>
      <c r="B2816" s="370" t="s">
        <v>14693</v>
      </c>
      <c r="C2816" s="14" t="s">
        <v>165</v>
      </c>
      <c r="D2816" s="14" t="s">
        <v>18961</v>
      </c>
    </row>
    <row r="2817" spans="1:4" ht="15.75" customHeight="1">
      <c r="A2817" s="14" t="s">
        <v>7762</v>
      </c>
      <c r="B2817" s="370" t="s">
        <v>14694</v>
      </c>
      <c r="C2817" s="14" t="s">
        <v>165</v>
      </c>
      <c r="D2817" s="14" t="s">
        <v>40349</v>
      </c>
    </row>
    <row r="2818" spans="1:4" ht="15.75" customHeight="1">
      <c r="A2818" s="14" t="s">
        <v>7763</v>
      </c>
      <c r="B2818" s="370" t="s">
        <v>14695</v>
      </c>
      <c r="C2818" s="14" t="s">
        <v>165</v>
      </c>
      <c r="D2818" s="14" t="s">
        <v>19255</v>
      </c>
    </row>
    <row r="2819" spans="1:4" ht="15.75" customHeight="1">
      <c r="A2819" s="14" t="s">
        <v>7764</v>
      </c>
      <c r="B2819" s="370" t="s">
        <v>14696</v>
      </c>
      <c r="C2819" s="14" t="s">
        <v>165</v>
      </c>
      <c r="D2819" s="14" t="s">
        <v>18902</v>
      </c>
    </row>
    <row r="2820" spans="1:4" ht="15.75" customHeight="1">
      <c r="A2820" s="14" t="s">
        <v>7765</v>
      </c>
      <c r="B2820" s="370" t="s">
        <v>14697</v>
      </c>
      <c r="C2820" s="14" t="s">
        <v>165</v>
      </c>
      <c r="D2820" s="14" t="s">
        <v>18506</v>
      </c>
    </row>
    <row r="2821" spans="1:4" ht="15.75" customHeight="1">
      <c r="A2821" s="14" t="s">
        <v>7766</v>
      </c>
      <c r="B2821" s="370" t="s">
        <v>14698</v>
      </c>
      <c r="C2821" s="14" t="s">
        <v>165</v>
      </c>
      <c r="D2821" s="14" t="s">
        <v>21806</v>
      </c>
    </row>
    <row r="2822" spans="1:4" ht="15.75" customHeight="1">
      <c r="A2822" s="14" t="s">
        <v>7767</v>
      </c>
      <c r="B2822" s="370" t="s">
        <v>14699</v>
      </c>
      <c r="C2822" s="14" t="s">
        <v>165</v>
      </c>
      <c r="D2822" s="14" t="s">
        <v>19004</v>
      </c>
    </row>
    <row r="2823" spans="1:4" ht="15.75" customHeight="1">
      <c r="A2823" s="14" t="s">
        <v>7768</v>
      </c>
      <c r="B2823" s="370" t="s">
        <v>14700</v>
      </c>
      <c r="C2823" s="14" t="s">
        <v>165</v>
      </c>
      <c r="D2823" s="14" t="s">
        <v>36741</v>
      </c>
    </row>
    <row r="2824" spans="1:4" ht="15.75" customHeight="1">
      <c r="A2824" s="14" t="s">
        <v>7769</v>
      </c>
      <c r="B2824" s="370" t="s">
        <v>14701</v>
      </c>
      <c r="C2824" s="14" t="s">
        <v>165</v>
      </c>
      <c r="D2824" s="14" t="s">
        <v>21738</v>
      </c>
    </row>
    <row r="2825" spans="1:4" ht="15.75" customHeight="1">
      <c r="A2825" s="14" t="s">
        <v>7770</v>
      </c>
      <c r="B2825" s="370" t="s">
        <v>14702</v>
      </c>
      <c r="C2825" s="14" t="s">
        <v>165</v>
      </c>
      <c r="D2825" s="14" t="s">
        <v>18760</v>
      </c>
    </row>
    <row r="2826" spans="1:4" ht="15.75" customHeight="1">
      <c r="A2826" s="14" t="s">
        <v>7771</v>
      </c>
      <c r="B2826" s="370" t="s">
        <v>14703</v>
      </c>
      <c r="C2826" s="14" t="s">
        <v>165</v>
      </c>
      <c r="D2826" s="14" t="s">
        <v>21607</v>
      </c>
    </row>
    <row r="2827" spans="1:4" ht="15.75" customHeight="1">
      <c r="A2827" s="14" t="s">
        <v>7772</v>
      </c>
      <c r="B2827" s="370" t="s">
        <v>14704</v>
      </c>
      <c r="C2827" s="14" t="s">
        <v>165</v>
      </c>
      <c r="D2827" s="14" t="s">
        <v>21865</v>
      </c>
    </row>
    <row r="2828" spans="1:4" ht="15.75" customHeight="1">
      <c r="A2828" s="14" t="s">
        <v>7773</v>
      </c>
      <c r="B2828" s="370" t="s">
        <v>14705</v>
      </c>
      <c r="C2828" s="14" t="s">
        <v>165</v>
      </c>
      <c r="D2828" s="14" t="s">
        <v>21903</v>
      </c>
    </row>
    <row r="2829" spans="1:4" ht="15.75" customHeight="1">
      <c r="A2829" s="14" t="s">
        <v>7774</v>
      </c>
      <c r="B2829" s="370" t="s">
        <v>14706</v>
      </c>
      <c r="C2829" s="14" t="s">
        <v>165</v>
      </c>
      <c r="D2829" s="14" t="s">
        <v>36742</v>
      </c>
    </row>
    <row r="2830" spans="1:4" ht="15.75" customHeight="1">
      <c r="A2830" s="14" t="s">
        <v>7775</v>
      </c>
      <c r="B2830" s="370" t="s">
        <v>14707</v>
      </c>
      <c r="C2830" s="14" t="s">
        <v>165</v>
      </c>
      <c r="D2830" s="14" t="s">
        <v>21835</v>
      </c>
    </row>
    <row r="2831" spans="1:4" ht="15.75" customHeight="1">
      <c r="A2831" s="14" t="s">
        <v>7776</v>
      </c>
      <c r="B2831" s="370" t="s">
        <v>14708</v>
      </c>
      <c r="C2831" s="14" t="s">
        <v>165</v>
      </c>
      <c r="D2831" s="14" t="s">
        <v>19579</v>
      </c>
    </row>
    <row r="2832" spans="1:4" ht="15.75" customHeight="1">
      <c r="A2832" s="14" t="s">
        <v>7777</v>
      </c>
      <c r="B2832" s="370" t="s">
        <v>14709</v>
      </c>
      <c r="C2832" s="14" t="s">
        <v>165</v>
      </c>
      <c r="D2832" s="14" t="s">
        <v>36730</v>
      </c>
    </row>
    <row r="2833" spans="1:4" ht="15.75" customHeight="1">
      <c r="A2833" s="14" t="s">
        <v>7778</v>
      </c>
      <c r="B2833" s="370" t="s">
        <v>14710</v>
      </c>
      <c r="C2833" s="14" t="s">
        <v>165</v>
      </c>
      <c r="D2833" s="14" t="s">
        <v>19121</v>
      </c>
    </row>
    <row r="2834" spans="1:4" ht="15.75" customHeight="1">
      <c r="A2834" s="14" t="s">
        <v>7779</v>
      </c>
      <c r="B2834" s="370" t="s">
        <v>14711</v>
      </c>
      <c r="C2834" s="14" t="s">
        <v>165</v>
      </c>
      <c r="D2834" s="14" t="s">
        <v>36743</v>
      </c>
    </row>
    <row r="2835" spans="1:4" ht="15.75" customHeight="1">
      <c r="A2835" s="14" t="s">
        <v>7780</v>
      </c>
      <c r="B2835" s="370" t="s">
        <v>14712</v>
      </c>
      <c r="C2835" s="14" t="s">
        <v>165</v>
      </c>
      <c r="D2835" s="14" t="s">
        <v>36744</v>
      </c>
    </row>
    <row r="2836" spans="1:4" ht="15.75" customHeight="1">
      <c r="A2836" s="14" t="s">
        <v>7781</v>
      </c>
      <c r="B2836" s="370" t="s">
        <v>14713</v>
      </c>
      <c r="C2836" s="14" t="s">
        <v>165</v>
      </c>
      <c r="D2836" s="14" t="s">
        <v>21728</v>
      </c>
    </row>
    <row r="2837" spans="1:4" ht="15.75" customHeight="1">
      <c r="A2837" s="14" t="s">
        <v>7782</v>
      </c>
      <c r="B2837" s="370" t="s">
        <v>14714</v>
      </c>
      <c r="C2837" s="14" t="s">
        <v>165</v>
      </c>
      <c r="D2837" s="14" t="s">
        <v>36745</v>
      </c>
    </row>
    <row r="2838" spans="1:4" ht="15.75" customHeight="1">
      <c r="A2838" s="14" t="s">
        <v>7783</v>
      </c>
      <c r="B2838" s="370" t="s">
        <v>14715</v>
      </c>
      <c r="C2838" s="14" t="s">
        <v>165</v>
      </c>
      <c r="D2838" s="14" t="s">
        <v>36746</v>
      </c>
    </row>
    <row r="2839" spans="1:4" ht="15.75" customHeight="1">
      <c r="A2839" s="14" t="s">
        <v>7784</v>
      </c>
      <c r="B2839" s="370" t="s">
        <v>14716</v>
      </c>
      <c r="C2839" s="14" t="s">
        <v>165</v>
      </c>
      <c r="D2839" s="14" t="s">
        <v>36747</v>
      </c>
    </row>
    <row r="2840" spans="1:4" ht="15.75" customHeight="1">
      <c r="A2840" s="14" t="s">
        <v>7785</v>
      </c>
      <c r="B2840" s="370" t="s">
        <v>14717</v>
      </c>
      <c r="C2840" s="14" t="s">
        <v>165</v>
      </c>
      <c r="D2840" s="14" t="s">
        <v>36748</v>
      </c>
    </row>
    <row r="2841" spans="1:4" ht="15.75" customHeight="1">
      <c r="A2841" s="14" t="s">
        <v>7786</v>
      </c>
      <c r="B2841" s="370" t="s">
        <v>14718</v>
      </c>
      <c r="C2841" s="14" t="s">
        <v>165</v>
      </c>
      <c r="D2841" s="14" t="s">
        <v>21898</v>
      </c>
    </row>
    <row r="2842" spans="1:4" ht="15.75" customHeight="1">
      <c r="A2842" s="14" t="s">
        <v>7787</v>
      </c>
      <c r="B2842" s="370" t="s">
        <v>14719</v>
      </c>
      <c r="C2842" s="14" t="s">
        <v>165</v>
      </c>
      <c r="D2842" s="14" t="s">
        <v>19880</v>
      </c>
    </row>
    <row r="2843" spans="1:4" ht="15.75" customHeight="1">
      <c r="A2843" s="14" t="s">
        <v>7788</v>
      </c>
      <c r="B2843" s="370" t="s">
        <v>14720</v>
      </c>
      <c r="C2843" s="14" t="s">
        <v>165</v>
      </c>
      <c r="D2843" s="14" t="s">
        <v>38251</v>
      </c>
    </row>
    <row r="2844" spans="1:4" ht="15.75" customHeight="1">
      <c r="A2844" s="14" t="s">
        <v>7789</v>
      </c>
      <c r="B2844" s="370" t="s">
        <v>14721</v>
      </c>
      <c r="C2844" s="14" t="s">
        <v>165</v>
      </c>
      <c r="D2844" s="14" t="s">
        <v>40350</v>
      </c>
    </row>
    <row r="2845" spans="1:4" ht="15.75" customHeight="1">
      <c r="A2845" s="14" t="s">
        <v>7790</v>
      </c>
      <c r="B2845" s="370" t="s">
        <v>14722</v>
      </c>
      <c r="C2845" s="14" t="s">
        <v>165</v>
      </c>
      <c r="D2845" s="14" t="s">
        <v>36588</v>
      </c>
    </row>
    <row r="2846" spans="1:4" ht="15.75" customHeight="1">
      <c r="A2846" s="14" t="s">
        <v>7791</v>
      </c>
      <c r="B2846" s="370" t="s">
        <v>14723</v>
      </c>
      <c r="C2846" s="14" t="s">
        <v>165</v>
      </c>
      <c r="D2846" s="14" t="s">
        <v>18580</v>
      </c>
    </row>
    <row r="2847" spans="1:4" ht="15.75" customHeight="1">
      <c r="A2847" s="14" t="s">
        <v>7792</v>
      </c>
      <c r="B2847" s="370" t="s">
        <v>14724</v>
      </c>
      <c r="C2847" s="14" t="s">
        <v>165</v>
      </c>
      <c r="D2847" s="14" t="s">
        <v>36668</v>
      </c>
    </row>
    <row r="2848" spans="1:4" ht="15.75" customHeight="1">
      <c r="A2848" s="14" t="s">
        <v>7793</v>
      </c>
      <c r="B2848" s="370" t="s">
        <v>14725</v>
      </c>
      <c r="C2848" s="14" t="s">
        <v>165</v>
      </c>
      <c r="D2848" s="14" t="s">
        <v>40351</v>
      </c>
    </row>
    <row r="2849" spans="1:4" ht="15.75" customHeight="1">
      <c r="A2849" s="14" t="s">
        <v>7794</v>
      </c>
      <c r="B2849" s="370" t="s">
        <v>14726</v>
      </c>
      <c r="C2849" s="14" t="s">
        <v>165</v>
      </c>
      <c r="D2849" s="14" t="s">
        <v>21902</v>
      </c>
    </row>
    <row r="2850" spans="1:4" ht="15.75" customHeight="1">
      <c r="A2850" s="14" t="s">
        <v>7795</v>
      </c>
      <c r="B2850" s="370" t="s">
        <v>14727</v>
      </c>
      <c r="C2850" s="14" t="s">
        <v>165</v>
      </c>
      <c r="D2850" s="14" t="s">
        <v>18964</v>
      </c>
    </row>
    <row r="2851" spans="1:4" ht="15.75" customHeight="1">
      <c r="A2851" s="14" t="s">
        <v>7796</v>
      </c>
      <c r="B2851" s="370" t="s">
        <v>14728</v>
      </c>
      <c r="C2851" s="14" t="s">
        <v>165</v>
      </c>
      <c r="D2851" s="14" t="s">
        <v>36977</v>
      </c>
    </row>
    <row r="2852" spans="1:4" ht="15.75" customHeight="1">
      <c r="A2852" s="14" t="s">
        <v>7797</v>
      </c>
      <c r="B2852" s="370" t="s">
        <v>14729</v>
      </c>
      <c r="C2852" s="14" t="s">
        <v>165</v>
      </c>
      <c r="D2852" s="14" t="s">
        <v>18707</v>
      </c>
    </row>
    <row r="2853" spans="1:4" ht="15.75" customHeight="1">
      <c r="A2853" s="14" t="s">
        <v>7798</v>
      </c>
      <c r="B2853" s="370" t="s">
        <v>14730</v>
      </c>
      <c r="C2853" s="14" t="s">
        <v>165</v>
      </c>
      <c r="D2853" s="14" t="s">
        <v>21730</v>
      </c>
    </row>
    <row r="2854" spans="1:4" ht="15.75" customHeight="1">
      <c r="A2854" s="14" t="s">
        <v>7799</v>
      </c>
      <c r="B2854" s="370" t="s">
        <v>14731</v>
      </c>
      <c r="C2854" s="14" t="s">
        <v>165</v>
      </c>
      <c r="D2854" s="14" t="s">
        <v>37326</v>
      </c>
    </row>
    <row r="2855" spans="1:4" ht="15.75" customHeight="1">
      <c r="A2855" s="14" t="s">
        <v>7800</v>
      </c>
      <c r="B2855" s="370" t="s">
        <v>14732</v>
      </c>
      <c r="C2855" s="14" t="s">
        <v>165</v>
      </c>
      <c r="D2855" s="14" t="s">
        <v>19955</v>
      </c>
    </row>
    <row r="2856" spans="1:4" ht="15.75" customHeight="1">
      <c r="A2856" s="14" t="s">
        <v>7801</v>
      </c>
      <c r="B2856" s="370" t="s">
        <v>14733</v>
      </c>
      <c r="C2856" s="14" t="s">
        <v>165</v>
      </c>
      <c r="D2856" s="14" t="s">
        <v>40352</v>
      </c>
    </row>
    <row r="2857" spans="1:4" ht="15.75" customHeight="1">
      <c r="A2857" s="14" t="s">
        <v>7802</v>
      </c>
      <c r="B2857" s="370" t="s">
        <v>14734</v>
      </c>
      <c r="C2857" s="14" t="s">
        <v>165</v>
      </c>
      <c r="D2857" s="14" t="s">
        <v>40353</v>
      </c>
    </row>
    <row r="2858" spans="1:4" ht="15.75" customHeight="1">
      <c r="A2858" s="14" t="s">
        <v>7803</v>
      </c>
      <c r="B2858" s="370" t="s">
        <v>14735</v>
      </c>
      <c r="C2858" s="14" t="s">
        <v>165</v>
      </c>
      <c r="D2858" s="14" t="s">
        <v>40249</v>
      </c>
    </row>
    <row r="2859" spans="1:4" ht="15.75" customHeight="1">
      <c r="A2859" s="14" t="s">
        <v>7804</v>
      </c>
      <c r="B2859" s="370" t="s">
        <v>14736</v>
      </c>
      <c r="C2859" s="14" t="s">
        <v>165</v>
      </c>
      <c r="D2859" s="14" t="s">
        <v>40354</v>
      </c>
    </row>
    <row r="2860" spans="1:4" ht="15.75" customHeight="1">
      <c r="A2860" s="14" t="s">
        <v>7805</v>
      </c>
      <c r="B2860" s="370" t="s">
        <v>14737</v>
      </c>
      <c r="C2860" s="14" t="s">
        <v>165</v>
      </c>
      <c r="D2860" s="14" t="s">
        <v>40355</v>
      </c>
    </row>
    <row r="2861" spans="1:4" ht="15.75" customHeight="1">
      <c r="A2861" s="14" t="s">
        <v>7806</v>
      </c>
      <c r="B2861" s="370" t="s">
        <v>14738</v>
      </c>
      <c r="C2861" s="14" t="s">
        <v>165</v>
      </c>
      <c r="D2861" s="14" t="s">
        <v>40356</v>
      </c>
    </row>
    <row r="2862" spans="1:4" ht="15.75" customHeight="1">
      <c r="A2862" s="14" t="s">
        <v>7807</v>
      </c>
      <c r="B2862" s="370" t="s">
        <v>14739</v>
      </c>
      <c r="C2862" s="14" t="s">
        <v>165</v>
      </c>
      <c r="D2862" s="14" t="s">
        <v>40357</v>
      </c>
    </row>
    <row r="2863" spans="1:4" ht="15.75" customHeight="1">
      <c r="A2863" s="14" t="s">
        <v>7808</v>
      </c>
      <c r="B2863" s="370" t="s">
        <v>14740</v>
      </c>
      <c r="C2863" s="14" t="s">
        <v>165</v>
      </c>
      <c r="D2863" s="14" t="s">
        <v>40358</v>
      </c>
    </row>
    <row r="2864" spans="1:4" ht="15.75" customHeight="1">
      <c r="A2864" s="14" t="s">
        <v>7809</v>
      </c>
      <c r="B2864" s="370" t="s">
        <v>14741</v>
      </c>
      <c r="C2864" s="14" t="s">
        <v>165</v>
      </c>
      <c r="D2864" s="14" t="s">
        <v>40359</v>
      </c>
    </row>
    <row r="2865" spans="1:4" ht="15.75" customHeight="1">
      <c r="A2865" s="14" t="s">
        <v>7810</v>
      </c>
      <c r="B2865" s="370" t="s">
        <v>14742</v>
      </c>
      <c r="C2865" s="14" t="s">
        <v>165</v>
      </c>
      <c r="D2865" s="14" t="s">
        <v>40360</v>
      </c>
    </row>
    <row r="2866" spans="1:4" ht="15.75" customHeight="1">
      <c r="A2866" s="14" t="s">
        <v>7811</v>
      </c>
      <c r="B2866" s="370" t="s">
        <v>14743</v>
      </c>
      <c r="C2866" s="14" t="s">
        <v>165</v>
      </c>
      <c r="D2866" s="14" t="s">
        <v>40361</v>
      </c>
    </row>
    <row r="2867" spans="1:4" ht="15.75" customHeight="1">
      <c r="A2867" s="14" t="s">
        <v>7812</v>
      </c>
      <c r="B2867" s="370" t="s">
        <v>14744</v>
      </c>
      <c r="C2867" s="14" t="s">
        <v>165</v>
      </c>
      <c r="D2867" s="14" t="s">
        <v>40362</v>
      </c>
    </row>
    <row r="2868" spans="1:4" ht="15.75" customHeight="1">
      <c r="A2868" s="14" t="s">
        <v>7813</v>
      </c>
      <c r="B2868" s="370" t="s">
        <v>14745</v>
      </c>
      <c r="C2868" s="14" t="s">
        <v>165</v>
      </c>
      <c r="D2868" s="14" t="s">
        <v>40363</v>
      </c>
    </row>
    <row r="2869" spans="1:4" ht="15.75" customHeight="1">
      <c r="A2869" s="14" t="s">
        <v>7814</v>
      </c>
      <c r="B2869" s="370" t="s">
        <v>14746</v>
      </c>
      <c r="C2869" s="14" t="s">
        <v>165</v>
      </c>
      <c r="D2869" s="14" t="s">
        <v>40364</v>
      </c>
    </row>
    <row r="2870" spans="1:4" ht="15.75" customHeight="1">
      <c r="A2870" s="14" t="s">
        <v>7815</v>
      </c>
      <c r="B2870" s="370" t="s">
        <v>14747</v>
      </c>
      <c r="C2870" s="14" t="s">
        <v>165</v>
      </c>
      <c r="D2870" s="14" t="s">
        <v>40365</v>
      </c>
    </row>
    <row r="2871" spans="1:4" ht="15.75" customHeight="1">
      <c r="A2871" s="14" t="s">
        <v>7816</v>
      </c>
      <c r="B2871" s="370" t="s">
        <v>14748</v>
      </c>
      <c r="C2871" s="14" t="s">
        <v>165</v>
      </c>
      <c r="D2871" s="14" t="s">
        <v>40366</v>
      </c>
    </row>
    <row r="2872" spans="1:4" ht="15.75" customHeight="1">
      <c r="A2872" s="14" t="s">
        <v>7817</v>
      </c>
      <c r="B2872" s="370" t="s">
        <v>14749</v>
      </c>
      <c r="C2872" s="14" t="s">
        <v>165</v>
      </c>
      <c r="D2872" s="14" t="s">
        <v>40367</v>
      </c>
    </row>
    <row r="2873" spans="1:4" ht="15.75" customHeight="1">
      <c r="A2873" s="14" t="s">
        <v>7818</v>
      </c>
      <c r="B2873" s="370" t="s">
        <v>14750</v>
      </c>
      <c r="C2873" s="14" t="s">
        <v>165</v>
      </c>
      <c r="D2873" s="14" t="s">
        <v>19380</v>
      </c>
    </row>
    <row r="2874" spans="1:4" ht="15.75" customHeight="1">
      <c r="A2874" s="14" t="s">
        <v>7819</v>
      </c>
      <c r="B2874" s="370" t="s">
        <v>14751</v>
      </c>
      <c r="C2874" s="14" t="s">
        <v>165</v>
      </c>
      <c r="D2874" s="14" t="s">
        <v>19380</v>
      </c>
    </row>
    <row r="2875" spans="1:4" ht="15.75" customHeight="1">
      <c r="A2875" s="14" t="s">
        <v>7820</v>
      </c>
      <c r="B2875" s="370" t="s">
        <v>14752</v>
      </c>
      <c r="C2875" s="14" t="s">
        <v>165</v>
      </c>
      <c r="D2875" s="14" t="s">
        <v>37517</v>
      </c>
    </row>
    <row r="2876" spans="1:4" ht="15.75" customHeight="1">
      <c r="A2876" s="14" t="s">
        <v>7821</v>
      </c>
      <c r="B2876" s="370" t="s">
        <v>14753</v>
      </c>
      <c r="C2876" s="14" t="s">
        <v>165</v>
      </c>
      <c r="D2876" s="14" t="s">
        <v>37145</v>
      </c>
    </row>
    <row r="2877" spans="1:4" ht="15.75" customHeight="1">
      <c r="A2877" s="14" t="s">
        <v>7822</v>
      </c>
      <c r="B2877" s="370" t="s">
        <v>14754</v>
      </c>
      <c r="C2877" s="14" t="s">
        <v>165</v>
      </c>
      <c r="D2877" s="14" t="s">
        <v>37042</v>
      </c>
    </row>
    <row r="2878" spans="1:4" ht="15.75" customHeight="1">
      <c r="A2878" s="14" t="s">
        <v>7823</v>
      </c>
      <c r="B2878" s="370" t="s">
        <v>14755</v>
      </c>
      <c r="C2878" s="14" t="s">
        <v>165</v>
      </c>
      <c r="D2878" s="14" t="s">
        <v>36639</v>
      </c>
    </row>
    <row r="2879" spans="1:4" ht="15.75" customHeight="1">
      <c r="A2879" s="14" t="s">
        <v>7824</v>
      </c>
      <c r="B2879" s="370" t="s">
        <v>14756</v>
      </c>
      <c r="C2879" s="14" t="s">
        <v>165</v>
      </c>
      <c r="D2879" s="14" t="s">
        <v>40368</v>
      </c>
    </row>
    <row r="2880" spans="1:4" ht="15.75" customHeight="1">
      <c r="A2880" s="14" t="s">
        <v>7825</v>
      </c>
      <c r="B2880" s="370" t="s">
        <v>14757</v>
      </c>
      <c r="C2880" s="14" t="s">
        <v>165</v>
      </c>
      <c r="D2880" s="14" t="s">
        <v>40369</v>
      </c>
    </row>
    <row r="2881" spans="1:4" ht="15.75" customHeight="1">
      <c r="A2881" s="14" t="s">
        <v>7826</v>
      </c>
      <c r="B2881" s="370" t="s">
        <v>14758</v>
      </c>
      <c r="C2881" s="14" t="s">
        <v>165</v>
      </c>
      <c r="D2881" s="14" t="s">
        <v>40369</v>
      </c>
    </row>
    <row r="2882" spans="1:4" ht="15.75" customHeight="1">
      <c r="A2882" s="14" t="s">
        <v>7827</v>
      </c>
      <c r="B2882" s="370" t="s">
        <v>14759</v>
      </c>
      <c r="C2882" s="14" t="s">
        <v>165</v>
      </c>
      <c r="D2882" s="14" t="s">
        <v>40370</v>
      </c>
    </row>
    <row r="2883" spans="1:4" ht="15.75" customHeight="1">
      <c r="A2883" s="14" t="s">
        <v>7828</v>
      </c>
      <c r="B2883" s="370" t="s">
        <v>14760</v>
      </c>
      <c r="C2883" s="14" t="s">
        <v>165</v>
      </c>
      <c r="D2883" s="14" t="s">
        <v>40371</v>
      </c>
    </row>
    <row r="2884" spans="1:4" ht="15.75" customHeight="1">
      <c r="A2884" s="14" t="s">
        <v>7829</v>
      </c>
      <c r="B2884" s="370" t="s">
        <v>14761</v>
      </c>
      <c r="C2884" s="14" t="s">
        <v>165</v>
      </c>
      <c r="D2884" s="14" t="s">
        <v>40372</v>
      </c>
    </row>
    <row r="2885" spans="1:4" ht="15.75" customHeight="1">
      <c r="A2885" s="14" t="s">
        <v>7830</v>
      </c>
      <c r="B2885" s="370" t="s">
        <v>14762</v>
      </c>
      <c r="C2885" s="14" t="s">
        <v>165</v>
      </c>
      <c r="D2885" s="14" t="s">
        <v>40373</v>
      </c>
    </row>
    <row r="2886" spans="1:4" ht="15.75" customHeight="1">
      <c r="A2886" s="14" t="s">
        <v>7831</v>
      </c>
      <c r="B2886" s="370" t="s">
        <v>14763</v>
      </c>
      <c r="C2886" s="14" t="s">
        <v>165</v>
      </c>
      <c r="D2886" s="14" t="s">
        <v>40374</v>
      </c>
    </row>
    <row r="2887" spans="1:4" ht="15.75" customHeight="1">
      <c r="A2887" s="14" t="s">
        <v>7832</v>
      </c>
      <c r="B2887" s="370" t="s">
        <v>14764</v>
      </c>
      <c r="C2887" s="14" t="s">
        <v>165</v>
      </c>
      <c r="D2887" s="14" t="s">
        <v>19331</v>
      </c>
    </row>
    <row r="2888" spans="1:4" ht="15.75" customHeight="1">
      <c r="A2888" s="14" t="s">
        <v>7833</v>
      </c>
      <c r="B2888" s="370" t="s">
        <v>14765</v>
      </c>
      <c r="C2888" s="14" t="s">
        <v>165</v>
      </c>
      <c r="D2888" s="14" t="s">
        <v>19331</v>
      </c>
    </row>
    <row r="2889" spans="1:4" ht="15.75" customHeight="1">
      <c r="A2889" s="14" t="s">
        <v>7834</v>
      </c>
      <c r="B2889" s="370" t="s">
        <v>14766</v>
      </c>
      <c r="C2889" s="14" t="s">
        <v>165</v>
      </c>
      <c r="D2889" s="14" t="s">
        <v>39998</v>
      </c>
    </row>
    <row r="2890" spans="1:4" ht="15.75" customHeight="1">
      <c r="A2890" s="14" t="s">
        <v>7835</v>
      </c>
      <c r="B2890" s="370" t="s">
        <v>14767</v>
      </c>
      <c r="C2890" s="14" t="s">
        <v>165</v>
      </c>
      <c r="D2890" s="14" t="s">
        <v>40375</v>
      </c>
    </row>
    <row r="2891" spans="1:4" ht="15.75" customHeight="1">
      <c r="A2891" s="14" t="s">
        <v>7836</v>
      </c>
      <c r="B2891" s="370" t="s">
        <v>14768</v>
      </c>
      <c r="C2891" s="14" t="s">
        <v>165</v>
      </c>
      <c r="D2891" s="14" t="s">
        <v>40376</v>
      </c>
    </row>
    <row r="2892" spans="1:4" ht="15.75" customHeight="1">
      <c r="A2892" s="14" t="s">
        <v>7837</v>
      </c>
      <c r="B2892" s="370" t="s">
        <v>14769</v>
      </c>
      <c r="C2892" s="14" t="s">
        <v>165</v>
      </c>
      <c r="D2892" s="14" t="s">
        <v>36755</v>
      </c>
    </row>
    <row r="2893" spans="1:4" ht="15.75" customHeight="1">
      <c r="A2893" s="14" t="s">
        <v>7838</v>
      </c>
      <c r="B2893" s="370" t="s">
        <v>14770</v>
      </c>
      <c r="C2893" s="14" t="s">
        <v>165</v>
      </c>
      <c r="D2893" s="14" t="s">
        <v>36756</v>
      </c>
    </row>
    <row r="2894" spans="1:4" ht="15.75" customHeight="1">
      <c r="A2894" s="14" t="s">
        <v>7839</v>
      </c>
      <c r="B2894" s="370" t="s">
        <v>14771</v>
      </c>
      <c r="C2894" s="14" t="s">
        <v>165</v>
      </c>
      <c r="D2894" s="14" t="s">
        <v>36757</v>
      </c>
    </row>
    <row r="2895" spans="1:4" ht="15.75" customHeight="1">
      <c r="A2895" s="14" t="s">
        <v>7840</v>
      </c>
      <c r="B2895" s="370" t="s">
        <v>14772</v>
      </c>
      <c r="C2895" s="14" t="s">
        <v>165</v>
      </c>
      <c r="D2895" s="14" t="s">
        <v>36758</v>
      </c>
    </row>
    <row r="2896" spans="1:4" ht="15.75" customHeight="1">
      <c r="A2896" s="14" t="s">
        <v>7841</v>
      </c>
      <c r="B2896" s="370" t="s">
        <v>14773</v>
      </c>
      <c r="C2896" s="14" t="s">
        <v>165</v>
      </c>
      <c r="D2896" s="14" t="s">
        <v>40377</v>
      </c>
    </row>
    <row r="2897" spans="1:4" ht="15.75" customHeight="1">
      <c r="A2897" s="14" t="s">
        <v>7842</v>
      </c>
      <c r="B2897" s="370" t="s">
        <v>14774</v>
      </c>
      <c r="C2897" s="14" t="s">
        <v>165</v>
      </c>
      <c r="D2897" s="14" t="s">
        <v>40378</v>
      </c>
    </row>
    <row r="2898" spans="1:4" ht="15.75" customHeight="1">
      <c r="A2898" s="14" t="s">
        <v>7843</v>
      </c>
      <c r="B2898" s="370" t="s">
        <v>14775</v>
      </c>
      <c r="C2898" s="14" t="s">
        <v>165</v>
      </c>
      <c r="D2898" s="14" t="s">
        <v>19547</v>
      </c>
    </row>
    <row r="2899" spans="1:4" ht="15.75" customHeight="1">
      <c r="A2899" s="14" t="s">
        <v>7844</v>
      </c>
      <c r="B2899" s="370" t="s">
        <v>14776</v>
      </c>
      <c r="C2899" s="14" t="s">
        <v>165</v>
      </c>
      <c r="D2899" s="14" t="s">
        <v>36760</v>
      </c>
    </row>
    <row r="2900" spans="1:4" ht="15.75" customHeight="1">
      <c r="A2900" s="14" t="s">
        <v>7845</v>
      </c>
      <c r="B2900" s="370" t="s">
        <v>14777</v>
      </c>
      <c r="C2900" s="14" t="s">
        <v>165</v>
      </c>
      <c r="D2900" s="14" t="s">
        <v>40379</v>
      </c>
    </row>
    <row r="2901" spans="1:4" ht="15.75" customHeight="1">
      <c r="A2901" s="14" t="s">
        <v>7846</v>
      </c>
      <c r="B2901" s="370" t="s">
        <v>14778</v>
      </c>
      <c r="C2901" s="14" t="s">
        <v>165</v>
      </c>
      <c r="D2901" s="14" t="s">
        <v>40380</v>
      </c>
    </row>
    <row r="2902" spans="1:4" ht="15.75" customHeight="1">
      <c r="A2902" s="14" t="s">
        <v>7847</v>
      </c>
      <c r="B2902" s="370" t="s">
        <v>14779</v>
      </c>
      <c r="C2902" s="14" t="s">
        <v>165</v>
      </c>
      <c r="D2902" s="14" t="s">
        <v>40381</v>
      </c>
    </row>
    <row r="2903" spans="1:4" ht="15.75" customHeight="1">
      <c r="A2903" s="14" t="s">
        <v>7848</v>
      </c>
      <c r="B2903" s="370" t="s">
        <v>14780</v>
      </c>
      <c r="C2903" s="14" t="s">
        <v>165</v>
      </c>
      <c r="D2903" s="14" t="s">
        <v>40382</v>
      </c>
    </row>
    <row r="2904" spans="1:4" ht="15.75" customHeight="1">
      <c r="A2904" s="14" t="s">
        <v>7849</v>
      </c>
      <c r="B2904" s="370" t="s">
        <v>14781</v>
      </c>
      <c r="C2904" s="14" t="s">
        <v>165</v>
      </c>
      <c r="D2904" s="14" t="s">
        <v>40383</v>
      </c>
    </row>
    <row r="2905" spans="1:4" ht="15.75" customHeight="1">
      <c r="A2905" s="14" t="s">
        <v>7850</v>
      </c>
      <c r="B2905" s="370" t="s">
        <v>14782</v>
      </c>
      <c r="C2905" s="14" t="s">
        <v>165</v>
      </c>
      <c r="D2905" s="14" t="s">
        <v>19839</v>
      </c>
    </row>
    <row r="2906" spans="1:4" ht="15.75" customHeight="1">
      <c r="A2906" s="14" t="s">
        <v>7851</v>
      </c>
      <c r="B2906" s="370" t="s">
        <v>14783</v>
      </c>
      <c r="C2906" s="14" t="s">
        <v>165</v>
      </c>
      <c r="D2906" s="14" t="s">
        <v>38081</v>
      </c>
    </row>
    <row r="2907" spans="1:4" ht="15.75" customHeight="1">
      <c r="A2907" s="14" t="s">
        <v>7852</v>
      </c>
      <c r="B2907" s="370" t="s">
        <v>14784</v>
      </c>
      <c r="C2907" s="14" t="s">
        <v>165</v>
      </c>
      <c r="D2907" s="14" t="s">
        <v>40384</v>
      </c>
    </row>
    <row r="2908" spans="1:4" ht="15.75" customHeight="1">
      <c r="A2908" s="14" t="s">
        <v>7853</v>
      </c>
      <c r="B2908" s="370" t="s">
        <v>14785</v>
      </c>
      <c r="C2908" s="14" t="s">
        <v>165</v>
      </c>
      <c r="D2908" s="14" t="s">
        <v>22134</v>
      </c>
    </row>
    <row r="2909" spans="1:4" ht="15.75" customHeight="1">
      <c r="A2909" s="14" t="s">
        <v>7854</v>
      </c>
      <c r="B2909" s="370" t="s">
        <v>14786</v>
      </c>
      <c r="C2909" s="14" t="s">
        <v>165</v>
      </c>
      <c r="D2909" s="14" t="s">
        <v>40385</v>
      </c>
    </row>
    <row r="2910" spans="1:4" ht="15.75" customHeight="1">
      <c r="A2910" s="14" t="s">
        <v>7855</v>
      </c>
      <c r="B2910" s="370" t="s">
        <v>14787</v>
      </c>
      <c r="C2910" s="14" t="s">
        <v>165</v>
      </c>
      <c r="D2910" s="14" t="s">
        <v>40386</v>
      </c>
    </row>
    <row r="2911" spans="1:4" ht="15.75" customHeight="1">
      <c r="A2911" s="14" t="s">
        <v>7856</v>
      </c>
      <c r="B2911" s="370" t="s">
        <v>14788</v>
      </c>
      <c r="C2911" s="14" t="s">
        <v>165</v>
      </c>
      <c r="D2911" s="14" t="s">
        <v>40387</v>
      </c>
    </row>
    <row r="2912" spans="1:4" ht="15.75" customHeight="1">
      <c r="A2912" s="14" t="s">
        <v>7857</v>
      </c>
      <c r="B2912" s="370" t="s">
        <v>14789</v>
      </c>
      <c r="C2912" s="14" t="s">
        <v>165</v>
      </c>
      <c r="D2912" s="14" t="s">
        <v>40388</v>
      </c>
    </row>
    <row r="2913" spans="1:4" ht="15.75" customHeight="1">
      <c r="A2913" s="14" t="s">
        <v>7858</v>
      </c>
      <c r="B2913" s="370" t="s">
        <v>14790</v>
      </c>
      <c r="C2913" s="14" t="s">
        <v>165</v>
      </c>
      <c r="D2913" s="14" t="s">
        <v>40389</v>
      </c>
    </row>
    <row r="2914" spans="1:4" ht="15.75" customHeight="1">
      <c r="A2914" s="14" t="s">
        <v>7859</v>
      </c>
      <c r="B2914" s="370" t="s">
        <v>14791</v>
      </c>
      <c r="C2914" s="14" t="s">
        <v>165</v>
      </c>
      <c r="D2914" s="14" t="s">
        <v>40390</v>
      </c>
    </row>
    <row r="2915" spans="1:4" ht="15.75" customHeight="1">
      <c r="A2915" s="14" t="s">
        <v>7860</v>
      </c>
      <c r="B2915" s="370" t="s">
        <v>14792</v>
      </c>
      <c r="C2915" s="14" t="s">
        <v>165</v>
      </c>
      <c r="D2915" s="14" t="s">
        <v>40391</v>
      </c>
    </row>
    <row r="2916" spans="1:4" ht="15.75" customHeight="1">
      <c r="A2916" s="14" t="s">
        <v>7861</v>
      </c>
      <c r="B2916" s="370" t="s">
        <v>14793</v>
      </c>
      <c r="C2916" s="14" t="s">
        <v>165</v>
      </c>
      <c r="D2916" s="14" t="s">
        <v>40392</v>
      </c>
    </row>
    <row r="2917" spans="1:4" ht="15.75" customHeight="1">
      <c r="A2917" s="14" t="s">
        <v>7862</v>
      </c>
      <c r="B2917" s="370" t="s">
        <v>14794</v>
      </c>
      <c r="C2917" s="14" t="s">
        <v>165</v>
      </c>
      <c r="D2917" s="14" t="s">
        <v>40393</v>
      </c>
    </row>
    <row r="2918" spans="1:4" ht="15.75" customHeight="1">
      <c r="A2918" s="14" t="s">
        <v>7863</v>
      </c>
      <c r="B2918" s="370" t="s">
        <v>14795</v>
      </c>
      <c r="C2918" s="14" t="s">
        <v>165</v>
      </c>
      <c r="D2918" s="14" t="s">
        <v>40394</v>
      </c>
    </row>
    <row r="2919" spans="1:4" ht="15.75" customHeight="1">
      <c r="A2919" s="14" t="s">
        <v>7864</v>
      </c>
      <c r="B2919" s="370" t="s">
        <v>14796</v>
      </c>
      <c r="C2919" s="14" t="s">
        <v>165</v>
      </c>
      <c r="D2919" s="14" t="s">
        <v>40395</v>
      </c>
    </row>
    <row r="2920" spans="1:4" ht="15.75" customHeight="1">
      <c r="A2920" s="14" t="s">
        <v>7865</v>
      </c>
      <c r="B2920" s="370" t="s">
        <v>14797</v>
      </c>
      <c r="C2920" s="14" t="s">
        <v>165</v>
      </c>
      <c r="D2920" s="14" t="s">
        <v>40396</v>
      </c>
    </row>
    <row r="2921" spans="1:4" ht="15.75" customHeight="1">
      <c r="A2921" s="14" t="s">
        <v>7866</v>
      </c>
      <c r="B2921" s="370" t="s">
        <v>14798</v>
      </c>
      <c r="C2921" s="14" t="s">
        <v>165</v>
      </c>
      <c r="D2921" s="14" t="s">
        <v>36761</v>
      </c>
    </row>
    <row r="2922" spans="1:4" ht="15.75" customHeight="1">
      <c r="A2922" s="14" t="s">
        <v>7867</v>
      </c>
      <c r="B2922" s="370" t="s">
        <v>14799</v>
      </c>
      <c r="C2922" s="14" t="s">
        <v>165</v>
      </c>
      <c r="D2922" s="14" t="s">
        <v>38219</v>
      </c>
    </row>
    <row r="2923" spans="1:4" ht="15.75" customHeight="1">
      <c r="A2923" s="14" t="s">
        <v>7868</v>
      </c>
      <c r="B2923" s="370" t="s">
        <v>14800</v>
      </c>
      <c r="C2923" s="14" t="s">
        <v>165</v>
      </c>
      <c r="D2923" s="14" t="s">
        <v>19522</v>
      </c>
    </row>
    <row r="2924" spans="1:4" ht="15.75" customHeight="1">
      <c r="A2924" s="14" t="s">
        <v>7869</v>
      </c>
      <c r="B2924" s="370" t="s">
        <v>14801</v>
      </c>
      <c r="C2924" s="14" t="s">
        <v>165</v>
      </c>
      <c r="D2924" s="14" t="s">
        <v>40397</v>
      </c>
    </row>
    <row r="2925" spans="1:4" ht="15.75" customHeight="1">
      <c r="A2925" s="14" t="s">
        <v>7870</v>
      </c>
      <c r="B2925" s="370" t="s">
        <v>14802</v>
      </c>
      <c r="C2925" s="14" t="s">
        <v>165</v>
      </c>
      <c r="D2925" s="14" t="s">
        <v>19330</v>
      </c>
    </row>
    <row r="2926" spans="1:4" ht="15.75" customHeight="1">
      <c r="A2926" s="14" t="s">
        <v>7871</v>
      </c>
      <c r="B2926" s="370" t="s">
        <v>14803</v>
      </c>
      <c r="C2926" s="14" t="s">
        <v>165</v>
      </c>
      <c r="D2926" s="14" t="s">
        <v>19178</v>
      </c>
    </row>
    <row r="2927" spans="1:4" ht="15.75" customHeight="1">
      <c r="A2927" s="14" t="s">
        <v>7872</v>
      </c>
      <c r="B2927" s="370" t="s">
        <v>14804</v>
      </c>
      <c r="C2927" s="14" t="s">
        <v>165</v>
      </c>
      <c r="D2927" s="14" t="s">
        <v>19181</v>
      </c>
    </row>
    <row r="2928" spans="1:4" ht="15.75" customHeight="1">
      <c r="A2928" s="14" t="s">
        <v>7873</v>
      </c>
      <c r="B2928" s="370" t="s">
        <v>14805</v>
      </c>
      <c r="C2928" s="14" t="s">
        <v>165</v>
      </c>
      <c r="D2928" s="14" t="s">
        <v>40334</v>
      </c>
    </row>
    <row r="2929" spans="1:4" ht="15.75" customHeight="1">
      <c r="A2929" s="14" t="s">
        <v>7874</v>
      </c>
      <c r="B2929" s="370" t="s">
        <v>14806</v>
      </c>
      <c r="C2929" s="14" t="s">
        <v>165</v>
      </c>
      <c r="D2929" s="14" t="s">
        <v>19048</v>
      </c>
    </row>
    <row r="2930" spans="1:4" ht="15.75" customHeight="1">
      <c r="A2930" s="14" t="s">
        <v>7875</v>
      </c>
      <c r="B2930" s="370" t="s">
        <v>14807</v>
      </c>
      <c r="C2930" s="14" t="s">
        <v>165</v>
      </c>
      <c r="D2930" s="14" t="s">
        <v>40398</v>
      </c>
    </row>
    <row r="2931" spans="1:4" ht="15.75" customHeight="1">
      <c r="A2931" s="14" t="s">
        <v>7876</v>
      </c>
      <c r="B2931" s="370" t="s">
        <v>14808</v>
      </c>
      <c r="C2931" s="14" t="s">
        <v>165</v>
      </c>
      <c r="D2931" s="14" t="s">
        <v>40399</v>
      </c>
    </row>
    <row r="2932" spans="1:4" ht="15.75" customHeight="1">
      <c r="A2932" s="14" t="s">
        <v>7877</v>
      </c>
      <c r="B2932" s="370" t="s">
        <v>14809</v>
      </c>
      <c r="C2932" s="14" t="s">
        <v>165</v>
      </c>
      <c r="D2932" s="14" t="s">
        <v>19653</v>
      </c>
    </row>
    <row r="2933" spans="1:4" ht="15.75" customHeight="1">
      <c r="A2933" s="14" t="s">
        <v>7878</v>
      </c>
      <c r="B2933" s="370" t="s">
        <v>14810</v>
      </c>
      <c r="C2933" s="14" t="s">
        <v>165</v>
      </c>
      <c r="D2933" s="14" t="s">
        <v>36911</v>
      </c>
    </row>
    <row r="2934" spans="1:4" ht="15.75" customHeight="1">
      <c r="A2934" s="14" t="s">
        <v>7879</v>
      </c>
      <c r="B2934" s="370" t="s">
        <v>14811</v>
      </c>
      <c r="C2934" s="14" t="s">
        <v>165</v>
      </c>
      <c r="D2934" s="14" t="s">
        <v>40400</v>
      </c>
    </row>
    <row r="2935" spans="1:4" ht="15.75" customHeight="1">
      <c r="A2935" s="14" t="s">
        <v>7880</v>
      </c>
      <c r="B2935" s="370" t="s">
        <v>14812</v>
      </c>
      <c r="C2935" s="14" t="s">
        <v>165</v>
      </c>
      <c r="D2935" s="14" t="s">
        <v>36424</v>
      </c>
    </row>
    <row r="2936" spans="1:4" ht="15.75" customHeight="1">
      <c r="A2936" s="14" t="s">
        <v>7881</v>
      </c>
      <c r="B2936" s="370" t="s">
        <v>14813</v>
      </c>
      <c r="C2936" s="14" t="s">
        <v>165</v>
      </c>
      <c r="D2936" s="14" t="s">
        <v>19620</v>
      </c>
    </row>
    <row r="2937" spans="1:4" ht="15.75" customHeight="1">
      <c r="A2937" s="14" t="s">
        <v>7882</v>
      </c>
      <c r="B2937" s="370" t="s">
        <v>14814</v>
      </c>
      <c r="C2937" s="14" t="s">
        <v>165</v>
      </c>
      <c r="D2937" s="14" t="s">
        <v>40401</v>
      </c>
    </row>
    <row r="2938" spans="1:4" ht="15.75" customHeight="1">
      <c r="A2938" s="14" t="s">
        <v>7883</v>
      </c>
      <c r="B2938" s="370" t="s">
        <v>14815</v>
      </c>
      <c r="C2938" s="14" t="s">
        <v>165</v>
      </c>
      <c r="D2938" s="14" t="s">
        <v>37162</v>
      </c>
    </row>
    <row r="2939" spans="1:4" ht="15.75" customHeight="1">
      <c r="A2939" s="14" t="s">
        <v>7884</v>
      </c>
      <c r="B2939" s="370" t="s">
        <v>14816</v>
      </c>
      <c r="C2939" s="14" t="s">
        <v>165</v>
      </c>
      <c r="D2939" s="14" t="s">
        <v>19230</v>
      </c>
    </row>
    <row r="2940" spans="1:4" ht="15.75" customHeight="1">
      <c r="A2940" s="14" t="s">
        <v>7885</v>
      </c>
      <c r="B2940" s="370" t="s">
        <v>14817</v>
      </c>
      <c r="C2940" s="14" t="s">
        <v>165</v>
      </c>
      <c r="D2940" s="14" t="s">
        <v>40402</v>
      </c>
    </row>
    <row r="2941" spans="1:4" ht="15.75" customHeight="1">
      <c r="A2941" s="14" t="s">
        <v>7886</v>
      </c>
      <c r="B2941" s="370" t="s">
        <v>14818</v>
      </c>
      <c r="C2941" s="14" t="s">
        <v>165</v>
      </c>
      <c r="D2941" s="14" t="s">
        <v>19843</v>
      </c>
    </row>
    <row r="2942" spans="1:4" ht="15.75" customHeight="1">
      <c r="A2942" s="14" t="s">
        <v>7887</v>
      </c>
      <c r="B2942" s="370" t="s">
        <v>14819</v>
      </c>
      <c r="C2942" s="14" t="s">
        <v>165</v>
      </c>
      <c r="D2942" s="14" t="s">
        <v>40318</v>
      </c>
    </row>
    <row r="2943" spans="1:4" ht="15.75" customHeight="1">
      <c r="A2943" s="14" t="s">
        <v>7888</v>
      </c>
      <c r="B2943" s="370" t="s">
        <v>14820</v>
      </c>
      <c r="C2943" s="14" t="s">
        <v>165</v>
      </c>
      <c r="D2943" s="14" t="s">
        <v>21650</v>
      </c>
    </row>
    <row r="2944" spans="1:4" ht="15.75" customHeight="1">
      <c r="A2944" s="14" t="s">
        <v>7889</v>
      </c>
      <c r="B2944" s="370" t="s">
        <v>14821</v>
      </c>
      <c r="C2944" s="14" t="s">
        <v>165</v>
      </c>
      <c r="D2944" s="14" t="s">
        <v>38349</v>
      </c>
    </row>
    <row r="2945" spans="1:4" ht="15.75" customHeight="1">
      <c r="A2945" s="14" t="s">
        <v>7890</v>
      </c>
      <c r="B2945" s="370" t="s">
        <v>14822</v>
      </c>
      <c r="C2945" s="14" t="s">
        <v>165</v>
      </c>
      <c r="D2945" s="14" t="s">
        <v>21699</v>
      </c>
    </row>
    <row r="2946" spans="1:4" ht="15.75" customHeight="1">
      <c r="A2946" s="14" t="s">
        <v>7891</v>
      </c>
      <c r="B2946" s="370" t="s">
        <v>14823</v>
      </c>
      <c r="C2946" s="14" t="s">
        <v>165</v>
      </c>
      <c r="D2946" s="14" t="s">
        <v>40403</v>
      </c>
    </row>
    <row r="2947" spans="1:4" ht="15.75" customHeight="1">
      <c r="A2947" s="14" t="s">
        <v>7892</v>
      </c>
      <c r="B2947" s="370" t="s">
        <v>14824</v>
      </c>
      <c r="C2947" s="14" t="s">
        <v>165</v>
      </c>
      <c r="D2947" s="14" t="s">
        <v>40404</v>
      </c>
    </row>
    <row r="2948" spans="1:4" ht="15.75" customHeight="1">
      <c r="A2948" s="14" t="s">
        <v>7893</v>
      </c>
      <c r="B2948" s="370" t="s">
        <v>14825</v>
      </c>
      <c r="C2948" s="14" t="s">
        <v>165</v>
      </c>
      <c r="D2948" s="14" t="s">
        <v>40405</v>
      </c>
    </row>
    <row r="2949" spans="1:4" ht="15.75" customHeight="1">
      <c r="A2949" s="14" t="s">
        <v>7894</v>
      </c>
      <c r="B2949" s="370" t="s">
        <v>14826</v>
      </c>
      <c r="C2949" s="14" t="s">
        <v>165</v>
      </c>
      <c r="D2949" s="14" t="s">
        <v>40406</v>
      </c>
    </row>
    <row r="2950" spans="1:4" ht="15.75" customHeight="1">
      <c r="A2950" s="14" t="s">
        <v>7895</v>
      </c>
      <c r="B2950" s="370" t="s">
        <v>14827</v>
      </c>
      <c r="C2950" s="14" t="s">
        <v>165</v>
      </c>
      <c r="D2950" s="14" t="s">
        <v>40325</v>
      </c>
    </row>
    <row r="2951" spans="1:4" ht="15.75" customHeight="1">
      <c r="A2951" s="14" t="s">
        <v>7896</v>
      </c>
      <c r="B2951" s="370" t="s">
        <v>14828</v>
      </c>
      <c r="C2951" s="14" t="s">
        <v>165</v>
      </c>
      <c r="D2951" s="14" t="s">
        <v>40407</v>
      </c>
    </row>
    <row r="2952" spans="1:4" ht="15.75" customHeight="1">
      <c r="A2952" s="14" t="s">
        <v>7897</v>
      </c>
      <c r="B2952" s="370" t="s">
        <v>14829</v>
      </c>
      <c r="C2952" s="14" t="s">
        <v>165</v>
      </c>
      <c r="D2952" s="14" t="s">
        <v>40408</v>
      </c>
    </row>
    <row r="2953" spans="1:4" ht="15.75" customHeight="1">
      <c r="A2953" s="14" t="s">
        <v>7898</v>
      </c>
      <c r="B2953" s="370" t="s">
        <v>14830</v>
      </c>
      <c r="C2953" s="14" t="s">
        <v>165</v>
      </c>
      <c r="D2953" s="14" t="s">
        <v>37180</v>
      </c>
    </row>
    <row r="2954" spans="1:4" ht="15.75" customHeight="1">
      <c r="A2954" s="14" t="s">
        <v>7899</v>
      </c>
      <c r="B2954" s="370" t="s">
        <v>14831</v>
      </c>
      <c r="C2954" s="14" t="s">
        <v>165</v>
      </c>
      <c r="D2954" s="14" t="s">
        <v>21782</v>
      </c>
    </row>
    <row r="2955" spans="1:4" ht="15.75" customHeight="1">
      <c r="A2955" s="14" t="s">
        <v>7900</v>
      </c>
      <c r="B2955" s="370" t="s">
        <v>14832</v>
      </c>
      <c r="C2955" s="14" t="s">
        <v>165</v>
      </c>
      <c r="D2955" s="14" t="s">
        <v>37097</v>
      </c>
    </row>
    <row r="2956" spans="1:4" ht="15.75" customHeight="1">
      <c r="A2956" s="14" t="s">
        <v>7901</v>
      </c>
      <c r="B2956" s="370" t="s">
        <v>14833</v>
      </c>
      <c r="C2956" s="14" t="s">
        <v>165</v>
      </c>
      <c r="D2956" s="14" t="s">
        <v>40409</v>
      </c>
    </row>
    <row r="2957" spans="1:4" ht="15.75" customHeight="1">
      <c r="A2957" s="14" t="s">
        <v>7902</v>
      </c>
      <c r="B2957" s="370" t="s">
        <v>14834</v>
      </c>
      <c r="C2957" s="14" t="s">
        <v>165</v>
      </c>
      <c r="D2957" s="14" t="s">
        <v>40410</v>
      </c>
    </row>
    <row r="2958" spans="1:4" ht="15.75" customHeight="1">
      <c r="A2958" s="14" t="s">
        <v>7903</v>
      </c>
      <c r="B2958" s="370" t="s">
        <v>14835</v>
      </c>
      <c r="C2958" s="14" t="s">
        <v>165</v>
      </c>
      <c r="D2958" s="14" t="s">
        <v>37068</v>
      </c>
    </row>
    <row r="2959" spans="1:4" ht="15.75" customHeight="1">
      <c r="A2959" s="14" t="s">
        <v>7904</v>
      </c>
      <c r="B2959" s="370" t="s">
        <v>14836</v>
      </c>
      <c r="C2959" s="14" t="s">
        <v>165</v>
      </c>
      <c r="D2959" s="14" t="s">
        <v>40411</v>
      </c>
    </row>
    <row r="2960" spans="1:4" ht="15.75" customHeight="1">
      <c r="A2960" s="14" t="s">
        <v>7905</v>
      </c>
      <c r="B2960" s="370" t="s">
        <v>14837</v>
      </c>
      <c r="C2960" s="14" t="s">
        <v>165</v>
      </c>
      <c r="D2960" s="14" t="s">
        <v>40412</v>
      </c>
    </row>
    <row r="2961" spans="1:4" ht="15.75" customHeight="1">
      <c r="A2961" s="14" t="s">
        <v>7906</v>
      </c>
      <c r="B2961" s="370" t="s">
        <v>14838</v>
      </c>
      <c r="C2961" s="14" t="s">
        <v>165</v>
      </c>
      <c r="D2961" s="14" t="s">
        <v>37185</v>
      </c>
    </row>
    <row r="2962" spans="1:4" ht="15.75" customHeight="1">
      <c r="A2962" s="14" t="s">
        <v>7907</v>
      </c>
      <c r="B2962" s="370" t="s">
        <v>14839</v>
      </c>
      <c r="C2962" s="14" t="s">
        <v>165</v>
      </c>
      <c r="D2962" s="14" t="s">
        <v>40413</v>
      </c>
    </row>
    <row r="2963" spans="1:4" ht="15.75" customHeight="1">
      <c r="A2963" s="14" t="s">
        <v>7908</v>
      </c>
      <c r="B2963" s="370" t="s">
        <v>14840</v>
      </c>
      <c r="C2963" s="14" t="s">
        <v>165</v>
      </c>
      <c r="D2963" s="14" t="s">
        <v>37727</v>
      </c>
    </row>
    <row r="2964" spans="1:4" ht="15.75" customHeight="1">
      <c r="A2964" s="14" t="s">
        <v>7909</v>
      </c>
      <c r="B2964" s="370" t="s">
        <v>14841</v>
      </c>
      <c r="C2964" s="14" t="s">
        <v>165</v>
      </c>
      <c r="D2964" s="14" t="s">
        <v>19254</v>
      </c>
    </row>
    <row r="2965" spans="1:4" ht="15.75" customHeight="1">
      <c r="A2965" s="14" t="s">
        <v>7910</v>
      </c>
      <c r="B2965" s="370" t="s">
        <v>14842</v>
      </c>
      <c r="C2965" s="14" t="s">
        <v>165</v>
      </c>
      <c r="D2965" s="14" t="s">
        <v>36998</v>
      </c>
    </row>
    <row r="2966" spans="1:4" ht="15.75" customHeight="1">
      <c r="A2966" s="14" t="s">
        <v>7911</v>
      </c>
      <c r="B2966" s="370" t="s">
        <v>14843</v>
      </c>
      <c r="C2966" s="14" t="s">
        <v>165</v>
      </c>
      <c r="D2966" s="14" t="s">
        <v>37312</v>
      </c>
    </row>
    <row r="2967" spans="1:4" ht="15.75" customHeight="1">
      <c r="A2967" s="14" t="s">
        <v>7912</v>
      </c>
      <c r="B2967" s="370" t="s">
        <v>14844</v>
      </c>
      <c r="C2967" s="14" t="s">
        <v>165</v>
      </c>
      <c r="D2967" s="14" t="s">
        <v>40414</v>
      </c>
    </row>
    <row r="2968" spans="1:4" ht="15.75" customHeight="1">
      <c r="A2968" s="14" t="s">
        <v>7913</v>
      </c>
      <c r="B2968" s="370" t="s">
        <v>14845</v>
      </c>
      <c r="C2968" s="14" t="s">
        <v>165</v>
      </c>
      <c r="D2968" s="14" t="s">
        <v>40415</v>
      </c>
    </row>
    <row r="2969" spans="1:4" ht="15.75" customHeight="1">
      <c r="A2969" s="14" t="s">
        <v>7914</v>
      </c>
      <c r="B2969" s="370" t="s">
        <v>14846</v>
      </c>
      <c r="C2969" s="14" t="s">
        <v>165</v>
      </c>
      <c r="D2969" s="14" t="s">
        <v>36591</v>
      </c>
    </row>
    <row r="2970" spans="1:4" ht="15.75" customHeight="1">
      <c r="A2970" s="14" t="s">
        <v>7915</v>
      </c>
      <c r="B2970" s="370" t="s">
        <v>14847</v>
      </c>
      <c r="C2970" s="14" t="s">
        <v>165</v>
      </c>
      <c r="D2970" s="14" t="s">
        <v>19800</v>
      </c>
    </row>
    <row r="2971" spans="1:4" ht="15.75" customHeight="1">
      <c r="A2971" s="14" t="s">
        <v>7916</v>
      </c>
      <c r="B2971" s="370" t="s">
        <v>14848</v>
      </c>
      <c r="C2971" s="14" t="s">
        <v>165</v>
      </c>
      <c r="D2971" s="14" t="s">
        <v>37815</v>
      </c>
    </row>
    <row r="2972" spans="1:4" ht="15.75" customHeight="1">
      <c r="A2972" s="14" t="s">
        <v>7917</v>
      </c>
      <c r="B2972" s="370" t="s">
        <v>14849</v>
      </c>
      <c r="C2972" s="14" t="s">
        <v>165</v>
      </c>
      <c r="D2972" s="14" t="s">
        <v>19556</v>
      </c>
    </row>
    <row r="2973" spans="1:4" ht="15.75" customHeight="1">
      <c r="A2973" s="14" t="s">
        <v>7918</v>
      </c>
      <c r="B2973" s="370" t="s">
        <v>14850</v>
      </c>
      <c r="C2973" s="14" t="s">
        <v>165</v>
      </c>
      <c r="D2973" s="14" t="s">
        <v>40416</v>
      </c>
    </row>
    <row r="2974" spans="1:4" ht="15.75" customHeight="1">
      <c r="A2974" s="14" t="s">
        <v>7919</v>
      </c>
      <c r="B2974" s="370" t="s">
        <v>14851</v>
      </c>
      <c r="C2974" s="14" t="s">
        <v>165</v>
      </c>
      <c r="D2974" s="14" t="s">
        <v>19567</v>
      </c>
    </row>
    <row r="2975" spans="1:4" ht="15.75" customHeight="1">
      <c r="A2975" s="14" t="s">
        <v>7920</v>
      </c>
      <c r="B2975" s="370" t="s">
        <v>14852</v>
      </c>
      <c r="C2975" s="14" t="s">
        <v>165</v>
      </c>
      <c r="D2975" s="14" t="s">
        <v>40417</v>
      </c>
    </row>
    <row r="2976" spans="1:4" ht="15.75" customHeight="1">
      <c r="A2976" s="14" t="s">
        <v>7921</v>
      </c>
      <c r="B2976" s="370" t="s">
        <v>14853</v>
      </c>
      <c r="C2976" s="14" t="s">
        <v>165</v>
      </c>
      <c r="D2976" s="14" t="s">
        <v>37200</v>
      </c>
    </row>
    <row r="2977" spans="1:4" ht="15.75" customHeight="1">
      <c r="A2977" s="14" t="s">
        <v>7922</v>
      </c>
      <c r="B2977" s="370" t="s">
        <v>14854</v>
      </c>
      <c r="C2977" s="14" t="s">
        <v>165</v>
      </c>
      <c r="D2977" s="14" t="s">
        <v>19121</v>
      </c>
    </row>
    <row r="2978" spans="1:4" ht="15.75" customHeight="1">
      <c r="A2978" s="14" t="s">
        <v>7923</v>
      </c>
      <c r="B2978" s="370" t="s">
        <v>14855</v>
      </c>
      <c r="C2978" s="14" t="s">
        <v>165</v>
      </c>
      <c r="D2978" s="14" t="s">
        <v>19901</v>
      </c>
    </row>
    <row r="2979" spans="1:4" ht="15.75" customHeight="1">
      <c r="A2979" s="14" t="s">
        <v>7924</v>
      </c>
      <c r="B2979" s="370" t="s">
        <v>14856</v>
      </c>
      <c r="C2979" s="14" t="s">
        <v>165</v>
      </c>
      <c r="D2979" s="14" t="s">
        <v>36432</v>
      </c>
    </row>
    <row r="2980" spans="1:4" ht="15.75" customHeight="1">
      <c r="A2980" s="14" t="s">
        <v>7925</v>
      </c>
      <c r="B2980" s="370" t="s">
        <v>14857</v>
      </c>
      <c r="C2980" s="14" t="s">
        <v>165</v>
      </c>
      <c r="D2980" s="14" t="s">
        <v>39143</v>
      </c>
    </row>
    <row r="2981" spans="1:4" ht="15.75" customHeight="1">
      <c r="A2981" s="14" t="s">
        <v>7926</v>
      </c>
      <c r="B2981" s="370" t="s">
        <v>14858</v>
      </c>
      <c r="C2981" s="14" t="s">
        <v>165</v>
      </c>
      <c r="D2981" s="14" t="s">
        <v>38261</v>
      </c>
    </row>
    <row r="2982" spans="1:4" ht="15.75" customHeight="1">
      <c r="A2982" s="14" t="s">
        <v>7927</v>
      </c>
      <c r="B2982" s="370" t="s">
        <v>14859</v>
      </c>
      <c r="C2982" s="14" t="s">
        <v>165</v>
      </c>
      <c r="D2982" s="14" t="s">
        <v>19962</v>
      </c>
    </row>
    <row r="2983" spans="1:4" ht="15.75" customHeight="1">
      <c r="A2983" s="14" t="s">
        <v>7928</v>
      </c>
      <c r="B2983" s="370" t="s">
        <v>14860</v>
      </c>
      <c r="C2983" s="14" t="s">
        <v>165</v>
      </c>
      <c r="D2983" s="14" t="s">
        <v>37055</v>
      </c>
    </row>
    <row r="2984" spans="1:4" ht="15.75" customHeight="1">
      <c r="A2984" s="14" t="s">
        <v>7929</v>
      </c>
      <c r="B2984" s="370" t="s">
        <v>14861</v>
      </c>
      <c r="C2984" s="14" t="s">
        <v>165</v>
      </c>
      <c r="D2984" s="14" t="s">
        <v>40418</v>
      </c>
    </row>
    <row r="2985" spans="1:4" ht="15.75" customHeight="1">
      <c r="A2985" s="14" t="s">
        <v>7930</v>
      </c>
      <c r="B2985" s="370" t="s">
        <v>14862</v>
      </c>
      <c r="C2985" s="14" t="s">
        <v>165</v>
      </c>
      <c r="D2985" s="14" t="s">
        <v>37216</v>
      </c>
    </row>
    <row r="2986" spans="1:4" ht="15.75" customHeight="1">
      <c r="A2986" s="14" t="s">
        <v>7931</v>
      </c>
      <c r="B2986" s="370" t="s">
        <v>14863</v>
      </c>
      <c r="C2986" s="14" t="s">
        <v>165</v>
      </c>
      <c r="D2986" s="14" t="s">
        <v>40419</v>
      </c>
    </row>
    <row r="2987" spans="1:4" ht="15.75" customHeight="1">
      <c r="A2987" s="14" t="s">
        <v>7932</v>
      </c>
      <c r="B2987" s="370" t="s">
        <v>14864</v>
      </c>
      <c r="C2987" s="14" t="s">
        <v>165</v>
      </c>
      <c r="D2987" s="14" t="s">
        <v>40420</v>
      </c>
    </row>
    <row r="2988" spans="1:4" ht="15.75" customHeight="1">
      <c r="A2988" s="14" t="s">
        <v>7933</v>
      </c>
      <c r="B2988" s="370" t="s">
        <v>14865</v>
      </c>
      <c r="C2988" s="14" t="s">
        <v>165</v>
      </c>
      <c r="D2988" s="14" t="s">
        <v>40421</v>
      </c>
    </row>
    <row r="2989" spans="1:4" ht="15.75" customHeight="1">
      <c r="A2989" s="14" t="s">
        <v>7934</v>
      </c>
      <c r="B2989" s="370" t="s">
        <v>14866</v>
      </c>
      <c r="C2989" s="14" t="s">
        <v>165</v>
      </c>
      <c r="D2989" s="14" t="s">
        <v>40422</v>
      </c>
    </row>
    <row r="2990" spans="1:4" ht="15.75" customHeight="1">
      <c r="A2990" s="14" t="s">
        <v>7935</v>
      </c>
      <c r="B2990" s="370" t="s">
        <v>14867</v>
      </c>
      <c r="C2990" s="14" t="s">
        <v>165</v>
      </c>
      <c r="D2990" s="14" t="s">
        <v>40423</v>
      </c>
    </row>
    <row r="2991" spans="1:4" ht="15.75" customHeight="1">
      <c r="A2991" s="14" t="s">
        <v>7936</v>
      </c>
      <c r="B2991" s="370" t="s">
        <v>14868</v>
      </c>
      <c r="C2991" s="14" t="s">
        <v>165</v>
      </c>
      <c r="D2991" s="14" t="s">
        <v>37456</v>
      </c>
    </row>
    <row r="2992" spans="1:4" ht="15.75" customHeight="1">
      <c r="A2992" s="14" t="s">
        <v>7937</v>
      </c>
      <c r="B2992" s="370" t="s">
        <v>14869</v>
      </c>
      <c r="C2992" s="14" t="s">
        <v>165</v>
      </c>
      <c r="D2992" s="14" t="s">
        <v>19811</v>
      </c>
    </row>
    <row r="2993" spans="1:4" ht="15.75" customHeight="1">
      <c r="A2993" s="14" t="s">
        <v>7938</v>
      </c>
      <c r="B2993" s="370" t="s">
        <v>14870</v>
      </c>
      <c r="C2993" s="14" t="s">
        <v>165</v>
      </c>
      <c r="D2993" s="14" t="s">
        <v>40424</v>
      </c>
    </row>
    <row r="2994" spans="1:4" ht="15.75" customHeight="1">
      <c r="A2994" s="14" t="s">
        <v>7939</v>
      </c>
      <c r="B2994" s="370" t="s">
        <v>14871</v>
      </c>
      <c r="C2994" s="14" t="s">
        <v>165</v>
      </c>
      <c r="D2994" s="14" t="s">
        <v>40425</v>
      </c>
    </row>
    <row r="2995" spans="1:4" ht="15.75" customHeight="1">
      <c r="A2995" s="14" t="s">
        <v>7940</v>
      </c>
      <c r="B2995" s="370" t="s">
        <v>14872</v>
      </c>
      <c r="C2995" s="14" t="s">
        <v>165</v>
      </c>
      <c r="D2995" s="14" t="s">
        <v>40426</v>
      </c>
    </row>
    <row r="2996" spans="1:4" ht="15.75" customHeight="1">
      <c r="A2996" s="14" t="s">
        <v>7941</v>
      </c>
      <c r="B2996" s="370" t="s">
        <v>14873</v>
      </c>
      <c r="C2996" s="14" t="s">
        <v>165</v>
      </c>
      <c r="D2996" s="14" t="s">
        <v>40427</v>
      </c>
    </row>
    <row r="2997" spans="1:4" ht="15.75" customHeight="1">
      <c r="A2997" s="14" t="s">
        <v>7942</v>
      </c>
      <c r="B2997" s="370" t="s">
        <v>14874</v>
      </c>
      <c r="C2997" s="14" t="s">
        <v>165</v>
      </c>
      <c r="D2997" s="14" t="s">
        <v>40428</v>
      </c>
    </row>
    <row r="2998" spans="1:4" ht="15.75" customHeight="1">
      <c r="A2998" s="14" t="s">
        <v>7943</v>
      </c>
      <c r="B2998" s="370" t="s">
        <v>14875</v>
      </c>
      <c r="C2998" s="14" t="s">
        <v>165</v>
      </c>
      <c r="D2998" s="14" t="s">
        <v>40429</v>
      </c>
    </row>
    <row r="2999" spans="1:4" ht="15.75" customHeight="1">
      <c r="A2999" s="14" t="s">
        <v>7944</v>
      </c>
      <c r="B2999" s="370" t="s">
        <v>14876</v>
      </c>
      <c r="C2999" s="14" t="s">
        <v>165</v>
      </c>
      <c r="D2999" s="14" t="s">
        <v>40430</v>
      </c>
    </row>
    <row r="3000" spans="1:4" ht="15.75" customHeight="1">
      <c r="A3000" s="14" t="s">
        <v>7945</v>
      </c>
      <c r="B3000" s="370" t="s">
        <v>14877</v>
      </c>
      <c r="C3000" s="14" t="s">
        <v>165</v>
      </c>
      <c r="D3000" s="14" t="s">
        <v>19893</v>
      </c>
    </row>
    <row r="3001" spans="1:4" ht="15.75" customHeight="1">
      <c r="A3001" s="14" t="s">
        <v>7946</v>
      </c>
      <c r="B3001" s="370" t="s">
        <v>14878</v>
      </c>
      <c r="C3001" s="14" t="s">
        <v>165</v>
      </c>
      <c r="D3001" s="14" t="s">
        <v>40431</v>
      </c>
    </row>
    <row r="3002" spans="1:4" ht="15.75" customHeight="1">
      <c r="A3002" s="14" t="s">
        <v>7947</v>
      </c>
      <c r="B3002" s="370" t="s">
        <v>14879</v>
      </c>
      <c r="C3002" s="14" t="s">
        <v>165</v>
      </c>
      <c r="D3002" s="14" t="s">
        <v>36661</v>
      </c>
    </row>
    <row r="3003" spans="1:4" ht="15.75" customHeight="1">
      <c r="A3003" s="14" t="s">
        <v>7948</v>
      </c>
      <c r="B3003" s="370" t="s">
        <v>14880</v>
      </c>
      <c r="C3003" s="14" t="s">
        <v>165</v>
      </c>
      <c r="D3003" s="14" t="s">
        <v>21899</v>
      </c>
    </row>
    <row r="3004" spans="1:4" ht="15.75" customHeight="1">
      <c r="A3004" s="14" t="s">
        <v>7949</v>
      </c>
      <c r="B3004" s="370" t="s">
        <v>14881</v>
      </c>
      <c r="C3004" s="14" t="s">
        <v>165</v>
      </c>
      <c r="D3004" s="14" t="s">
        <v>37064</v>
      </c>
    </row>
    <row r="3005" spans="1:4" ht="15.75" customHeight="1">
      <c r="A3005" s="14" t="s">
        <v>7950</v>
      </c>
      <c r="B3005" s="370" t="s">
        <v>14882</v>
      </c>
      <c r="C3005" s="14" t="s">
        <v>165</v>
      </c>
      <c r="D3005" s="14" t="s">
        <v>38043</v>
      </c>
    </row>
    <row r="3006" spans="1:4" ht="15.75" customHeight="1">
      <c r="A3006" s="14" t="s">
        <v>7951</v>
      </c>
      <c r="B3006" s="370" t="s">
        <v>14883</v>
      </c>
      <c r="C3006" s="14" t="s">
        <v>165</v>
      </c>
      <c r="D3006" s="14" t="s">
        <v>40432</v>
      </c>
    </row>
    <row r="3007" spans="1:4" ht="15.75" customHeight="1">
      <c r="A3007" s="14" t="s">
        <v>7952</v>
      </c>
      <c r="B3007" s="370" t="s">
        <v>14884</v>
      </c>
      <c r="C3007" s="14" t="s">
        <v>165</v>
      </c>
      <c r="D3007" s="14" t="s">
        <v>40433</v>
      </c>
    </row>
    <row r="3008" spans="1:4" ht="15.75" customHeight="1">
      <c r="A3008" s="14" t="s">
        <v>7953</v>
      </c>
      <c r="B3008" s="370" t="s">
        <v>14885</v>
      </c>
      <c r="C3008" s="14" t="s">
        <v>165</v>
      </c>
      <c r="D3008" s="14" t="s">
        <v>37467</v>
      </c>
    </row>
    <row r="3009" spans="1:4" ht="15.75" customHeight="1">
      <c r="A3009" s="14" t="s">
        <v>7954</v>
      </c>
      <c r="B3009" s="370" t="s">
        <v>14886</v>
      </c>
      <c r="C3009" s="14" t="s">
        <v>165</v>
      </c>
      <c r="D3009" s="14" t="s">
        <v>37161</v>
      </c>
    </row>
    <row r="3010" spans="1:4" ht="15.75" customHeight="1">
      <c r="A3010" s="14" t="s">
        <v>7955</v>
      </c>
      <c r="B3010" s="370" t="s">
        <v>14887</v>
      </c>
      <c r="C3010" s="14" t="s">
        <v>165</v>
      </c>
      <c r="D3010" s="14" t="s">
        <v>37130</v>
      </c>
    </row>
    <row r="3011" spans="1:4" ht="15.75" customHeight="1">
      <c r="A3011" s="14" t="s">
        <v>7956</v>
      </c>
      <c r="B3011" s="370" t="s">
        <v>14888</v>
      </c>
      <c r="C3011" s="14" t="s">
        <v>165</v>
      </c>
      <c r="D3011" s="14" t="s">
        <v>40434</v>
      </c>
    </row>
    <row r="3012" spans="1:4" ht="15.75" customHeight="1">
      <c r="A3012" s="14" t="s">
        <v>7957</v>
      </c>
      <c r="B3012" s="370" t="s">
        <v>14889</v>
      </c>
      <c r="C3012" s="14" t="s">
        <v>165</v>
      </c>
      <c r="D3012" s="14" t="s">
        <v>40411</v>
      </c>
    </row>
    <row r="3013" spans="1:4" ht="15.75" customHeight="1">
      <c r="A3013" s="14" t="s">
        <v>7958</v>
      </c>
      <c r="B3013" s="370" t="s">
        <v>14890</v>
      </c>
      <c r="C3013" s="14" t="s">
        <v>165</v>
      </c>
      <c r="D3013" s="14" t="s">
        <v>40435</v>
      </c>
    </row>
    <row r="3014" spans="1:4" ht="15.75" customHeight="1">
      <c r="A3014" s="14" t="s">
        <v>7959</v>
      </c>
      <c r="B3014" s="370" t="s">
        <v>14891</v>
      </c>
      <c r="C3014" s="14" t="s">
        <v>165</v>
      </c>
      <c r="D3014" s="14" t="s">
        <v>38161</v>
      </c>
    </row>
    <row r="3015" spans="1:4" ht="15.75" customHeight="1">
      <c r="A3015" s="14" t="s">
        <v>7960</v>
      </c>
      <c r="B3015" s="370" t="s">
        <v>14892</v>
      </c>
      <c r="C3015" s="14" t="s">
        <v>165</v>
      </c>
      <c r="D3015" s="14" t="s">
        <v>36481</v>
      </c>
    </row>
    <row r="3016" spans="1:4" ht="15.75" customHeight="1">
      <c r="A3016" s="14" t="s">
        <v>7961</v>
      </c>
      <c r="B3016" s="370" t="s">
        <v>14893</v>
      </c>
      <c r="C3016" s="14" t="s">
        <v>165</v>
      </c>
      <c r="D3016" s="14" t="s">
        <v>40436</v>
      </c>
    </row>
    <row r="3017" spans="1:4" ht="15.75" customHeight="1">
      <c r="A3017" s="14" t="s">
        <v>7962</v>
      </c>
      <c r="B3017" s="370" t="s">
        <v>14894</v>
      </c>
      <c r="C3017" s="14" t="s">
        <v>165</v>
      </c>
      <c r="D3017" s="14" t="s">
        <v>38937</v>
      </c>
    </row>
    <row r="3018" spans="1:4" ht="15.75" customHeight="1">
      <c r="A3018" s="14" t="s">
        <v>7963</v>
      </c>
      <c r="B3018" s="370" t="s">
        <v>14895</v>
      </c>
      <c r="C3018" s="14" t="s">
        <v>165</v>
      </c>
      <c r="D3018" s="14" t="s">
        <v>40437</v>
      </c>
    </row>
    <row r="3019" spans="1:4" ht="15.75" customHeight="1">
      <c r="A3019" s="14" t="s">
        <v>7964</v>
      </c>
      <c r="B3019" s="370" t="s">
        <v>14896</v>
      </c>
      <c r="C3019" s="14" t="s">
        <v>165</v>
      </c>
      <c r="D3019" s="14" t="s">
        <v>40438</v>
      </c>
    </row>
    <row r="3020" spans="1:4" ht="15.75" customHeight="1">
      <c r="A3020" s="14" t="s">
        <v>7965</v>
      </c>
      <c r="B3020" s="370" t="s">
        <v>14897</v>
      </c>
      <c r="C3020" s="14" t="s">
        <v>165</v>
      </c>
      <c r="D3020" s="14" t="s">
        <v>40439</v>
      </c>
    </row>
    <row r="3021" spans="1:4" ht="15.75" customHeight="1">
      <c r="A3021" s="14" t="s">
        <v>7966</v>
      </c>
      <c r="B3021" s="370" t="s">
        <v>14898</v>
      </c>
      <c r="C3021" s="14" t="s">
        <v>165</v>
      </c>
      <c r="D3021" s="14" t="s">
        <v>40440</v>
      </c>
    </row>
    <row r="3022" spans="1:4" ht="15.75" customHeight="1">
      <c r="A3022" s="14" t="s">
        <v>7967</v>
      </c>
      <c r="B3022" s="370" t="s">
        <v>14899</v>
      </c>
      <c r="C3022" s="14" t="s">
        <v>165</v>
      </c>
      <c r="D3022" s="14" t="s">
        <v>40441</v>
      </c>
    </row>
    <row r="3023" spans="1:4" ht="15.75" customHeight="1">
      <c r="A3023" s="14" t="s">
        <v>7968</v>
      </c>
      <c r="B3023" s="370" t="s">
        <v>14900</v>
      </c>
      <c r="C3023" s="14" t="s">
        <v>165</v>
      </c>
      <c r="D3023" s="14" t="s">
        <v>40442</v>
      </c>
    </row>
    <row r="3024" spans="1:4" ht="15.75" customHeight="1">
      <c r="A3024" s="14" t="s">
        <v>7969</v>
      </c>
      <c r="B3024" s="370" t="s">
        <v>14901</v>
      </c>
      <c r="C3024" s="14" t="s">
        <v>165</v>
      </c>
      <c r="D3024" s="14" t="s">
        <v>40443</v>
      </c>
    </row>
    <row r="3025" spans="1:4" ht="15.75" customHeight="1">
      <c r="A3025" s="14" t="s">
        <v>7970</v>
      </c>
      <c r="B3025" s="370" t="s">
        <v>14902</v>
      </c>
      <c r="C3025" s="14" t="s">
        <v>165</v>
      </c>
      <c r="D3025" s="14" t="s">
        <v>40444</v>
      </c>
    </row>
    <row r="3026" spans="1:4" ht="15.75" customHeight="1">
      <c r="A3026" s="14" t="s">
        <v>7971</v>
      </c>
      <c r="B3026" s="370" t="s">
        <v>14903</v>
      </c>
      <c r="C3026" s="14" t="s">
        <v>165</v>
      </c>
      <c r="D3026" s="14" t="s">
        <v>40445</v>
      </c>
    </row>
    <row r="3027" spans="1:4" ht="15.75" customHeight="1">
      <c r="A3027" s="14" t="s">
        <v>7972</v>
      </c>
      <c r="B3027" s="370" t="s">
        <v>14904</v>
      </c>
      <c r="C3027" s="14" t="s">
        <v>165</v>
      </c>
      <c r="D3027" s="14" t="s">
        <v>19470</v>
      </c>
    </row>
    <row r="3028" spans="1:4" ht="15.75" customHeight="1">
      <c r="A3028" s="14" t="s">
        <v>7973</v>
      </c>
      <c r="B3028" s="370" t="s">
        <v>14905</v>
      </c>
      <c r="C3028" s="14" t="s">
        <v>165</v>
      </c>
      <c r="D3028" s="14" t="s">
        <v>18961</v>
      </c>
    </row>
    <row r="3029" spans="1:4" ht="15.75" customHeight="1">
      <c r="A3029" s="14" t="s">
        <v>7974</v>
      </c>
      <c r="B3029" s="370" t="s">
        <v>14906</v>
      </c>
      <c r="C3029" s="14" t="s">
        <v>165</v>
      </c>
      <c r="D3029" s="14" t="s">
        <v>19719</v>
      </c>
    </row>
    <row r="3030" spans="1:4" ht="15.75" customHeight="1">
      <c r="A3030" s="14" t="s">
        <v>7975</v>
      </c>
      <c r="B3030" s="370" t="s">
        <v>14907</v>
      </c>
      <c r="C3030" s="14" t="s">
        <v>165</v>
      </c>
      <c r="D3030" s="14" t="s">
        <v>19550</v>
      </c>
    </row>
    <row r="3031" spans="1:4" ht="15.75" customHeight="1">
      <c r="A3031" s="14" t="s">
        <v>7976</v>
      </c>
      <c r="B3031" s="370" t="s">
        <v>14908</v>
      </c>
      <c r="C3031" s="14" t="s">
        <v>165</v>
      </c>
      <c r="D3031" s="14" t="s">
        <v>21921</v>
      </c>
    </row>
    <row r="3032" spans="1:4" ht="15.75" customHeight="1">
      <c r="A3032" s="14" t="s">
        <v>7977</v>
      </c>
      <c r="B3032" s="370" t="s">
        <v>14909</v>
      </c>
      <c r="C3032" s="14" t="s">
        <v>165</v>
      </c>
      <c r="D3032" s="14" t="s">
        <v>40446</v>
      </c>
    </row>
    <row r="3033" spans="1:4" ht="15.75" customHeight="1">
      <c r="A3033" s="14" t="s">
        <v>7978</v>
      </c>
      <c r="B3033" s="370" t="s">
        <v>14910</v>
      </c>
      <c r="C3033" s="14" t="s">
        <v>165</v>
      </c>
      <c r="D3033" s="14" t="s">
        <v>40447</v>
      </c>
    </row>
    <row r="3034" spans="1:4" ht="15.75" customHeight="1">
      <c r="A3034" s="14" t="s">
        <v>7979</v>
      </c>
      <c r="B3034" s="370" t="s">
        <v>14911</v>
      </c>
      <c r="C3034" s="14" t="s">
        <v>165</v>
      </c>
      <c r="D3034" s="14" t="s">
        <v>40448</v>
      </c>
    </row>
    <row r="3035" spans="1:4" ht="15.75" customHeight="1">
      <c r="A3035" s="14" t="s">
        <v>7980</v>
      </c>
      <c r="B3035" s="370" t="s">
        <v>14912</v>
      </c>
      <c r="C3035" s="14" t="s">
        <v>165</v>
      </c>
      <c r="D3035" s="14" t="s">
        <v>37207</v>
      </c>
    </row>
    <row r="3036" spans="1:4" ht="15.75" customHeight="1">
      <c r="A3036" s="14" t="s">
        <v>7981</v>
      </c>
      <c r="B3036" s="370" t="s">
        <v>14913</v>
      </c>
      <c r="C3036" s="14" t="s">
        <v>165</v>
      </c>
      <c r="D3036" s="14" t="s">
        <v>40449</v>
      </c>
    </row>
    <row r="3037" spans="1:4" ht="15.75" customHeight="1">
      <c r="A3037" s="14" t="s">
        <v>7982</v>
      </c>
      <c r="B3037" s="370" t="s">
        <v>14914</v>
      </c>
      <c r="C3037" s="14" t="s">
        <v>165</v>
      </c>
      <c r="D3037" s="14" t="s">
        <v>40450</v>
      </c>
    </row>
    <row r="3038" spans="1:4" ht="15.75" customHeight="1">
      <c r="A3038" s="14" t="s">
        <v>7983</v>
      </c>
      <c r="B3038" s="370" t="s">
        <v>14915</v>
      </c>
      <c r="C3038" s="14" t="s">
        <v>165</v>
      </c>
      <c r="D3038" s="14" t="s">
        <v>40451</v>
      </c>
    </row>
    <row r="3039" spans="1:4" ht="15.75" customHeight="1">
      <c r="A3039" s="14" t="s">
        <v>7984</v>
      </c>
      <c r="B3039" s="370" t="s">
        <v>14916</v>
      </c>
      <c r="C3039" s="14" t="s">
        <v>165</v>
      </c>
      <c r="D3039" s="14" t="s">
        <v>40411</v>
      </c>
    </row>
    <row r="3040" spans="1:4" ht="15.75" customHeight="1">
      <c r="A3040" s="14" t="s">
        <v>7985</v>
      </c>
      <c r="B3040" s="370" t="s">
        <v>14917</v>
      </c>
      <c r="C3040" s="14" t="s">
        <v>165</v>
      </c>
      <c r="D3040" s="14" t="s">
        <v>40452</v>
      </c>
    </row>
    <row r="3041" spans="1:4" ht="15.75" customHeight="1">
      <c r="A3041" s="14" t="s">
        <v>7986</v>
      </c>
      <c r="B3041" s="370" t="s">
        <v>14918</v>
      </c>
      <c r="C3041" s="14" t="s">
        <v>165</v>
      </c>
      <c r="D3041" s="14" t="s">
        <v>40453</v>
      </c>
    </row>
    <row r="3042" spans="1:4" ht="15.75" customHeight="1">
      <c r="A3042" s="14" t="s">
        <v>7987</v>
      </c>
      <c r="B3042" s="370" t="s">
        <v>14919</v>
      </c>
      <c r="C3042" s="14" t="s">
        <v>165</v>
      </c>
      <c r="D3042" s="14" t="s">
        <v>40454</v>
      </c>
    </row>
    <row r="3043" spans="1:4" ht="15.75" customHeight="1">
      <c r="A3043" s="14" t="s">
        <v>7988</v>
      </c>
      <c r="B3043" s="370" t="s">
        <v>14920</v>
      </c>
      <c r="C3043" s="14" t="s">
        <v>165</v>
      </c>
      <c r="D3043" s="14" t="s">
        <v>37057</v>
      </c>
    </row>
    <row r="3044" spans="1:4" ht="15.75" customHeight="1">
      <c r="A3044" s="14" t="s">
        <v>7989</v>
      </c>
      <c r="B3044" s="370" t="s">
        <v>14921</v>
      </c>
      <c r="C3044" s="14" t="s">
        <v>165</v>
      </c>
      <c r="D3044" s="14" t="s">
        <v>40455</v>
      </c>
    </row>
    <row r="3045" spans="1:4" ht="15.75" customHeight="1">
      <c r="A3045" s="14" t="s">
        <v>7990</v>
      </c>
      <c r="B3045" s="370" t="s">
        <v>14922</v>
      </c>
      <c r="C3045" s="14" t="s">
        <v>165</v>
      </c>
      <c r="D3045" s="14" t="s">
        <v>40456</v>
      </c>
    </row>
    <row r="3046" spans="1:4" ht="15.75" customHeight="1">
      <c r="A3046" s="14" t="s">
        <v>7991</v>
      </c>
      <c r="B3046" s="370" t="s">
        <v>14923</v>
      </c>
      <c r="C3046" s="14" t="s">
        <v>165</v>
      </c>
      <c r="D3046" s="14" t="s">
        <v>40457</v>
      </c>
    </row>
    <row r="3047" spans="1:4" ht="15.75" customHeight="1">
      <c r="A3047" s="14" t="s">
        <v>35139</v>
      </c>
      <c r="B3047" s="370" t="s">
        <v>35599</v>
      </c>
      <c r="C3047" s="14" t="s">
        <v>165</v>
      </c>
      <c r="D3047" s="14" t="s">
        <v>36459</v>
      </c>
    </row>
    <row r="3048" spans="1:4" ht="15.75" customHeight="1">
      <c r="A3048" s="14" t="s">
        <v>7992</v>
      </c>
      <c r="B3048" s="370" t="s">
        <v>14924</v>
      </c>
      <c r="C3048" s="14" t="s">
        <v>165</v>
      </c>
      <c r="D3048" s="14" t="s">
        <v>40458</v>
      </c>
    </row>
    <row r="3049" spans="1:4" ht="15.75" customHeight="1">
      <c r="A3049" s="14" t="s">
        <v>7993</v>
      </c>
      <c r="B3049" s="370" t="s">
        <v>14925</v>
      </c>
      <c r="C3049" s="14" t="s">
        <v>165</v>
      </c>
      <c r="D3049" s="14" t="s">
        <v>40459</v>
      </c>
    </row>
    <row r="3050" spans="1:4" ht="15.75" customHeight="1">
      <c r="A3050" s="14" t="s">
        <v>7994</v>
      </c>
      <c r="B3050" s="370" t="s">
        <v>14926</v>
      </c>
      <c r="C3050" s="14" t="s">
        <v>165</v>
      </c>
      <c r="D3050" s="14" t="s">
        <v>40460</v>
      </c>
    </row>
    <row r="3051" spans="1:4" ht="15.75" customHeight="1">
      <c r="A3051" s="14" t="s">
        <v>7995</v>
      </c>
      <c r="B3051" s="370" t="s">
        <v>14927</v>
      </c>
      <c r="C3051" s="14" t="s">
        <v>165</v>
      </c>
      <c r="D3051" s="14" t="s">
        <v>40461</v>
      </c>
    </row>
    <row r="3052" spans="1:4" ht="15.75" customHeight="1">
      <c r="A3052" s="14" t="s">
        <v>7996</v>
      </c>
      <c r="B3052" s="370" t="s">
        <v>14928</v>
      </c>
      <c r="C3052" s="14" t="s">
        <v>165</v>
      </c>
      <c r="D3052" s="14" t="s">
        <v>40462</v>
      </c>
    </row>
    <row r="3053" spans="1:4" ht="15.75" customHeight="1">
      <c r="A3053" s="14" t="s">
        <v>7997</v>
      </c>
      <c r="B3053" s="370" t="s">
        <v>14929</v>
      </c>
      <c r="C3053" s="14" t="s">
        <v>165</v>
      </c>
      <c r="D3053" s="14" t="s">
        <v>40463</v>
      </c>
    </row>
    <row r="3054" spans="1:4" ht="15.75" customHeight="1">
      <c r="A3054" s="14" t="s">
        <v>7998</v>
      </c>
      <c r="B3054" s="370" t="s">
        <v>14930</v>
      </c>
      <c r="C3054" s="14" t="s">
        <v>165</v>
      </c>
      <c r="D3054" s="14" t="s">
        <v>40464</v>
      </c>
    </row>
    <row r="3055" spans="1:4" ht="15.75" customHeight="1">
      <c r="A3055" s="14" t="s">
        <v>7999</v>
      </c>
      <c r="B3055" s="370" t="s">
        <v>14931</v>
      </c>
      <c r="C3055" s="14" t="s">
        <v>165</v>
      </c>
      <c r="D3055" s="14" t="s">
        <v>40465</v>
      </c>
    </row>
    <row r="3056" spans="1:4" ht="15.75" customHeight="1">
      <c r="A3056" s="14" t="s">
        <v>8000</v>
      </c>
      <c r="B3056" s="370" t="s">
        <v>14932</v>
      </c>
      <c r="C3056" s="14" t="s">
        <v>165</v>
      </c>
      <c r="D3056" s="14" t="s">
        <v>40466</v>
      </c>
    </row>
    <row r="3057" spans="1:4" ht="15.75" customHeight="1">
      <c r="A3057" s="14" t="s">
        <v>8001</v>
      </c>
      <c r="B3057" s="370" t="s">
        <v>14933</v>
      </c>
      <c r="C3057" s="14" t="s">
        <v>165</v>
      </c>
      <c r="D3057" s="14" t="s">
        <v>40467</v>
      </c>
    </row>
    <row r="3058" spans="1:4" ht="15.75" customHeight="1">
      <c r="A3058" s="14" t="s">
        <v>8002</v>
      </c>
      <c r="B3058" s="370" t="s">
        <v>14934</v>
      </c>
      <c r="C3058" s="14" t="s">
        <v>165</v>
      </c>
      <c r="D3058" s="14" t="s">
        <v>40468</v>
      </c>
    </row>
    <row r="3059" spans="1:4" ht="15.75" customHeight="1">
      <c r="A3059" s="14" t="s">
        <v>8003</v>
      </c>
      <c r="B3059" s="370" t="s">
        <v>14935</v>
      </c>
      <c r="C3059" s="14" t="s">
        <v>165</v>
      </c>
      <c r="D3059" s="14" t="s">
        <v>40469</v>
      </c>
    </row>
    <row r="3060" spans="1:4" ht="15.75" customHeight="1">
      <c r="A3060" s="14" t="s">
        <v>8004</v>
      </c>
      <c r="B3060" s="370" t="s">
        <v>14936</v>
      </c>
      <c r="C3060" s="14" t="s">
        <v>165</v>
      </c>
      <c r="D3060" s="14" t="s">
        <v>40470</v>
      </c>
    </row>
    <row r="3061" spans="1:4" ht="15.75" customHeight="1">
      <c r="A3061" s="14" t="s">
        <v>8005</v>
      </c>
      <c r="B3061" s="370" t="s">
        <v>14937</v>
      </c>
      <c r="C3061" s="14" t="s">
        <v>165</v>
      </c>
      <c r="D3061" s="14" t="s">
        <v>40471</v>
      </c>
    </row>
    <row r="3062" spans="1:4" ht="15.75" customHeight="1">
      <c r="A3062" s="14" t="s">
        <v>8006</v>
      </c>
      <c r="B3062" s="370" t="s">
        <v>14938</v>
      </c>
      <c r="C3062" s="14" t="s">
        <v>165</v>
      </c>
      <c r="D3062" s="14" t="s">
        <v>40472</v>
      </c>
    </row>
    <row r="3063" spans="1:4" ht="15.75" customHeight="1">
      <c r="A3063" s="14" t="s">
        <v>8007</v>
      </c>
      <c r="B3063" s="370" t="s">
        <v>14939</v>
      </c>
      <c r="C3063" s="14" t="s">
        <v>165</v>
      </c>
      <c r="D3063" s="14" t="s">
        <v>40473</v>
      </c>
    </row>
    <row r="3064" spans="1:4" ht="15.75" customHeight="1">
      <c r="A3064" s="14" t="s">
        <v>8008</v>
      </c>
      <c r="B3064" s="370" t="s">
        <v>14940</v>
      </c>
      <c r="C3064" s="14" t="s">
        <v>165</v>
      </c>
      <c r="D3064" s="14" t="s">
        <v>40474</v>
      </c>
    </row>
    <row r="3065" spans="1:4" ht="15.75" customHeight="1">
      <c r="A3065" s="14" t="s">
        <v>8009</v>
      </c>
      <c r="B3065" s="370" t="s">
        <v>14941</v>
      </c>
      <c r="C3065" s="14" t="s">
        <v>165</v>
      </c>
      <c r="D3065" s="14" t="s">
        <v>40475</v>
      </c>
    </row>
    <row r="3066" spans="1:4" ht="15.75" customHeight="1">
      <c r="A3066" s="14" t="s">
        <v>8010</v>
      </c>
      <c r="B3066" s="370" t="s">
        <v>14942</v>
      </c>
      <c r="C3066" s="14" t="s">
        <v>165</v>
      </c>
      <c r="D3066" s="14" t="s">
        <v>40476</v>
      </c>
    </row>
    <row r="3067" spans="1:4" ht="15.75" customHeight="1">
      <c r="A3067" s="14" t="s">
        <v>8011</v>
      </c>
      <c r="B3067" s="370" t="s">
        <v>14943</v>
      </c>
      <c r="C3067" s="14" t="s">
        <v>165</v>
      </c>
      <c r="D3067" s="14" t="s">
        <v>40477</v>
      </c>
    </row>
    <row r="3068" spans="1:4" ht="15.75" customHeight="1">
      <c r="A3068" s="14" t="s">
        <v>8012</v>
      </c>
      <c r="B3068" s="370" t="s">
        <v>14944</v>
      </c>
      <c r="C3068" s="14" t="s">
        <v>165</v>
      </c>
      <c r="D3068" s="14" t="s">
        <v>40478</v>
      </c>
    </row>
    <row r="3069" spans="1:4" ht="15.75" customHeight="1">
      <c r="A3069" s="14" t="s">
        <v>8013</v>
      </c>
      <c r="B3069" s="370" t="s">
        <v>14945</v>
      </c>
      <c r="C3069" s="14" t="s">
        <v>165</v>
      </c>
      <c r="D3069" s="14" t="s">
        <v>40479</v>
      </c>
    </row>
    <row r="3070" spans="1:4" ht="15.75" customHeight="1">
      <c r="A3070" s="14" t="s">
        <v>8014</v>
      </c>
      <c r="B3070" s="370" t="s">
        <v>14946</v>
      </c>
      <c r="C3070" s="14" t="s">
        <v>165</v>
      </c>
      <c r="D3070" s="14" t="s">
        <v>40480</v>
      </c>
    </row>
    <row r="3071" spans="1:4" ht="15.75" customHeight="1">
      <c r="A3071" s="14" t="s">
        <v>8015</v>
      </c>
      <c r="B3071" s="370" t="s">
        <v>14947</v>
      </c>
      <c r="C3071" s="14" t="s">
        <v>165</v>
      </c>
      <c r="D3071" s="14" t="s">
        <v>37591</v>
      </c>
    </row>
    <row r="3072" spans="1:4" ht="15.75" customHeight="1">
      <c r="A3072" s="14" t="s">
        <v>8016</v>
      </c>
      <c r="B3072" s="370" t="s">
        <v>14948</v>
      </c>
      <c r="C3072" s="14" t="s">
        <v>165</v>
      </c>
      <c r="D3072" s="14" t="s">
        <v>40481</v>
      </c>
    </row>
    <row r="3073" spans="1:4" ht="15.75" customHeight="1">
      <c r="A3073" s="14" t="s">
        <v>8017</v>
      </c>
      <c r="B3073" s="370" t="s">
        <v>14949</v>
      </c>
      <c r="C3073" s="14" t="s">
        <v>165</v>
      </c>
      <c r="D3073" s="14" t="s">
        <v>40482</v>
      </c>
    </row>
    <row r="3074" spans="1:4" ht="15.75" customHeight="1">
      <c r="A3074" s="14" t="s">
        <v>8018</v>
      </c>
      <c r="B3074" s="370" t="s">
        <v>14950</v>
      </c>
      <c r="C3074" s="14" t="s">
        <v>165</v>
      </c>
      <c r="D3074" s="14" t="s">
        <v>40483</v>
      </c>
    </row>
    <row r="3075" spans="1:4" ht="15.75" customHeight="1">
      <c r="A3075" s="14" t="s">
        <v>8019</v>
      </c>
      <c r="B3075" s="370" t="s">
        <v>14951</v>
      </c>
      <c r="C3075" s="14" t="s">
        <v>165</v>
      </c>
      <c r="D3075" s="14" t="s">
        <v>40484</v>
      </c>
    </row>
    <row r="3076" spans="1:4" ht="15.75" customHeight="1">
      <c r="A3076" s="14" t="s">
        <v>8020</v>
      </c>
      <c r="B3076" s="370" t="s">
        <v>14952</v>
      </c>
      <c r="C3076" s="14" t="s">
        <v>165</v>
      </c>
      <c r="D3076" s="14" t="s">
        <v>40485</v>
      </c>
    </row>
    <row r="3077" spans="1:4" ht="15.75" customHeight="1">
      <c r="A3077" s="14" t="s">
        <v>8021</v>
      </c>
      <c r="B3077" s="370" t="s">
        <v>14953</v>
      </c>
      <c r="C3077" s="14" t="s">
        <v>165</v>
      </c>
      <c r="D3077" s="14" t="s">
        <v>40486</v>
      </c>
    </row>
    <row r="3078" spans="1:4" ht="15.75" customHeight="1">
      <c r="A3078" s="14" t="s">
        <v>8022</v>
      </c>
      <c r="B3078" s="370" t="s">
        <v>14954</v>
      </c>
      <c r="C3078" s="14" t="s">
        <v>165</v>
      </c>
      <c r="D3078" s="14" t="s">
        <v>40487</v>
      </c>
    </row>
    <row r="3079" spans="1:4" ht="15.75" customHeight="1">
      <c r="A3079" s="14" t="s">
        <v>8023</v>
      </c>
      <c r="B3079" s="370" t="s">
        <v>14955</v>
      </c>
      <c r="C3079" s="14" t="s">
        <v>165</v>
      </c>
      <c r="D3079" s="14" t="s">
        <v>40488</v>
      </c>
    </row>
    <row r="3080" spans="1:4" ht="15.75" customHeight="1">
      <c r="A3080" s="14" t="s">
        <v>8024</v>
      </c>
      <c r="B3080" s="370" t="s">
        <v>14956</v>
      </c>
      <c r="C3080" s="14" t="s">
        <v>165</v>
      </c>
      <c r="D3080" s="14" t="s">
        <v>40489</v>
      </c>
    </row>
    <row r="3081" spans="1:4" ht="15.75" customHeight="1">
      <c r="A3081" s="14" t="s">
        <v>8025</v>
      </c>
      <c r="B3081" s="370" t="s">
        <v>14957</v>
      </c>
      <c r="C3081" s="14" t="s">
        <v>165</v>
      </c>
      <c r="D3081" s="14" t="s">
        <v>40490</v>
      </c>
    </row>
    <row r="3082" spans="1:4" ht="15.75" customHeight="1">
      <c r="A3082" s="14" t="s">
        <v>8026</v>
      </c>
      <c r="B3082" s="370" t="s">
        <v>14958</v>
      </c>
      <c r="C3082" s="14" t="s">
        <v>165</v>
      </c>
      <c r="D3082" s="14" t="s">
        <v>40491</v>
      </c>
    </row>
    <row r="3083" spans="1:4" ht="15.75" customHeight="1">
      <c r="A3083" s="14" t="s">
        <v>8027</v>
      </c>
      <c r="B3083" s="370" t="s">
        <v>14959</v>
      </c>
      <c r="C3083" s="14" t="s">
        <v>165</v>
      </c>
      <c r="D3083" s="14" t="s">
        <v>40492</v>
      </c>
    </row>
    <row r="3084" spans="1:4" ht="15.75" customHeight="1">
      <c r="A3084" s="14" t="s">
        <v>8028</v>
      </c>
      <c r="B3084" s="370" t="s">
        <v>14960</v>
      </c>
      <c r="C3084" s="14" t="s">
        <v>165</v>
      </c>
      <c r="D3084" s="14" t="s">
        <v>40493</v>
      </c>
    </row>
    <row r="3085" spans="1:4" ht="15.75" customHeight="1">
      <c r="A3085" s="14" t="s">
        <v>8029</v>
      </c>
      <c r="B3085" s="370" t="s">
        <v>14961</v>
      </c>
      <c r="C3085" s="14" t="s">
        <v>165</v>
      </c>
      <c r="D3085" s="14" t="s">
        <v>40494</v>
      </c>
    </row>
    <row r="3086" spans="1:4" ht="15.75" customHeight="1">
      <c r="A3086" s="14" t="s">
        <v>8030</v>
      </c>
      <c r="B3086" s="370" t="s">
        <v>14962</v>
      </c>
      <c r="C3086" s="14" t="s">
        <v>165</v>
      </c>
      <c r="D3086" s="14" t="s">
        <v>40495</v>
      </c>
    </row>
    <row r="3087" spans="1:4" ht="15.75" customHeight="1">
      <c r="A3087" s="14" t="s">
        <v>8031</v>
      </c>
      <c r="B3087" s="370" t="s">
        <v>14963</v>
      </c>
      <c r="C3087" s="14" t="s">
        <v>165</v>
      </c>
      <c r="D3087" s="14" t="s">
        <v>40496</v>
      </c>
    </row>
    <row r="3088" spans="1:4" ht="15.75" customHeight="1">
      <c r="A3088" s="14" t="s">
        <v>8032</v>
      </c>
      <c r="B3088" s="370" t="s">
        <v>14964</v>
      </c>
      <c r="C3088" s="14" t="s">
        <v>165</v>
      </c>
      <c r="D3088" s="14" t="s">
        <v>40497</v>
      </c>
    </row>
    <row r="3089" spans="1:4" ht="15.75" customHeight="1">
      <c r="A3089" s="14" t="s">
        <v>8033</v>
      </c>
      <c r="B3089" s="370" t="s">
        <v>14965</v>
      </c>
      <c r="C3089" s="14" t="s">
        <v>165</v>
      </c>
      <c r="D3089" s="14" t="s">
        <v>40498</v>
      </c>
    </row>
    <row r="3090" spans="1:4" ht="15.75" customHeight="1">
      <c r="A3090" s="14" t="s">
        <v>8034</v>
      </c>
      <c r="B3090" s="370" t="s">
        <v>14966</v>
      </c>
      <c r="C3090" s="14" t="s">
        <v>165</v>
      </c>
      <c r="D3090" s="14" t="s">
        <v>40499</v>
      </c>
    </row>
    <row r="3091" spans="1:4" ht="15.75" customHeight="1">
      <c r="A3091" s="14" t="s">
        <v>8035</v>
      </c>
      <c r="B3091" s="370" t="s">
        <v>14967</v>
      </c>
      <c r="C3091" s="14" t="s">
        <v>165</v>
      </c>
      <c r="D3091" s="14" t="s">
        <v>40500</v>
      </c>
    </row>
    <row r="3092" spans="1:4" ht="15.75" customHeight="1">
      <c r="A3092" s="14" t="s">
        <v>8036</v>
      </c>
      <c r="B3092" s="370" t="s">
        <v>14968</v>
      </c>
      <c r="C3092" s="14" t="s">
        <v>165</v>
      </c>
      <c r="D3092" s="14" t="s">
        <v>40501</v>
      </c>
    </row>
    <row r="3093" spans="1:4" ht="15.75" customHeight="1">
      <c r="A3093" s="14" t="s">
        <v>8037</v>
      </c>
      <c r="B3093" s="370" t="s">
        <v>14969</v>
      </c>
      <c r="C3093" s="14" t="s">
        <v>165</v>
      </c>
      <c r="D3093" s="14" t="s">
        <v>40502</v>
      </c>
    </row>
    <row r="3094" spans="1:4" ht="15.75" customHeight="1">
      <c r="A3094" s="14" t="s">
        <v>8038</v>
      </c>
      <c r="B3094" s="370" t="s">
        <v>14970</v>
      </c>
      <c r="C3094" s="14" t="s">
        <v>165</v>
      </c>
      <c r="D3094" s="14" t="s">
        <v>40503</v>
      </c>
    </row>
    <row r="3095" spans="1:4" ht="15.75" customHeight="1">
      <c r="A3095" s="14" t="s">
        <v>8039</v>
      </c>
      <c r="B3095" s="370" t="s">
        <v>14971</v>
      </c>
      <c r="C3095" s="14" t="s">
        <v>165</v>
      </c>
      <c r="D3095" s="14" t="s">
        <v>40504</v>
      </c>
    </row>
    <row r="3096" spans="1:4" ht="15.75" customHeight="1">
      <c r="A3096" s="14" t="s">
        <v>8040</v>
      </c>
      <c r="B3096" s="370" t="s">
        <v>14972</v>
      </c>
      <c r="C3096" s="14" t="s">
        <v>165</v>
      </c>
      <c r="D3096" s="14" t="s">
        <v>40505</v>
      </c>
    </row>
    <row r="3097" spans="1:4" ht="15.75" customHeight="1">
      <c r="A3097" s="14" t="s">
        <v>8041</v>
      </c>
      <c r="B3097" s="370" t="s">
        <v>14973</v>
      </c>
      <c r="C3097" s="14" t="s">
        <v>165</v>
      </c>
      <c r="D3097" s="14" t="s">
        <v>40506</v>
      </c>
    </row>
    <row r="3098" spans="1:4" ht="15.75" customHeight="1">
      <c r="A3098" s="14" t="s">
        <v>8042</v>
      </c>
      <c r="B3098" s="370" t="s">
        <v>14974</v>
      </c>
      <c r="C3098" s="14" t="s">
        <v>165</v>
      </c>
      <c r="D3098" s="14" t="s">
        <v>40507</v>
      </c>
    </row>
    <row r="3099" spans="1:4" ht="15.75" customHeight="1">
      <c r="A3099" s="14" t="s">
        <v>8043</v>
      </c>
      <c r="B3099" s="370" t="s">
        <v>14975</v>
      </c>
      <c r="C3099" s="14" t="s">
        <v>165</v>
      </c>
      <c r="D3099" s="14" t="s">
        <v>40508</v>
      </c>
    </row>
    <row r="3100" spans="1:4" ht="15.75" customHeight="1">
      <c r="A3100" s="14" t="s">
        <v>8044</v>
      </c>
      <c r="B3100" s="370" t="s">
        <v>14976</v>
      </c>
      <c r="C3100" s="14" t="s">
        <v>165</v>
      </c>
      <c r="D3100" s="14" t="s">
        <v>40509</v>
      </c>
    </row>
    <row r="3101" spans="1:4" ht="15.75" customHeight="1">
      <c r="A3101" s="14" t="s">
        <v>8045</v>
      </c>
      <c r="B3101" s="370" t="s">
        <v>14977</v>
      </c>
      <c r="C3101" s="14" t="s">
        <v>165</v>
      </c>
      <c r="D3101" s="14" t="s">
        <v>37929</v>
      </c>
    </row>
    <row r="3102" spans="1:4" ht="15.75" customHeight="1">
      <c r="A3102" s="14" t="s">
        <v>8046</v>
      </c>
      <c r="B3102" s="370" t="s">
        <v>14978</v>
      </c>
      <c r="C3102" s="14" t="s">
        <v>165</v>
      </c>
      <c r="D3102" s="14" t="s">
        <v>37763</v>
      </c>
    </row>
    <row r="3103" spans="1:4" ht="15.75" customHeight="1">
      <c r="A3103" s="14" t="s">
        <v>8047</v>
      </c>
      <c r="B3103" s="370" t="s">
        <v>14979</v>
      </c>
      <c r="C3103" s="14" t="s">
        <v>165</v>
      </c>
      <c r="D3103" s="14" t="s">
        <v>40510</v>
      </c>
    </row>
    <row r="3104" spans="1:4" ht="15.75" customHeight="1">
      <c r="A3104" s="14" t="s">
        <v>8048</v>
      </c>
      <c r="B3104" s="370" t="s">
        <v>14980</v>
      </c>
      <c r="C3104" s="14" t="s">
        <v>165</v>
      </c>
      <c r="D3104" s="14" t="s">
        <v>36672</v>
      </c>
    </row>
    <row r="3105" spans="1:4" ht="15.75" customHeight="1">
      <c r="A3105" s="14" t="s">
        <v>8049</v>
      </c>
      <c r="B3105" s="370" t="s">
        <v>14981</v>
      </c>
      <c r="C3105" s="14" t="s">
        <v>165</v>
      </c>
      <c r="D3105" s="14" t="s">
        <v>18714</v>
      </c>
    </row>
    <row r="3106" spans="1:4" ht="15.75" customHeight="1">
      <c r="A3106" s="14" t="s">
        <v>8050</v>
      </c>
      <c r="B3106" s="370" t="s">
        <v>14982</v>
      </c>
      <c r="C3106" s="14" t="s">
        <v>165</v>
      </c>
      <c r="D3106" s="14" t="s">
        <v>36790</v>
      </c>
    </row>
    <row r="3107" spans="1:4" ht="15.75" customHeight="1">
      <c r="A3107" s="14" t="s">
        <v>8051</v>
      </c>
      <c r="B3107" s="370" t="s">
        <v>14983</v>
      </c>
      <c r="C3107" s="14" t="s">
        <v>165</v>
      </c>
      <c r="D3107" s="14" t="s">
        <v>36791</v>
      </c>
    </row>
    <row r="3108" spans="1:4" ht="15.75" customHeight="1">
      <c r="A3108" s="14" t="s">
        <v>8052</v>
      </c>
      <c r="B3108" s="370" t="s">
        <v>14984</v>
      </c>
      <c r="C3108" s="14" t="s">
        <v>165</v>
      </c>
      <c r="D3108" s="14" t="s">
        <v>21659</v>
      </c>
    </row>
    <row r="3109" spans="1:4" ht="15.75" customHeight="1">
      <c r="A3109" s="14" t="s">
        <v>8053</v>
      </c>
      <c r="B3109" s="370" t="s">
        <v>14985</v>
      </c>
      <c r="C3109" s="14" t="s">
        <v>165</v>
      </c>
      <c r="D3109" s="14" t="s">
        <v>18741</v>
      </c>
    </row>
    <row r="3110" spans="1:4" ht="15.75" customHeight="1">
      <c r="A3110" s="14" t="s">
        <v>8054</v>
      </c>
      <c r="B3110" s="370" t="s">
        <v>14986</v>
      </c>
      <c r="C3110" s="14" t="s">
        <v>165</v>
      </c>
      <c r="D3110" s="14" t="s">
        <v>22073</v>
      </c>
    </row>
    <row r="3111" spans="1:4" ht="15.75" customHeight="1">
      <c r="A3111" s="14" t="s">
        <v>8055</v>
      </c>
      <c r="B3111" s="370" t="s">
        <v>14987</v>
      </c>
      <c r="C3111" s="14" t="s">
        <v>165</v>
      </c>
      <c r="D3111" s="14" t="s">
        <v>18826</v>
      </c>
    </row>
    <row r="3112" spans="1:4" ht="15.75" customHeight="1">
      <c r="A3112" s="14" t="s">
        <v>8056</v>
      </c>
      <c r="B3112" s="370" t="s">
        <v>14988</v>
      </c>
      <c r="C3112" s="14" t="s">
        <v>165</v>
      </c>
      <c r="D3112" s="14" t="s">
        <v>18554</v>
      </c>
    </row>
    <row r="3113" spans="1:4" ht="15.75" customHeight="1">
      <c r="A3113" s="14" t="s">
        <v>8057</v>
      </c>
      <c r="B3113" s="370" t="s">
        <v>14989</v>
      </c>
      <c r="C3113" s="14" t="s">
        <v>160</v>
      </c>
      <c r="D3113" s="14" t="s">
        <v>19362</v>
      </c>
    </row>
    <row r="3114" spans="1:4" ht="15.75" customHeight="1">
      <c r="A3114" s="14" t="s">
        <v>8058</v>
      </c>
      <c r="B3114" s="370" t="s">
        <v>14990</v>
      </c>
      <c r="C3114" s="14" t="s">
        <v>160</v>
      </c>
      <c r="D3114" s="14" t="s">
        <v>36792</v>
      </c>
    </row>
    <row r="3115" spans="1:4" ht="15.75" customHeight="1">
      <c r="A3115" s="14" t="s">
        <v>8059</v>
      </c>
      <c r="B3115" s="370" t="s">
        <v>14991</v>
      </c>
      <c r="C3115" s="14" t="s">
        <v>160</v>
      </c>
      <c r="D3115" s="14" t="s">
        <v>36793</v>
      </c>
    </row>
    <row r="3116" spans="1:4" ht="15.75" customHeight="1">
      <c r="A3116" s="14" t="s">
        <v>8060</v>
      </c>
      <c r="B3116" s="370" t="s">
        <v>14992</v>
      </c>
      <c r="C3116" s="14" t="s">
        <v>160</v>
      </c>
      <c r="D3116" s="14" t="s">
        <v>21864</v>
      </c>
    </row>
    <row r="3117" spans="1:4" ht="15.75" customHeight="1">
      <c r="A3117" s="14" t="s">
        <v>8061</v>
      </c>
      <c r="B3117" s="370" t="s">
        <v>14993</v>
      </c>
      <c r="C3117" s="14" t="s">
        <v>160</v>
      </c>
      <c r="D3117" s="14" t="s">
        <v>36794</v>
      </c>
    </row>
    <row r="3118" spans="1:4" ht="15.75" customHeight="1">
      <c r="A3118" s="14" t="s">
        <v>8062</v>
      </c>
      <c r="B3118" s="370" t="s">
        <v>14994</v>
      </c>
      <c r="C3118" s="14" t="s">
        <v>160</v>
      </c>
      <c r="D3118" s="14" t="s">
        <v>21604</v>
      </c>
    </row>
    <row r="3119" spans="1:4" ht="15.75" customHeight="1">
      <c r="A3119" s="14" t="s">
        <v>8063</v>
      </c>
      <c r="B3119" s="370" t="s">
        <v>14995</v>
      </c>
      <c r="C3119" s="14" t="s">
        <v>160</v>
      </c>
      <c r="D3119" s="14" t="s">
        <v>36648</v>
      </c>
    </row>
    <row r="3120" spans="1:4" ht="15.75" customHeight="1">
      <c r="A3120" s="14" t="s">
        <v>8064</v>
      </c>
      <c r="B3120" s="370" t="s">
        <v>14996</v>
      </c>
      <c r="C3120" s="14" t="s">
        <v>160</v>
      </c>
      <c r="D3120" s="14" t="s">
        <v>36795</v>
      </c>
    </row>
    <row r="3121" spans="1:4" ht="15.75" customHeight="1">
      <c r="A3121" s="14" t="s">
        <v>8065</v>
      </c>
      <c r="B3121" s="370" t="s">
        <v>14997</v>
      </c>
      <c r="C3121" s="14" t="s">
        <v>165</v>
      </c>
      <c r="D3121" s="14" t="s">
        <v>36541</v>
      </c>
    </row>
    <row r="3122" spans="1:4" ht="15.75" customHeight="1">
      <c r="A3122" s="14" t="s">
        <v>8066</v>
      </c>
      <c r="B3122" s="370" t="s">
        <v>14998</v>
      </c>
      <c r="C3122" s="14" t="s">
        <v>165</v>
      </c>
      <c r="D3122" s="14" t="s">
        <v>40511</v>
      </c>
    </row>
    <row r="3123" spans="1:4" ht="15.75" customHeight="1">
      <c r="A3123" s="14" t="s">
        <v>8067</v>
      </c>
      <c r="B3123" s="370" t="s">
        <v>14999</v>
      </c>
      <c r="C3123" s="14" t="s">
        <v>165</v>
      </c>
      <c r="D3123" s="14" t="s">
        <v>40512</v>
      </c>
    </row>
    <row r="3124" spans="1:4" ht="15.75" customHeight="1">
      <c r="A3124" s="14" t="s">
        <v>8068</v>
      </c>
      <c r="B3124" s="370" t="s">
        <v>15000</v>
      </c>
      <c r="C3124" s="14" t="s">
        <v>165</v>
      </c>
      <c r="D3124" s="14" t="s">
        <v>38352</v>
      </c>
    </row>
    <row r="3125" spans="1:4" ht="15.75" customHeight="1">
      <c r="A3125" s="14" t="s">
        <v>8069</v>
      </c>
      <c r="B3125" s="370" t="s">
        <v>15001</v>
      </c>
      <c r="C3125" s="14" t="s">
        <v>165</v>
      </c>
      <c r="D3125" s="14" t="s">
        <v>36913</v>
      </c>
    </row>
    <row r="3126" spans="1:4" ht="15.75" customHeight="1">
      <c r="A3126" s="14" t="s">
        <v>8070</v>
      </c>
      <c r="B3126" s="370" t="s">
        <v>15002</v>
      </c>
      <c r="C3126" s="14" t="s">
        <v>165</v>
      </c>
      <c r="D3126" s="14" t="s">
        <v>19144</v>
      </c>
    </row>
    <row r="3127" spans="1:4" ht="15.75" customHeight="1">
      <c r="A3127" s="14" t="s">
        <v>8071</v>
      </c>
      <c r="B3127" s="370" t="s">
        <v>15003</v>
      </c>
      <c r="C3127" s="14" t="s">
        <v>165</v>
      </c>
      <c r="D3127" s="14" t="s">
        <v>40430</v>
      </c>
    </row>
    <row r="3128" spans="1:4" ht="15.75" customHeight="1">
      <c r="A3128" s="14" t="s">
        <v>8072</v>
      </c>
      <c r="B3128" s="370" t="s">
        <v>15004</v>
      </c>
      <c r="C3128" s="14" t="s">
        <v>165</v>
      </c>
      <c r="D3128" s="14" t="s">
        <v>40513</v>
      </c>
    </row>
    <row r="3129" spans="1:4" ht="15.75" customHeight="1">
      <c r="A3129" s="14" t="s">
        <v>8073</v>
      </c>
      <c r="B3129" s="370" t="s">
        <v>15005</v>
      </c>
      <c r="C3129" s="14" t="s">
        <v>165</v>
      </c>
      <c r="D3129" s="14" t="s">
        <v>40514</v>
      </c>
    </row>
    <row r="3130" spans="1:4" ht="15.75" customHeight="1">
      <c r="A3130" s="14" t="s">
        <v>8074</v>
      </c>
      <c r="B3130" s="370" t="s">
        <v>15006</v>
      </c>
      <c r="C3130" s="14" t="s">
        <v>165</v>
      </c>
      <c r="D3130" s="14" t="s">
        <v>40515</v>
      </c>
    </row>
    <row r="3131" spans="1:4" ht="15.75" customHeight="1">
      <c r="A3131" s="14" t="s">
        <v>8075</v>
      </c>
      <c r="B3131" s="370" t="s">
        <v>15007</v>
      </c>
      <c r="C3131" s="14" t="s">
        <v>165</v>
      </c>
      <c r="D3131" s="14" t="s">
        <v>36797</v>
      </c>
    </row>
    <row r="3132" spans="1:4" ht="15.75" customHeight="1">
      <c r="A3132" s="14" t="s">
        <v>8076</v>
      </c>
      <c r="B3132" s="370" t="s">
        <v>15008</v>
      </c>
      <c r="C3132" s="14" t="s">
        <v>165</v>
      </c>
      <c r="D3132" s="14" t="s">
        <v>36798</v>
      </c>
    </row>
    <row r="3133" spans="1:4" ht="15.75" customHeight="1">
      <c r="A3133" s="14" t="s">
        <v>8077</v>
      </c>
      <c r="B3133" s="370" t="s">
        <v>15009</v>
      </c>
      <c r="C3133" s="14" t="s">
        <v>165</v>
      </c>
      <c r="D3133" s="14" t="s">
        <v>18708</v>
      </c>
    </row>
    <row r="3134" spans="1:4" ht="15.75" customHeight="1">
      <c r="A3134" s="14" t="s">
        <v>8078</v>
      </c>
      <c r="B3134" s="370" t="s">
        <v>15010</v>
      </c>
      <c r="C3134" s="14" t="s">
        <v>165</v>
      </c>
      <c r="D3134" s="14" t="s">
        <v>21835</v>
      </c>
    </row>
    <row r="3135" spans="1:4" ht="15.75" customHeight="1">
      <c r="A3135" s="14" t="s">
        <v>8079</v>
      </c>
      <c r="B3135" s="370" t="s">
        <v>15011</v>
      </c>
      <c r="C3135" s="14" t="s">
        <v>165</v>
      </c>
      <c r="D3135" s="14" t="s">
        <v>36799</v>
      </c>
    </row>
    <row r="3136" spans="1:4" ht="15.75" customHeight="1">
      <c r="A3136" s="14" t="s">
        <v>8080</v>
      </c>
      <c r="B3136" s="370" t="s">
        <v>15012</v>
      </c>
      <c r="C3136" s="14" t="s">
        <v>165</v>
      </c>
      <c r="D3136" s="14" t="s">
        <v>18741</v>
      </c>
    </row>
    <row r="3137" spans="1:4" ht="15.75" customHeight="1">
      <c r="A3137" s="14" t="s">
        <v>8081</v>
      </c>
      <c r="B3137" s="370" t="s">
        <v>15013</v>
      </c>
      <c r="C3137" s="14" t="s">
        <v>165</v>
      </c>
      <c r="D3137" s="14" t="s">
        <v>21773</v>
      </c>
    </row>
    <row r="3138" spans="1:4" ht="15.75" customHeight="1">
      <c r="A3138" s="14" t="s">
        <v>8082</v>
      </c>
      <c r="B3138" s="370" t="s">
        <v>15014</v>
      </c>
      <c r="C3138" s="14" t="s">
        <v>165</v>
      </c>
      <c r="D3138" s="14" t="s">
        <v>36737</v>
      </c>
    </row>
    <row r="3139" spans="1:4" ht="15.75" customHeight="1">
      <c r="A3139" s="14" t="s">
        <v>8083</v>
      </c>
      <c r="B3139" s="370" t="s">
        <v>15015</v>
      </c>
      <c r="C3139" s="14" t="s">
        <v>165</v>
      </c>
      <c r="D3139" s="14" t="s">
        <v>19308</v>
      </c>
    </row>
    <row r="3140" spans="1:4" ht="15.75" customHeight="1">
      <c r="A3140" s="14" t="s">
        <v>8084</v>
      </c>
      <c r="B3140" s="370" t="s">
        <v>15016</v>
      </c>
      <c r="C3140" s="14" t="s">
        <v>165</v>
      </c>
      <c r="D3140" s="14" t="s">
        <v>36800</v>
      </c>
    </row>
    <row r="3141" spans="1:4" ht="15.75" customHeight="1">
      <c r="A3141" s="14" t="s">
        <v>8085</v>
      </c>
      <c r="B3141" s="370" t="s">
        <v>15017</v>
      </c>
      <c r="C3141" s="14" t="s">
        <v>165</v>
      </c>
      <c r="D3141" s="14" t="s">
        <v>36801</v>
      </c>
    </row>
    <row r="3142" spans="1:4" ht="15.75" customHeight="1">
      <c r="A3142" s="14" t="s">
        <v>8086</v>
      </c>
      <c r="B3142" s="370" t="s">
        <v>15018</v>
      </c>
      <c r="C3142" s="14" t="s">
        <v>165</v>
      </c>
      <c r="D3142" s="14" t="s">
        <v>40516</v>
      </c>
    </row>
    <row r="3143" spans="1:4" ht="15.75" customHeight="1">
      <c r="A3143" s="14" t="s">
        <v>8087</v>
      </c>
      <c r="B3143" s="370" t="s">
        <v>15019</v>
      </c>
      <c r="C3143" s="14" t="s">
        <v>165</v>
      </c>
      <c r="D3143" s="14" t="s">
        <v>40517</v>
      </c>
    </row>
    <row r="3144" spans="1:4" ht="15.75" customHeight="1">
      <c r="A3144" s="14" t="s">
        <v>8088</v>
      </c>
      <c r="B3144" s="370" t="s">
        <v>15020</v>
      </c>
      <c r="C3144" s="14" t="s">
        <v>165</v>
      </c>
      <c r="D3144" s="14" t="s">
        <v>40518</v>
      </c>
    </row>
    <row r="3145" spans="1:4" ht="15.75" customHeight="1">
      <c r="A3145" s="14" t="s">
        <v>8089</v>
      </c>
      <c r="B3145" s="370" t="s">
        <v>15021</v>
      </c>
      <c r="C3145" s="14" t="s">
        <v>165</v>
      </c>
      <c r="D3145" s="14" t="s">
        <v>40519</v>
      </c>
    </row>
    <row r="3146" spans="1:4" ht="15.75" customHeight="1">
      <c r="A3146" s="14" t="s">
        <v>8090</v>
      </c>
      <c r="B3146" s="370" t="s">
        <v>15022</v>
      </c>
      <c r="C3146" s="14" t="s">
        <v>165</v>
      </c>
      <c r="D3146" s="14" t="s">
        <v>40520</v>
      </c>
    </row>
    <row r="3147" spans="1:4" ht="15.75" customHeight="1">
      <c r="A3147" s="14" t="s">
        <v>8091</v>
      </c>
      <c r="B3147" s="370" t="s">
        <v>15023</v>
      </c>
      <c r="C3147" s="14" t="s">
        <v>165</v>
      </c>
      <c r="D3147" s="14" t="s">
        <v>40521</v>
      </c>
    </row>
    <row r="3148" spans="1:4" ht="15.75" customHeight="1">
      <c r="A3148" s="14" t="s">
        <v>8092</v>
      </c>
      <c r="B3148" s="370" t="s">
        <v>15024</v>
      </c>
      <c r="C3148" s="14" t="s">
        <v>165</v>
      </c>
      <c r="D3148" s="14" t="s">
        <v>40522</v>
      </c>
    </row>
    <row r="3149" spans="1:4" ht="15.75" customHeight="1">
      <c r="A3149" s="14" t="s">
        <v>8093</v>
      </c>
      <c r="B3149" s="370" t="s">
        <v>15025</v>
      </c>
      <c r="C3149" s="14" t="s">
        <v>165</v>
      </c>
      <c r="D3149" s="14" t="s">
        <v>40523</v>
      </c>
    </row>
    <row r="3150" spans="1:4" ht="15.75" customHeight="1">
      <c r="A3150" s="14" t="s">
        <v>8094</v>
      </c>
      <c r="B3150" s="370" t="s">
        <v>15026</v>
      </c>
      <c r="C3150" s="14" t="s">
        <v>165</v>
      </c>
      <c r="D3150" s="14" t="s">
        <v>40524</v>
      </c>
    </row>
    <row r="3151" spans="1:4" ht="15.75" customHeight="1">
      <c r="A3151" s="14" t="s">
        <v>8095</v>
      </c>
      <c r="B3151" s="370" t="s">
        <v>15027</v>
      </c>
      <c r="C3151" s="14" t="s">
        <v>165</v>
      </c>
      <c r="D3151" s="14" t="s">
        <v>40525</v>
      </c>
    </row>
    <row r="3152" spans="1:4" ht="15.75" customHeight="1">
      <c r="A3152" s="14" t="s">
        <v>8096</v>
      </c>
      <c r="B3152" s="370" t="s">
        <v>15028</v>
      </c>
      <c r="C3152" s="14" t="s">
        <v>165</v>
      </c>
      <c r="D3152" s="14" t="s">
        <v>40526</v>
      </c>
    </row>
    <row r="3153" spans="1:4" ht="15.75" customHeight="1">
      <c r="A3153" s="14" t="s">
        <v>8097</v>
      </c>
      <c r="B3153" s="370" t="s">
        <v>15029</v>
      </c>
      <c r="C3153" s="14" t="s">
        <v>165</v>
      </c>
      <c r="D3153" s="14" t="s">
        <v>40527</v>
      </c>
    </row>
    <row r="3154" spans="1:4" ht="15.75" customHeight="1">
      <c r="A3154" s="14" t="s">
        <v>8098</v>
      </c>
      <c r="B3154" s="370" t="s">
        <v>15030</v>
      </c>
      <c r="C3154" s="14" t="s">
        <v>165</v>
      </c>
      <c r="D3154" s="14" t="s">
        <v>37878</v>
      </c>
    </row>
    <row r="3155" spans="1:4" ht="15.75" customHeight="1">
      <c r="A3155" s="14" t="s">
        <v>8099</v>
      </c>
      <c r="B3155" s="370" t="s">
        <v>15031</v>
      </c>
      <c r="C3155" s="14" t="s">
        <v>165</v>
      </c>
      <c r="D3155" s="14" t="s">
        <v>19652</v>
      </c>
    </row>
    <row r="3156" spans="1:4" ht="15.75" customHeight="1">
      <c r="A3156" s="14" t="s">
        <v>8100</v>
      </c>
      <c r="B3156" s="370" t="s">
        <v>15032</v>
      </c>
      <c r="C3156" s="14" t="s">
        <v>165</v>
      </c>
      <c r="D3156" s="14" t="s">
        <v>40528</v>
      </c>
    </row>
    <row r="3157" spans="1:4" ht="15.75" customHeight="1">
      <c r="A3157" s="14" t="s">
        <v>8101</v>
      </c>
      <c r="B3157" s="370" t="s">
        <v>15033</v>
      </c>
      <c r="C3157" s="14" t="s">
        <v>165</v>
      </c>
      <c r="D3157" s="14" t="s">
        <v>40529</v>
      </c>
    </row>
    <row r="3158" spans="1:4" ht="15.75" customHeight="1">
      <c r="A3158" s="14" t="s">
        <v>8102</v>
      </c>
      <c r="B3158" s="370" t="s">
        <v>15034</v>
      </c>
      <c r="C3158" s="14" t="s">
        <v>165</v>
      </c>
      <c r="D3158" s="14" t="s">
        <v>39048</v>
      </c>
    </row>
    <row r="3159" spans="1:4" ht="15.75" customHeight="1">
      <c r="A3159" s="14" t="s">
        <v>8103</v>
      </c>
      <c r="B3159" s="370" t="s">
        <v>15035</v>
      </c>
      <c r="C3159" s="14" t="s">
        <v>165</v>
      </c>
      <c r="D3159" s="14" t="s">
        <v>40530</v>
      </c>
    </row>
    <row r="3160" spans="1:4" ht="15.75" customHeight="1">
      <c r="A3160" s="14" t="s">
        <v>8104</v>
      </c>
      <c r="B3160" s="370" t="s">
        <v>15036</v>
      </c>
      <c r="C3160" s="14" t="s">
        <v>165</v>
      </c>
      <c r="D3160" s="14" t="s">
        <v>40531</v>
      </c>
    </row>
    <row r="3161" spans="1:4" ht="15.75" customHeight="1">
      <c r="A3161" s="14" t="s">
        <v>8105</v>
      </c>
      <c r="B3161" s="370" t="s">
        <v>15037</v>
      </c>
      <c r="C3161" s="14" t="s">
        <v>165</v>
      </c>
      <c r="D3161" s="14" t="s">
        <v>40532</v>
      </c>
    </row>
    <row r="3162" spans="1:4" ht="15.75" customHeight="1">
      <c r="A3162" s="14" t="s">
        <v>8106</v>
      </c>
      <c r="B3162" s="370" t="s">
        <v>15038</v>
      </c>
      <c r="C3162" s="14" t="s">
        <v>165</v>
      </c>
      <c r="D3162" s="14" t="s">
        <v>40533</v>
      </c>
    </row>
    <row r="3163" spans="1:4" ht="15.75" customHeight="1">
      <c r="A3163" s="14" t="s">
        <v>8107</v>
      </c>
      <c r="B3163" s="370" t="s">
        <v>15039</v>
      </c>
      <c r="C3163" s="14" t="s">
        <v>165</v>
      </c>
      <c r="D3163" s="14" t="s">
        <v>40534</v>
      </c>
    </row>
    <row r="3164" spans="1:4" ht="15.75" customHeight="1">
      <c r="A3164" s="14" t="s">
        <v>8108</v>
      </c>
      <c r="B3164" s="370" t="s">
        <v>15040</v>
      </c>
      <c r="C3164" s="14" t="s">
        <v>165</v>
      </c>
      <c r="D3164" s="14" t="s">
        <v>40535</v>
      </c>
    </row>
    <row r="3165" spans="1:4" ht="15.75" customHeight="1">
      <c r="A3165" s="14" t="s">
        <v>8109</v>
      </c>
      <c r="B3165" s="370" t="s">
        <v>15041</v>
      </c>
      <c r="C3165" s="14" t="s">
        <v>165</v>
      </c>
      <c r="D3165" s="14" t="s">
        <v>37572</v>
      </c>
    </row>
    <row r="3166" spans="1:4" ht="15.75" customHeight="1">
      <c r="A3166" s="14" t="s">
        <v>8110</v>
      </c>
      <c r="B3166" s="370" t="s">
        <v>15042</v>
      </c>
      <c r="C3166" s="14" t="s">
        <v>165</v>
      </c>
      <c r="D3166" s="14" t="s">
        <v>40536</v>
      </c>
    </row>
    <row r="3167" spans="1:4" ht="15.75" customHeight="1">
      <c r="A3167" s="14" t="s">
        <v>8111</v>
      </c>
      <c r="B3167" s="370" t="s">
        <v>15043</v>
      </c>
      <c r="C3167" s="14" t="s">
        <v>165</v>
      </c>
      <c r="D3167" s="14" t="s">
        <v>40537</v>
      </c>
    </row>
    <row r="3168" spans="1:4" ht="15.75" customHeight="1">
      <c r="A3168" s="14" t="s">
        <v>8112</v>
      </c>
      <c r="B3168" s="370" t="s">
        <v>15044</v>
      </c>
      <c r="C3168" s="14" t="s">
        <v>165</v>
      </c>
      <c r="D3168" s="14" t="s">
        <v>40538</v>
      </c>
    </row>
    <row r="3169" spans="1:4" ht="15.75" customHeight="1">
      <c r="A3169" s="14" t="s">
        <v>8113</v>
      </c>
      <c r="B3169" s="370" t="s">
        <v>15045</v>
      </c>
      <c r="C3169" s="14" t="s">
        <v>165</v>
      </c>
      <c r="D3169" s="14" t="s">
        <v>40539</v>
      </c>
    </row>
    <row r="3170" spans="1:4" ht="15.75" customHeight="1">
      <c r="A3170" s="14" t="s">
        <v>8114</v>
      </c>
      <c r="B3170" s="370" t="s">
        <v>15046</v>
      </c>
      <c r="C3170" s="14" t="s">
        <v>165</v>
      </c>
      <c r="D3170" s="14" t="s">
        <v>40540</v>
      </c>
    </row>
    <row r="3171" spans="1:4" ht="15.75" customHeight="1">
      <c r="A3171" s="14" t="s">
        <v>8115</v>
      </c>
      <c r="B3171" s="370" t="s">
        <v>15047</v>
      </c>
      <c r="C3171" s="14" t="s">
        <v>165</v>
      </c>
      <c r="D3171" s="14" t="s">
        <v>40541</v>
      </c>
    </row>
    <row r="3172" spans="1:4" ht="15.75" customHeight="1">
      <c r="A3172" s="14" t="s">
        <v>8116</v>
      </c>
      <c r="B3172" s="370" t="s">
        <v>15048</v>
      </c>
      <c r="C3172" s="14" t="s">
        <v>165</v>
      </c>
      <c r="D3172" s="14" t="s">
        <v>40542</v>
      </c>
    </row>
    <row r="3173" spans="1:4" ht="15.75" customHeight="1">
      <c r="A3173" s="14" t="s">
        <v>8117</v>
      </c>
      <c r="B3173" s="370" t="s">
        <v>15049</v>
      </c>
      <c r="C3173" s="14" t="s">
        <v>165</v>
      </c>
      <c r="D3173" s="14" t="s">
        <v>40543</v>
      </c>
    </row>
    <row r="3174" spans="1:4" ht="15.75" customHeight="1">
      <c r="A3174" s="14" t="s">
        <v>8118</v>
      </c>
      <c r="B3174" s="370" t="s">
        <v>15050</v>
      </c>
      <c r="C3174" s="14" t="s">
        <v>165</v>
      </c>
      <c r="D3174" s="14" t="s">
        <v>40544</v>
      </c>
    </row>
    <row r="3175" spans="1:4" ht="15.75" customHeight="1">
      <c r="A3175" s="14" t="s">
        <v>8119</v>
      </c>
      <c r="B3175" s="370" t="s">
        <v>15051</v>
      </c>
      <c r="C3175" s="14" t="s">
        <v>165</v>
      </c>
      <c r="D3175" s="14" t="s">
        <v>40545</v>
      </c>
    </row>
    <row r="3176" spans="1:4" ht="15.75" customHeight="1">
      <c r="A3176" s="14" t="s">
        <v>8120</v>
      </c>
      <c r="B3176" s="370" t="s">
        <v>15052</v>
      </c>
      <c r="C3176" s="14" t="s">
        <v>165</v>
      </c>
      <c r="D3176" s="14" t="s">
        <v>40546</v>
      </c>
    </row>
    <row r="3177" spans="1:4" ht="15.75" customHeight="1">
      <c r="A3177" s="14" t="s">
        <v>8121</v>
      </c>
      <c r="B3177" s="370" t="s">
        <v>15053</v>
      </c>
      <c r="C3177" s="14" t="s">
        <v>165</v>
      </c>
      <c r="D3177" s="14" t="s">
        <v>40547</v>
      </c>
    </row>
    <row r="3178" spans="1:4" ht="15.75" customHeight="1">
      <c r="A3178" s="14" t="s">
        <v>8122</v>
      </c>
      <c r="B3178" s="370" t="s">
        <v>15054</v>
      </c>
      <c r="C3178" s="14" t="s">
        <v>165</v>
      </c>
      <c r="D3178" s="14" t="s">
        <v>40548</v>
      </c>
    </row>
    <row r="3179" spans="1:4" ht="15.75" customHeight="1">
      <c r="A3179" s="14" t="s">
        <v>8123</v>
      </c>
      <c r="B3179" s="370" t="s">
        <v>15055</v>
      </c>
      <c r="C3179" s="14" t="s">
        <v>165</v>
      </c>
      <c r="D3179" s="14" t="s">
        <v>40549</v>
      </c>
    </row>
    <row r="3180" spans="1:4" ht="15.75" customHeight="1">
      <c r="A3180" s="14" t="s">
        <v>8124</v>
      </c>
      <c r="B3180" s="370" t="s">
        <v>15056</v>
      </c>
      <c r="C3180" s="14" t="s">
        <v>165</v>
      </c>
      <c r="D3180" s="14" t="s">
        <v>40550</v>
      </c>
    </row>
    <row r="3181" spans="1:4" ht="15.75" customHeight="1">
      <c r="A3181" s="14" t="s">
        <v>8125</v>
      </c>
      <c r="B3181" s="370" t="s">
        <v>15057</v>
      </c>
      <c r="C3181" s="14" t="s">
        <v>165</v>
      </c>
      <c r="D3181" s="14" t="s">
        <v>40551</v>
      </c>
    </row>
    <row r="3182" spans="1:4" ht="15.75" customHeight="1">
      <c r="A3182" s="14" t="s">
        <v>8126</v>
      </c>
      <c r="B3182" s="370" t="s">
        <v>15058</v>
      </c>
      <c r="C3182" s="14" t="s">
        <v>165</v>
      </c>
      <c r="D3182" s="14" t="s">
        <v>40552</v>
      </c>
    </row>
    <row r="3183" spans="1:4" ht="15.75" customHeight="1">
      <c r="A3183" s="14" t="s">
        <v>8127</v>
      </c>
      <c r="B3183" s="370" t="s">
        <v>15059</v>
      </c>
      <c r="C3183" s="14" t="s">
        <v>165</v>
      </c>
      <c r="D3183" s="14" t="s">
        <v>40553</v>
      </c>
    </row>
    <row r="3184" spans="1:4" ht="15.75" customHeight="1">
      <c r="A3184" s="14" t="s">
        <v>8128</v>
      </c>
      <c r="B3184" s="370" t="s">
        <v>15060</v>
      </c>
      <c r="C3184" s="14" t="s">
        <v>165</v>
      </c>
      <c r="D3184" s="14" t="s">
        <v>40554</v>
      </c>
    </row>
    <row r="3185" spans="1:4" ht="15.75" customHeight="1">
      <c r="A3185" s="14" t="s">
        <v>8129</v>
      </c>
      <c r="B3185" s="370" t="s">
        <v>15061</v>
      </c>
      <c r="C3185" s="14" t="s">
        <v>165</v>
      </c>
      <c r="D3185" s="14" t="s">
        <v>40555</v>
      </c>
    </row>
    <row r="3186" spans="1:4" ht="15.75" customHeight="1">
      <c r="A3186" s="14" t="s">
        <v>8130</v>
      </c>
      <c r="B3186" s="370" t="s">
        <v>15062</v>
      </c>
      <c r="C3186" s="14" t="s">
        <v>165</v>
      </c>
      <c r="D3186" s="14" t="s">
        <v>40556</v>
      </c>
    </row>
    <row r="3187" spans="1:4" ht="15.75" customHeight="1">
      <c r="A3187" s="14" t="s">
        <v>8131</v>
      </c>
      <c r="B3187" s="370" t="s">
        <v>15063</v>
      </c>
      <c r="C3187" s="14" t="s">
        <v>165</v>
      </c>
      <c r="D3187" s="14" t="s">
        <v>40557</v>
      </c>
    </row>
    <row r="3188" spans="1:4" ht="15.75" customHeight="1">
      <c r="A3188" s="14" t="s">
        <v>8132</v>
      </c>
      <c r="B3188" s="370" t="s">
        <v>15064</v>
      </c>
      <c r="C3188" s="14" t="s">
        <v>165</v>
      </c>
      <c r="D3188" s="14" t="s">
        <v>40558</v>
      </c>
    </row>
    <row r="3189" spans="1:4" ht="15.75" customHeight="1">
      <c r="A3189" s="14" t="s">
        <v>8133</v>
      </c>
      <c r="B3189" s="370" t="s">
        <v>15065</v>
      </c>
      <c r="C3189" s="14" t="s">
        <v>165</v>
      </c>
      <c r="D3189" s="14" t="s">
        <v>40559</v>
      </c>
    </row>
    <row r="3190" spans="1:4" ht="15.75" customHeight="1">
      <c r="A3190" s="14" t="s">
        <v>8134</v>
      </c>
      <c r="B3190" s="370" t="s">
        <v>15066</v>
      </c>
      <c r="C3190" s="14" t="s">
        <v>165</v>
      </c>
      <c r="D3190" s="14" t="s">
        <v>40560</v>
      </c>
    </row>
    <row r="3191" spans="1:4" ht="15.75" customHeight="1">
      <c r="A3191" s="14" t="s">
        <v>8135</v>
      </c>
      <c r="B3191" s="370" t="s">
        <v>15067</v>
      </c>
      <c r="C3191" s="14" t="s">
        <v>165</v>
      </c>
      <c r="D3191" s="14" t="s">
        <v>40561</v>
      </c>
    </row>
    <row r="3192" spans="1:4" ht="15.75" customHeight="1">
      <c r="A3192" s="14" t="s">
        <v>8136</v>
      </c>
      <c r="B3192" s="370" t="s">
        <v>15068</v>
      </c>
      <c r="C3192" s="14" t="s">
        <v>165</v>
      </c>
      <c r="D3192" s="14" t="s">
        <v>40562</v>
      </c>
    </row>
    <row r="3193" spans="1:4" ht="15.75" customHeight="1">
      <c r="A3193" s="14" t="s">
        <v>8137</v>
      </c>
      <c r="B3193" s="370" t="s">
        <v>15069</v>
      </c>
      <c r="C3193" s="14" t="s">
        <v>165</v>
      </c>
      <c r="D3193" s="14" t="s">
        <v>40563</v>
      </c>
    </row>
    <row r="3194" spans="1:4" ht="15.75" customHeight="1">
      <c r="A3194" s="14" t="s">
        <v>8138</v>
      </c>
      <c r="B3194" s="370" t="s">
        <v>15070</v>
      </c>
      <c r="C3194" s="14" t="s">
        <v>165</v>
      </c>
      <c r="D3194" s="14" t="s">
        <v>40564</v>
      </c>
    </row>
    <row r="3195" spans="1:4" ht="15.75" customHeight="1">
      <c r="A3195" s="14" t="s">
        <v>8139</v>
      </c>
      <c r="B3195" s="370" t="s">
        <v>15071</v>
      </c>
      <c r="C3195" s="14" t="s">
        <v>165</v>
      </c>
      <c r="D3195" s="14" t="s">
        <v>40565</v>
      </c>
    </row>
    <row r="3196" spans="1:4" ht="15.75" customHeight="1">
      <c r="A3196" s="14" t="s">
        <v>8140</v>
      </c>
      <c r="B3196" s="370" t="s">
        <v>15072</v>
      </c>
      <c r="C3196" s="14" t="s">
        <v>165</v>
      </c>
      <c r="D3196" s="14" t="s">
        <v>40566</v>
      </c>
    </row>
    <row r="3197" spans="1:4" ht="15.75" customHeight="1">
      <c r="A3197" s="14" t="s">
        <v>8141</v>
      </c>
      <c r="B3197" s="370" t="s">
        <v>15073</v>
      </c>
      <c r="C3197" s="14" t="s">
        <v>165</v>
      </c>
      <c r="D3197" s="14" t="s">
        <v>40567</v>
      </c>
    </row>
    <row r="3198" spans="1:4" ht="15.75" customHeight="1">
      <c r="A3198" s="14" t="s">
        <v>8142</v>
      </c>
      <c r="B3198" s="370" t="s">
        <v>15074</v>
      </c>
      <c r="C3198" s="14" t="s">
        <v>165</v>
      </c>
      <c r="D3198" s="14" t="s">
        <v>40568</v>
      </c>
    </row>
    <row r="3199" spans="1:4" ht="15.75" customHeight="1">
      <c r="A3199" s="14" t="s">
        <v>8143</v>
      </c>
      <c r="B3199" s="370" t="s">
        <v>15075</v>
      </c>
      <c r="C3199" s="14" t="s">
        <v>165</v>
      </c>
      <c r="D3199" s="14" t="s">
        <v>40569</v>
      </c>
    </row>
    <row r="3200" spans="1:4" ht="15.75" customHeight="1">
      <c r="A3200" s="14" t="s">
        <v>8144</v>
      </c>
      <c r="B3200" s="370" t="s">
        <v>15076</v>
      </c>
      <c r="C3200" s="14" t="s">
        <v>165</v>
      </c>
      <c r="D3200" s="14" t="s">
        <v>40570</v>
      </c>
    </row>
    <row r="3201" spans="1:4" ht="15.75" customHeight="1">
      <c r="A3201" s="14" t="s">
        <v>8145</v>
      </c>
      <c r="B3201" s="370" t="s">
        <v>15077</v>
      </c>
      <c r="C3201" s="14" t="s">
        <v>165</v>
      </c>
      <c r="D3201" s="14" t="s">
        <v>40571</v>
      </c>
    </row>
    <row r="3202" spans="1:4" ht="15.75" customHeight="1">
      <c r="A3202" s="14" t="s">
        <v>8146</v>
      </c>
      <c r="B3202" s="370" t="s">
        <v>15078</v>
      </c>
      <c r="C3202" s="14" t="s">
        <v>165</v>
      </c>
      <c r="D3202" s="14" t="s">
        <v>40572</v>
      </c>
    </row>
    <row r="3203" spans="1:4" ht="15.75" customHeight="1">
      <c r="A3203" s="14" t="s">
        <v>8147</v>
      </c>
      <c r="B3203" s="370" t="s">
        <v>15079</v>
      </c>
      <c r="C3203" s="14" t="s">
        <v>165</v>
      </c>
      <c r="D3203" s="14" t="s">
        <v>40573</v>
      </c>
    </row>
    <row r="3204" spans="1:4" ht="15.75" customHeight="1">
      <c r="A3204" s="14" t="s">
        <v>8148</v>
      </c>
      <c r="B3204" s="370" t="s">
        <v>15080</v>
      </c>
      <c r="C3204" s="14" t="s">
        <v>165</v>
      </c>
      <c r="D3204" s="14" t="s">
        <v>40574</v>
      </c>
    </row>
    <row r="3205" spans="1:4" ht="15.75" customHeight="1">
      <c r="A3205" s="14" t="s">
        <v>8149</v>
      </c>
      <c r="B3205" s="370" t="s">
        <v>15081</v>
      </c>
      <c r="C3205" s="14" t="s">
        <v>165</v>
      </c>
      <c r="D3205" s="14" t="s">
        <v>40575</v>
      </c>
    </row>
    <row r="3206" spans="1:4" ht="15.75" customHeight="1">
      <c r="A3206" s="14" t="s">
        <v>8150</v>
      </c>
      <c r="B3206" s="370" t="s">
        <v>15082</v>
      </c>
      <c r="C3206" s="14" t="s">
        <v>165</v>
      </c>
      <c r="D3206" s="14" t="s">
        <v>40576</v>
      </c>
    </row>
    <row r="3207" spans="1:4" ht="15.75" customHeight="1">
      <c r="A3207" s="14" t="s">
        <v>8151</v>
      </c>
      <c r="B3207" s="370" t="s">
        <v>15083</v>
      </c>
      <c r="C3207" s="14" t="s">
        <v>165</v>
      </c>
      <c r="D3207" s="14" t="s">
        <v>40577</v>
      </c>
    </row>
    <row r="3208" spans="1:4" ht="15.75" customHeight="1">
      <c r="A3208" s="14" t="s">
        <v>8152</v>
      </c>
      <c r="B3208" s="370" t="s">
        <v>15084</v>
      </c>
      <c r="C3208" s="14" t="s">
        <v>165</v>
      </c>
      <c r="D3208" s="14" t="s">
        <v>40578</v>
      </c>
    </row>
    <row r="3209" spans="1:4" ht="15.75" customHeight="1">
      <c r="A3209" s="14" t="s">
        <v>8153</v>
      </c>
      <c r="B3209" s="370" t="s">
        <v>15085</v>
      </c>
      <c r="C3209" s="14" t="s">
        <v>165</v>
      </c>
      <c r="D3209" s="14" t="s">
        <v>40579</v>
      </c>
    </row>
    <row r="3210" spans="1:4" ht="15.75" customHeight="1">
      <c r="A3210" s="14" t="s">
        <v>8154</v>
      </c>
      <c r="B3210" s="370" t="s">
        <v>15086</v>
      </c>
      <c r="C3210" s="14" t="s">
        <v>165</v>
      </c>
      <c r="D3210" s="14" t="s">
        <v>36947</v>
      </c>
    </row>
    <row r="3211" spans="1:4" ht="15.75" customHeight="1">
      <c r="A3211" s="14" t="s">
        <v>8155</v>
      </c>
      <c r="B3211" s="370" t="s">
        <v>15087</v>
      </c>
      <c r="C3211" s="14" t="s">
        <v>165</v>
      </c>
      <c r="D3211" s="14" t="s">
        <v>40580</v>
      </c>
    </row>
    <row r="3212" spans="1:4" ht="15.75" customHeight="1">
      <c r="A3212" s="14" t="s">
        <v>8156</v>
      </c>
      <c r="B3212" s="370" t="s">
        <v>15088</v>
      </c>
      <c r="C3212" s="14" t="s">
        <v>165</v>
      </c>
      <c r="D3212" s="14" t="s">
        <v>40581</v>
      </c>
    </row>
    <row r="3213" spans="1:4" ht="15.75" customHeight="1">
      <c r="A3213" s="14" t="s">
        <v>8157</v>
      </c>
      <c r="B3213" s="370" t="s">
        <v>15089</v>
      </c>
      <c r="C3213" s="14" t="s">
        <v>165</v>
      </c>
      <c r="D3213" s="14" t="s">
        <v>40582</v>
      </c>
    </row>
    <row r="3214" spans="1:4" ht="15.75" customHeight="1">
      <c r="A3214" s="14" t="s">
        <v>8158</v>
      </c>
      <c r="B3214" s="370" t="s">
        <v>15090</v>
      </c>
      <c r="C3214" s="14" t="s">
        <v>165</v>
      </c>
      <c r="D3214" s="14" t="s">
        <v>40583</v>
      </c>
    </row>
    <row r="3215" spans="1:4" ht="15.75" customHeight="1">
      <c r="A3215" s="14" t="s">
        <v>8159</v>
      </c>
      <c r="B3215" s="370" t="s">
        <v>15091</v>
      </c>
      <c r="C3215" s="14" t="s">
        <v>165</v>
      </c>
      <c r="D3215" s="14" t="s">
        <v>40584</v>
      </c>
    </row>
    <row r="3216" spans="1:4" ht="15.75" customHeight="1">
      <c r="A3216" s="14" t="s">
        <v>8160</v>
      </c>
      <c r="B3216" s="370" t="s">
        <v>15092</v>
      </c>
      <c r="C3216" s="14" t="s">
        <v>165</v>
      </c>
      <c r="D3216" s="14" t="s">
        <v>40585</v>
      </c>
    </row>
    <row r="3217" spans="1:4" ht="15.75" customHeight="1">
      <c r="A3217" s="14" t="s">
        <v>8161</v>
      </c>
      <c r="B3217" s="370" t="s">
        <v>15093</v>
      </c>
      <c r="C3217" s="14" t="s">
        <v>165</v>
      </c>
      <c r="D3217" s="14" t="s">
        <v>40586</v>
      </c>
    </row>
    <row r="3218" spans="1:4" ht="15.75" customHeight="1">
      <c r="A3218" s="14" t="s">
        <v>8162</v>
      </c>
      <c r="B3218" s="370" t="s">
        <v>15094</v>
      </c>
      <c r="C3218" s="14" t="s">
        <v>165</v>
      </c>
      <c r="D3218" s="14" t="s">
        <v>19096</v>
      </c>
    </row>
    <row r="3219" spans="1:4" ht="15.75" customHeight="1">
      <c r="A3219" s="14" t="s">
        <v>8163</v>
      </c>
      <c r="B3219" s="370" t="s">
        <v>15095</v>
      </c>
      <c r="C3219" s="14" t="s">
        <v>165</v>
      </c>
      <c r="D3219" s="14" t="s">
        <v>36802</v>
      </c>
    </row>
    <row r="3220" spans="1:4" ht="15.75" customHeight="1">
      <c r="A3220" s="14" t="s">
        <v>21576</v>
      </c>
      <c r="B3220" s="370" t="s">
        <v>21601</v>
      </c>
      <c r="C3220" s="14" t="s">
        <v>165</v>
      </c>
      <c r="D3220" s="14" t="s">
        <v>40587</v>
      </c>
    </row>
    <row r="3221" spans="1:4" ht="15.75" customHeight="1">
      <c r="A3221" s="14" t="s">
        <v>21577</v>
      </c>
      <c r="B3221" s="370" t="s">
        <v>21602</v>
      </c>
      <c r="C3221" s="14" t="s">
        <v>165</v>
      </c>
      <c r="D3221" s="14" t="s">
        <v>40588</v>
      </c>
    </row>
    <row r="3222" spans="1:4" ht="15.75" customHeight="1">
      <c r="A3222" s="14" t="s">
        <v>21578</v>
      </c>
      <c r="B3222" s="370" t="s">
        <v>21603</v>
      </c>
      <c r="C3222" s="14" t="s">
        <v>165</v>
      </c>
      <c r="D3222" s="14" t="s">
        <v>40589</v>
      </c>
    </row>
    <row r="3223" spans="1:4" ht="15.75" customHeight="1">
      <c r="A3223" s="14" t="s">
        <v>8164</v>
      </c>
      <c r="B3223" s="370" t="s">
        <v>15096</v>
      </c>
      <c r="C3223" s="14" t="s">
        <v>165</v>
      </c>
      <c r="D3223" s="14" t="s">
        <v>40590</v>
      </c>
    </row>
    <row r="3224" spans="1:4" ht="15.75" customHeight="1">
      <c r="A3224" s="14" t="s">
        <v>8165</v>
      </c>
      <c r="B3224" s="370" t="s">
        <v>15097</v>
      </c>
      <c r="C3224" s="14" t="s">
        <v>165</v>
      </c>
      <c r="D3224" s="14" t="s">
        <v>40591</v>
      </c>
    </row>
    <row r="3225" spans="1:4" ht="15.75" customHeight="1">
      <c r="A3225" s="14" t="s">
        <v>8166</v>
      </c>
      <c r="B3225" s="370" t="s">
        <v>15098</v>
      </c>
      <c r="C3225" s="14" t="s">
        <v>165</v>
      </c>
      <c r="D3225" s="14" t="s">
        <v>40592</v>
      </c>
    </row>
    <row r="3226" spans="1:4" ht="15.75" customHeight="1">
      <c r="A3226" s="14" t="s">
        <v>8167</v>
      </c>
      <c r="B3226" s="370" t="s">
        <v>15099</v>
      </c>
      <c r="C3226" s="14" t="s">
        <v>165</v>
      </c>
      <c r="D3226" s="14" t="s">
        <v>40593</v>
      </c>
    </row>
    <row r="3227" spans="1:4" ht="15.75" customHeight="1">
      <c r="A3227" s="14" t="s">
        <v>8168</v>
      </c>
      <c r="B3227" s="370" t="s">
        <v>15100</v>
      </c>
      <c r="C3227" s="14" t="s">
        <v>165</v>
      </c>
      <c r="D3227" s="14" t="s">
        <v>40594</v>
      </c>
    </row>
    <row r="3228" spans="1:4" ht="15.75" customHeight="1">
      <c r="A3228" s="14" t="s">
        <v>8169</v>
      </c>
      <c r="B3228" s="370" t="s">
        <v>15101</v>
      </c>
      <c r="C3228" s="14" t="s">
        <v>165</v>
      </c>
      <c r="D3228" s="14" t="s">
        <v>40595</v>
      </c>
    </row>
    <row r="3229" spans="1:4" ht="15.75" customHeight="1">
      <c r="A3229" s="14" t="s">
        <v>8170</v>
      </c>
      <c r="B3229" s="370" t="s">
        <v>15102</v>
      </c>
      <c r="C3229" s="14" t="s">
        <v>165</v>
      </c>
      <c r="D3229" s="14" t="s">
        <v>40596</v>
      </c>
    </row>
    <row r="3230" spans="1:4" ht="15.75" customHeight="1">
      <c r="A3230" s="14" t="s">
        <v>8171</v>
      </c>
      <c r="B3230" s="370" t="s">
        <v>15103</v>
      </c>
      <c r="C3230" s="14" t="s">
        <v>165</v>
      </c>
      <c r="D3230" s="14" t="s">
        <v>40597</v>
      </c>
    </row>
    <row r="3231" spans="1:4" ht="15.75" customHeight="1">
      <c r="A3231" s="14" t="s">
        <v>8172</v>
      </c>
      <c r="B3231" s="370" t="s">
        <v>15104</v>
      </c>
      <c r="C3231" s="14" t="s">
        <v>165</v>
      </c>
      <c r="D3231" s="14" t="s">
        <v>40598</v>
      </c>
    </row>
    <row r="3232" spans="1:4" ht="15.75" customHeight="1">
      <c r="A3232" s="14" t="s">
        <v>8173</v>
      </c>
      <c r="B3232" s="370" t="s">
        <v>15105</v>
      </c>
      <c r="C3232" s="14" t="s">
        <v>165</v>
      </c>
      <c r="D3232" s="14" t="s">
        <v>40599</v>
      </c>
    </row>
    <row r="3233" spans="1:4" ht="15.75" customHeight="1">
      <c r="A3233" s="14" t="s">
        <v>8174</v>
      </c>
      <c r="B3233" s="370" t="s">
        <v>15106</v>
      </c>
      <c r="C3233" s="14" t="s">
        <v>165</v>
      </c>
      <c r="D3233" s="14" t="s">
        <v>40600</v>
      </c>
    </row>
    <row r="3234" spans="1:4" ht="15.75" customHeight="1">
      <c r="A3234" s="14" t="s">
        <v>8175</v>
      </c>
      <c r="B3234" s="370" t="s">
        <v>15107</v>
      </c>
      <c r="C3234" s="14" t="s">
        <v>165</v>
      </c>
      <c r="D3234" s="14" t="s">
        <v>40601</v>
      </c>
    </row>
    <row r="3235" spans="1:4" ht="15.75" customHeight="1">
      <c r="A3235" s="14" t="s">
        <v>8176</v>
      </c>
      <c r="B3235" s="370" t="s">
        <v>15108</v>
      </c>
      <c r="C3235" s="14" t="s">
        <v>160</v>
      </c>
      <c r="D3235" s="14" t="s">
        <v>19960</v>
      </c>
    </row>
    <row r="3236" spans="1:4" ht="15.75" customHeight="1">
      <c r="A3236" s="14" t="s">
        <v>8177</v>
      </c>
      <c r="B3236" s="370" t="s">
        <v>15109</v>
      </c>
      <c r="C3236" s="14" t="s">
        <v>160</v>
      </c>
      <c r="D3236" s="14" t="s">
        <v>39206</v>
      </c>
    </row>
    <row r="3237" spans="1:4" ht="15.75" customHeight="1">
      <c r="A3237" s="14" t="s">
        <v>8178</v>
      </c>
      <c r="B3237" s="370" t="s">
        <v>15110</v>
      </c>
      <c r="C3237" s="14" t="s">
        <v>160</v>
      </c>
      <c r="D3237" s="14" t="s">
        <v>40602</v>
      </c>
    </row>
    <row r="3238" spans="1:4" ht="15.75" customHeight="1">
      <c r="A3238" s="14" t="s">
        <v>8179</v>
      </c>
      <c r="B3238" s="370" t="s">
        <v>15111</v>
      </c>
      <c r="C3238" s="14" t="s">
        <v>160</v>
      </c>
      <c r="D3238" s="14" t="s">
        <v>40603</v>
      </c>
    </row>
    <row r="3239" spans="1:4" ht="15.75" customHeight="1">
      <c r="A3239" s="14" t="s">
        <v>8180</v>
      </c>
      <c r="B3239" s="370" t="s">
        <v>15112</v>
      </c>
      <c r="C3239" s="14" t="s">
        <v>160</v>
      </c>
      <c r="D3239" s="14" t="s">
        <v>40604</v>
      </c>
    </row>
    <row r="3240" spans="1:4" ht="15.75" customHeight="1">
      <c r="A3240" s="14" t="s">
        <v>8181</v>
      </c>
      <c r="B3240" s="370" t="s">
        <v>15113</v>
      </c>
      <c r="C3240" s="14" t="s">
        <v>160</v>
      </c>
      <c r="D3240" s="14" t="s">
        <v>40605</v>
      </c>
    </row>
    <row r="3241" spans="1:4" ht="15.75" customHeight="1">
      <c r="A3241" s="14" t="s">
        <v>8182</v>
      </c>
      <c r="B3241" s="370" t="s">
        <v>15114</v>
      </c>
      <c r="C3241" s="14" t="s">
        <v>160</v>
      </c>
      <c r="D3241" s="14" t="s">
        <v>21810</v>
      </c>
    </row>
    <row r="3242" spans="1:4" ht="15.75" customHeight="1">
      <c r="A3242" s="14" t="s">
        <v>8183</v>
      </c>
      <c r="B3242" s="370" t="s">
        <v>15115</v>
      </c>
      <c r="C3242" s="14" t="s">
        <v>160</v>
      </c>
      <c r="D3242" s="14" t="s">
        <v>36804</v>
      </c>
    </row>
    <row r="3243" spans="1:4" ht="15.75" customHeight="1">
      <c r="A3243" s="14" t="s">
        <v>8184</v>
      </c>
      <c r="B3243" s="370" t="s">
        <v>15116</v>
      </c>
      <c r="C3243" s="14" t="s">
        <v>160</v>
      </c>
      <c r="D3243" s="14" t="s">
        <v>36805</v>
      </c>
    </row>
    <row r="3244" spans="1:4" ht="15.75" customHeight="1">
      <c r="A3244" s="14" t="s">
        <v>8185</v>
      </c>
      <c r="B3244" s="370" t="s">
        <v>15117</v>
      </c>
      <c r="C3244" s="14" t="s">
        <v>165</v>
      </c>
      <c r="D3244" s="14" t="s">
        <v>40606</v>
      </c>
    </row>
    <row r="3245" spans="1:4" ht="15.75" customHeight="1">
      <c r="A3245" s="14" t="s">
        <v>8186</v>
      </c>
      <c r="B3245" s="370" t="s">
        <v>15118</v>
      </c>
      <c r="C3245" s="14" t="s">
        <v>165</v>
      </c>
      <c r="D3245" s="14" t="s">
        <v>36806</v>
      </c>
    </row>
    <row r="3246" spans="1:4" ht="15.75" customHeight="1">
      <c r="A3246" s="14" t="s">
        <v>8187</v>
      </c>
      <c r="B3246" s="370" t="s">
        <v>15119</v>
      </c>
      <c r="C3246" s="14" t="s">
        <v>165</v>
      </c>
      <c r="D3246" s="14" t="s">
        <v>36807</v>
      </c>
    </row>
    <row r="3247" spans="1:4" ht="15.75" customHeight="1">
      <c r="A3247" s="14" t="s">
        <v>8188</v>
      </c>
      <c r="B3247" s="370" t="s">
        <v>15120</v>
      </c>
      <c r="C3247" s="14" t="s">
        <v>165</v>
      </c>
      <c r="D3247" s="14" t="s">
        <v>40607</v>
      </c>
    </row>
    <row r="3248" spans="1:4" ht="15.75" customHeight="1">
      <c r="A3248" s="14" t="s">
        <v>8189</v>
      </c>
      <c r="B3248" s="370" t="s">
        <v>15121</v>
      </c>
      <c r="C3248" s="14" t="s">
        <v>165</v>
      </c>
      <c r="D3248" s="14" t="s">
        <v>40608</v>
      </c>
    </row>
    <row r="3249" spans="1:4" ht="15.75" customHeight="1">
      <c r="A3249" s="14" t="s">
        <v>8190</v>
      </c>
      <c r="B3249" s="370" t="s">
        <v>15122</v>
      </c>
      <c r="C3249" s="14" t="s">
        <v>165</v>
      </c>
      <c r="D3249" s="14" t="s">
        <v>40609</v>
      </c>
    </row>
    <row r="3250" spans="1:4" ht="15.75" customHeight="1">
      <c r="A3250" s="14" t="s">
        <v>8191</v>
      </c>
      <c r="B3250" s="370" t="s">
        <v>15123</v>
      </c>
      <c r="C3250" s="14" t="s">
        <v>165</v>
      </c>
      <c r="D3250" s="14" t="s">
        <v>21647</v>
      </c>
    </row>
    <row r="3251" spans="1:4" ht="15.75" customHeight="1">
      <c r="A3251" s="14" t="s">
        <v>8192</v>
      </c>
      <c r="B3251" s="370" t="s">
        <v>15124</v>
      </c>
      <c r="C3251" s="14" t="s">
        <v>167</v>
      </c>
      <c r="D3251" s="14" t="s">
        <v>40610</v>
      </c>
    </row>
    <row r="3252" spans="1:4" ht="15.75" customHeight="1">
      <c r="A3252" s="14" t="s">
        <v>8193</v>
      </c>
      <c r="B3252" s="370" t="s">
        <v>15125</v>
      </c>
      <c r="C3252" s="14" t="s">
        <v>167</v>
      </c>
      <c r="D3252" s="14" t="s">
        <v>40611</v>
      </c>
    </row>
    <row r="3253" spans="1:4" ht="15.75" customHeight="1">
      <c r="A3253" s="14" t="s">
        <v>8194</v>
      </c>
      <c r="B3253" s="370" t="s">
        <v>15126</v>
      </c>
      <c r="C3253" s="14" t="s">
        <v>165</v>
      </c>
      <c r="D3253" s="14" t="s">
        <v>40612</v>
      </c>
    </row>
    <row r="3254" spans="1:4" ht="15.75" customHeight="1">
      <c r="A3254" s="14" t="s">
        <v>8195</v>
      </c>
      <c r="B3254" s="370" t="s">
        <v>15127</v>
      </c>
      <c r="C3254" s="14" t="s">
        <v>165</v>
      </c>
      <c r="D3254" s="14" t="s">
        <v>36654</v>
      </c>
    </row>
    <row r="3255" spans="1:4" ht="15.75" customHeight="1">
      <c r="A3255" s="14" t="s">
        <v>8196</v>
      </c>
      <c r="B3255" s="370" t="s">
        <v>15128</v>
      </c>
      <c r="C3255" s="14" t="s">
        <v>165</v>
      </c>
      <c r="D3255" s="14" t="s">
        <v>40613</v>
      </c>
    </row>
    <row r="3256" spans="1:4" ht="15.75" customHeight="1">
      <c r="A3256" s="14" t="s">
        <v>8197</v>
      </c>
      <c r="B3256" s="370" t="s">
        <v>15129</v>
      </c>
      <c r="C3256" s="14" t="s">
        <v>165</v>
      </c>
      <c r="D3256" s="14" t="s">
        <v>40614</v>
      </c>
    </row>
    <row r="3257" spans="1:4" ht="15.75" customHeight="1">
      <c r="A3257" s="14" t="s">
        <v>8198</v>
      </c>
      <c r="B3257" s="370" t="s">
        <v>15130</v>
      </c>
      <c r="C3257" s="14" t="s">
        <v>165</v>
      </c>
      <c r="D3257" s="14" t="s">
        <v>40615</v>
      </c>
    </row>
    <row r="3258" spans="1:4" ht="15.75" customHeight="1">
      <c r="A3258" s="14" t="s">
        <v>8199</v>
      </c>
      <c r="B3258" s="370" t="s">
        <v>15131</v>
      </c>
      <c r="C3258" s="14" t="s">
        <v>165</v>
      </c>
      <c r="D3258" s="14" t="s">
        <v>40616</v>
      </c>
    </row>
    <row r="3259" spans="1:4" ht="15.75" customHeight="1">
      <c r="A3259" s="14" t="s">
        <v>8200</v>
      </c>
      <c r="B3259" s="370" t="s">
        <v>15132</v>
      </c>
      <c r="C3259" s="14" t="s">
        <v>165</v>
      </c>
      <c r="D3259" s="14" t="s">
        <v>40617</v>
      </c>
    </row>
    <row r="3260" spans="1:4" ht="15.75" customHeight="1">
      <c r="A3260" s="14" t="s">
        <v>8201</v>
      </c>
      <c r="B3260" s="370" t="s">
        <v>15133</v>
      </c>
      <c r="C3260" s="14" t="s">
        <v>165</v>
      </c>
      <c r="D3260" s="14" t="s">
        <v>40618</v>
      </c>
    </row>
    <row r="3261" spans="1:4" ht="15.75" customHeight="1">
      <c r="A3261" s="14" t="s">
        <v>8202</v>
      </c>
      <c r="B3261" s="370" t="s">
        <v>15134</v>
      </c>
      <c r="C3261" s="14" t="s">
        <v>165</v>
      </c>
      <c r="D3261" s="14" t="s">
        <v>40619</v>
      </c>
    </row>
    <row r="3262" spans="1:4" ht="15.75" customHeight="1">
      <c r="A3262" s="14" t="s">
        <v>8203</v>
      </c>
      <c r="B3262" s="370" t="s">
        <v>15135</v>
      </c>
      <c r="C3262" s="14" t="s">
        <v>165</v>
      </c>
      <c r="D3262" s="14" t="s">
        <v>40620</v>
      </c>
    </row>
    <row r="3263" spans="1:4" ht="15.75" customHeight="1">
      <c r="A3263" s="14" t="s">
        <v>8204</v>
      </c>
      <c r="B3263" s="370" t="s">
        <v>15136</v>
      </c>
      <c r="C3263" s="14" t="s">
        <v>165</v>
      </c>
      <c r="D3263" s="14" t="s">
        <v>40621</v>
      </c>
    </row>
    <row r="3264" spans="1:4" ht="15.75" customHeight="1">
      <c r="A3264" s="14" t="s">
        <v>8205</v>
      </c>
      <c r="B3264" s="370" t="s">
        <v>15137</v>
      </c>
      <c r="C3264" s="14" t="s">
        <v>165</v>
      </c>
      <c r="D3264" s="14" t="s">
        <v>36808</v>
      </c>
    </row>
    <row r="3265" spans="1:4" ht="15.75" customHeight="1">
      <c r="A3265" s="14" t="s">
        <v>8206</v>
      </c>
      <c r="B3265" s="370" t="s">
        <v>15138</v>
      </c>
      <c r="C3265" s="14" t="s">
        <v>165</v>
      </c>
      <c r="D3265" s="14" t="s">
        <v>40622</v>
      </c>
    </row>
    <row r="3266" spans="1:4" ht="15.75" customHeight="1">
      <c r="A3266" s="14" t="s">
        <v>8207</v>
      </c>
      <c r="B3266" s="370" t="s">
        <v>15139</v>
      </c>
      <c r="C3266" s="14" t="s">
        <v>165</v>
      </c>
      <c r="D3266" s="14" t="s">
        <v>36809</v>
      </c>
    </row>
    <row r="3267" spans="1:4" ht="15.75" customHeight="1">
      <c r="A3267" s="14" t="s">
        <v>8208</v>
      </c>
      <c r="B3267" s="370" t="s">
        <v>15140</v>
      </c>
      <c r="C3267" s="14" t="s">
        <v>160</v>
      </c>
      <c r="D3267" s="14" t="s">
        <v>18617</v>
      </c>
    </row>
    <row r="3268" spans="1:4" ht="15.75" customHeight="1">
      <c r="A3268" s="14" t="s">
        <v>8209</v>
      </c>
      <c r="B3268" s="370" t="s">
        <v>15141</v>
      </c>
      <c r="C3268" s="14" t="s">
        <v>160</v>
      </c>
      <c r="D3268" s="14" t="s">
        <v>19517</v>
      </c>
    </row>
    <row r="3269" spans="1:4" ht="15.75" customHeight="1">
      <c r="A3269" s="14" t="s">
        <v>8210</v>
      </c>
      <c r="B3269" s="370" t="s">
        <v>15142</v>
      </c>
      <c r="C3269" s="14" t="s">
        <v>160</v>
      </c>
      <c r="D3269" s="14" t="s">
        <v>18940</v>
      </c>
    </row>
    <row r="3270" spans="1:4" ht="15.75" customHeight="1">
      <c r="A3270" s="14" t="s">
        <v>8211</v>
      </c>
      <c r="B3270" s="370" t="s">
        <v>15143</v>
      </c>
      <c r="C3270" s="14" t="s">
        <v>160</v>
      </c>
      <c r="D3270" s="14" t="s">
        <v>19482</v>
      </c>
    </row>
    <row r="3271" spans="1:4" ht="15.75" customHeight="1">
      <c r="A3271" s="14" t="s">
        <v>8212</v>
      </c>
      <c r="B3271" s="370" t="s">
        <v>15144</v>
      </c>
      <c r="C3271" s="14" t="s">
        <v>160</v>
      </c>
      <c r="D3271" s="14" t="s">
        <v>18435</v>
      </c>
    </row>
    <row r="3272" spans="1:4" ht="15.75" customHeight="1">
      <c r="A3272" s="14" t="s">
        <v>8213</v>
      </c>
      <c r="B3272" s="370" t="s">
        <v>15145</v>
      </c>
      <c r="C3272" s="14" t="s">
        <v>160</v>
      </c>
      <c r="D3272" s="14" t="s">
        <v>19426</v>
      </c>
    </row>
    <row r="3273" spans="1:4" ht="15.75" customHeight="1">
      <c r="A3273" s="14" t="s">
        <v>8214</v>
      </c>
      <c r="B3273" s="370" t="s">
        <v>15146</v>
      </c>
      <c r="C3273" s="14" t="s">
        <v>160</v>
      </c>
      <c r="D3273" s="14" t="s">
        <v>19376</v>
      </c>
    </row>
    <row r="3274" spans="1:4" ht="15.75" customHeight="1">
      <c r="A3274" s="14" t="s">
        <v>8215</v>
      </c>
      <c r="B3274" s="370" t="s">
        <v>15147</v>
      </c>
      <c r="C3274" s="14" t="s">
        <v>160</v>
      </c>
      <c r="D3274" s="14" t="s">
        <v>19412</v>
      </c>
    </row>
    <row r="3275" spans="1:4" ht="15.75" customHeight="1">
      <c r="A3275" s="14" t="s">
        <v>8216</v>
      </c>
      <c r="B3275" s="370" t="s">
        <v>15148</v>
      </c>
      <c r="C3275" s="14" t="s">
        <v>160</v>
      </c>
      <c r="D3275" s="14" t="s">
        <v>19555</v>
      </c>
    </row>
    <row r="3276" spans="1:4" ht="15.75" customHeight="1">
      <c r="A3276" s="14" t="s">
        <v>8217</v>
      </c>
      <c r="B3276" s="370" t="s">
        <v>15149</v>
      </c>
      <c r="C3276" s="14" t="s">
        <v>160</v>
      </c>
      <c r="D3276" s="14" t="s">
        <v>21939</v>
      </c>
    </row>
    <row r="3277" spans="1:4" ht="15.75" customHeight="1">
      <c r="A3277" s="14" t="s">
        <v>8218</v>
      </c>
      <c r="B3277" s="370" t="s">
        <v>15150</v>
      </c>
      <c r="C3277" s="14" t="s">
        <v>160</v>
      </c>
      <c r="D3277" s="14" t="s">
        <v>36448</v>
      </c>
    </row>
    <row r="3278" spans="1:4" ht="15.75" customHeight="1">
      <c r="A3278" s="14" t="s">
        <v>8219</v>
      </c>
      <c r="B3278" s="370" t="s">
        <v>15151</v>
      </c>
      <c r="C3278" s="14" t="s">
        <v>160</v>
      </c>
      <c r="D3278" s="14" t="s">
        <v>36810</v>
      </c>
    </row>
    <row r="3279" spans="1:4" ht="15.75" customHeight="1">
      <c r="A3279" s="14" t="s">
        <v>8220</v>
      </c>
      <c r="B3279" s="370" t="s">
        <v>15152</v>
      </c>
      <c r="C3279" s="14" t="s">
        <v>160</v>
      </c>
      <c r="D3279" s="14" t="s">
        <v>18632</v>
      </c>
    </row>
    <row r="3280" spans="1:4" ht="15.75" customHeight="1">
      <c r="A3280" s="14" t="s">
        <v>8221</v>
      </c>
      <c r="B3280" s="370" t="s">
        <v>15153</v>
      </c>
      <c r="C3280" s="14" t="s">
        <v>160</v>
      </c>
      <c r="D3280" s="14" t="s">
        <v>18668</v>
      </c>
    </row>
    <row r="3281" spans="1:4" ht="15.75" customHeight="1">
      <c r="A3281" s="14" t="s">
        <v>8222</v>
      </c>
      <c r="B3281" s="370" t="s">
        <v>15154</v>
      </c>
      <c r="C3281" s="14" t="s">
        <v>160</v>
      </c>
      <c r="D3281" s="14" t="s">
        <v>21880</v>
      </c>
    </row>
    <row r="3282" spans="1:4" ht="15.75" customHeight="1">
      <c r="A3282" s="14" t="s">
        <v>8223</v>
      </c>
      <c r="B3282" s="370" t="s">
        <v>15155</v>
      </c>
      <c r="C3282" s="14" t="s">
        <v>160</v>
      </c>
      <c r="D3282" s="14" t="s">
        <v>19043</v>
      </c>
    </row>
    <row r="3283" spans="1:4" ht="15.75" customHeight="1">
      <c r="A3283" s="14" t="s">
        <v>8224</v>
      </c>
      <c r="B3283" s="370" t="s">
        <v>15156</v>
      </c>
      <c r="C3283" s="14" t="s">
        <v>160</v>
      </c>
      <c r="D3283" s="14" t="s">
        <v>36811</v>
      </c>
    </row>
    <row r="3284" spans="1:4" ht="15.75" customHeight="1">
      <c r="A3284" s="14" t="s">
        <v>8225</v>
      </c>
      <c r="B3284" s="370" t="s">
        <v>15157</v>
      </c>
      <c r="C3284" s="14" t="s">
        <v>160</v>
      </c>
      <c r="D3284" s="14" t="s">
        <v>19061</v>
      </c>
    </row>
    <row r="3285" spans="1:4" ht="15.75" customHeight="1">
      <c r="A3285" s="14" t="s">
        <v>8226</v>
      </c>
      <c r="B3285" s="370" t="s">
        <v>15158</v>
      </c>
      <c r="C3285" s="14" t="s">
        <v>160</v>
      </c>
      <c r="D3285" s="14" t="s">
        <v>21867</v>
      </c>
    </row>
    <row r="3286" spans="1:4" ht="15.75" customHeight="1">
      <c r="A3286" s="14" t="s">
        <v>8227</v>
      </c>
      <c r="B3286" s="370" t="s">
        <v>15159</v>
      </c>
      <c r="C3286" s="14" t="s">
        <v>160</v>
      </c>
      <c r="D3286" s="14" t="s">
        <v>36812</v>
      </c>
    </row>
    <row r="3287" spans="1:4" ht="15.75" customHeight="1">
      <c r="A3287" s="14" t="s">
        <v>8228</v>
      </c>
      <c r="B3287" s="370" t="s">
        <v>15160</v>
      </c>
      <c r="C3287" s="14" t="s">
        <v>160</v>
      </c>
      <c r="D3287" s="14" t="s">
        <v>19480</v>
      </c>
    </row>
    <row r="3288" spans="1:4" ht="15.75" customHeight="1">
      <c r="A3288" s="14" t="s">
        <v>8229</v>
      </c>
      <c r="B3288" s="370" t="s">
        <v>15161</v>
      </c>
      <c r="C3288" s="14" t="s">
        <v>160</v>
      </c>
      <c r="D3288" s="14" t="s">
        <v>18970</v>
      </c>
    </row>
    <row r="3289" spans="1:4" ht="15.75" customHeight="1">
      <c r="A3289" s="14" t="s">
        <v>8230</v>
      </c>
      <c r="B3289" s="370" t="s">
        <v>15162</v>
      </c>
      <c r="C3289" s="14" t="s">
        <v>160</v>
      </c>
      <c r="D3289" s="14" t="s">
        <v>19060</v>
      </c>
    </row>
    <row r="3290" spans="1:4" ht="15.75" customHeight="1">
      <c r="A3290" s="14" t="s">
        <v>8231</v>
      </c>
      <c r="B3290" s="370" t="s">
        <v>15163</v>
      </c>
      <c r="C3290" s="14" t="s">
        <v>160</v>
      </c>
      <c r="D3290" s="14" t="s">
        <v>19023</v>
      </c>
    </row>
    <row r="3291" spans="1:4" ht="15.75" customHeight="1">
      <c r="A3291" s="14" t="s">
        <v>8232</v>
      </c>
      <c r="B3291" s="370" t="s">
        <v>15164</v>
      </c>
      <c r="C3291" s="14" t="s">
        <v>160</v>
      </c>
      <c r="D3291" s="14" t="s">
        <v>18806</v>
      </c>
    </row>
    <row r="3292" spans="1:4" ht="15.75" customHeight="1">
      <c r="A3292" s="14" t="s">
        <v>8233</v>
      </c>
      <c r="B3292" s="370" t="s">
        <v>15165</v>
      </c>
      <c r="C3292" s="14" t="s">
        <v>160</v>
      </c>
      <c r="D3292" s="14" t="s">
        <v>36813</v>
      </c>
    </row>
    <row r="3293" spans="1:4" ht="15.75" customHeight="1">
      <c r="A3293" s="14" t="s">
        <v>8234</v>
      </c>
      <c r="B3293" s="370" t="s">
        <v>15166</v>
      </c>
      <c r="C3293" s="14" t="s">
        <v>160</v>
      </c>
      <c r="D3293" s="14" t="s">
        <v>36814</v>
      </c>
    </row>
    <row r="3294" spans="1:4" ht="15.75" customHeight="1">
      <c r="A3294" s="14" t="s">
        <v>8235</v>
      </c>
      <c r="B3294" s="370" t="s">
        <v>15167</v>
      </c>
      <c r="C3294" s="14" t="s">
        <v>160</v>
      </c>
      <c r="D3294" s="14" t="s">
        <v>19582</v>
      </c>
    </row>
    <row r="3295" spans="1:4" ht="15.75" customHeight="1">
      <c r="A3295" s="14" t="s">
        <v>8236</v>
      </c>
      <c r="B3295" s="370" t="s">
        <v>15168</v>
      </c>
      <c r="C3295" s="14" t="s">
        <v>160</v>
      </c>
      <c r="D3295" s="14" t="s">
        <v>18636</v>
      </c>
    </row>
    <row r="3296" spans="1:4" ht="15.75" customHeight="1">
      <c r="A3296" s="14" t="s">
        <v>8237</v>
      </c>
      <c r="B3296" s="370" t="s">
        <v>15169</v>
      </c>
      <c r="C3296" s="14" t="s">
        <v>160</v>
      </c>
      <c r="D3296" s="14" t="s">
        <v>18624</v>
      </c>
    </row>
    <row r="3297" spans="1:4" ht="15.75" customHeight="1">
      <c r="A3297" s="14" t="s">
        <v>8238</v>
      </c>
      <c r="B3297" s="370" t="s">
        <v>15170</v>
      </c>
      <c r="C3297" s="14" t="s">
        <v>160</v>
      </c>
      <c r="D3297" s="14" t="s">
        <v>18874</v>
      </c>
    </row>
    <row r="3298" spans="1:4" ht="15.75" customHeight="1">
      <c r="A3298" s="14" t="s">
        <v>8239</v>
      </c>
      <c r="B3298" s="370" t="s">
        <v>15171</v>
      </c>
      <c r="C3298" s="14" t="s">
        <v>160</v>
      </c>
      <c r="D3298" s="14" t="s">
        <v>21874</v>
      </c>
    </row>
    <row r="3299" spans="1:4" ht="15.75" customHeight="1">
      <c r="A3299" s="14" t="s">
        <v>8240</v>
      </c>
      <c r="B3299" s="370" t="s">
        <v>15172</v>
      </c>
      <c r="C3299" s="14" t="s">
        <v>160</v>
      </c>
      <c r="D3299" s="14" t="s">
        <v>21740</v>
      </c>
    </row>
    <row r="3300" spans="1:4" ht="15.75" customHeight="1">
      <c r="A3300" s="14" t="s">
        <v>8241</v>
      </c>
      <c r="B3300" s="370" t="s">
        <v>15173</v>
      </c>
      <c r="C3300" s="14" t="s">
        <v>160</v>
      </c>
      <c r="D3300" s="14" t="s">
        <v>18744</v>
      </c>
    </row>
    <row r="3301" spans="1:4" ht="15.75" customHeight="1">
      <c r="A3301" s="14" t="s">
        <v>8242</v>
      </c>
      <c r="B3301" s="370" t="s">
        <v>15174</v>
      </c>
      <c r="C3301" s="14" t="s">
        <v>160</v>
      </c>
      <c r="D3301" s="14" t="s">
        <v>22043</v>
      </c>
    </row>
    <row r="3302" spans="1:4" ht="15.75" customHeight="1">
      <c r="A3302" s="14" t="s">
        <v>8243</v>
      </c>
      <c r="B3302" s="370" t="s">
        <v>15175</v>
      </c>
      <c r="C3302" s="14" t="s">
        <v>160</v>
      </c>
      <c r="D3302" s="14" t="s">
        <v>21888</v>
      </c>
    </row>
    <row r="3303" spans="1:4" ht="15.75" customHeight="1">
      <c r="A3303" s="14" t="s">
        <v>8244</v>
      </c>
      <c r="B3303" s="370" t="s">
        <v>15176</v>
      </c>
      <c r="C3303" s="14" t="s">
        <v>165</v>
      </c>
      <c r="D3303" s="14" t="s">
        <v>21639</v>
      </c>
    </row>
    <row r="3304" spans="1:4" ht="15.75" customHeight="1">
      <c r="A3304" s="14" t="s">
        <v>8245</v>
      </c>
      <c r="B3304" s="370" t="s">
        <v>15177</v>
      </c>
      <c r="C3304" s="14" t="s">
        <v>165</v>
      </c>
      <c r="D3304" s="14" t="s">
        <v>36815</v>
      </c>
    </row>
    <row r="3305" spans="1:4" ht="15.75" customHeight="1">
      <c r="A3305" s="14" t="s">
        <v>8246</v>
      </c>
      <c r="B3305" s="370" t="s">
        <v>15178</v>
      </c>
      <c r="C3305" s="14" t="s">
        <v>165</v>
      </c>
      <c r="D3305" s="14" t="s">
        <v>40623</v>
      </c>
    </row>
    <row r="3306" spans="1:4" ht="15.75" customHeight="1">
      <c r="A3306" s="14" t="s">
        <v>8247</v>
      </c>
      <c r="B3306" s="370" t="s">
        <v>15179</v>
      </c>
      <c r="C3306" s="14" t="s">
        <v>165</v>
      </c>
      <c r="D3306" s="14" t="s">
        <v>40624</v>
      </c>
    </row>
    <row r="3307" spans="1:4" ht="15.75" customHeight="1">
      <c r="A3307" s="14" t="s">
        <v>8248</v>
      </c>
      <c r="B3307" s="370" t="s">
        <v>15180</v>
      </c>
      <c r="C3307" s="14" t="s">
        <v>165</v>
      </c>
      <c r="D3307" s="14" t="s">
        <v>40625</v>
      </c>
    </row>
    <row r="3308" spans="1:4" ht="15.75" customHeight="1">
      <c r="A3308" s="14" t="s">
        <v>8249</v>
      </c>
      <c r="B3308" s="370" t="s">
        <v>15181</v>
      </c>
      <c r="C3308" s="14" t="s">
        <v>165</v>
      </c>
      <c r="D3308" s="14" t="s">
        <v>40626</v>
      </c>
    </row>
    <row r="3309" spans="1:4" ht="15.75" customHeight="1">
      <c r="A3309" s="14" t="s">
        <v>8250</v>
      </c>
      <c r="B3309" s="370" t="s">
        <v>15182</v>
      </c>
      <c r="C3309" s="14" t="s">
        <v>165</v>
      </c>
      <c r="D3309" s="14" t="s">
        <v>40627</v>
      </c>
    </row>
    <row r="3310" spans="1:4" ht="15.75" customHeight="1">
      <c r="A3310" s="14" t="s">
        <v>8251</v>
      </c>
      <c r="B3310" s="370" t="s">
        <v>15183</v>
      </c>
      <c r="C3310" s="14" t="s">
        <v>165</v>
      </c>
      <c r="D3310" s="14" t="s">
        <v>40628</v>
      </c>
    </row>
    <row r="3311" spans="1:4" ht="15.75" customHeight="1">
      <c r="A3311" s="14" t="s">
        <v>8252</v>
      </c>
      <c r="B3311" s="370" t="s">
        <v>15184</v>
      </c>
      <c r="C3311" s="14" t="s">
        <v>165</v>
      </c>
      <c r="D3311" s="14" t="s">
        <v>40629</v>
      </c>
    </row>
    <row r="3312" spans="1:4" ht="15.75" customHeight="1">
      <c r="A3312" s="14" t="s">
        <v>8253</v>
      </c>
      <c r="B3312" s="370" t="s">
        <v>15185</v>
      </c>
      <c r="C3312" s="14" t="s">
        <v>166</v>
      </c>
      <c r="D3312" s="14" t="s">
        <v>21632</v>
      </c>
    </row>
    <row r="3313" spans="1:4" ht="15.75" customHeight="1">
      <c r="A3313" s="14" t="s">
        <v>8254</v>
      </c>
      <c r="B3313" s="370" t="s">
        <v>15186</v>
      </c>
      <c r="C3313" s="14" t="s">
        <v>165</v>
      </c>
      <c r="D3313" s="14" t="s">
        <v>40630</v>
      </c>
    </row>
    <row r="3314" spans="1:4" ht="15.75" customHeight="1">
      <c r="A3314" s="14" t="s">
        <v>8255</v>
      </c>
      <c r="B3314" s="370" t="s">
        <v>15187</v>
      </c>
      <c r="C3314" s="14" t="s">
        <v>165</v>
      </c>
      <c r="D3314" s="14" t="s">
        <v>40631</v>
      </c>
    </row>
    <row r="3315" spans="1:4" ht="15.75" customHeight="1">
      <c r="A3315" s="14" t="s">
        <v>8256</v>
      </c>
      <c r="B3315" s="370" t="s">
        <v>15188</v>
      </c>
      <c r="C3315" s="14" t="s">
        <v>165</v>
      </c>
      <c r="D3315" s="14" t="s">
        <v>40632</v>
      </c>
    </row>
    <row r="3316" spans="1:4" ht="15.75" customHeight="1">
      <c r="A3316" s="14" t="s">
        <v>8257</v>
      </c>
      <c r="B3316" s="370" t="s">
        <v>15189</v>
      </c>
      <c r="C3316" s="14" t="s">
        <v>165</v>
      </c>
      <c r="D3316" s="14" t="s">
        <v>40633</v>
      </c>
    </row>
    <row r="3317" spans="1:4" ht="15.75" customHeight="1">
      <c r="A3317" s="14" t="s">
        <v>8258</v>
      </c>
      <c r="B3317" s="370" t="s">
        <v>15190</v>
      </c>
      <c r="C3317" s="14" t="s">
        <v>165</v>
      </c>
      <c r="D3317" s="14" t="s">
        <v>40634</v>
      </c>
    </row>
    <row r="3318" spans="1:4" ht="15.75" customHeight="1">
      <c r="A3318" s="14" t="s">
        <v>8259</v>
      </c>
      <c r="B3318" s="370" t="s">
        <v>15191</v>
      </c>
      <c r="C3318" s="14" t="s">
        <v>165</v>
      </c>
      <c r="D3318" s="14" t="s">
        <v>40635</v>
      </c>
    </row>
    <row r="3319" spans="1:4" ht="15.75" customHeight="1">
      <c r="A3319" s="14" t="s">
        <v>8260</v>
      </c>
      <c r="B3319" s="370" t="s">
        <v>15192</v>
      </c>
      <c r="C3319" s="14" t="s">
        <v>165</v>
      </c>
      <c r="D3319" s="14" t="s">
        <v>40636</v>
      </c>
    </row>
    <row r="3320" spans="1:4" ht="15.75" customHeight="1">
      <c r="A3320" s="14" t="s">
        <v>8261</v>
      </c>
      <c r="B3320" s="370" t="s">
        <v>15193</v>
      </c>
      <c r="C3320" s="14" t="s">
        <v>165</v>
      </c>
      <c r="D3320" s="14" t="s">
        <v>40637</v>
      </c>
    </row>
    <row r="3321" spans="1:4" ht="15.75" customHeight="1">
      <c r="A3321" s="14" t="s">
        <v>8262</v>
      </c>
      <c r="B3321" s="370" t="s">
        <v>15194</v>
      </c>
      <c r="C3321" s="14" t="s">
        <v>165</v>
      </c>
      <c r="D3321" s="14" t="s">
        <v>40638</v>
      </c>
    </row>
    <row r="3322" spans="1:4" ht="15.75" customHeight="1">
      <c r="A3322" s="14" t="s">
        <v>8263</v>
      </c>
      <c r="B3322" s="370" t="s">
        <v>15195</v>
      </c>
      <c r="C3322" s="14" t="s">
        <v>165</v>
      </c>
      <c r="D3322" s="14" t="s">
        <v>40639</v>
      </c>
    </row>
    <row r="3323" spans="1:4" ht="15.75" customHeight="1">
      <c r="A3323" s="14" t="s">
        <v>8264</v>
      </c>
      <c r="B3323" s="370" t="s">
        <v>15196</v>
      </c>
      <c r="C3323" s="14" t="s">
        <v>165</v>
      </c>
      <c r="D3323" s="14" t="s">
        <v>40640</v>
      </c>
    </row>
    <row r="3324" spans="1:4" ht="15.75" customHeight="1">
      <c r="A3324" s="14" t="s">
        <v>8265</v>
      </c>
      <c r="B3324" s="370" t="s">
        <v>15197</v>
      </c>
      <c r="C3324" s="14" t="s">
        <v>165</v>
      </c>
      <c r="D3324" s="14" t="s">
        <v>40641</v>
      </c>
    </row>
    <row r="3325" spans="1:4" ht="15.75" customHeight="1">
      <c r="A3325" s="14" t="s">
        <v>8266</v>
      </c>
      <c r="B3325" s="370" t="s">
        <v>15198</v>
      </c>
      <c r="C3325" s="14" t="s">
        <v>165</v>
      </c>
      <c r="D3325" s="14" t="s">
        <v>40642</v>
      </c>
    </row>
    <row r="3326" spans="1:4" ht="15.75" customHeight="1">
      <c r="A3326" s="14" t="s">
        <v>8267</v>
      </c>
      <c r="B3326" s="370" t="s">
        <v>15199</v>
      </c>
      <c r="C3326" s="14" t="s">
        <v>165</v>
      </c>
      <c r="D3326" s="14" t="s">
        <v>40643</v>
      </c>
    </row>
    <row r="3327" spans="1:4" ht="15.75" customHeight="1">
      <c r="A3327" s="14" t="s">
        <v>8268</v>
      </c>
      <c r="B3327" s="370" t="s">
        <v>15200</v>
      </c>
      <c r="C3327" s="14" t="s">
        <v>165</v>
      </c>
      <c r="D3327" s="14" t="s">
        <v>40644</v>
      </c>
    </row>
    <row r="3328" spans="1:4" ht="15.75" customHeight="1">
      <c r="A3328" s="14" t="s">
        <v>8269</v>
      </c>
      <c r="B3328" s="370" t="s">
        <v>15201</v>
      </c>
      <c r="C3328" s="14" t="s">
        <v>165</v>
      </c>
      <c r="D3328" s="14" t="s">
        <v>40645</v>
      </c>
    </row>
    <row r="3329" spans="1:4" ht="15.75" customHeight="1">
      <c r="A3329" s="14" t="s">
        <v>8270</v>
      </c>
      <c r="B3329" s="370" t="s">
        <v>15202</v>
      </c>
      <c r="C3329" s="14" t="s">
        <v>165</v>
      </c>
      <c r="D3329" s="14" t="s">
        <v>40646</v>
      </c>
    </row>
    <row r="3330" spans="1:4" ht="15.75" customHeight="1">
      <c r="A3330" s="14" t="s">
        <v>8271</v>
      </c>
      <c r="B3330" s="370" t="s">
        <v>15203</v>
      </c>
      <c r="C3330" s="14" t="s">
        <v>165</v>
      </c>
      <c r="D3330" s="14" t="s">
        <v>40647</v>
      </c>
    </row>
    <row r="3331" spans="1:4" ht="15.75" customHeight="1">
      <c r="A3331" s="14" t="s">
        <v>8272</v>
      </c>
      <c r="B3331" s="370" t="s">
        <v>15204</v>
      </c>
      <c r="C3331" s="14" t="s">
        <v>165</v>
      </c>
      <c r="D3331" s="14" t="s">
        <v>40648</v>
      </c>
    </row>
    <row r="3332" spans="1:4" ht="15.75" customHeight="1">
      <c r="A3332" s="14" t="s">
        <v>8273</v>
      </c>
      <c r="B3332" s="370" t="s">
        <v>15205</v>
      </c>
      <c r="C3332" s="14" t="s">
        <v>165</v>
      </c>
      <c r="D3332" s="14" t="s">
        <v>40649</v>
      </c>
    </row>
    <row r="3333" spans="1:4" ht="15.75" customHeight="1">
      <c r="A3333" s="14" t="s">
        <v>8274</v>
      </c>
      <c r="B3333" s="370" t="s">
        <v>15206</v>
      </c>
      <c r="C3333" s="14" t="s">
        <v>165</v>
      </c>
      <c r="D3333" s="14" t="s">
        <v>40650</v>
      </c>
    </row>
    <row r="3334" spans="1:4" ht="15.75" customHeight="1">
      <c r="A3334" s="14" t="s">
        <v>8275</v>
      </c>
      <c r="B3334" s="370" t="s">
        <v>15207</v>
      </c>
      <c r="C3334" s="14" t="s">
        <v>165</v>
      </c>
      <c r="D3334" s="14" t="s">
        <v>40651</v>
      </c>
    </row>
    <row r="3335" spans="1:4" ht="15.75" customHeight="1">
      <c r="A3335" s="14" t="s">
        <v>8276</v>
      </c>
      <c r="B3335" s="370" t="s">
        <v>15208</v>
      </c>
      <c r="C3335" s="14" t="s">
        <v>165</v>
      </c>
      <c r="D3335" s="14" t="s">
        <v>40652</v>
      </c>
    </row>
    <row r="3336" spans="1:4" ht="15.75" customHeight="1">
      <c r="A3336" s="14" t="s">
        <v>8277</v>
      </c>
      <c r="B3336" s="370" t="s">
        <v>15209</v>
      </c>
      <c r="C3336" s="14" t="s">
        <v>165</v>
      </c>
      <c r="D3336" s="14" t="s">
        <v>40653</v>
      </c>
    </row>
    <row r="3337" spans="1:4" ht="15.75" customHeight="1">
      <c r="A3337" s="14" t="s">
        <v>8278</v>
      </c>
      <c r="B3337" s="370" t="s">
        <v>15210</v>
      </c>
      <c r="C3337" s="14" t="s">
        <v>165</v>
      </c>
      <c r="D3337" s="14" t="s">
        <v>40654</v>
      </c>
    </row>
    <row r="3338" spans="1:4" ht="15.75" customHeight="1">
      <c r="A3338" s="14" t="s">
        <v>8279</v>
      </c>
      <c r="B3338" s="370" t="s">
        <v>15211</v>
      </c>
      <c r="C3338" s="14" t="s">
        <v>165</v>
      </c>
      <c r="D3338" s="14" t="s">
        <v>40655</v>
      </c>
    </row>
    <row r="3339" spans="1:4" ht="15.75" customHeight="1">
      <c r="A3339" s="14" t="s">
        <v>8280</v>
      </c>
      <c r="B3339" s="370" t="s">
        <v>15212</v>
      </c>
      <c r="C3339" s="14" t="s">
        <v>165</v>
      </c>
      <c r="D3339" s="14" t="s">
        <v>40656</v>
      </c>
    </row>
    <row r="3340" spans="1:4" ht="15.75" customHeight="1">
      <c r="A3340" s="14" t="s">
        <v>8281</v>
      </c>
      <c r="B3340" s="370" t="s">
        <v>15213</v>
      </c>
      <c r="C3340" s="14" t="s">
        <v>165</v>
      </c>
      <c r="D3340" s="14" t="s">
        <v>40657</v>
      </c>
    </row>
    <row r="3341" spans="1:4" ht="15.75" customHeight="1">
      <c r="A3341" s="14" t="s">
        <v>8282</v>
      </c>
      <c r="B3341" s="370" t="s">
        <v>15214</v>
      </c>
      <c r="C3341" s="14" t="s">
        <v>165</v>
      </c>
      <c r="D3341" s="14" t="s">
        <v>40658</v>
      </c>
    </row>
    <row r="3342" spans="1:4" ht="15.75" customHeight="1">
      <c r="A3342" s="14" t="s">
        <v>8283</v>
      </c>
      <c r="B3342" s="370" t="s">
        <v>15215</v>
      </c>
      <c r="C3342" s="14" t="s">
        <v>165</v>
      </c>
      <c r="D3342" s="14" t="s">
        <v>40659</v>
      </c>
    </row>
    <row r="3343" spans="1:4" ht="15.75" customHeight="1">
      <c r="A3343" s="14" t="s">
        <v>8284</v>
      </c>
      <c r="B3343" s="370" t="s">
        <v>15216</v>
      </c>
      <c r="C3343" s="14" t="s">
        <v>165</v>
      </c>
      <c r="D3343" s="14" t="s">
        <v>40660</v>
      </c>
    </row>
    <row r="3344" spans="1:4" ht="15.75" customHeight="1">
      <c r="A3344" s="14" t="s">
        <v>8285</v>
      </c>
      <c r="B3344" s="370" t="s">
        <v>15217</v>
      </c>
      <c r="C3344" s="14" t="s">
        <v>165</v>
      </c>
      <c r="D3344" s="14" t="s">
        <v>40661</v>
      </c>
    </row>
    <row r="3345" spans="1:4" ht="15.75" customHeight="1">
      <c r="A3345" s="14" t="s">
        <v>8286</v>
      </c>
      <c r="B3345" s="370" t="s">
        <v>15218</v>
      </c>
      <c r="C3345" s="14" t="s">
        <v>165</v>
      </c>
      <c r="D3345" s="14" t="s">
        <v>40662</v>
      </c>
    </row>
    <row r="3346" spans="1:4" ht="15.75" customHeight="1">
      <c r="A3346" s="14" t="s">
        <v>8287</v>
      </c>
      <c r="B3346" s="370" t="s">
        <v>15219</v>
      </c>
      <c r="C3346" s="14" t="s">
        <v>165</v>
      </c>
      <c r="D3346" s="14" t="s">
        <v>40663</v>
      </c>
    </row>
    <row r="3347" spans="1:4" ht="15.75" customHeight="1">
      <c r="A3347" s="14" t="s">
        <v>8288</v>
      </c>
      <c r="B3347" s="370" t="s">
        <v>15220</v>
      </c>
      <c r="C3347" s="14" t="s">
        <v>165</v>
      </c>
      <c r="D3347" s="14" t="s">
        <v>40664</v>
      </c>
    </row>
    <row r="3348" spans="1:4" ht="15.75" customHeight="1">
      <c r="A3348" s="14" t="s">
        <v>8289</v>
      </c>
      <c r="B3348" s="370" t="s">
        <v>15221</v>
      </c>
      <c r="C3348" s="14" t="s">
        <v>165</v>
      </c>
      <c r="D3348" s="14" t="s">
        <v>18790</v>
      </c>
    </row>
    <row r="3349" spans="1:4" ht="15.75" customHeight="1">
      <c r="A3349" s="14" t="s">
        <v>8290</v>
      </c>
      <c r="B3349" s="370" t="s">
        <v>15222</v>
      </c>
      <c r="C3349" s="14" t="s">
        <v>160</v>
      </c>
      <c r="D3349" s="14" t="s">
        <v>38765</v>
      </c>
    </row>
    <row r="3350" spans="1:4" ht="15.75" customHeight="1">
      <c r="A3350" s="14" t="s">
        <v>8291</v>
      </c>
      <c r="B3350" s="370" t="s">
        <v>15223</v>
      </c>
      <c r="C3350" s="14" t="s">
        <v>160</v>
      </c>
      <c r="D3350" s="14" t="s">
        <v>40665</v>
      </c>
    </row>
    <row r="3351" spans="1:4" ht="15.75" customHeight="1">
      <c r="A3351" s="14" t="s">
        <v>8292</v>
      </c>
      <c r="B3351" s="370" t="s">
        <v>15224</v>
      </c>
      <c r="C3351" s="14" t="s">
        <v>160</v>
      </c>
      <c r="D3351" s="14" t="s">
        <v>21765</v>
      </c>
    </row>
    <row r="3352" spans="1:4" ht="15.75" customHeight="1">
      <c r="A3352" s="14" t="s">
        <v>8293</v>
      </c>
      <c r="B3352" s="370" t="s">
        <v>15225</v>
      </c>
      <c r="C3352" s="14" t="s">
        <v>160</v>
      </c>
      <c r="D3352" s="14" t="s">
        <v>40666</v>
      </c>
    </row>
    <row r="3353" spans="1:4" ht="15.75" customHeight="1">
      <c r="A3353" s="14" t="s">
        <v>8294</v>
      </c>
      <c r="B3353" s="370" t="s">
        <v>15226</v>
      </c>
      <c r="C3353" s="14" t="s">
        <v>165</v>
      </c>
      <c r="D3353" s="14" t="s">
        <v>40667</v>
      </c>
    </row>
    <row r="3354" spans="1:4" ht="15.75" customHeight="1">
      <c r="A3354" s="14" t="s">
        <v>8295</v>
      </c>
      <c r="B3354" s="370" t="s">
        <v>15227</v>
      </c>
      <c r="C3354" s="14" t="s">
        <v>165</v>
      </c>
      <c r="D3354" s="14" t="s">
        <v>40668</v>
      </c>
    </row>
    <row r="3355" spans="1:4" ht="15.75" customHeight="1">
      <c r="A3355" s="14" t="s">
        <v>8296</v>
      </c>
      <c r="B3355" s="370" t="s">
        <v>15228</v>
      </c>
      <c r="C3355" s="14" t="s">
        <v>160</v>
      </c>
      <c r="D3355" s="14" t="s">
        <v>18877</v>
      </c>
    </row>
    <row r="3356" spans="1:4" ht="15.75" customHeight="1">
      <c r="A3356" s="14" t="s">
        <v>8297</v>
      </c>
      <c r="B3356" s="370" t="s">
        <v>15229</v>
      </c>
      <c r="C3356" s="14" t="s">
        <v>160</v>
      </c>
      <c r="D3356" s="14" t="s">
        <v>18810</v>
      </c>
    </row>
    <row r="3357" spans="1:4" ht="15.75" customHeight="1">
      <c r="A3357" s="14" t="s">
        <v>8298</v>
      </c>
      <c r="B3357" s="370" t="s">
        <v>15230</v>
      </c>
      <c r="C3357" s="14" t="s">
        <v>160</v>
      </c>
      <c r="D3357" s="14" t="s">
        <v>19204</v>
      </c>
    </row>
    <row r="3358" spans="1:4" ht="15.75" customHeight="1">
      <c r="A3358" s="14" t="s">
        <v>8299</v>
      </c>
      <c r="B3358" s="370" t="s">
        <v>15231</v>
      </c>
      <c r="C3358" s="14" t="s">
        <v>160</v>
      </c>
      <c r="D3358" s="14" t="s">
        <v>18388</v>
      </c>
    </row>
    <row r="3359" spans="1:4" ht="15.75" customHeight="1">
      <c r="A3359" s="14" t="s">
        <v>8300</v>
      </c>
      <c r="B3359" s="370" t="s">
        <v>15232</v>
      </c>
      <c r="C3359" s="14" t="s">
        <v>165</v>
      </c>
      <c r="D3359" s="14" t="s">
        <v>36817</v>
      </c>
    </row>
    <row r="3360" spans="1:4" ht="15.75" customHeight="1">
      <c r="A3360" s="14" t="s">
        <v>8301</v>
      </c>
      <c r="B3360" s="370" t="s">
        <v>15233</v>
      </c>
      <c r="C3360" s="14" t="s">
        <v>165</v>
      </c>
      <c r="D3360" s="14" t="s">
        <v>36818</v>
      </c>
    </row>
    <row r="3361" spans="1:4" ht="15.75" customHeight="1">
      <c r="A3361" s="14" t="s">
        <v>8302</v>
      </c>
      <c r="B3361" s="370" t="s">
        <v>15234</v>
      </c>
      <c r="C3361" s="14" t="s">
        <v>165</v>
      </c>
      <c r="D3361" s="14" t="s">
        <v>36819</v>
      </c>
    </row>
    <row r="3362" spans="1:4" ht="15.75" customHeight="1">
      <c r="A3362" s="14" t="s">
        <v>35140</v>
      </c>
      <c r="B3362" s="370" t="s">
        <v>35600</v>
      </c>
      <c r="C3362" s="14" t="s">
        <v>165</v>
      </c>
      <c r="D3362" s="14" t="s">
        <v>36820</v>
      </c>
    </row>
    <row r="3363" spans="1:4" ht="15.75" customHeight="1">
      <c r="A3363" s="14" t="s">
        <v>35141</v>
      </c>
      <c r="B3363" s="370" t="s">
        <v>35601</v>
      </c>
      <c r="C3363" s="14" t="s">
        <v>165</v>
      </c>
      <c r="D3363" s="14" t="s">
        <v>36821</v>
      </c>
    </row>
    <row r="3364" spans="1:4" ht="15.75" customHeight="1">
      <c r="A3364" s="14" t="s">
        <v>8303</v>
      </c>
      <c r="B3364" s="370" t="s">
        <v>15235</v>
      </c>
      <c r="C3364" s="14" t="s">
        <v>165</v>
      </c>
      <c r="D3364" s="14" t="s">
        <v>19720</v>
      </c>
    </row>
    <row r="3365" spans="1:4" ht="15.75" customHeight="1">
      <c r="A3365" s="14" t="s">
        <v>8304</v>
      </c>
      <c r="B3365" s="370" t="s">
        <v>15236</v>
      </c>
      <c r="C3365" s="14" t="s">
        <v>165</v>
      </c>
      <c r="D3365" s="14" t="s">
        <v>38367</v>
      </c>
    </row>
    <row r="3366" spans="1:4" ht="15.75" customHeight="1">
      <c r="A3366" s="14" t="s">
        <v>8305</v>
      </c>
      <c r="B3366" s="370" t="s">
        <v>15237</v>
      </c>
      <c r="C3366" s="14" t="s">
        <v>165</v>
      </c>
      <c r="D3366" s="14" t="s">
        <v>36824</v>
      </c>
    </row>
    <row r="3367" spans="1:4" ht="15.75" customHeight="1">
      <c r="A3367" s="14" t="s">
        <v>35142</v>
      </c>
      <c r="B3367" s="370" t="s">
        <v>35602</v>
      </c>
      <c r="C3367" s="14" t="s">
        <v>165</v>
      </c>
      <c r="D3367" s="14" t="s">
        <v>36825</v>
      </c>
    </row>
    <row r="3368" spans="1:4" ht="15.75" customHeight="1">
      <c r="A3368" s="14" t="s">
        <v>8306</v>
      </c>
      <c r="B3368" s="370" t="s">
        <v>35603</v>
      </c>
      <c r="C3368" s="14" t="s">
        <v>160</v>
      </c>
      <c r="D3368" s="14" t="s">
        <v>36582</v>
      </c>
    </row>
    <row r="3369" spans="1:4" ht="15.75" customHeight="1">
      <c r="A3369" s="14" t="s">
        <v>8307</v>
      </c>
      <c r="B3369" s="370" t="s">
        <v>35604</v>
      </c>
      <c r="C3369" s="14" t="s">
        <v>160</v>
      </c>
      <c r="D3369" s="14" t="s">
        <v>21888</v>
      </c>
    </row>
    <row r="3370" spans="1:4" ht="15.75" customHeight="1">
      <c r="A3370" s="14" t="s">
        <v>8308</v>
      </c>
      <c r="B3370" s="370" t="s">
        <v>35605</v>
      </c>
      <c r="C3370" s="14" t="s">
        <v>160</v>
      </c>
      <c r="D3370" s="14" t="s">
        <v>40669</v>
      </c>
    </row>
    <row r="3371" spans="1:4" ht="15.75" customHeight="1">
      <c r="A3371" s="14" t="s">
        <v>8309</v>
      </c>
      <c r="B3371" s="370" t="s">
        <v>35606</v>
      </c>
      <c r="C3371" s="14" t="s">
        <v>160</v>
      </c>
      <c r="D3371" s="14" t="s">
        <v>37074</v>
      </c>
    </row>
    <row r="3372" spans="1:4" ht="15.75" customHeight="1">
      <c r="A3372" s="14" t="s">
        <v>8310</v>
      </c>
      <c r="B3372" s="370" t="s">
        <v>35607</v>
      </c>
      <c r="C3372" s="14" t="s">
        <v>160</v>
      </c>
      <c r="D3372" s="14" t="s">
        <v>19447</v>
      </c>
    </row>
    <row r="3373" spans="1:4" ht="15.75" customHeight="1">
      <c r="A3373" s="14" t="s">
        <v>8311</v>
      </c>
      <c r="B3373" s="370" t="s">
        <v>35608</v>
      </c>
      <c r="C3373" s="14" t="s">
        <v>160</v>
      </c>
      <c r="D3373" s="14" t="s">
        <v>40670</v>
      </c>
    </row>
    <row r="3374" spans="1:4" ht="15.75" customHeight="1">
      <c r="A3374" s="14" t="s">
        <v>8312</v>
      </c>
      <c r="B3374" s="370" t="s">
        <v>35609</v>
      </c>
      <c r="C3374" s="14" t="s">
        <v>160</v>
      </c>
      <c r="D3374" s="14" t="s">
        <v>37146</v>
      </c>
    </row>
    <row r="3375" spans="1:4" ht="15.75" customHeight="1">
      <c r="A3375" s="14" t="s">
        <v>8313</v>
      </c>
      <c r="B3375" s="370" t="s">
        <v>35610</v>
      </c>
      <c r="C3375" s="14" t="s">
        <v>160</v>
      </c>
      <c r="D3375" s="14" t="s">
        <v>36679</v>
      </c>
    </row>
    <row r="3376" spans="1:4" ht="15.75" customHeight="1">
      <c r="A3376" s="14" t="s">
        <v>8314</v>
      </c>
      <c r="B3376" s="370" t="s">
        <v>35611</v>
      </c>
      <c r="C3376" s="14" t="s">
        <v>160</v>
      </c>
      <c r="D3376" s="14" t="s">
        <v>19833</v>
      </c>
    </row>
    <row r="3377" spans="1:4" ht="15.75" customHeight="1">
      <c r="A3377" s="14" t="s">
        <v>8315</v>
      </c>
      <c r="B3377" s="370" t="s">
        <v>35612</v>
      </c>
      <c r="C3377" s="14" t="s">
        <v>160</v>
      </c>
      <c r="D3377" s="14" t="s">
        <v>40671</v>
      </c>
    </row>
    <row r="3378" spans="1:4" ht="15.75" customHeight="1">
      <c r="A3378" s="14" t="s">
        <v>8316</v>
      </c>
      <c r="B3378" s="370" t="s">
        <v>35613</v>
      </c>
      <c r="C3378" s="14" t="s">
        <v>160</v>
      </c>
      <c r="D3378" s="14" t="s">
        <v>40672</v>
      </c>
    </row>
    <row r="3379" spans="1:4" ht="15.75" customHeight="1">
      <c r="A3379" s="14" t="s">
        <v>8317</v>
      </c>
      <c r="B3379" s="370" t="s">
        <v>35614</v>
      </c>
      <c r="C3379" s="14" t="s">
        <v>160</v>
      </c>
      <c r="D3379" s="14" t="s">
        <v>19844</v>
      </c>
    </row>
    <row r="3380" spans="1:4" ht="15.75" customHeight="1">
      <c r="A3380" s="14" t="s">
        <v>8318</v>
      </c>
      <c r="B3380" s="370" t="s">
        <v>35615</v>
      </c>
      <c r="C3380" s="14" t="s">
        <v>160</v>
      </c>
      <c r="D3380" s="14" t="s">
        <v>40673</v>
      </c>
    </row>
    <row r="3381" spans="1:4" ht="15.75" customHeight="1">
      <c r="A3381" s="14" t="s">
        <v>8319</v>
      </c>
      <c r="B3381" s="370" t="s">
        <v>35616</v>
      </c>
      <c r="C3381" s="14" t="s">
        <v>160</v>
      </c>
      <c r="D3381" s="14" t="s">
        <v>18958</v>
      </c>
    </row>
    <row r="3382" spans="1:4" ht="15.75" customHeight="1">
      <c r="A3382" s="14" t="s">
        <v>8320</v>
      </c>
      <c r="B3382" s="370" t="s">
        <v>35617</v>
      </c>
      <c r="C3382" s="14" t="s">
        <v>160</v>
      </c>
      <c r="D3382" s="14" t="s">
        <v>22123</v>
      </c>
    </row>
    <row r="3383" spans="1:4" ht="15.75" customHeight="1">
      <c r="A3383" s="14" t="s">
        <v>8321</v>
      </c>
      <c r="B3383" s="370" t="s">
        <v>35618</v>
      </c>
      <c r="C3383" s="14" t="s">
        <v>160</v>
      </c>
      <c r="D3383" s="14" t="s">
        <v>40674</v>
      </c>
    </row>
    <row r="3384" spans="1:4" ht="15.75" customHeight="1">
      <c r="A3384" s="14" t="s">
        <v>8322</v>
      </c>
      <c r="B3384" s="370" t="s">
        <v>35619</v>
      </c>
      <c r="C3384" s="14" t="s">
        <v>160</v>
      </c>
      <c r="D3384" s="14" t="s">
        <v>37260</v>
      </c>
    </row>
    <row r="3385" spans="1:4" ht="15.75" customHeight="1">
      <c r="A3385" s="14" t="s">
        <v>8323</v>
      </c>
      <c r="B3385" s="370" t="s">
        <v>35620</v>
      </c>
      <c r="C3385" s="14" t="s">
        <v>160</v>
      </c>
      <c r="D3385" s="14" t="s">
        <v>40675</v>
      </c>
    </row>
    <row r="3386" spans="1:4" ht="15.75" customHeight="1">
      <c r="A3386" s="14" t="s">
        <v>8324</v>
      </c>
      <c r="B3386" s="370" t="s">
        <v>35621</v>
      </c>
      <c r="C3386" s="14" t="s">
        <v>160</v>
      </c>
      <c r="D3386" s="14" t="s">
        <v>40676</v>
      </c>
    </row>
    <row r="3387" spans="1:4" ht="15.75" customHeight="1">
      <c r="A3387" s="14" t="s">
        <v>8325</v>
      </c>
      <c r="B3387" s="370" t="s">
        <v>35622</v>
      </c>
      <c r="C3387" s="14" t="s">
        <v>160</v>
      </c>
      <c r="D3387" s="14" t="s">
        <v>40677</v>
      </c>
    </row>
    <row r="3388" spans="1:4" ht="15.75" customHeight="1">
      <c r="A3388" s="14" t="s">
        <v>8326</v>
      </c>
      <c r="B3388" s="370" t="s">
        <v>35623</v>
      </c>
      <c r="C3388" s="14" t="s">
        <v>160</v>
      </c>
      <c r="D3388" s="14" t="s">
        <v>19141</v>
      </c>
    </row>
    <row r="3389" spans="1:4" ht="15.75" customHeight="1">
      <c r="A3389" s="14" t="s">
        <v>8327</v>
      </c>
      <c r="B3389" s="370" t="s">
        <v>35624</v>
      </c>
      <c r="C3389" s="14" t="s">
        <v>160</v>
      </c>
      <c r="D3389" s="14" t="s">
        <v>21752</v>
      </c>
    </row>
    <row r="3390" spans="1:4" ht="15.75" customHeight="1">
      <c r="A3390" s="14" t="s">
        <v>8328</v>
      </c>
      <c r="B3390" s="370" t="s">
        <v>35625</v>
      </c>
      <c r="C3390" s="14" t="s">
        <v>160</v>
      </c>
      <c r="D3390" s="14" t="s">
        <v>21875</v>
      </c>
    </row>
    <row r="3391" spans="1:4" ht="15.75" customHeight="1">
      <c r="A3391" s="14" t="s">
        <v>8329</v>
      </c>
      <c r="B3391" s="370" t="s">
        <v>35626</v>
      </c>
      <c r="C3391" s="14" t="s">
        <v>160</v>
      </c>
      <c r="D3391" s="14" t="s">
        <v>36829</v>
      </c>
    </row>
    <row r="3392" spans="1:4" ht="15.75" customHeight="1">
      <c r="A3392" s="14" t="s">
        <v>8330</v>
      </c>
      <c r="B3392" s="370" t="s">
        <v>15238</v>
      </c>
      <c r="C3392" s="14" t="s">
        <v>160</v>
      </c>
      <c r="D3392" s="14" t="s">
        <v>36489</v>
      </c>
    </row>
    <row r="3393" spans="1:4" ht="15.75" customHeight="1">
      <c r="A3393" s="14" t="s">
        <v>8331</v>
      </c>
      <c r="B3393" s="370" t="s">
        <v>15239</v>
      </c>
      <c r="C3393" s="14" t="s">
        <v>160</v>
      </c>
      <c r="D3393" s="14" t="s">
        <v>39149</v>
      </c>
    </row>
    <row r="3394" spans="1:4" ht="15.75" customHeight="1">
      <c r="A3394" s="14" t="s">
        <v>8332</v>
      </c>
      <c r="B3394" s="370" t="s">
        <v>15240</v>
      </c>
      <c r="C3394" s="14" t="s">
        <v>160</v>
      </c>
      <c r="D3394" s="14" t="s">
        <v>40678</v>
      </c>
    </row>
    <row r="3395" spans="1:4" ht="15.75" customHeight="1">
      <c r="A3395" s="14" t="s">
        <v>8333</v>
      </c>
      <c r="B3395" s="370" t="s">
        <v>15241</v>
      </c>
      <c r="C3395" s="14" t="s">
        <v>160</v>
      </c>
      <c r="D3395" s="14" t="s">
        <v>40679</v>
      </c>
    </row>
    <row r="3396" spans="1:4" ht="15.75" customHeight="1">
      <c r="A3396" s="14" t="s">
        <v>8334</v>
      </c>
      <c r="B3396" s="370" t="s">
        <v>35627</v>
      </c>
      <c r="C3396" s="14" t="s">
        <v>160</v>
      </c>
      <c r="D3396" s="14" t="s">
        <v>21941</v>
      </c>
    </row>
    <row r="3397" spans="1:4" ht="15.75" customHeight="1">
      <c r="A3397" s="14" t="s">
        <v>8335</v>
      </c>
      <c r="B3397" s="370" t="s">
        <v>35628</v>
      </c>
      <c r="C3397" s="14" t="s">
        <v>160</v>
      </c>
      <c r="D3397" s="14" t="s">
        <v>36830</v>
      </c>
    </row>
    <row r="3398" spans="1:4" ht="15.75" customHeight="1">
      <c r="A3398" s="14" t="s">
        <v>8336</v>
      </c>
      <c r="B3398" s="370" t="s">
        <v>35629</v>
      </c>
      <c r="C3398" s="14" t="s">
        <v>160</v>
      </c>
      <c r="D3398" s="14" t="s">
        <v>36831</v>
      </c>
    </row>
    <row r="3399" spans="1:4" ht="15.75" customHeight="1">
      <c r="A3399" s="14" t="s">
        <v>8337</v>
      </c>
      <c r="B3399" s="370" t="s">
        <v>35630</v>
      </c>
      <c r="C3399" s="14" t="s">
        <v>160</v>
      </c>
      <c r="D3399" s="14" t="s">
        <v>19557</v>
      </c>
    </row>
    <row r="3400" spans="1:4" ht="15.75" customHeight="1">
      <c r="A3400" s="14" t="s">
        <v>8338</v>
      </c>
      <c r="B3400" s="370" t="s">
        <v>35631</v>
      </c>
      <c r="C3400" s="14" t="s">
        <v>160</v>
      </c>
      <c r="D3400" s="14" t="s">
        <v>36832</v>
      </c>
    </row>
    <row r="3401" spans="1:4" ht="15.75" customHeight="1">
      <c r="A3401" s="14" t="s">
        <v>8339</v>
      </c>
      <c r="B3401" s="370" t="s">
        <v>35632</v>
      </c>
      <c r="C3401" s="14" t="s">
        <v>160</v>
      </c>
      <c r="D3401" s="14" t="s">
        <v>36833</v>
      </c>
    </row>
    <row r="3402" spans="1:4" ht="15.75" customHeight="1">
      <c r="A3402" s="14" t="s">
        <v>8340</v>
      </c>
      <c r="B3402" s="370" t="s">
        <v>15242</v>
      </c>
      <c r="C3402" s="14" t="s">
        <v>160</v>
      </c>
      <c r="D3402" s="14" t="s">
        <v>21707</v>
      </c>
    </row>
    <row r="3403" spans="1:4" ht="15.75" customHeight="1">
      <c r="A3403" s="14" t="s">
        <v>8341</v>
      </c>
      <c r="B3403" s="370" t="s">
        <v>15243</v>
      </c>
      <c r="C3403" s="14" t="s">
        <v>160</v>
      </c>
      <c r="D3403" s="14" t="s">
        <v>18930</v>
      </c>
    </row>
    <row r="3404" spans="1:4" ht="15.75" customHeight="1">
      <c r="A3404" s="14" t="s">
        <v>8342</v>
      </c>
      <c r="B3404" s="370" t="s">
        <v>15244</v>
      </c>
      <c r="C3404" s="14" t="s">
        <v>160</v>
      </c>
      <c r="D3404" s="14" t="s">
        <v>40680</v>
      </c>
    </row>
    <row r="3405" spans="1:4" ht="15.75" customHeight="1">
      <c r="A3405" s="14" t="s">
        <v>8343</v>
      </c>
      <c r="B3405" s="370" t="s">
        <v>15245</v>
      </c>
      <c r="C3405" s="14" t="s">
        <v>160</v>
      </c>
      <c r="D3405" s="14" t="s">
        <v>40681</v>
      </c>
    </row>
    <row r="3406" spans="1:4" ht="15.75" customHeight="1">
      <c r="A3406" s="14" t="s">
        <v>8344</v>
      </c>
      <c r="B3406" s="370" t="s">
        <v>15246</v>
      </c>
      <c r="C3406" s="14" t="s">
        <v>160</v>
      </c>
      <c r="D3406" s="14" t="s">
        <v>40682</v>
      </c>
    </row>
    <row r="3407" spans="1:4" ht="15.75" customHeight="1">
      <c r="A3407" s="14" t="s">
        <v>8345</v>
      </c>
      <c r="B3407" s="370" t="s">
        <v>15247</v>
      </c>
      <c r="C3407" s="14" t="s">
        <v>160</v>
      </c>
      <c r="D3407" s="14" t="s">
        <v>19107</v>
      </c>
    </row>
    <row r="3408" spans="1:4" ht="15.75" customHeight="1">
      <c r="A3408" s="14" t="s">
        <v>8346</v>
      </c>
      <c r="B3408" s="370" t="s">
        <v>15248</v>
      </c>
      <c r="C3408" s="14" t="s">
        <v>160</v>
      </c>
      <c r="D3408" s="14" t="s">
        <v>40683</v>
      </c>
    </row>
    <row r="3409" spans="1:4" ht="15.75" customHeight="1">
      <c r="A3409" s="14" t="s">
        <v>8347</v>
      </c>
      <c r="B3409" s="370" t="s">
        <v>15249</v>
      </c>
      <c r="C3409" s="14" t="s">
        <v>160</v>
      </c>
      <c r="D3409" s="14" t="s">
        <v>21710</v>
      </c>
    </row>
    <row r="3410" spans="1:4" ht="15.75" customHeight="1">
      <c r="A3410" s="14" t="s">
        <v>8348</v>
      </c>
      <c r="B3410" s="370" t="s">
        <v>15250</v>
      </c>
      <c r="C3410" s="14" t="s">
        <v>160</v>
      </c>
      <c r="D3410" s="14" t="s">
        <v>19497</v>
      </c>
    </row>
    <row r="3411" spans="1:4" ht="15.75" customHeight="1">
      <c r="A3411" s="14" t="s">
        <v>8349</v>
      </c>
      <c r="B3411" s="370" t="s">
        <v>15251</v>
      </c>
      <c r="C3411" s="14" t="s">
        <v>160</v>
      </c>
      <c r="D3411" s="14" t="s">
        <v>40684</v>
      </c>
    </row>
    <row r="3412" spans="1:4" ht="15.75" customHeight="1">
      <c r="A3412" s="14" t="s">
        <v>8350</v>
      </c>
      <c r="B3412" s="370" t="s">
        <v>15252</v>
      </c>
      <c r="C3412" s="14" t="s">
        <v>160</v>
      </c>
      <c r="D3412" s="14" t="s">
        <v>36764</v>
      </c>
    </row>
    <row r="3413" spans="1:4" ht="15.75" customHeight="1">
      <c r="A3413" s="14" t="s">
        <v>8351</v>
      </c>
      <c r="B3413" s="370" t="s">
        <v>15253</v>
      </c>
      <c r="C3413" s="14" t="s">
        <v>160</v>
      </c>
      <c r="D3413" s="14" t="s">
        <v>40685</v>
      </c>
    </row>
    <row r="3414" spans="1:4" ht="15.75" customHeight="1">
      <c r="A3414" s="14" t="s">
        <v>8352</v>
      </c>
      <c r="B3414" s="370" t="s">
        <v>15254</v>
      </c>
      <c r="C3414" s="14" t="s">
        <v>160</v>
      </c>
      <c r="D3414" s="14" t="s">
        <v>40686</v>
      </c>
    </row>
    <row r="3415" spans="1:4" ht="15.75" customHeight="1">
      <c r="A3415" s="14" t="s">
        <v>8353</v>
      </c>
      <c r="B3415" s="370" t="s">
        <v>15255</v>
      </c>
      <c r="C3415" s="14" t="s">
        <v>160</v>
      </c>
      <c r="D3415" s="14" t="s">
        <v>38301</v>
      </c>
    </row>
    <row r="3416" spans="1:4" ht="15.75" customHeight="1">
      <c r="A3416" s="14" t="s">
        <v>8354</v>
      </c>
      <c r="B3416" s="370" t="s">
        <v>15256</v>
      </c>
      <c r="C3416" s="14" t="s">
        <v>160</v>
      </c>
      <c r="D3416" s="14" t="s">
        <v>40687</v>
      </c>
    </row>
    <row r="3417" spans="1:4" ht="15.75" customHeight="1">
      <c r="A3417" s="14" t="s">
        <v>8355</v>
      </c>
      <c r="B3417" s="370" t="s">
        <v>15257</v>
      </c>
      <c r="C3417" s="14" t="s">
        <v>160</v>
      </c>
      <c r="D3417" s="14" t="s">
        <v>36920</v>
      </c>
    </row>
    <row r="3418" spans="1:4" ht="15.75" customHeight="1">
      <c r="A3418" s="14" t="s">
        <v>8356</v>
      </c>
      <c r="B3418" s="370" t="s">
        <v>15258</v>
      </c>
      <c r="C3418" s="14" t="s">
        <v>160</v>
      </c>
      <c r="D3418" s="14" t="s">
        <v>37044</v>
      </c>
    </row>
    <row r="3419" spans="1:4" ht="15.75" customHeight="1">
      <c r="A3419" s="14" t="s">
        <v>8357</v>
      </c>
      <c r="B3419" s="370" t="s">
        <v>15259</v>
      </c>
      <c r="C3419" s="14" t="s">
        <v>160</v>
      </c>
      <c r="D3419" s="14" t="s">
        <v>40688</v>
      </c>
    </row>
    <row r="3420" spans="1:4" ht="15.75" customHeight="1">
      <c r="A3420" s="14" t="s">
        <v>8358</v>
      </c>
      <c r="B3420" s="370" t="s">
        <v>15260</v>
      </c>
      <c r="C3420" s="14" t="s">
        <v>160</v>
      </c>
      <c r="D3420" s="14" t="s">
        <v>40689</v>
      </c>
    </row>
    <row r="3421" spans="1:4" ht="15.75" customHeight="1">
      <c r="A3421" s="14" t="s">
        <v>8359</v>
      </c>
      <c r="B3421" s="370" t="s">
        <v>35633</v>
      </c>
      <c r="C3421" s="14" t="s">
        <v>160</v>
      </c>
      <c r="D3421" s="14" t="s">
        <v>36837</v>
      </c>
    </row>
    <row r="3422" spans="1:4" ht="15.75" customHeight="1">
      <c r="A3422" s="14" t="s">
        <v>8360</v>
      </c>
      <c r="B3422" s="370" t="s">
        <v>35634</v>
      </c>
      <c r="C3422" s="14" t="s">
        <v>160</v>
      </c>
      <c r="D3422" s="14" t="s">
        <v>36838</v>
      </c>
    </row>
    <row r="3423" spans="1:4" ht="15.75" customHeight="1">
      <c r="A3423" s="14" t="s">
        <v>8361</v>
      </c>
      <c r="B3423" s="370" t="s">
        <v>35635</v>
      </c>
      <c r="C3423" s="14" t="s">
        <v>160</v>
      </c>
      <c r="D3423" s="14" t="s">
        <v>36839</v>
      </c>
    </row>
    <row r="3424" spans="1:4" ht="15.75" customHeight="1">
      <c r="A3424" s="14" t="s">
        <v>8362</v>
      </c>
      <c r="B3424" s="370" t="s">
        <v>35636</v>
      </c>
      <c r="C3424" s="14" t="s">
        <v>160</v>
      </c>
      <c r="D3424" s="14" t="s">
        <v>22076</v>
      </c>
    </row>
    <row r="3425" spans="1:4" ht="15.75" customHeight="1">
      <c r="A3425" s="14" t="s">
        <v>8363</v>
      </c>
      <c r="B3425" s="370" t="s">
        <v>35637</v>
      </c>
      <c r="C3425" s="14" t="s">
        <v>160</v>
      </c>
      <c r="D3425" s="14" t="s">
        <v>36840</v>
      </c>
    </row>
    <row r="3426" spans="1:4" ht="15.75" customHeight="1">
      <c r="A3426" s="14" t="s">
        <v>8364</v>
      </c>
      <c r="B3426" s="370" t="s">
        <v>35638</v>
      </c>
      <c r="C3426" s="14" t="s">
        <v>160</v>
      </c>
      <c r="D3426" s="14" t="s">
        <v>36841</v>
      </c>
    </row>
    <row r="3427" spans="1:4" ht="15.75" customHeight="1">
      <c r="A3427" s="14" t="s">
        <v>8365</v>
      </c>
      <c r="B3427" s="370" t="s">
        <v>35639</v>
      </c>
      <c r="C3427" s="14" t="s">
        <v>160</v>
      </c>
      <c r="D3427" s="14" t="s">
        <v>40690</v>
      </c>
    </row>
    <row r="3428" spans="1:4" ht="15.75" customHeight="1">
      <c r="A3428" s="14" t="s">
        <v>8366</v>
      </c>
      <c r="B3428" s="370" t="s">
        <v>35640</v>
      </c>
      <c r="C3428" s="14" t="s">
        <v>160</v>
      </c>
      <c r="D3428" s="14" t="s">
        <v>40691</v>
      </c>
    </row>
    <row r="3429" spans="1:4" ht="15.75" customHeight="1">
      <c r="A3429" s="14" t="s">
        <v>8367</v>
      </c>
      <c r="B3429" s="370" t="s">
        <v>35641</v>
      </c>
      <c r="C3429" s="14" t="s">
        <v>160</v>
      </c>
      <c r="D3429" s="14" t="s">
        <v>40692</v>
      </c>
    </row>
    <row r="3430" spans="1:4" ht="15.75" customHeight="1">
      <c r="A3430" s="14" t="s">
        <v>8368</v>
      </c>
      <c r="B3430" s="370" t="s">
        <v>35642</v>
      </c>
      <c r="C3430" s="14" t="s">
        <v>160</v>
      </c>
      <c r="D3430" s="14" t="s">
        <v>40693</v>
      </c>
    </row>
    <row r="3431" spans="1:4" ht="15.75" customHeight="1">
      <c r="A3431" s="14" t="s">
        <v>8369</v>
      </c>
      <c r="B3431" s="370" t="s">
        <v>35643</v>
      </c>
      <c r="C3431" s="14" t="s">
        <v>160</v>
      </c>
      <c r="D3431" s="14" t="s">
        <v>40694</v>
      </c>
    </row>
    <row r="3432" spans="1:4" ht="15.75" customHeight="1">
      <c r="A3432" s="14" t="s">
        <v>8370</v>
      </c>
      <c r="B3432" s="370" t="s">
        <v>35644</v>
      </c>
      <c r="C3432" s="14" t="s">
        <v>160</v>
      </c>
      <c r="D3432" s="14" t="s">
        <v>40695</v>
      </c>
    </row>
    <row r="3433" spans="1:4" ht="15.75" customHeight="1">
      <c r="A3433" s="14" t="s">
        <v>8371</v>
      </c>
      <c r="B3433" s="370" t="s">
        <v>35645</v>
      </c>
      <c r="C3433" s="14" t="s">
        <v>160</v>
      </c>
      <c r="D3433" s="14" t="s">
        <v>36843</v>
      </c>
    </row>
    <row r="3434" spans="1:4" ht="15.75" customHeight="1">
      <c r="A3434" s="14" t="s">
        <v>8372</v>
      </c>
      <c r="B3434" s="370" t="s">
        <v>35646</v>
      </c>
      <c r="C3434" s="14" t="s">
        <v>160</v>
      </c>
      <c r="D3434" s="14" t="s">
        <v>36844</v>
      </c>
    </row>
    <row r="3435" spans="1:4" ht="15.75" customHeight="1">
      <c r="A3435" s="14" t="s">
        <v>8373</v>
      </c>
      <c r="B3435" s="370" t="s">
        <v>35647</v>
      </c>
      <c r="C3435" s="14" t="s">
        <v>160</v>
      </c>
      <c r="D3435" s="14" t="s">
        <v>18807</v>
      </c>
    </row>
    <row r="3436" spans="1:4" ht="15.75" customHeight="1">
      <c r="A3436" s="14" t="s">
        <v>8374</v>
      </c>
      <c r="B3436" s="370" t="s">
        <v>35648</v>
      </c>
      <c r="C3436" s="14" t="s">
        <v>160</v>
      </c>
      <c r="D3436" s="14" t="s">
        <v>40696</v>
      </c>
    </row>
    <row r="3437" spans="1:4" ht="15.75" customHeight="1">
      <c r="A3437" s="14" t="s">
        <v>8375</v>
      </c>
      <c r="B3437" s="370" t="s">
        <v>35649</v>
      </c>
      <c r="C3437" s="14" t="s">
        <v>160</v>
      </c>
      <c r="D3437" s="14" t="s">
        <v>40697</v>
      </c>
    </row>
    <row r="3438" spans="1:4" ht="15.75" customHeight="1">
      <c r="A3438" s="14" t="s">
        <v>8376</v>
      </c>
      <c r="B3438" s="370" t="s">
        <v>35650</v>
      </c>
      <c r="C3438" s="14" t="s">
        <v>160</v>
      </c>
      <c r="D3438" s="14" t="s">
        <v>40698</v>
      </c>
    </row>
    <row r="3439" spans="1:4" ht="15.75" customHeight="1">
      <c r="A3439" s="14" t="s">
        <v>8377</v>
      </c>
      <c r="B3439" s="370" t="s">
        <v>35651</v>
      </c>
      <c r="C3439" s="14" t="s">
        <v>160</v>
      </c>
      <c r="D3439" s="14" t="s">
        <v>19823</v>
      </c>
    </row>
    <row r="3440" spans="1:4" ht="15.75" customHeight="1">
      <c r="A3440" s="14" t="s">
        <v>8378</v>
      </c>
      <c r="B3440" s="370" t="s">
        <v>35652</v>
      </c>
      <c r="C3440" s="14" t="s">
        <v>160</v>
      </c>
      <c r="D3440" s="14" t="s">
        <v>36845</v>
      </c>
    </row>
    <row r="3441" spans="1:4" ht="15.75" customHeight="1">
      <c r="A3441" s="14" t="s">
        <v>8379</v>
      </c>
      <c r="B3441" s="370" t="s">
        <v>35653</v>
      </c>
      <c r="C3441" s="14" t="s">
        <v>160</v>
      </c>
      <c r="D3441" s="14" t="s">
        <v>21948</v>
      </c>
    </row>
    <row r="3442" spans="1:4" ht="15.75" customHeight="1">
      <c r="A3442" s="14" t="s">
        <v>8380</v>
      </c>
      <c r="B3442" s="370" t="s">
        <v>35654</v>
      </c>
      <c r="C3442" s="14" t="s">
        <v>160</v>
      </c>
      <c r="D3442" s="14" t="s">
        <v>21905</v>
      </c>
    </row>
    <row r="3443" spans="1:4" ht="15.75" customHeight="1">
      <c r="A3443" s="14" t="s">
        <v>8381</v>
      </c>
      <c r="B3443" s="370" t="s">
        <v>35655</v>
      </c>
      <c r="C3443" s="14" t="s">
        <v>160</v>
      </c>
      <c r="D3443" s="14" t="s">
        <v>40699</v>
      </c>
    </row>
    <row r="3444" spans="1:4" ht="15.75" customHeight="1">
      <c r="A3444" s="14" t="s">
        <v>8382</v>
      </c>
      <c r="B3444" s="370" t="s">
        <v>35656</v>
      </c>
      <c r="C3444" s="14" t="s">
        <v>160</v>
      </c>
      <c r="D3444" s="14" t="s">
        <v>40700</v>
      </c>
    </row>
    <row r="3445" spans="1:4" ht="15.75" customHeight="1">
      <c r="A3445" s="14" t="s">
        <v>8383</v>
      </c>
      <c r="B3445" s="370" t="s">
        <v>15261</v>
      </c>
      <c r="C3445" s="14" t="s">
        <v>160</v>
      </c>
      <c r="D3445" s="14" t="s">
        <v>40701</v>
      </c>
    </row>
    <row r="3446" spans="1:4" ht="15.75" customHeight="1">
      <c r="A3446" s="14" t="s">
        <v>8384</v>
      </c>
      <c r="B3446" s="370" t="s">
        <v>15262</v>
      </c>
      <c r="C3446" s="14" t="s">
        <v>160</v>
      </c>
      <c r="D3446" s="14" t="s">
        <v>40702</v>
      </c>
    </row>
    <row r="3447" spans="1:4" ht="15.75" customHeight="1">
      <c r="A3447" s="14" t="s">
        <v>8385</v>
      </c>
      <c r="B3447" s="370" t="s">
        <v>15263</v>
      </c>
      <c r="C3447" s="14" t="s">
        <v>160</v>
      </c>
      <c r="D3447" s="14" t="s">
        <v>40703</v>
      </c>
    </row>
    <row r="3448" spans="1:4" ht="15.75" customHeight="1">
      <c r="A3448" s="14" t="s">
        <v>8386</v>
      </c>
      <c r="B3448" s="370" t="s">
        <v>15264</v>
      </c>
      <c r="C3448" s="14" t="s">
        <v>160</v>
      </c>
      <c r="D3448" s="14" t="s">
        <v>40704</v>
      </c>
    </row>
    <row r="3449" spans="1:4" ht="15.75" customHeight="1">
      <c r="A3449" s="14" t="s">
        <v>8387</v>
      </c>
      <c r="B3449" s="370" t="s">
        <v>15265</v>
      </c>
      <c r="C3449" s="14" t="s">
        <v>160</v>
      </c>
      <c r="D3449" s="14" t="s">
        <v>40705</v>
      </c>
    </row>
    <row r="3450" spans="1:4" ht="15.75" customHeight="1">
      <c r="A3450" s="14" t="s">
        <v>8388</v>
      </c>
      <c r="B3450" s="370" t="s">
        <v>15266</v>
      </c>
      <c r="C3450" s="14" t="s">
        <v>160</v>
      </c>
      <c r="D3450" s="14" t="s">
        <v>40706</v>
      </c>
    </row>
    <row r="3451" spans="1:4" ht="15.75" customHeight="1">
      <c r="A3451" s="14" t="s">
        <v>8389</v>
      </c>
      <c r="B3451" s="370" t="s">
        <v>15267</v>
      </c>
      <c r="C3451" s="14" t="s">
        <v>160</v>
      </c>
      <c r="D3451" s="14" t="s">
        <v>40707</v>
      </c>
    </row>
    <row r="3452" spans="1:4" ht="15.75" customHeight="1">
      <c r="A3452" s="14" t="s">
        <v>8390</v>
      </c>
      <c r="B3452" s="370" t="s">
        <v>15268</v>
      </c>
      <c r="C3452" s="14" t="s">
        <v>160</v>
      </c>
      <c r="D3452" s="14" t="s">
        <v>40708</v>
      </c>
    </row>
    <row r="3453" spans="1:4" ht="15.75" customHeight="1">
      <c r="A3453" s="14" t="s">
        <v>8391</v>
      </c>
      <c r="B3453" s="370" t="s">
        <v>15269</v>
      </c>
      <c r="C3453" s="14" t="s">
        <v>160</v>
      </c>
      <c r="D3453" s="14" t="s">
        <v>40709</v>
      </c>
    </row>
    <row r="3454" spans="1:4" ht="15.75" customHeight="1">
      <c r="A3454" s="14" t="s">
        <v>8392</v>
      </c>
      <c r="B3454" s="370" t="s">
        <v>15270</v>
      </c>
      <c r="C3454" s="14" t="s">
        <v>160</v>
      </c>
      <c r="D3454" s="14" t="s">
        <v>40710</v>
      </c>
    </row>
    <row r="3455" spans="1:4" ht="15.75" customHeight="1">
      <c r="A3455" s="14" t="s">
        <v>8393</v>
      </c>
      <c r="B3455" s="370" t="s">
        <v>15271</v>
      </c>
      <c r="C3455" s="14" t="s">
        <v>160</v>
      </c>
      <c r="D3455" s="14" t="s">
        <v>37503</v>
      </c>
    </row>
    <row r="3456" spans="1:4" ht="15.75" customHeight="1">
      <c r="A3456" s="14" t="s">
        <v>8394</v>
      </c>
      <c r="B3456" s="370" t="s">
        <v>15272</v>
      </c>
      <c r="C3456" s="14" t="s">
        <v>160</v>
      </c>
      <c r="D3456" s="14" t="s">
        <v>40711</v>
      </c>
    </row>
    <row r="3457" spans="1:4" ht="15.75" customHeight="1">
      <c r="A3457" s="14" t="s">
        <v>8395</v>
      </c>
      <c r="B3457" s="370" t="s">
        <v>15273</v>
      </c>
      <c r="C3457" s="14" t="s">
        <v>160</v>
      </c>
      <c r="D3457" s="14" t="s">
        <v>40712</v>
      </c>
    </row>
    <row r="3458" spans="1:4" ht="15.75" customHeight="1">
      <c r="A3458" s="14" t="s">
        <v>8396</v>
      </c>
      <c r="B3458" s="370" t="s">
        <v>15274</v>
      </c>
      <c r="C3458" s="14" t="s">
        <v>160</v>
      </c>
      <c r="D3458" s="14" t="s">
        <v>40713</v>
      </c>
    </row>
    <row r="3459" spans="1:4" ht="15.75" customHeight="1">
      <c r="A3459" s="14" t="s">
        <v>8397</v>
      </c>
      <c r="B3459" s="370" t="s">
        <v>15275</v>
      </c>
      <c r="C3459" s="14" t="s">
        <v>160</v>
      </c>
      <c r="D3459" s="14" t="s">
        <v>40714</v>
      </c>
    </row>
    <row r="3460" spans="1:4" ht="15.75" customHeight="1">
      <c r="A3460" s="14" t="s">
        <v>8398</v>
      </c>
      <c r="B3460" s="370" t="s">
        <v>15276</v>
      </c>
      <c r="C3460" s="14" t="s">
        <v>160</v>
      </c>
      <c r="D3460" s="14" t="s">
        <v>40715</v>
      </c>
    </row>
    <row r="3461" spans="1:4" ht="15.75" customHeight="1">
      <c r="A3461" s="14" t="s">
        <v>8399</v>
      </c>
      <c r="B3461" s="370" t="s">
        <v>15277</v>
      </c>
      <c r="C3461" s="14" t="s">
        <v>160</v>
      </c>
      <c r="D3461" s="14" t="s">
        <v>40716</v>
      </c>
    </row>
    <row r="3462" spans="1:4" ht="15.75" customHeight="1">
      <c r="A3462" s="14" t="s">
        <v>8400</v>
      </c>
      <c r="B3462" s="370" t="s">
        <v>15278</v>
      </c>
      <c r="C3462" s="14" t="s">
        <v>160</v>
      </c>
      <c r="D3462" s="14" t="s">
        <v>40717</v>
      </c>
    </row>
    <row r="3463" spans="1:4" ht="15.75" customHeight="1">
      <c r="A3463" s="14" t="s">
        <v>8401</v>
      </c>
      <c r="B3463" s="370" t="s">
        <v>15279</v>
      </c>
      <c r="C3463" s="14" t="s">
        <v>160</v>
      </c>
      <c r="D3463" s="14" t="s">
        <v>36670</v>
      </c>
    </row>
    <row r="3464" spans="1:4" ht="15.75" customHeight="1">
      <c r="A3464" s="14" t="s">
        <v>8402</v>
      </c>
      <c r="B3464" s="370" t="s">
        <v>15280</v>
      </c>
      <c r="C3464" s="14" t="s">
        <v>160</v>
      </c>
      <c r="D3464" s="14" t="s">
        <v>36606</v>
      </c>
    </row>
    <row r="3465" spans="1:4" ht="15.75" customHeight="1">
      <c r="A3465" s="14" t="s">
        <v>8403</v>
      </c>
      <c r="B3465" s="370" t="s">
        <v>15281</v>
      </c>
      <c r="C3465" s="14" t="s">
        <v>160</v>
      </c>
      <c r="D3465" s="14" t="s">
        <v>36669</v>
      </c>
    </row>
    <row r="3466" spans="1:4" ht="15.75" customHeight="1">
      <c r="A3466" s="14" t="s">
        <v>8404</v>
      </c>
      <c r="B3466" s="370" t="s">
        <v>15282</v>
      </c>
      <c r="C3466" s="14" t="s">
        <v>160</v>
      </c>
      <c r="D3466" s="14" t="s">
        <v>40718</v>
      </c>
    </row>
    <row r="3467" spans="1:4" ht="15.75" customHeight="1">
      <c r="A3467" s="14" t="s">
        <v>8405</v>
      </c>
      <c r="B3467" s="370" t="s">
        <v>15283</v>
      </c>
      <c r="C3467" s="14" t="s">
        <v>160</v>
      </c>
      <c r="D3467" s="14" t="s">
        <v>40719</v>
      </c>
    </row>
    <row r="3468" spans="1:4" ht="15.75" customHeight="1">
      <c r="A3468" s="14" t="s">
        <v>8406</v>
      </c>
      <c r="B3468" s="370" t="s">
        <v>15284</v>
      </c>
      <c r="C3468" s="14" t="s">
        <v>160</v>
      </c>
      <c r="D3468" s="14" t="s">
        <v>40720</v>
      </c>
    </row>
    <row r="3469" spans="1:4" ht="15.75" customHeight="1">
      <c r="A3469" s="14" t="s">
        <v>8407</v>
      </c>
      <c r="B3469" s="370" t="s">
        <v>15285</v>
      </c>
      <c r="C3469" s="14" t="s">
        <v>160</v>
      </c>
      <c r="D3469" s="14" t="s">
        <v>21622</v>
      </c>
    </row>
    <row r="3470" spans="1:4" ht="15.75" customHeight="1">
      <c r="A3470" s="14" t="s">
        <v>8408</v>
      </c>
      <c r="B3470" s="370" t="s">
        <v>15286</v>
      </c>
      <c r="C3470" s="14" t="s">
        <v>160</v>
      </c>
      <c r="D3470" s="14" t="s">
        <v>40721</v>
      </c>
    </row>
    <row r="3471" spans="1:4" ht="15.75" customHeight="1">
      <c r="A3471" s="14" t="s">
        <v>8409</v>
      </c>
      <c r="B3471" s="370" t="s">
        <v>15287</v>
      </c>
      <c r="C3471" s="14" t="s">
        <v>160</v>
      </c>
      <c r="D3471" s="14" t="s">
        <v>40722</v>
      </c>
    </row>
    <row r="3472" spans="1:4" ht="15.75" customHeight="1">
      <c r="A3472" s="14" t="s">
        <v>8410</v>
      </c>
      <c r="B3472" s="370" t="s">
        <v>15288</v>
      </c>
      <c r="C3472" s="14" t="s">
        <v>160</v>
      </c>
      <c r="D3472" s="14" t="s">
        <v>40723</v>
      </c>
    </row>
    <row r="3473" spans="1:4" ht="15.75" customHeight="1">
      <c r="A3473" s="14" t="s">
        <v>8411</v>
      </c>
      <c r="B3473" s="370" t="s">
        <v>15289</v>
      </c>
      <c r="C3473" s="14" t="s">
        <v>160</v>
      </c>
      <c r="D3473" s="14" t="s">
        <v>39083</v>
      </c>
    </row>
    <row r="3474" spans="1:4" ht="15.75" customHeight="1">
      <c r="A3474" s="14" t="s">
        <v>8412</v>
      </c>
      <c r="B3474" s="370" t="s">
        <v>15290</v>
      </c>
      <c r="C3474" s="14" t="s">
        <v>160</v>
      </c>
      <c r="D3474" s="14" t="s">
        <v>40724</v>
      </c>
    </row>
    <row r="3475" spans="1:4" ht="15.75" customHeight="1">
      <c r="A3475" s="14" t="s">
        <v>8413</v>
      </c>
      <c r="B3475" s="370" t="s">
        <v>15291</v>
      </c>
      <c r="C3475" s="14" t="s">
        <v>160</v>
      </c>
      <c r="D3475" s="14" t="s">
        <v>40725</v>
      </c>
    </row>
    <row r="3476" spans="1:4" ht="15.75" customHeight="1">
      <c r="A3476" s="14" t="s">
        <v>8414</v>
      </c>
      <c r="B3476" s="370" t="s">
        <v>15292</v>
      </c>
      <c r="C3476" s="14" t="s">
        <v>160</v>
      </c>
      <c r="D3476" s="14" t="s">
        <v>40726</v>
      </c>
    </row>
    <row r="3477" spans="1:4" ht="15.75" customHeight="1">
      <c r="A3477" s="14" t="s">
        <v>8415</v>
      </c>
      <c r="B3477" s="370" t="s">
        <v>15293</v>
      </c>
      <c r="C3477" s="14" t="s">
        <v>160</v>
      </c>
      <c r="D3477" s="14" t="s">
        <v>40727</v>
      </c>
    </row>
    <row r="3478" spans="1:4" ht="15.75" customHeight="1">
      <c r="A3478" s="14" t="s">
        <v>8416</v>
      </c>
      <c r="B3478" s="370" t="s">
        <v>15294</v>
      </c>
      <c r="C3478" s="14" t="s">
        <v>160</v>
      </c>
      <c r="D3478" s="14" t="s">
        <v>19991</v>
      </c>
    </row>
    <row r="3479" spans="1:4" ht="15.75" customHeight="1">
      <c r="A3479" s="14" t="s">
        <v>8417</v>
      </c>
      <c r="B3479" s="370" t="s">
        <v>15295</v>
      </c>
      <c r="C3479" s="14" t="s">
        <v>160</v>
      </c>
      <c r="D3479" s="14" t="s">
        <v>40728</v>
      </c>
    </row>
    <row r="3480" spans="1:4" ht="15.75" customHeight="1">
      <c r="A3480" s="14" t="s">
        <v>8418</v>
      </c>
      <c r="B3480" s="370" t="s">
        <v>15296</v>
      </c>
      <c r="C3480" s="14" t="s">
        <v>160</v>
      </c>
      <c r="D3480" s="14" t="s">
        <v>21626</v>
      </c>
    </row>
    <row r="3481" spans="1:4" ht="15.75" customHeight="1">
      <c r="A3481" s="14" t="s">
        <v>8419</v>
      </c>
      <c r="B3481" s="370" t="s">
        <v>15297</v>
      </c>
      <c r="C3481" s="14" t="s">
        <v>160</v>
      </c>
      <c r="D3481" s="14" t="s">
        <v>19996</v>
      </c>
    </row>
    <row r="3482" spans="1:4" ht="15.75" customHeight="1">
      <c r="A3482" s="14" t="s">
        <v>8420</v>
      </c>
      <c r="B3482" s="370" t="s">
        <v>15298</v>
      </c>
      <c r="C3482" s="14" t="s">
        <v>160</v>
      </c>
      <c r="D3482" s="14" t="s">
        <v>36849</v>
      </c>
    </row>
    <row r="3483" spans="1:4" ht="15.75" customHeight="1">
      <c r="A3483" s="14" t="s">
        <v>8421</v>
      </c>
      <c r="B3483" s="370" t="s">
        <v>15299</v>
      </c>
      <c r="C3483" s="14" t="s">
        <v>160</v>
      </c>
      <c r="D3483" s="14" t="s">
        <v>36850</v>
      </c>
    </row>
    <row r="3484" spans="1:4" ht="15.75" customHeight="1">
      <c r="A3484" s="14" t="s">
        <v>8422</v>
      </c>
      <c r="B3484" s="370" t="s">
        <v>15300</v>
      </c>
      <c r="C3484" s="14" t="s">
        <v>160</v>
      </c>
      <c r="D3484" s="14" t="s">
        <v>40181</v>
      </c>
    </row>
    <row r="3485" spans="1:4" ht="15.75" customHeight="1">
      <c r="A3485" s="14" t="s">
        <v>8423</v>
      </c>
      <c r="B3485" s="370" t="s">
        <v>15301</v>
      </c>
      <c r="C3485" s="14" t="s">
        <v>160</v>
      </c>
      <c r="D3485" s="14" t="s">
        <v>19286</v>
      </c>
    </row>
    <row r="3486" spans="1:4" ht="15.75" customHeight="1">
      <c r="A3486" s="14" t="s">
        <v>8424</v>
      </c>
      <c r="B3486" s="370" t="s">
        <v>15302</v>
      </c>
      <c r="C3486" s="14" t="s">
        <v>160</v>
      </c>
      <c r="D3486" s="14" t="s">
        <v>40729</v>
      </c>
    </row>
    <row r="3487" spans="1:4" ht="15.75" customHeight="1">
      <c r="A3487" s="14" t="s">
        <v>8425</v>
      </c>
      <c r="B3487" s="370" t="s">
        <v>15303</v>
      </c>
      <c r="C3487" s="14" t="s">
        <v>160</v>
      </c>
      <c r="D3487" s="14" t="s">
        <v>40730</v>
      </c>
    </row>
    <row r="3488" spans="1:4" ht="15.75" customHeight="1">
      <c r="A3488" s="14" t="s">
        <v>8426</v>
      </c>
      <c r="B3488" s="370" t="s">
        <v>15304</v>
      </c>
      <c r="C3488" s="14" t="s">
        <v>160</v>
      </c>
      <c r="D3488" s="14" t="s">
        <v>40731</v>
      </c>
    </row>
    <row r="3489" spans="1:4" ht="15.75" customHeight="1">
      <c r="A3489" s="14" t="s">
        <v>8427</v>
      </c>
      <c r="B3489" s="370" t="s">
        <v>15305</v>
      </c>
      <c r="C3489" s="14" t="s">
        <v>160</v>
      </c>
      <c r="D3489" s="14" t="s">
        <v>36455</v>
      </c>
    </row>
    <row r="3490" spans="1:4" ht="15.75" customHeight="1">
      <c r="A3490" s="14" t="s">
        <v>8428</v>
      </c>
      <c r="B3490" s="370" t="s">
        <v>15306</v>
      </c>
      <c r="C3490" s="14" t="s">
        <v>160</v>
      </c>
      <c r="D3490" s="14" t="s">
        <v>40732</v>
      </c>
    </row>
    <row r="3491" spans="1:4" ht="15.75" customHeight="1">
      <c r="A3491" s="14" t="s">
        <v>8429</v>
      </c>
      <c r="B3491" s="370" t="s">
        <v>15307</v>
      </c>
      <c r="C3491" s="14" t="s">
        <v>160</v>
      </c>
      <c r="D3491" s="14" t="s">
        <v>40733</v>
      </c>
    </row>
    <row r="3492" spans="1:4" ht="15.75" customHeight="1">
      <c r="A3492" s="14" t="s">
        <v>8430</v>
      </c>
      <c r="B3492" s="370" t="s">
        <v>15308</v>
      </c>
      <c r="C3492" s="14" t="s">
        <v>160</v>
      </c>
      <c r="D3492" s="14" t="s">
        <v>22012</v>
      </c>
    </row>
    <row r="3493" spans="1:4" ht="15.75" customHeight="1">
      <c r="A3493" s="14" t="s">
        <v>8431</v>
      </c>
      <c r="B3493" s="370" t="s">
        <v>15309</v>
      </c>
      <c r="C3493" s="14" t="s">
        <v>160</v>
      </c>
      <c r="D3493" s="14" t="s">
        <v>36853</v>
      </c>
    </row>
    <row r="3494" spans="1:4" ht="15.75" customHeight="1">
      <c r="A3494" s="14" t="s">
        <v>8432</v>
      </c>
      <c r="B3494" s="370" t="s">
        <v>15310</v>
      </c>
      <c r="C3494" s="14" t="s">
        <v>160</v>
      </c>
      <c r="D3494" s="14" t="s">
        <v>36854</v>
      </c>
    </row>
    <row r="3495" spans="1:4" ht="15.75" customHeight="1">
      <c r="A3495" s="14" t="s">
        <v>8433</v>
      </c>
      <c r="B3495" s="370" t="s">
        <v>15311</v>
      </c>
      <c r="C3495" s="14" t="s">
        <v>160</v>
      </c>
      <c r="D3495" s="14" t="s">
        <v>36855</v>
      </c>
    </row>
    <row r="3496" spans="1:4" ht="15.75" customHeight="1">
      <c r="A3496" s="14" t="s">
        <v>8434</v>
      </c>
      <c r="B3496" s="370" t="s">
        <v>15312</v>
      </c>
      <c r="C3496" s="14" t="s">
        <v>160</v>
      </c>
      <c r="D3496" s="14" t="s">
        <v>21853</v>
      </c>
    </row>
    <row r="3497" spans="1:4" ht="15.75" customHeight="1">
      <c r="A3497" s="14" t="s">
        <v>8435</v>
      </c>
      <c r="B3497" s="370" t="s">
        <v>15313</v>
      </c>
      <c r="C3497" s="14" t="s">
        <v>160</v>
      </c>
      <c r="D3497" s="14" t="s">
        <v>36856</v>
      </c>
    </row>
    <row r="3498" spans="1:4" ht="15.75" customHeight="1">
      <c r="A3498" s="14" t="s">
        <v>8436</v>
      </c>
      <c r="B3498" s="370" t="s">
        <v>15314</v>
      </c>
      <c r="C3498" s="14" t="s">
        <v>160</v>
      </c>
      <c r="D3498" s="14" t="s">
        <v>19665</v>
      </c>
    </row>
    <row r="3499" spans="1:4" ht="15.75" customHeight="1">
      <c r="A3499" s="14" t="s">
        <v>8437</v>
      </c>
      <c r="B3499" s="370" t="s">
        <v>15315</v>
      </c>
      <c r="C3499" s="14" t="s">
        <v>160</v>
      </c>
      <c r="D3499" s="14" t="s">
        <v>40734</v>
      </c>
    </row>
    <row r="3500" spans="1:4" ht="15.75" customHeight="1">
      <c r="A3500" s="14" t="s">
        <v>8438</v>
      </c>
      <c r="B3500" s="370" t="s">
        <v>15316</v>
      </c>
      <c r="C3500" s="14" t="s">
        <v>160</v>
      </c>
      <c r="D3500" s="14" t="s">
        <v>19006</v>
      </c>
    </row>
    <row r="3501" spans="1:4" ht="15.75" customHeight="1">
      <c r="A3501" s="14" t="s">
        <v>8439</v>
      </c>
      <c r="B3501" s="370" t="s">
        <v>15317</v>
      </c>
      <c r="C3501" s="14" t="s">
        <v>160</v>
      </c>
      <c r="D3501" s="14" t="s">
        <v>19561</v>
      </c>
    </row>
    <row r="3502" spans="1:4" ht="15.75" customHeight="1">
      <c r="A3502" s="14" t="s">
        <v>8440</v>
      </c>
      <c r="B3502" s="370" t="s">
        <v>15318</v>
      </c>
      <c r="C3502" s="14" t="s">
        <v>160</v>
      </c>
      <c r="D3502" s="14" t="s">
        <v>22081</v>
      </c>
    </row>
    <row r="3503" spans="1:4" ht="15.75" customHeight="1">
      <c r="A3503" s="14" t="s">
        <v>8441</v>
      </c>
      <c r="B3503" s="370" t="s">
        <v>15319</v>
      </c>
      <c r="C3503" s="14" t="s">
        <v>160</v>
      </c>
      <c r="D3503" s="14" t="s">
        <v>18580</v>
      </c>
    </row>
    <row r="3504" spans="1:4" ht="15.75" customHeight="1">
      <c r="A3504" s="14" t="s">
        <v>8442</v>
      </c>
      <c r="B3504" s="370" t="s">
        <v>15320</v>
      </c>
      <c r="C3504" s="14" t="s">
        <v>160</v>
      </c>
      <c r="D3504" s="14" t="s">
        <v>19790</v>
      </c>
    </row>
    <row r="3505" spans="1:4" ht="15.75" customHeight="1">
      <c r="A3505" s="14" t="s">
        <v>8443</v>
      </c>
      <c r="B3505" s="370" t="s">
        <v>15321</v>
      </c>
      <c r="C3505" s="14" t="s">
        <v>160</v>
      </c>
      <c r="D3505" s="14" t="s">
        <v>18495</v>
      </c>
    </row>
    <row r="3506" spans="1:4" ht="15.75" customHeight="1">
      <c r="A3506" s="14" t="s">
        <v>8444</v>
      </c>
      <c r="B3506" s="370" t="s">
        <v>15322</v>
      </c>
      <c r="C3506" s="14" t="s">
        <v>160</v>
      </c>
      <c r="D3506" s="14" t="s">
        <v>18927</v>
      </c>
    </row>
    <row r="3507" spans="1:4" ht="15.75" customHeight="1">
      <c r="A3507" s="14" t="s">
        <v>8445</v>
      </c>
      <c r="B3507" s="370" t="s">
        <v>15323</v>
      </c>
      <c r="C3507" s="14" t="s">
        <v>160</v>
      </c>
      <c r="D3507" s="14" t="s">
        <v>21845</v>
      </c>
    </row>
    <row r="3508" spans="1:4" ht="15.75" customHeight="1">
      <c r="A3508" s="14" t="s">
        <v>8446</v>
      </c>
      <c r="B3508" s="370" t="s">
        <v>15324</v>
      </c>
      <c r="C3508" s="14" t="s">
        <v>160</v>
      </c>
      <c r="D3508" s="14" t="s">
        <v>18888</v>
      </c>
    </row>
    <row r="3509" spans="1:4" ht="15.75" customHeight="1">
      <c r="A3509" s="14" t="s">
        <v>8447</v>
      </c>
      <c r="B3509" s="370" t="s">
        <v>15325</v>
      </c>
      <c r="C3509" s="14" t="s">
        <v>160</v>
      </c>
      <c r="D3509" s="14" t="s">
        <v>18816</v>
      </c>
    </row>
    <row r="3510" spans="1:4" ht="15.75" customHeight="1">
      <c r="A3510" s="14" t="s">
        <v>8448</v>
      </c>
      <c r="B3510" s="370" t="s">
        <v>15326</v>
      </c>
      <c r="C3510" s="14" t="s">
        <v>160</v>
      </c>
      <c r="D3510" s="14" t="s">
        <v>36524</v>
      </c>
    </row>
    <row r="3511" spans="1:4" ht="15.75" customHeight="1">
      <c r="A3511" s="14" t="s">
        <v>8449</v>
      </c>
      <c r="B3511" s="370" t="s">
        <v>15327</v>
      </c>
      <c r="C3511" s="14" t="s">
        <v>160</v>
      </c>
      <c r="D3511" s="14" t="s">
        <v>36857</v>
      </c>
    </row>
    <row r="3512" spans="1:4" ht="15.75" customHeight="1">
      <c r="A3512" s="14" t="s">
        <v>8450</v>
      </c>
      <c r="B3512" s="370" t="s">
        <v>15328</v>
      </c>
      <c r="C3512" s="14" t="s">
        <v>160</v>
      </c>
      <c r="D3512" s="14" t="s">
        <v>21896</v>
      </c>
    </row>
    <row r="3513" spans="1:4" ht="15.75" customHeight="1">
      <c r="A3513" s="14" t="s">
        <v>8451</v>
      </c>
      <c r="B3513" s="370" t="s">
        <v>15329</v>
      </c>
      <c r="C3513" s="14" t="s">
        <v>160</v>
      </c>
      <c r="D3513" s="14" t="s">
        <v>22085</v>
      </c>
    </row>
    <row r="3514" spans="1:4" ht="15.75" customHeight="1">
      <c r="A3514" s="14" t="s">
        <v>8452</v>
      </c>
      <c r="B3514" s="370" t="s">
        <v>15330</v>
      </c>
      <c r="C3514" s="14" t="s">
        <v>160</v>
      </c>
      <c r="D3514" s="14" t="s">
        <v>21804</v>
      </c>
    </row>
    <row r="3515" spans="1:4" ht="15.75" customHeight="1">
      <c r="A3515" s="14" t="s">
        <v>8453</v>
      </c>
      <c r="B3515" s="370" t="s">
        <v>15331</v>
      </c>
      <c r="C3515" s="14" t="s">
        <v>160</v>
      </c>
      <c r="D3515" s="14" t="s">
        <v>36858</v>
      </c>
    </row>
    <row r="3516" spans="1:4" ht="15.75" customHeight="1">
      <c r="A3516" s="14" t="s">
        <v>8454</v>
      </c>
      <c r="B3516" s="370" t="s">
        <v>15332</v>
      </c>
      <c r="C3516" s="14" t="s">
        <v>160</v>
      </c>
      <c r="D3516" s="14" t="s">
        <v>18746</v>
      </c>
    </row>
    <row r="3517" spans="1:4" ht="15.75" customHeight="1">
      <c r="A3517" s="14" t="s">
        <v>8455</v>
      </c>
      <c r="B3517" s="370" t="s">
        <v>15333</v>
      </c>
      <c r="C3517" s="14" t="s">
        <v>160</v>
      </c>
      <c r="D3517" s="14" t="s">
        <v>19982</v>
      </c>
    </row>
    <row r="3518" spans="1:4" ht="15.75" customHeight="1">
      <c r="A3518" s="14" t="s">
        <v>8456</v>
      </c>
      <c r="B3518" s="370" t="s">
        <v>15334</v>
      </c>
      <c r="C3518" s="14" t="s">
        <v>160</v>
      </c>
      <c r="D3518" s="14" t="s">
        <v>36859</v>
      </c>
    </row>
    <row r="3519" spans="1:4" ht="15.75" customHeight="1">
      <c r="A3519" s="14" t="s">
        <v>8457</v>
      </c>
      <c r="B3519" s="370" t="s">
        <v>15335</v>
      </c>
      <c r="C3519" s="14" t="s">
        <v>160</v>
      </c>
      <c r="D3519" s="14" t="s">
        <v>21609</v>
      </c>
    </row>
    <row r="3520" spans="1:4" ht="15.75" customHeight="1">
      <c r="A3520" s="14" t="s">
        <v>8458</v>
      </c>
      <c r="B3520" s="370" t="s">
        <v>15336</v>
      </c>
      <c r="C3520" s="14" t="s">
        <v>160</v>
      </c>
      <c r="D3520" s="14" t="s">
        <v>36860</v>
      </c>
    </row>
    <row r="3521" spans="1:4" ht="15.75" customHeight="1">
      <c r="A3521" s="14" t="s">
        <v>8459</v>
      </c>
      <c r="B3521" s="370" t="s">
        <v>15337</v>
      </c>
      <c r="C3521" s="14" t="s">
        <v>160</v>
      </c>
      <c r="D3521" s="14" t="s">
        <v>36861</v>
      </c>
    </row>
    <row r="3522" spans="1:4" ht="15.75" customHeight="1">
      <c r="A3522" s="14" t="s">
        <v>8460</v>
      </c>
      <c r="B3522" s="370" t="s">
        <v>15338</v>
      </c>
      <c r="C3522" s="14" t="s">
        <v>160</v>
      </c>
      <c r="D3522" s="14" t="s">
        <v>36862</v>
      </c>
    </row>
    <row r="3523" spans="1:4" ht="15.75" customHeight="1">
      <c r="A3523" s="14" t="s">
        <v>8461</v>
      </c>
      <c r="B3523" s="370" t="s">
        <v>15339</v>
      </c>
      <c r="C3523" s="14" t="s">
        <v>160</v>
      </c>
      <c r="D3523" s="14" t="s">
        <v>21708</v>
      </c>
    </row>
    <row r="3524" spans="1:4" ht="15.75" customHeight="1">
      <c r="A3524" s="14" t="s">
        <v>8462</v>
      </c>
      <c r="B3524" s="370" t="s">
        <v>15340</v>
      </c>
      <c r="C3524" s="14" t="s">
        <v>160</v>
      </c>
      <c r="D3524" s="14" t="s">
        <v>21988</v>
      </c>
    </row>
    <row r="3525" spans="1:4" ht="15.75" customHeight="1">
      <c r="A3525" s="14" t="s">
        <v>8463</v>
      </c>
      <c r="B3525" s="370" t="s">
        <v>15341</v>
      </c>
      <c r="C3525" s="14" t="s">
        <v>160</v>
      </c>
      <c r="D3525" s="14" t="s">
        <v>36863</v>
      </c>
    </row>
    <row r="3526" spans="1:4" ht="15.75" customHeight="1">
      <c r="A3526" s="14" t="s">
        <v>8464</v>
      </c>
      <c r="B3526" s="370" t="s">
        <v>15342</v>
      </c>
      <c r="C3526" s="14" t="s">
        <v>160</v>
      </c>
      <c r="D3526" s="14" t="s">
        <v>36770</v>
      </c>
    </row>
    <row r="3527" spans="1:4" ht="15.75" customHeight="1">
      <c r="A3527" s="14" t="s">
        <v>8465</v>
      </c>
      <c r="B3527" s="370" t="s">
        <v>15343</v>
      </c>
      <c r="C3527" s="14" t="s">
        <v>160</v>
      </c>
      <c r="D3527" s="14" t="s">
        <v>19913</v>
      </c>
    </row>
    <row r="3528" spans="1:4" ht="15.75" customHeight="1">
      <c r="A3528" s="14" t="s">
        <v>8466</v>
      </c>
      <c r="B3528" s="370" t="s">
        <v>15344</v>
      </c>
      <c r="C3528" s="14" t="s">
        <v>160</v>
      </c>
      <c r="D3528" s="14" t="s">
        <v>36535</v>
      </c>
    </row>
    <row r="3529" spans="1:4" ht="15.75" customHeight="1">
      <c r="A3529" s="14" t="s">
        <v>8467</v>
      </c>
      <c r="B3529" s="370" t="s">
        <v>15345</v>
      </c>
      <c r="C3529" s="14" t="s">
        <v>160</v>
      </c>
      <c r="D3529" s="14" t="s">
        <v>21947</v>
      </c>
    </row>
    <row r="3530" spans="1:4" ht="15.75" customHeight="1">
      <c r="A3530" s="14" t="s">
        <v>8468</v>
      </c>
      <c r="B3530" s="370" t="s">
        <v>15346</v>
      </c>
      <c r="C3530" s="14" t="s">
        <v>160</v>
      </c>
      <c r="D3530" s="14" t="s">
        <v>36864</v>
      </c>
    </row>
    <row r="3531" spans="1:4" ht="15.75" customHeight="1">
      <c r="A3531" s="14" t="s">
        <v>8469</v>
      </c>
      <c r="B3531" s="370" t="s">
        <v>15347</v>
      </c>
      <c r="C3531" s="14" t="s">
        <v>160</v>
      </c>
      <c r="D3531" s="14" t="s">
        <v>36865</v>
      </c>
    </row>
    <row r="3532" spans="1:4" ht="15.75" customHeight="1">
      <c r="A3532" s="14" t="s">
        <v>8470</v>
      </c>
      <c r="B3532" s="370" t="s">
        <v>15348</v>
      </c>
      <c r="C3532" s="14" t="s">
        <v>160</v>
      </c>
      <c r="D3532" s="14" t="s">
        <v>21878</v>
      </c>
    </row>
    <row r="3533" spans="1:4" ht="15.75" customHeight="1">
      <c r="A3533" s="14" t="s">
        <v>8471</v>
      </c>
      <c r="B3533" s="370" t="s">
        <v>15349</v>
      </c>
      <c r="C3533" s="14" t="s">
        <v>160</v>
      </c>
      <c r="D3533" s="14" t="s">
        <v>22101</v>
      </c>
    </row>
    <row r="3534" spans="1:4" ht="15.75" customHeight="1">
      <c r="A3534" s="14" t="s">
        <v>8472</v>
      </c>
      <c r="B3534" s="370" t="s">
        <v>15350</v>
      </c>
      <c r="C3534" s="14" t="s">
        <v>160</v>
      </c>
      <c r="D3534" s="14" t="s">
        <v>36866</v>
      </c>
    </row>
    <row r="3535" spans="1:4" ht="15.75" customHeight="1">
      <c r="A3535" s="14" t="s">
        <v>8473</v>
      </c>
      <c r="B3535" s="370" t="s">
        <v>15351</v>
      </c>
      <c r="C3535" s="14" t="s">
        <v>160</v>
      </c>
      <c r="D3535" s="14" t="s">
        <v>19297</v>
      </c>
    </row>
    <row r="3536" spans="1:4" ht="15.75" customHeight="1">
      <c r="A3536" s="14" t="s">
        <v>8474</v>
      </c>
      <c r="B3536" s="370" t="s">
        <v>15352</v>
      </c>
      <c r="C3536" s="14" t="s">
        <v>160</v>
      </c>
      <c r="D3536" s="14" t="s">
        <v>18911</v>
      </c>
    </row>
    <row r="3537" spans="1:4" ht="15.75" customHeight="1">
      <c r="A3537" s="14" t="s">
        <v>8475</v>
      </c>
      <c r="B3537" s="370" t="s">
        <v>15353</v>
      </c>
      <c r="C3537" s="14" t="s">
        <v>160</v>
      </c>
      <c r="D3537" s="14" t="s">
        <v>22028</v>
      </c>
    </row>
    <row r="3538" spans="1:4" ht="15.75" customHeight="1">
      <c r="A3538" s="14" t="s">
        <v>8476</v>
      </c>
      <c r="B3538" s="370" t="s">
        <v>15354</v>
      </c>
      <c r="C3538" s="14" t="s">
        <v>160</v>
      </c>
      <c r="D3538" s="14" t="s">
        <v>36867</v>
      </c>
    </row>
    <row r="3539" spans="1:4" ht="15.75" customHeight="1">
      <c r="A3539" s="14" t="s">
        <v>8477</v>
      </c>
      <c r="B3539" s="370" t="s">
        <v>15355</v>
      </c>
      <c r="C3539" s="14" t="s">
        <v>160</v>
      </c>
      <c r="D3539" s="14" t="s">
        <v>36868</v>
      </c>
    </row>
    <row r="3540" spans="1:4" ht="15.75" customHeight="1">
      <c r="A3540" s="14" t="s">
        <v>8478</v>
      </c>
      <c r="B3540" s="370" t="s">
        <v>15356</v>
      </c>
      <c r="C3540" s="14" t="s">
        <v>160</v>
      </c>
      <c r="D3540" s="14" t="s">
        <v>36869</v>
      </c>
    </row>
    <row r="3541" spans="1:4" ht="15.75" customHeight="1">
      <c r="A3541" s="14" t="s">
        <v>8479</v>
      </c>
      <c r="B3541" s="370" t="s">
        <v>15357</v>
      </c>
      <c r="C3541" s="14" t="s">
        <v>160</v>
      </c>
      <c r="D3541" s="14" t="s">
        <v>36870</v>
      </c>
    </row>
    <row r="3542" spans="1:4" ht="15.75" customHeight="1">
      <c r="A3542" s="14" t="s">
        <v>8480</v>
      </c>
      <c r="B3542" s="370" t="s">
        <v>15358</v>
      </c>
      <c r="C3542" s="14" t="s">
        <v>160</v>
      </c>
      <c r="D3542" s="14" t="s">
        <v>22070</v>
      </c>
    </row>
    <row r="3543" spans="1:4" ht="15.75" customHeight="1">
      <c r="A3543" s="14" t="s">
        <v>8481</v>
      </c>
      <c r="B3543" s="370" t="s">
        <v>15359</v>
      </c>
      <c r="C3543" s="14" t="s">
        <v>160</v>
      </c>
      <c r="D3543" s="14" t="s">
        <v>18596</v>
      </c>
    </row>
    <row r="3544" spans="1:4" ht="15.75" customHeight="1">
      <c r="A3544" s="14" t="s">
        <v>8482</v>
      </c>
      <c r="B3544" s="370" t="s">
        <v>15360</v>
      </c>
      <c r="C3544" s="14" t="s">
        <v>160</v>
      </c>
      <c r="D3544" s="14" t="s">
        <v>18856</v>
      </c>
    </row>
    <row r="3545" spans="1:4" ht="15.75" customHeight="1">
      <c r="A3545" s="14" t="s">
        <v>8483</v>
      </c>
      <c r="B3545" s="370" t="s">
        <v>15361</v>
      </c>
      <c r="C3545" s="14" t="s">
        <v>160</v>
      </c>
      <c r="D3545" s="14" t="s">
        <v>36581</v>
      </c>
    </row>
    <row r="3546" spans="1:4" ht="15.75" customHeight="1">
      <c r="A3546" s="14" t="s">
        <v>8484</v>
      </c>
      <c r="B3546" s="370" t="s">
        <v>15362</v>
      </c>
      <c r="C3546" s="14" t="s">
        <v>160</v>
      </c>
      <c r="D3546" s="14" t="s">
        <v>40735</v>
      </c>
    </row>
    <row r="3547" spans="1:4" ht="15.75" customHeight="1">
      <c r="A3547" s="14" t="s">
        <v>8485</v>
      </c>
      <c r="B3547" s="370" t="s">
        <v>15363</v>
      </c>
      <c r="C3547" s="14" t="s">
        <v>160</v>
      </c>
      <c r="D3547" s="14" t="s">
        <v>19113</v>
      </c>
    </row>
    <row r="3548" spans="1:4" ht="15.75" customHeight="1">
      <c r="A3548" s="14" t="s">
        <v>8486</v>
      </c>
      <c r="B3548" s="370" t="s">
        <v>15364</v>
      </c>
      <c r="C3548" s="14" t="s">
        <v>160</v>
      </c>
      <c r="D3548" s="14" t="s">
        <v>19825</v>
      </c>
    </row>
    <row r="3549" spans="1:4" ht="15.75" customHeight="1">
      <c r="A3549" s="14" t="s">
        <v>8487</v>
      </c>
      <c r="B3549" s="370" t="s">
        <v>15365</v>
      </c>
      <c r="C3549" s="14" t="s">
        <v>160</v>
      </c>
      <c r="D3549" s="14" t="s">
        <v>36538</v>
      </c>
    </row>
    <row r="3550" spans="1:4" ht="15.75" customHeight="1">
      <c r="A3550" s="14" t="s">
        <v>8488</v>
      </c>
      <c r="B3550" s="370" t="s">
        <v>15366</v>
      </c>
      <c r="C3550" s="14" t="s">
        <v>160</v>
      </c>
      <c r="D3550" s="14" t="s">
        <v>18618</v>
      </c>
    </row>
    <row r="3551" spans="1:4" ht="15.75" customHeight="1">
      <c r="A3551" s="14" t="s">
        <v>8489</v>
      </c>
      <c r="B3551" s="370" t="s">
        <v>15367</v>
      </c>
      <c r="C3551" s="14" t="s">
        <v>160</v>
      </c>
      <c r="D3551" s="14" t="s">
        <v>40736</v>
      </c>
    </row>
    <row r="3552" spans="1:4" ht="15.75" customHeight="1">
      <c r="A3552" s="14" t="s">
        <v>8490</v>
      </c>
      <c r="B3552" s="370" t="s">
        <v>15368</v>
      </c>
      <c r="C3552" s="14" t="s">
        <v>160</v>
      </c>
      <c r="D3552" s="14" t="s">
        <v>40737</v>
      </c>
    </row>
    <row r="3553" spans="1:4" ht="15.75" customHeight="1">
      <c r="A3553" s="14" t="s">
        <v>8491</v>
      </c>
      <c r="B3553" s="370" t="s">
        <v>15369</v>
      </c>
      <c r="C3553" s="14" t="s">
        <v>160</v>
      </c>
      <c r="D3553" s="14" t="s">
        <v>40738</v>
      </c>
    </row>
    <row r="3554" spans="1:4" ht="15.75" customHeight="1">
      <c r="A3554" s="14" t="s">
        <v>8492</v>
      </c>
      <c r="B3554" s="370" t="s">
        <v>15370</v>
      </c>
      <c r="C3554" s="14" t="s">
        <v>160</v>
      </c>
      <c r="D3554" s="14" t="s">
        <v>40739</v>
      </c>
    </row>
    <row r="3555" spans="1:4" ht="15.75" customHeight="1">
      <c r="A3555" s="14" t="s">
        <v>8493</v>
      </c>
      <c r="B3555" s="370" t="s">
        <v>15371</v>
      </c>
      <c r="C3555" s="14" t="s">
        <v>160</v>
      </c>
      <c r="D3555" s="14" t="s">
        <v>40740</v>
      </c>
    </row>
    <row r="3556" spans="1:4" ht="15.75" customHeight="1">
      <c r="A3556" s="14" t="s">
        <v>8494</v>
      </c>
      <c r="B3556" s="370" t="s">
        <v>15372</v>
      </c>
      <c r="C3556" s="14" t="s">
        <v>160</v>
      </c>
      <c r="D3556" s="14" t="s">
        <v>40741</v>
      </c>
    </row>
    <row r="3557" spans="1:4" ht="15.75" customHeight="1">
      <c r="A3557" s="14" t="s">
        <v>8495</v>
      </c>
      <c r="B3557" s="370" t="s">
        <v>15373</v>
      </c>
      <c r="C3557" s="14" t="s">
        <v>160</v>
      </c>
      <c r="D3557" s="14" t="s">
        <v>40742</v>
      </c>
    </row>
    <row r="3558" spans="1:4" ht="15.75" customHeight="1">
      <c r="A3558" s="14" t="s">
        <v>8496</v>
      </c>
      <c r="B3558" s="370" t="s">
        <v>35657</v>
      </c>
      <c r="C3558" s="14" t="s">
        <v>160</v>
      </c>
      <c r="D3558" s="14" t="s">
        <v>36874</v>
      </c>
    </row>
    <row r="3559" spans="1:4" ht="15.75" customHeight="1">
      <c r="A3559" s="14" t="s">
        <v>8497</v>
      </c>
      <c r="B3559" s="370" t="s">
        <v>35658</v>
      </c>
      <c r="C3559" s="14" t="s">
        <v>160</v>
      </c>
      <c r="D3559" s="14" t="s">
        <v>19295</v>
      </c>
    </row>
    <row r="3560" spans="1:4" ht="15.75" customHeight="1">
      <c r="A3560" s="14" t="s">
        <v>8498</v>
      </c>
      <c r="B3560" s="370" t="s">
        <v>35659</v>
      </c>
      <c r="C3560" s="14" t="s">
        <v>160</v>
      </c>
      <c r="D3560" s="14" t="s">
        <v>36875</v>
      </c>
    </row>
    <row r="3561" spans="1:4" ht="15.75" customHeight="1">
      <c r="A3561" s="14" t="s">
        <v>8499</v>
      </c>
      <c r="B3561" s="370" t="s">
        <v>35660</v>
      </c>
      <c r="C3561" s="14" t="s">
        <v>160</v>
      </c>
      <c r="D3561" s="14" t="s">
        <v>36876</v>
      </c>
    </row>
    <row r="3562" spans="1:4" ht="15.75" customHeight="1">
      <c r="A3562" s="14" t="s">
        <v>8500</v>
      </c>
      <c r="B3562" s="370" t="s">
        <v>35661</v>
      </c>
      <c r="C3562" s="14" t="s">
        <v>160</v>
      </c>
      <c r="D3562" s="14" t="s">
        <v>36840</v>
      </c>
    </row>
    <row r="3563" spans="1:4" ht="15.75" customHeight="1">
      <c r="A3563" s="14" t="s">
        <v>8501</v>
      </c>
      <c r="B3563" s="370" t="s">
        <v>35662</v>
      </c>
      <c r="C3563" s="14" t="s">
        <v>160</v>
      </c>
      <c r="D3563" s="14" t="s">
        <v>36877</v>
      </c>
    </row>
    <row r="3564" spans="1:4" ht="15.75" customHeight="1">
      <c r="A3564" s="14" t="s">
        <v>8502</v>
      </c>
      <c r="B3564" s="370" t="s">
        <v>15374</v>
      </c>
      <c r="C3564" s="14" t="s">
        <v>160</v>
      </c>
      <c r="D3564" s="14" t="s">
        <v>36878</v>
      </c>
    </row>
    <row r="3565" spans="1:4" ht="15.75" customHeight="1">
      <c r="A3565" s="14" t="s">
        <v>8503</v>
      </c>
      <c r="B3565" s="370" t="s">
        <v>15375</v>
      </c>
      <c r="C3565" s="14" t="s">
        <v>160</v>
      </c>
      <c r="D3565" s="14" t="s">
        <v>36879</v>
      </c>
    </row>
    <row r="3566" spans="1:4" ht="15.75" customHeight="1">
      <c r="A3566" s="14" t="s">
        <v>8504</v>
      </c>
      <c r="B3566" s="370" t="s">
        <v>15376</v>
      </c>
      <c r="C3566" s="14" t="s">
        <v>160</v>
      </c>
      <c r="D3566" s="14" t="s">
        <v>36714</v>
      </c>
    </row>
    <row r="3567" spans="1:4" ht="15.75" customHeight="1">
      <c r="A3567" s="14" t="s">
        <v>8505</v>
      </c>
      <c r="B3567" s="370" t="s">
        <v>15377</v>
      </c>
      <c r="C3567" s="14" t="s">
        <v>160</v>
      </c>
      <c r="D3567" s="14" t="s">
        <v>36880</v>
      </c>
    </row>
    <row r="3568" spans="1:4" ht="15.75" customHeight="1">
      <c r="A3568" s="14" t="s">
        <v>8506</v>
      </c>
      <c r="B3568" s="370" t="s">
        <v>15378</v>
      </c>
      <c r="C3568" s="14" t="s">
        <v>160</v>
      </c>
      <c r="D3568" s="14" t="s">
        <v>36881</v>
      </c>
    </row>
    <row r="3569" spans="1:4" ht="15.75" customHeight="1">
      <c r="A3569" s="14" t="s">
        <v>8507</v>
      </c>
      <c r="B3569" s="370" t="s">
        <v>15379</v>
      </c>
      <c r="C3569" s="14" t="s">
        <v>160</v>
      </c>
      <c r="D3569" s="14" t="s">
        <v>36882</v>
      </c>
    </row>
    <row r="3570" spans="1:4" ht="15.75" customHeight="1">
      <c r="A3570" s="14" t="s">
        <v>8508</v>
      </c>
      <c r="B3570" s="370" t="s">
        <v>15380</v>
      </c>
      <c r="C3570" s="14" t="s">
        <v>160</v>
      </c>
      <c r="D3570" s="14" t="s">
        <v>36665</v>
      </c>
    </row>
    <row r="3571" spans="1:4" ht="15.75" customHeight="1">
      <c r="A3571" s="14" t="s">
        <v>8509</v>
      </c>
      <c r="B3571" s="370" t="s">
        <v>15381</v>
      </c>
      <c r="C3571" s="14" t="s">
        <v>160</v>
      </c>
      <c r="D3571" s="14" t="s">
        <v>36883</v>
      </c>
    </row>
    <row r="3572" spans="1:4" ht="15.75" customHeight="1">
      <c r="A3572" s="14" t="s">
        <v>8510</v>
      </c>
      <c r="B3572" s="370" t="s">
        <v>15382</v>
      </c>
      <c r="C3572" s="14" t="s">
        <v>160</v>
      </c>
      <c r="D3572" s="14" t="s">
        <v>36884</v>
      </c>
    </row>
    <row r="3573" spans="1:4" ht="15.75" customHeight="1">
      <c r="A3573" s="14" t="s">
        <v>8511</v>
      </c>
      <c r="B3573" s="370" t="s">
        <v>15383</v>
      </c>
      <c r="C3573" s="14" t="s">
        <v>160</v>
      </c>
      <c r="D3573" s="14" t="s">
        <v>36885</v>
      </c>
    </row>
    <row r="3574" spans="1:4" ht="15.75" customHeight="1">
      <c r="A3574" s="14" t="s">
        <v>8512</v>
      </c>
      <c r="B3574" s="370" t="s">
        <v>15384</v>
      </c>
      <c r="C3574" s="14" t="s">
        <v>160</v>
      </c>
      <c r="D3574" s="14" t="s">
        <v>36886</v>
      </c>
    </row>
    <row r="3575" spans="1:4" ht="15.75" customHeight="1">
      <c r="A3575" s="14" t="s">
        <v>8513</v>
      </c>
      <c r="B3575" s="370" t="s">
        <v>15385</v>
      </c>
      <c r="C3575" s="14" t="s">
        <v>160</v>
      </c>
      <c r="D3575" s="14" t="s">
        <v>36887</v>
      </c>
    </row>
    <row r="3576" spans="1:4" ht="15.75" customHeight="1">
      <c r="A3576" s="14" t="s">
        <v>8514</v>
      </c>
      <c r="B3576" s="370" t="s">
        <v>15386</v>
      </c>
      <c r="C3576" s="14" t="s">
        <v>160</v>
      </c>
      <c r="D3576" s="14" t="s">
        <v>40743</v>
      </c>
    </row>
    <row r="3577" spans="1:4" ht="15.75" customHeight="1">
      <c r="A3577" s="14" t="s">
        <v>8515</v>
      </c>
      <c r="B3577" s="370" t="s">
        <v>15387</v>
      </c>
      <c r="C3577" s="14" t="s">
        <v>160</v>
      </c>
      <c r="D3577" s="14" t="s">
        <v>40744</v>
      </c>
    </row>
    <row r="3578" spans="1:4" ht="15.75" customHeight="1">
      <c r="A3578" s="14" t="s">
        <v>8516</v>
      </c>
      <c r="B3578" s="370" t="s">
        <v>15388</v>
      </c>
      <c r="C3578" s="14" t="s">
        <v>160</v>
      </c>
      <c r="D3578" s="14" t="s">
        <v>36621</v>
      </c>
    </row>
    <row r="3579" spans="1:4" ht="15.75" customHeight="1">
      <c r="A3579" s="14" t="s">
        <v>8517</v>
      </c>
      <c r="B3579" s="370" t="s">
        <v>15389</v>
      </c>
      <c r="C3579" s="14" t="s">
        <v>165</v>
      </c>
      <c r="D3579" s="14" t="s">
        <v>40745</v>
      </c>
    </row>
    <row r="3580" spans="1:4" ht="15.75" customHeight="1">
      <c r="A3580" s="14" t="s">
        <v>8518</v>
      </c>
      <c r="B3580" s="370" t="s">
        <v>15390</v>
      </c>
      <c r="C3580" s="14" t="s">
        <v>160</v>
      </c>
      <c r="D3580" s="14" t="s">
        <v>21736</v>
      </c>
    </row>
    <row r="3581" spans="1:4" ht="15.75" customHeight="1">
      <c r="A3581" s="14" t="s">
        <v>8519</v>
      </c>
      <c r="B3581" s="370" t="s">
        <v>15391</v>
      </c>
      <c r="C3581" s="14" t="s">
        <v>160</v>
      </c>
      <c r="D3581" s="14" t="s">
        <v>40746</v>
      </c>
    </row>
    <row r="3582" spans="1:4" ht="15.75" customHeight="1">
      <c r="A3582" s="14" t="s">
        <v>8520</v>
      </c>
      <c r="B3582" s="370" t="s">
        <v>15392</v>
      </c>
      <c r="C3582" s="14" t="s">
        <v>160</v>
      </c>
      <c r="D3582" s="14" t="s">
        <v>38380</v>
      </c>
    </row>
    <row r="3583" spans="1:4" ht="15.75" customHeight="1">
      <c r="A3583" s="14" t="s">
        <v>8521</v>
      </c>
      <c r="B3583" s="370" t="s">
        <v>15393</v>
      </c>
      <c r="C3583" s="14" t="s">
        <v>160</v>
      </c>
      <c r="D3583" s="14" t="s">
        <v>36502</v>
      </c>
    </row>
    <row r="3584" spans="1:4" ht="15.75" customHeight="1">
      <c r="A3584" s="14" t="s">
        <v>8522</v>
      </c>
      <c r="B3584" s="370" t="s">
        <v>15394</v>
      </c>
      <c r="C3584" s="14" t="s">
        <v>160</v>
      </c>
      <c r="D3584" s="14" t="s">
        <v>18965</v>
      </c>
    </row>
    <row r="3585" spans="1:4" ht="15.75" customHeight="1">
      <c r="A3585" s="14" t="s">
        <v>8523</v>
      </c>
      <c r="B3585" s="370" t="s">
        <v>15395</v>
      </c>
      <c r="C3585" s="14" t="s">
        <v>160</v>
      </c>
      <c r="D3585" s="14" t="s">
        <v>19413</v>
      </c>
    </row>
    <row r="3586" spans="1:4" ht="15.75" customHeight="1">
      <c r="A3586" s="14" t="s">
        <v>8524</v>
      </c>
      <c r="B3586" s="370" t="s">
        <v>15396</v>
      </c>
      <c r="C3586" s="14" t="s">
        <v>160</v>
      </c>
      <c r="D3586" s="14" t="s">
        <v>40747</v>
      </c>
    </row>
    <row r="3587" spans="1:4" ht="15.75" customHeight="1">
      <c r="A3587" s="14" t="s">
        <v>8525</v>
      </c>
      <c r="B3587" s="370" t="s">
        <v>15397</v>
      </c>
      <c r="C3587" s="14" t="s">
        <v>160</v>
      </c>
      <c r="D3587" s="14" t="s">
        <v>36777</v>
      </c>
    </row>
    <row r="3588" spans="1:4" ht="15.75" customHeight="1">
      <c r="A3588" s="14" t="s">
        <v>8526</v>
      </c>
      <c r="B3588" s="370" t="s">
        <v>15398</v>
      </c>
      <c r="C3588" s="14" t="s">
        <v>160</v>
      </c>
      <c r="D3588" s="14" t="s">
        <v>19245</v>
      </c>
    </row>
    <row r="3589" spans="1:4" ht="15.75" customHeight="1">
      <c r="A3589" s="14" t="s">
        <v>8527</v>
      </c>
      <c r="B3589" s="370" t="s">
        <v>15399</v>
      </c>
      <c r="C3589" s="14" t="s">
        <v>160</v>
      </c>
      <c r="D3589" s="14" t="s">
        <v>39203</v>
      </c>
    </row>
    <row r="3590" spans="1:4" ht="15.75" customHeight="1">
      <c r="A3590" s="14" t="s">
        <v>8528</v>
      </c>
      <c r="B3590" s="370" t="s">
        <v>15400</v>
      </c>
      <c r="C3590" s="14" t="s">
        <v>160</v>
      </c>
      <c r="D3590" s="14" t="s">
        <v>19848</v>
      </c>
    </row>
    <row r="3591" spans="1:4" ht="15.75" customHeight="1">
      <c r="A3591" s="14" t="s">
        <v>8529</v>
      </c>
      <c r="B3591" s="370" t="s">
        <v>15401</v>
      </c>
      <c r="C3591" s="14" t="s">
        <v>160</v>
      </c>
      <c r="D3591" s="14" t="s">
        <v>40748</v>
      </c>
    </row>
    <row r="3592" spans="1:4" ht="15.75" customHeight="1">
      <c r="A3592" s="14" t="s">
        <v>8530</v>
      </c>
      <c r="B3592" s="370" t="s">
        <v>15402</v>
      </c>
      <c r="C3592" s="14" t="s">
        <v>160</v>
      </c>
      <c r="D3592" s="14" t="s">
        <v>19899</v>
      </c>
    </row>
    <row r="3593" spans="1:4" ht="15.75" customHeight="1">
      <c r="A3593" s="14" t="s">
        <v>8531</v>
      </c>
      <c r="B3593" s="370" t="s">
        <v>15403</v>
      </c>
      <c r="C3593" s="14" t="s">
        <v>160</v>
      </c>
      <c r="D3593" s="14" t="s">
        <v>37348</v>
      </c>
    </row>
    <row r="3594" spans="1:4" ht="15.75" customHeight="1">
      <c r="A3594" s="14" t="s">
        <v>8532</v>
      </c>
      <c r="B3594" s="370" t="s">
        <v>15404</v>
      </c>
      <c r="C3594" s="14" t="s">
        <v>160</v>
      </c>
      <c r="D3594" s="14" t="s">
        <v>40749</v>
      </c>
    </row>
    <row r="3595" spans="1:4" ht="15.75" customHeight="1">
      <c r="A3595" s="14" t="s">
        <v>8533</v>
      </c>
      <c r="B3595" s="370" t="s">
        <v>15405</v>
      </c>
      <c r="C3595" s="14" t="s">
        <v>160</v>
      </c>
      <c r="D3595" s="14" t="s">
        <v>40750</v>
      </c>
    </row>
    <row r="3596" spans="1:4" ht="15.75" customHeight="1">
      <c r="A3596" s="14" t="s">
        <v>8534</v>
      </c>
      <c r="B3596" s="370" t="s">
        <v>15406</v>
      </c>
      <c r="C3596" s="14" t="s">
        <v>160</v>
      </c>
      <c r="D3596" s="14" t="s">
        <v>40751</v>
      </c>
    </row>
    <row r="3597" spans="1:4" ht="15.75" customHeight="1">
      <c r="A3597" s="14" t="s">
        <v>8535</v>
      </c>
      <c r="B3597" s="370" t="s">
        <v>15407</v>
      </c>
      <c r="C3597" s="14" t="s">
        <v>165</v>
      </c>
      <c r="D3597" s="14" t="s">
        <v>40752</v>
      </c>
    </row>
    <row r="3598" spans="1:4" ht="15.75" customHeight="1">
      <c r="A3598" s="14" t="s">
        <v>8536</v>
      </c>
      <c r="B3598" s="370" t="s">
        <v>15408</v>
      </c>
      <c r="C3598" s="14" t="s">
        <v>165</v>
      </c>
      <c r="D3598" s="14" t="s">
        <v>40753</v>
      </c>
    </row>
    <row r="3599" spans="1:4" ht="15.75" customHeight="1">
      <c r="A3599" s="14" t="s">
        <v>8537</v>
      </c>
      <c r="B3599" s="370" t="s">
        <v>15409</v>
      </c>
      <c r="C3599" s="14" t="s">
        <v>165</v>
      </c>
      <c r="D3599" s="14" t="s">
        <v>40754</v>
      </c>
    </row>
    <row r="3600" spans="1:4" ht="15.75" customHeight="1">
      <c r="A3600" s="14" t="s">
        <v>8538</v>
      </c>
      <c r="B3600" s="370" t="s">
        <v>15410</v>
      </c>
      <c r="C3600" s="14" t="s">
        <v>165</v>
      </c>
      <c r="D3600" s="14" t="s">
        <v>40754</v>
      </c>
    </row>
    <row r="3601" spans="1:4" ht="15.75" customHeight="1">
      <c r="A3601" s="14" t="s">
        <v>8539</v>
      </c>
      <c r="B3601" s="370" t="s">
        <v>15411</v>
      </c>
      <c r="C3601" s="14" t="s">
        <v>165</v>
      </c>
      <c r="D3601" s="14" t="s">
        <v>40754</v>
      </c>
    </row>
    <row r="3602" spans="1:4" ht="15.75" customHeight="1">
      <c r="A3602" s="14" t="s">
        <v>8540</v>
      </c>
      <c r="B3602" s="370" t="s">
        <v>15412</v>
      </c>
      <c r="C3602" s="14" t="s">
        <v>165</v>
      </c>
      <c r="D3602" s="14" t="s">
        <v>40755</v>
      </c>
    </row>
    <row r="3603" spans="1:4" ht="15.75" customHeight="1">
      <c r="A3603" s="14" t="s">
        <v>8541</v>
      </c>
      <c r="B3603" s="370" t="s">
        <v>15413</v>
      </c>
      <c r="C3603" s="14" t="s">
        <v>165</v>
      </c>
      <c r="D3603" s="14" t="s">
        <v>40756</v>
      </c>
    </row>
    <row r="3604" spans="1:4" ht="15.75" customHeight="1">
      <c r="A3604" s="14" t="s">
        <v>8542</v>
      </c>
      <c r="B3604" s="370" t="s">
        <v>15414</v>
      </c>
      <c r="C3604" s="14" t="s">
        <v>165</v>
      </c>
      <c r="D3604" s="14" t="s">
        <v>40757</v>
      </c>
    </row>
    <row r="3605" spans="1:4" ht="15.75" customHeight="1">
      <c r="A3605" s="14" t="s">
        <v>8543</v>
      </c>
      <c r="B3605" s="370" t="s">
        <v>15415</v>
      </c>
      <c r="C3605" s="14" t="s">
        <v>160</v>
      </c>
      <c r="D3605" s="14" t="s">
        <v>40758</v>
      </c>
    </row>
    <row r="3606" spans="1:4" ht="15.75" customHeight="1">
      <c r="A3606" s="14" t="s">
        <v>8544</v>
      </c>
      <c r="B3606" s="370" t="s">
        <v>15416</v>
      </c>
      <c r="C3606" s="14" t="s">
        <v>165</v>
      </c>
      <c r="D3606" s="14" t="s">
        <v>40759</v>
      </c>
    </row>
    <row r="3607" spans="1:4" ht="15.75" customHeight="1">
      <c r="A3607" s="14" t="s">
        <v>8545</v>
      </c>
      <c r="B3607" s="370" t="s">
        <v>15417</v>
      </c>
      <c r="C3607" s="14" t="s">
        <v>165</v>
      </c>
      <c r="D3607" s="14" t="s">
        <v>40760</v>
      </c>
    </row>
    <row r="3608" spans="1:4" ht="15.75" customHeight="1">
      <c r="A3608" s="14" t="s">
        <v>8546</v>
      </c>
      <c r="B3608" s="370" t="s">
        <v>15418</v>
      </c>
      <c r="C3608" s="14" t="s">
        <v>165</v>
      </c>
      <c r="D3608" s="14" t="s">
        <v>40761</v>
      </c>
    </row>
    <row r="3609" spans="1:4" ht="15.75" customHeight="1">
      <c r="A3609" s="14" t="s">
        <v>8547</v>
      </c>
      <c r="B3609" s="370" t="s">
        <v>15419</v>
      </c>
      <c r="C3609" s="14" t="s">
        <v>165</v>
      </c>
      <c r="D3609" s="14" t="s">
        <v>40761</v>
      </c>
    </row>
    <row r="3610" spans="1:4" ht="15.75" customHeight="1">
      <c r="A3610" s="14" t="s">
        <v>8548</v>
      </c>
      <c r="B3610" s="370" t="s">
        <v>15420</v>
      </c>
      <c r="C3610" s="14" t="s">
        <v>165</v>
      </c>
      <c r="D3610" s="14" t="s">
        <v>40761</v>
      </c>
    </row>
    <row r="3611" spans="1:4" ht="15.75" customHeight="1">
      <c r="A3611" s="14" t="s">
        <v>8549</v>
      </c>
      <c r="B3611" s="370" t="s">
        <v>15421</v>
      </c>
      <c r="C3611" s="14" t="s">
        <v>165</v>
      </c>
      <c r="D3611" s="14" t="s">
        <v>40762</v>
      </c>
    </row>
    <row r="3612" spans="1:4" ht="15.75" customHeight="1">
      <c r="A3612" s="14" t="s">
        <v>8550</v>
      </c>
      <c r="B3612" s="370" t="s">
        <v>15422</v>
      </c>
      <c r="C3612" s="14" t="s">
        <v>165</v>
      </c>
      <c r="D3612" s="14" t="s">
        <v>40763</v>
      </c>
    </row>
    <row r="3613" spans="1:4" ht="15.75" customHeight="1">
      <c r="A3613" s="14" t="s">
        <v>8551</v>
      </c>
      <c r="B3613" s="370" t="s">
        <v>15423</v>
      </c>
      <c r="C3613" s="14" t="s">
        <v>165</v>
      </c>
      <c r="D3613" s="14" t="s">
        <v>40764</v>
      </c>
    </row>
    <row r="3614" spans="1:4" ht="15.75" customHeight="1">
      <c r="A3614" s="14" t="s">
        <v>35143</v>
      </c>
      <c r="B3614" s="370" t="s">
        <v>35663</v>
      </c>
      <c r="C3614" s="14" t="s">
        <v>160</v>
      </c>
      <c r="D3614" s="14" t="s">
        <v>18808</v>
      </c>
    </row>
    <row r="3615" spans="1:4" ht="15.75" customHeight="1">
      <c r="A3615" s="14" t="s">
        <v>35144</v>
      </c>
      <c r="B3615" s="370" t="s">
        <v>35664</v>
      </c>
      <c r="C3615" s="14" t="s">
        <v>160</v>
      </c>
      <c r="D3615" s="14" t="s">
        <v>19076</v>
      </c>
    </row>
    <row r="3616" spans="1:4" ht="15.75" customHeight="1">
      <c r="A3616" s="14" t="s">
        <v>35145</v>
      </c>
      <c r="B3616" s="370" t="s">
        <v>35665</v>
      </c>
      <c r="C3616" s="14" t="s">
        <v>160</v>
      </c>
      <c r="D3616" s="14" t="s">
        <v>36891</v>
      </c>
    </row>
    <row r="3617" spans="1:4" ht="15.75" customHeight="1">
      <c r="A3617" s="14" t="s">
        <v>35146</v>
      </c>
      <c r="B3617" s="370" t="s">
        <v>35666</v>
      </c>
      <c r="C3617" s="14" t="s">
        <v>160</v>
      </c>
      <c r="D3617" s="14" t="s">
        <v>36892</v>
      </c>
    </row>
    <row r="3618" spans="1:4" ht="15.75" customHeight="1">
      <c r="A3618" s="14" t="s">
        <v>35147</v>
      </c>
      <c r="B3618" s="370" t="s">
        <v>35667</v>
      </c>
      <c r="C3618" s="14" t="s">
        <v>160</v>
      </c>
      <c r="D3618" s="14" t="s">
        <v>36893</v>
      </c>
    </row>
    <row r="3619" spans="1:4" ht="15.75" customHeight="1">
      <c r="A3619" s="14" t="s">
        <v>35148</v>
      </c>
      <c r="B3619" s="370" t="s">
        <v>35668</v>
      </c>
      <c r="C3619" s="14" t="s">
        <v>160</v>
      </c>
      <c r="D3619" s="14" t="s">
        <v>19218</v>
      </c>
    </row>
    <row r="3620" spans="1:4" ht="15.75" customHeight="1">
      <c r="A3620" s="14" t="s">
        <v>35149</v>
      </c>
      <c r="B3620" s="370" t="s">
        <v>35669</v>
      </c>
      <c r="C3620" s="14" t="s">
        <v>160</v>
      </c>
      <c r="D3620" s="14" t="s">
        <v>36894</v>
      </c>
    </row>
    <row r="3621" spans="1:4" ht="15.75" customHeight="1">
      <c r="A3621" s="14" t="s">
        <v>35150</v>
      </c>
      <c r="B3621" s="370" t="s">
        <v>35670</v>
      </c>
      <c r="C3621" s="14" t="s">
        <v>160</v>
      </c>
      <c r="D3621" s="14" t="s">
        <v>36895</v>
      </c>
    </row>
    <row r="3622" spans="1:4" ht="15.75" customHeight="1">
      <c r="A3622" s="14" t="s">
        <v>35151</v>
      </c>
      <c r="B3622" s="370" t="s">
        <v>35671</v>
      </c>
      <c r="C3622" s="14" t="s">
        <v>160</v>
      </c>
      <c r="D3622" s="14" t="s">
        <v>21617</v>
      </c>
    </row>
    <row r="3623" spans="1:4" ht="15.75" customHeight="1">
      <c r="A3623" s="14" t="s">
        <v>35152</v>
      </c>
      <c r="B3623" s="370" t="s">
        <v>35672</v>
      </c>
      <c r="C3623" s="14" t="s">
        <v>160</v>
      </c>
      <c r="D3623" s="14" t="s">
        <v>40765</v>
      </c>
    </row>
    <row r="3624" spans="1:4" ht="15.75" customHeight="1">
      <c r="A3624" s="14" t="s">
        <v>35153</v>
      </c>
      <c r="B3624" s="370" t="s">
        <v>35673</v>
      </c>
      <c r="C3624" s="14" t="s">
        <v>160</v>
      </c>
      <c r="D3624" s="14" t="s">
        <v>40766</v>
      </c>
    </row>
    <row r="3625" spans="1:4" ht="15.75" customHeight="1">
      <c r="A3625" s="14" t="s">
        <v>35154</v>
      </c>
      <c r="B3625" s="370" t="s">
        <v>35674</v>
      </c>
      <c r="C3625" s="14" t="s">
        <v>160</v>
      </c>
      <c r="D3625" s="14" t="s">
        <v>40767</v>
      </c>
    </row>
    <row r="3626" spans="1:4" ht="15.75" customHeight="1">
      <c r="A3626" s="14" t="s">
        <v>35155</v>
      </c>
      <c r="B3626" s="370" t="s">
        <v>35675</v>
      </c>
      <c r="C3626" s="14" t="s">
        <v>160</v>
      </c>
      <c r="D3626" s="14" t="s">
        <v>40768</v>
      </c>
    </row>
    <row r="3627" spans="1:4" ht="15.75" customHeight="1">
      <c r="A3627" s="14" t="s">
        <v>35156</v>
      </c>
      <c r="B3627" s="370" t="s">
        <v>35676</v>
      </c>
      <c r="C3627" s="14" t="s">
        <v>160</v>
      </c>
      <c r="D3627" s="14" t="s">
        <v>38273</v>
      </c>
    </row>
    <row r="3628" spans="1:4" ht="15.75" customHeight="1">
      <c r="A3628" s="14" t="s">
        <v>35157</v>
      </c>
      <c r="B3628" s="370" t="s">
        <v>38723</v>
      </c>
      <c r="C3628" s="14" t="s">
        <v>160</v>
      </c>
      <c r="D3628" s="14" t="s">
        <v>36896</v>
      </c>
    </row>
    <row r="3629" spans="1:4" ht="15.75" customHeight="1">
      <c r="A3629" s="14" t="s">
        <v>35158</v>
      </c>
      <c r="B3629" s="370" t="s">
        <v>35677</v>
      </c>
      <c r="C3629" s="14" t="s">
        <v>160</v>
      </c>
      <c r="D3629" s="14" t="s">
        <v>40769</v>
      </c>
    </row>
    <row r="3630" spans="1:4" ht="15.75" customHeight="1">
      <c r="A3630" s="14" t="s">
        <v>8552</v>
      </c>
      <c r="B3630" s="370" t="s">
        <v>35678</v>
      </c>
      <c r="C3630" s="14" t="s">
        <v>165</v>
      </c>
      <c r="D3630" s="14" t="s">
        <v>40770</v>
      </c>
    </row>
    <row r="3631" spans="1:4" ht="15.75" customHeight="1">
      <c r="A3631" s="14" t="s">
        <v>8553</v>
      </c>
      <c r="B3631" s="370" t="s">
        <v>35679</v>
      </c>
      <c r="C3631" s="14" t="s">
        <v>165</v>
      </c>
      <c r="D3631" s="14" t="s">
        <v>36482</v>
      </c>
    </row>
    <row r="3632" spans="1:4" ht="15.75" customHeight="1">
      <c r="A3632" s="14" t="s">
        <v>8554</v>
      </c>
      <c r="B3632" s="370" t="s">
        <v>35680</v>
      </c>
      <c r="C3632" s="14" t="s">
        <v>165</v>
      </c>
      <c r="D3632" s="14" t="s">
        <v>19604</v>
      </c>
    </row>
    <row r="3633" spans="1:4" ht="15.75" customHeight="1">
      <c r="A3633" s="14" t="s">
        <v>8555</v>
      </c>
      <c r="B3633" s="370" t="s">
        <v>35681</v>
      </c>
      <c r="C3633" s="14" t="s">
        <v>165</v>
      </c>
      <c r="D3633" s="14" t="s">
        <v>19189</v>
      </c>
    </row>
    <row r="3634" spans="1:4" ht="15.75" customHeight="1">
      <c r="A3634" s="14" t="s">
        <v>8556</v>
      </c>
      <c r="B3634" s="370" t="s">
        <v>35682</v>
      </c>
      <c r="C3634" s="14" t="s">
        <v>165</v>
      </c>
      <c r="D3634" s="14" t="s">
        <v>36897</v>
      </c>
    </row>
    <row r="3635" spans="1:4" ht="15.75" customHeight="1">
      <c r="A3635" s="14" t="s">
        <v>8557</v>
      </c>
      <c r="B3635" s="370" t="s">
        <v>35683</v>
      </c>
      <c r="C3635" s="14" t="s">
        <v>165</v>
      </c>
      <c r="D3635" s="14" t="s">
        <v>19466</v>
      </c>
    </row>
    <row r="3636" spans="1:4" ht="15.75" customHeight="1">
      <c r="A3636" s="14" t="s">
        <v>8558</v>
      </c>
      <c r="B3636" s="370" t="s">
        <v>35684</v>
      </c>
      <c r="C3636" s="14" t="s">
        <v>165</v>
      </c>
      <c r="D3636" s="14" t="s">
        <v>19163</v>
      </c>
    </row>
    <row r="3637" spans="1:4" ht="15.75" customHeight="1">
      <c r="A3637" s="14" t="s">
        <v>8559</v>
      </c>
      <c r="B3637" s="370" t="s">
        <v>35685</v>
      </c>
      <c r="C3637" s="14" t="s">
        <v>165</v>
      </c>
      <c r="D3637" s="14" t="s">
        <v>21635</v>
      </c>
    </row>
    <row r="3638" spans="1:4" ht="15.75" customHeight="1">
      <c r="A3638" s="14" t="s">
        <v>8560</v>
      </c>
      <c r="B3638" s="370" t="s">
        <v>35686</v>
      </c>
      <c r="C3638" s="14" t="s">
        <v>165</v>
      </c>
      <c r="D3638" s="14" t="s">
        <v>22120</v>
      </c>
    </row>
    <row r="3639" spans="1:4" ht="15.75" customHeight="1">
      <c r="A3639" s="14" t="s">
        <v>8561</v>
      </c>
      <c r="B3639" s="370" t="s">
        <v>35687</v>
      </c>
      <c r="C3639" s="14" t="s">
        <v>165</v>
      </c>
      <c r="D3639" s="14" t="s">
        <v>36871</v>
      </c>
    </row>
    <row r="3640" spans="1:4" ht="15.75" customHeight="1">
      <c r="A3640" s="14" t="s">
        <v>8562</v>
      </c>
      <c r="B3640" s="370" t="s">
        <v>35688</v>
      </c>
      <c r="C3640" s="14" t="s">
        <v>165</v>
      </c>
      <c r="D3640" s="14" t="s">
        <v>19051</v>
      </c>
    </row>
    <row r="3641" spans="1:4" ht="15.75" customHeight="1">
      <c r="A3641" s="14" t="s">
        <v>8563</v>
      </c>
      <c r="B3641" s="370" t="s">
        <v>35689</v>
      </c>
      <c r="C3641" s="14" t="s">
        <v>165</v>
      </c>
      <c r="D3641" s="14" t="s">
        <v>19061</v>
      </c>
    </row>
    <row r="3642" spans="1:4" ht="15.75" customHeight="1">
      <c r="A3642" s="14" t="s">
        <v>8564</v>
      </c>
      <c r="B3642" s="370" t="s">
        <v>35690</v>
      </c>
      <c r="C3642" s="14" t="s">
        <v>165</v>
      </c>
      <c r="D3642" s="14" t="s">
        <v>18406</v>
      </c>
    </row>
    <row r="3643" spans="1:4" ht="15.75" customHeight="1">
      <c r="A3643" s="14" t="s">
        <v>8565</v>
      </c>
      <c r="B3643" s="370" t="s">
        <v>35691</v>
      </c>
      <c r="C3643" s="14" t="s">
        <v>165</v>
      </c>
      <c r="D3643" s="14" t="s">
        <v>18810</v>
      </c>
    </row>
    <row r="3644" spans="1:4" ht="15.75" customHeight="1">
      <c r="A3644" s="14" t="s">
        <v>8566</v>
      </c>
      <c r="B3644" s="370" t="s">
        <v>35692</v>
      </c>
      <c r="C3644" s="14" t="s">
        <v>165</v>
      </c>
      <c r="D3644" s="14" t="s">
        <v>37334</v>
      </c>
    </row>
    <row r="3645" spans="1:4" ht="15.75" customHeight="1">
      <c r="A3645" s="14" t="s">
        <v>8567</v>
      </c>
      <c r="B3645" s="370" t="s">
        <v>35693</v>
      </c>
      <c r="C3645" s="14" t="s">
        <v>165</v>
      </c>
      <c r="D3645" s="14" t="s">
        <v>19046</v>
      </c>
    </row>
    <row r="3646" spans="1:4" ht="15.75" customHeight="1">
      <c r="A3646" s="14" t="s">
        <v>8568</v>
      </c>
      <c r="B3646" s="370" t="s">
        <v>35694</v>
      </c>
      <c r="C3646" s="14" t="s">
        <v>165</v>
      </c>
      <c r="D3646" s="14" t="s">
        <v>18596</v>
      </c>
    </row>
    <row r="3647" spans="1:4" ht="15.75" customHeight="1">
      <c r="A3647" s="14" t="s">
        <v>8569</v>
      </c>
      <c r="B3647" s="370" t="s">
        <v>35695</v>
      </c>
      <c r="C3647" s="14" t="s">
        <v>165</v>
      </c>
      <c r="D3647" s="14" t="s">
        <v>36422</v>
      </c>
    </row>
    <row r="3648" spans="1:4" ht="15.75" customHeight="1">
      <c r="A3648" s="14" t="s">
        <v>8570</v>
      </c>
      <c r="B3648" s="370" t="s">
        <v>35696</v>
      </c>
      <c r="C3648" s="14" t="s">
        <v>165</v>
      </c>
      <c r="D3648" s="14" t="s">
        <v>19482</v>
      </c>
    </row>
    <row r="3649" spans="1:4" ht="15.75" customHeight="1">
      <c r="A3649" s="14" t="s">
        <v>8571</v>
      </c>
      <c r="B3649" s="370" t="s">
        <v>35697</v>
      </c>
      <c r="C3649" s="14" t="s">
        <v>165</v>
      </c>
      <c r="D3649" s="14" t="s">
        <v>37074</v>
      </c>
    </row>
    <row r="3650" spans="1:4" ht="15.75" customHeight="1">
      <c r="A3650" s="14" t="s">
        <v>8572</v>
      </c>
      <c r="B3650" s="370" t="s">
        <v>35698</v>
      </c>
      <c r="C3650" s="14" t="s">
        <v>165</v>
      </c>
      <c r="D3650" s="14" t="s">
        <v>19145</v>
      </c>
    </row>
    <row r="3651" spans="1:4" ht="15.75" customHeight="1">
      <c r="A3651" s="14" t="s">
        <v>8573</v>
      </c>
      <c r="B3651" s="370" t="s">
        <v>15424</v>
      </c>
      <c r="C3651" s="14" t="s">
        <v>165</v>
      </c>
      <c r="D3651" s="14" t="s">
        <v>21817</v>
      </c>
    </row>
    <row r="3652" spans="1:4" ht="15.75" customHeight="1">
      <c r="A3652" s="14" t="s">
        <v>8574</v>
      </c>
      <c r="B3652" s="370" t="s">
        <v>35699</v>
      </c>
      <c r="C3652" s="14" t="s">
        <v>165</v>
      </c>
      <c r="D3652" s="14" t="s">
        <v>18375</v>
      </c>
    </row>
    <row r="3653" spans="1:4" ht="15.75" customHeight="1">
      <c r="A3653" s="14" t="s">
        <v>8575</v>
      </c>
      <c r="B3653" s="370" t="s">
        <v>35700</v>
      </c>
      <c r="C3653" s="14" t="s">
        <v>165</v>
      </c>
      <c r="D3653" s="14" t="s">
        <v>21707</v>
      </c>
    </row>
    <row r="3654" spans="1:4" ht="15.75" customHeight="1">
      <c r="A3654" s="14" t="s">
        <v>8576</v>
      </c>
      <c r="B3654" s="370" t="s">
        <v>35701</v>
      </c>
      <c r="C3654" s="14" t="s">
        <v>165</v>
      </c>
      <c r="D3654" s="14" t="s">
        <v>19039</v>
      </c>
    </row>
    <row r="3655" spans="1:4" ht="15.75" customHeight="1">
      <c r="A3655" s="14" t="s">
        <v>8577</v>
      </c>
      <c r="B3655" s="370" t="s">
        <v>35702</v>
      </c>
      <c r="C3655" s="14" t="s">
        <v>165</v>
      </c>
      <c r="D3655" s="14" t="s">
        <v>36467</v>
      </c>
    </row>
    <row r="3656" spans="1:4" ht="15.75" customHeight="1">
      <c r="A3656" s="14" t="s">
        <v>8578</v>
      </c>
      <c r="B3656" s="370" t="s">
        <v>35703</v>
      </c>
      <c r="C3656" s="14" t="s">
        <v>165</v>
      </c>
      <c r="D3656" s="14" t="s">
        <v>19243</v>
      </c>
    </row>
    <row r="3657" spans="1:4" ht="15.75" customHeight="1">
      <c r="A3657" s="14" t="s">
        <v>8579</v>
      </c>
      <c r="B3657" s="370" t="s">
        <v>35704</v>
      </c>
      <c r="C3657" s="14" t="s">
        <v>165</v>
      </c>
      <c r="D3657" s="14" t="s">
        <v>18365</v>
      </c>
    </row>
    <row r="3658" spans="1:4" ht="15.75" customHeight="1">
      <c r="A3658" s="14" t="s">
        <v>8580</v>
      </c>
      <c r="B3658" s="370" t="s">
        <v>35705</v>
      </c>
      <c r="C3658" s="14" t="s">
        <v>165</v>
      </c>
      <c r="D3658" s="14" t="s">
        <v>19098</v>
      </c>
    </row>
    <row r="3659" spans="1:4" ht="15.75" customHeight="1">
      <c r="A3659" s="14" t="s">
        <v>8581</v>
      </c>
      <c r="B3659" s="370" t="s">
        <v>35706</v>
      </c>
      <c r="C3659" s="14" t="s">
        <v>165</v>
      </c>
      <c r="D3659" s="14" t="s">
        <v>40771</v>
      </c>
    </row>
    <row r="3660" spans="1:4" ht="15.75" customHeight="1">
      <c r="A3660" s="14" t="s">
        <v>8582</v>
      </c>
      <c r="B3660" s="370" t="s">
        <v>35707</v>
      </c>
      <c r="C3660" s="14" t="s">
        <v>165</v>
      </c>
      <c r="D3660" s="14" t="s">
        <v>40349</v>
      </c>
    </row>
    <row r="3661" spans="1:4" ht="15.75" customHeight="1">
      <c r="A3661" s="14" t="s">
        <v>8583</v>
      </c>
      <c r="B3661" s="370" t="s">
        <v>35708</v>
      </c>
      <c r="C3661" s="14" t="s">
        <v>165</v>
      </c>
      <c r="D3661" s="14" t="s">
        <v>40772</v>
      </c>
    </row>
    <row r="3662" spans="1:4" ht="15.75" customHeight="1">
      <c r="A3662" s="14" t="s">
        <v>8584</v>
      </c>
      <c r="B3662" s="370" t="s">
        <v>35709</v>
      </c>
      <c r="C3662" s="14" t="s">
        <v>165</v>
      </c>
      <c r="D3662" s="14" t="s">
        <v>40773</v>
      </c>
    </row>
    <row r="3663" spans="1:4" ht="15.75" customHeight="1">
      <c r="A3663" s="14" t="s">
        <v>8585</v>
      </c>
      <c r="B3663" s="370" t="s">
        <v>35710</v>
      </c>
      <c r="C3663" s="14" t="s">
        <v>165</v>
      </c>
      <c r="D3663" s="14" t="s">
        <v>40774</v>
      </c>
    </row>
    <row r="3664" spans="1:4" ht="15.75" customHeight="1">
      <c r="A3664" s="14" t="s">
        <v>8586</v>
      </c>
      <c r="B3664" s="370" t="s">
        <v>35711</v>
      </c>
      <c r="C3664" s="14" t="s">
        <v>165</v>
      </c>
      <c r="D3664" s="14" t="s">
        <v>21605</v>
      </c>
    </row>
    <row r="3665" spans="1:4" ht="15.75" customHeight="1">
      <c r="A3665" s="14" t="s">
        <v>8587</v>
      </c>
      <c r="B3665" s="370" t="s">
        <v>35712</v>
      </c>
      <c r="C3665" s="14" t="s">
        <v>165</v>
      </c>
      <c r="D3665" s="14" t="s">
        <v>40775</v>
      </c>
    </row>
    <row r="3666" spans="1:4" ht="15.75" customHeight="1">
      <c r="A3666" s="14" t="s">
        <v>8588</v>
      </c>
      <c r="B3666" s="370" t="s">
        <v>35713</v>
      </c>
      <c r="C3666" s="14" t="s">
        <v>165</v>
      </c>
      <c r="D3666" s="14" t="s">
        <v>36565</v>
      </c>
    </row>
    <row r="3667" spans="1:4" ht="15.75" customHeight="1">
      <c r="A3667" s="14" t="s">
        <v>8589</v>
      </c>
      <c r="B3667" s="370" t="s">
        <v>35714</v>
      </c>
      <c r="C3667" s="14" t="s">
        <v>165</v>
      </c>
      <c r="D3667" s="14" t="s">
        <v>19388</v>
      </c>
    </row>
    <row r="3668" spans="1:4" ht="15.75" customHeight="1">
      <c r="A3668" s="14" t="s">
        <v>8590</v>
      </c>
      <c r="B3668" s="370" t="s">
        <v>35715</v>
      </c>
      <c r="C3668" s="14" t="s">
        <v>165</v>
      </c>
      <c r="D3668" s="14" t="s">
        <v>19175</v>
      </c>
    </row>
    <row r="3669" spans="1:4" ht="15.75" customHeight="1">
      <c r="A3669" s="14" t="s">
        <v>8591</v>
      </c>
      <c r="B3669" s="370" t="s">
        <v>35716</v>
      </c>
      <c r="C3669" s="14" t="s">
        <v>165</v>
      </c>
      <c r="D3669" s="14" t="s">
        <v>40776</v>
      </c>
    </row>
    <row r="3670" spans="1:4" ht="15.75" customHeight="1">
      <c r="A3670" s="14" t="s">
        <v>8592</v>
      </c>
      <c r="B3670" s="370" t="s">
        <v>35717</v>
      </c>
      <c r="C3670" s="14" t="s">
        <v>165</v>
      </c>
      <c r="D3670" s="14" t="s">
        <v>39335</v>
      </c>
    </row>
    <row r="3671" spans="1:4" ht="15.75" customHeight="1">
      <c r="A3671" s="14" t="s">
        <v>8593</v>
      </c>
      <c r="B3671" s="370" t="s">
        <v>35718</v>
      </c>
      <c r="C3671" s="14" t="s">
        <v>165</v>
      </c>
      <c r="D3671" s="14" t="s">
        <v>22040</v>
      </c>
    </row>
    <row r="3672" spans="1:4" ht="15.75" customHeight="1">
      <c r="A3672" s="14" t="s">
        <v>8594</v>
      </c>
      <c r="B3672" s="370" t="s">
        <v>35719</v>
      </c>
      <c r="C3672" s="14" t="s">
        <v>165</v>
      </c>
      <c r="D3672" s="14" t="s">
        <v>40777</v>
      </c>
    </row>
    <row r="3673" spans="1:4" ht="15.75" customHeight="1">
      <c r="A3673" s="14" t="s">
        <v>8595</v>
      </c>
      <c r="B3673" s="370" t="s">
        <v>35720</v>
      </c>
      <c r="C3673" s="14" t="s">
        <v>165</v>
      </c>
      <c r="D3673" s="14" t="s">
        <v>36451</v>
      </c>
    </row>
    <row r="3674" spans="1:4" ht="15.75" customHeight="1">
      <c r="A3674" s="14" t="s">
        <v>8596</v>
      </c>
      <c r="B3674" s="370" t="s">
        <v>35721</v>
      </c>
      <c r="C3674" s="14" t="s">
        <v>165</v>
      </c>
      <c r="D3674" s="14" t="s">
        <v>18703</v>
      </c>
    </row>
    <row r="3675" spans="1:4" ht="15.75" customHeight="1">
      <c r="A3675" s="14" t="s">
        <v>8597</v>
      </c>
      <c r="B3675" s="370" t="s">
        <v>35722</v>
      </c>
      <c r="C3675" s="14" t="s">
        <v>165</v>
      </c>
      <c r="D3675" s="14" t="s">
        <v>37281</v>
      </c>
    </row>
    <row r="3676" spans="1:4" ht="15.75" customHeight="1">
      <c r="A3676" s="14" t="s">
        <v>8598</v>
      </c>
      <c r="B3676" s="370" t="s">
        <v>35723</v>
      </c>
      <c r="C3676" s="14" t="s">
        <v>165</v>
      </c>
      <c r="D3676" s="14" t="s">
        <v>40778</v>
      </c>
    </row>
    <row r="3677" spans="1:4" ht="15.75" customHeight="1">
      <c r="A3677" s="14" t="s">
        <v>8599</v>
      </c>
      <c r="B3677" s="370" t="s">
        <v>35724</v>
      </c>
      <c r="C3677" s="14" t="s">
        <v>165</v>
      </c>
      <c r="D3677" s="14" t="s">
        <v>18830</v>
      </c>
    </row>
    <row r="3678" spans="1:4" ht="15.75" customHeight="1">
      <c r="A3678" s="14" t="s">
        <v>8600</v>
      </c>
      <c r="B3678" s="370" t="s">
        <v>35725</v>
      </c>
      <c r="C3678" s="14" t="s">
        <v>165</v>
      </c>
      <c r="D3678" s="14" t="s">
        <v>40306</v>
      </c>
    </row>
    <row r="3679" spans="1:4" ht="15.75" customHeight="1">
      <c r="A3679" s="14" t="s">
        <v>8601</v>
      </c>
      <c r="B3679" s="370" t="s">
        <v>35726</v>
      </c>
      <c r="C3679" s="14" t="s">
        <v>165</v>
      </c>
      <c r="D3679" s="14" t="s">
        <v>19629</v>
      </c>
    </row>
    <row r="3680" spans="1:4" ht="15.75" customHeight="1">
      <c r="A3680" s="14" t="s">
        <v>8602</v>
      </c>
      <c r="B3680" s="370" t="s">
        <v>35727</v>
      </c>
      <c r="C3680" s="14" t="s">
        <v>165</v>
      </c>
      <c r="D3680" s="14" t="s">
        <v>18446</v>
      </c>
    </row>
    <row r="3681" spans="1:4" ht="15.75" customHeight="1">
      <c r="A3681" s="14" t="s">
        <v>8603</v>
      </c>
      <c r="B3681" s="370" t="s">
        <v>35728</v>
      </c>
      <c r="C3681" s="14" t="s">
        <v>165</v>
      </c>
      <c r="D3681" s="14" t="s">
        <v>18424</v>
      </c>
    </row>
    <row r="3682" spans="1:4" ht="15.75" customHeight="1">
      <c r="A3682" s="14" t="s">
        <v>8604</v>
      </c>
      <c r="B3682" s="370" t="s">
        <v>35729</v>
      </c>
      <c r="C3682" s="14" t="s">
        <v>165</v>
      </c>
      <c r="D3682" s="14" t="s">
        <v>36917</v>
      </c>
    </row>
    <row r="3683" spans="1:4" ht="15.75" customHeight="1">
      <c r="A3683" s="14" t="s">
        <v>8605</v>
      </c>
      <c r="B3683" s="370" t="s">
        <v>35730</v>
      </c>
      <c r="C3683" s="14" t="s">
        <v>165</v>
      </c>
      <c r="D3683" s="14" t="s">
        <v>21816</v>
      </c>
    </row>
    <row r="3684" spans="1:4" ht="15.75" customHeight="1">
      <c r="A3684" s="14" t="s">
        <v>8606</v>
      </c>
      <c r="B3684" s="370" t="s">
        <v>35731</v>
      </c>
      <c r="C3684" s="14" t="s">
        <v>165</v>
      </c>
      <c r="D3684" s="14" t="s">
        <v>36683</v>
      </c>
    </row>
    <row r="3685" spans="1:4" ht="15.75" customHeight="1">
      <c r="A3685" s="14" t="s">
        <v>8607</v>
      </c>
      <c r="B3685" s="370" t="s">
        <v>35732</v>
      </c>
      <c r="C3685" s="14" t="s">
        <v>165</v>
      </c>
      <c r="D3685" s="14" t="s">
        <v>18460</v>
      </c>
    </row>
    <row r="3686" spans="1:4" ht="15.75" customHeight="1">
      <c r="A3686" s="14" t="s">
        <v>8608</v>
      </c>
      <c r="B3686" s="370" t="s">
        <v>35733</v>
      </c>
      <c r="C3686" s="14" t="s">
        <v>165</v>
      </c>
      <c r="D3686" s="14" t="s">
        <v>22007</v>
      </c>
    </row>
    <row r="3687" spans="1:4" ht="15.75" customHeight="1">
      <c r="A3687" s="14" t="s">
        <v>8609</v>
      </c>
      <c r="B3687" s="370" t="s">
        <v>35734</v>
      </c>
      <c r="C3687" s="14" t="s">
        <v>165</v>
      </c>
      <c r="D3687" s="14" t="s">
        <v>40779</v>
      </c>
    </row>
    <row r="3688" spans="1:4" ht="15.75" customHeight="1">
      <c r="A3688" s="14" t="s">
        <v>8610</v>
      </c>
      <c r="B3688" s="370" t="s">
        <v>35735</v>
      </c>
      <c r="C3688" s="14" t="s">
        <v>165</v>
      </c>
      <c r="D3688" s="14" t="s">
        <v>19593</v>
      </c>
    </row>
    <row r="3689" spans="1:4" ht="15.75" customHeight="1">
      <c r="A3689" s="14" t="s">
        <v>8611</v>
      </c>
      <c r="B3689" s="370" t="s">
        <v>35736</v>
      </c>
      <c r="C3689" s="14" t="s">
        <v>165</v>
      </c>
      <c r="D3689" s="14" t="s">
        <v>40780</v>
      </c>
    </row>
    <row r="3690" spans="1:4" ht="15.75" customHeight="1">
      <c r="A3690" s="14" t="s">
        <v>8612</v>
      </c>
      <c r="B3690" s="370" t="s">
        <v>35737</v>
      </c>
      <c r="C3690" s="14" t="s">
        <v>165</v>
      </c>
      <c r="D3690" s="14" t="s">
        <v>36501</v>
      </c>
    </row>
    <row r="3691" spans="1:4" ht="15.75" customHeight="1">
      <c r="A3691" s="14" t="s">
        <v>8613</v>
      </c>
      <c r="B3691" s="370" t="s">
        <v>35738</v>
      </c>
      <c r="C3691" s="14" t="s">
        <v>165</v>
      </c>
      <c r="D3691" s="14" t="s">
        <v>37796</v>
      </c>
    </row>
    <row r="3692" spans="1:4" ht="15.75" customHeight="1">
      <c r="A3692" s="14" t="s">
        <v>8614</v>
      </c>
      <c r="B3692" s="370" t="s">
        <v>35739</v>
      </c>
      <c r="C3692" s="14" t="s">
        <v>165</v>
      </c>
      <c r="D3692" s="14" t="s">
        <v>18783</v>
      </c>
    </row>
    <row r="3693" spans="1:4" ht="15.75" customHeight="1">
      <c r="A3693" s="14" t="s">
        <v>8615</v>
      </c>
      <c r="B3693" s="370" t="s">
        <v>35740</v>
      </c>
      <c r="C3693" s="14" t="s">
        <v>165</v>
      </c>
      <c r="D3693" s="14" t="s">
        <v>37397</v>
      </c>
    </row>
    <row r="3694" spans="1:4" ht="15.75" customHeight="1">
      <c r="A3694" s="14" t="s">
        <v>8616</v>
      </c>
      <c r="B3694" s="370" t="s">
        <v>35741</v>
      </c>
      <c r="C3694" s="14" t="s">
        <v>165</v>
      </c>
      <c r="D3694" s="14" t="s">
        <v>19251</v>
      </c>
    </row>
    <row r="3695" spans="1:4" ht="15.75" customHeight="1">
      <c r="A3695" s="14" t="s">
        <v>8617</v>
      </c>
      <c r="B3695" s="370" t="s">
        <v>35742</v>
      </c>
      <c r="C3695" s="14" t="s">
        <v>165</v>
      </c>
      <c r="D3695" s="14" t="s">
        <v>18435</v>
      </c>
    </row>
    <row r="3696" spans="1:4" ht="15.75" customHeight="1">
      <c r="A3696" s="14" t="s">
        <v>8618</v>
      </c>
      <c r="B3696" s="370" t="s">
        <v>35743</v>
      </c>
      <c r="C3696" s="14" t="s">
        <v>165</v>
      </c>
      <c r="D3696" s="14" t="s">
        <v>19305</v>
      </c>
    </row>
    <row r="3697" spans="1:4" ht="15.75" customHeight="1">
      <c r="A3697" s="14" t="s">
        <v>8619</v>
      </c>
      <c r="B3697" s="370" t="s">
        <v>35744</v>
      </c>
      <c r="C3697" s="14" t="s">
        <v>165</v>
      </c>
      <c r="D3697" s="14" t="s">
        <v>19168</v>
      </c>
    </row>
    <row r="3698" spans="1:4" ht="15.75" customHeight="1">
      <c r="A3698" s="14" t="s">
        <v>8620</v>
      </c>
      <c r="B3698" s="370" t="s">
        <v>35745</v>
      </c>
      <c r="C3698" s="14" t="s">
        <v>165</v>
      </c>
      <c r="D3698" s="14" t="s">
        <v>39420</v>
      </c>
    </row>
    <row r="3699" spans="1:4" ht="15.75" customHeight="1">
      <c r="A3699" s="14" t="s">
        <v>8621</v>
      </c>
      <c r="B3699" s="370" t="s">
        <v>35746</v>
      </c>
      <c r="C3699" s="14" t="s">
        <v>165</v>
      </c>
      <c r="D3699" s="14" t="s">
        <v>39964</v>
      </c>
    </row>
    <row r="3700" spans="1:4" ht="15.75" customHeight="1">
      <c r="A3700" s="14" t="s">
        <v>8622</v>
      </c>
      <c r="B3700" s="370" t="s">
        <v>35747</v>
      </c>
      <c r="C3700" s="14" t="s">
        <v>165</v>
      </c>
      <c r="D3700" s="14" t="s">
        <v>19079</v>
      </c>
    </row>
    <row r="3701" spans="1:4" ht="15.75" customHeight="1">
      <c r="A3701" s="14" t="s">
        <v>8623</v>
      </c>
      <c r="B3701" s="370" t="s">
        <v>35748</v>
      </c>
      <c r="C3701" s="14" t="s">
        <v>165</v>
      </c>
      <c r="D3701" s="14" t="s">
        <v>36890</v>
      </c>
    </row>
    <row r="3702" spans="1:4" ht="15.75" customHeight="1">
      <c r="A3702" s="14" t="s">
        <v>8624</v>
      </c>
      <c r="B3702" s="370" t="s">
        <v>35749</v>
      </c>
      <c r="C3702" s="14" t="s">
        <v>165</v>
      </c>
      <c r="D3702" s="14" t="s">
        <v>21740</v>
      </c>
    </row>
    <row r="3703" spans="1:4" ht="15.75" customHeight="1">
      <c r="A3703" s="14" t="s">
        <v>8625</v>
      </c>
      <c r="B3703" s="370" t="s">
        <v>35750</v>
      </c>
      <c r="C3703" s="14" t="s">
        <v>165</v>
      </c>
      <c r="D3703" s="14" t="s">
        <v>19815</v>
      </c>
    </row>
    <row r="3704" spans="1:4" ht="15.75" customHeight="1">
      <c r="A3704" s="14" t="s">
        <v>8626</v>
      </c>
      <c r="B3704" s="370" t="s">
        <v>35751</v>
      </c>
      <c r="C3704" s="14" t="s">
        <v>165</v>
      </c>
      <c r="D3704" s="14" t="s">
        <v>19788</v>
      </c>
    </row>
    <row r="3705" spans="1:4" ht="15.75" customHeight="1">
      <c r="A3705" s="14" t="s">
        <v>8627</v>
      </c>
      <c r="B3705" s="370" t="s">
        <v>35752</v>
      </c>
      <c r="C3705" s="14" t="s">
        <v>165</v>
      </c>
      <c r="D3705" s="14" t="s">
        <v>36565</v>
      </c>
    </row>
    <row r="3706" spans="1:4" ht="15.75" customHeight="1">
      <c r="A3706" s="14" t="s">
        <v>8628</v>
      </c>
      <c r="B3706" s="370" t="s">
        <v>35753</v>
      </c>
      <c r="C3706" s="14" t="s">
        <v>165</v>
      </c>
      <c r="D3706" s="14" t="s">
        <v>19094</v>
      </c>
    </row>
    <row r="3707" spans="1:4" ht="15.75" customHeight="1">
      <c r="A3707" s="14" t="s">
        <v>8629</v>
      </c>
      <c r="B3707" s="370" t="s">
        <v>35754</v>
      </c>
      <c r="C3707" s="14" t="s">
        <v>165</v>
      </c>
      <c r="D3707" s="14" t="s">
        <v>19590</v>
      </c>
    </row>
    <row r="3708" spans="1:4" ht="15.75" customHeight="1">
      <c r="A3708" s="14" t="s">
        <v>8630</v>
      </c>
      <c r="B3708" s="370" t="s">
        <v>35755</v>
      </c>
      <c r="C3708" s="14" t="s">
        <v>165</v>
      </c>
      <c r="D3708" s="14" t="s">
        <v>36651</v>
      </c>
    </row>
    <row r="3709" spans="1:4" ht="15.75" customHeight="1">
      <c r="A3709" s="14" t="s">
        <v>8631</v>
      </c>
      <c r="B3709" s="370" t="s">
        <v>35756</v>
      </c>
      <c r="C3709" s="14" t="s">
        <v>165</v>
      </c>
      <c r="D3709" s="14" t="s">
        <v>40781</v>
      </c>
    </row>
    <row r="3710" spans="1:4" ht="15.75" customHeight="1">
      <c r="A3710" s="14" t="s">
        <v>8632</v>
      </c>
      <c r="B3710" s="370" t="s">
        <v>35757</v>
      </c>
      <c r="C3710" s="14" t="s">
        <v>165</v>
      </c>
      <c r="D3710" s="14" t="s">
        <v>21818</v>
      </c>
    </row>
    <row r="3711" spans="1:4" ht="15.75" customHeight="1">
      <c r="A3711" s="14" t="s">
        <v>8633</v>
      </c>
      <c r="B3711" s="370" t="s">
        <v>35758</v>
      </c>
      <c r="C3711" s="14" t="s">
        <v>165</v>
      </c>
      <c r="D3711" s="14" t="s">
        <v>18426</v>
      </c>
    </row>
    <row r="3712" spans="1:4" ht="15.75" customHeight="1">
      <c r="A3712" s="14" t="s">
        <v>8634</v>
      </c>
      <c r="B3712" s="370" t="s">
        <v>35759</v>
      </c>
      <c r="C3712" s="14" t="s">
        <v>165</v>
      </c>
      <c r="D3712" s="14" t="s">
        <v>40782</v>
      </c>
    </row>
    <row r="3713" spans="1:4" ht="15.75" customHeight="1">
      <c r="A3713" s="14" t="s">
        <v>8635</v>
      </c>
      <c r="B3713" s="370" t="s">
        <v>35760</v>
      </c>
      <c r="C3713" s="14" t="s">
        <v>165</v>
      </c>
      <c r="D3713" s="14" t="s">
        <v>19105</v>
      </c>
    </row>
    <row r="3714" spans="1:4" ht="15.75" customHeight="1">
      <c r="A3714" s="14" t="s">
        <v>8636</v>
      </c>
      <c r="B3714" s="370" t="s">
        <v>35761</v>
      </c>
      <c r="C3714" s="14" t="s">
        <v>165</v>
      </c>
      <c r="D3714" s="14" t="s">
        <v>40783</v>
      </c>
    </row>
    <row r="3715" spans="1:4" ht="15.75" customHeight="1">
      <c r="A3715" s="14" t="s">
        <v>8637</v>
      </c>
      <c r="B3715" s="370" t="s">
        <v>35762</v>
      </c>
      <c r="C3715" s="14" t="s">
        <v>165</v>
      </c>
      <c r="D3715" s="14" t="s">
        <v>19841</v>
      </c>
    </row>
    <row r="3716" spans="1:4" ht="15.75" customHeight="1">
      <c r="A3716" s="14" t="s">
        <v>8638</v>
      </c>
      <c r="B3716" s="370" t="s">
        <v>35763</v>
      </c>
      <c r="C3716" s="14" t="s">
        <v>165</v>
      </c>
      <c r="D3716" s="14" t="s">
        <v>36908</v>
      </c>
    </row>
    <row r="3717" spans="1:4" ht="15.75" customHeight="1">
      <c r="A3717" s="14" t="s">
        <v>8639</v>
      </c>
      <c r="B3717" s="370" t="s">
        <v>35764</v>
      </c>
      <c r="C3717" s="14" t="s">
        <v>165</v>
      </c>
      <c r="D3717" s="14" t="s">
        <v>37034</v>
      </c>
    </row>
    <row r="3718" spans="1:4" ht="15.75" customHeight="1">
      <c r="A3718" s="14" t="s">
        <v>8640</v>
      </c>
      <c r="B3718" s="370" t="s">
        <v>35765</v>
      </c>
      <c r="C3718" s="14" t="s">
        <v>165</v>
      </c>
      <c r="D3718" s="14" t="s">
        <v>19801</v>
      </c>
    </row>
    <row r="3719" spans="1:4" ht="15.75" customHeight="1">
      <c r="A3719" s="14" t="s">
        <v>8641</v>
      </c>
      <c r="B3719" s="370" t="s">
        <v>35766</v>
      </c>
      <c r="C3719" s="14" t="s">
        <v>165</v>
      </c>
      <c r="D3719" s="14" t="s">
        <v>21858</v>
      </c>
    </row>
    <row r="3720" spans="1:4" ht="15.75" customHeight="1">
      <c r="A3720" s="14" t="s">
        <v>8642</v>
      </c>
      <c r="B3720" s="370" t="s">
        <v>35767</v>
      </c>
      <c r="C3720" s="14" t="s">
        <v>165</v>
      </c>
      <c r="D3720" s="14" t="s">
        <v>37034</v>
      </c>
    </row>
    <row r="3721" spans="1:4" ht="15.75" customHeight="1">
      <c r="A3721" s="14" t="s">
        <v>8643</v>
      </c>
      <c r="B3721" s="370" t="s">
        <v>35768</v>
      </c>
      <c r="C3721" s="14" t="s">
        <v>165</v>
      </c>
      <c r="D3721" s="14" t="s">
        <v>22010</v>
      </c>
    </row>
    <row r="3722" spans="1:4" ht="15.75" customHeight="1">
      <c r="A3722" s="14" t="s">
        <v>8644</v>
      </c>
      <c r="B3722" s="370" t="s">
        <v>35769</v>
      </c>
      <c r="C3722" s="14" t="s">
        <v>165</v>
      </c>
      <c r="D3722" s="14" t="s">
        <v>19750</v>
      </c>
    </row>
    <row r="3723" spans="1:4" ht="15.75" customHeight="1">
      <c r="A3723" s="14" t="s">
        <v>8645</v>
      </c>
      <c r="B3723" s="370" t="s">
        <v>35770</v>
      </c>
      <c r="C3723" s="14" t="s">
        <v>165</v>
      </c>
      <c r="D3723" s="14" t="s">
        <v>40784</v>
      </c>
    </row>
    <row r="3724" spans="1:4" ht="15.75" customHeight="1">
      <c r="A3724" s="14" t="s">
        <v>8646</v>
      </c>
      <c r="B3724" s="370" t="s">
        <v>35771</v>
      </c>
      <c r="C3724" s="14" t="s">
        <v>165</v>
      </c>
      <c r="D3724" s="14" t="s">
        <v>19118</v>
      </c>
    </row>
    <row r="3725" spans="1:4" ht="15.75" customHeight="1">
      <c r="A3725" s="14" t="s">
        <v>8647</v>
      </c>
      <c r="B3725" s="370" t="s">
        <v>35772</v>
      </c>
      <c r="C3725" s="14" t="s">
        <v>165</v>
      </c>
      <c r="D3725" s="14" t="s">
        <v>40785</v>
      </c>
    </row>
    <row r="3726" spans="1:4" ht="15.75" customHeight="1">
      <c r="A3726" s="14" t="s">
        <v>8648</v>
      </c>
      <c r="B3726" s="370" t="s">
        <v>35773</v>
      </c>
      <c r="C3726" s="14" t="s">
        <v>165</v>
      </c>
      <c r="D3726" s="14" t="s">
        <v>37244</v>
      </c>
    </row>
    <row r="3727" spans="1:4" ht="15.75" customHeight="1">
      <c r="A3727" s="14" t="s">
        <v>8649</v>
      </c>
      <c r="B3727" s="370" t="s">
        <v>35774</v>
      </c>
      <c r="C3727" s="14" t="s">
        <v>165</v>
      </c>
      <c r="D3727" s="14" t="s">
        <v>40786</v>
      </c>
    </row>
    <row r="3728" spans="1:4" ht="15.75" customHeight="1">
      <c r="A3728" s="14" t="s">
        <v>8650</v>
      </c>
      <c r="B3728" s="370" t="s">
        <v>35775</v>
      </c>
      <c r="C3728" s="14" t="s">
        <v>165</v>
      </c>
      <c r="D3728" s="14" t="s">
        <v>36919</v>
      </c>
    </row>
    <row r="3729" spans="1:4" ht="15.75" customHeight="1">
      <c r="A3729" s="14" t="s">
        <v>8651</v>
      </c>
      <c r="B3729" s="370" t="s">
        <v>35776</v>
      </c>
      <c r="C3729" s="14" t="s">
        <v>165</v>
      </c>
      <c r="D3729" s="14" t="s">
        <v>37169</v>
      </c>
    </row>
    <row r="3730" spans="1:4" ht="15.75" customHeight="1">
      <c r="A3730" s="14" t="s">
        <v>8652</v>
      </c>
      <c r="B3730" s="370" t="s">
        <v>35777</v>
      </c>
      <c r="C3730" s="14" t="s">
        <v>165</v>
      </c>
      <c r="D3730" s="14" t="s">
        <v>19820</v>
      </c>
    </row>
    <row r="3731" spans="1:4" ht="15.75" customHeight="1">
      <c r="A3731" s="14" t="s">
        <v>8653</v>
      </c>
      <c r="B3731" s="370" t="s">
        <v>35778</v>
      </c>
      <c r="C3731" s="14" t="s">
        <v>165</v>
      </c>
      <c r="D3731" s="14" t="s">
        <v>38773</v>
      </c>
    </row>
    <row r="3732" spans="1:4" ht="15.75" customHeight="1">
      <c r="A3732" s="14" t="s">
        <v>8654</v>
      </c>
      <c r="B3732" s="370" t="s">
        <v>35779</v>
      </c>
      <c r="C3732" s="14" t="s">
        <v>165</v>
      </c>
      <c r="D3732" s="14" t="s">
        <v>19195</v>
      </c>
    </row>
    <row r="3733" spans="1:4" ht="15.75" customHeight="1">
      <c r="A3733" s="14" t="s">
        <v>8655</v>
      </c>
      <c r="B3733" s="370" t="s">
        <v>35780</v>
      </c>
      <c r="C3733" s="14" t="s">
        <v>165</v>
      </c>
      <c r="D3733" s="14" t="s">
        <v>40787</v>
      </c>
    </row>
    <row r="3734" spans="1:4" ht="15.75" customHeight="1">
      <c r="A3734" s="14" t="s">
        <v>8656</v>
      </c>
      <c r="B3734" s="370" t="s">
        <v>35781</v>
      </c>
      <c r="C3734" s="14" t="s">
        <v>165</v>
      </c>
      <c r="D3734" s="14" t="s">
        <v>40788</v>
      </c>
    </row>
    <row r="3735" spans="1:4" ht="15.75" customHeight="1">
      <c r="A3735" s="14" t="s">
        <v>8657</v>
      </c>
      <c r="B3735" s="370" t="s">
        <v>35782</v>
      </c>
      <c r="C3735" s="14" t="s">
        <v>165</v>
      </c>
      <c r="D3735" s="14" t="s">
        <v>40789</v>
      </c>
    </row>
    <row r="3736" spans="1:4" ht="15.75" customHeight="1">
      <c r="A3736" s="14" t="s">
        <v>8658</v>
      </c>
      <c r="B3736" s="370" t="s">
        <v>35783</v>
      </c>
      <c r="C3736" s="14" t="s">
        <v>165</v>
      </c>
      <c r="D3736" s="14" t="s">
        <v>18915</v>
      </c>
    </row>
    <row r="3737" spans="1:4" ht="15.75" customHeight="1">
      <c r="A3737" s="14" t="s">
        <v>8659</v>
      </c>
      <c r="B3737" s="370" t="s">
        <v>35784</v>
      </c>
      <c r="C3737" s="14" t="s">
        <v>165</v>
      </c>
      <c r="D3737" s="14" t="s">
        <v>40790</v>
      </c>
    </row>
    <row r="3738" spans="1:4" ht="15.75" customHeight="1">
      <c r="A3738" s="14" t="s">
        <v>8660</v>
      </c>
      <c r="B3738" s="370" t="s">
        <v>35785</v>
      </c>
      <c r="C3738" s="14" t="s">
        <v>165</v>
      </c>
      <c r="D3738" s="14" t="s">
        <v>18956</v>
      </c>
    </row>
    <row r="3739" spans="1:4" ht="15.75" customHeight="1">
      <c r="A3739" s="14" t="s">
        <v>8661</v>
      </c>
      <c r="B3739" s="370" t="s">
        <v>35786</v>
      </c>
      <c r="C3739" s="14" t="s">
        <v>165</v>
      </c>
      <c r="D3739" s="14" t="s">
        <v>40791</v>
      </c>
    </row>
    <row r="3740" spans="1:4" ht="15.75" customHeight="1">
      <c r="A3740" s="14" t="s">
        <v>8662</v>
      </c>
      <c r="B3740" s="370" t="s">
        <v>35787</v>
      </c>
      <c r="C3740" s="14" t="s">
        <v>165</v>
      </c>
      <c r="D3740" s="14" t="s">
        <v>38250</v>
      </c>
    </row>
    <row r="3741" spans="1:4" ht="15.75" customHeight="1">
      <c r="A3741" s="14" t="s">
        <v>8663</v>
      </c>
      <c r="B3741" s="370" t="s">
        <v>35788</v>
      </c>
      <c r="C3741" s="14" t="s">
        <v>165</v>
      </c>
      <c r="D3741" s="14" t="s">
        <v>40792</v>
      </c>
    </row>
    <row r="3742" spans="1:4" ht="15.75" customHeight="1">
      <c r="A3742" s="14" t="s">
        <v>8664</v>
      </c>
      <c r="B3742" s="370" t="s">
        <v>35789</v>
      </c>
      <c r="C3742" s="14" t="s">
        <v>165</v>
      </c>
      <c r="D3742" s="14" t="s">
        <v>37330</v>
      </c>
    </row>
    <row r="3743" spans="1:4" ht="15.75" customHeight="1">
      <c r="A3743" s="14" t="s">
        <v>8665</v>
      </c>
      <c r="B3743" s="370" t="s">
        <v>35790</v>
      </c>
      <c r="C3743" s="14" t="s">
        <v>165</v>
      </c>
      <c r="D3743" s="14" t="s">
        <v>40793</v>
      </c>
    </row>
    <row r="3744" spans="1:4" ht="15.75" customHeight="1">
      <c r="A3744" s="14" t="s">
        <v>8666</v>
      </c>
      <c r="B3744" s="370" t="s">
        <v>35791</v>
      </c>
      <c r="C3744" s="14" t="s">
        <v>165</v>
      </c>
      <c r="D3744" s="14" t="s">
        <v>36800</v>
      </c>
    </row>
    <row r="3745" spans="1:4" ht="15.75" customHeight="1">
      <c r="A3745" s="14" t="s">
        <v>8667</v>
      </c>
      <c r="B3745" s="370" t="s">
        <v>35792</v>
      </c>
      <c r="C3745" s="14" t="s">
        <v>165</v>
      </c>
      <c r="D3745" s="14" t="s">
        <v>36438</v>
      </c>
    </row>
    <row r="3746" spans="1:4" ht="15.75" customHeight="1">
      <c r="A3746" s="14" t="s">
        <v>8668</v>
      </c>
      <c r="B3746" s="370" t="s">
        <v>35793</v>
      </c>
      <c r="C3746" s="14" t="s">
        <v>165</v>
      </c>
      <c r="D3746" s="14" t="s">
        <v>19359</v>
      </c>
    </row>
    <row r="3747" spans="1:4" ht="15.75" customHeight="1">
      <c r="A3747" s="14" t="s">
        <v>8669</v>
      </c>
      <c r="B3747" s="370" t="s">
        <v>35794</v>
      </c>
      <c r="C3747" s="14" t="s">
        <v>165</v>
      </c>
      <c r="D3747" s="14" t="s">
        <v>36496</v>
      </c>
    </row>
    <row r="3748" spans="1:4" ht="15.75" customHeight="1">
      <c r="A3748" s="14" t="s">
        <v>8670</v>
      </c>
      <c r="B3748" s="370" t="s">
        <v>35795</v>
      </c>
      <c r="C3748" s="14" t="s">
        <v>165</v>
      </c>
      <c r="D3748" s="14" t="s">
        <v>19580</v>
      </c>
    </row>
    <row r="3749" spans="1:4" ht="15.75" customHeight="1">
      <c r="A3749" s="14" t="s">
        <v>8671</v>
      </c>
      <c r="B3749" s="370" t="s">
        <v>35796</v>
      </c>
      <c r="C3749" s="14" t="s">
        <v>165</v>
      </c>
      <c r="D3749" s="14" t="s">
        <v>19225</v>
      </c>
    </row>
    <row r="3750" spans="1:4" ht="15.75" customHeight="1">
      <c r="A3750" s="14" t="s">
        <v>8672</v>
      </c>
      <c r="B3750" s="370" t="s">
        <v>35797</v>
      </c>
      <c r="C3750" s="14" t="s">
        <v>165</v>
      </c>
      <c r="D3750" s="14" t="s">
        <v>19920</v>
      </c>
    </row>
    <row r="3751" spans="1:4" ht="15.75" customHeight="1">
      <c r="A3751" s="14" t="s">
        <v>8673</v>
      </c>
      <c r="B3751" s="370" t="s">
        <v>35798</v>
      </c>
      <c r="C3751" s="14" t="s">
        <v>165</v>
      </c>
      <c r="D3751" s="14" t="s">
        <v>40794</v>
      </c>
    </row>
    <row r="3752" spans="1:4" ht="15.75" customHeight="1">
      <c r="A3752" s="14" t="s">
        <v>8674</v>
      </c>
      <c r="B3752" s="370" t="s">
        <v>35799</v>
      </c>
      <c r="C3752" s="14" t="s">
        <v>165</v>
      </c>
      <c r="D3752" s="14" t="s">
        <v>40795</v>
      </c>
    </row>
    <row r="3753" spans="1:4" ht="15.75" customHeight="1">
      <c r="A3753" s="14" t="s">
        <v>8675</v>
      </c>
      <c r="B3753" s="370" t="s">
        <v>35800</v>
      </c>
      <c r="C3753" s="14" t="s">
        <v>165</v>
      </c>
      <c r="D3753" s="14" t="s">
        <v>40318</v>
      </c>
    </row>
    <row r="3754" spans="1:4" ht="15.75" customHeight="1">
      <c r="A3754" s="14" t="s">
        <v>8676</v>
      </c>
      <c r="B3754" s="370" t="s">
        <v>35801</v>
      </c>
      <c r="C3754" s="14" t="s">
        <v>165</v>
      </c>
      <c r="D3754" s="14" t="s">
        <v>40796</v>
      </c>
    </row>
    <row r="3755" spans="1:4" ht="15.75" customHeight="1">
      <c r="A3755" s="14" t="s">
        <v>8677</v>
      </c>
      <c r="B3755" s="370" t="s">
        <v>35802</v>
      </c>
      <c r="C3755" s="14" t="s">
        <v>165</v>
      </c>
      <c r="D3755" s="14" t="s">
        <v>19426</v>
      </c>
    </row>
    <row r="3756" spans="1:4" ht="15.75" customHeight="1">
      <c r="A3756" s="14" t="s">
        <v>8678</v>
      </c>
      <c r="B3756" s="370" t="s">
        <v>35803</v>
      </c>
      <c r="C3756" s="14" t="s">
        <v>165</v>
      </c>
      <c r="D3756" s="14" t="s">
        <v>40797</v>
      </c>
    </row>
    <row r="3757" spans="1:4" ht="15.75" customHeight="1">
      <c r="A3757" s="14" t="s">
        <v>8679</v>
      </c>
      <c r="B3757" s="370" t="s">
        <v>35804</v>
      </c>
      <c r="C3757" s="14" t="s">
        <v>165</v>
      </c>
      <c r="D3757" s="14" t="s">
        <v>40798</v>
      </c>
    </row>
    <row r="3758" spans="1:4" ht="15.75" customHeight="1">
      <c r="A3758" s="14" t="s">
        <v>8680</v>
      </c>
      <c r="B3758" s="370" t="s">
        <v>35805</v>
      </c>
      <c r="C3758" s="14" t="s">
        <v>165</v>
      </c>
      <c r="D3758" s="14" t="s">
        <v>37191</v>
      </c>
    </row>
    <row r="3759" spans="1:4" ht="15.75" customHeight="1">
      <c r="A3759" s="14" t="s">
        <v>8681</v>
      </c>
      <c r="B3759" s="370" t="s">
        <v>35806</v>
      </c>
      <c r="C3759" s="14" t="s">
        <v>165</v>
      </c>
      <c r="D3759" s="14" t="s">
        <v>19194</v>
      </c>
    </row>
    <row r="3760" spans="1:4" ht="15.75" customHeight="1">
      <c r="A3760" s="14" t="s">
        <v>8682</v>
      </c>
      <c r="B3760" s="370" t="s">
        <v>35807</v>
      </c>
      <c r="C3760" s="14" t="s">
        <v>165</v>
      </c>
      <c r="D3760" s="14" t="s">
        <v>19410</v>
      </c>
    </row>
    <row r="3761" spans="1:4" ht="15.75" customHeight="1">
      <c r="A3761" s="14" t="s">
        <v>8683</v>
      </c>
      <c r="B3761" s="370" t="s">
        <v>35808</v>
      </c>
      <c r="C3761" s="14" t="s">
        <v>165</v>
      </c>
      <c r="D3761" s="14" t="s">
        <v>19091</v>
      </c>
    </row>
    <row r="3762" spans="1:4" ht="15.75" customHeight="1">
      <c r="A3762" s="14" t="s">
        <v>8684</v>
      </c>
      <c r="B3762" s="370" t="s">
        <v>35809</v>
      </c>
      <c r="C3762" s="14" t="s">
        <v>165</v>
      </c>
      <c r="D3762" s="14" t="s">
        <v>40799</v>
      </c>
    </row>
    <row r="3763" spans="1:4" ht="15.75" customHeight="1">
      <c r="A3763" s="14" t="s">
        <v>8685</v>
      </c>
      <c r="B3763" s="370" t="s">
        <v>35810</v>
      </c>
      <c r="C3763" s="14" t="s">
        <v>165</v>
      </c>
      <c r="D3763" s="14" t="s">
        <v>21828</v>
      </c>
    </row>
    <row r="3764" spans="1:4" ht="15.75" customHeight="1">
      <c r="A3764" s="14" t="s">
        <v>8686</v>
      </c>
      <c r="B3764" s="370" t="s">
        <v>35811</v>
      </c>
      <c r="C3764" s="14" t="s">
        <v>165</v>
      </c>
      <c r="D3764" s="14" t="s">
        <v>18655</v>
      </c>
    </row>
    <row r="3765" spans="1:4" ht="15.75" customHeight="1">
      <c r="A3765" s="14" t="s">
        <v>8687</v>
      </c>
      <c r="B3765" s="370" t="s">
        <v>35812</v>
      </c>
      <c r="C3765" s="14" t="s">
        <v>165</v>
      </c>
      <c r="D3765" s="14" t="s">
        <v>40800</v>
      </c>
    </row>
    <row r="3766" spans="1:4" ht="15.75" customHeight="1">
      <c r="A3766" s="14" t="s">
        <v>8688</v>
      </c>
      <c r="B3766" s="370" t="s">
        <v>35813</v>
      </c>
      <c r="C3766" s="14" t="s">
        <v>165</v>
      </c>
      <c r="D3766" s="14" t="s">
        <v>37148</v>
      </c>
    </row>
    <row r="3767" spans="1:4" ht="15.75" customHeight="1">
      <c r="A3767" s="14" t="s">
        <v>8689</v>
      </c>
      <c r="B3767" s="370" t="s">
        <v>35814</v>
      </c>
      <c r="C3767" s="14" t="s">
        <v>165</v>
      </c>
      <c r="D3767" s="14" t="s">
        <v>40801</v>
      </c>
    </row>
    <row r="3768" spans="1:4" ht="15.75" customHeight="1">
      <c r="A3768" s="14" t="s">
        <v>8690</v>
      </c>
      <c r="B3768" s="370" t="s">
        <v>35815</v>
      </c>
      <c r="C3768" s="14" t="s">
        <v>165</v>
      </c>
      <c r="D3768" s="14" t="s">
        <v>18895</v>
      </c>
    </row>
    <row r="3769" spans="1:4" ht="15.75" customHeight="1">
      <c r="A3769" s="14" t="s">
        <v>8691</v>
      </c>
      <c r="B3769" s="370" t="s">
        <v>35816</v>
      </c>
      <c r="C3769" s="14" t="s">
        <v>165</v>
      </c>
      <c r="D3769" s="14" t="s">
        <v>40802</v>
      </c>
    </row>
    <row r="3770" spans="1:4" ht="15.75" customHeight="1">
      <c r="A3770" s="14" t="s">
        <v>8692</v>
      </c>
      <c r="B3770" s="370" t="s">
        <v>35817</v>
      </c>
      <c r="C3770" s="14" t="s">
        <v>165</v>
      </c>
      <c r="D3770" s="14" t="s">
        <v>40803</v>
      </c>
    </row>
    <row r="3771" spans="1:4" ht="15.75" customHeight="1">
      <c r="A3771" s="14" t="s">
        <v>8693</v>
      </c>
      <c r="B3771" s="370" t="s">
        <v>35818</v>
      </c>
      <c r="C3771" s="14" t="s">
        <v>165</v>
      </c>
      <c r="D3771" s="14" t="s">
        <v>22014</v>
      </c>
    </row>
    <row r="3772" spans="1:4" ht="15.75" customHeight="1">
      <c r="A3772" s="14" t="s">
        <v>8694</v>
      </c>
      <c r="B3772" s="370" t="s">
        <v>35819</v>
      </c>
      <c r="C3772" s="14" t="s">
        <v>165</v>
      </c>
      <c r="D3772" s="14" t="s">
        <v>38181</v>
      </c>
    </row>
    <row r="3773" spans="1:4" ht="15.75" customHeight="1">
      <c r="A3773" s="14" t="s">
        <v>8695</v>
      </c>
      <c r="B3773" s="370" t="s">
        <v>35820</v>
      </c>
      <c r="C3773" s="14" t="s">
        <v>165</v>
      </c>
      <c r="D3773" s="14" t="s">
        <v>40804</v>
      </c>
    </row>
    <row r="3774" spans="1:4" ht="15.75" customHeight="1">
      <c r="A3774" s="14" t="s">
        <v>8696</v>
      </c>
      <c r="B3774" s="370" t="s">
        <v>35821</v>
      </c>
      <c r="C3774" s="14" t="s">
        <v>165</v>
      </c>
      <c r="D3774" s="14" t="s">
        <v>18905</v>
      </c>
    </row>
    <row r="3775" spans="1:4" ht="15.75" customHeight="1">
      <c r="A3775" s="14" t="s">
        <v>8697</v>
      </c>
      <c r="B3775" s="370" t="s">
        <v>35822</v>
      </c>
      <c r="C3775" s="14" t="s">
        <v>165</v>
      </c>
      <c r="D3775" s="14" t="s">
        <v>37084</v>
      </c>
    </row>
    <row r="3776" spans="1:4" ht="15.75" customHeight="1">
      <c r="A3776" s="14" t="s">
        <v>8698</v>
      </c>
      <c r="B3776" s="370" t="s">
        <v>35823</v>
      </c>
      <c r="C3776" s="14" t="s">
        <v>165</v>
      </c>
      <c r="D3776" s="14" t="s">
        <v>19719</v>
      </c>
    </row>
    <row r="3777" spans="1:4" ht="15.75" customHeight="1">
      <c r="A3777" s="14" t="s">
        <v>8699</v>
      </c>
      <c r="B3777" s="370" t="s">
        <v>35824</v>
      </c>
      <c r="C3777" s="14" t="s">
        <v>165</v>
      </c>
      <c r="D3777" s="14" t="s">
        <v>40805</v>
      </c>
    </row>
    <row r="3778" spans="1:4" ht="15.75" customHeight="1">
      <c r="A3778" s="14" t="s">
        <v>8700</v>
      </c>
      <c r="B3778" s="370" t="s">
        <v>35825</v>
      </c>
      <c r="C3778" s="14" t="s">
        <v>165</v>
      </c>
      <c r="D3778" s="14" t="s">
        <v>38261</v>
      </c>
    </row>
    <row r="3779" spans="1:4" ht="15.75" customHeight="1">
      <c r="A3779" s="14" t="s">
        <v>8701</v>
      </c>
      <c r="B3779" s="370" t="s">
        <v>35826</v>
      </c>
      <c r="C3779" s="14" t="s">
        <v>165</v>
      </c>
      <c r="D3779" s="14" t="s">
        <v>40806</v>
      </c>
    </row>
    <row r="3780" spans="1:4" ht="15.75" customHeight="1">
      <c r="A3780" s="14" t="s">
        <v>8702</v>
      </c>
      <c r="B3780" s="370" t="s">
        <v>35827</v>
      </c>
      <c r="C3780" s="14" t="s">
        <v>165</v>
      </c>
      <c r="D3780" s="14" t="s">
        <v>40807</v>
      </c>
    </row>
    <row r="3781" spans="1:4" ht="15.75" customHeight="1">
      <c r="A3781" s="14" t="s">
        <v>8703</v>
      </c>
      <c r="B3781" s="370" t="s">
        <v>35828</v>
      </c>
      <c r="C3781" s="14" t="s">
        <v>165</v>
      </c>
      <c r="D3781" s="14" t="s">
        <v>39766</v>
      </c>
    </row>
    <row r="3782" spans="1:4" ht="15.75" customHeight="1">
      <c r="A3782" s="14" t="s">
        <v>8704</v>
      </c>
      <c r="B3782" s="370" t="s">
        <v>35829</v>
      </c>
      <c r="C3782" s="14" t="s">
        <v>165</v>
      </c>
      <c r="D3782" s="14" t="s">
        <v>21849</v>
      </c>
    </row>
    <row r="3783" spans="1:4" ht="15.75" customHeight="1">
      <c r="A3783" s="14" t="s">
        <v>8705</v>
      </c>
      <c r="B3783" s="370" t="s">
        <v>35830</v>
      </c>
      <c r="C3783" s="14" t="s">
        <v>165</v>
      </c>
      <c r="D3783" s="14" t="s">
        <v>37168</v>
      </c>
    </row>
    <row r="3784" spans="1:4" ht="15.75" customHeight="1">
      <c r="A3784" s="14" t="s">
        <v>8706</v>
      </c>
      <c r="B3784" s="370" t="s">
        <v>35831</v>
      </c>
      <c r="C3784" s="14" t="s">
        <v>165</v>
      </c>
      <c r="D3784" s="14" t="s">
        <v>36900</v>
      </c>
    </row>
    <row r="3785" spans="1:4" ht="15.75" customHeight="1">
      <c r="A3785" s="14" t="s">
        <v>8707</v>
      </c>
      <c r="B3785" s="370" t="s">
        <v>35832</v>
      </c>
      <c r="C3785" s="14" t="s">
        <v>165</v>
      </c>
      <c r="D3785" s="14" t="s">
        <v>37128</v>
      </c>
    </row>
    <row r="3786" spans="1:4" ht="15.75" customHeight="1">
      <c r="A3786" s="14" t="s">
        <v>8708</v>
      </c>
      <c r="B3786" s="370" t="s">
        <v>35833</v>
      </c>
      <c r="C3786" s="14" t="s">
        <v>165</v>
      </c>
      <c r="D3786" s="14" t="s">
        <v>40808</v>
      </c>
    </row>
    <row r="3787" spans="1:4" ht="15.75" customHeight="1">
      <c r="A3787" s="14" t="s">
        <v>8709</v>
      </c>
      <c r="B3787" s="370" t="s">
        <v>35834</v>
      </c>
      <c r="C3787" s="14" t="s">
        <v>165</v>
      </c>
      <c r="D3787" s="14" t="s">
        <v>19903</v>
      </c>
    </row>
    <row r="3788" spans="1:4" ht="15.75" customHeight="1">
      <c r="A3788" s="14" t="s">
        <v>8710</v>
      </c>
      <c r="B3788" s="370" t="s">
        <v>35835</v>
      </c>
      <c r="C3788" s="14" t="s">
        <v>165</v>
      </c>
      <c r="D3788" s="14" t="s">
        <v>37201</v>
      </c>
    </row>
    <row r="3789" spans="1:4" ht="15.75" customHeight="1">
      <c r="A3789" s="14" t="s">
        <v>8711</v>
      </c>
      <c r="B3789" s="370" t="s">
        <v>35836</v>
      </c>
      <c r="C3789" s="14" t="s">
        <v>165</v>
      </c>
      <c r="D3789" s="14" t="s">
        <v>18770</v>
      </c>
    </row>
    <row r="3790" spans="1:4" ht="15.75" customHeight="1">
      <c r="A3790" s="14" t="s">
        <v>8712</v>
      </c>
      <c r="B3790" s="370" t="s">
        <v>35837</v>
      </c>
      <c r="C3790" s="14" t="s">
        <v>165</v>
      </c>
      <c r="D3790" s="14" t="s">
        <v>21826</v>
      </c>
    </row>
    <row r="3791" spans="1:4" ht="15.75" customHeight="1">
      <c r="A3791" s="14" t="s">
        <v>8713</v>
      </c>
      <c r="B3791" s="370" t="s">
        <v>35838</v>
      </c>
      <c r="C3791" s="14" t="s">
        <v>165</v>
      </c>
      <c r="D3791" s="14" t="s">
        <v>37959</v>
      </c>
    </row>
    <row r="3792" spans="1:4" ht="15.75" customHeight="1">
      <c r="A3792" s="14" t="s">
        <v>8714</v>
      </c>
      <c r="B3792" s="370" t="s">
        <v>35839</v>
      </c>
      <c r="C3792" s="14" t="s">
        <v>165</v>
      </c>
      <c r="D3792" s="14" t="s">
        <v>40809</v>
      </c>
    </row>
    <row r="3793" spans="1:4" ht="15.75" customHeight="1">
      <c r="A3793" s="14" t="s">
        <v>8715</v>
      </c>
      <c r="B3793" s="370" t="s">
        <v>35840</v>
      </c>
      <c r="C3793" s="14" t="s">
        <v>165</v>
      </c>
      <c r="D3793" s="14" t="s">
        <v>40810</v>
      </c>
    </row>
    <row r="3794" spans="1:4" ht="15.75" customHeight="1">
      <c r="A3794" s="14" t="s">
        <v>8716</v>
      </c>
      <c r="B3794" s="370" t="s">
        <v>35841</v>
      </c>
      <c r="C3794" s="14" t="s">
        <v>165</v>
      </c>
      <c r="D3794" s="14" t="s">
        <v>40811</v>
      </c>
    </row>
    <row r="3795" spans="1:4" ht="15.75" customHeight="1">
      <c r="A3795" s="14" t="s">
        <v>8717</v>
      </c>
      <c r="B3795" s="370" t="s">
        <v>35842</v>
      </c>
      <c r="C3795" s="14" t="s">
        <v>165</v>
      </c>
      <c r="D3795" s="14" t="s">
        <v>18809</v>
      </c>
    </row>
    <row r="3796" spans="1:4" ht="15.75" customHeight="1">
      <c r="A3796" s="14" t="s">
        <v>8718</v>
      </c>
      <c r="B3796" s="370" t="s">
        <v>35843</v>
      </c>
      <c r="C3796" s="14" t="s">
        <v>165</v>
      </c>
      <c r="D3796" s="14" t="s">
        <v>40812</v>
      </c>
    </row>
    <row r="3797" spans="1:4" ht="15.75" customHeight="1">
      <c r="A3797" s="14" t="s">
        <v>8719</v>
      </c>
      <c r="B3797" s="370" t="s">
        <v>35844</v>
      </c>
      <c r="C3797" s="14" t="s">
        <v>165</v>
      </c>
      <c r="D3797" s="14" t="s">
        <v>37723</v>
      </c>
    </row>
    <row r="3798" spans="1:4" ht="15.75" customHeight="1">
      <c r="A3798" s="14" t="s">
        <v>8720</v>
      </c>
      <c r="B3798" s="370" t="s">
        <v>35845</v>
      </c>
      <c r="C3798" s="14" t="s">
        <v>165</v>
      </c>
      <c r="D3798" s="14" t="s">
        <v>40813</v>
      </c>
    </row>
    <row r="3799" spans="1:4" ht="15.75" customHeight="1">
      <c r="A3799" s="14" t="s">
        <v>8721</v>
      </c>
      <c r="B3799" s="370" t="s">
        <v>35846</v>
      </c>
      <c r="C3799" s="14" t="s">
        <v>165</v>
      </c>
      <c r="D3799" s="14" t="s">
        <v>40814</v>
      </c>
    </row>
    <row r="3800" spans="1:4" ht="15.75" customHeight="1">
      <c r="A3800" s="14" t="s">
        <v>8722</v>
      </c>
      <c r="B3800" s="370" t="s">
        <v>35847</v>
      </c>
      <c r="C3800" s="14" t="s">
        <v>165</v>
      </c>
      <c r="D3800" s="14" t="s">
        <v>40815</v>
      </c>
    </row>
    <row r="3801" spans="1:4" ht="15.75" customHeight="1">
      <c r="A3801" s="14" t="s">
        <v>8723</v>
      </c>
      <c r="B3801" s="370" t="s">
        <v>35848</v>
      </c>
      <c r="C3801" s="14" t="s">
        <v>165</v>
      </c>
      <c r="D3801" s="14" t="s">
        <v>36436</v>
      </c>
    </row>
    <row r="3802" spans="1:4" ht="15.75" customHeight="1">
      <c r="A3802" s="14" t="s">
        <v>8724</v>
      </c>
      <c r="B3802" s="370" t="s">
        <v>35849</v>
      </c>
      <c r="C3802" s="14" t="s">
        <v>165</v>
      </c>
      <c r="D3802" s="14" t="s">
        <v>21981</v>
      </c>
    </row>
    <row r="3803" spans="1:4" ht="15.75" customHeight="1">
      <c r="A3803" s="14" t="s">
        <v>8725</v>
      </c>
      <c r="B3803" s="370" t="s">
        <v>35850</v>
      </c>
      <c r="C3803" s="14" t="s">
        <v>165</v>
      </c>
      <c r="D3803" s="14" t="s">
        <v>40816</v>
      </c>
    </row>
    <row r="3804" spans="1:4" ht="15.75" customHeight="1">
      <c r="A3804" s="14" t="s">
        <v>8726</v>
      </c>
      <c r="B3804" s="370" t="s">
        <v>35851</v>
      </c>
      <c r="C3804" s="14" t="s">
        <v>165</v>
      </c>
      <c r="D3804" s="14" t="s">
        <v>37043</v>
      </c>
    </row>
    <row r="3805" spans="1:4" ht="15.75" customHeight="1">
      <c r="A3805" s="14" t="s">
        <v>8727</v>
      </c>
      <c r="B3805" s="370" t="s">
        <v>35852</v>
      </c>
      <c r="C3805" s="14" t="s">
        <v>165</v>
      </c>
      <c r="D3805" s="14" t="s">
        <v>40817</v>
      </c>
    </row>
    <row r="3806" spans="1:4" ht="15.75" customHeight="1">
      <c r="A3806" s="14" t="s">
        <v>8728</v>
      </c>
      <c r="B3806" s="370" t="s">
        <v>35853</v>
      </c>
      <c r="C3806" s="14" t="s">
        <v>165</v>
      </c>
      <c r="D3806" s="14" t="s">
        <v>40818</v>
      </c>
    </row>
    <row r="3807" spans="1:4" ht="15.75" customHeight="1">
      <c r="A3807" s="14" t="s">
        <v>8729</v>
      </c>
      <c r="B3807" s="370" t="s">
        <v>35854</v>
      </c>
      <c r="C3807" s="14" t="s">
        <v>165</v>
      </c>
      <c r="D3807" s="14" t="s">
        <v>37741</v>
      </c>
    </row>
    <row r="3808" spans="1:4" ht="15.75" customHeight="1">
      <c r="A3808" s="14" t="s">
        <v>8730</v>
      </c>
      <c r="B3808" s="370" t="s">
        <v>35855</v>
      </c>
      <c r="C3808" s="14" t="s">
        <v>165</v>
      </c>
      <c r="D3808" s="14" t="s">
        <v>36477</v>
      </c>
    </row>
    <row r="3809" spans="1:4" ht="15.75" customHeight="1">
      <c r="A3809" s="14" t="s">
        <v>8731</v>
      </c>
      <c r="B3809" s="370" t="s">
        <v>35856</v>
      </c>
      <c r="C3809" s="14" t="s">
        <v>165</v>
      </c>
      <c r="D3809" s="14" t="s">
        <v>40819</v>
      </c>
    </row>
    <row r="3810" spans="1:4" ht="15.75" customHeight="1">
      <c r="A3810" s="14" t="s">
        <v>8732</v>
      </c>
      <c r="B3810" s="370" t="s">
        <v>35857</v>
      </c>
      <c r="C3810" s="14" t="s">
        <v>165</v>
      </c>
      <c r="D3810" s="14" t="s">
        <v>38013</v>
      </c>
    </row>
    <row r="3811" spans="1:4" ht="15.75" customHeight="1">
      <c r="A3811" s="14" t="s">
        <v>8733</v>
      </c>
      <c r="B3811" s="370" t="s">
        <v>35858</v>
      </c>
      <c r="C3811" s="14" t="s">
        <v>165</v>
      </c>
      <c r="D3811" s="14" t="s">
        <v>22087</v>
      </c>
    </row>
    <row r="3812" spans="1:4" ht="15.75" customHeight="1">
      <c r="A3812" s="14" t="s">
        <v>8734</v>
      </c>
      <c r="B3812" s="370" t="s">
        <v>35859</v>
      </c>
      <c r="C3812" s="14" t="s">
        <v>165</v>
      </c>
      <c r="D3812" s="14" t="s">
        <v>40820</v>
      </c>
    </row>
    <row r="3813" spans="1:4" ht="15.75" customHeight="1">
      <c r="A3813" s="14" t="s">
        <v>8735</v>
      </c>
      <c r="B3813" s="370" t="s">
        <v>15425</v>
      </c>
      <c r="C3813" s="14" t="s">
        <v>165</v>
      </c>
      <c r="D3813" s="14" t="s">
        <v>19302</v>
      </c>
    </row>
    <row r="3814" spans="1:4" ht="15.75" customHeight="1">
      <c r="A3814" s="14" t="s">
        <v>8736</v>
      </c>
      <c r="B3814" s="370" t="s">
        <v>35860</v>
      </c>
      <c r="C3814" s="14" t="s">
        <v>165</v>
      </c>
      <c r="D3814" s="14" t="s">
        <v>40821</v>
      </c>
    </row>
    <row r="3815" spans="1:4" ht="15.75" customHeight="1">
      <c r="A3815" s="14" t="s">
        <v>8737</v>
      </c>
      <c r="B3815" s="370" t="s">
        <v>35861</v>
      </c>
      <c r="C3815" s="14" t="s">
        <v>165</v>
      </c>
      <c r="D3815" s="14" t="s">
        <v>40822</v>
      </c>
    </row>
    <row r="3816" spans="1:4" ht="15.75" customHeight="1">
      <c r="A3816" s="14" t="s">
        <v>8738</v>
      </c>
      <c r="B3816" s="370" t="s">
        <v>35862</v>
      </c>
      <c r="C3816" s="14" t="s">
        <v>165</v>
      </c>
      <c r="D3816" s="14" t="s">
        <v>40823</v>
      </c>
    </row>
    <row r="3817" spans="1:4" ht="15.75" customHeight="1">
      <c r="A3817" s="14" t="s">
        <v>8739</v>
      </c>
      <c r="B3817" s="370" t="s">
        <v>35863</v>
      </c>
      <c r="C3817" s="14" t="s">
        <v>165</v>
      </c>
      <c r="D3817" s="14" t="s">
        <v>19807</v>
      </c>
    </row>
    <row r="3818" spans="1:4" ht="15.75" customHeight="1">
      <c r="A3818" s="14" t="s">
        <v>8740</v>
      </c>
      <c r="B3818" s="370" t="s">
        <v>35864</v>
      </c>
      <c r="C3818" s="14" t="s">
        <v>165</v>
      </c>
      <c r="D3818" s="14" t="s">
        <v>18786</v>
      </c>
    </row>
    <row r="3819" spans="1:4" ht="15.75" customHeight="1">
      <c r="A3819" s="14" t="s">
        <v>8741</v>
      </c>
      <c r="B3819" s="370" t="s">
        <v>35865</v>
      </c>
      <c r="C3819" s="14" t="s">
        <v>165</v>
      </c>
      <c r="D3819" s="14" t="s">
        <v>19090</v>
      </c>
    </row>
    <row r="3820" spans="1:4" ht="15.75" customHeight="1">
      <c r="A3820" s="14" t="s">
        <v>8742</v>
      </c>
      <c r="B3820" s="370" t="s">
        <v>35866</v>
      </c>
      <c r="C3820" s="14" t="s">
        <v>165</v>
      </c>
      <c r="D3820" s="14" t="s">
        <v>19382</v>
      </c>
    </row>
    <row r="3821" spans="1:4" ht="15.75" customHeight="1">
      <c r="A3821" s="14" t="s">
        <v>8743</v>
      </c>
      <c r="B3821" s="370" t="s">
        <v>35867</v>
      </c>
      <c r="C3821" s="14" t="s">
        <v>165</v>
      </c>
      <c r="D3821" s="14" t="s">
        <v>19888</v>
      </c>
    </row>
    <row r="3822" spans="1:4" ht="15.75" customHeight="1">
      <c r="A3822" s="14" t="s">
        <v>8744</v>
      </c>
      <c r="B3822" s="370" t="s">
        <v>35868</v>
      </c>
      <c r="C3822" s="14" t="s">
        <v>165</v>
      </c>
      <c r="D3822" s="14" t="s">
        <v>19048</v>
      </c>
    </row>
    <row r="3823" spans="1:4" ht="15.75" customHeight="1">
      <c r="A3823" s="14" t="s">
        <v>8745</v>
      </c>
      <c r="B3823" s="370" t="s">
        <v>35869</v>
      </c>
      <c r="C3823" s="14" t="s">
        <v>165</v>
      </c>
      <c r="D3823" s="14" t="s">
        <v>36460</v>
      </c>
    </row>
    <row r="3824" spans="1:4" ht="15.75" customHeight="1">
      <c r="A3824" s="14" t="s">
        <v>8746</v>
      </c>
      <c r="B3824" s="370" t="s">
        <v>35870</v>
      </c>
      <c r="C3824" s="14" t="s">
        <v>165</v>
      </c>
      <c r="D3824" s="14" t="s">
        <v>38291</v>
      </c>
    </row>
    <row r="3825" spans="1:4" ht="15.75" customHeight="1">
      <c r="A3825" s="14" t="s">
        <v>8747</v>
      </c>
      <c r="B3825" s="370" t="s">
        <v>35871</v>
      </c>
      <c r="C3825" s="14" t="s">
        <v>165</v>
      </c>
      <c r="D3825" s="14" t="s">
        <v>40824</v>
      </c>
    </row>
    <row r="3826" spans="1:4" ht="15.75" customHeight="1">
      <c r="A3826" s="14" t="s">
        <v>8748</v>
      </c>
      <c r="B3826" s="370" t="s">
        <v>35872</v>
      </c>
      <c r="C3826" s="14" t="s">
        <v>165</v>
      </c>
      <c r="D3826" s="14" t="s">
        <v>40825</v>
      </c>
    </row>
    <row r="3827" spans="1:4" ht="15.75" customHeight="1">
      <c r="A3827" s="14" t="s">
        <v>8749</v>
      </c>
      <c r="B3827" s="370" t="s">
        <v>35873</v>
      </c>
      <c r="C3827" s="14" t="s">
        <v>165</v>
      </c>
      <c r="D3827" s="14" t="s">
        <v>19545</v>
      </c>
    </row>
    <row r="3828" spans="1:4" ht="15.75" customHeight="1">
      <c r="A3828" s="14" t="s">
        <v>8750</v>
      </c>
      <c r="B3828" s="370" t="s">
        <v>35874</v>
      </c>
      <c r="C3828" s="14" t="s">
        <v>165</v>
      </c>
      <c r="D3828" s="14" t="s">
        <v>40826</v>
      </c>
    </row>
    <row r="3829" spans="1:4" ht="15.75" customHeight="1">
      <c r="A3829" s="14" t="s">
        <v>8751</v>
      </c>
      <c r="B3829" s="370" t="s">
        <v>35875</v>
      </c>
      <c r="C3829" s="14" t="s">
        <v>165</v>
      </c>
      <c r="D3829" s="14" t="s">
        <v>40827</v>
      </c>
    </row>
    <row r="3830" spans="1:4" ht="15.75" customHeight="1">
      <c r="A3830" s="14" t="s">
        <v>8752</v>
      </c>
      <c r="B3830" s="370" t="s">
        <v>35876</v>
      </c>
      <c r="C3830" s="14" t="s">
        <v>165</v>
      </c>
      <c r="D3830" s="14" t="s">
        <v>18839</v>
      </c>
    </row>
    <row r="3831" spans="1:4" ht="15.75" customHeight="1">
      <c r="A3831" s="14" t="s">
        <v>8753</v>
      </c>
      <c r="B3831" s="370" t="s">
        <v>35877</v>
      </c>
      <c r="C3831" s="14" t="s">
        <v>165</v>
      </c>
      <c r="D3831" s="14" t="s">
        <v>21956</v>
      </c>
    </row>
    <row r="3832" spans="1:4" ht="15.75" customHeight="1">
      <c r="A3832" s="14" t="s">
        <v>8754</v>
      </c>
      <c r="B3832" s="370" t="s">
        <v>35878</v>
      </c>
      <c r="C3832" s="14" t="s">
        <v>165</v>
      </c>
      <c r="D3832" s="14" t="s">
        <v>18990</v>
      </c>
    </row>
    <row r="3833" spans="1:4" ht="15.75" customHeight="1">
      <c r="A3833" s="14" t="s">
        <v>8755</v>
      </c>
      <c r="B3833" s="370" t="s">
        <v>35879</v>
      </c>
      <c r="C3833" s="14" t="s">
        <v>165</v>
      </c>
      <c r="D3833" s="14" t="s">
        <v>22073</v>
      </c>
    </row>
    <row r="3834" spans="1:4" ht="15.75" customHeight="1">
      <c r="A3834" s="14" t="s">
        <v>8756</v>
      </c>
      <c r="B3834" s="370" t="s">
        <v>35880</v>
      </c>
      <c r="C3834" s="14" t="s">
        <v>165</v>
      </c>
      <c r="D3834" s="14" t="s">
        <v>18999</v>
      </c>
    </row>
    <row r="3835" spans="1:4" ht="15.75" customHeight="1">
      <c r="A3835" s="14" t="s">
        <v>8757</v>
      </c>
      <c r="B3835" s="370" t="s">
        <v>35881</v>
      </c>
      <c r="C3835" s="14" t="s">
        <v>165</v>
      </c>
      <c r="D3835" s="14" t="s">
        <v>19107</v>
      </c>
    </row>
    <row r="3836" spans="1:4" ht="15.75" customHeight="1">
      <c r="A3836" s="14" t="s">
        <v>8758</v>
      </c>
      <c r="B3836" s="370" t="s">
        <v>35882</v>
      </c>
      <c r="C3836" s="14" t="s">
        <v>165</v>
      </c>
      <c r="D3836" s="14" t="s">
        <v>40828</v>
      </c>
    </row>
    <row r="3837" spans="1:4" ht="15.75" customHeight="1">
      <c r="A3837" s="14" t="s">
        <v>8759</v>
      </c>
      <c r="B3837" s="370" t="s">
        <v>35883</v>
      </c>
      <c r="C3837" s="14" t="s">
        <v>165</v>
      </c>
      <c r="D3837" s="14" t="s">
        <v>40829</v>
      </c>
    </row>
    <row r="3838" spans="1:4" ht="15.75" customHeight="1">
      <c r="A3838" s="14" t="s">
        <v>8760</v>
      </c>
      <c r="B3838" s="370" t="s">
        <v>35884</v>
      </c>
      <c r="C3838" s="14" t="s">
        <v>165</v>
      </c>
      <c r="D3838" s="14" t="s">
        <v>21920</v>
      </c>
    </row>
    <row r="3839" spans="1:4" ht="15.75" customHeight="1">
      <c r="A3839" s="14" t="s">
        <v>8761</v>
      </c>
      <c r="B3839" s="370" t="s">
        <v>35885</v>
      </c>
      <c r="C3839" s="14" t="s">
        <v>165</v>
      </c>
      <c r="D3839" s="14" t="s">
        <v>21736</v>
      </c>
    </row>
    <row r="3840" spans="1:4" ht="15.75" customHeight="1">
      <c r="A3840" s="14" t="s">
        <v>8762</v>
      </c>
      <c r="B3840" s="370" t="s">
        <v>35886</v>
      </c>
      <c r="C3840" s="14" t="s">
        <v>165</v>
      </c>
      <c r="D3840" s="14" t="s">
        <v>37137</v>
      </c>
    </row>
    <row r="3841" spans="1:4" ht="15.75" customHeight="1">
      <c r="A3841" s="14" t="s">
        <v>8763</v>
      </c>
      <c r="B3841" s="370" t="s">
        <v>35887</v>
      </c>
      <c r="C3841" s="14" t="s">
        <v>165</v>
      </c>
      <c r="D3841" s="14" t="s">
        <v>39280</v>
      </c>
    </row>
    <row r="3842" spans="1:4" ht="15.75" customHeight="1">
      <c r="A3842" s="14" t="s">
        <v>8764</v>
      </c>
      <c r="B3842" s="370" t="s">
        <v>35888</v>
      </c>
      <c r="C3842" s="14" t="s">
        <v>165</v>
      </c>
      <c r="D3842" s="14" t="s">
        <v>18571</v>
      </c>
    </row>
    <row r="3843" spans="1:4" ht="15.75" customHeight="1">
      <c r="A3843" s="14" t="s">
        <v>8765</v>
      </c>
      <c r="B3843" s="370" t="s">
        <v>35889</v>
      </c>
      <c r="C3843" s="14" t="s">
        <v>165</v>
      </c>
      <c r="D3843" s="14" t="s">
        <v>18571</v>
      </c>
    </row>
    <row r="3844" spans="1:4" ht="15.75" customHeight="1">
      <c r="A3844" s="14" t="s">
        <v>8766</v>
      </c>
      <c r="B3844" s="370" t="s">
        <v>35890</v>
      </c>
      <c r="C3844" s="14" t="s">
        <v>165</v>
      </c>
      <c r="D3844" s="14" t="s">
        <v>36530</v>
      </c>
    </row>
    <row r="3845" spans="1:4" ht="15.75" customHeight="1">
      <c r="A3845" s="14" t="s">
        <v>8767</v>
      </c>
      <c r="B3845" s="370" t="s">
        <v>35891</v>
      </c>
      <c r="C3845" s="14" t="s">
        <v>165</v>
      </c>
      <c r="D3845" s="14" t="s">
        <v>37668</v>
      </c>
    </row>
    <row r="3846" spans="1:4" ht="15.75" customHeight="1">
      <c r="A3846" s="14" t="s">
        <v>8768</v>
      </c>
      <c r="B3846" s="370" t="s">
        <v>35892</v>
      </c>
      <c r="C3846" s="14" t="s">
        <v>165</v>
      </c>
      <c r="D3846" s="14" t="s">
        <v>19792</v>
      </c>
    </row>
    <row r="3847" spans="1:4" ht="15.75" customHeight="1">
      <c r="A3847" s="14" t="s">
        <v>8769</v>
      </c>
      <c r="B3847" s="370" t="s">
        <v>35893</v>
      </c>
      <c r="C3847" s="14" t="s">
        <v>165</v>
      </c>
      <c r="D3847" s="14" t="s">
        <v>19176</v>
      </c>
    </row>
    <row r="3848" spans="1:4" ht="15.75" customHeight="1">
      <c r="A3848" s="14" t="s">
        <v>8770</v>
      </c>
      <c r="B3848" s="370" t="s">
        <v>35894</v>
      </c>
      <c r="C3848" s="14" t="s">
        <v>165</v>
      </c>
      <c r="D3848" s="14" t="s">
        <v>18497</v>
      </c>
    </row>
    <row r="3849" spans="1:4" ht="15.75" customHeight="1">
      <c r="A3849" s="14" t="s">
        <v>8771</v>
      </c>
      <c r="B3849" s="370" t="s">
        <v>35895</v>
      </c>
      <c r="C3849" s="14" t="s">
        <v>165</v>
      </c>
      <c r="D3849" s="14" t="s">
        <v>19325</v>
      </c>
    </row>
    <row r="3850" spans="1:4" ht="15.75" customHeight="1">
      <c r="A3850" s="14" t="s">
        <v>8772</v>
      </c>
      <c r="B3850" s="370" t="s">
        <v>35896</v>
      </c>
      <c r="C3850" s="14" t="s">
        <v>165</v>
      </c>
      <c r="D3850" s="14" t="s">
        <v>19874</v>
      </c>
    </row>
    <row r="3851" spans="1:4" ht="15.75" customHeight="1">
      <c r="A3851" s="14" t="s">
        <v>8773</v>
      </c>
      <c r="B3851" s="370" t="s">
        <v>35897</v>
      </c>
      <c r="C3851" s="14" t="s">
        <v>165</v>
      </c>
      <c r="D3851" s="14" t="s">
        <v>19615</v>
      </c>
    </row>
    <row r="3852" spans="1:4" ht="15.75" customHeight="1">
      <c r="A3852" s="14" t="s">
        <v>8774</v>
      </c>
      <c r="B3852" s="370" t="s">
        <v>35898</v>
      </c>
      <c r="C3852" s="14" t="s">
        <v>165</v>
      </c>
      <c r="D3852" s="14" t="s">
        <v>18844</v>
      </c>
    </row>
    <row r="3853" spans="1:4" ht="15.75" customHeight="1">
      <c r="A3853" s="14" t="s">
        <v>8775</v>
      </c>
      <c r="B3853" s="370" t="s">
        <v>35899</v>
      </c>
      <c r="C3853" s="14" t="s">
        <v>165</v>
      </c>
      <c r="D3853" s="14" t="s">
        <v>39201</v>
      </c>
    </row>
    <row r="3854" spans="1:4" ht="15.75" customHeight="1">
      <c r="A3854" s="14" t="s">
        <v>8776</v>
      </c>
      <c r="B3854" s="370" t="s">
        <v>35900</v>
      </c>
      <c r="C3854" s="14" t="s">
        <v>165</v>
      </c>
      <c r="D3854" s="14" t="s">
        <v>36646</v>
      </c>
    </row>
    <row r="3855" spans="1:4" ht="15.75" customHeight="1">
      <c r="A3855" s="14" t="s">
        <v>8777</v>
      </c>
      <c r="B3855" s="370" t="s">
        <v>35901</v>
      </c>
      <c r="C3855" s="14" t="s">
        <v>165</v>
      </c>
      <c r="D3855" s="14" t="s">
        <v>40830</v>
      </c>
    </row>
    <row r="3856" spans="1:4" ht="15.75" customHeight="1">
      <c r="A3856" s="14" t="s">
        <v>8778</v>
      </c>
      <c r="B3856" s="370" t="s">
        <v>35902</v>
      </c>
      <c r="C3856" s="14" t="s">
        <v>165</v>
      </c>
      <c r="D3856" s="14" t="s">
        <v>18581</v>
      </c>
    </row>
    <row r="3857" spans="1:4" ht="15.75" customHeight="1">
      <c r="A3857" s="14" t="s">
        <v>8779</v>
      </c>
      <c r="B3857" s="370" t="s">
        <v>35903</v>
      </c>
      <c r="C3857" s="14" t="s">
        <v>165</v>
      </c>
      <c r="D3857" s="14" t="s">
        <v>18844</v>
      </c>
    </row>
    <row r="3858" spans="1:4" ht="15.75" customHeight="1">
      <c r="A3858" s="14" t="s">
        <v>8780</v>
      </c>
      <c r="B3858" s="370" t="s">
        <v>35904</v>
      </c>
      <c r="C3858" s="14" t="s">
        <v>165</v>
      </c>
      <c r="D3858" s="14" t="s">
        <v>19145</v>
      </c>
    </row>
    <row r="3859" spans="1:4" ht="15.75" customHeight="1">
      <c r="A3859" s="14" t="s">
        <v>8781</v>
      </c>
      <c r="B3859" s="370" t="s">
        <v>35905</v>
      </c>
      <c r="C3859" s="14" t="s">
        <v>165</v>
      </c>
      <c r="D3859" s="14" t="s">
        <v>40831</v>
      </c>
    </row>
    <row r="3860" spans="1:4" ht="15.75" customHeight="1">
      <c r="A3860" s="14" t="s">
        <v>8782</v>
      </c>
      <c r="B3860" s="370" t="s">
        <v>35906</v>
      </c>
      <c r="C3860" s="14" t="s">
        <v>165</v>
      </c>
      <c r="D3860" s="14" t="s">
        <v>36628</v>
      </c>
    </row>
    <row r="3861" spans="1:4" ht="15.75" customHeight="1">
      <c r="A3861" s="14" t="s">
        <v>8783</v>
      </c>
      <c r="B3861" s="370" t="s">
        <v>35907</v>
      </c>
      <c r="C3861" s="14" t="s">
        <v>165</v>
      </c>
      <c r="D3861" s="14" t="s">
        <v>21940</v>
      </c>
    </row>
    <row r="3862" spans="1:4" ht="15.75" customHeight="1">
      <c r="A3862" s="14" t="s">
        <v>8784</v>
      </c>
      <c r="B3862" s="370" t="s">
        <v>35908</v>
      </c>
      <c r="C3862" s="14" t="s">
        <v>165</v>
      </c>
      <c r="D3862" s="14" t="s">
        <v>18744</v>
      </c>
    </row>
    <row r="3863" spans="1:4" ht="15.75" customHeight="1">
      <c r="A3863" s="14" t="s">
        <v>8785</v>
      </c>
      <c r="B3863" s="370" t="s">
        <v>35909</v>
      </c>
      <c r="C3863" s="14" t="s">
        <v>165</v>
      </c>
      <c r="D3863" s="14" t="s">
        <v>40832</v>
      </c>
    </row>
    <row r="3864" spans="1:4" ht="15.75" customHeight="1">
      <c r="A3864" s="14" t="s">
        <v>8786</v>
      </c>
      <c r="B3864" s="370" t="s">
        <v>35910</v>
      </c>
      <c r="C3864" s="14" t="s">
        <v>165</v>
      </c>
      <c r="D3864" s="14" t="s">
        <v>40833</v>
      </c>
    </row>
    <row r="3865" spans="1:4" ht="15.75" customHeight="1">
      <c r="A3865" s="14" t="s">
        <v>8787</v>
      </c>
      <c r="B3865" s="370" t="s">
        <v>35911</v>
      </c>
      <c r="C3865" s="14" t="s">
        <v>165</v>
      </c>
      <c r="D3865" s="14" t="s">
        <v>36591</v>
      </c>
    </row>
    <row r="3866" spans="1:4" ht="15.75" customHeight="1">
      <c r="A3866" s="14" t="s">
        <v>8788</v>
      </c>
      <c r="B3866" s="370" t="s">
        <v>35912</v>
      </c>
      <c r="C3866" s="14" t="s">
        <v>165</v>
      </c>
      <c r="D3866" s="14" t="s">
        <v>40834</v>
      </c>
    </row>
    <row r="3867" spans="1:4" ht="15.75" customHeight="1">
      <c r="A3867" s="14" t="s">
        <v>8789</v>
      </c>
      <c r="B3867" s="370" t="s">
        <v>35913</v>
      </c>
      <c r="C3867" s="14" t="s">
        <v>165</v>
      </c>
      <c r="D3867" s="14" t="s">
        <v>40835</v>
      </c>
    </row>
    <row r="3868" spans="1:4" ht="15.75" customHeight="1">
      <c r="A3868" s="14" t="s">
        <v>8790</v>
      </c>
      <c r="B3868" s="370" t="s">
        <v>35914</v>
      </c>
      <c r="C3868" s="14" t="s">
        <v>165</v>
      </c>
      <c r="D3868" s="14" t="s">
        <v>40836</v>
      </c>
    </row>
    <row r="3869" spans="1:4" ht="15.75" customHeight="1">
      <c r="A3869" s="14" t="s">
        <v>8791</v>
      </c>
      <c r="B3869" s="370" t="s">
        <v>35915</v>
      </c>
      <c r="C3869" s="14" t="s">
        <v>165</v>
      </c>
      <c r="D3869" s="14" t="s">
        <v>40837</v>
      </c>
    </row>
    <row r="3870" spans="1:4" ht="15.75" customHeight="1">
      <c r="A3870" s="14" t="s">
        <v>8792</v>
      </c>
      <c r="B3870" s="370" t="s">
        <v>35916</v>
      </c>
      <c r="C3870" s="14" t="s">
        <v>165</v>
      </c>
      <c r="D3870" s="14" t="s">
        <v>18756</v>
      </c>
    </row>
    <row r="3871" spans="1:4" ht="15.75" customHeight="1">
      <c r="A3871" s="14" t="s">
        <v>8793</v>
      </c>
      <c r="B3871" s="370" t="s">
        <v>35917</v>
      </c>
      <c r="C3871" s="14" t="s">
        <v>165</v>
      </c>
      <c r="D3871" s="14" t="s">
        <v>40838</v>
      </c>
    </row>
    <row r="3872" spans="1:4" ht="15.75" customHeight="1">
      <c r="A3872" s="14" t="s">
        <v>8794</v>
      </c>
      <c r="B3872" s="370" t="s">
        <v>35918</v>
      </c>
      <c r="C3872" s="14" t="s">
        <v>165</v>
      </c>
      <c r="D3872" s="14" t="s">
        <v>18928</v>
      </c>
    </row>
    <row r="3873" spans="1:4" ht="15.75" customHeight="1">
      <c r="A3873" s="14" t="s">
        <v>8795</v>
      </c>
      <c r="B3873" s="370" t="s">
        <v>35919</v>
      </c>
      <c r="C3873" s="14" t="s">
        <v>165</v>
      </c>
      <c r="D3873" s="14" t="s">
        <v>40839</v>
      </c>
    </row>
    <row r="3874" spans="1:4" ht="15.75" customHeight="1">
      <c r="A3874" s="14" t="s">
        <v>8796</v>
      </c>
      <c r="B3874" s="370" t="s">
        <v>35920</v>
      </c>
      <c r="C3874" s="14" t="s">
        <v>165</v>
      </c>
      <c r="D3874" s="14" t="s">
        <v>37076</v>
      </c>
    </row>
    <row r="3875" spans="1:4" ht="15.75" customHeight="1">
      <c r="A3875" s="14" t="s">
        <v>8797</v>
      </c>
      <c r="B3875" s="370" t="s">
        <v>35921</v>
      </c>
      <c r="C3875" s="14" t="s">
        <v>165</v>
      </c>
      <c r="D3875" s="14" t="s">
        <v>40840</v>
      </c>
    </row>
    <row r="3876" spans="1:4" ht="15.75" customHeight="1">
      <c r="A3876" s="14" t="s">
        <v>8798</v>
      </c>
      <c r="B3876" s="370" t="s">
        <v>35922</v>
      </c>
      <c r="C3876" s="14" t="s">
        <v>165</v>
      </c>
      <c r="D3876" s="14" t="s">
        <v>40841</v>
      </c>
    </row>
    <row r="3877" spans="1:4" ht="15.75" customHeight="1">
      <c r="A3877" s="14" t="s">
        <v>8799</v>
      </c>
      <c r="B3877" s="370" t="s">
        <v>35923</v>
      </c>
      <c r="C3877" s="14" t="s">
        <v>165</v>
      </c>
      <c r="D3877" s="14" t="s">
        <v>40842</v>
      </c>
    </row>
    <row r="3878" spans="1:4" ht="15.75" customHeight="1">
      <c r="A3878" s="14" t="s">
        <v>8800</v>
      </c>
      <c r="B3878" s="370" t="s">
        <v>35924</v>
      </c>
      <c r="C3878" s="14" t="s">
        <v>165</v>
      </c>
      <c r="D3878" s="14" t="s">
        <v>40843</v>
      </c>
    </row>
    <row r="3879" spans="1:4" ht="15.75" customHeight="1">
      <c r="A3879" s="14" t="s">
        <v>8801</v>
      </c>
      <c r="B3879" s="370" t="s">
        <v>35925</v>
      </c>
      <c r="C3879" s="14" t="s">
        <v>165</v>
      </c>
      <c r="D3879" s="14" t="s">
        <v>40844</v>
      </c>
    </row>
    <row r="3880" spans="1:4" ht="15.75" customHeight="1">
      <c r="A3880" s="14" t="s">
        <v>8802</v>
      </c>
      <c r="B3880" s="370" t="s">
        <v>35926</v>
      </c>
      <c r="C3880" s="14" t="s">
        <v>165</v>
      </c>
      <c r="D3880" s="14" t="s">
        <v>18498</v>
      </c>
    </row>
    <row r="3881" spans="1:4" ht="15.75" customHeight="1">
      <c r="A3881" s="14" t="s">
        <v>8803</v>
      </c>
      <c r="B3881" s="370" t="s">
        <v>35927</v>
      </c>
      <c r="C3881" s="14" t="s">
        <v>165</v>
      </c>
      <c r="D3881" s="14" t="s">
        <v>40845</v>
      </c>
    </row>
    <row r="3882" spans="1:4" ht="15.75" customHeight="1">
      <c r="A3882" s="14" t="s">
        <v>8804</v>
      </c>
      <c r="B3882" s="370" t="s">
        <v>35928</v>
      </c>
      <c r="C3882" s="14" t="s">
        <v>165</v>
      </c>
      <c r="D3882" s="14" t="s">
        <v>37287</v>
      </c>
    </row>
    <row r="3883" spans="1:4" ht="15.75" customHeight="1">
      <c r="A3883" s="14" t="s">
        <v>8805</v>
      </c>
      <c r="B3883" s="370" t="s">
        <v>35929</v>
      </c>
      <c r="C3883" s="14" t="s">
        <v>165</v>
      </c>
      <c r="D3883" s="14" t="s">
        <v>40846</v>
      </c>
    </row>
    <row r="3884" spans="1:4" ht="15.75" customHeight="1">
      <c r="A3884" s="14" t="s">
        <v>8806</v>
      </c>
      <c r="B3884" s="370" t="s">
        <v>35930</v>
      </c>
      <c r="C3884" s="14" t="s">
        <v>165</v>
      </c>
      <c r="D3884" s="14" t="s">
        <v>37950</v>
      </c>
    </row>
    <row r="3885" spans="1:4" ht="15.75" customHeight="1">
      <c r="A3885" s="14" t="s">
        <v>8807</v>
      </c>
      <c r="B3885" s="370" t="s">
        <v>35931</v>
      </c>
      <c r="C3885" s="14" t="s">
        <v>165</v>
      </c>
      <c r="D3885" s="14" t="s">
        <v>37237</v>
      </c>
    </row>
    <row r="3886" spans="1:4" ht="15.75" customHeight="1">
      <c r="A3886" s="14" t="s">
        <v>8808</v>
      </c>
      <c r="B3886" s="370" t="s">
        <v>35932</v>
      </c>
      <c r="C3886" s="14" t="s">
        <v>165</v>
      </c>
      <c r="D3886" s="14" t="s">
        <v>40847</v>
      </c>
    </row>
    <row r="3887" spans="1:4" ht="15.75" customHeight="1">
      <c r="A3887" s="14" t="s">
        <v>8809</v>
      </c>
      <c r="B3887" s="370" t="s">
        <v>35933</v>
      </c>
      <c r="C3887" s="14" t="s">
        <v>165</v>
      </c>
      <c r="D3887" s="14" t="s">
        <v>40848</v>
      </c>
    </row>
    <row r="3888" spans="1:4" ht="15.75" customHeight="1">
      <c r="A3888" s="14" t="s">
        <v>8810</v>
      </c>
      <c r="B3888" s="370" t="s">
        <v>35934</v>
      </c>
      <c r="C3888" s="14" t="s">
        <v>165</v>
      </c>
      <c r="D3888" s="14" t="s">
        <v>37191</v>
      </c>
    </row>
    <row r="3889" spans="1:4" ht="15.75" customHeight="1">
      <c r="A3889" s="14" t="s">
        <v>8811</v>
      </c>
      <c r="B3889" s="370" t="s">
        <v>35935</v>
      </c>
      <c r="C3889" s="14" t="s">
        <v>165</v>
      </c>
      <c r="D3889" s="14" t="s">
        <v>40849</v>
      </c>
    </row>
    <row r="3890" spans="1:4" ht="15.75" customHeight="1">
      <c r="A3890" s="14" t="s">
        <v>8812</v>
      </c>
      <c r="B3890" s="370" t="s">
        <v>35936</v>
      </c>
      <c r="C3890" s="14" t="s">
        <v>165</v>
      </c>
      <c r="D3890" s="14" t="s">
        <v>40850</v>
      </c>
    </row>
    <row r="3891" spans="1:4" ht="15.75" customHeight="1">
      <c r="A3891" s="14" t="s">
        <v>8813</v>
      </c>
      <c r="B3891" s="370" t="s">
        <v>35937</v>
      </c>
      <c r="C3891" s="14" t="s">
        <v>165</v>
      </c>
      <c r="D3891" s="14" t="s">
        <v>18505</v>
      </c>
    </row>
    <row r="3892" spans="1:4" ht="15.75" customHeight="1">
      <c r="A3892" s="14" t="s">
        <v>8814</v>
      </c>
      <c r="B3892" s="370" t="s">
        <v>35938</v>
      </c>
      <c r="C3892" s="14" t="s">
        <v>165</v>
      </c>
      <c r="D3892" s="14" t="s">
        <v>21702</v>
      </c>
    </row>
    <row r="3893" spans="1:4" ht="15.75" customHeight="1">
      <c r="A3893" s="14" t="s">
        <v>8815</v>
      </c>
      <c r="B3893" s="370" t="s">
        <v>35939</v>
      </c>
      <c r="C3893" s="14" t="s">
        <v>165</v>
      </c>
      <c r="D3893" s="14" t="s">
        <v>40851</v>
      </c>
    </row>
    <row r="3894" spans="1:4" ht="15.75" customHeight="1">
      <c r="A3894" s="14" t="s">
        <v>8816</v>
      </c>
      <c r="B3894" s="370" t="s">
        <v>35940</v>
      </c>
      <c r="C3894" s="14" t="s">
        <v>165</v>
      </c>
      <c r="D3894" s="14" t="s">
        <v>40852</v>
      </c>
    </row>
    <row r="3895" spans="1:4" ht="15.75" customHeight="1">
      <c r="A3895" s="14" t="s">
        <v>8817</v>
      </c>
      <c r="B3895" s="370" t="s">
        <v>35941</v>
      </c>
      <c r="C3895" s="14" t="s">
        <v>165</v>
      </c>
      <c r="D3895" s="14" t="s">
        <v>40853</v>
      </c>
    </row>
    <row r="3896" spans="1:4" ht="15.75" customHeight="1">
      <c r="A3896" s="14" t="s">
        <v>8818</v>
      </c>
      <c r="B3896" s="370" t="s">
        <v>35942</v>
      </c>
      <c r="C3896" s="14" t="s">
        <v>165</v>
      </c>
      <c r="D3896" s="14" t="s">
        <v>40854</v>
      </c>
    </row>
    <row r="3897" spans="1:4" ht="15.75" customHeight="1">
      <c r="A3897" s="14" t="s">
        <v>8819</v>
      </c>
      <c r="B3897" s="370" t="s">
        <v>35943</v>
      </c>
      <c r="C3897" s="14" t="s">
        <v>165</v>
      </c>
      <c r="D3897" s="14" t="s">
        <v>40855</v>
      </c>
    </row>
    <row r="3898" spans="1:4" ht="15.75" customHeight="1">
      <c r="A3898" s="14" t="s">
        <v>8820</v>
      </c>
      <c r="B3898" s="370" t="s">
        <v>35944</v>
      </c>
      <c r="C3898" s="14" t="s">
        <v>160</v>
      </c>
      <c r="D3898" s="14" t="s">
        <v>36924</v>
      </c>
    </row>
    <row r="3899" spans="1:4" ht="15.75" customHeight="1">
      <c r="A3899" s="14" t="s">
        <v>8821</v>
      </c>
      <c r="B3899" s="370" t="s">
        <v>35945</v>
      </c>
      <c r="C3899" s="14" t="s">
        <v>165</v>
      </c>
      <c r="D3899" s="14" t="s">
        <v>38869</v>
      </c>
    </row>
    <row r="3900" spans="1:4" ht="15.75" customHeight="1">
      <c r="A3900" s="14" t="s">
        <v>8822</v>
      </c>
      <c r="B3900" s="370" t="s">
        <v>35946</v>
      </c>
      <c r="C3900" s="14" t="s">
        <v>165</v>
      </c>
      <c r="D3900" s="14" t="s">
        <v>19564</v>
      </c>
    </row>
    <row r="3901" spans="1:4" ht="15.75" customHeight="1">
      <c r="A3901" s="14" t="s">
        <v>8823</v>
      </c>
      <c r="B3901" s="370" t="s">
        <v>35947</v>
      </c>
      <c r="C3901" s="14" t="s">
        <v>165</v>
      </c>
      <c r="D3901" s="14" t="s">
        <v>19011</v>
      </c>
    </row>
    <row r="3902" spans="1:4" ht="15.75" customHeight="1">
      <c r="A3902" s="14" t="s">
        <v>8824</v>
      </c>
      <c r="B3902" s="370" t="s">
        <v>35948</v>
      </c>
      <c r="C3902" s="14" t="s">
        <v>165</v>
      </c>
      <c r="D3902" s="14" t="s">
        <v>19625</v>
      </c>
    </row>
    <row r="3903" spans="1:4" ht="15.75" customHeight="1">
      <c r="A3903" s="14" t="s">
        <v>8825</v>
      </c>
      <c r="B3903" s="370" t="s">
        <v>15426</v>
      </c>
      <c r="C3903" s="14" t="s">
        <v>165</v>
      </c>
      <c r="D3903" s="14" t="s">
        <v>18905</v>
      </c>
    </row>
    <row r="3904" spans="1:4" ht="15.75" customHeight="1">
      <c r="A3904" s="14" t="s">
        <v>8826</v>
      </c>
      <c r="B3904" s="370" t="s">
        <v>35949</v>
      </c>
      <c r="C3904" s="14" t="s">
        <v>165</v>
      </c>
      <c r="D3904" s="14" t="s">
        <v>18451</v>
      </c>
    </row>
    <row r="3905" spans="1:4" ht="15.75" customHeight="1">
      <c r="A3905" s="14" t="s">
        <v>8827</v>
      </c>
      <c r="B3905" s="370" t="s">
        <v>15427</v>
      </c>
      <c r="C3905" s="14" t="s">
        <v>165</v>
      </c>
      <c r="D3905" s="14" t="s">
        <v>40856</v>
      </c>
    </row>
    <row r="3906" spans="1:4" ht="15.75" customHeight="1">
      <c r="A3906" s="14" t="s">
        <v>8828</v>
      </c>
      <c r="B3906" s="370" t="s">
        <v>35950</v>
      </c>
      <c r="C3906" s="14" t="s">
        <v>165</v>
      </c>
      <c r="D3906" s="14" t="s">
        <v>19273</v>
      </c>
    </row>
    <row r="3907" spans="1:4" ht="15.75" customHeight="1">
      <c r="A3907" s="14" t="s">
        <v>8829</v>
      </c>
      <c r="B3907" s="370" t="s">
        <v>15428</v>
      </c>
      <c r="C3907" s="14" t="s">
        <v>165</v>
      </c>
      <c r="D3907" s="14" t="s">
        <v>40198</v>
      </c>
    </row>
    <row r="3908" spans="1:4" ht="15.75" customHeight="1">
      <c r="A3908" s="14" t="s">
        <v>8830</v>
      </c>
      <c r="B3908" s="370" t="s">
        <v>35951</v>
      </c>
      <c r="C3908" s="14" t="s">
        <v>165</v>
      </c>
      <c r="D3908" s="14" t="s">
        <v>40857</v>
      </c>
    </row>
    <row r="3909" spans="1:4" ht="15.75" customHeight="1">
      <c r="A3909" s="14" t="s">
        <v>8831</v>
      </c>
      <c r="B3909" s="370" t="s">
        <v>15429</v>
      </c>
      <c r="C3909" s="14" t="s">
        <v>165</v>
      </c>
      <c r="D3909" s="14" t="s">
        <v>19914</v>
      </c>
    </row>
    <row r="3910" spans="1:4" ht="15.75" customHeight="1">
      <c r="A3910" s="14" t="s">
        <v>8832</v>
      </c>
      <c r="B3910" s="370" t="s">
        <v>15430</v>
      </c>
      <c r="C3910" s="14" t="s">
        <v>165</v>
      </c>
      <c r="D3910" s="14" t="s">
        <v>18871</v>
      </c>
    </row>
    <row r="3911" spans="1:4" ht="15.75" customHeight="1">
      <c r="A3911" s="14" t="s">
        <v>8833</v>
      </c>
      <c r="B3911" s="370" t="s">
        <v>15431</v>
      </c>
      <c r="C3911" s="14" t="s">
        <v>165</v>
      </c>
      <c r="D3911" s="14" t="s">
        <v>19186</v>
      </c>
    </row>
    <row r="3912" spans="1:4" ht="15.75" customHeight="1">
      <c r="A3912" s="14" t="s">
        <v>8834</v>
      </c>
      <c r="B3912" s="370" t="s">
        <v>15432</v>
      </c>
      <c r="C3912" s="14" t="s">
        <v>165</v>
      </c>
      <c r="D3912" s="14" t="s">
        <v>40858</v>
      </c>
    </row>
    <row r="3913" spans="1:4" ht="15.75" customHeight="1">
      <c r="A3913" s="14" t="s">
        <v>8835</v>
      </c>
      <c r="B3913" s="370" t="s">
        <v>35952</v>
      </c>
      <c r="C3913" s="14" t="s">
        <v>165</v>
      </c>
      <c r="D3913" s="14" t="s">
        <v>40857</v>
      </c>
    </row>
    <row r="3914" spans="1:4" ht="15.75" customHeight="1">
      <c r="A3914" s="14" t="s">
        <v>8836</v>
      </c>
      <c r="B3914" s="370" t="s">
        <v>15433</v>
      </c>
      <c r="C3914" s="14" t="s">
        <v>165</v>
      </c>
      <c r="D3914" s="14" t="s">
        <v>18849</v>
      </c>
    </row>
    <row r="3915" spans="1:4" ht="15.75" customHeight="1">
      <c r="A3915" s="14" t="s">
        <v>8837</v>
      </c>
      <c r="B3915" s="370" t="s">
        <v>35953</v>
      </c>
      <c r="C3915" s="14" t="s">
        <v>165</v>
      </c>
      <c r="D3915" s="14" t="s">
        <v>40859</v>
      </c>
    </row>
    <row r="3916" spans="1:4" ht="15.75" customHeight="1">
      <c r="A3916" s="14" t="s">
        <v>8838</v>
      </c>
      <c r="B3916" s="370" t="s">
        <v>35954</v>
      </c>
      <c r="C3916" s="14" t="s">
        <v>165</v>
      </c>
      <c r="D3916" s="14" t="s">
        <v>18811</v>
      </c>
    </row>
    <row r="3917" spans="1:4" ht="15.75" customHeight="1">
      <c r="A3917" s="14" t="s">
        <v>8839</v>
      </c>
      <c r="B3917" s="370" t="s">
        <v>15434</v>
      </c>
      <c r="C3917" s="14" t="s">
        <v>165</v>
      </c>
      <c r="D3917" s="14" t="s">
        <v>19554</v>
      </c>
    </row>
    <row r="3918" spans="1:4" ht="15.75" customHeight="1">
      <c r="A3918" s="14" t="s">
        <v>8840</v>
      </c>
      <c r="B3918" s="370" t="s">
        <v>15435</v>
      </c>
      <c r="C3918" s="14" t="s">
        <v>165</v>
      </c>
      <c r="D3918" s="14" t="s">
        <v>36719</v>
      </c>
    </row>
    <row r="3919" spans="1:4" ht="15.75" customHeight="1">
      <c r="A3919" s="14" t="s">
        <v>8841</v>
      </c>
      <c r="B3919" s="370" t="s">
        <v>35955</v>
      </c>
      <c r="C3919" s="14" t="s">
        <v>165</v>
      </c>
      <c r="D3919" s="14" t="s">
        <v>19853</v>
      </c>
    </row>
    <row r="3920" spans="1:4" ht="15.75" customHeight="1">
      <c r="A3920" s="14" t="s">
        <v>8842</v>
      </c>
      <c r="B3920" s="370" t="s">
        <v>35956</v>
      </c>
      <c r="C3920" s="14" t="s">
        <v>165</v>
      </c>
      <c r="D3920" s="14" t="s">
        <v>19245</v>
      </c>
    </row>
    <row r="3921" spans="1:4" ht="15.75" customHeight="1">
      <c r="A3921" s="14" t="s">
        <v>8843</v>
      </c>
      <c r="B3921" s="370" t="s">
        <v>15436</v>
      </c>
      <c r="C3921" s="14" t="s">
        <v>165</v>
      </c>
      <c r="D3921" s="14" t="s">
        <v>37000</v>
      </c>
    </row>
    <row r="3922" spans="1:4" ht="15.75" customHeight="1">
      <c r="A3922" s="14" t="s">
        <v>8844</v>
      </c>
      <c r="B3922" s="370" t="s">
        <v>15437</v>
      </c>
      <c r="C3922" s="14" t="s">
        <v>165</v>
      </c>
      <c r="D3922" s="14" t="s">
        <v>18923</v>
      </c>
    </row>
    <row r="3923" spans="1:4" ht="15.75" customHeight="1">
      <c r="A3923" s="14" t="s">
        <v>8845</v>
      </c>
      <c r="B3923" s="370" t="s">
        <v>15438</v>
      </c>
      <c r="C3923" s="14" t="s">
        <v>165</v>
      </c>
      <c r="D3923" s="14" t="s">
        <v>37297</v>
      </c>
    </row>
    <row r="3924" spans="1:4" ht="15.75" customHeight="1">
      <c r="A3924" s="14" t="s">
        <v>8846</v>
      </c>
      <c r="B3924" s="370" t="s">
        <v>15439</v>
      </c>
      <c r="C3924" s="14" t="s">
        <v>165</v>
      </c>
      <c r="D3924" s="14" t="s">
        <v>19252</v>
      </c>
    </row>
    <row r="3925" spans="1:4" ht="15.75" customHeight="1">
      <c r="A3925" s="14" t="s">
        <v>8847</v>
      </c>
      <c r="B3925" s="370" t="s">
        <v>35957</v>
      </c>
      <c r="C3925" s="14" t="s">
        <v>165</v>
      </c>
      <c r="D3925" s="14" t="s">
        <v>21805</v>
      </c>
    </row>
    <row r="3926" spans="1:4" ht="15.75" customHeight="1">
      <c r="A3926" s="14" t="s">
        <v>8848</v>
      </c>
      <c r="B3926" s="370" t="s">
        <v>15440</v>
      </c>
      <c r="C3926" s="14" t="s">
        <v>165</v>
      </c>
      <c r="D3926" s="14" t="s">
        <v>40860</v>
      </c>
    </row>
    <row r="3927" spans="1:4" ht="15.75" customHeight="1">
      <c r="A3927" s="14" t="s">
        <v>8849</v>
      </c>
      <c r="B3927" s="370" t="s">
        <v>35958</v>
      </c>
      <c r="C3927" s="14" t="s">
        <v>165</v>
      </c>
      <c r="D3927" s="14" t="s">
        <v>19554</v>
      </c>
    </row>
    <row r="3928" spans="1:4" ht="15.75" customHeight="1">
      <c r="A3928" s="14" t="s">
        <v>8850</v>
      </c>
      <c r="B3928" s="370" t="s">
        <v>15441</v>
      </c>
      <c r="C3928" s="14" t="s">
        <v>165</v>
      </c>
      <c r="D3928" s="14" t="s">
        <v>40861</v>
      </c>
    </row>
    <row r="3929" spans="1:4" ht="15.75" customHeight="1">
      <c r="A3929" s="14" t="s">
        <v>8851</v>
      </c>
      <c r="B3929" s="370" t="s">
        <v>15442</v>
      </c>
      <c r="C3929" s="14" t="s">
        <v>165</v>
      </c>
      <c r="D3929" s="14" t="s">
        <v>36530</v>
      </c>
    </row>
    <row r="3930" spans="1:4" ht="15.75" customHeight="1">
      <c r="A3930" s="14" t="s">
        <v>8852</v>
      </c>
      <c r="B3930" s="370" t="s">
        <v>15443</v>
      </c>
      <c r="C3930" s="14" t="s">
        <v>165</v>
      </c>
      <c r="D3930" s="14" t="s">
        <v>38219</v>
      </c>
    </row>
    <row r="3931" spans="1:4" ht="15.75" customHeight="1">
      <c r="A3931" s="14" t="s">
        <v>8853</v>
      </c>
      <c r="B3931" s="370" t="s">
        <v>15444</v>
      </c>
      <c r="C3931" s="14" t="s">
        <v>165</v>
      </c>
      <c r="D3931" s="14" t="s">
        <v>39166</v>
      </c>
    </row>
    <row r="3932" spans="1:4" ht="15.75" customHeight="1">
      <c r="A3932" s="14" t="s">
        <v>8854</v>
      </c>
      <c r="B3932" s="370" t="s">
        <v>35959</v>
      </c>
      <c r="C3932" s="14" t="s">
        <v>165</v>
      </c>
      <c r="D3932" s="14" t="s">
        <v>21802</v>
      </c>
    </row>
    <row r="3933" spans="1:4" ht="15.75" customHeight="1">
      <c r="A3933" s="14" t="s">
        <v>8855</v>
      </c>
      <c r="B3933" s="370" t="s">
        <v>35960</v>
      </c>
      <c r="C3933" s="14" t="s">
        <v>165</v>
      </c>
      <c r="D3933" s="14" t="s">
        <v>39974</v>
      </c>
    </row>
    <row r="3934" spans="1:4" ht="15.75" customHeight="1">
      <c r="A3934" s="14" t="s">
        <v>8856</v>
      </c>
      <c r="B3934" s="370" t="s">
        <v>35961</v>
      </c>
      <c r="C3934" s="14" t="s">
        <v>165</v>
      </c>
      <c r="D3934" s="14" t="s">
        <v>39123</v>
      </c>
    </row>
    <row r="3935" spans="1:4" ht="15.75" customHeight="1">
      <c r="A3935" s="14" t="s">
        <v>8857</v>
      </c>
      <c r="B3935" s="370" t="s">
        <v>35962</v>
      </c>
      <c r="C3935" s="14" t="s">
        <v>165</v>
      </c>
      <c r="D3935" s="14" t="s">
        <v>40862</v>
      </c>
    </row>
    <row r="3936" spans="1:4" ht="15.75" customHeight="1">
      <c r="A3936" s="14" t="s">
        <v>8858</v>
      </c>
      <c r="B3936" s="370" t="s">
        <v>35963</v>
      </c>
      <c r="C3936" s="14" t="s">
        <v>165</v>
      </c>
      <c r="D3936" s="14" t="s">
        <v>21985</v>
      </c>
    </row>
    <row r="3937" spans="1:4" ht="15.75" customHeight="1">
      <c r="A3937" s="14" t="s">
        <v>8859</v>
      </c>
      <c r="B3937" s="370" t="s">
        <v>35964</v>
      </c>
      <c r="C3937" s="14" t="s">
        <v>165</v>
      </c>
      <c r="D3937" s="14" t="s">
        <v>40863</v>
      </c>
    </row>
    <row r="3938" spans="1:4" ht="15.75" customHeight="1">
      <c r="A3938" s="14" t="s">
        <v>8860</v>
      </c>
      <c r="B3938" s="370" t="s">
        <v>35965</v>
      </c>
      <c r="C3938" s="14" t="s">
        <v>165</v>
      </c>
      <c r="D3938" s="14" t="s">
        <v>40746</v>
      </c>
    </row>
    <row r="3939" spans="1:4" ht="15.75" customHeight="1">
      <c r="A3939" s="14" t="s">
        <v>8861</v>
      </c>
      <c r="B3939" s="370" t="s">
        <v>35966</v>
      </c>
      <c r="C3939" s="14" t="s">
        <v>165</v>
      </c>
      <c r="D3939" s="14" t="s">
        <v>40864</v>
      </c>
    </row>
    <row r="3940" spans="1:4" ht="15.75" customHeight="1">
      <c r="A3940" s="14" t="s">
        <v>8862</v>
      </c>
      <c r="B3940" s="370" t="s">
        <v>35967</v>
      </c>
      <c r="C3940" s="14" t="s">
        <v>165</v>
      </c>
      <c r="D3940" s="14" t="s">
        <v>40865</v>
      </c>
    </row>
    <row r="3941" spans="1:4" ht="15.75" customHeight="1">
      <c r="A3941" s="14" t="s">
        <v>8863</v>
      </c>
      <c r="B3941" s="370" t="s">
        <v>35968</v>
      </c>
      <c r="C3941" s="14" t="s">
        <v>165</v>
      </c>
      <c r="D3941" s="14" t="s">
        <v>19424</v>
      </c>
    </row>
    <row r="3942" spans="1:4" ht="15.75" customHeight="1">
      <c r="A3942" s="14" t="s">
        <v>8864</v>
      </c>
      <c r="B3942" s="370" t="s">
        <v>35969</v>
      </c>
      <c r="C3942" s="14" t="s">
        <v>165</v>
      </c>
      <c r="D3942" s="14" t="s">
        <v>40866</v>
      </c>
    </row>
    <row r="3943" spans="1:4" ht="15.75" customHeight="1">
      <c r="A3943" s="14" t="s">
        <v>8865</v>
      </c>
      <c r="B3943" s="370" t="s">
        <v>35970</v>
      </c>
      <c r="C3943" s="14" t="s">
        <v>165</v>
      </c>
      <c r="D3943" s="14" t="s">
        <v>21990</v>
      </c>
    </row>
    <row r="3944" spans="1:4" ht="15.75" customHeight="1">
      <c r="A3944" s="14" t="s">
        <v>8866</v>
      </c>
      <c r="B3944" s="370" t="s">
        <v>35971</v>
      </c>
      <c r="C3944" s="14" t="s">
        <v>165</v>
      </c>
      <c r="D3944" s="14" t="s">
        <v>19948</v>
      </c>
    </row>
    <row r="3945" spans="1:4" ht="15.75" customHeight="1">
      <c r="A3945" s="14" t="s">
        <v>8867</v>
      </c>
      <c r="B3945" s="370" t="s">
        <v>35972</v>
      </c>
      <c r="C3945" s="14" t="s">
        <v>165</v>
      </c>
      <c r="D3945" s="14" t="s">
        <v>22131</v>
      </c>
    </row>
    <row r="3946" spans="1:4" ht="15.75" customHeight="1">
      <c r="A3946" s="14" t="s">
        <v>8868</v>
      </c>
      <c r="B3946" s="370" t="s">
        <v>35973</v>
      </c>
      <c r="C3946" s="14" t="s">
        <v>160</v>
      </c>
      <c r="D3946" s="14" t="s">
        <v>36639</v>
      </c>
    </row>
    <row r="3947" spans="1:4" ht="15.75" customHeight="1">
      <c r="A3947" s="14" t="s">
        <v>8869</v>
      </c>
      <c r="B3947" s="370" t="s">
        <v>15445</v>
      </c>
      <c r="C3947" s="14" t="s">
        <v>165</v>
      </c>
      <c r="D3947" s="14" t="s">
        <v>19468</v>
      </c>
    </row>
    <row r="3948" spans="1:4" ht="15.75" customHeight="1">
      <c r="A3948" s="14" t="s">
        <v>8870</v>
      </c>
      <c r="B3948" s="370" t="s">
        <v>15446</v>
      </c>
      <c r="C3948" s="14" t="s">
        <v>165</v>
      </c>
      <c r="D3948" s="14" t="s">
        <v>21812</v>
      </c>
    </row>
    <row r="3949" spans="1:4" ht="15.75" customHeight="1">
      <c r="A3949" s="14" t="s">
        <v>8871</v>
      </c>
      <c r="B3949" s="370" t="s">
        <v>35974</v>
      </c>
      <c r="C3949" s="14" t="s">
        <v>165</v>
      </c>
      <c r="D3949" s="14" t="s">
        <v>19754</v>
      </c>
    </row>
    <row r="3950" spans="1:4" ht="15.75" customHeight="1">
      <c r="A3950" s="14" t="s">
        <v>8872</v>
      </c>
      <c r="B3950" s="370" t="s">
        <v>15447</v>
      </c>
      <c r="C3950" s="14" t="s">
        <v>165</v>
      </c>
      <c r="D3950" s="14" t="s">
        <v>19884</v>
      </c>
    </row>
    <row r="3951" spans="1:4" ht="15.75" customHeight="1">
      <c r="A3951" s="14" t="s">
        <v>8873</v>
      </c>
      <c r="B3951" s="370" t="s">
        <v>15448</v>
      </c>
      <c r="C3951" s="14" t="s">
        <v>165</v>
      </c>
      <c r="D3951" s="14" t="s">
        <v>37232</v>
      </c>
    </row>
    <row r="3952" spans="1:4" ht="15.75" customHeight="1">
      <c r="A3952" s="14" t="s">
        <v>8874</v>
      </c>
      <c r="B3952" s="370" t="s">
        <v>35975</v>
      </c>
      <c r="C3952" s="14" t="s">
        <v>165</v>
      </c>
      <c r="D3952" s="14" t="s">
        <v>19754</v>
      </c>
    </row>
    <row r="3953" spans="1:4" ht="15.75" customHeight="1">
      <c r="A3953" s="14" t="s">
        <v>8875</v>
      </c>
      <c r="B3953" s="370" t="s">
        <v>35976</v>
      </c>
      <c r="C3953" s="14" t="s">
        <v>165</v>
      </c>
      <c r="D3953" s="14" t="s">
        <v>37462</v>
      </c>
    </row>
    <row r="3954" spans="1:4" ht="15.75" customHeight="1">
      <c r="A3954" s="14" t="s">
        <v>8876</v>
      </c>
      <c r="B3954" s="370" t="s">
        <v>15449</v>
      </c>
      <c r="C3954" s="14" t="s">
        <v>165</v>
      </c>
      <c r="D3954" s="14" t="s">
        <v>21725</v>
      </c>
    </row>
    <row r="3955" spans="1:4" ht="15.75" customHeight="1">
      <c r="A3955" s="14" t="s">
        <v>8877</v>
      </c>
      <c r="B3955" s="370" t="s">
        <v>15450</v>
      </c>
      <c r="C3955" s="14" t="s">
        <v>165</v>
      </c>
      <c r="D3955" s="14" t="s">
        <v>40867</v>
      </c>
    </row>
    <row r="3956" spans="1:4" ht="15.75" customHeight="1">
      <c r="A3956" s="14" t="s">
        <v>8878</v>
      </c>
      <c r="B3956" s="370" t="s">
        <v>15451</v>
      </c>
      <c r="C3956" s="14" t="s">
        <v>165</v>
      </c>
      <c r="D3956" s="14" t="s">
        <v>19721</v>
      </c>
    </row>
    <row r="3957" spans="1:4" ht="15.75" customHeight="1">
      <c r="A3957" s="14" t="s">
        <v>8879</v>
      </c>
      <c r="B3957" s="370" t="s">
        <v>15452</v>
      </c>
      <c r="C3957" s="14" t="s">
        <v>165</v>
      </c>
      <c r="D3957" s="14" t="s">
        <v>40868</v>
      </c>
    </row>
    <row r="3958" spans="1:4" ht="15.75" customHeight="1">
      <c r="A3958" s="14" t="s">
        <v>8880</v>
      </c>
      <c r="B3958" s="370" t="s">
        <v>15453</v>
      </c>
      <c r="C3958" s="14" t="s">
        <v>165</v>
      </c>
      <c r="D3958" s="14" t="s">
        <v>40869</v>
      </c>
    </row>
    <row r="3959" spans="1:4" ht="15.75" customHeight="1">
      <c r="A3959" s="14" t="s">
        <v>8881</v>
      </c>
      <c r="B3959" s="370" t="s">
        <v>35977</v>
      </c>
      <c r="C3959" s="14" t="s">
        <v>165</v>
      </c>
      <c r="D3959" s="14" t="s">
        <v>37462</v>
      </c>
    </row>
    <row r="3960" spans="1:4" ht="15.75" customHeight="1">
      <c r="A3960" s="14" t="s">
        <v>8882</v>
      </c>
      <c r="B3960" s="370" t="s">
        <v>35978</v>
      </c>
      <c r="C3960" s="14" t="s">
        <v>165</v>
      </c>
      <c r="D3960" s="14" t="s">
        <v>37163</v>
      </c>
    </row>
    <row r="3961" spans="1:4" ht="15.75" customHeight="1">
      <c r="A3961" s="14" t="s">
        <v>8883</v>
      </c>
      <c r="B3961" s="370" t="s">
        <v>35979</v>
      </c>
      <c r="C3961" s="14" t="s">
        <v>165</v>
      </c>
      <c r="D3961" s="14" t="s">
        <v>40870</v>
      </c>
    </row>
    <row r="3962" spans="1:4" ht="15.75" customHeight="1">
      <c r="A3962" s="14" t="s">
        <v>8884</v>
      </c>
      <c r="B3962" s="370" t="s">
        <v>35980</v>
      </c>
      <c r="C3962" s="14" t="s">
        <v>165</v>
      </c>
      <c r="D3962" s="14" t="s">
        <v>40871</v>
      </c>
    </row>
    <row r="3963" spans="1:4" ht="15.75" customHeight="1">
      <c r="A3963" s="14" t="s">
        <v>8885</v>
      </c>
      <c r="B3963" s="370" t="s">
        <v>35981</v>
      </c>
      <c r="C3963" s="14" t="s">
        <v>165</v>
      </c>
      <c r="D3963" s="14" t="s">
        <v>40872</v>
      </c>
    </row>
    <row r="3964" spans="1:4" ht="15.75" customHeight="1">
      <c r="A3964" s="14" t="s">
        <v>8886</v>
      </c>
      <c r="B3964" s="370" t="s">
        <v>35982</v>
      </c>
      <c r="C3964" s="14" t="s">
        <v>165</v>
      </c>
      <c r="D3964" s="14" t="s">
        <v>40873</v>
      </c>
    </row>
    <row r="3965" spans="1:4" ht="15.75" customHeight="1">
      <c r="A3965" s="14" t="s">
        <v>8887</v>
      </c>
      <c r="B3965" s="370" t="s">
        <v>35983</v>
      </c>
      <c r="C3965" s="14" t="s">
        <v>165</v>
      </c>
      <c r="D3965" s="14" t="s">
        <v>40874</v>
      </c>
    </row>
    <row r="3966" spans="1:4" ht="15.75" customHeight="1">
      <c r="A3966" s="14" t="s">
        <v>8888</v>
      </c>
      <c r="B3966" s="370" t="s">
        <v>35984</v>
      </c>
      <c r="C3966" s="14" t="s">
        <v>165</v>
      </c>
      <c r="D3966" s="14" t="s">
        <v>36739</v>
      </c>
    </row>
    <row r="3967" spans="1:4" ht="15.75" customHeight="1">
      <c r="A3967" s="14" t="s">
        <v>8889</v>
      </c>
      <c r="B3967" s="370" t="s">
        <v>15454</v>
      </c>
      <c r="C3967" s="14" t="s">
        <v>165</v>
      </c>
      <c r="D3967" s="14" t="s">
        <v>40875</v>
      </c>
    </row>
    <row r="3968" spans="1:4" ht="15.75" customHeight="1">
      <c r="A3968" s="14" t="s">
        <v>8890</v>
      </c>
      <c r="B3968" s="370" t="s">
        <v>15455</v>
      </c>
      <c r="C3968" s="14" t="s">
        <v>165</v>
      </c>
      <c r="D3968" s="14" t="s">
        <v>40860</v>
      </c>
    </row>
    <row r="3969" spans="1:4" ht="15.75" customHeight="1">
      <c r="A3969" s="14" t="s">
        <v>8891</v>
      </c>
      <c r="B3969" s="370" t="s">
        <v>15456</v>
      </c>
      <c r="C3969" s="14" t="s">
        <v>165</v>
      </c>
      <c r="D3969" s="14" t="s">
        <v>21798</v>
      </c>
    </row>
    <row r="3970" spans="1:4" ht="15.75" customHeight="1">
      <c r="A3970" s="14" t="s">
        <v>8892</v>
      </c>
      <c r="B3970" s="370" t="s">
        <v>15457</v>
      </c>
      <c r="C3970" s="14" t="s">
        <v>165</v>
      </c>
      <c r="D3970" s="14" t="s">
        <v>19346</v>
      </c>
    </row>
    <row r="3971" spans="1:4" ht="15.75" customHeight="1">
      <c r="A3971" s="14" t="s">
        <v>8893</v>
      </c>
      <c r="B3971" s="370" t="s">
        <v>15458</v>
      </c>
      <c r="C3971" s="14" t="s">
        <v>165</v>
      </c>
      <c r="D3971" s="14" t="s">
        <v>19798</v>
      </c>
    </row>
    <row r="3972" spans="1:4" ht="15.75" customHeight="1">
      <c r="A3972" s="14" t="s">
        <v>8894</v>
      </c>
      <c r="B3972" s="370" t="s">
        <v>15459</v>
      </c>
      <c r="C3972" s="14" t="s">
        <v>165</v>
      </c>
      <c r="D3972" s="14" t="s">
        <v>19005</v>
      </c>
    </row>
    <row r="3973" spans="1:4" ht="15.75" customHeight="1">
      <c r="A3973" s="14" t="s">
        <v>8895</v>
      </c>
      <c r="B3973" s="370" t="s">
        <v>15460</v>
      </c>
      <c r="C3973" s="14" t="s">
        <v>165</v>
      </c>
      <c r="D3973" s="14" t="s">
        <v>19534</v>
      </c>
    </row>
    <row r="3974" spans="1:4" ht="15.75" customHeight="1">
      <c r="A3974" s="14" t="s">
        <v>8896</v>
      </c>
      <c r="B3974" s="370" t="s">
        <v>15461</v>
      </c>
      <c r="C3974" s="14" t="s">
        <v>165</v>
      </c>
      <c r="D3974" s="14" t="s">
        <v>37027</v>
      </c>
    </row>
    <row r="3975" spans="1:4" ht="15.75" customHeight="1">
      <c r="A3975" s="14" t="s">
        <v>8897</v>
      </c>
      <c r="B3975" s="370" t="s">
        <v>15462</v>
      </c>
      <c r="C3975" s="14" t="s">
        <v>165</v>
      </c>
      <c r="D3975" s="14" t="s">
        <v>19264</v>
      </c>
    </row>
    <row r="3976" spans="1:4" ht="15.75" customHeight="1">
      <c r="A3976" s="14" t="s">
        <v>8898</v>
      </c>
      <c r="B3976" s="370" t="s">
        <v>15463</v>
      </c>
      <c r="C3976" s="14" t="s">
        <v>165</v>
      </c>
      <c r="D3976" s="14" t="s">
        <v>19271</v>
      </c>
    </row>
    <row r="3977" spans="1:4" ht="15.75" customHeight="1">
      <c r="A3977" s="14" t="s">
        <v>8899</v>
      </c>
      <c r="B3977" s="370" t="s">
        <v>15464</v>
      </c>
      <c r="C3977" s="14" t="s">
        <v>165</v>
      </c>
      <c r="D3977" s="14" t="s">
        <v>40876</v>
      </c>
    </row>
    <row r="3978" spans="1:4" ht="15.75" customHeight="1">
      <c r="A3978" s="14" t="s">
        <v>8900</v>
      </c>
      <c r="B3978" s="370" t="s">
        <v>15465</v>
      </c>
      <c r="C3978" s="14" t="s">
        <v>165</v>
      </c>
      <c r="D3978" s="14" t="s">
        <v>40877</v>
      </c>
    </row>
    <row r="3979" spans="1:4" ht="15.75" customHeight="1">
      <c r="A3979" s="14" t="s">
        <v>8901</v>
      </c>
      <c r="B3979" s="370" t="s">
        <v>15466</v>
      </c>
      <c r="C3979" s="14" t="s">
        <v>165</v>
      </c>
      <c r="D3979" s="14" t="s">
        <v>40878</v>
      </c>
    </row>
    <row r="3980" spans="1:4" ht="15.75" customHeight="1">
      <c r="A3980" s="14" t="s">
        <v>8902</v>
      </c>
      <c r="B3980" s="370" t="s">
        <v>15467</v>
      </c>
      <c r="C3980" s="14" t="s">
        <v>165</v>
      </c>
      <c r="D3980" s="14" t="s">
        <v>40879</v>
      </c>
    </row>
    <row r="3981" spans="1:4" ht="15.75" customHeight="1">
      <c r="A3981" s="14" t="s">
        <v>8903</v>
      </c>
      <c r="B3981" s="370" t="s">
        <v>15468</v>
      </c>
      <c r="C3981" s="14" t="s">
        <v>165</v>
      </c>
      <c r="D3981" s="14" t="s">
        <v>40880</v>
      </c>
    </row>
    <row r="3982" spans="1:4" ht="15.75" customHeight="1">
      <c r="A3982" s="14" t="s">
        <v>8904</v>
      </c>
      <c r="B3982" s="370" t="s">
        <v>15469</v>
      </c>
      <c r="C3982" s="14" t="s">
        <v>165</v>
      </c>
      <c r="D3982" s="14" t="s">
        <v>21895</v>
      </c>
    </row>
    <row r="3983" spans="1:4" ht="15.75" customHeight="1">
      <c r="A3983" s="14" t="s">
        <v>8905</v>
      </c>
      <c r="B3983" s="370" t="s">
        <v>15470</v>
      </c>
      <c r="C3983" s="14" t="s">
        <v>165</v>
      </c>
      <c r="D3983" s="14" t="s">
        <v>40412</v>
      </c>
    </row>
    <row r="3984" spans="1:4" ht="15.75" customHeight="1">
      <c r="A3984" s="14" t="s">
        <v>8906</v>
      </c>
      <c r="B3984" s="370" t="s">
        <v>35985</v>
      </c>
      <c r="C3984" s="14" t="s">
        <v>165</v>
      </c>
      <c r="D3984" s="14" t="s">
        <v>18524</v>
      </c>
    </row>
    <row r="3985" spans="1:4" ht="15.75" customHeight="1">
      <c r="A3985" s="14" t="s">
        <v>8907</v>
      </c>
      <c r="B3985" s="370" t="s">
        <v>35986</v>
      </c>
      <c r="C3985" s="14" t="s">
        <v>165</v>
      </c>
      <c r="D3985" s="14" t="s">
        <v>36967</v>
      </c>
    </row>
    <row r="3986" spans="1:4" ht="15.75" customHeight="1">
      <c r="A3986" s="14" t="s">
        <v>8908</v>
      </c>
      <c r="B3986" s="370" t="s">
        <v>15471</v>
      </c>
      <c r="C3986" s="14" t="s">
        <v>165</v>
      </c>
      <c r="D3986" s="14" t="s">
        <v>18767</v>
      </c>
    </row>
    <row r="3987" spans="1:4" ht="15.75" customHeight="1">
      <c r="A3987" s="14" t="s">
        <v>8909</v>
      </c>
      <c r="B3987" s="370" t="s">
        <v>35987</v>
      </c>
      <c r="C3987" s="14" t="s">
        <v>165</v>
      </c>
      <c r="D3987" s="14" t="s">
        <v>40881</v>
      </c>
    </row>
    <row r="3988" spans="1:4" ht="15.75" customHeight="1">
      <c r="A3988" s="14" t="s">
        <v>8910</v>
      </c>
      <c r="B3988" s="370" t="s">
        <v>15472</v>
      </c>
      <c r="C3988" s="14" t="s">
        <v>165</v>
      </c>
      <c r="D3988" s="14" t="s">
        <v>21747</v>
      </c>
    </row>
    <row r="3989" spans="1:4" ht="15.75" customHeight="1">
      <c r="A3989" s="14" t="s">
        <v>8911</v>
      </c>
      <c r="B3989" s="370" t="s">
        <v>15473</v>
      </c>
      <c r="C3989" s="14" t="s">
        <v>165</v>
      </c>
      <c r="D3989" s="14" t="s">
        <v>18888</v>
      </c>
    </row>
    <row r="3990" spans="1:4" ht="15.75" customHeight="1">
      <c r="A3990" s="14" t="s">
        <v>8912</v>
      </c>
      <c r="B3990" s="370" t="s">
        <v>35988</v>
      </c>
      <c r="C3990" s="14" t="s">
        <v>165</v>
      </c>
      <c r="D3990" s="14" t="s">
        <v>38180</v>
      </c>
    </row>
    <row r="3991" spans="1:4" ht="15.75" customHeight="1">
      <c r="A3991" s="14" t="s">
        <v>8913</v>
      </c>
      <c r="B3991" s="370" t="s">
        <v>15474</v>
      </c>
      <c r="C3991" s="14" t="s">
        <v>165</v>
      </c>
      <c r="D3991" s="14" t="s">
        <v>19424</v>
      </c>
    </row>
    <row r="3992" spans="1:4" ht="15.75" customHeight="1">
      <c r="A3992" s="14" t="s">
        <v>8914</v>
      </c>
      <c r="B3992" s="370" t="s">
        <v>35989</v>
      </c>
      <c r="C3992" s="14" t="s">
        <v>165</v>
      </c>
      <c r="D3992" s="14" t="s">
        <v>36430</v>
      </c>
    </row>
    <row r="3993" spans="1:4" ht="15.75" customHeight="1">
      <c r="A3993" s="14" t="s">
        <v>8915</v>
      </c>
      <c r="B3993" s="370" t="s">
        <v>15475</v>
      </c>
      <c r="C3993" s="14" t="s">
        <v>165</v>
      </c>
      <c r="D3993" s="14" t="s">
        <v>19866</v>
      </c>
    </row>
    <row r="3994" spans="1:4" ht="15.75" customHeight="1">
      <c r="A3994" s="14" t="s">
        <v>8916</v>
      </c>
      <c r="B3994" s="370" t="s">
        <v>35990</v>
      </c>
      <c r="C3994" s="14" t="s">
        <v>165</v>
      </c>
      <c r="D3994" s="14" t="s">
        <v>40882</v>
      </c>
    </row>
    <row r="3995" spans="1:4" ht="15.75" customHeight="1">
      <c r="A3995" s="14" t="s">
        <v>8917</v>
      </c>
      <c r="B3995" s="370" t="s">
        <v>15476</v>
      </c>
      <c r="C3995" s="14" t="s">
        <v>165</v>
      </c>
      <c r="D3995" s="14" t="s">
        <v>40883</v>
      </c>
    </row>
    <row r="3996" spans="1:4" ht="15.75" customHeight="1">
      <c r="A3996" s="14" t="s">
        <v>8918</v>
      </c>
      <c r="B3996" s="370" t="s">
        <v>35991</v>
      </c>
      <c r="C3996" s="14" t="s">
        <v>165</v>
      </c>
      <c r="D3996" s="14" t="s">
        <v>18381</v>
      </c>
    </row>
    <row r="3997" spans="1:4" ht="15.75" customHeight="1">
      <c r="A3997" s="14" t="s">
        <v>8919</v>
      </c>
      <c r="B3997" s="370" t="s">
        <v>15477</v>
      </c>
      <c r="C3997" s="14" t="s">
        <v>165</v>
      </c>
      <c r="D3997" s="14" t="s">
        <v>40884</v>
      </c>
    </row>
    <row r="3998" spans="1:4" ht="15.75" customHeight="1">
      <c r="A3998" s="14" t="s">
        <v>8920</v>
      </c>
      <c r="B3998" s="370" t="s">
        <v>15478</v>
      </c>
      <c r="C3998" s="14" t="s">
        <v>165</v>
      </c>
      <c r="D3998" s="14" t="s">
        <v>36946</v>
      </c>
    </row>
    <row r="3999" spans="1:4" ht="15.75" customHeight="1">
      <c r="A3999" s="14" t="s">
        <v>8921</v>
      </c>
      <c r="B3999" s="370" t="s">
        <v>35992</v>
      </c>
      <c r="C3999" s="14" t="s">
        <v>165</v>
      </c>
      <c r="D3999" s="14" t="s">
        <v>40885</v>
      </c>
    </row>
    <row r="4000" spans="1:4" ht="15.75" customHeight="1">
      <c r="A4000" s="14" t="s">
        <v>8922</v>
      </c>
      <c r="B4000" s="370" t="s">
        <v>35993</v>
      </c>
      <c r="C4000" s="14" t="s">
        <v>165</v>
      </c>
      <c r="D4000" s="14" t="s">
        <v>40886</v>
      </c>
    </row>
    <row r="4001" spans="1:4" ht="15.75" customHeight="1">
      <c r="A4001" s="14" t="s">
        <v>8923</v>
      </c>
      <c r="B4001" s="370" t="s">
        <v>15479</v>
      </c>
      <c r="C4001" s="14" t="s">
        <v>165</v>
      </c>
      <c r="D4001" s="14" t="s">
        <v>36785</v>
      </c>
    </row>
    <row r="4002" spans="1:4" ht="15.75" customHeight="1">
      <c r="A4002" s="14" t="s">
        <v>8924</v>
      </c>
      <c r="B4002" s="370" t="s">
        <v>15480</v>
      </c>
      <c r="C4002" s="14" t="s">
        <v>165</v>
      </c>
      <c r="D4002" s="14" t="s">
        <v>40887</v>
      </c>
    </row>
    <row r="4003" spans="1:4" ht="15.75" customHeight="1">
      <c r="A4003" s="14" t="s">
        <v>8925</v>
      </c>
      <c r="B4003" s="370" t="s">
        <v>35994</v>
      </c>
      <c r="C4003" s="14" t="s">
        <v>165</v>
      </c>
      <c r="D4003" s="14" t="s">
        <v>37078</v>
      </c>
    </row>
    <row r="4004" spans="1:4" ht="15.75" customHeight="1">
      <c r="A4004" s="14" t="s">
        <v>8926</v>
      </c>
      <c r="B4004" s="370" t="s">
        <v>35995</v>
      </c>
      <c r="C4004" s="14" t="s">
        <v>165</v>
      </c>
      <c r="D4004" s="14" t="s">
        <v>36796</v>
      </c>
    </row>
    <row r="4005" spans="1:4" ht="15.75" customHeight="1">
      <c r="A4005" s="14" t="s">
        <v>8927</v>
      </c>
      <c r="B4005" s="370" t="s">
        <v>35996</v>
      </c>
      <c r="C4005" s="14" t="s">
        <v>165</v>
      </c>
      <c r="D4005" s="14" t="s">
        <v>36616</v>
      </c>
    </row>
    <row r="4006" spans="1:4" ht="15.75" customHeight="1">
      <c r="A4006" s="14" t="s">
        <v>8928</v>
      </c>
      <c r="B4006" s="370" t="s">
        <v>35997</v>
      </c>
      <c r="C4006" s="14" t="s">
        <v>165</v>
      </c>
      <c r="D4006" s="14" t="s">
        <v>40888</v>
      </c>
    </row>
    <row r="4007" spans="1:4" ht="15.75" customHeight="1">
      <c r="A4007" s="14" t="s">
        <v>8929</v>
      </c>
      <c r="B4007" s="370" t="s">
        <v>35998</v>
      </c>
      <c r="C4007" s="14" t="s">
        <v>165</v>
      </c>
      <c r="D4007" s="14" t="s">
        <v>40889</v>
      </c>
    </row>
    <row r="4008" spans="1:4" ht="15.75" customHeight="1">
      <c r="A4008" s="14" t="s">
        <v>8930</v>
      </c>
      <c r="B4008" s="370" t="s">
        <v>35999</v>
      </c>
      <c r="C4008" s="14" t="s">
        <v>165</v>
      </c>
      <c r="D4008" s="14" t="s">
        <v>40890</v>
      </c>
    </row>
    <row r="4009" spans="1:4" ht="15.75" customHeight="1">
      <c r="A4009" s="14" t="s">
        <v>8931</v>
      </c>
      <c r="B4009" s="370" t="s">
        <v>36000</v>
      </c>
      <c r="C4009" s="14" t="s">
        <v>165</v>
      </c>
      <c r="D4009" s="14" t="s">
        <v>40891</v>
      </c>
    </row>
    <row r="4010" spans="1:4" ht="15.75" customHeight="1">
      <c r="A4010" s="14" t="s">
        <v>8932</v>
      </c>
      <c r="B4010" s="370" t="s">
        <v>36001</v>
      </c>
      <c r="C4010" s="14" t="s">
        <v>165</v>
      </c>
      <c r="D4010" s="14" t="s">
        <v>36666</v>
      </c>
    </row>
    <row r="4011" spans="1:4" ht="15.75" customHeight="1">
      <c r="A4011" s="14" t="s">
        <v>8933</v>
      </c>
      <c r="B4011" s="370" t="s">
        <v>36002</v>
      </c>
      <c r="C4011" s="14" t="s">
        <v>165</v>
      </c>
      <c r="D4011" s="14" t="s">
        <v>36828</v>
      </c>
    </row>
    <row r="4012" spans="1:4" ht="15.75" customHeight="1">
      <c r="A4012" s="14" t="s">
        <v>8934</v>
      </c>
      <c r="B4012" s="370" t="s">
        <v>36003</v>
      </c>
      <c r="C4012" s="14" t="s">
        <v>165</v>
      </c>
      <c r="D4012" s="14" t="s">
        <v>40892</v>
      </c>
    </row>
    <row r="4013" spans="1:4" ht="15.75" customHeight="1">
      <c r="A4013" s="14" t="s">
        <v>8935</v>
      </c>
      <c r="B4013" s="370" t="s">
        <v>36004</v>
      </c>
      <c r="C4013" s="14" t="s">
        <v>165</v>
      </c>
      <c r="D4013" s="14" t="s">
        <v>40893</v>
      </c>
    </row>
    <row r="4014" spans="1:4" ht="15.75" customHeight="1">
      <c r="A4014" s="14" t="s">
        <v>8936</v>
      </c>
      <c r="B4014" s="370" t="s">
        <v>36005</v>
      </c>
      <c r="C4014" s="14" t="s">
        <v>165</v>
      </c>
      <c r="D4014" s="14" t="s">
        <v>40894</v>
      </c>
    </row>
    <row r="4015" spans="1:4" ht="15.75" customHeight="1">
      <c r="A4015" s="14" t="s">
        <v>8937</v>
      </c>
      <c r="B4015" s="370" t="s">
        <v>15481</v>
      </c>
      <c r="C4015" s="14" t="s">
        <v>165</v>
      </c>
      <c r="D4015" s="14" t="s">
        <v>37839</v>
      </c>
    </row>
    <row r="4016" spans="1:4" ht="15.75" customHeight="1">
      <c r="A4016" s="14" t="s">
        <v>8938</v>
      </c>
      <c r="B4016" s="370" t="s">
        <v>15482</v>
      </c>
      <c r="C4016" s="14" t="s">
        <v>165</v>
      </c>
      <c r="D4016" s="14" t="s">
        <v>40895</v>
      </c>
    </row>
    <row r="4017" spans="1:4" ht="15.75" customHeight="1">
      <c r="A4017" s="14" t="s">
        <v>8939</v>
      </c>
      <c r="B4017" s="370" t="s">
        <v>15483</v>
      </c>
      <c r="C4017" s="14" t="s">
        <v>165</v>
      </c>
      <c r="D4017" s="14" t="s">
        <v>40896</v>
      </c>
    </row>
    <row r="4018" spans="1:4" ht="15.75" customHeight="1">
      <c r="A4018" s="14" t="s">
        <v>8940</v>
      </c>
      <c r="B4018" s="370" t="s">
        <v>15484</v>
      </c>
      <c r="C4018" s="14" t="s">
        <v>165</v>
      </c>
      <c r="D4018" s="14" t="s">
        <v>18423</v>
      </c>
    </row>
    <row r="4019" spans="1:4" ht="15.75" customHeight="1">
      <c r="A4019" s="14" t="s">
        <v>8941</v>
      </c>
      <c r="B4019" s="370" t="s">
        <v>15485</v>
      </c>
      <c r="C4019" s="14" t="s">
        <v>165</v>
      </c>
      <c r="D4019" s="14" t="s">
        <v>21851</v>
      </c>
    </row>
    <row r="4020" spans="1:4" ht="15.75" customHeight="1">
      <c r="A4020" s="14" t="s">
        <v>8942</v>
      </c>
      <c r="B4020" s="370" t="s">
        <v>15486</v>
      </c>
      <c r="C4020" s="14" t="s">
        <v>165</v>
      </c>
      <c r="D4020" s="14" t="s">
        <v>36922</v>
      </c>
    </row>
    <row r="4021" spans="1:4" ht="15.75" customHeight="1">
      <c r="A4021" s="14" t="s">
        <v>8943</v>
      </c>
      <c r="B4021" s="370" t="s">
        <v>15487</v>
      </c>
      <c r="C4021" s="14" t="s">
        <v>165</v>
      </c>
      <c r="D4021" s="14" t="s">
        <v>40897</v>
      </c>
    </row>
    <row r="4022" spans="1:4" ht="15.75" customHeight="1">
      <c r="A4022" s="14" t="s">
        <v>8944</v>
      </c>
      <c r="B4022" s="370" t="s">
        <v>15488</v>
      </c>
      <c r="C4022" s="14" t="s">
        <v>165</v>
      </c>
      <c r="D4022" s="14" t="s">
        <v>36976</v>
      </c>
    </row>
    <row r="4023" spans="1:4" ht="15.75" customHeight="1">
      <c r="A4023" s="14" t="s">
        <v>8945</v>
      </c>
      <c r="B4023" s="370" t="s">
        <v>15489</v>
      </c>
      <c r="C4023" s="14" t="s">
        <v>165</v>
      </c>
      <c r="D4023" s="14" t="s">
        <v>36940</v>
      </c>
    </row>
    <row r="4024" spans="1:4" ht="15.75" customHeight="1">
      <c r="A4024" s="14" t="s">
        <v>8946</v>
      </c>
      <c r="B4024" s="370" t="s">
        <v>15490</v>
      </c>
      <c r="C4024" s="14" t="s">
        <v>165</v>
      </c>
      <c r="D4024" s="14" t="s">
        <v>22093</v>
      </c>
    </row>
    <row r="4025" spans="1:4" ht="15.75" customHeight="1">
      <c r="A4025" s="14" t="s">
        <v>8947</v>
      </c>
      <c r="B4025" s="370" t="s">
        <v>15491</v>
      </c>
      <c r="C4025" s="14" t="s">
        <v>165</v>
      </c>
      <c r="D4025" s="14" t="s">
        <v>40898</v>
      </c>
    </row>
    <row r="4026" spans="1:4" ht="15.75" customHeight="1">
      <c r="A4026" s="14" t="s">
        <v>8948</v>
      </c>
      <c r="B4026" s="370" t="s">
        <v>15492</v>
      </c>
      <c r="C4026" s="14" t="s">
        <v>165</v>
      </c>
      <c r="D4026" s="14" t="s">
        <v>40899</v>
      </c>
    </row>
    <row r="4027" spans="1:4" ht="15.75" customHeight="1">
      <c r="A4027" s="14" t="s">
        <v>8949</v>
      </c>
      <c r="B4027" s="370" t="s">
        <v>15493</v>
      </c>
      <c r="C4027" s="14" t="s">
        <v>165</v>
      </c>
      <c r="D4027" s="14" t="s">
        <v>40900</v>
      </c>
    </row>
    <row r="4028" spans="1:4" ht="15.75" customHeight="1">
      <c r="A4028" s="14" t="s">
        <v>8950</v>
      </c>
      <c r="B4028" s="370" t="s">
        <v>15494</v>
      </c>
      <c r="C4028" s="14" t="s">
        <v>165</v>
      </c>
      <c r="D4028" s="14" t="s">
        <v>18641</v>
      </c>
    </row>
    <row r="4029" spans="1:4" ht="15.75" customHeight="1">
      <c r="A4029" s="14" t="s">
        <v>8951</v>
      </c>
      <c r="B4029" s="370" t="s">
        <v>15495</v>
      </c>
      <c r="C4029" s="14" t="s">
        <v>165</v>
      </c>
      <c r="D4029" s="14" t="s">
        <v>19281</v>
      </c>
    </row>
    <row r="4030" spans="1:4" ht="15.75" customHeight="1">
      <c r="A4030" s="14" t="s">
        <v>8952</v>
      </c>
      <c r="B4030" s="370" t="s">
        <v>15496</v>
      </c>
      <c r="C4030" s="14" t="s">
        <v>165</v>
      </c>
      <c r="D4030" s="14" t="s">
        <v>18991</v>
      </c>
    </row>
    <row r="4031" spans="1:4" ht="15.75" customHeight="1">
      <c r="A4031" s="14" t="s">
        <v>8953</v>
      </c>
      <c r="B4031" s="370" t="s">
        <v>15497</v>
      </c>
      <c r="C4031" s="14" t="s">
        <v>165</v>
      </c>
      <c r="D4031" s="14" t="s">
        <v>40901</v>
      </c>
    </row>
    <row r="4032" spans="1:4" ht="15.75" customHeight="1">
      <c r="A4032" s="14" t="s">
        <v>8954</v>
      </c>
      <c r="B4032" s="370" t="s">
        <v>36006</v>
      </c>
      <c r="C4032" s="14" t="s">
        <v>165</v>
      </c>
      <c r="D4032" s="14" t="s">
        <v>21671</v>
      </c>
    </row>
    <row r="4033" spans="1:4" ht="15.75" customHeight="1">
      <c r="A4033" s="14" t="s">
        <v>8955</v>
      </c>
      <c r="B4033" s="370" t="s">
        <v>36007</v>
      </c>
      <c r="C4033" s="14" t="s">
        <v>165</v>
      </c>
      <c r="D4033" s="14" t="s">
        <v>40785</v>
      </c>
    </row>
    <row r="4034" spans="1:4" ht="15.75" customHeight="1">
      <c r="A4034" s="14" t="s">
        <v>8956</v>
      </c>
      <c r="B4034" s="370" t="s">
        <v>36008</v>
      </c>
      <c r="C4034" s="14" t="s">
        <v>165</v>
      </c>
      <c r="D4034" s="14" t="s">
        <v>40902</v>
      </c>
    </row>
    <row r="4035" spans="1:4" ht="15.75" customHeight="1">
      <c r="A4035" s="14" t="s">
        <v>8957</v>
      </c>
      <c r="B4035" s="370" t="s">
        <v>36009</v>
      </c>
      <c r="C4035" s="14" t="s">
        <v>165</v>
      </c>
      <c r="D4035" s="14" t="s">
        <v>40903</v>
      </c>
    </row>
    <row r="4036" spans="1:4" ht="15.75" customHeight="1">
      <c r="A4036" s="14" t="s">
        <v>8958</v>
      </c>
      <c r="B4036" s="370" t="s">
        <v>36010</v>
      </c>
      <c r="C4036" s="14" t="s">
        <v>165</v>
      </c>
      <c r="D4036" s="14" t="s">
        <v>19625</v>
      </c>
    </row>
    <row r="4037" spans="1:4" ht="15.75" customHeight="1">
      <c r="A4037" s="14" t="s">
        <v>8959</v>
      </c>
      <c r="B4037" s="370" t="s">
        <v>36011</v>
      </c>
      <c r="C4037" s="14" t="s">
        <v>165</v>
      </c>
      <c r="D4037" s="14" t="s">
        <v>40904</v>
      </c>
    </row>
    <row r="4038" spans="1:4" ht="15.75" customHeight="1">
      <c r="A4038" s="14" t="s">
        <v>8960</v>
      </c>
      <c r="B4038" s="370" t="s">
        <v>36012</v>
      </c>
      <c r="C4038" s="14" t="s">
        <v>165</v>
      </c>
      <c r="D4038" s="14" t="s">
        <v>40905</v>
      </c>
    </row>
    <row r="4039" spans="1:4" ht="15.75" customHeight="1">
      <c r="A4039" s="14" t="s">
        <v>8961</v>
      </c>
      <c r="B4039" s="370" t="s">
        <v>36013</v>
      </c>
      <c r="C4039" s="14" t="s">
        <v>165</v>
      </c>
      <c r="D4039" s="14" t="s">
        <v>40906</v>
      </c>
    </row>
    <row r="4040" spans="1:4" ht="15.75" customHeight="1">
      <c r="A4040" s="14" t="s">
        <v>8962</v>
      </c>
      <c r="B4040" s="370" t="s">
        <v>36014</v>
      </c>
      <c r="C4040" s="14" t="s">
        <v>165</v>
      </c>
      <c r="D4040" s="14" t="s">
        <v>40907</v>
      </c>
    </row>
    <row r="4041" spans="1:4" ht="15.75" customHeight="1">
      <c r="A4041" s="14" t="s">
        <v>8963</v>
      </c>
      <c r="B4041" s="370" t="s">
        <v>36015</v>
      </c>
      <c r="C4041" s="14" t="s">
        <v>165</v>
      </c>
      <c r="D4041" s="14" t="s">
        <v>40908</v>
      </c>
    </row>
    <row r="4042" spans="1:4" ht="15.75" customHeight="1">
      <c r="A4042" s="14" t="s">
        <v>8964</v>
      </c>
      <c r="B4042" s="370" t="s">
        <v>36016</v>
      </c>
      <c r="C4042" s="14" t="s">
        <v>165</v>
      </c>
      <c r="D4042" s="14" t="s">
        <v>18759</v>
      </c>
    </row>
    <row r="4043" spans="1:4" ht="15.75" customHeight="1">
      <c r="A4043" s="14" t="s">
        <v>8965</v>
      </c>
      <c r="B4043" s="370" t="s">
        <v>36017</v>
      </c>
      <c r="C4043" s="14" t="s">
        <v>165</v>
      </c>
      <c r="D4043" s="14" t="s">
        <v>19502</v>
      </c>
    </row>
    <row r="4044" spans="1:4" ht="15.75" customHeight="1">
      <c r="A4044" s="14" t="s">
        <v>8966</v>
      </c>
      <c r="B4044" s="370" t="s">
        <v>36018</v>
      </c>
      <c r="C4044" s="14" t="s">
        <v>165</v>
      </c>
      <c r="D4044" s="14" t="s">
        <v>21866</v>
      </c>
    </row>
    <row r="4045" spans="1:4" ht="15.75" customHeight="1">
      <c r="A4045" s="14" t="s">
        <v>8967</v>
      </c>
      <c r="B4045" s="370" t="s">
        <v>36019</v>
      </c>
      <c r="C4045" s="14" t="s">
        <v>165</v>
      </c>
      <c r="D4045" s="14" t="s">
        <v>40909</v>
      </c>
    </row>
    <row r="4046" spans="1:4" ht="15.75" customHeight="1">
      <c r="A4046" s="14" t="s">
        <v>8968</v>
      </c>
      <c r="B4046" s="370" t="s">
        <v>36020</v>
      </c>
      <c r="C4046" s="14" t="s">
        <v>165</v>
      </c>
      <c r="D4046" s="14" t="s">
        <v>37736</v>
      </c>
    </row>
    <row r="4047" spans="1:4" ht="15.75" customHeight="1">
      <c r="A4047" s="14" t="s">
        <v>8969</v>
      </c>
      <c r="B4047" s="370" t="s">
        <v>36021</v>
      </c>
      <c r="C4047" s="14" t="s">
        <v>165</v>
      </c>
      <c r="D4047" s="14" t="s">
        <v>40910</v>
      </c>
    </row>
    <row r="4048" spans="1:4" ht="15.75" customHeight="1">
      <c r="A4048" s="14" t="s">
        <v>8970</v>
      </c>
      <c r="B4048" s="370" t="s">
        <v>36022</v>
      </c>
      <c r="C4048" s="14" t="s">
        <v>165</v>
      </c>
      <c r="D4048" s="14" t="s">
        <v>19018</v>
      </c>
    </row>
    <row r="4049" spans="1:4" ht="15.75" customHeight="1">
      <c r="A4049" s="14" t="s">
        <v>8971</v>
      </c>
      <c r="B4049" s="370" t="s">
        <v>36023</v>
      </c>
      <c r="C4049" s="14" t="s">
        <v>165</v>
      </c>
      <c r="D4049" s="14" t="s">
        <v>40911</v>
      </c>
    </row>
    <row r="4050" spans="1:4" ht="15.75" customHeight="1">
      <c r="A4050" s="14" t="s">
        <v>8972</v>
      </c>
      <c r="B4050" s="370" t="s">
        <v>36024</v>
      </c>
      <c r="C4050" s="14" t="s">
        <v>165</v>
      </c>
      <c r="D4050" s="14" t="s">
        <v>40912</v>
      </c>
    </row>
    <row r="4051" spans="1:4" ht="15.75" customHeight="1">
      <c r="A4051" s="14" t="s">
        <v>8973</v>
      </c>
      <c r="B4051" s="370" t="s">
        <v>36025</v>
      </c>
      <c r="C4051" s="14" t="s">
        <v>165</v>
      </c>
      <c r="D4051" s="14" t="s">
        <v>22041</v>
      </c>
    </row>
    <row r="4052" spans="1:4" ht="15.75" customHeight="1">
      <c r="A4052" s="14" t="s">
        <v>8974</v>
      </c>
      <c r="B4052" s="370" t="s">
        <v>36026</v>
      </c>
      <c r="C4052" s="14" t="s">
        <v>165</v>
      </c>
      <c r="D4052" s="14" t="s">
        <v>40913</v>
      </c>
    </row>
    <row r="4053" spans="1:4" ht="15.75" customHeight="1">
      <c r="A4053" s="14" t="s">
        <v>8975</v>
      </c>
      <c r="B4053" s="370" t="s">
        <v>36027</v>
      </c>
      <c r="C4053" s="14" t="s">
        <v>165</v>
      </c>
      <c r="D4053" s="14" t="s">
        <v>40914</v>
      </c>
    </row>
    <row r="4054" spans="1:4" ht="15.75" customHeight="1">
      <c r="A4054" s="14" t="s">
        <v>8976</v>
      </c>
      <c r="B4054" s="370" t="s">
        <v>36028</v>
      </c>
      <c r="C4054" s="14" t="s">
        <v>165</v>
      </c>
      <c r="D4054" s="14" t="s">
        <v>18760</v>
      </c>
    </row>
    <row r="4055" spans="1:4" ht="15.75" customHeight="1">
      <c r="A4055" s="14" t="s">
        <v>8977</v>
      </c>
      <c r="B4055" s="370" t="s">
        <v>36029</v>
      </c>
      <c r="C4055" s="14" t="s">
        <v>165</v>
      </c>
      <c r="D4055" s="14" t="s">
        <v>40915</v>
      </c>
    </row>
    <row r="4056" spans="1:4" ht="15.75" customHeight="1">
      <c r="A4056" s="14" t="s">
        <v>8978</v>
      </c>
      <c r="B4056" s="370" t="s">
        <v>36030</v>
      </c>
      <c r="C4056" s="14" t="s">
        <v>165</v>
      </c>
      <c r="D4056" s="14" t="s">
        <v>19006</v>
      </c>
    </row>
    <row r="4057" spans="1:4" ht="15.75" customHeight="1">
      <c r="A4057" s="14" t="s">
        <v>8979</v>
      </c>
      <c r="B4057" s="370" t="s">
        <v>36031</v>
      </c>
      <c r="C4057" s="14" t="s">
        <v>165</v>
      </c>
      <c r="D4057" s="14" t="s">
        <v>18474</v>
      </c>
    </row>
    <row r="4058" spans="1:4" ht="15.75" customHeight="1">
      <c r="A4058" s="14" t="s">
        <v>8980</v>
      </c>
      <c r="B4058" s="370" t="s">
        <v>36032</v>
      </c>
      <c r="C4058" s="14" t="s">
        <v>165</v>
      </c>
      <c r="D4058" s="14" t="s">
        <v>40916</v>
      </c>
    </row>
    <row r="4059" spans="1:4" ht="15.75" customHeight="1">
      <c r="A4059" s="14" t="s">
        <v>8981</v>
      </c>
      <c r="B4059" s="370" t="s">
        <v>36033</v>
      </c>
      <c r="C4059" s="14" t="s">
        <v>165</v>
      </c>
      <c r="D4059" s="14" t="s">
        <v>19101</v>
      </c>
    </row>
    <row r="4060" spans="1:4" ht="15.75" customHeight="1">
      <c r="A4060" s="14" t="s">
        <v>8982</v>
      </c>
      <c r="B4060" s="370" t="s">
        <v>36034</v>
      </c>
      <c r="C4060" s="14" t="s">
        <v>165</v>
      </c>
      <c r="D4060" s="14" t="s">
        <v>40917</v>
      </c>
    </row>
    <row r="4061" spans="1:4" ht="15.75" customHeight="1">
      <c r="A4061" s="14" t="s">
        <v>8983</v>
      </c>
      <c r="B4061" s="370" t="s">
        <v>36035</v>
      </c>
      <c r="C4061" s="14" t="s">
        <v>165</v>
      </c>
      <c r="D4061" s="14" t="s">
        <v>19411</v>
      </c>
    </row>
    <row r="4062" spans="1:4" ht="15.75" customHeight="1">
      <c r="A4062" s="14" t="s">
        <v>8984</v>
      </c>
      <c r="B4062" s="370" t="s">
        <v>36036</v>
      </c>
      <c r="C4062" s="14" t="s">
        <v>165</v>
      </c>
      <c r="D4062" s="14" t="s">
        <v>18824</v>
      </c>
    </row>
    <row r="4063" spans="1:4" ht="15.75" customHeight="1">
      <c r="A4063" s="14" t="s">
        <v>8985</v>
      </c>
      <c r="B4063" s="370" t="s">
        <v>36037</v>
      </c>
      <c r="C4063" s="14" t="s">
        <v>165</v>
      </c>
      <c r="D4063" s="14" t="s">
        <v>18785</v>
      </c>
    </row>
    <row r="4064" spans="1:4" ht="15.75" customHeight="1">
      <c r="A4064" s="14" t="s">
        <v>8986</v>
      </c>
      <c r="B4064" s="370" t="s">
        <v>36038</v>
      </c>
      <c r="C4064" s="14" t="s">
        <v>165</v>
      </c>
      <c r="D4064" s="14" t="s">
        <v>36581</v>
      </c>
    </row>
    <row r="4065" spans="1:4" ht="15.75" customHeight="1">
      <c r="A4065" s="14" t="s">
        <v>8987</v>
      </c>
      <c r="B4065" s="370" t="s">
        <v>36039</v>
      </c>
      <c r="C4065" s="14" t="s">
        <v>165</v>
      </c>
      <c r="D4065" s="14" t="s">
        <v>40918</v>
      </c>
    </row>
    <row r="4066" spans="1:4" ht="15.75" customHeight="1">
      <c r="A4066" s="14" t="s">
        <v>8988</v>
      </c>
      <c r="B4066" s="370" t="s">
        <v>36040</v>
      </c>
      <c r="C4066" s="14" t="s">
        <v>165</v>
      </c>
      <c r="D4066" s="14" t="s">
        <v>18981</v>
      </c>
    </row>
    <row r="4067" spans="1:4" ht="15.75" customHeight="1">
      <c r="A4067" s="14" t="s">
        <v>8989</v>
      </c>
      <c r="B4067" s="370" t="s">
        <v>36041</v>
      </c>
      <c r="C4067" s="14" t="s">
        <v>165</v>
      </c>
      <c r="D4067" s="14" t="s">
        <v>36470</v>
      </c>
    </row>
    <row r="4068" spans="1:4" ht="15.75" customHeight="1">
      <c r="A4068" s="14" t="s">
        <v>8990</v>
      </c>
      <c r="B4068" s="370" t="s">
        <v>36042</v>
      </c>
      <c r="C4068" s="14" t="s">
        <v>165</v>
      </c>
      <c r="D4068" s="14" t="s">
        <v>19393</v>
      </c>
    </row>
    <row r="4069" spans="1:4" ht="15.75" customHeight="1">
      <c r="A4069" s="14" t="s">
        <v>8991</v>
      </c>
      <c r="B4069" s="370" t="s">
        <v>36043</v>
      </c>
      <c r="C4069" s="14" t="s">
        <v>165</v>
      </c>
      <c r="D4069" s="14" t="s">
        <v>19421</v>
      </c>
    </row>
    <row r="4070" spans="1:4" ht="15.75" customHeight="1">
      <c r="A4070" s="14" t="s">
        <v>8992</v>
      </c>
      <c r="B4070" s="370" t="s">
        <v>36044</v>
      </c>
      <c r="C4070" s="14" t="s">
        <v>165</v>
      </c>
      <c r="D4070" s="14" t="s">
        <v>37143</v>
      </c>
    </row>
    <row r="4071" spans="1:4" ht="15.75" customHeight="1">
      <c r="A4071" s="14" t="s">
        <v>8993</v>
      </c>
      <c r="B4071" s="370" t="s">
        <v>36045</v>
      </c>
      <c r="C4071" s="14" t="s">
        <v>165</v>
      </c>
      <c r="D4071" s="14" t="s">
        <v>40919</v>
      </c>
    </row>
    <row r="4072" spans="1:4" ht="15.75" customHeight="1">
      <c r="A4072" s="14" t="s">
        <v>8994</v>
      </c>
      <c r="B4072" s="370" t="s">
        <v>15498</v>
      </c>
      <c r="C4072" s="14" t="s">
        <v>165</v>
      </c>
      <c r="D4072" s="14" t="s">
        <v>37327</v>
      </c>
    </row>
    <row r="4073" spans="1:4" ht="15.75" customHeight="1">
      <c r="A4073" s="14" t="s">
        <v>8995</v>
      </c>
      <c r="B4073" s="370" t="s">
        <v>15499</v>
      </c>
      <c r="C4073" s="14" t="s">
        <v>165</v>
      </c>
      <c r="D4073" s="14" t="s">
        <v>36950</v>
      </c>
    </row>
    <row r="4074" spans="1:4" ht="15.75" customHeight="1">
      <c r="A4074" s="14" t="s">
        <v>8996</v>
      </c>
      <c r="B4074" s="370" t="s">
        <v>15500</v>
      </c>
      <c r="C4074" s="14" t="s">
        <v>165</v>
      </c>
      <c r="D4074" s="14" t="s">
        <v>40920</v>
      </c>
    </row>
    <row r="4075" spans="1:4" ht="15.75" customHeight="1">
      <c r="A4075" s="14" t="s">
        <v>8997</v>
      </c>
      <c r="B4075" s="370" t="s">
        <v>15501</v>
      </c>
      <c r="C4075" s="14" t="s">
        <v>165</v>
      </c>
      <c r="D4075" s="14" t="s">
        <v>40921</v>
      </c>
    </row>
    <row r="4076" spans="1:4" ht="15.75" customHeight="1">
      <c r="A4076" s="14" t="s">
        <v>8998</v>
      </c>
      <c r="B4076" s="370" t="s">
        <v>15502</v>
      </c>
      <c r="C4076" s="14" t="s">
        <v>165</v>
      </c>
      <c r="D4076" s="14" t="s">
        <v>40922</v>
      </c>
    </row>
    <row r="4077" spans="1:4" ht="15.75" customHeight="1">
      <c r="A4077" s="14" t="s">
        <v>8999</v>
      </c>
      <c r="B4077" s="370" t="s">
        <v>15503</v>
      </c>
      <c r="C4077" s="14" t="s">
        <v>165</v>
      </c>
      <c r="D4077" s="14" t="s">
        <v>40923</v>
      </c>
    </row>
    <row r="4078" spans="1:4" ht="15.75" customHeight="1">
      <c r="A4078" s="14" t="s">
        <v>9000</v>
      </c>
      <c r="B4078" s="370" t="s">
        <v>15504</v>
      </c>
      <c r="C4078" s="14" t="s">
        <v>165</v>
      </c>
      <c r="D4078" s="14" t="s">
        <v>40924</v>
      </c>
    </row>
    <row r="4079" spans="1:4" ht="15.75" customHeight="1">
      <c r="A4079" s="14" t="s">
        <v>9001</v>
      </c>
      <c r="B4079" s="370" t="s">
        <v>15505</v>
      </c>
      <c r="C4079" s="14" t="s">
        <v>165</v>
      </c>
      <c r="D4079" s="14" t="s">
        <v>21700</v>
      </c>
    </row>
    <row r="4080" spans="1:4" ht="15.75" customHeight="1">
      <c r="A4080" s="14" t="s">
        <v>9002</v>
      </c>
      <c r="B4080" s="370" t="s">
        <v>15506</v>
      </c>
      <c r="C4080" s="14" t="s">
        <v>165</v>
      </c>
      <c r="D4080" s="14" t="s">
        <v>40925</v>
      </c>
    </row>
    <row r="4081" spans="1:4" ht="15.75" customHeight="1">
      <c r="A4081" s="14" t="s">
        <v>9003</v>
      </c>
      <c r="B4081" s="370" t="s">
        <v>15507</v>
      </c>
      <c r="C4081" s="14" t="s">
        <v>165</v>
      </c>
      <c r="D4081" s="14" t="s">
        <v>40926</v>
      </c>
    </row>
    <row r="4082" spans="1:4" ht="15.75" customHeight="1">
      <c r="A4082" s="14" t="s">
        <v>9004</v>
      </c>
      <c r="B4082" s="370" t="s">
        <v>15508</v>
      </c>
      <c r="C4082" s="14" t="s">
        <v>165</v>
      </c>
      <c r="D4082" s="14" t="s">
        <v>40927</v>
      </c>
    </row>
    <row r="4083" spans="1:4" ht="15.75" customHeight="1">
      <c r="A4083" s="14" t="s">
        <v>9005</v>
      </c>
      <c r="B4083" s="370" t="s">
        <v>15509</v>
      </c>
      <c r="C4083" s="14" t="s">
        <v>165</v>
      </c>
      <c r="D4083" s="14" t="s">
        <v>36609</v>
      </c>
    </row>
    <row r="4084" spans="1:4" ht="15.75" customHeight="1">
      <c r="A4084" s="14" t="s">
        <v>9006</v>
      </c>
      <c r="B4084" s="370" t="s">
        <v>15510</v>
      </c>
      <c r="C4084" s="14" t="s">
        <v>165</v>
      </c>
      <c r="D4084" s="14" t="s">
        <v>40928</v>
      </c>
    </row>
    <row r="4085" spans="1:4" ht="15.75" customHeight="1">
      <c r="A4085" s="14" t="s">
        <v>9007</v>
      </c>
      <c r="B4085" s="370" t="s">
        <v>15511</v>
      </c>
      <c r="C4085" s="14" t="s">
        <v>165</v>
      </c>
      <c r="D4085" s="14" t="s">
        <v>40929</v>
      </c>
    </row>
    <row r="4086" spans="1:4" ht="15.75" customHeight="1">
      <c r="A4086" s="14" t="s">
        <v>9008</v>
      </c>
      <c r="B4086" s="370" t="s">
        <v>15512</v>
      </c>
      <c r="C4086" s="14" t="s">
        <v>165</v>
      </c>
      <c r="D4086" s="14" t="s">
        <v>40930</v>
      </c>
    </row>
    <row r="4087" spans="1:4" ht="15.75" customHeight="1">
      <c r="A4087" s="14" t="s">
        <v>9009</v>
      </c>
      <c r="B4087" s="370" t="s">
        <v>15513</v>
      </c>
      <c r="C4087" s="14" t="s">
        <v>165</v>
      </c>
      <c r="D4087" s="14" t="s">
        <v>22088</v>
      </c>
    </row>
    <row r="4088" spans="1:4" ht="15.75" customHeight="1">
      <c r="A4088" s="14" t="s">
        <v>9010</v>
      </c>
      <c r="B4088" s="370" t="s">
        <v>15514</v>
      </c>
      <c r="C4088" s="14" t="s">
        <v>165</v>
      </c>
      <c r="D4088" s="14" t="s">
        <v>40931</v>
      </c>
    </row>
    <row r="4089" spans="1:4" ht="15.75" customHeight="1">
      <c r="A4089" s="14" t="s">
        <v>9011</v>
      </c>
      <c r="B4089" s="370" t="s">
        <v>15515</v>
      </c>
      <c r="C4089" s="14" t="s">
        <v>165</v>
      </c>
      <c r="D4089" s="14" t="s">
        <v>38419</v>
      </c>
    </row>
    <row r="4090" spans="1:4" ht="15.75" customHeight="1">
      <c r="A4090" s="14" t="s">
        <v>9012</v>
      </c>
      <c r="B4090" s="370" t="s">
        <v>15516</v>
      </c>
      <c r="C4090" s="14" t="s">
        <v>165</v>
      </c>
      <c r="D4090" s="14" t="s">
        <v>40932</v>
      </c>
    </row>
    <row r="4091" spans="1:4" ht="15.75" customHeight="1">
      <c r="A4091" s="14" t="s">
        <v>9013</v>
      </c>
      <c r="B4091" s="370" t="s">
        <v>15517</v>
      </c>
      <c r="C4091" s="14" t="s">
        <v>165</v>
      </c>
      <c r="D4091" s="14" t="s">
        <v>40933</v>
      </c>
    </row>
    <row r="4092" spans="1:4" ht="15.75" customHeight="1">
      <c r="A4092" s="14" t="s">
        <v>9014</v>
      </c>
      <c r="B4092" s="370" t="s">
        <v>15518</v>
      </c>
      <c r="C4092" s="14" t="s">
        <v>165</v>
      </c>
      <c r="D4092" s="14" t="s">
        <v>40934</v>
      </c>
    </row>
    <row r="4093" spans="1:4" ht="15.75" customHeight="1">
      <c r="A4093" s="14" t="s">
        <v>9015</v>
      </c>
      <c r="B4093" s="370" t="s">
        <v>15519</v>
      </c>
      <c r="C4093" s="14" t="s">
        <v>165</v>
      </c>
      <c r="D4093" s="14" t="s">
        <v>40935</v>
      </c>
    </row>
    <row r="4094" spans="1:4" ht="15.75" customHeight="1">
      <c r="A4094" s="14" t="s">
        <v>9016</v>
      </c>
      <c r="B4094" s="370" t="s">
        <v>15520</v>
      </c>
      <c r="C4094" s="14" t="s">
        <v>165</v>
      </c>
      <c r="D4094" s="14" t="s">
        <v>37966</v>
      </c>
    </row>
    <row r="4095" spans="1:4" ht="15.75" customHeight="1">
      <c r="A4095" s="14" t="s">
        <v>9017</v>
      </c>
      <c r="B4095" s="370" t="s">
        <v>15521</v>
      </c>
      <c r="C4095" s="14" t="s">
        <v>165</v>
      </c>
      <c r="D4095" s="14" t="s">
        <v>40936</v>
      </c>
    </row>
    <row r="4096" spans="1:4" ht="15.75" customHeight="1">
      <c r="A4096" s="14" t="s">
        <v>9018</v>
      </c>
      <c r="B4096" s="370" t="s">
        <v>15522</v>
      </c>
      <c r="C4096" s="14" t="s">
        <v>165</v>
      </c>
      <c r="D4096" s="14" t="s">
        <v>19934</v>
      </c>
    </row>
    <row r="4097" spans="1:4" ht="15.75" customHeight="1">
      <c r="A4097" s="14" t="s">
        <v>9019</v>
      </c>
      <c r="B4097" s="370" t="s">
        <v>15523</v>
      </c>
      <c r="C4097" s="14" t="s">
        <v>165</v>
      </c>
      <c r="D4097" s="14" t="s">
        <v>40937</v>
      </c>
    </row>
    <row r="4098" spans="1:4" ht="15.75" customHeight="1">
      <c r="A4098" s="14" t="s">
        <v>9020</v>
      </c>
      <c r="B4098" s="370" t="s">
        <v>15524</v>
      </c>
      <c r="C4098" s="14" t="s">
        <v>165</v>
      </c>
      <c r="D4098" s="14" t="s">
        <v>40938</v>
      </c>
    </row>
    <row r="4099" spans="1:4" ht="15.75" customHeight="1">
      <c r="A4099" s="14" t="s">
        <v>9021</v>
      </c>
      <c r="B4099" s="370" t="s">
        <v>15525</v>
      </c>
      <c r="C4099" s="14" t="s">
        <v>165</v>
      </c>
      <c r="D4099" s="14" t="s">
        <v>21959</v>
      </c>
    </row>
    <row r="4100" spans="1:4" ht="15.75" customHeight="1">
      <c r="A4100" s="14" t="s">
        <v>9022</v>
      </c>
      <c r="B4100" s="370" t="s">
        <v>15526</v>
      </c>
      <c r="C4100" s="14" t="s">
        <v>165</v>
      </c>
      <c r="D4100" s="14" t="s">
        <v>40939</v>
      </c>
    </row>
    <row r="4101" spans="1:4" ht="15.75" customHeight="1">
      <c r="A4101" s="14" t="s">
        <v>9023</v>
      </c>
      <c r="B4101" s="370" t="s">
        <v>15527</v>
      </c>
      <c r="C4101" s="14" t="s">
        <v>165</v>
      </c>
      <c r="D4101" s="14" t="s">
        <v>40940</v>
      </c>
    </row>
    <row r="4102" spans="1:4" ht="15.75" customHeight="1">
      <c r="A4102" s="14" t="s">
        <v>9024</v>
      </c>
      <c r="B4102" s="370" t="s">
        <v>15528</v>
      </c>
      <c r="C4102" s="14" t="s">
        <v>165</v>
      </c>
      <c r="D4102" s="14" t="s">
        <v>40941</v>
      </c>
    </row>
    <row r="4103" spans="1:4" ht="15.75" customHeight="1">
      <c r="A4103" s="14" t="s">
        <v>9025</v>
      </c>
      <c r="B4103" s="370" t="s">
        <v>15529</v>
      </c>
      <c r="C4103" s="14" t="s">
        <v>165</v>
      </c>
      <c r="D4103" s="14" t="s">
        <v>38407</v>
      </c>
    </row>
    <row r="4104" spans="1:4" ht="15.75" customHeight="1">
      <c r="A4104" s="14" t="s">
        <v>9026</v>
      </c>
      <c r="B4104" s="370" t="s">
        <v>15530</v>
      </c>
      <c r="C4104" s="14" t="s">
        <v>165</v>
      </c>
      <c r="D4104" s="14" t="s">
        <v>40942</v>
      </c>
    </row>
    <row r="4105" spans="1:4" ht="15.75" customHeight="1">
      <c r="A4105" s="14" t="s">
        <v>9027</v>
      </c>
      <c r="B4105" s="370" t="s">
        <v>15531</v>
      </c>
      <c r="C4105" s="14" t="s">
        <v>165</v>
      </c>
      <c r="D4105" s="14" t="s">
        <v>40943</v>
      </c>
    </row>
    <row r="4106" spans="1:4" ht="15.75" customHeight="1">
      <c r="A4106" s="14" t="s">
        <v>9028</v>
      </c>
      <c r="B4106" s="370" t="s">
        <v>15532</v>
      </c>
      <c r="C4106" s="14" t="s">
        <v>165</v>
      </c>
      <c r="D4106" s="14" t="s">
        <v>40944</v>
      </c>
    </row>
    <row r="4107" spans="1:4" ht="15.75" customHeight="1">
      <c r="A4107" s="14" t="s">
        <v>9029</v>
      </c>
      <c r="B4107" s="370" t="s">
        <v>15533</v>
      </c>
      <c r="C4107" s="14" t="s">
        <v>165</v>
      </c>
      <c r="D4107" s="14" t="s">
        <v>36754</v>
      </c>
    </row>
    <row r="4108" spans="1:4" ht="15.75" customHeight="1">
      <c r="A4108" s="14" t="s">
        <v>9030</v>
      </c>
      <c r="B4108" s="370" t="s">
        <v>15534</v>
      </c>
      <c r="C4108" s="14" t="s">
        <v>165</v>
      </c>
      <c r="D4108" s="14" t="s">
        <v>40945</v>
      </c>
    </row>
    <row r="4109" spans="1:4" ht="15.75" customHeight="1">
      <c r="A4109" s="14" t="s">
        <v>9031</v>
      </c>
      <c r="B4109" s="370" t="s">
        <v>15535</v>
      </c>
      <c r="C4109" s="14" t="s">
        <v>165</v>
      </c>
      <c r="D4109" s="14" t="s">
        <v>40946</v>
      </c>
    </row>
    <row r="4110" spans="1:4" ht="15.75" customHeight="1">
      <c r="A4110" s="14" t="s">
        <v>9032</v>
      </c>
      <c r="B4110" s="370" t="s">
        <v>15536</v>
      </c>
      <c r="C4110" s="14" t="s">
        <v>165</v>
      </c>
      <c r="D4110" s="14" t="s">
        <v>40947</v>
      </c>
    </row>
    <row r="4111" spans="1:4" ht="15.75" customHeight="1">
      <c r="A4111" s="14" t="s">
        <v>9033</v>
      </c>
      <c r="B4111" s="370" t="s">
        <v>15537</v>
      </c>
      <c r="C4111" s="14" t="s">
        <v>165</v>
      </c>
      <c r="D4111" s="14" t="s">
        <v>40948</v>
      </c>
    </row>
    <row r="4112" spans="1:4" ht="15.75" customHeight="1">
      <c r="A4112" s="14" t="s">
        <v>9034</v>
      </c>
      <c r="B4112" s="370" t="s">
        <v>15538</v>
      </c>
      <c r="C4112" s="14" t="s">
        <v>165</v>
      </c>
      <c r="D4112" s="14" t="s">
        <v>36954</v>
      </c>
    </row>
    <row r="4113" spans="1:4" ht="15.75" customHeight="1">
      <c r="A4113" s="14" t="s">
        <v>9035</v>
      </c>
      <c r="B4113" s="370" t="s">
        <v>15539</v>
      </c>
      <c r="C4113" s="14" t="s">
        <v>165</v>
      </c>
      <c r="D4113" s="14" t="s">
        <v>36955</v>
      </c>
    </row>
    <row r="4114" spans="1:4" ht="15.75" customHeight="1">
      <c r="A4114" s="14" t="s">
        <v>9036</v>
      </c>
      <c r="B4114" s="370" t="s">
        <v>15540</v>
      </c>
      <c r="C4114" s="14" t="s">
        <v>165</v>
      </c>
      <c r="D4114" s="14" t="s">
        <v>40949</v>
      </c>
    </row>
    <row r="4115" spans="1:4" ht="15.75" customHeight="1">
      <c r="A4115" s="14" t="s">
        <v>9037</v>
      </c>
      <c r="B4115" s="370" t="s">
        <v>15541</v>
      </c>
      <c r="C4115" s="14" t="s">
        <v>165</v>
      </c>
      <c r="D4115" s="14" t="s">
        <v>40950</v>
      </c>
    </row>
    <row r="4116" spans="1:4" ht="15.75" customHeight="1">
      <c r="A4116" s="14" t="s">
        <v>9038</v>
      </c>
      <c r="B4116" s="370" t="s">
        <v>15542</v>
      </c>
      <c r="C4116" s="14" t="s">
        <v>165</v>
      </c>
      <c r="D4116" s="14" t="s">
        <v>37155</v>
      </c>
    </row>
    <row r="4117" spans="1:4" ht="15.75" customHeight="1">
      <c r="A4117" s="14" t="s">
        <v>9039</v>
      </c>
      <c r="B4117" s="370" t="s">
        <v>15543</v>
      </c>
      <c r="C4117" s="14" t="s">
        <v>165</v>
      </c>
      <c r="D4117" s="14" t="s">
        <v>37839</v>
      </c>
    </row>
    <row r="4118" spans="1:4" ht="15.75" customHeight="1">
      <c r="A4118" s="14" t="s">
        <v>9040</v>
      </c>
      <c r="B4118" s="370" t="s">
        <v>15544</v>
      </c>
      <c r="C4118" s="14" t="s">
        <v>165</v>
      </c>
      <c r="D4118" s="14" t="s">
        <v>19395</v>
      </c>
    </row>
    <row r="4119" spans="1:4" ht="15.75" customHeight="1">
      <c r="A4119" s="14" t="s">
        <v>9041</v>
      </c>
      <c r="B4119" s="370" t="s">
        <v>15545</v>
      </c>
      <c r="C4119" s="14" t="s">
        <v>165</v>
      </c>
      <c r="D4119" s="14" t="s">
        <v>38756</v>
      </c>
    </row>
    <row r="4120" spans="1:4" ht="15.75" customHeight="1">
      <c r="A4120" s="14" t="s">
        <v>9042</v>
      </c>
      <c r="B4120" s="370" t="s">
        <v>15546</v>
      </c>
      <c r="C4120" s="14" t="s">
        <v>165</v>
      </c>
      <c r="D4120" s="14" t="s">
        <v>40951</v>
      </c>
    </row>
    <row r="4121" spans="1:4" ht="15.75" customHeight="1">
      <c r="A4121" s="14" t="s">
        <v>9043</v>
      </c>
      <c r="B4121" s="370" t="s">
        <v>15547</v>
      </c>
      <c r="C4121" s="14" t="s">
        <v>165</v>
      </c>
      <c r="D4121" s="14" t="s">
        <v>37603</v>
      </c>
    </row>
    <row r="4122" spans="1:4" ht="15.75" customHeight="1">
      <c r="A4122" s="14" t="s">
        <v>9044</v>
      </c>
      <c r="B4122" s="370" t="s">
        <v>15548</v>
      </c>
      <c r="C4122" s="14" t="s">
        <v>165</v>
      </c>
      <c r="D4122" s="14" t="s">
        <v>40952</v>
      </c>
    </row>
    <row r="4123" spans="1:4" ht="15.75" customHeight="1">
      <c r="A4123" s="14" t="s">
        <v>9045</v>
      </c>
      <c r="B4123" s="370" t="s">
        <v>15549</v>
      </c>
      <c r="C4123" s="14" t="s">
        <v>165</v>
      </c>
      <c r="D4123" s="14" t="s">
        <v>40953</v>
      </c>
    </row>
    <row r="4124" spans="1:4" ht="15.75" customHeight="1">
      <c r="A4124" s="14" t="s">
        <v>9046</v>
      </c>
      <c r="B4124" s="370" t="s">
        <v>15550</v>
      </c>
      <c r="C4124" s="14" t="s">
        <v>165</v>
      </c>
      <c r="D4124" s="14" t="s">
        <v>40954</v>
      </c>
    </row>
    <row r="4125" spans="1:4" ht="15.75" customHeight="1">
      <c r="A4125" s="14" t="s">
        <v>9047</v>
      </c>
      <c r="B4125" s="370" t="s">
        <v>15551</v>
      </c>
      <c r="C4125" s="14" t="s">
        <v>165</v>
      </c>
      <c r="D4125" s="14" t="s">
        <v>37153</v>
      </c>
    </row>
    <row r="4126" spans="1:4" ht="15.75" customHeight="1">
      <c r="A4126" s="14" t="s">
        <v>9048</v>
      </c>
      <c r="B4126" s="370" t="s">
        <v>15552</v>
      </c>
      <c r="C4126" s="14" t="s">
        <v>165</v>
      </c>
      <c r="D4126" s="14" t="s">
        <v>40955</v>
      </c>
    </row>
    <row r="4127" spans="1:4" ht="15.75" customHeight="1">
      <c r="A4127" s="14" t="s">
        <v>9049</v>
      </c>
      <c r="B4127" s="370" t="s">
        <v>15553</v>
      </c>
      <c r="C4127" s="14" t="s">
        <v>165</v>
      </c>
      <c r="D4127" s="14" t="s">
        <v>40956</v>
      </c>
    </row>
    <row r="4128" spans="1:4" ht="15.75" customHeight="1">
      <c r="A4128" s="14" t="s">
        <v>9050</v>
      </c>
      <c r="B4128" s="370" t="s">
        <v>15554</v>
      </c>
      <c r="C4128" s="14" t="s">
        <v>165</v>
      </c>
      <c r="D4128" s="14" t="s">
        <v>40957</v>
      </c>
    </row>
    <row r="4129" spans="1:4" ht="15.75" customHeight="1">
      <c r="A4129" s="14" t="s">
        <v>9051</v>
      </c>
      <c r="B4129" s="370" t="s">
        <v>15555</v>
      </c>
      <c r="C4129" s="14" t="s">
        <v>165</v>
      </c>
      <c r="D4129" s="14" t="s">
        <v>36443</v>
      </c>
    </row>
    <row r="4130" spans="1:4" ht="15.75" customHeight="1">
      <c r="A4130" s="14" t="s">
        <v>9052</v>
      </c>
      <c r="B4130" s="370" t="s">
        <v>15556</v>
      </c>
      <c r="C4130" s="14" t="s">
        <v>165</v>
      </c>
      <c r="D4130" s="14" t="s">
        <v>40958</v>
      </c>
    </row>
    <row r="4131" spans="1:4" ht="15.75" customHeight="1">
      <c r="A4131" s="14" t="s">
        <v>9053</v>
      </c>
      <c r="B4131" s="370" t="s">
        <v>15557</v>
      </c>
      <c r="C4131" s="14" t="s">
        <v>165</v>
      </c>
      <c r="D4131" s="14" t="s">
        <v>40959</v>
      </c>
    </row>
    <row r="4132" spans="1:4" ht="15.75" customHeight="1">
      <c r="A4132" s="14" t="s">
        <v>9054</v>
      </c>
      <c r="B4132" s="370" t="s">
        <v>15558</v>
      </c>
      <c r="C4132" s="14" t="s">
        <v>165</v>
      </c>
      <c r="D4132" s="14" t="s">
        <v>40960</v>
      </c>
    </row>
    <row r="4133" spans="1:4" ht="15.75" customHeight="1">
      <c r="A4133" s="14" t="s">
        <v>9055</v>
      </c>
      <c r="B4133" s="370" t="s">
        <v>15559</v>
      </c>
      <c r="C4133" s="14" t="s">
        <v>165</v>
      </c>
      <c r="D4133" s="14" t="s">
        <v>21831</v>
      </c>
    </row>
    <row r="4134" spans="1:4" ht="15.75" customHeight="1">
      <c r="A4134" s="14" t="s">
        <v>9056</v>
      </c>
      <c r="B4134" s="370" t="s">
        <v>15560</v>
      </c>
      <c r="C4134" s="14" t="s">
        <v>165</v>
      </c>
      <c r="D4134" s="14" t="s">
        <v>40961</v>
      </c>
    </row>
    <row r="4135" spans="1:4" ht="15.75" customHeight="1">
      <c r="A4135" s="14" t="s">
        <v>9057</v>
      </c>
      <c r="B4135" s="370" t="s">
        <v>15561</v>
      </c>
      <c r="C4135" s="14" t="s">
        <v>165</v>
      </c>
      <c r="D4135" s="14" t="s">
        <v>37718</v>
      </c>
    </row>
    <row r="4136" spans="1:4" ht="15.75" customHeight="1">
      <c r="A4136" s="14" t="s">
        <v>9058</v>
      </c>
      <c r="B4136" s="370" t="s">
        <v>15562</v>
      </c>
      <c r="C4136" s="14" t="s">
        <v>165</v>
      </c>
      <c r="D4136" s="14" t="s">
        <v>21625</v>
      </c>
    </row>
    <row r="4137" spans="1:4" ht="15.75" customHeight="1">
      <c r="A4137" s="14" t="s">
        <v>9059</v>
      </c>
      <c r="B4137" s="370" t="s">
        <v>15563</v>
      </c>
      <c r="C4137" s="14" t="s">
        <v>165</v>
      </c>
      <c r="D4137" s="14" t="s">
        <v>40962</v>
      </c>
    </row>
    <row r="4138" spans="1:4" ht="15.75" customHeight="1">
      <c r="A4138" s="14" t="s">
        <v>9060</v>
      </c>
      <c r="B4138" s="370" t="s">
        <v>15564</v>
      </c>
      <c r="C4138" s="14" t="s">
        <v>165</v>
      </c>
      <c r="D4138" s="14" t="s">
        <v>40963</v>
      </c>
    </row>
    <row r="4139" spans="1:4" ht="15.75" customHeight="1">
      <c r="A4139" s="14" t="s">
        <v>9061</v>
      </c>
      <c r="B4139" s="370" t="s">
        <v>15565</v>
      </c>
      <c r="C4139" s="14" t="s">
        <v>165</v>
      </c>
      <c r="D4139" s="14" t="s">
        <v>40964</v>
      </c>
    </row>
    <row r="4140" spans="1:4" ht="15.75" customHeight="1">
      <c r="A4140" s="14" t="s">
        <v>9062</v>
      </c>
      <c r="B4140" s="370" t="s">
        <v>15566</v>
      </c>
      <c r="C4140" s="14" t="s">
        <v>165</v>
      </c>
      <c r="D4140" s="14" t="s">
        <v>36658</v>
      </c>
    </row>
    <row r="4141" spans="1:4" ht="15.75" customHeight="1">
      <c r="A4141" s="14" t="s">
        <v>9063</v>
      </c>
      <c r="B4141" s="370" t="s">
        <v>15567</v>
      </c>
      <c r="C4141" s="14" t="s">
        <v>165</v>
      </c>
      <c r="D4141" s="14" t="s">
        <v>40965</v>
      </c>
    </row>
    <row r="4142" spans="1:4" ht="15.75" customHeight="1">
      <c r="A4142" s="14" t="s">
        <v>9064</v>
      </c>
      <c r="B4142" s="370" t="s">
        <v>15568</v>
      </c>
      <c r="C4142" s="14" t="s">
        <v>165</v>
      </c>
      <c r="D4142" s="14" t="s">
        <v>36961</v>
      </c>
    </row>
    <row r="4143" spans="1:4" ht="15.75" customHeight="1">
      <c r="A4143" s="14" t="s">
        <v>9065</v>
      </c>
      <c r="B4143" s="370" t="s">
        <v>15569</v>
      </c>
      <c r="C4143" s="14" t="s">
        <v>165</v>
      </c>
      <c r="D4143" s="14" t="s">
        <v>21905</v>
      </c>
    </row>
    <row r="4144" spans="1:4" ht="15.75" customHeight="1">
      <c r="A4144" s="14" t="s">
        <v>9066</v>
      </c>
      <c r="B4144" s="370" t="s">
        <v>15570</v>
      </c>
      <c r="C4144" s="14" t="s">
        <v>165</v>
      </c>
      <c r="D4144" s="14" t="s">
        <v>40966</v>
      </c>
    </row>
    <row r="4145" spans="1:4" ht="15.75" customHeight="1">
      <c r="A4145" s="14" t="s">
        <v>9067</v>
      </c>
      <c r="B4145" s="370" t="s">
        <v>15571</v>
      </c>
      <c r="C4145" s="14" t="s">
        <v>165</v>
      </c>
      <c r="D4145" s="14" t="s">
        <v>37001</v>
      </c>
    </row>
    <row r="4146" spans="1:4" ht="15.75" customHeight="1">
      <c r="A4146" s="14" t="s">
        <v>9068</v>
      </c>
      <c r="B4146" s="370" t="s">
        <v>15572</v>
      </c>
      <c r="C4146" s="14" t="s">
        <v>165</v>
      </c>
      <c r="D4146" s="14" t="s">
        <v>40967</v>
      </c>
    </row>
    <row r="4147" spans="1:4" ht="15.75" customHeight="1">
      <c r="A4147" s="14" t="s">
        <v>9069</v>
      </c>
      <c r="B4147" s="370" t="s">
        <v>15573</v>
      </c>
      <c r="C4147" s="14" t="s">
        <v>165</v>
      </c>
      <c r="D4147" s="14" t="s">
        <v>19164</v>
      </c>
    </row>
    <row r="4148" spans="1:4" ht="15.75" customHeight="1">
      <c r="A4148" s="14" t="s">
        <v>9070</v>
      </c>
      <c r="B4148" s="370" t="s">
        <v>15574</v>
      </c>
      <c r="C4148" s="14" t="s">
        <v>165</v>
      </c>
      <c r="D4148" s="14" t="s">
        <v>19000</v>
      </c>
    </row>
    <row r="4149" spans="1:4" ht="15.75" customHeight="1">
      <c r="A4149" s="14" t="s">
        <v>9071</v>
      </c>
      <c r="B4149" s="370" t="s">
        <v>15575</v>
      </c>
      <c r="C4149" s="14" t="s">
        <v>165</v>
      </c>
      <c r="D4149" s="14" t="s">
        <v>21926</v>
      </c>
    </row>
    <row r="4150" spans="1:4" ht="15.75" customHeight="1">
      <c r="A4150" s="14" t="s">
        <v>9072</v>
      </c>
      <c r="B4150" s="370" t="s">
        <v>15576</v>
      </c>
      <c r="C4150" s="14" t="s">
        <v>165</v>
      </c>
      <c r="D4150" s="14" t="s">
        <v>37069</v>
      </c>
    </row>
    <row r="4151" spans="1:4" ht="15.75" customHeight="1">
      <c r="A4151" s="14" t="s">
        <v>9073</v>
      </c>
      <c r="B4151" s="370" t="s">
        <v>15577</v>
      </c>
      <c r="C4151" s="14" t="s">
        <v>165</v>
      </c>
      <c r="D4151" s="14" t="s">
        <v>40723</v>
      </c>
    </row>
    <row r="4152" spans="1:4" ht="15.75" customHeight="1">
      <c r="A4152" s="14" t="s">
        <v>9074</v>
      </c>
      <c r="B4152" s="370" t="s">
        <v>15578</v>
      </c>
      <c r="C4152" s="14" t="s">
        <v>165</v>
      </c>
      <c r="D4152" s="14" t="s">
        <v>40968</v>
      </c>
    </row>
    <row r="4153" spans="1:4" ht="15.75" customHeight="1">
      <c r="A4153" s="14" t="s">
        <v>9075</v>
      </c>
      <c r="B4153" s="370" t="s">
        <v>15579</v>
      </c>
      <c r="C4153" s="14" t="s">
        <v>165</v>
      </c>
      <c r="D4153" s="14" t="s">
        <v>36963</v>
      </c>
    </row>
    <row r="4154" spans="1:4" ht="15.75" customHeight="1">
      <c r="A4154" s="14" t="s">
        <v>9076</v>
      </c>
      <c r="B4154" s="370" t="s">
        <v>15580</v>
      </c>
      <c r="C4154" s="14" t="s">
        <v>165</v>
      </c>
      <c r="D4154" s="14" t="s">
        <v>19381</v>
      </c>
    </row>
    <row r="4155" spans="1:4" ht="15.75" customHeight="1">
      <c r="A4155" s="14" t="s">
        <v>9077</v>
      </c>
      <c r="B4155" s="370" t="s">
        <v>15581</v>
      </c>
      <c r="C4155" s="14" t="s">
        <v>165</v>
      </c>
      <c r="D4155" s="14" t="s">
        <v>40969</v>
      </c>
    </row>
    <row r="4156" spans="1:4" ht="15.75" customHeight="1">
      <c r="A4156" s="14" t="s">
        <v>9078</v>
      </c>
      <c r="B4156" s="370" t="s">
        <v>15582</v>
      </c>
      <c r="C4156" s="14" t="s">
        <v>165</v>
      </c>
      <c r="D4156" s="14" t="s">
        <v>19556</v>
      </c>
    </row>
    <row r="4157" spans="1:4" ht="15.75" customHeight="1">
      <c r="A4157" s="14" t="s">
        <v>9079</v>
      </c>
      <c r="B4157" s="370" t="s">
        <v>15583</v>
      </c>
      <c r="C4157" s="14" t="s">
        <v>165</v>
      </c>
      <c r="D4157" s="14" t="s">
        <v>40970</v>
      </c>
    </row>
    <row r="4158" spans="1:4" ht="15.75" customHeight="1">
      <c r="A4158" s="14" t="s">
        <v>9080</v>
      </c>
      <c r="B4158" s="370" t="s">
        <v>15584</v>
      </c>
      <c r="C4158" s="14" t="s">
        <v>165</v>
      </c>
      <c r="D4158" s="14" t="s">
        <v>36782</v>
      </c>
    </row>
    <row r="4159" spans="1:4" ht="15.75" customHeight="1">
      <c r="A4159" s="14" t="s">
        <v>9081</v>
      </c>
      <c r="B4159" s="370" t="s">
        <v>15585</v>
      </c>
      <c r="C4159" s="14" t="s">
        <v>165</v>
      </c>
      <c r="D4159" s="14" t="s">
        <v>40971</v>
      </c>
    </row>
    <row r="4160" spans="1:4" ht="15.75" customHeight="1">
      <c r="A4160" s="14" t="s">
        <v>9082</v>
      </c>
      <c r="B4160" s="370" t="s">
        <v>15586</v>
      </c>
      <c r="C4160" s="14" t="s">
        <v>165</v>
      </c>
      <c r="D4160" s="14" t="s">
        <v>19276</v>
      </c>
    </row>
    <row r="4161" spans="1:4" ht="15.75" customHeight="1">
      <c r="A4161" s="14" t="s">
        <v>9083</v>
      </c>
      <c r="B4161" s="370" t="s">
        <v>15587</v>
      </c>
      <c r="C4161" s="14" t="s">
        <v>165</v>
      </c>
      <c r="D4161" s="14" t="s">
        <v>40972</v>
      </c>
    </row>
    <row r="4162" spans="1:4" ht="15.75" customHeight="1">
      <c r="A4162" s="14" t="s">
        <v>9084</v>
      </c>
      <c r="B4162" s="370" t="s">
        <v>15588</v>
      </c>
      <c r="C4162" s="14" t="s">
        <v>165</v>
      </c>
      <c r="D4162" s="14" t="s">
        <v>40973</v>
      </c>
    </row>
    <row r="4163" spans="1:4" ht="15.75" customHeight="1">
      <c r="A4163" s="14" t="s">
        <v>9085</v>
      </c>
      <c r="B4163" s="370" t="s">
        <v>15589</v>
      </c>
      <c r="C4163" s="14" t="s">
        <v>165</v>
      </c>
      <c r="D4163" s="14" t="s">
        <v>40974</v>
      </c>
    </row>
    <row r="4164" spans="1:4" ht="15.75" customHeight="1">
      <c r="A4164" s="14" t="s">
        <v>9086</v>
      </c>
      <c r="B4164" s="370" t="s">
        <v>15590</v>
      </c>
      <c r="C4164" s="14" t="s">
        <v>165</v>
      </c>
      <c r="D4164" s="14" t="s">
        <v>36439</v>
      </c>
    </row>
    <row r="4165" spans="1:4" ht="15.75" customHeight="1">
      <c r="A4165" s="14" t="s">
        <v>9087</v>
      </c>
      <c r="B4165" s="370" t="s">
        <v>15591</v>
      </c>
      <c r="C4165" s="14" t="s">
        <v>165</v>
      </c>
      <c r="D4165" s="14" t="s">
        <v>21650</v>
      </c>
    </row>
    <row r="4166" spans="1:4" ht="15.75" customHeight="1">
      <c r="A4166" s="14" t="s">
        <v>9088</v>
      </c>
      <c r="B4166" s="370" t="s">
        <v>15592</v>
      </c>
      <c r="C4166" s="14" t="s">
        <v>165</v>
      </c>
      <c r="D4166" s="14" t="s">
        <v>37160</v>
      </c>
    </row>
    <row r="4167" spans="1:4" ht="15.75" customHeight="1">
      <c r="A4167" s="14" t="s">
        <v>9089</v>
      </c>
      <c r="B4167" s="370" t="s">
        <v>15593</v>
      </c>
      <c r="C4167" s="14" t="s">
        <v>165</v>
      </c>
      <c r="D4167" s="14" t="s">
        <v>40924</v>
      </c>
    </row>
    <row r="4168" spans="1:4" ht="15.75" customHeight="1">
      <c r="A4168" s="14" t="s">
        <v>9090</v>
      </c>
      <c r="B4168" s="370" t="s">
        <v>15594</v>
      </c>
      <c r="C4168" s="14" t="s">
        <v>165</v>
      </c>
      <c r="D4168" s="14" t="s">
        <v>40975</v>
      </c>
    </row>
    <row r="4169" spans="1:4" ht="15.75" customHeight="1">
      <c r="A4169" s="14" t="s">
        <v>9091</v>
      </c>
      <c r="B4169" s="370" t="s">
        <v>15595</v>
      </c>
      <c r="C4169" s="14" t="s">
        <v>165</v>
      </c>
      <c r="D4169" s="14" t="s">
        <v>40976</v>
      </c>
    </row>
    <row r="4170" spans="1:4" ht="15.75" customHeight="1">
      <c r="A4170" s="14" t="s">
        <v>9092</v>
      </c>
      <c r="B4170" s="370" t="s">
        <v>15596</v>
      </c>
      <c r="C4170" s="14" t="s">
        <v>165</v>
      </c>
      <c r="D4170" s="14" t="s">
        <v>40977</v>
      </c>
    </row>
    <row r="4171" spans="1:4" ht="15.75" customHeight="1">
      <c r="A4171" s="14" t="s">
        <v>9093</v>
      </c>
      <c r="B4171" s="370" t="s">
        <v>15597</v>
      </c>
      <c r="C4171" s="14" t="s">
        <v>165</v>
      </c>
      <c r="D4171" s="14" t="s">
        <v>40978</v>
      </c>
    </row>
    <row r="4172" spans="1:4" ht="15.75" customHeight="1">
      <c r="A4172" s="14" t="s">
        <v>9094</v>
      </c>
      <c r="B4172" s="370" t="s">
        <v>15598</v>
      </c>
      <c r="C4172" s="14" t="s">
        <v>165</v>
      </c>
      <c r="D4172" s="14" t="s">
        <v>40979</v>
      </c>
    </row>
    <row r="4173" spans="1:4" ht="15.75" customHeight="1">
      <c r="A4173" s="14" t="s">
        <v>9095</v>
      </c>
      <c r="B4173" s="370" t="s">
        <v>15599</v>
      </c>
      <c r="C4173" s="14" t="s">
        <v>165</v>
      </c>
      <c r="D4173" s="14" t="s">
        <v>40980</v>
      </c>
    </row>
    <row r="4174" spans="1:4" ht="15.75" customHeight="1">
      <c r="A4174" s="14" t="s">
        <v>9096</v>
      </c>
      <c r="B4174" s="370" t="s">
        <v>15600</v>
      </c>
      <c r="C4174" s="14" t="s">
        <v>165</v>
      </c>
      <c r="D4174" s="14" t="s">
        <v>37828</v>
      </c>
    </row>
    <row r="4175" spans="1:4" ht="15.75" customHeight="1">
      <c r="A4175" s="14" t="s">
        <v>9097</v>
      </c>
      <c r="B4175" s="370" t="s">
        <v>15601</v>
      </c>
      <c r="C4175" s="14" t="s">
        <v>165</v>
      </c>
      <c r="D4175" s="14" t="s">
        <v>40981</v>
      </c>
    </row>
    <row r="4176" spans="1:4" ht="15.75" customHeight="1">
      <c r="A4176" s="14" t="s">
        <v>9098</v>
      </c>
      <c r="B4176" s="370" t="s">
        <v>15602</v>
      </c>
      <c r="C4176" s="14" t="s">
        <v>165</v>
      </c>
      <c r="D4176" s="14" t="s">
        <v>40982</v>
      </c>
    </row>
    <row r="4177" spans="1:4" ht="15.75" customHeight="1">
      <c r="A4177" s="14" t="s">
        <v>9099</v>
      </c>
      <c r="B4177" s="370" t="s">
        <v>15603</v>
      </c>
      <c r="C4177" s="14" t="s">
        <v>165</v>
      </c>
      <c r="D4177" s="14" t="s">
        <v>19404</v>
      </c>
    </row>
    <row r="4178" spans="1:4" ht="15.75" customHeight="1">
      <c r="A4178" s="14" t="s">
        <v>9100</v>
      </c>
      <c r="B4178" s="370" t="s">
        <v>15604</v>
      </c>
      <c r="C4178" s="14" t="s">
        <v>165</v>
      </c>
      <c r="D4178" s="14" t="s">
        <v>18726</v>
      </c>
    </row>
    <row r="4179" spans="1:4" ht="15.75" customHeight="1">
      <c r="A4179" s="14" t="s">
        <v>9101</v>
      </c>
      <c r="B4179" s="370" t="s">
        <v>15605</v>
      </c>
      <c r="C4179" s="14" t="s">
        <v>165</v>
      </c>
      <c r="D4179" s="14" t="s">
        <v>21621</v>
      </c>
    </row>
    <row r="4180" spans="1:4" ht="15.75" customHeight="1">
      <c r="A4180" s="14" t="s">
        <v>9102</v>
      </c>
      <c r="B4180" s="370" t="s">
        <v>15606</v>
      </c>
      <c r="C4180" s="14" t="s">
        <v>165</v>
      </c>
      <c r="D4180" s="14" t="s">
        <v>40983</v>
      </c>
    </row>
    <row r="4181" spans="1:4" ht="15.75" customHeight="1">
      <c r="A4181" s="14" t="s">
        <v>9103</v>
      </c>
      <c r="B4181" s="370" t="s">
        <v>15607</v>
      </c>
      <c r="C4181" s="14" t="s">
        <v>165</v>
      </c>
      <c r="D4181" s="14" t="s">
        <v>40983</v>
      </c>
    </row>
    <row r="4182" spans="1:4" ht="15.75" customHeight="1">
      <c r="A4182" s="14" t="s">
        <v>9104</v>
      </c>
      <c r="B4182" s="370" t="s">
        <v>15608</v>
      </c>
      <c r="C4182" s="14" t="s">
        <v>165</v>
      </c>
      <c r="D4182" s="14" t="s">
        <v>40983</v>
      </c>
    </row>
    <row r="4183" spans="1:4" ht="15.75" customHeight="1">
      <c r="A4183" s="14" t="s">
        <v>9105</v>
      </c>
      <c r="B4183" s="370" t="s">
        <v>15609</v>
      </c>
      <c r="C4183" s="14" t="s">
        <v>165</v>
      </c>
      <c r="D4183" s="14" t="s">
        <v>39029</v>
      </c>
    </row>
    <row r="4184" spans="1:4" ht="15.75" customHeight="1">
      <c r="A4184" s="14" t="s">
        <v>9106</v>
      </c>
      <c r="B4184" s="370" t="s">
        <v>15610</v>
      </c>
      <c r="C4184" s="14" t="s">
        <v>165</v>
      </c>
      <c r="D4184" s="14" t="s">
        <v>39029</v>
      </c>
    </row>
    <row r="4185" spans="1:4" ht="15.75" customHeight="1">
      <c r="A4185" s="14" t="s">
        <v>9107</v>
      </c>
      <c r="B4185" s="370" t="s">
        <v>15611</v>
      </c>
      <c r="C4185" s="14" t="s">
        <v>165</v>
      </c>
      <c r="D4185" s="14" t="s">
        <v>40984</v>
      </c>
    </row>
    <row r="4186" spans="1:4" ht="15.75" customHeight="1">
      <c r="A4186" s="14" t="s">
        <v>9108</v>
      </c>
      <c r="B4186" s="370" t="s">
        <v>15612</v>
      </c>
      <c r="C4186" s="14" t="s">
        <v>165</v>
      </c>
      <c r="D4186" s="14" t="s">
        <v>37313</v>
      </c>
    </row>
    <row r="4187" spans="1:4" ht="15.75" customHeight="1">
      <c r="A4187" s="14" t="s">
        <v>9109</v>
      </c>
      <c r="B4187" s="370" t="s">
        <v>15613</v>
      </c>
      <c r="C4187" s="14" t="s">
        <v>165</v>
      </c>
      <c r="D4187" s="14" t="s">
        <v>37313</v>
      </c>
    </row>
    <row r="4188" spans="1:4" ht="15.75" customHeight="1">
      <c r="A4188" s="14" t="s">
        <v>9110</v>
      </c>
      <c r="B4188" s="370" t="s">
        <v>15614</v>
      </c>
      <c r="C4188" s="14" t="s">
        <v>165</v>
      </c>
      <c r="D4188" s="14" t="s">
        <v>37341</v>
      </c>
    </row>
    <row r="4189" spans="1:4" ht="15.75" customHeight="1">
      <c r="A4189" s="14" t="s">
        <v>9111</v>
      </c>
      <c r="B4189" s="370" t="s">
        <v>15615</v>
      </c>
      <c r="C4189" s="14" t="s">
        <v>165</v>
      </c>
      <c r="D4189" s="14" t="s">
        <v>19634</v>
      </c>
    </row>
    <row r="4190" spans="1:4" ht="15.75" customHeight="1">
      <c r="A4190" s="14" t="s">
        <v>9112</v>
      </c>
      <c r="B4190" s="370" t="s">
        <v>15616</v>
      </c>
      <c r="C4190" s="14" t="s">
        <v>165</v>
      </c>
      <c r="D4190" s="14" t="s">
        <v>40985</v>
      </c>
    </row>
    <row r="4191" spans="1:4" ht="15.75" customHeight="1">
      <c r="A4191" s="14" t="s">
        <v>9113</v>
      </c>
      <c r="B4191" s="370" t="s">
        <v>15617</v>
      </c>
      <c r="C4191" s="14" t="s">
        <v>165</v>
      </c>
      <c r="D4191" s="14" t="s">
        <v>38303</v>
      </c>
    </row>
    <row r="4192" spans="1:4" ht="15.75" customHeight="1">
      <c r="A4192" s="14" t="s">
        <v>9114</v>
      </c>
      <c r="B4192" s="370" t="s">
        <v>15618</v>
      </c>
      <c r="C4192" s="14" t="s">
        <v>165</v>
      </c>
      <c r="D4192" s="14" t="s">
        <v>38303</v>
      </c>
    </row>
    <row r="4193" spans="1:4" ht="15.75" customHeight="1">
      <c r="A4193" s="14" t="s">
        <v>9115</v>
      </c>
      <c r="B4193" s="370" t="s">
        <v>15619</v>
      </c>
      <c r="C4193" s="14" t="s">
        <v>165</v>
      </c>
      <c r="D4193" s="14" t="s">
        <v>40986</v>
      </c>
    </row>
    <row r="4194" spans="1:4" ht="15.75" customHeight="1">
      <c r="A4194" s="14" t="s">
        <v>9116</v>
      </c>
      <c r="B4194" s="370" t="s">
        <v>15620</v>
      </c>
      <c r="C4194" s="14" t="s">
        <v>165</v>
      </c>
      <c r="D4194" s="14" t="s">
        <v>40986</v>
      </c>
    </row>
    <row r="4195" spans="1:4" ht="15.75" customHeight="1">
      <c r="A4195" s="14" t="s">
        <v>9117</v>
      </c>
      <c r="B4195" s="370" t="s">
        <v>15621</v>
      </c>
      <c r="C4195" s="14" t="s">
        <v>165</v>
      </c>
      <c r="D4195" s="14" t="s">
        <v>40986</v>
      </c>
    </row>
    <row r="4196" spans="1:4" ht="15.75" customHeight="1">
      <c r="A4196" s="14" t="s">
        <v>9118</v>
      </c>
      <c r="B4196" s="370" t="s">
        <v>15622</v>
      </c>
      <c r="C4196" s="14" t="s">
        <v>165</v>
      </c>
      <c r="D4196" s="14" t="s">
        <v>40987</v>
      </c>
    </row>
    <row r="4197" spans="1:4" ht="15.75" customHeight="1">
      <c r="A4197" s="14" t="s">
        <v>9119</v>
      </c>
      <c r="B4197" s="370" t="s">
        <v>15623</v>
      </c>
      <c r="C4197" s="14" t="s">
        <v>165</v>
      </c>
      <c r="D4197" s="14" t="s">
        <v>40987</v>
      </c>
    </row>
    <row r="4198" spans="1:4" ht="15.75" customHeight="1">
      <c r="A4198" s="14" t="s">
        <v>9120</v>
      </c>
      <c r="B4198" s="370" t="s">
        <v>15624</v>
      </c>
      <c r="C4198" s="14" t="s">
        <v>165</v>
      </c>
      <c r="D4198" s="14" t="s">
        <v>40987</v>
      </c>
    </row>
    <row r="4199" spans="1:4" ht="15.75" customHeight="1">
      <c r="A4199" s="14" t="s">
        <v>9121</v>
      </c>
      <c r="B4199" s="370" t="s">
        <v>15625</v>
      </c>
      <c r="C4199" s="14" t="s">
        <v>165</v>
      </c>
      <c r="D4199" s="14" t="s">
        <v>40988</v>
      </c>
    </row>
    <row r="4200" spans="1:4" ht="15.75" customHeight="1">
      <c r="A4200" s="14" t="s">
        <v>9122</v>
      </c>
      <c r="B4200" s="370" t="s">
        <v>15626</v>
      </c>
      <c r="C4200" s="14" t="s">
        <v>165</v>
      </c>
      <c r="D4200" s="14" t="s">
        <v>40988</v>
      </c>
    </row>
    <row r="4201" spans="1:4" ht="15.75" customHeight="1">
      <c r="A4201" s="14" t="s">
        <v>9123</v>
      </c>
      <c r="B4201" s="370" t="s">
        <v>15627</v>
      </c>
      <c r="C4201" s="14" t="s">
        <v>165</v>
      </c>
      <c r="D4201" s="14" t="s">
        <v>40989</v>
      </c>
    </row>
    <row r="4202" spans="1:4" ht="15.75" customHeight="1">
      <c r="A4202" s="14" t="s">
        <v>9124</v>
      </c>
      <c r="B4202" s="370" t="s">
        <v>15628</v>
      </c>
      <c r="C4202" s="14" t="s">
        <v>165</v>
      </c>
      <c r="D4202" s="14" t="s">
        <v>40989</v>
      </c>
    </row>
    <row r="4203" spans="1:4" ht="15.75" customHeight="1">
      <c r="A4203" s="14" t="s">
        <v>9125</v>
      </c>
      <c r="B4203" s="370" t="s">
        <v>15629</v>
      </c>
      <c r="C4203" s="14" t="s">
        <v>165</v>
      </c>
      <c r="D4203" s="14" t="s">
        <v>40990</v>
      </c>
    </row>
    <row r="4204" spans="1:4" ht="15.75" customHeight="1">
      <c r="A4204" s="14" t="s">
        <v>9126</v>
      </c>
      <c r="B4204" s="370" t="s">
        <v>15630</v>
      </c>
      <c r="C4204" s="14" t="s">
        <v>165</v>
      </c>
      <c r="D4204" s="14" t="s">
        <v>40991</v>
      </c>
    </row>
    <row r="4205" spans="1:4" ht="15.75" customHeight="1">
      <c r="A4205" s="14" t="s">
        <v>9127</v>
      </c>
      <c r="B4205" s="370" t="s">
        <v>15631</v>
      </c>
      <c r="C4205" s="14" t="s">
        <v>165</v>
      </c>
      <c r="D4205" s="14" t="s">
        <v>19734</v>
      </c>
    </row>
    <row r="4206" spans="1:4" ht="15.75" customHeight="1">
      <c r="A4206" s="14" t="s">
        <v>9128</v>
      </c>
      <c r="B4206" s="370" t="s">
        <v>15632</v>
      </c>
      <c r="C4206" s="14" t="s">
        <v>165</v>
      </c>
      <c r="D4206" s="14" t="s">
        <v>40992</v>
      </c>
    </row>
    <row r="4207" spans="1:4" ht="15.75" customHeight="1">
      <c r="A4207" s="14" t="s">
        <v>9129</v>
      </c>
      <c r="B4207" s="370" t="s">
        <v>15633</v>
      </c>
      <c r="C4207" s="14" t="s">
        <v>165</v>
      </c>
      <c r="D4207" s="14" t="s">
        <v>40992</v>
      </c>
    </row>
    <row r="4208" spans="1:4" ht="15.75" customHeight="1">
      <c r="A4208" s="14" t="s">
        <v>9130</v>
      </c>
      <c r="B4208" s="370" t="s">
        <v>15634</v>
      </c>
      <c r="C4208" s="14" t="s">
        <v>165</v>
      </c>
      <c r="D4208" s="14" t="s">
        <v>40993</v>
      </c>
    </row>
    <row r="4209" spans="1:4" ht="15.75" customHeight="1">
      <c r="A4209" s="14" t="s">
        <v>9131</v>
      </c>
      <c r="B4209" s="370" t="s">
        <v>15635</v>
      </c>
      <c r="C4209" s="14" t="s">
        <v>165</v>
      </c>
      <c r="D4209" s="14" t="s">
        <v>40993</v>
      </c>
    </row>
    <row r="4210" spans="1:4" ht="15.75" customHeight="1">
      <c r="A4210" s="14" t="s">
        <v>9132</v>
      </c>
      <c r="B4210" s="370" t="s">
        <v>15636</v>
      </c>
      <c r="C4210" s="14" t="s">
        <v>165</v>
      </c>
      <c r="D4210" s="14" t="s">
        <v>40993</v>
      </c>
    </row>
    <row r="4211" spans="1:4" ht="15.75" customHeight="1">
      <c r="A4211" s="14" t="s">
        <v>9133</v>
      </c>
      <c r="B4211" s="370" t="s">
        <v>15637</v>
      </c>
      <c r="C4211" s="14" t="s">
        <v>165</v>
      </c>
      <c r="D4211" s="14" t="s">
        <v>22042</v>
      </c>
    </row>
    <row r="4212" spans="1:4" ht="15.75" customHeight="1">
      <c r="A4212" s="14" t="s">
        <v>9134</v>
      </c>
      <c r="B4212" s="370" t="s">
        <v>15638</v>
      </c>
      <c r="C4212" s="14" t="s">
        <v>165</v>
      </c>
      <c r="D4212" s="14" t="s">
        <v>22042</v>
      </c>
    </row>
    <row r="4213" spans="1:4" ht="15.75" customHeight="1">
      <c r="A4213" s="14" t="s">
        <v>9135</v>
      </c>
      <c r="B4213" s="370" t="s">
        <v>15639</v>
      </c>
      <c r="C4213" s="14" t="s">
        <v>165</v>
      </c>
      <c r="D4213" s="14" t="s">
        <v>22042</v>
      </c>
    </row>
    <row r="4214" spans="1:4" ht="15.75" customHeight="1">
      <c r="A4214" s="14" t="s">
        <v>9136</v>
      </c>
      <c r="B4214" s="370" t="s">
        <v>15640</v>
      </c>
      <c r="C4214" s="14" t="s">
        <v>165</v>
      </c>
      <c r="D4214" s="14" t="s">
        <v>21663</v>
      </c>
    </row>
    <row r="4215" spans="1:4" ht="15.75" customHeight="1">
      <c r="A4215" s="14" t="s">
        <v>9137</v>
      </c>
      <c r="B4215" s="370" t="s">
        <v>15641</v>
      </c>
      <c r="C4215" s="14" t="s">
        <v>165</v>
      </c>
      <c r="D4215" s="14" t="s">
        <v>21663</v>
      </c>
    </row>
    <row r="4216" spans="1:4" ht="15.75" customHeight="1">
      <c r="A4216" s="14" t="s">
        <v>9138</v>
      </c>
      <c r="B4216" s="370" t="s">
        <v>15642</v>
      </c>
      <c r="C4216" s="14" t="s">
        <v>165</v>
      </c>
      <c r="D4216" s="14" t="s">
        <v>40994</v>
      </c>
    </row>
    <row r="4217" spans="1:4" ht="15.75" customHeight="1">
      <c r="A4217" s="14" t="s">
        <v>9139</v>
      </c>
      <c r="B4217" s="370" t="s">
        <v>15643</v>
      </c>
      <c r="C4217" s="14" t="s">
        <v>165</v>
      </c>
      <c r="D4217" s="14" t="s">
        <v>40994</v>
      </c>
    </row>
    <row r="4218" spans="1:4" ht="15.75" customHeight="1">
      <c r="A4218" s="14" t="s">
        <v>9140</v>
      </c>
      <c r="B4218" s="370" t="s">
        <v>15644</v>
      </c>
      <c r="C4218" s="14" t="s">
        <v>165</v>
      </c>
      <c r="D4218" s="14" t="s">
        <v>21971</v>
      </c>
    </row>
    <row r="4219" spans="1:4" ht="15.75" customHeight="1">
      <c r="A4219" s="14" t="s">
        <v>9141</v>
      </c>
      <c r="B4219" s="370" t="s">
        <v>36046</v>
      </c>
      <c r="C4219" s="14" t="s">
        <v>165</v>
      </c>
      <c r="D4219" s="14" t="s">
        <v>19015</v>
      </c>
    </row>
    <row r="4220" spans="1:4" ht="15.75" customHeight="1">
      <c r="A4220" s="14" t="s">
        <v>9142</v>
      </c>
      <c r="B4220" s="370" t="s">
        <v>36047</v>
      </c>
      <c r="C4220" s="14" t="s">
        <v>165</v>
      </c>
      <c r="D4220" s="14" t="s">
        <v>36970</v>
      </c>
    </row>
    <row r="4221" spans="1:4" ht="15.75" customHeight="1">
      <c r="A4221" s="14" t="s">
        <v>9143</v>
      </c>
      <c r="B4221" s="370" t="s">
        <v>36048</v>
      </c>
      <c r="C4221" s="14" t="s">
        <v>165</v>
      </c>
      <c r="D4221" s="14" t="s">
        <v>18930</v>
      </c>
    </row>
    <row r="4222" spans="1:4" ht="15.75" customHeight="1">
      <c r="A4222" s="14" t="s">
        <v>9144</v>
      </c>
      <c r="B4222" s="370" t="s">
        <v>36049</v>
      </c>
      <c r="C4222" s="14" t="s">
        <v>165</v>
      </c>
      <c r="D4222" s="14" t="s">
        <v>36971</v>
      </c>
    </row>
    <row r="4223" spans="1:4" ht="15.75" customHeight="1">
      <c r="A4223" s="14" t="s">
        <v>9145</v>
      </c>
      <c r="B4223" s="370" t="s">
        <v>36050</v>
      </c>
      <c r="C4223" s="14" t="s">
        <v>165</v>
      </c>
      <c r="D4223" s="14" t="s">
        <v>19502</v>
      </c>
    </row>
    <row r="4224" spans="1:4" ht="15.75" customHeight="1">
      <c r="A4224" s="14" t="s">
        <v>9146</v>
      </c>
      <c r="B4224" s="370" t="s">
        <v>36051</v>
      </c>
      <c r="C4224" s="14" t="s">
        <v>165</v>
      </c>
      <c r="D4224" s="14" t="s">
        <v>19607</v>
      </c>
    </row>
    <row r="4225" spans="1:4" ht="15.75" customHeight="1">
      <c r="A4225" s="14" t="s">
        <v>9147</v>
      </c>
      <c r="B4225" s="370" t="s">
        <v>36052</v>
      </c>
      <c r="C4225" s="14" t="s">
        <v>165</v>
      </c>
      <c r="D4225" s="14" t="s">
        <v>40995</v>
      </c>
    </row>
    <row r="4226" spans="1:4" ht="15.75" customHeight="1">
      <c r="A4226" s="14" t="s">
        <v>9148</v>
      </c>
      <c r="B4226" s="370" t="s">
        <v>36053</v>
      </c>
      <c r="C4226" s="14" t="s">
        <v>165</v>
      </c>
      <c r="D4226" s="14" t="s">
        <v>18959</v>
      </c>
    </row>
    <row r="4227" spans="1:4" ht="15.75" customHeight="1">
      <c r="A4227" s="14" t="s">
        <v>9149</v>
      </c>
      <c r="B4227" s="370" t="s">
        <v>36054</v>
      </c>
      <c r="C4227" s="14" t="s">
        <v>165</v>
      </c>
      <c r="D4227" s="14" t="s">
        <v>40996</v>
      </c>
    </row>
    <row r="4228" spans="1:4" ht="15.75" customHeight="1">
      <c r="A4228" s="14" t="s">
        <v>9150</v>
      </c>
      <c r="B4228" s="370" t="s">
        <v>36055</v>
      </c>
      <c r="C4228" s="14" t="s">
        <v>165</v>
      </c>
      <c r="D4228" s="14" t="s">
        <v>40997</v>
      </c>
    </row>
    <row r="4229" spans="1:4" ht="15.75" customHeight="1">
      <c r="A4229" s="14" t="s">
        <v>9151</v>
      </c>
      <c r="B4229" s="370" t="s">
        <v>36056</v>
      </c>
      <c r="C4229" s="14" t="s">
        <v>165</v>
      </c>
      <c r="D4229" s="14" t="s">
        <v>36588</v>
      </c>
    </row>
    <row r="4230" spans="1:4" ht="15.75" customHeight="1">
      <c r="A4230" s="14" t="s">
        <v>9152</v>
      </c>
      <c r="B4230" s="370" t="s">
        <v>36057</v>
      </c>
      <c r="C4230" s="14" t="s">
        <v>165</v>
      </c>
      <c r="D4230" s="14" t="s">
        <v>40998</v>
      </c>
    </row>
    <row r="4231" spans="1:4" ht="15.75" customHeight="1">
      <c r="A4231" s="14" t="s">
        <v>9153</v>
      </c>
      <c r="B4231" s="370" t="s">
        <v>36058</v>
      </c>
      <c r="C4231" s="14" t="s">
        <v>165</v>
      </c>
      <c r="D4231" s="14" t="s">
        <v>37070</v>
      </c>
    </row>
    <row r="4232" spans="1:4" ht="15.75" customHeight="1">
      <c r="A4232" s="14" t="s">
        <v>9154</v>
      </c>
      <c r="B4232" s="370" t="s">
        <v>36059</v>
      </c>
      <c r="C4232" s="14" t="s">
        <v>165</v>
      </c>
      <c r="D4232" s="14" t="s">
        <v>40999</v>
      </c>
    </row>
    <row r="4233" spans="1:4" ht="15.75" customHeight="1">
      <c r="A4233" s="14" t="s">
        <v>9155</v>
      </c>
      <c r="B4233" s="370" t="s">
        <v>36060</v>
      </c>
      <c r="C4233" s="14" t="s">
        <v>165</v>
      </c>
      <c r="D4233" s="14" t="s">
        <v>41000</v>
      </c>
    </row>
    <row r="4234" spans="1:4" ht="15.75" customHeight="1">
      <c r="A4234" s="14" t="s">
        <v>9156</v>
      </c>
      <c r="B4234" s="370" t="s">
        <v>36061</v>
      </c>
      <c r="C4234" s="14" t="s">
        <v>165</v>
      </c>
      <c r="D4234" s="14" t="s">
        <v>41001</v>
      </c>
    </row>
    <row r="4235" spans="1:4" ht="15.75" customHeight="1">
      <c r="A4235" s="14" t="s">
        <v>9157</v>
      </c>
      <c r="B4235" s="370" t="s">
        <v>36062</v>
      </c>
      <c r="C4235" s="14" t="s">
        <v>165</v>
      </c>
      <c r="D4235" s="14" t="s">
        <v>41002</v>
      </c>
    </row>
    <row r="4236" spans="1:4" ht="15.75" customHeight="1">
      <c r="A4236" s="14" t="s">
        <v>9158</v>
      </c>
      <c r="B4236" s="370" t="s">
        <v>36063</v>
      </c>
      <c r="C4236" s="14" t="s">
        <v>165</v>
      </c>
      <c r="D4236" s="14" t="s">
        <v>41003</v>
      </c>
    </row>
    <row r="4237" spans="1:4" ht="15.75" customHeight="1">
      <c r="A4237" s="14" t="s">
        <v>9159</v>
      </c>
      <c r="B4237" s="370" t="s">
        <v>36064</v>
      </c>
      <c r="C4237" s="14" t="s">
        <v>165</v>
      </c>
      <c r="D4237" s="14" t="s">
        <v>40910</v>
      </c>
    </row>
    <row r="4238" spans="1:4" ht="15.75" customHeight="1">
      <c r="A4238" s="14" t="s">
        <v>9160</v>
      </c>
      <c r="B4238" s="370" t="s">
        <v>36065</v>
      </c>
      <c r="C4238" s="14" t="s">
        <v>165</v>
      </c>
      <c r="D4238" s="14" t="s">
        <v>41004</v>
      </c>
    </row>
    <row r="4239" spans="1:4" ht="15.75" customHeight="1">
      <c r="A4239" s="14" t="s">
        <v>9161</v>
      </c>
      <c r="B4239" s="370" t="s">
        <v>36066</v>
      </c>
      <c r="C4239" s="14" t="s">
        <v>165</v>
      </c>
      <c r="D4239" s="14" t="s">
        <v>41005</v>
      </c>
    </row>
    <row r="4240" spans="1:4" ht="15.75" customHeight="1">
      <c r="A4240" s="14" t="s">
        <v>9162</v>
      </c>
      <c r="B4240" s="370" t="s">
        <v>36067</v>
      </c>
      <c r="C4240" s="14" t="s">
        <v>165</v>
      </c>
      <c r="D4240" s="14" t="s">
        <v>18743</v>
      </c>
    </row>
    <row r="4241" spans="1:4" ht="15.75" customHeight="1">
      <c r="A4241" s="14" t="s">
        <v>9163</v>
      </c>
      <c r="B4241" s="370" t="s">
        <v>36068</v>
      </c>
      <c r="C4241" s="14" t="s">
        <v>165</v>
      </c>
      <c r="D4241" s="14" t="s">
        <v>36736</v>
      </c>
    </row>
    <row r="4242" spans="1:4" ht="15.75" customHeight="1">
      <c r="A4242" s="14" t="s">
        <v>9164</v>
      </c>
      <c r="B4242" s="370" t="s">
        <v>36069</v>
      </c>
      <c r="C4242" s="14" t="s">
        <v>165</v>
      </c>
      <c r="D4242" s="14" t="s">
        <v>19382</v>
      </c>
    </row>
    <row r="4243" spans="1:4" ht="15.75" customHeight="1">
      <c r="A4243" s="14" t="s">
        <v>9165</v>
      </c>
      <c r="B4243" s="370" t="s">
        <v>36070</v>
      </c>
      <c r="C4243" s="14" t="s">
        <v>165</v>
      </c>
      <c r="D4243" s="14" t="s">
        <v>41006</v>
      </c>
    </row>
    <row r="4244" spans="1:4" ht="15.75" customHeight="1">
      <c r="A4244" s="14" t="s">
        <v>9166</v>
      </c>
      <c r="B4244" s="370" t="s">
        <v>36071</v>
      </c>
      <c r="C4244" s="14" t="s">
        <v>165</v>
      </c>
      <c r="D4244" s="14" t="s">
        <v>41007</v>
      </c>
    </row>
    <row r="4245" spans="1:4" ht="15.75" customHeight="1">
      <c r="A4245" s="14" t="s">
        <v>9167</v>
      </c>
      <c r="B4245" s="370" t="s">
        <v>36072</v>
      </c>
      <c r="C4245" s="14" t="s">
        <v>165</v>
      </c>
      <c r="D4245" s="14" t="s">
        <v>41008</v>
      </c>
    </row>
    <row r="4246" spans="1:4" ht="15.75" customHeight="1">
      <c r="A4246" s="14" t="s">
        <v>9168</v>
      </c>
      <c r="B4246" s="370" t="s">
        <v>36073</v>
      </c>
      <c r="C4246" s="14" t="s">
        <v>165</v>
      </c>
      <c r="D4246" s="14" t="s">
        <v>18652</v>
      </c>
    </row>
    <row r="4247" spans="1:4" ht="15.75" customHeight="1">
      <c r="A4247" s="14" t="s">
        <v>9169</v>
      </c>
      <c r="B4247" s="370" t="s">
        <v>36074</v>
      </c>
      <c r="C4247" s="14" t="s">
        <v>165</v>
      </c>
      <c r="D4247" s="14" t="s">
        <v>36977</v>
      </c>
    </row>
    <row r="4248" spans="1:4" ht="15.75" customHeight="1">
      <c r="A4248" s="14" t="s">
        <v>9170</v>
      </c>
      <c r="B4248" s="370" t="s">
        <v>36075</v>
      </c>
      <c r="C4248" s="14" t="s">
        <v>165</v>
      </c>
      <c r="D4248" s="14" t="s">
        <v>19471</v>
      </c>
    </row>
    <row r="4249" spans="1:4" ht="15.75" customHeight="1">
      <c r="A4249" s="14" t="s">
        <v>9171</v>
      </c>
      <c r="B4249" s="370" t="s">
        <v>36076</v>
      </c>
      <c r="C4249" s="14" t="s">
        <v>165</v>
      </c>
      <c r="D4249" s="14" t="s">
        <v>41009</v>
      </c>
    </row>
    <row r="4250" spans="1:4" ht="15.75" customHeight="1">
      <c r="A4250" s="14" t="s">
        <v>9172</v>
      </c>
      <c r="B4250" s="370" t="s">
        <v>36077</v>
      </c>
      <c r="C4250" s="14" t="s">
        <v>165</v>
      </c>
      <c r="D4250" s="14" t="s">
        <v>41010</v>
      </c>
    </row>
    <row r="4251" spans="1:4" ht="15.75" customHeight="1">
      <c r="A4251" s="14" t="s">
        <v>9173</v>
      </c>
      <c r="B4251" s="370" t="s">
        <v>36078</v>
      </c>
      <c r="C4251" s="14" t="s">
        <v>165</v>
      </c>
      <c r="D4251" s="14" t="s">
        <v>19305</v>
      </c>
    </row>
    <row r="4252" spans="1:4" ht="15.75" customHeight="1">
      <c r="A4252" s="14" t="s">
        <v>9174</v>
      </c>
      <c r="B4252" s="370" t="s">
        <v>36079</v>
      </c>
      <c r="C4252" s="14" t="s">
        <v>165</v>
      </c>
      <c r="D4252" s="14" t="s">
        <v>41011</v>
      </c>
    </row>
    <row r="4253" spans="1:4" ht="15.75" customHeight="1">
      <c r="A4253" s="14" t="s">
        <v>9175</v>
      </c>
      <c r="B4253" s="370" t="s">
        <v>36080</v>
      </c>
      <c r="C4253" s="14" t="s">
        <v>165</v>
      </c>
      <c r="D4253" s="14" t="s">
        <v>41012</v>
      </c>
    </row>
    <row r="4254" spans="1:4" ht="15.75" customHeight="1">
      <c r="A4254" s="14" t="s">
        <v>9176</v>
      </c>
      <c r="B4254" s="370" t="s">
        <v>36081</v>
      </c>
      <c r="C4254" s="14" t="s">
        <v>165</v>
      </c>
      <c r="D4254" s="14" t="s">
        <v>41013</v>
      </c>
    </row>
    <row r="4255" spans="1:4" ht="15.75" customHeight="1">
      <c r="A4255" s="14" t="s">
        <v>9177</v>
      </c>
      <c r="B4255" s="370" t="s">
        <v>36082</v>
      </c>
      <c r="C4255" s="14" t="s">
        <v>165</v>
      </c>
      <c r="D4255" s="14" t="s">
        <v>36764</v>
      </c>
    </row>
    <row r="4256" spans="1:4" ht="15.75" customHeight="1">
      <c r="A4256" s="14" t="s">
        <v>9178</v>
      </c>
      <c r="B4256" s="370" t="s">
        <v>36083</v>
      </c>
      <c r="C4256" s="14" t="s">
        <v>165</v>
      </c>
      <c r="D4256" s="14" t="s">
        <v>19101</v>
      </c>
    </row>
    <row r="4257" spans="1:4" ht="15.75" customHeight="1">
      <c r="A4257" s="14" t="s">
        <v>9179</v>
      </c>
      <c r="B4257" s="370" t="s">
        <v>36084</v>
      </c>
      <c r="C4257" s="14" t="s">
        <v>165</v>
      </c>
      <c r="D4257" s="14" t="s">
        <v>19394</v>
      </c>
    </row>
    <row r="4258" spans="1:4" ht="15.75" customHeight="1">
      <c r="A4258" s="14" t="s">
        <v>9180</v>
      </c>
      <c r="B4258" s="370" t="s">
        <v>36085</v>
      </c>
      <c r="C4258" s="14" t="s">
        <v>165</v>
      </c>
      <c r="D4258" s="14" t="s">
        <v>41014</v>
      </c>
    </row>
    <row r="4259" spans="1:4" ht="15.75" customHeight="1">
      <c r="A4259" s="14" t="s">
        <v>9181</v>
      </c>
      <c r="B4259" s="370" t="s">
        <v>36086</v>
      </c>
      <c r="C4259" s="14" t="s">
        <v>165</v>
      </c>
      <c r="D4259" s="14" t="s">
        <v>19291</v>
      </c>
    </row>
    <row r="4260" spans="1:4" ht="15.75" customHeight="1">
      <c r="A4260" s="14" t="s">
        <v>9182</v>
      </c>
      <c r="B4260" s="370" t="s">
        <v>36087</v>
      </c>
      <c r="C4260" s="14" t="s">
        <v>165</v>
      </c>
      <c r="D4260" s="14" t="s">
        <v>37324</v>
      </c>
    </row>
    <row r="4261" spans="1:4" ht="15.75" customHeight="1">
      <c r="A4261" s="14" t="s">
        <v>9183</v>
      </c>
      <c r="B4261" s="370" t="s">
        <v>36088</v>
      </c>
      <c r="C4261" s="14" t="s">
        <v>165</v>
      </c>
      <c r="D4261" s="14" t="s">
        <v>18855</v>
      </c>
    </row>
    <row r="4262" spans="1:4" ht="15.75" customHeight="1">
      <c r="A4262" s="14" t="s">
        <v>9184</v>
      </c>
      <c r="B4262" s="370" t="s">
        <v>36089</v>
      </c>
      <c r="C4262" s="14" t="s">
        <v>165</v>
      </c>
      <c r="D4262" s="14" t="s">
        <v>18865</v>
      </c>
    </row>
    <row r="4263" spans="1:4" ht="15.75" customHeight="1">
      <c r="A4263" s="14" t="s">
        <v>9185</v>
      </c>
      <c r="B4263" s="370" t="s">
        <v>36090</v>
      </c>
      <c r="C4263" s="14" t="s">
        <v>165</v>
      </c>
      <c r="D4263" s="14" t="s">
        <v>21859</v>
      </c>
    </row>
    <row r="4264" spans="1:4" ht="15.75" customHeight="1">
      <c r="A4264" s="14" t="s">
        <v>9186</v>
      </c>
      <c r="B4264" s="370" t="s">
        <v>36091</v>
      </c>
      <c r="C4264" s="14" t="s">
        <v>165</v>
      </c>
      <c r="D4264" s="14" t="s">
        <v>19140</v>
      </c>
    </row>
    <row r="4265" spans="1:4" ht="15.75" customHeight="1">
      <c r="A4265" s="14" t="s">
        <v>9187</v>
      </c>
      <c r="B4265" s="370" t="s">
        <v>36092</v>
      </c>
      <c r="C4265" s="14" t="s">
        <v>165</v>
      </c>
      <c r="D4265" s="14" t="s">
        <v>36979</v>
      </c>
    </row>
    <row r="4266" spans="1:4" ht="15.75" customHeight="1">
      <c r="A4266" s="14" t="s">
        <v>9188</v>
      </c>
      <c r="B4266" s="370" t="s">
        <v>36093</v>
      </c>
      <c r="C4266" s="14" t="s">
        <v>165</v>
      </c>
      <c r="D4266" s="14" t="s">
        <v>37341</v>
      </c>
    </row>
    <row r="4267" spans="1:4" ht="15.75" customHeight="1">
      <c r="A4267" s="14" t="s">
        <v>9189</v>
      </c>
      <c r="B4267" s="370" t="s">
        <v>36094</v>
      </c>
      <c r="C4267" s="14" t="s">
        <v>165</v>
      </c>
      <c r="D4267" s="14" t="s">
        <v>19615</v>
      </c>
    </row>
    <row r="4268" spans="1:4" ht="15.75" customHeight="1">
      <c r="A4268" s="14" t="s">
        <v>9190</v>
      </c>
      <c r="B4268" s="370" t="s">
        <v>36095</v>
      </c>
      <c r="C4268" s="14" t="s">
        <v>165</v>
      </c>
      <c r="D4268" s="14" t="s">
        <v>19855</v>
      </c>
    </row>
    <row r="4269" spans="1:4" ht="15.75" customHeight="1">
      <c r="A4269" s="14" t="s">
        <v>9191</v>
      </c>
      <c r="B4269" s="370" t="s">
        <v>36096</v>
      </c>
      <c r="C4269" s="14" t="s">
        <v>165</v>
      </c>
      <c r="D4269" s="14" t="s">
        <v>19703</v>
      </c>
    </row>
    <row r="4270" spans="1:4" ht="15.75" customHeight="1">
      <c r="A4270" s="14" t="s">
        <v>9192</v>
      </c>
      <c r="B4270" s="370" t="s">
        <v>36097</v>
      </c>
      <c r="C4270" s="14" t="s">
        <v>165</v>
      </c>
      <c r="D4270" s="14" t="s">
        <v>41015</v>
      </c>
    </row>
    <row r="4271" spans="1:4" ht="15.75" customHeight="1">
      <c r="A4271" s="14" t="s">
        <v>9193</v>
      </c>
      <c r="B4271" s="370" t="s">
        <v>36098</v>
      </c>
      <c r="C4271" s="14" t="s">
        <v>165</v>
      </c>
      <c r="D4271" s="14" t="s">
        <v>36739</v>
      </c>
    </row>
    <row r="4272" spans="1:4" ht="15.75" customHeight="1">
      <c r="A4272" s="14" t="s">
        <v>9194</v>
      </c>
      <c r="B4272" s="370" t="s">
        <v>36099</v>
      </c>
      <c r="C4272" s="14" t="s">
        <v>165</v>
      </c>
      <c r="D4272" s="14" t="s">
        <v>19070</v>
      </c>
    </row>
    <row r="4273" spans="1:4" ht="15.75" customHeight="1">
      <c r="A4273" s="14" t="s">
        <v>9195</v>
      </c>
      <c r="B4273" s="370" t="s">
        <v>36100</v>
      </c>
      <c r="C4273" s="14" t="s">
        <v>165</v>
      </c>
      <c r="D4273" s="14" t="s">
        <v>41016</v>
      </c>
    </row>
    <row r="4274" spans="1:4" ht="15.75" customHeight="1">
      <c r="A4274" s="14" t="s">
        <v>9196</v>
      </c>
      <c r="B4274" s="370" t="s">
        <v>36101</v>
      </c>
      <c r="C4274" s="14" t="s">
        <v>165</v>
      </c>
      <c r="D4274" s="14" t="s">
        <v>19647</v>
      </c>
    </row>
    <row r="4275" spans="1:4" ht="15.75" customHeight="1">
      <c r="A4275" s="14" t="s">
        <v>9197</v>
      </c>
      <c r="B4275" s="370" t="s">
        <v>36102</v>
      </c>
      <c r="C4275" s="14" t="s">
        <v>165</v>
      </c>
      <c r="D4275" s="14" t="s">
        <v>19392</v>
      </c>
    </row>
    <row r="4276" spans="1:4" ht="15.75" customHeight="1">
      <c r="A4276" s="14" t="s">
        <v>9198</v>
      </c>
      <c r="B4276" s="370" t="s">
        <v>36103</v>
      </c>
      <c r="C4276" s="14" t="s">
        <v>165</v>
      </c>
      <c r="D4276" s="14" t="s">
        <v>36515</v>
      </c>
    </row>
    <row r="4277" spans="1:4" ht="15.75" customHeight="1">
      <c r="A4277" s="14" t="s">
        <v>9199</v>
      </c>
      <c r="B4277" s="370" t="s">
        <v>36104</v>
      </c>
      <c r="C4277" s="14" t="s">
        <v>165</v>
      </c>
      <c r="D4277" s="14" t="s">
        <v>19393</v>
      </c>
    </row>
    <row r="4278" spans="1:4" ht="15.75" customHeight="1">
      <c r="A4278" s="14" t="s">
        <v>9200</v>
      </c>
      <c r="B4278" s="370" t="s">
        <v>36105</v>
      </c>
      <c r="C4278" s="14" t="s">
        <v>165</v>
      </c>
      <c r="D4278" s="14" t="s">
        <v>41017</v>
      </c>
    </row>
    <row r="4279" spans="1:4" ht="15.75" customHeight="1">
      <c r="A4279" s="14" t="s">
        <v>9201</v>
      </c>
      <c r="B4279" s="370" t="s">
        <v>36106</v>
      </c>
      <c r="C4279" s="14" t="s">
        <v>165</v>
      </c>
      <c r="D4279" s="14" t="s">
        <v>41018</v>
      </c>
    </row>
    <row r="4280" spans="1:4" ht="15.75" customHeight="1">
      <c r="A4280" s="14" t="s">
        <v>9202</v>
      </c>
      <c r="B4280" s="370" t="s">
        <v>36107</v>
      </c>
      <c r="C4280" s="14" t="s">
        <v>165</v>
      </c>
      <c r="D4280" s="14" t="s">
        <v>41019</v>
      </c>
    </row>
    <row r="4281" spans="1:4" ht="15.75" customHeight="1">
      <c r="A4281" s="14" t="s">
        <v>9203</v>
      </c>
      <c r="B4281" s="370" t="s">
        <v>36108</v>
      </c>
      <c r="C4281" s="14" t="s">
        <v>165</v>
      </c>
      <c r="D4281" s="14" t="s">
        <v>36982</v>
      </c>
    </row>
    <row r="4282" spans="1:4" ht="15.75" customHeight="1">
      <c r="A4282" s="14" t="s">
        <v>9204</v>
      </c>
      <c r="B4282" s="370" t="s">
        <v>36109</v>
      </c>
      <c r="C4282" s="14" t="s">
        <v>165</v>
      </c>
      <c r="D4282" s="14" t="s">
        <v>36983</v>
      </c>
    </row>
    <row r="4283" spans="1:4" ht="15.75" customHeight="1">
      <c r="A4283" s="14" t="s">
        <v>9205</v>
      </c>
      <c r="B4283" s="370" t="s">
        <v>36110</v>
      </c>
      <c r="C4283" s="14" t="s">
        <v>165</v>
      </c>
      <c r="D4283" s="14" t="s">
        <v>21982</v>
      </c>
    </row>
    <row r="4284" spans="1:4" ht="15.75" customHeight="1">
      <c r="A4284" s="14" t="s">
        <v>9206</v>
      </c>
      <c r="B4284" s="370" t="s">
        <v>36111</v>
      </c>
      <c r="C4284" s="14" t="s">
        <v>165</v>
      </c>
      <c r="D4284" s="14" t="s">
        <v>21691</v>
      </c>
    </row>
    <row r="4285" spans="1:4" ht="15.75" customHeight="1">
      <c r="A4285" s="14" t="s">
        <v>9207</v>
      </c>
      <c r="B4285" s="370" t="s">
        <v>36112</v>
      </c>
      <c r="C4285" s="14" t="s">
        <v>165</v>
      </c>
      <c r="D4285" s="14" t="s">
        <v>21989</v>
      </c>
    </row>
    <row r="4286" spans="1:4" ht="15.75" customHeight="1">
      <c r="A4286" s="14" t="s">
        <v>9208</v>
      </c>
      <c r="B4286" s="370" t="s">
        <v>36113</v>
      </c>
      <c r="C4286" s="14" t="s">
        <v>165</v>
      </c>
      <c r="D4286" s="14" t="s">
        <v>40834</v>
      </c>
    </row>
    <row r="4287" spans="1:4" ht="15.75" customHeight="1">
      <c r="A4287" s="14" t="s">
        <v>9209</v>
      </c>
      <c r="B4287" s="370" t="s">
        <v>36114</v>
      </c>
      <c r="C4287" s="14" t="s">
        <v>165</v>
      </c>
      <c r="D4287" s="14" t="s">
        <v>40606</v>
      </c>
    </row>
    <row r="4288" spans="1:4" ht="15.75" customHeight="1">
      <c r="A4288" s="14" t="s">
        <v>9210</v>
      </c>
      <c r="B4288" s="370" t="s">
        <v>36115</v>
      </c>
      <c r="C4288" s="14" t="s">
        <v>165</v>
      </c>
      <c r="D4288" s="14" t="s">
        <v>41020</v>
      </c>
    </row>
    <row r="4289" spans="1:4" ht="15.75" customHeight="1">
      <c r="A4289" s="14" t="s">
        <v>9211</v>
      </c>
      <c r="B4289" s="370" t="s">
        <v>36116</v>
      </c>
      <c r="C4289" s="14" t="s">
        <v>165</v>
      </c>
      <c r="D4289" s="14" t="s">
        <v>41021</v>
      </c>
    </row>
    <row r="4290" spans="1:4" ht="15.75" customHeight="1">
      <c r="A4290" s="14" t="s">
        <v>9212</v>
      </c>
      <c r="B4290" s="370" t="s">
        <v>36117</v>
      </c>
      <c r="C4290" s="14" t="s">
        <v>165</v>
      </c>
      <c r="D4290" s="14" t="s">
        <v>41022</v>
      </c>
    </row>
    <row r="4291" spans="1:4" ht="15.75" customHeight="1">
      <c r="A4291" s="14" t="s">
        <v>9213</v>
      </c>
      <c r="B4291" s="370" t="s">
        <v>36118</v>
      </c>
      <c r="C4291" s="14" t="s">
        <v>165</v>
      </c>
      <c r="D4291" s="14" t="s">
        <v>18915</v>
      </c>
    </row>
    <row r="4292" spans="1:4" ht="15.75" customHeight="1">
      <c r="A4292" s="14" t="s">
        <v>9214</v>
      </c>
      <c r="B4292" s="370" t="s">
        <v>15645</v>
      </c>
      <c r="C4292" s="14" t="s">
        <v>165</v>
      </c>
      <c r="D4292" s="14" t="s">
        <v>36984</v>
      </c>
    </row>
    <row r="4293" spans="1:4" ht="15.75" customHeight="1">
      <c r="A4293" s="14" t="s">
        <v>9215</v>
      </c>
      <c r="B4293" s="370" t="s">
        <v>15646</v>
      </c>
      <c r="C4293" s="14" t="s">
        <v>165</v>
      </c>
      <c r="D4293" s="14" t="s">
        <v>36497</v>
      </c>
    </row>
    <row r="4294" spans="1:4" ht="15.75" customHeight="1">
      <c r="A4294" s="14" t="s">
        <v>9216</v>
      </c>
      <c r="B4294" s="370" t="s">
        <v>15647</v>
      </c>
      <c r="C4294" s="14" t="s">
        <v>165</v>
      </c>
      <c r="D4294" s="14" t="s">
        <v>36985</v>
      </c>
    </row>
    <row r="4295" spans="1:4" ht="15.75" customHeight="1">
      <c r="A4295" s="14" t="s">
        <v>9217</v>
      </c>
      <c r="B4295" s="370" t="s">
        <v>15648</v>
      </c>
      <c r="C4295" s="14" t="s">
        <v>165</v>
      </c>
      <c r="D4295" s="14" t="s">
        <v>21952</v>
      </c>
    </row>
    <row r="4296" spans="1:4" ht="15.75" customHeight="1">
      <c r="A4296" s="14" t="s">
        <v>9218</v>
      </c>
      <c r="B4296" s="370" t="s">
        <v>15649</v>
      </c>
      <c r="C4296" s="14" t="s">
        <v>165</v>
      </c>
      <c r="D4296" s="14" t="s">
        <v>36640</v>
      </c>
    </row>
    <row r="4297" spans="1:4" ht="15.75" customHeight="1">
      <c r="A4297" s="14" t="s">
        <v>9219</v>
      </c>
      <c r="B4297" s="370" t="s">
        <v>15650</v>
      </c>
      <c r="C4297" s="14" t="s">
        <v>165</v>
      </c>
      <c r="D4297" s="14" t="s">
        <v>41023</v>
      </c>
    </row>
    <row r="4298" spans="1:4" ht="15.75" customHeight="1">
      <c r="A4298" s="14" t="s">
        <v>9220</v>
      </c>
      <c r="B4298" s="370" t="s">
        <v>15651</v>
      </c>
      <c r="C4298" s="14" t="s">
        <v>165</v>
      </c>
      <c r="D4298" s="14" t="s">
        <v>36986</v>
      </c>
    </row>
    <row r="4299" spans="1:4" ht="15.75" customHeight="1">
      <c r="A4299" s="14" t="s">
        <v>9221</v>
      </c>
      <c r="B4299" s="370" t="s">
        <v>15652</v>
      </c>
      <c r="C4299" s="14" t="s">
        <v>165</v>
      </c>
      <c r="D4299" s="14" t="s">
        <v>36987</v>
      </c>
    </row>
    <row r="4300" spans="1:4" ht="15.75" customHeight="1">
      <c r="A4300" s="14" t="s">
        <v>9222</v>
      </c>
      <c r="B4300" s="370" t="s">
        <v>15653</v>
      </c>
      <c r="C4300" s="14" t="s">
        <v>165</v>
      </c>
      <c r="D4300" s="14" t="s">
        <v>36988</v>
      </c>
    </row>
    <row r="4301" spans="1:4" ht="15.75" customHeight="1">
      <c r="A4301" s="14" t="s">
        <v>9223</v>
      </c>
      <c r="B4301" s="370" t="s">
        <v>15654</v>
      </c>
      <c r="C4301" s="14" t="s">
        <v>165</v>
      </c>
      <c r="D4301" s="14" t="s">
        <v>21759</v>
      </c>
    </row>
    <row r="4302" spans="1:4" ht="15.75" customHeight="1">
      <c r="A4302" s="14" t="s">
        <v>9224</v>
      </c>
      <c r="B4302" s="370" t="s">
        <v>15655</v>
      </c>
      <c r="C4302" s="14" t="s">
        <v>165</v>
      </c>
      <c r="D4302" s="14" t="s">
        <v>36600</v>
      </c>
    </row>
    <row r="4303" spans="1:4" ht="15.75" customHeight="1">
      <c r="A4303" s="14" t="s">
        <v>9225</v>
      </c>
      <c r="B4303" s="370" t="s">
        <v>15656</v>
      </c>
      <c r="C4303" s="14" t="s">
        <v>165</v>
      </c>
      <c r="D4303" s="14" t="s">
        <v>41024</v>
      </c>
    </row>
    <row r="4304" spans="1:4" ht="15.75" customHeight="1">
      <c r="A4304" s="14" t="s">
        <v>9226</v>
      </c>
      <c r="B4304" s="370" t="s">
        <v>15657</v>
      </c>
      <c r="C4304" s="14" t="s">
        <v>165</v>
      </c>
      <c r="D4304" s="14" t="s">
        <v>41025</v>
      </c>
    </row>
    <row r="4305" spans="1:4" ht="15.75" customHeight="1">
      <c r="A4305" s="14" t="s">
        <v>9227</v>
      </c>
      <c r="B4305" s="370" t="s">
        <v>15658</v>
      </c>
      <c r="C4305" s="14" t="s">
        <v>165</v>
      </c>
      <c r="D4305" s="14" t="s">
        <v>41026</v>
      </c>
    </row>
    <row r="4306" spans="1:4" ht="15.75" customHeight="1">
      <c r="A4306" s="14" t="s">
        <v>9228</v>
      </c>
      <c r="B4306" s="370" t="s">
        <v>15659</v>
      </c>
      <c r="C4306" s="14" t="s">
        <v>165</v>
      </c>
      <c r="D4306" s="14" t="s">
        <v>41027</v>
      </c>
    </row>
    <row r="4307" spans="1:4" ht="15.75" customHeight="1">
      <c r="A4307" s="14" t="s">
        <v>9229</v>
      </c>
      <c r="B4307" s="370" t="s">
        <v>15660</v>
      </c>
      <c r="C4307" s="14" t="s">
        <v>165</v>
      </c>
      <c r="D4307" s="14" t="s">
        <v>41028</v>
      </c>
    </row>
    <row r="4308" spans="1:4" ht="15.75" customHeight="1">
      <c r="A4308" s="14" t="s">
        <v>9230</v>
      </c>
      <c r="B4308" s="370" t="s">
        <v>15661</v>
      </c>
      <c r="C4308" s="14" t="s">
        <v>165</v>
      </c>
      <c r="D4308" s="14" t="s">
        <v>41029</v>
      </c>
    </row>
    <row r="4309" spans="1:4" ht="15.75" customHeight="1">
      <c r="A4309" s="14" t="s">
        <v>9231</v>
      </c>
      <c r="B4309" s="370" t="s">
        <v>15662</v>
      </c>
      <c r="C4309" s="14" t="s">
        <v>165</v>
      </c>
      <c r="D4309" s="14" t="s">
        <v>41030</v>
      </c>
    </row>
    <row r="4310" spans="1:4" ht="15.75" customHeight="1">
      <c r="A4310" s="14" t="s">
        <v>9232</v>
      </c>
      <c r="B4310" s="370" t="s">
        <v>15663</v>
      </c>
      <c r="C4310" s="14" t="s">
        <v>165</v>
      </c>
      <c r="D4310" s="14" t="s">
        <v>41031</v>
      </c>
    </row>
    <row r="4311" spans="1:4" ht="15.75" customHeight="1">
      <c r="A4311" s="14" t="s">
        <v>9233</v>
      </c>
      <c r="B4311" s="370" t="s">
        <v>15664</v>
      </c>
      <c r="C4311" s="14" t="s">
        <v>165</v>
      </c>
      <c r="D4311" s="14" t="s">
        <v>41032</v>
      </c>
    </row>
    <row r="4312" spans="1:4" ht="15.75" customHeight="1">
      <c r="A4312" s="14" t="s">
        <v>9234</v>
      </c>
      <c r="B4312" s="370" t="s">
        <v>15665</v>
      </c>
      <c r="C4312" s="14" t="s">
        <v>165</v>
      </c>
      <c r="D4312" s="14" t="s">
        <v>19219</v>
      </c>
    </row>
    <row r="4313" spans="1:4" ht="15.75" customHeight="1">
      <c r="A4313" s="14" t="s">
        <v>9235</v>
      </c>
      <c r="B4313" s="370" t="s">
        <v>15666</v>
      </c>
      <c r="C4313" s="14" t="s">
        <v>165</v>
      </c>
      <c r="D4313" s="14" t="s">
        <v>41033</v>
      </c>
    </row>
    <row r="4314" spans="1:4" ht="15.75" customHeight="1">
      <c r="A4314" s="14" t="s">
        <v>9236</v>
      </c>
      <c r="B4314" s="370" t="s">
        <v>15667</v>
      </c>
      <c r="C4314" s="14" t="s">
        <v>165</v>
      </c>
      <c r="D4314" s="14" t="s">
        <v>41034</v>
      </c>
    </row>
    <row r="4315" spans="1:4" ht="15.75" customHeight="1">
      <c r="A4315" s="14" t="s">
        <v>9237</v>
      </c>
      <c r="B4315" s="370" t="s">
        <v>15668</v>
      </c>
      <c r="C4315" s="14" t="s">
        <v>165</v>
      </c>
      <c r="D4315" s="14" t="s">
        <v>41035</v>
      </c>
    </row>
    <row r="4316" spans="1:4" ht="15.75" customHeight="1">
      <c r="A4316" s="14" t="s">
        <v>9238</v>
      </c>
      <c r="B4316" s="370" t="s">
        <v>15669</v>
      </c>
      <c r="C4316" s="14" t="s">
        <v>165</v>
      </c>
      <c r="D4316" s="14" t="s">
        <v>41036</v>
      </c>
    </row>
    <row r="4317" spans="1:4" ht="15.75" customHeight="1">
      <c r="A4317" s="14" t="s">
        <v>9239</v>
      </c>
      <c r="B4317" s="370" t="s">
        <v>15670</v>
      </c>
      <c r="C4317" s="14" t="s">
        <v>165</v>
      </c>
      <c r="D4317" s="14" t="s">
        <v>41037</v>
      </c>
    </row>
    <row r="4318" spans="1:4" ht="15.75" customHeight="1">
      <c r="A4318" s="14" t="s">
        <v>9240</v>
      </c>
      <c r="B4318" s="370" t="s">
        <v>15671</v>
      </c>
      <c r="C4318" s="14" t="s">
        <v>165</v>
      </c>
      <c r="D4318" s="14" t="s">
        <v>41038</v>
      </c>
    </row>
    <row r="4319" spans="1:4" ht="15.75" customHeight="1">
      <c r="A4319" s="14" t="s">
        <v>9241</v>
      </c>
      <c r="B4319" s="370" t="s">
        <v>15672</v>
      </c>
      <c r="C4319" s="14" t="s">
        <v>165</v>
      </c>
      <c r="D4319" s="14" t="s">
        <v>41039</v>
      </c>
    </row>
    <row r="4320" spans="1:4" ht="15.75" customHeight="1">
      <c r="A4320" s="14" t="s">
        <v>9242</v>
      </c>
      <c r="B4320" s="370" t="s">
        <v>15673</v>
      </c>
      <c r="C4320" s="14" t="s">
        <v>165</v>
      </c>
      <c r="D4320" s="14" t="s">
        <v>41040</v>
      </c>
    </row>
    <row r="4321" spans="1:4" ht="15.75" customHeight="1">
      <c r="A4321" s="14" t="s">
        <v>9243</v>
      </c>
      <c r="B4321" s="370" t="s">
        <v>15674</v>
      </c>
      <c r="C4321" s="14" t="s">
        <v>165</v>
      </c>
      <c r="D4321" s="14" t="s">
        <v>40782</v>
      </c>
    </row>
    <row r="4322" spans="1:4" ht="15.75" customHeight="1">
      <c r="A4322" s="14" t="s">
        <v>9244</v>
      </c>
      <c r="B4322" s="370" t="s">
        <v>15675</v>
      </c>
      <c r="C4322" s="14" t="s">
        <v>165</v>
      </c>
      <c r="D4322" s="14" t="s">
        <v>21852</v>
      </c>
    </row>
    <row r="4323" spans="1:4" ht="15.75" customHeight="1">
      <c r="A4323" s="14" t="s">
        <v>9245</v>
      </c>
      <c r="B4323" s="370" t="s">
        <v>15676</v>
      </c>
      <c r="C4323" s="14" t="s">
        <v>165</v>
      </c>
      <c r="D4323" s="14" t="s">
        <v>18851</v>
      </c>
    </row>
    <row r="4324" spans="1:4" ht="15.75" customHeight="1">
      <c r="A4324" s="14" t="s">
        <v>9246</v>
      </c>
      <c r="B4324" s="370" t="s">
        <v>15677</v>
      </c>
      <c r="C4324" s="14" t="s">
        <v>165</v>
      </c>
      <c r="D4324" s="14" t="s">
        <v>19055</v>
      </c>
    </row>
    <row r="4325" spans="1:4" ht="15.75" customHeight="1">
      <c r="A4325" s="14" t="s">
        <v>9247</v>
      </c>
      <c r="B4325" s="370" t="s">
        <v>15678</v>
      </c>
      <c r="C4325" s="14" t="s">
        <v>165</v>
      </c>
      <c r="D4325" s="14" t="s">
        <v>36624</v>
      </c>
    </row>
    <row r="4326" spans="1:4" ht="15.75" customHeight="1">
      <c r="A4326" s="14" t="s">
        <v>9248</v>
      </c>
      <c r="B4326" s="370" t="s">
        <v>15679</v>
      </c>
      <c r="C4326" s="14" t="s">
        <v>165</v>
      </c>
      <c r="D4326" s="14" t="s">
        <v>18743</v>
      </c>
    </row>
    <row r="4327" spans="1:4" ht="15.75" customHeight="1">
      <c r="A4327" s="14" t="s">
        <v>9249</v>
      </c>
      <c r="B4327" s="370" t="s">
        <v>15680</v>
      </c>
      <c r="C4327" s="14" t="s">
        <v>165</v>
      </c>
      <c r="D4327" s="14" t="s">
        <v>19596</v>
      </c>
    </row>
    <row r="4328" spans="1:4" ht="15.75" customHeight="1">
      <c r="A4328" s="14" t="s">
        <v>9250</v>
      </c>
      <c r="B4328" s="370" t="s">
        <v>15681</v>
      </c>
      <c r="C4328" s="14" t="s">
        <v>165</v>
      </c>
      <c r="D4328" s="14" t="s">
        <v>41010</v>
      </c>
    </row>
    <row r="4329" spans="1:4" ht="15.75" customHeight="1">
      <c r="A4329" s="14" t="s">
        <v>9251</v>
      </c>
      <c r="B4329" s="370" t="s">
        <v>15682</v>
      </c>
      <c r="C4329" s="14" t="s">
        <v>165</v>
      </c>
      <c r="D4329" s="14" t="s">
        <v>19009</v>
      </c>
    </row>
    <row r="4330" spans="1:4" ht="15.75" customHeight="1">
      <c r="A4330" s="14" t="s">
        <v>9252</v>
      </c>
      <c r="B4330" s="370" t="s">
        <v>15683</v>
      </c>
      <c r="C4330" s="14" t="s">
        <v>165</v>
      </c>
      <c r="D4330" s="14" t="s">
        <v>39053</v>
      </c>
    </row>
    <row r="4331" spans="1:4" ht="15.75" customHeight="1">
      <c r="A4331" s="14" t="s">
        <v>9253</v>
      </c>
      <c r="B4331" s="370" t="s">
        <v>15684</v>
      </c>
      <c r="C4331" s="14" t="s">
        <v>165</v>
      </c>
      <c r="D4331" s="14" t="s">
        <v>41041</v>
      </c>
    </row>
    <row r="4332" spans="1:4" ht="15.75" customHeight="1">
      <c r="A4332" s="14" t="s">
        <v>9254</v>
      </c>
      <c r="B4332" s="370" t="s">
        <v>15685</v>
      </c>
      <c r="C4332" s="14" t="s">
        <v>165</v>
      </c>
      <c r="D4332" s="14" t="s">
        <v>38283</v>
      </c>
    </row>
    <row r="4333" spans="1:4" ht="15.75" customHeight="1">
      <c r="A4333" s="14" t="s">
        <v>9255</v>
      </c>
      <c r="B4333" s="370" t="s">
        <v>15686</v>
      </c>
      <c r="C4333" s="14" t="s">
        <v>165</v>
      </c>
      <c r="D4333" s="14" t="s">
        <v>22000</v>
      </c>
    </row>
    <row r="4334" spans="1:4" ht="15.75" customHeight="1">
      <c r="A4334" s="14" t="s">
        <v>9256</v>
      </c>
      <c r="B4334" s="370" t="s">
        <v>15687</v>
      </c>
      <c r="C4334" s="14" t="s">
        <v>165</v>
      </c>
      <c r="D4334" s="14" t="s">
        <v>41042</v>
      </c>
    </row>
    <row r="4335" spans="1:4" ht="15.75" customHeight="1">
      <c r="A4335" s="14" t="s">
        <v>9257</v>
      </c>
      <c r="B4335" s="370" t="s">
        <v>15688</v>
      </c>
      <c r="C4335" s="14" t="s">
        <v>165</v>
      </c>
      <c r="D4335" s="14" t="s">
        <v>39100</v>
      </c>
    </row>
    <row r="4336" spans="1:4" ht="15.75" customHeight="1">
      <c r="A4336" s="14" t="s">
        <v>9258</v>
      </c>
      <c r="B4336" s="370" t="s">
        <v>15689</v>
      </c>
      <c r="C4336" s="14" t="s">
        <v>165</v>
      </c>
      <c r="D4336" s="14" t="s">
        <v>39467</v>
      </c>
    </row>
    <row r="4337" spans="1:4" ht="15.75" customHeight="1">
      <c r="A4337" s="14" t="s">
        <v>9259</v>
      </c>
      <c r="B4337" s="370" t="s">
        <v>15690</v>
      </c>
      <c r="C4337" s="14" t="s">
        <v>165</v>
      </c>
      <c r="D4337" s="14" t="s">
        <v>19695</v>
      </c>
    </row>
    <row r="4338" spans="1:4" ht="15.75" customHeight="1">
      <c r="A4338" s="14" t="s">
        <v>9260</v>
      </c>
      <c r="B4338" s="370" t="s">
        <v>15691</v>
      </c>
      <c r="C4338" s="14" t="s">
        <v>165</v>
      </c>
      <c r="D4338" s="14" t="s">
        <v>18871</v>
      </c>
    </row>
    <row r="4339" spans="1:4" ht="15.75" customHeight="1">
      <c r="A4339" s="14" t="s">
        <v>9261</v>
      </c>
      <c r="B4339" s="370" t="s">
        <v>15692</v>
      </c>
      <c r="C4339" s="14" t="s">
        <v>165</v>
      </c>
      <c r="D4339" s="14" t="s">
        <v>36726</v>
      </c>
    </row>
    <row r="4340" spans="1:4" ht="15.75" customHeight="1">
      <c r="A4340" s="14" t="s">
        <v>9262</v>
      </c>
      <c r="B4340" s="370" t="s">
        <v>15693</v>
      </c>
      <c r="C4340" s="14" t="s">
        <v>165</v>
      </c>
      <c r="D4340" s="14" t="s">
        <v>19808</v>
      </c>
    </row>
    <row r="4341" spans="1:4" ht="15.75" customHeight="1">
      <c r="A4341" s="14" t="s">
        <v>9263</v>
      </c>
      <c r="B4341" s="370" t="s">
        <v>15694</v>
      </c>
      <c r="C4341" s="14" t="s">
        <v>165</v>
      </c>
      <c r="D4341" s="14" t="s">
        <v>40182</v>
      </c>
    </row>
    <row r="4342" spans="1:4" ht="15.75" customHeight="1">
      <c r="A4342" s="14" t="s">
        <v>9264</v>
      </c>
      <c r="B4342" s="370" t="s">
        <v>15695</v>
      </c>
      <c r="C4342" s="14" t="s">
        <v>165</v>
      </c>
      <c r="D4342" s="14" t="s">
        <v>41043</v>
      </c>
    </row>
    <row r="4343" spans="1:4" ht="15.75" customHeight="1">
      <c r="A4343" s="14" t="s">
        <v>9265</v>
      </c>
      <c r="B4343" s="370" t="s">
        <v>15696</v>
      </c>
      <c r="C4343" s="14" t="s">
        <v>165</v>
      </c>
      <c r="D4343" s="14" t="s">
        <v>19608</v>
      </c>
    </row>
    <row r="4344" spans="1:4" ht="15.75" customHeight="1">
      <c r="A4344" s="14" t="s">
        <v>9266</v>
      </c>
      <c r="B4344" s="370" t="s">
        <v>15697</v>
      </c>
      <c r="C4344" s="14" t="s">
        <v>165</v>
      </c>
      <c r="D4344" s="14" t="s">
        <v>41044</v>
      </c>
    </row>
    <row r="4345" spans="1:4" ht="15.75" customHeight="1">
      <c r="A4345" s="14" t="s">
        <v>9267</v>
      </c>
      <c r="B4345" s="370" t="s">
        <v>15698</v>
      </c>
      <c r="C4345" s="14" t="s">
        <v>165</v>
      </c>
      <c r="D4345" s="14" t="s">
        <v>22024</v>
      </c>
    </row>
    <row r="4346" spans="1:4" ht="15.75" customHeight="1">
      <c r="A4346" s="14" t="s">
        <v>9268</v>
      </c>
      <c r="B4346" s="370" t="s">
        <v>15699</v>
      </c>
      <c r="C4346" s="14" t="s">
        <v>165</v>
      </c>
      <c r="D4346" s="14" t="s">
        <v>41045</v>
      </c>
    </row>
    <row r="4347" spans="1:4" ht="15.75" customHeight="1">
      <c r="A4347" s="14" t="s">
        <v>9269</v>
      </c>
      <c r="B4347" s="370" t="s">
        <v>15700</v>
      </c>
      <c r="C4347" s="14" t="s">
        <v>165</v>
      </c>
      <c r="D4347" s="14" t="s">
        <v>41046</v>
      </c>
    </row>
    <row r="4348" spans="1:4" ht="15.75" customHeight="1">
      <c r="A4348" s="14" t="s">
        <v>9270</v>
      </c>
      <c r="B4348" s="370" t="s">
        <v>15701</v>
      </c>
      <c r="C4348" s="14" t="s">
        <v>165</v>
      </c>
      <c r="D4348" s="14" t="s">
        <v>41047</v>
      </c>
    </row>
    <row r="4349" spans="1:4" ht="15.75" customHeight="1">
      <c r="A4349" s="14" t="s">
        <v>9271</v>
      </c>
      <c r="B4349" s="370" t="s">
        <v>15702</v>
      </c>
      <c r="C4349" s="14" t="s">
        <v>165</v>
      </c>
      <c r="D4349" s="14" t="s">
        <v>41048</v>
      </c>
    </row>
    <row r="4350" spans="1:4" ht="15.75" customHeight="1">
      <c r="A4350" s="14" t="s">
        <v>9272</v>
      </c>
      <c r="B4350" s="370" t="s">
        <v>15703</v>
      </c>
      <c r="C4350" s="14" t="s">
        <v>165</v>
      </c>
      <c r="D4350" s="14" t="s">
        <v>41049</v>
      </c>
    </row>
    <row r="4351" spans="1:4" ht="15.75" customHeight="1">
      <c r="A4351" s="14" t="s">
        <v>9273</v>
      </c>
      <c r="B4351" s="370" t="s">
        <v>15704</v>
      </c>
      <c r="C4351" s="14" t="s">
        <v>165</v>
      </c>
      <c r="D4351" s="14" t="s">
        <v>41050</v>
      </c>
    </row>
    <row r="4352" spans="1:4" ht="15.75" customHeight="1">
      <c r="A4352" s="14" t="s">
        <v>9274</v>
      </c>
      <c r="B4352" s="370" t="s">
        <v>15705</v>
      </c>
      <c r="C4352" s="14" t="s">
        <v>165</v>
      </c>
      <c r="D4352" s="14" t="s">
        <v>37113</v>
      </c>
    </row>
    <row r="4353" spans="1:4" ht="15.75" customHeight="1">
      <c r="A4353" s="14" t="s">
        <v>9275</v>
      </c>
      <c r="B4353" s="370" t="s">
        <v>15706</v>
      </c>
      <c r="C4353" s="14" t="s">
        <v>165</v>
      </c>
      <c r="D4353" s="14" t="s">
        <v>21763</v>
      </c>
    </row>
    <row r="4354" spans="1:4" ht="15.75" customHeight="1">
      <c r="A4354" s="14" t="s">
        <v>9276</v>
      </c>
      <c r="B4354" s="370" t="s">
        <v>15707</v>
      </c>
      <c r="C4354" s="14" t="s">
        <v>165</v>
      </c>
      <c r="D4354" s="14" t="s">
        <v>18896</v>
      </c>
    </row>
    <row r="4355" spans="1:4" ht="15.75" customHeight="1">
      <c r="A4355" s="14" t="s">
        <v>9277</v>
      </c>
      <c r="B4355" s="370" t="s">
        <v>15708</v>
      </c>
      <c r="C4355" s="14" t="s">
        <v>165</v>
      </c>
      <c r="D4355" s="14" t="s">
        <v>41051</v>
      </c>
    </row>
    <row r="4356" spans="1:4" ht="15.75" customHeight="1">
      <c r="A4356" s="14" t="s">
        <v>9278</v>
      </c>
      <c r="B4356" s="370" t="s">
        <v>15709</v>
      </c>
      <c r="C4356" s="14" t="s">
        <v>165</v>
      </c>
      <c r="D4356" s="14" t="s">
        <v>41052</v>
      </c>
    </row>
    <row r="4357" spans="1:4" ht="15.75" customHeight="1">
      <c r="A4357" s="14" t="s">
        <v>9279</v>
      </c>
      <c r="B4357" s="370" t="s">
        <v>15710</v>
      </c>
      <c r="C4357" s="14" t="s">
        <v>165</v>
      </c>
      <c r="D4357" s="14" t="s">
        <v>18894</v>
      </c>
    </row>
    <row r="4358" spans="1:4" ht="15.75" customHeight="1">
      <c r="A4358" s="14" t="s">
        <v>9280</v>
      </c>
      <c r="B4358" s="370" t="s">
        <v>15711</v>
      </c>
      <c r="C4358" s="14" t="s">
        <v>165</v>
      </c>
      <c r="D4358" s="14" t="s">
        <v>19413</v>
      </c>
    </row>
    <row r="4359" spans="1:4" ht="15.75" customHeight="1">
      <c r="A4359" s="14" t="s">
        <v>9281</v>
      </c>
      <c r="B4359" s="370" t="s">
        <v>15712</v>
      </c>
      <c r="C4359" s="14" t="s">
        <v>165</v>
      </c>
      <c r="D4359" s="14" t="s">
        <v>21943</v>
      </c>
    </row>
    <row r="4360" spans="1:4" ht="15.75" customHeight="1">
      <c r="A4360" s="14" t="s">
        <v>9282</v>
      </c>
      <c r="B4360" s="370" t="s">
        <v>15713</v>
      </c>
      <c r="C4360" s="14" t="s">
        <v>165</v>
      </c>
      <c r="D4360" s="14" t="s">
        <v>41053</v>
      </c>
    </row>
    <row r="4361" spans="1:4" ht="15.75" customHeight="1">
      <c r="A4361" s="14" t="s">
        <v>9283</v>
      </c>
      <c r="B4361" s="370" t="s">
        <v>15714</v>
      </c>
      <c r="C4361" s="14" t="s">
        <v>165</v>
      </c>
      <c r="D4361" s="14" t="s">
        <v>41054</v>
      </c>
    </row>
    <row r="4362" spans="1:4" ht="15.75" customHeight="1">
      <c r="A4362" s="14" t="s">
        <v>9284</v>
      </c>
      <c r="B4362" s="370" t="s">
        <v>15715</v>
      </c>
      <c r="C4362" s="14" t="s">
        <v>165</v>
      </c>
      <c r="D4362" s="14" t="s">
        <v>41055</v>
      </c>
    </row>
    <row r="4363" spans="1:4" ht="15.75" customHeight="1">
      <c r="A4363" s="14" t="s">
        <v>9285</v>
      </c>
      <c r="B4363" s="370" t="s">
        <v>15716</v>
      </c>
      <c r="C4363" s="14" t="s">
        <v>165</v>
      </c>
      <c r="D4363" s="14" t="s">
        <v>40943</v>
      </c>
    </row>
    <row r="4364" spans="1:4" ht="15.75" customHeight="1">
      <c r="A4364" s="14" t="s">
        <v>9286</v>
      </c>
      <c r="B4364" s="370" t="s">
        <v>15717</v>
      </c>
      <c r="C4364" s="14" t="s">
        <v>165</v>
      </c>
      <c r="D4364" s="14" t="s">
        <v>41056</v>
      </c>
    </row>
    <row r="4365" spans="1:4" ht="15.75" customHeight="1">
      <c r="A4365" s="14" t="s">
        <v>9287</v>
      </c>
      <c r="B4365" s="370" t="s">
        <v>15718</v>
      </c>
      <c r="C4365" s="14" t="s">
        <v>165</v>
      </c>
      <c r="D4365" s="14" t="s">
        <v>41057</v>
      </c>
    </row>
    <row r="4366" spans="1:4" ht="15.75" customHeight="1">
      <c r="A4366" s="14" t="s">
        <v>9288</v>
      </c>
      <c r="B4366" s="370" t="s">
        <v>15719</v>
      </c>
      <c r="C4366" s="14" t="s">
        <v>165</v>
      </c>
      <c r="D4366" s="14" t="s">
        <v>39028</v>
      </c>
    </row>
    <row r="4367" spans="1:4" ht="15.75" customHeight="1">
      <c r="A4367" s="14" t="s">
        <v>9289</v>
      </c>
      <c r="B4367" s="370" t="s">
        <v>15720</v>
      </c>
      <c r="C4367" s="14" t="s">
        <v>165</v>
      </c>
      <c r="D4367" s="14" t="s">
        <v>41058</v>
      </c>
    </row>
    <row r="4368" spans="1:4" ht="15.75" customHeight="1">
      <c r="A4368" s="14" t="s">
        <v>9290</v>
      </c>
      <c r="B4368" s="370" t="s">
        <v>15721</v>
      </c>
      <c r="C4368" s="14" t="s">
        <v>165</v>
      </c>
      <c r="D4368" s="14" t="s">
        <v>21991</v>
      </c>
    </row>
    <row r="4369" spans="1:4" ht="15.75" customHeight="1">
      <c r="A4369" s="14" t="s">
        <v>9291</v>
      </c>
      <c r="B4369" s="370" t="s">
        <v>15722</v>
      </c>
      <c r="C4369" s="14" t="s">
        <v>165</v>
      </c>
      <c r="D4369" s="14" t="s">
        <v>21943</v>
      </c>
    </row>
    <row r="4370" spans="1:4" ht="15.75" customHeight="1">
      <c r="A4370" s="14" t="s">
        <v>9292</v>
      </c>
      <c r="B4370" s="370" t="s">
        <v>15723</v>
      </c>
      <c r="C4370" s="14" t="s">
        <v>165</v>
      </c>
      <c r="D4370" s="14" t="s">
        <v>36785</v>
      </c>
    </row>
    <row r="4371" spans="1:4" ht="15.75" customHeight="1">
      <c r="A4371" s="14" t="s">
        <v>9293</v>
      </c>
      <c r="B4371" s="370" t="s">
        <v>15724</v>
      </c>
      <c r="C4371" s="14" t="s">
        <v>165</v>
      </c>
      <c r="D4371" s="14" t="s">
        <v>36461</v>
      </c>
    </row>
    <row r="4372" spans="1:4" ht="15.75" customHeight="1">
      <c r="A4372" s="14" t="s">
        <v>9294</v>
      </c>
      <c r="B4372" s="370" t="s">
        <v>15725</v>
      </c>
      <c r="C4372" s="14" t="s">
        <v>165</v>
      </c>
      <c r="D4372" s="14" t="s">
        <v>37257</v>
      </c>
    </row>
    <row r="4373" spans="1:4" ht="15.75" customHeight="1">
      <c r="A4373" s="14" t="s">
        <v>9295</v>
      </c>
      <c r="B4373" s="370" t="s">
        <v>15726</v>
      </c>
      <c r="C4373" s="14" t="s">
        <v>165</v>
      </c>
      <c r="D4373" s="14" t="s">
        <v>41059</v>
      </c>
    </row>
    <row r="4374" spans="1:4" ht="15.75" customHeight="1">
      <c r="A4374" s="14" t="s">
        <v>9296</v>
      </c>
      <c r="B4374" s="370" t="s">
        <v>15727</v>
      </c>
      <c r="C4374" s="14" t="s">
        <v>165</v>
      </c>
      <c r="D4374" s="14" t="s">
        <v>41060</v>
      </c>
    </row>
    <row r="4375" spans="1:4" ht="15.75" customHeight="1">
      <c r="A4375" s="14" t="s">
        <v>9297</v>
      </c>
      <c r="B4375" s="370" t="s">
        <v>15728</v>
      </c>
      <c r="C4375" s="14" t="s">
        <v>165</v>
      </c>
      <c r="D4375" s="14" t="s">
        <v>39094</v>
      </c>
    </row>
    <row r="4376" spans="1:4" ht="15.75" customHeight="1">
      <c r="A4376" s="14" t="s">
        <v>9298</v>
      </c>
      <c r="B4376" s="370" t="s">
        <v>15729</v>
      </c>
      <c r="C4376" s="14" t="s">
        <v>165</v>
      </c>
      <c r="D4376" s="14" t="s">
        <v>19076</v>
      </c>
    </row>
    <row r="4377" spans="1:4" ht="15.75" customHeight="1">
      <c r="A4377" s="14" t="s">
        <v>9299</v>
      </c>
      <c r="B4377" s="370" t="s">
        <v>15730</v>
      </c>
      <c r="C4377" s="14" t="s">
        <v>165</v>
      </c>
      <c r="D4377" s="14" t="s">
        <v>37804</v>
      </c>
    </row>
    <row r="4378" spans="1:4" ht="15.75" customHeight="1">
      <c r="A4378" s="14" t="s">
        <v>9300</v>
      </c>
      <c r="B4378" s="370" t="s">
        <v>15731</v>
      </c>
      <c r="C4378" s="14" t="s">
        <v>165</v>
      </c>
      <c r="D4378" s="14" t="s">
        <v>41061</v>
      </c>
    </row>
    <row r="4379" spans="1:4" ht="15.75" customHeight="1">
      <c r="A4379" s="14" t="s">
        <v>9301</v>
      </c>
      <c r="B4379" s="370" t="s">
        <v>15732</v>
      </c>
      <c r="C4379" s="14" t="s">
        <v>165</v>
      </c>
      <c r="D4379" s="14" t="s">
        <v>41062</v>
      </c>
    </row>
    <row r="4380" spans="1:4" ht="15.75" customHeight="1">
      <c r="A4380" s="14" t="s">
        <v>9302</v>
      </c>
      <c r="B4380" s="370" t="s">
        <v>15733</v>
      </c>
      <c r="C4380" s="14" t="s">
        <v>165</v>
      </c>
      <c r="D4380" s="14" t="s">
        <v>41063</v>
      </c>
    </row>
    <row r="4381" spans="1:4" ht="15.75" customHeight="1">
      <c r="A4381" s="14" t="s">
        <v>9303</v>
      </c>
      <c r="B4381" s="370" t="s">
        <v>15734</v>
      </c>
      <c r="C4381" s="14" t="s">
        <v>165</v>
      </c>
      <c r="D4381" s="14" t="s">
        <v>37018</v>
      </c>
    </row>
    <row r="4382" spans="1:4" ht="15.75" customHeight="1">
      <c r="A4382" s="14" t="s">
        <v>9304</v>
      </c>
      <c r="B4382" s="370" t="s">
        <v>15735</v>
      </c>
      <c r="C4382" s="14" t="s">
        <v>165</v>
      </c>
      <c r="D4382" s="14" t="s">
        <v>19313</v>
      </c>
    </row>
    <row r="4383" spans="1:4" ht="15.75" customHeight="1">
      <c r="A4383" s="14" t="s">
        <v>9305</v>
      </c>
      <c r="B4383" s="370" t="s">
        <v>15736</v>
      </c>
      <c r="C4383" s="14" t="s">
        <v>165</v>
      </c>
      <c r="D4383" s="14" t="s">
        <v>41064</v>
      </c>
    </row>
    <row r="4384" spans="1:4" ht="15.75" customHeight="1">
      <c r="A4384" s="14" t="s">
        <v>9306</v>
      </c>
      <c r="B4384" s="370" t="s">
        <v>15737</v>
      </c>
      <c r="C4384" s="14" t="s">
        <v>165</v>
      </c>
      <c r="D4384" s="14" t="s">
        <v>41065</v>
      </c>
    </row>
    <row r="4385" spans="1:4" ht="15.75" customHeight="1">
      <c r="A4385" s="14" t="s">
        <v>9307</v>
      </c>
      <c r="B4385" s="370" t="s">
        <v>15738</v>
      </c>
      <c r="C4385" s="14" t="s">
        <v>165</v>
      </c>
      <c r="D4385" s="14" t="s">
        <v>41066</v>
      </c>
    </row>
    <row r="4386" spans="1:4" ht="15.75" customHeight="1">
      <c r="A4386" s="14" t="s">
        <v>9308</v>
      </c>
      <c r="B4386" s="370" t="s">
        <v>15739</v>
      </c>
      <c r="C4386" s="14" t="s">
        <v>165</v>
      </c>
      <c r="D4386" s="14" t="s">
        <v>19028</v>
      </c>
    </row>
    <row r="4387" spans="1:4" ht="15.75" customHeight="1">
      <c r="A4387" s="14" t="s">
        <v>9309</v>
      </c>
      <c r="B4387" s="370" t="s">
        <v>15740</v>
      </c>
      <c r="C4387" s="14" t="s">
        <v>165</v>
      </c>
      <c r="D4387" s="14" t="s">
        <v>41067</v>
      </c>
    </row>
    <row r="4388" spans="1:4" ht="15.75" customHeight="1">
      <c r="A4388" s="14" t="s">
        <v>9310</v>
      </c>
      <c r="B4388" s="370" t="s">
        <v>15741</v>
      </c>
      <c r="C4388" s="14" t="s">
        <v>165</v>
      </c>
      <c r="D4388" s="14" t="s">
        <v>37237</v>
      </c>
    </row>
    <row r="4389" spans="1:4" ht="15.75" customHeight="1">
      <c r="A4389" s="14" t="s">
        <v>9311</v>
      </c>
      <c r="B4389" s="370" t="s">
        <v>15742</v>
      </c>
      <c r="C4389" s="14" t="s">
        <v>165</v>
      </c>
      <c r="D4389" s="14" t="s">
        <v>22107</v>
      </c>
    </row>
    <row r="4390" spans="1:4" ht="15.75" customHeight="1">
      <c r="A4390" s="14" t="s">
        <v>9312</v>
      </c>
      <c r="B4390" s="370" t="s">
        <v>15743</v>
      </c>
      <c r="C4390" s="14" t="s">
        <v>165</v>
      </c>
      <c r="D4390" s="14" t="s">
        <v>41068</v>
      </c>
    </row>
    <row r="4391" spans="1:4" ht="15.75" customHeight="1">
      <c r="A4391" s="14" t="s">
        <v>9313</v>
      </c>
      <c r="B4391" s="370" t="s">
        <v>15744</v>
      </c>
      <c r="C4391" s="14" t="s">
        <v>165</v>
      </c>
      <c r="D4391" s="14" t="s">
        <v>21890</v>
      </c>
    </row>
    <row r="4392" spans="1:4" ht="15.75" customHeight="1">
      <c r="A4392" s="14" t="s">
        <v>9314</v>
      </c>
      <c r="B4392" s="370" t="s">
        <v>15745</v>
      </c>
      <c r="C4392" s="14" t="s">
        <v>165</v>
      </c>
      <c r="D4392" s="14" t="s">
        <v>19095</v>
      </c>
    </row>
    <row r="4393" spans="1:4" ht="15.75" customHeight="1">
      <c r="A4393" s="14" t="s">
        <v>9315</v>
      </c>
      <c r="B4393" s="370" t="s">
        <v>15746</v>
      </c>
      <c r="C4393" s="14" t="s">
        <v>165</v>
      </c>
      <c r="D4393" s="14" t="s">
        <v>19596</v>
      </c>
    </row>
    <row r="4394" spans="1:4" ht="15.75" customHeight="1">
      <c r="A4394" s="14" t="s">
        <v>9316</v>
      </c>
      <c r="B4394" s="370" t="s">
        <v>15747</v>
      </c>
      <c r="C4394" s="14" t="s">
        <v>165</v>
      </c>
      <c r="D4394" s="14" t="s">
        <v>36717</v>
      </c>
    </row>
    <row r="4395" spans="1:4" ht="15.75" customHeight="1">
      <c r="A4395" s="14" t="s">
        <v>9317</v>
      </c>
      <c r="B4395" s="370" t="s">
        <v>15748</v>
      </c>
      <c r="C4395" s="14" t="s">
        <v>165</v>
      </c>
      <c r="D4395" s="14" t="s">
        <v>36918</v>
      </c>
    </row>
    <row r="4396" spans="1:4" ht="15.75" customHeight="1">
      <c r="A4396" s="14" t="s">
        <v>9318</v>
      </c>
      <c r="B4396" s="370" t="s">
        <v>15749</v>
      </c>
      <c r="C4396" s="14" t="s">
        <v>165</v>
      </c>
      <c r="D4396" s="14" t="s">
        <v>41069</v>
      </c>
    </row>
    <row r="4397" spans="1:4" ht="15.75" customHeight="1">
      <c r="A4397" s="14" t="s">
        <v>9319</v>
      </c>
      <c r="B4397" s="370" t="s">
        <v>15750</v>
      </c>
      <c r="C4397" s="14" t="s">
        <v>165</v>
      </c>
      <c r="D4397" s="14" t="s">
        <v>41070</v>
      </c>
    </row>
    <row r="4398" spans="1:4" ht="15.75" customHeight="1">
      <c r="A4398" s="14" t="s">
        <v>9320</v>
      </c>
      <c r="B4398" s="370" t="s">
        <v>15751</v>
      </c>
      <c r="C4398" s="14" t="s">
        <v>165</v>
      </c>
      <c r="D4398" s="14" t="s">
        <v>41071</v>
      </c>
    </row>
    <row r="4399" spans="1:4" ht="15.75" customHeight="1">
      <c r="A4399" s="14" t="s">
        <v>9321</v>
      </c>
      <c r="B4399" s="370" t="s">
        <v>15752</v>
      </c>
      <c r="C4399" s="14" t="s">
        <v>165</v>
      </c>
      <c r="D4399" s="14" t="s">
        <v>41072</v>
      </c>
    </row>
    <row r="4400" spans="1:4" ht="15.75" customHeight="1">
      <c r="A4400" s="14" t="s">
        <v>9322</v>
      </c>
      <c r="B4400" s="370" t="s">
        <v>15753</v>
      </c>
      <c r="C4400" s="14" t="s">
        <v>165</v>
      </c>
      <c r="D4400" s="14" t="s">
        <v>18829</v>
      </c>
    </row>
    <row r="4401" spans="1:4" ht="15.75" customHeight="1">
      <c r="A4401" s="14" t="s">
        <v>9323</v>
      </c>
      <c r="B4401" s="370" t="s">
        <v>15754</v>
      </c>
      <c r="C4401" s="14" t="s">
        <v>165</v>
      </c>
      <c r="D4401" s="14" t="s">
        <v>19876</v>
      </c>
    </row>
    <row r="4402" spans="1:4" ht="15.75" customHeight="1">
      <c r="A4402" s="14" t="s">
        <v>9324</v>
      </c>
      <c r="B4402" s="370" t="s">
        <v>15755</v>
      </c>
      <c r="C4402" s="14" t="s">
        <v>165</v>
      </c>
      <c r="D4402" s="14" t="s">
        <v>40862</v>
      </c>
    </row>
    <row r="4403" spans="1:4" ht="15.75" customHeight="1">
      <c r="A4403" s="14" t="s">
        <v>9325</v>
      </c>
      <c r="B4403" s="370" t="s">
        <v>15756</v>
      </c>
      <c r="C4403" s="14" t="s">
        <v>165</v>
      </c>
      <c r="D4403" s="14" t="s">
        <v>36553</v>
      </c>
    </row>
    <row r="4404" spans="1:4" ht="15.75" customHeight="1">
      <c r="A4404" s="14" t="s">
        <v>9326</v>
      </c>
      <c r="B4404" s="370" t="s">
        <v>15757</v>
      </c>
      <c r="C4404" s="14" t="s">
        <v>165</v>
      </c>
      <c r="D4404" s="14" t="s">
        <v>41073</v>
      </c>
    </row>
    <row r="4405" spans="1:4" ht="15.75" customHeight="1">
      <c r="A4405" s="14" t="s">
        <v>9327</v>
      </c>
      <c r="B4405" s="370" t="s">
        <v>15758</v>
      </c>
      <c r="C4405" s="14" t="s">
        <v>165</v>
      </c>
      <c r="D4405" s="14" t="s">
        <v>41074</v>
      </c>
    </row>
    <row r="4406" spans="1:4" ht="15.75" customHeight="1">
      <c r="A4406" s="14" t="s">
        <v>9328</v>
      </c>
      <c r="B4406" s="370" t="s">
        <v>15759</v>
      </c>
      <c r="C4406" s="14" t="s">
        <v>165</v>
      </c>
      <c r="D4406" s="14" t="s">
        <v>41075</v>
      </c>
    </row>
    <row r="4407" spans="1:4" ht="15.75" customHeight="1">
      <c r="A4407" s="14" t="s">
        <v>9329</v>
      </c>
      <c r="B4407" s="370" t="s">
        <v>15760</v>
      </c>
      <c r="C4407" s="14" t="s">
        <v>165</v>
      </c>
      <c r="D4407" s="14" t="s">
        <v>41076</v>
      </c>
    </row>
    <row r="4408" spans="1:4" ht="15.75" customHeight="1">
      <c r="A4408" s="14" t="s">
        <v>9330</v>
      </c>
      <c r="B4408" s="370" t="s">
        <v>15761</v>
      </c>
      <c r="C4408" s="14" t="s">
        <v>165</v>
      </c>
      <c r="D4408" s="14" t="s">
        <v>41077</v>
      </c>
    </row>
    <row r="4409" spans="1:4" ht="15.75" customHeight="1">
      <c r="A4409" s="14" t="s">
        <v>9331</v>
      </c>
      <c r="B4409" s="370" t="s">
        <v>15762</v>
      </c>
      <c r="C4409" s="14" t="s">
        <v>165</v>
      </c>
      <c r="D4409" s="14" t="s">
        <v>41078</v>
      </c>
    </row>
    <row r="4410" spans="1:4" ht="15.75" customHeight="1">
      <c r="A4410" s="14" t="s">
        <v>9332</v>
      </c>
      <c r="B4410" s="370" t="s">
        <v>15763</v>
      </c>
      <c r="C4410" s="14" t="s">
        <v>165</v>
      </c>
      <c r="D4410" s="14" t="s">
        <v>36968</v>
      </c>
    </row>
    <row r="4411" spans="1:4" ht="15.75" customHeight="1">
      <c r="A4411" s="14" t="s">
        <v>9333</v>
      </c>
      <c r="B4411" s="370" t="s">
        <v>15764</v>
      </c>
      <c r="C4411" s="14" t="s">
        <v>165</v>
      </c>
      <c r="D4411" s="14" t="s">
        <v>41079</v>
      </c>
    </row>
    <row r="4412" spans="1:4" ht="15.75" customHeight="1">
      <c r="A4412" s="14" t="s">
        <v>9334</v>
      </c>
      <c r="B4412" s="370" t="s">
        <v>15765</v>
      </c>
      <c r="C4412" s="14" t="s">
        <v>165</v>
      </c>
      <c r="D4412" s="14" t="s">
        <v>41080</v>
      </c>
    </row>
    <row r="4413" spans="1:4" ht="15.75" customHeight="1">
      <c r="A4413" s="14" t="s">
        <v>9335</v>
      </c>
      <c r="B4413" s="370" t="s">
        <v>15766</v>
      </c>
      <c r="C4413" s="14" t="s">
        <v>165</v>
      </c>
      <c r="D4413" s="14" t="s">
        <v>41081</v>
      </c>
    </row>
    <row r="4414" spans="1:4" ht="15.75" customHeight="1">
      <c r="A4414" s="14" t="s">
        <v>9336</v>
      </c>
      <c r="B4414" s="370" t="s">
        <v>15767</v>
      </c>
      <c r="C4414" s="14" t="s">
        <v>165</v>
      </c>
      <c r="D4414" s="14" t="s">
        <v>41082</v>
      </c>
    </row>
    <row r="4415" spans="1:4" ht="15.75" customHeight="1">
      <c r="A4415" s="14" t="s">
        <v>9337</v>
      </c>
      <c r="B4415" s="370" t="s">
        <v>15768</v>
      </c>
      <c r="C4415" s="14" t="s">
        <v>165</v>
      </c>
      <c r="D4415" s="14" t="s">
        <v>41083</v>
      </c>
    </row>
    <row r="4416" spans="1:4" ht="15.75" customHeight="1">
      <c r="A4416" s="14" t="s">
        <v>9338</v>
      </c>
      <c r="B4416" s="370" t="s">
        <v>15769</v>
      </c>
      <c r="C4416" s="14" t="s">
        <v>165</v>
      </c>
      <c r="D4416" s="14" t="s">
        <v>41084</v>
      </c>
    </row>
    <row r="4417" spans="1:4" ht="15.75" customHeight="1">
      <c r="A4417" s="14" t="s">
        <v>9339</v>
      </c>
      <c r="B4417" s="370" t="s">
        <v>36119</v>
      </c>
      <c r="C4417" s="14" t="s">
        <v>165</v>
      </c>
      <c r="D4417" s="14" t="s">
        <v>41085</v>
      </c>
    </row>
    <row r="4418" spans="1:4" ht="15.75" customHeight="1">
      <c r="A4418" s="14" t="s">
        <v>9340</v>
      </c>
      <c r="B4418" s="370" t="s">
        <v>15770</v>
      </c>
      <c r="C4418" s="14" t="s">
        <v>165</v>
      </c>
      <c r="D4418" s="14" t="s">
        <v>41086</v>
      </c>
    </row>
    <row r="4419" spans="1:4" ht="15.75" customHeight="1">
      <c r="A4419" s="14" t="s">
        <v>9341</v>
      </c>
      <c r="B4419" s="370" t="s">
        <v>36120</v>
      </c>
      <c r="C4419" s="14" t="s">
        <v>165</v>
      </c>
      <c r="D4419" s="14" t="s">
        <v>41087</v>
      </c>
    </row>
    <row r="4420" spans="1:4" ht="15.75" customHeight="1">
      <c r="A4420" s="14" t="s">
        <v>9342</v>
      </c>
      <c r="B4420" s="370" t="s">
        <v>36121</v>
      </c>
      <c r="C4420" s="14" t="s">
        <v>165</v>
      </c>
      <c r="D4420" s="14" t="s">
        <v>41088</v>
      </c>
    </row>
    <row r="4421" spans="1:4" ht="15.75" customHeight="1">
      <c r="A4421" s="14" t="s">
        <v>9343</v>
      </c>
      <c r="B4421" s="370" t="s">
        <v>15771</v>
      </c>
      <c r="C4421" s="14" t="s">
        <v>165</v>
      </c>
      <c r="D4421" s="14" t="s">
        <v>19949</v>
      </c>
    </row>
    <row r="4422" spans="1:4" ht="15.75" customHeight="1">
      <c r="A4422" s="14" t="s">
        <v>9344</v>
      </c>
      <c r="B4422" s="370" t="s">
        <v>15772</v>
      </c>
      <c r="C4422" s="14" t="s">
        <v>165</v>
      </c>
      <c r="D4422" s="14" t="s">
        <v>18983</v>
      </c>
    </row>
    <row r="4423" spans="1:4" ht="15.75" customHeight="1">
      <c r="A4423" s="14" t="s">
        <v>9345</v>
      </c>
      <c r="B4423" s="370" t="s">
        <v>15773</v>
      </c>
      <c r="C4423" s="14" t="s">
        <v>165</v>
      </c>
      <c r="D4423" s="14" t="s">
        <v>19630</v>
      </c>
    </row>
    <row r="4424" spans="1:4" ht="15.75" customHeight="1">
      <c r="A4424" s="14" t="s">
        <v>9346</v>
      </c>
      <c r="B4424" s="370" t="s">
        <v>15774</v>
      </c>
      <c r="C4424" s="14" t="s">
        <v>165</v>
      </c>
      <c r="D4424" s="14" t="s">
        <v>19196</v>
      </c>
    </row>
    <row r="4425" spans="1:4" ht="15.75" customHeight="1">
      <c r="A4425" s="14" t="s">
        <v>9347</v>
      </c>
      <c r="B4425" s="370" t="s">
        <v>15775</v>
      </c>
      <c r="C4425" s="14" t="s">
        <v>165</v>
      </c>
      <c r="D4425" s="14" t="s">
        <v>19343</v>
      </c>
    </row>
    <row r="4426" spans="1:4" ht="15.75" customHeight="1">
      <c r="A4426" s="14" t="s">
        <v>9348</v>
      </c>
      <c r="B4426" s="370" t="s">
        <v>15776</v>
      </c>
      <c r="C4426" s="14" t="s">
        <v>165</v>
      </c>
      <c r="D4426" s="14" t="s">
        <v>18433</v>
      </c>
    </row>
    <row r="4427" spans="1:4" ht="15.75" customHeight="1">
      <c r="A4427" s="14" t="s">
        <v>9349</v>
      </c>
      <c r="B4427" s="370" t="s">
        <v>15777</v>
      </c>
      <c r="C4427" s="14" t="s">
        <v>165</v>
      </c>
      <c r="D4427" s="14" t="s">
        <v>18857</v>
      </c>
    </row>
    <row r="4428" spans="1:4" ht="15.75" customHeight="1">
      <c r="A4428" s="14" t="s">
        <v>9350</v>
      </c>
      <c r="B4428" s="370" t="s">
        <v>15778</v>
      </c>
      <c r="C4428" s="14" t="s">
        <v>165</v>
      </c>
      <c r="D4428" s="14" t="s">
        <v>37007</v>
      </c>
    </row>
    <row r="4429" spans="1:4" ht="15.75" customHeight="1">
      <c r="A4429" s="14" t="s">
        <v>9351</v>
      </c>
      <c r="B4429" s="370" t="s">
        <v>15779</v>
      </c>
      <c r="C4429" s="14" t="s">
        <v>165</v>
      </c>
      <c r="D4429" s="14" t="s">
        <v>18784</v>
      </c>
    </row>
    <row r="4430" spans="1:4" ht="15.75" customHeight="1">
      <c r="A4430" s="14" t="s">
        <v>9352</v>
      </c>
      <c r="B4430" s="370" t="s">
        <v>15780</v>
      </c>
      <c r="C4430" s="14" t="s">
        <v>165</v>
      </c>
      <c r="D4430" s="14" t="s">
        <v>18732</v>
      </c>
    </row>
    <row r="4431" spans="1:4" ht="15.75" customHeight="1">
      <c r="A4431" s="14" t="s">
        <v>9353</v>
      </c>
      <c r="B4431" s="370" t="s">
        <v>15781</v>
      </c>
      <c r="C4431" s="14" t="s">
        <v>165</v>
      </c>
      <c r="D4431" s="14" t="s">
        <v>19610</v>
      </c>
    </row>
    <row r="4432" spans="1:4" ht="15.75" customHeight="1">
      <c r="A4432" s="14" t="s">
        <v>9354</v>
      </c>
      <c r="B4432" s="370" t="s">
        <v>15782</v>
      </c>
      <c r="C4432" s="14" t="s">
        <v>165</v>
      </c>
      <c r="D4432" s="14" t="s">
        <v>19847</v>
      </c>
    </row>
    <row r="4433" spans="1:4" ht="15.75" customHeight="1">
      <c r="A4433" s="14" t="s">
        <v>9355</v>
      </c>
      <c r="B4433" s="370" t="s">
        <v>15783</v>
      </c>
      <c r="C4433" s="14" t="s">
        <v>165</v>
      </c>
      <c r="D4433" s="14" t="s">
        <v>21869</v>
      </c>
    </row>
    <row r="4434" spans="1:4" ht="15.75" customHeight="1">
      <c r="A4434" s="14" t="s">
        <v>9356</v>
      </c>
      <c r="B4434" s="370" t="s">
        <v>15784</v>
      </c>
      <c r="C4434" s="14" t="s">
        <v>165</v>
      </c>
      <c r="D4434" s="14" t="s">
        <v>19293</v>
      </c>
    </row>
    <row r="4435" spans="1:4" ht="15.75" customHeight="1">
      <c r="A4435" s="14" t="s">
        <v>9357</v>
      </c>
      <c r="B4435" s="370" t="s">
        <v>15785</v>
      </c>
      <c r="C4435" s="14" t="s">
        <v>165</v>
      </c>
      <c r="D4435" s="14" t="s">
        <v>21697</v>
      </c>
    </row>
    <row r="4436" spans="1:4" ht="15.75" customHeight="1">
      <c r="A4436" s="14" t="s">
        <v>9358</v>
      </c>
      <c r="B4436" s="370" t="s">
        <v>15786</v>
      </c>
      <c r="C4436" s="14" t="s">
        <v>165</v>
      </c>
      <c r="D4436" s="14" t="s">
        <v>37008</v>
      </c>
    </row>
    <row r="4437" spans="1:4" ht="15.75" customHeight="1">
      <c r="A4437" s="14" t="s">
        <v>9359</v>
      </c>
      <c r="B4437" s="370" t="s">
        <v>15787</v>
      </c>
      <c r="C4437" s="14" t="s">
        <v>165</v>
      </c>
      <c r="D4437" s="14" t="s">
        <v>36933</v>
      </c>
    </row>
    <row r="4438" spans="1:4" ht="15.75" customHeight="1">
      <c r="A4438" s="14" t="s">
        <v>9360</v>
      </c>
      <c r="B4438" s="370" t="s">
        <v>15788</v>
      </c>
      <c r="C4438" s="14" t="s">
        <v>165</v>
      </c>
      <c r="D4438" s="14" t="s">
        <v>19194</v>
      </c>
    </row>
    <row r="4439" spans="1:4" ht="15.75" customHeight="1">
      <c r="A4439" s="14" t="s">
        <v>9361</v>
      </c>
      <c r="B4439" s="370" t="s">
        <v>15789</v>
      </c>
      <c r="C4439" s="14" t="s">
        <v>165</v>
      </c>
      <c r="D4439" s="14" t="s">
        <v>37009</v>
      </c>
    </row>
    <row r="4440" spans="1:4" ht="15.75" customHeight="1">
      <c r="A4440" s="14" t="s">
        <v>9362</v>
      </c>
      <c r="B4440" s="370" t="s">
        <v>15790</v>
      </c>
      <c r="C4440" s="14" t="s">
        <v>165</v>
      </c>
      <c r="D4440" s="14" t="s">
        <v>37010</v>
      </c>
    </row>
    <row r="4441" spans="1:4" ht="15.75" customHeight="1">
      <c r="A4441" s="14" t="s">
        <v>9363</v>
      </c>
      <c r="B4441" s="370" t="s">
        <v>15791</v>
      </c>
      <c r="C4441" s="14" t="s">
        <v>165</v>
      </c>
      <c r="D4441" s="14" t="s">
        <v>19806</v>
      </c>
    </row>
    <row r="4442" spans="1:4" ht="15.75" customHeight="1">
      <c r="A4442" s="14" t="s">
        <v>9364</v>
      </c>
      <c r="B4442" s="370" t="s">
        <v>15792</v>
      </c>
      <c r="C4442" s="14" t="s">
        <v>165</v>
      </c>
      <c r="D4442" s="14" t="s">
        <v>37011</v>
      </c>
    </row>
    <row r="4443" spans="1:4" ht="15.75" customHeight="1">
      <c r="A4443" s="14" t="s">
        <v>9365</v>
      </c>
      <c r="B4443" s="370" t="s">
        <v>15793</v>
      </c>
      <c r="C4443" s="14" t="s">
        <v>165</v>
      </c>
      <c r="D4443" s="14" t="s">
        <v>18968</v>
      </c>
    </row>
    <row r="4444" spans="1:4" ht="15.75" customHeight="1">
      <c r="A4444" s="14" t="s">
        <v>9366</v>
      </c>
      <c r="B4444" s="370" t="s">
        <v>15794</v>
      </c>
      <c r="C4444" s="14" t="s">
        <v>165</v>
      </c>
      <c r="D4444" s="14" t="s">
        <v>21886</v>
      </c>
    </row>
    <row r="4445" spans="1:4" ht="15.75" customHeight="1">
      <c r="A4445" s="14" t="s">
        <v>9367</v>
      </c>
      <c r="B4445" s="370" t="s">
        <v>15795</v>
      </c>
      <c r="C4445" s="14" t="s">
        <v>165</v>
      </c>
      <c r="D4445" s="14" t="s">
        <v>37012</v>
      </c>
    </row>
    <row r="4446" spans="1:4" ht="15.75" customHeight="1">
      <c r="A4446" s="14" t="s">
        <v>9368</v>
      </c>
      <c r="B4446" s="370" t="s">
        <v>15796</v>
      </c>
      <c r="C4446" s="14" t="s">
        <v>165</v>
      </c>
      <c r="D4446" s="14" t="s">
        <v>37013</v>
      </c>
    </row>
    <row r="4447" spans="1:4" ht="15.75" customHeight="1">
      <c r="A4447" s="14" t="s">
        <v>9369</v>
      </c>
      <c r="B4447" s="370" t="s">
        <v>15797</v>
      </c>
      <c r="C4447" s="14" t="s">
        <v>165</v>
      </c>
      <c r="D4447" s="14" t="s">
        <v>19583</v>
      </c>
    </row>
    <row r="4448" spans="1:4" ht="15.75" customHeight="1">
      <c r="A4448" s="14" t="s">
        <v>9370</v>
      </c>
      <c r="B4448" s="370" t="s">
        <v>15798</v>
      </c>
      <c r="C4448" s="14" t="s">
        <v>165</v>
      </c>
      <c r="D4448" s="14" t="s">
        <v>21628</v>
      </c>
    </row>
    <row r="4449" spans="1:4" ht="15.75" customHeight="1">
      <c r="A4449" s="14" t="s">
        <v>9371</v>
      </c>
      <c r="B4449" s="370" t="s">
        <v>15799</v>
      </c>
      <c r="C4449" s="14" t="s">
        <v>165</v>
      </c>
      <c r="D4449" s="14" t="s">
        <v>18774</v>
      </c>
    </row>
    <row r="4450" spans="1:4" ht="15.75" customHeight="1">
      <c r="A4450" s="14" t="s">
        <v>9372</v>
      </c>
      <c r="B4450" s="370" t="s">
        <v>15800</v>
      </c>
      <c r="C4450" s="14" t="s">
        <v>165</v>
      </c>
      <c r="D4450" s="14" t="s">
        <v>18652</v>
      </c>
    </row>
    <row r="4451" spans="1:4" ht="15.75" customHeight="1">
      <c r="A4451" s="14" t="s">
        <v>9373</v>
      </c>
      <c r="B4451" s="370" t="s">
        <v>15801</v>
      </c>
      <c r="C4451" s="14" t="s">
        <v>165</v>
      </c>
      <c r="D4451" s="14" t="s">
        <v>21811</v>
      </c>
    </row>
    <row r="4452" spans="1:4" ht="15.75" customHeight="1">
      <c r="A4452" s="14" t="s">
        <v>9374</v>
      </c>
      <c r="B4452" s="370" t="s">
        <v>15802</v>
      </c>
      <c r="C4452" s="14" t="s">
        <v>165</v>
      </c>
      <c r="D4452" s="14" t="s">
        <v>19165</v>
      </c>
    </row>
    <row r="4453" spans="1:4" ht="15.75" customHeight="1">
      <c r="A4453" s="14" t="s">
        <v>9375</v>
      </c>
      <c r="B4453" s="370" t="s">
        <v>15803</v>
      </c>
      <c r="C4453" s="14" t="s">
        <v>165</v>
      </c>
      <c r="D4453" s="14" t="s">
        <v>21999</v>
      </c>
    </row>
    <row r="4454" spans="1:4" ht="15.75" customHeight="1">
      <c r="A4454" s="14" t="s">
        <v>9376</v>
      </c>
      <c r="B4454" s="370" t="s">
        <v>15804</v>
      </c>
      <c r="C4454" s="14" t="s">
        <v>165</v>
      </c>
      <c r="D4454" s="14" t="s">
        <v>37014</v>
      </c>
    </row>
    <row r="4455" spans="1:4" ht="15.75" customHeight="1">
      <c r="A4455" s="14" t="s">
        <v>9377</v>
      </c>
      <c r="B4455" s="370" t="s">
        <v>15805</v>
      </c>
      <c r="C4455" s="14" t="s">
        <v>165</v>
      </c>
      <c r="D4455" s="14" t="s">
        <v>37015</v>
      </c>
    </row>
    <row r="4456" spans="1:4" ht="15.75" customHeight="1">
      <c r="A4456" s="14" t="s">
        <v>9378</v>
      </c>
      <c r="B4456" s="370" t="s">
        <v>15806</v>
      </c>
      <c r="C4456" s="14" t="s">
        <v>165</v>
      </c>
      <c r="D4456" s="14" t="s">
        <v>21638</v>
      </c>
    </row>
    <row r="4457" spans="1:4" ht="15.75" customHeight="1">
      <c r="A4457" s="14" t="s">
        <v>9379</v>
      </c>
      <c r="B4457" s="370" t="s">
        <v>15807</v>
      </c>
      <c r="C4457" s="14" t="s">
        <v>165</v>
      </c>
      <c r="D4457" s="14" t="s">
        <v>37016</v>
      </c>
    </row>
    <row r="4458" spans="1:4" ht="15.75" customHeight="1">
      <c r="A4458" s="14" t="s">
        <v>9380</v>
      </c>
      <c r="B4458" s="370" t="s">
        <v>15808</v>
      </c>
      <c r="C4458" s="14" t="s">
        <v>165</v>
      </c>
      <c r="D4458" s="14" t="s">
        <v>21714</v>
      </c>
    </row>
    <row r="4459" spans="1:4" ht="15.75" customHeight="1">
      <c r="A4459" s="14" t="s">
        <v>9381</v>
      </c>
      <c r="B4459" s="370" t="s">
        <v>15809</v>
      </c>
      <c r="C4459" s="14" t="s">
        <v>165</v>
      </c>
      <c r="D4459" s="14" t="s">
        <v>19708</v>
      </c>
    </row>
    <row r="4460" spans="1:4" ht="15.75" customHeight="1">
      <c r="A4460" s="14" t="s">
        <v>9382</v>
      </c>
      <c r="B4460" s="370" t="s">
        <v>15810</v>
      </c>
      <c r="C4460" s="14" t="s">
        <v>165</v>
      </c>
      <c r="D4460" s="14" t="s">
        <v>37017</v>
      </c>
    </row>
    <row r="4461" spans="1:4" ht="15.75" customHeight="1">
      <c r="A4461" s="14" t="s">
        <v>9383</v>
      </c>
      <c r="B4461" s="370" t="s">
        <v>15811</v>
      </c>
      <c r="C4461" s="14" t="s">
        <v>165</v>
      </c>
      <c r="D4461" s="14" t="s">
        <v>18468</v>
      </c>
    </row>
    <row r="4462" spans="1:4" ht="15.75" customHeight="1">
      <c r="A4462" s="14" t="s">
        <v>9384</v>
      </c>
      <c r="B4462" s="370" t="s">
        <v>15812</v>
      </c>
      <c r="C4462" s="14" t="s">
        <v>165</v>
      </c>
      <c r="D4462" s="14" t="s">
        <v>37018</v>
      </c>
    </row>
    <row r="4463" spans="1:4" ht="15.75" customHeight="1">
      <c r="A4463" s="14" t="s">
        <v>9385</v>
      </c>
      <c r="B4463" s="370" t="s">
        <v>15813</v>
      </c>
      <c r="C4463" s="14" t="s">
        <v>165</v>
      </c>
      <c r="D4463" s="14" t="s">
        <v>21841</v>
      </c>
    </row>
    <row r="4464" spans="1:4" ht="15.75" customHeight="1">
      <c r="A4464" s="14" t="s">
        <v>9386</v>
      </c>
      <c r="B4464" s="370" t="s">
        <v>15814</v>
      </c>
      <c r="C4464" s="14" t="s">
        <v>165</v>
      </c>
      <c r="D4464" s="14" t="s">
        <v>18942</v>
      </c>
    </row>
    <row r="4465" spans="1:4" ht="15.75" customHeight="1">
      <c r="A4465" s="14" t="s">
        <v>9387</v>
      </c>
      <c r="B4465" s="370" t="s">
        <v>15815</v>
      </c>
      <c r="C4465" s="14" t="s">
        <v>165</v>
      </c>
      <c r="D4465" s="14" t="s">
        <v>18933</v>
      </c>
    </row>
    <row r="4466" spans="1:4" ht="15.75" customHeight="1">
      <c r="A4466" s="14" t="s">
        <v>9388</v>
      </c>
      <c r="B4466" s="370" t="s">
        <v>15816</v>
      </c>
      <c r="C4466" s="14" t="s">
        <v>165</v>
      </c>
      <c r="D4466" s="14" t="s">
        <v>21980</v>
      </c>
    </row>
    <row r="4467" spans="1:4" ht="15.75" customHeight="1">
      <c r="A4467" s="14" t="s">
        <v>9389</v>
      </c>
      <c r="B4467" s="370" t="s">
        <v>15817</v>
      </c>
      <c r="C4467" s="14" t="s">
        <v>165</v>
      </c>
      <c r="D4467" s="14" t="s">
        <v>19311</v>
      </c>
    </row>
    <row r="4468" spans="1:4" ht="15.75" customHeight="1">
      <c r="A4468" s="14" t="s">
        <v>9390</v>
      </c>
      <c r="B4468" s="370" t="s">
        <v>15818</v>
      </c>
      <c r="C4468" s="14" t="s">
        <v>165</v>
      </c>
      <c r="D4468" s="14" t="s">
        <v>19884</v>
      </c>
    </row>
    <row r="4469" spans="1:4" ht="15.75" customHeight="1">
      <c r="A4469" s="14" t="s">
        <v>9391</v>
      </c>
      <c r="B4469" s="370" t="s">
        <v>15819</v>
      </c>
      <c r="C4469" s="14" t="s">
        <v>165</v>
      </c>
      <c r="D4469" s="14" t="s">
        <v>37019</v>
      </c>
    </row>
    <row r="4470" spans="1:4" ht="15.75" customHeight="1">
      <c r="A4470" s="14" t="s">
        <v>9392</v>
      </c>
      <c r="B4470" s="370" t="s">
        <v>15820</v>
      </c>
      <c r="C4470" s="14" t="s">
        <v>165</v>
      </c>
      <c r="D4470" s="14" t="s">
        <v>21800</v>
      </c>
    </row>
    <row r="4471" spans="1:4" ht="15.75" customHeight="1">
      <c r="A4471" s="14" t="s">
        <v>9393</v>
      </c>
      <c r="B4471" s="370" t="s">
        <v>15821</v>
      </c>
      <c r="C4471" s="14" t="s">
        <v>165</v>
      </c>
      <c r="D4471" s="14" t="s">
        <v>37020</v>
      </c>
    </row>
    <row r="4472" spans="1:4" ht="15.75" customHeight="1">
      <c r="A4472" s="14" t="s">
        <v>9394</v>
      </c>
      <c r="B4472" s="370" t="s">
        <v>15822</v>
      </c>
      <c r="C4472" s="14" t="s">
        <v>165</v>
      </c>
      <c r="D4472" s="14" t="s">
        <v>37021</v>
      </c>
    </row>
    <row r="4473" spans="1:4" ht="15.75" customHeight="1">
      <c r="A4473" s="14" t="s">
        <v>9395</v>
      </c>
      <c r="B4473" s="370" t="s">
        <v>15823</v>
      </c>
      <c r="C4473" s="14" t="s">
        <v>165</v>
      </c>
      <c r="D4473" s="14" t="s">
        <v>21891</v>
      </c>
    </row>
    <row r="4474" spans="1:4" ht="15.75" customHeight="1">
      <c r="A4474" s="14" t="s">
        <v>9396</v>
      </c>
      <c r="B4474" s="370" t="s">
        <v>15824</v>
      </c>
      <c r="C4474" s="14" t="s">
        <v>165</v>
      </c>
      <c r="D4474" s="14" t="s">
        <v>21719</v>
      </c>
    </row>
    <row r="4475" spans="1:4" ht="15.75" customHeight="1">
      <c r="A4475" s="14" t="s">
        <v>9397</v>
      </c>
      <c r="B4475" s="370" t="s">
        <v>15825</v>
      </c>
      <c r="C4475" s="14" t="s">
        <v>165</v>
      </c>
      <c r="D4475" s="14" t="s">
        <v>19393</v>
      </c>
    </row>
    <row r="4476" spans="1:4" ht="15.75" customHeight="1">
      <c r="A4476" s="14" t="s">
        <v>9398</v>
      </c>
      <c r="B4476" s="370" t="s">
        <v>15826</v>
      </c>
      <c r="C4476" s="14" t="s">
        <v>165</v>
      </c>
      <c r="D4476" s="14" t="s">
        <v>19066</v>
      </c>
    </row>
    <row r="4477" spans="1:4" ht="15.75" customHeight="1">
      <c r="A4477" s="14" t="s">
        <v>9399</v>
      </c>
      <c r="B4477" s="370" t="s">
        <v>15827</v>
      </c>
      <c r="C4477" s="14" t="s">
        <v>165</v>
      </c>
      <c r="D4477" s="14" t="s">
        <v>36912</v>
      </c>
    </row>
    <row r="4478" spans="1:4" ht="15.75" customHeight="1">
      <c r="A4478" s="14" t="s">
        <v>9400</v>
      </c>
      <c r="B4478" s="370" t="s">
        <v>15828</v>
      </c>
      <c r="C4478" s="14" t="s">
        <v>165</v>
      </c>
      <c r="D4478" s="14" t="s">
        <v>37022</v>
      </c>
    </row>
    <row r="4479" spans="1:4" ht="15.75" customHeight="1">
      <c r="A4479" s="14" t="s">
        <v>9401</v>
      </c>
      <c r="B4479" s="370" t="s">
        <v>15829</v>
      </c>
      <c r="C4479" s="14" t="s">
        <v>165</v>
      </c>
      <c r="D4479" s="14" t="s">
        <v>37023</v>
      </c>
    </row>
    <row r="4480" spans="1:4" ht="15.75" customHeight="1">
      <c r="A4480" s="14" t="s">
        <v>9402</v>
      </c>
      <c r="B4480" s="370" t="s">
        <v>15830</v>
      </c>
      <c r="C4480" s="14" t="s">
        <v>165</v>
      </c>
      <c r="D4480" s="14" t="s">
        <v>37024</v>
      </c>
    </row>
    <row r="4481" spans="1:4" ht="15.75" customHeight="1">
      <c r="A4481" s="14" t="s">
        <v>9403</v>
      </c>
      <c r="B4481" s="370" t="s">
        <v>15831</v>
      </c>
      <c r="C4481" s="14" t="s">
        <v>165</v>
      </c>
      <c r="D4481" s="14" t="s">
        <v>19084</v>
      </c>
    </row>
    <row r="4482" spans="1:4" ht="15.75" customHeight="1">
      <c r="A4482" s="14" t="s">
        <v>9404</v>
      </c>
      <c r="B4482" s="370" t="s">
        <v>15832</v>
      </c>
      <c r="C4482" s="14" t="s">
        <v>165</v>
      </c>
      <c r="D4482" s="14" t="s">
        <v>19034</v>
      </c>
    </row>
    <row r="4483" spans="1:4" ht="15.75" customHeight="1">
      <c r="A4483" s="14" t="s">
        <v>9405</v>
      </c>
      <c r="B4483" s="370" t="s">
        <v>15833</v>
      </c>
      <c r="C4483" s="14" t="s">
        <v>165</v>
      </c>
      <c r="D4483" s="14" t="s">
        <v>19601</v>
      </c>
    </row>
    <row r="4484" spans="1:4" ht="15.75" customHeight="1">
      <c r="A4484" s="14" t="s">
        <v>9406</v>
      </c>
      <c r="B4484" s="370" t="s">
        <v>15834</v>
      </c>
      <c r="C4484" s="14" t="s">
        <v>165</v>
      </c>
      <c r="D4484" s="14" t="s">
        <v>37025</v>
      </c>
    </row>
    <row r="4485" spans="1:4" ht="15.75" customHeight="1">
      <c r="A4485" s="14" t="s">
        <v>9407</v>
      </c>
      <c r="B4485" s="370" t="s">
        <v>15835</v>
      </c>
      <c r="C4485" s="14" t="s">
        <v>165</v>
      </c>
      <c r="D4485" s="14" t="s">
        <v>37026</v>
      </c>
    </row>
    <row r="4486" spans="1:4" ht="15.75" customHeight="1">
      <c r="A4486" s="14" t="s">
        <v>9408</v>
      </c>
      <c r="B4486" s="370" t="s">
        <v>15836</v>
      </c>
      <c r="C4486" s="14" t="s">
        <v>165</v>
      </c>
      <c r="D4486" s="14" t="s">
        <v>37027</v>
      </c>
    </row>
    <row r="4487" spans="1:4" ht="15.75" customHeight="1">
      <c r="A4487" s="14" t="s">
        <v>9409</v>
      </c>
      <c r="B4487" s="370" t="s">
        <v>15837</v>
      </c>
      <c r="C4487" s="14" t="s">
        <v>165</v>
      </c>
      <c r="D4487" s="14" t="s">
        <v>19789</v>
      </c>
    </row>
    <row r="4488" spans="1:4" ht="15.75" customHeight="1">
      <c r="A4488" s="14" t="s">
        <v>9410</v>
      </c>
      <c r="B4488" s="370" t="s">
        <v>15838</v>
      </c>
      <c r="C4488" s="14" t="s">
        <v>165</v>
      </c>
      <c r="D4488" s="14" t="s">
        <v>21861</v>
      </c>
    </row>
    <row r="4489" spans="1:4" ht="15.75" customHeight="1">
      <c r="A4489" s="14" t="s">
        <v>9411</v>
      </c>
      <c r="B4489" s="370" t="s">
        <v>15839</v>
      </c>
      <c r="C4489" s="14" t="s">
        <v>165</v>
      </c>
      <c r="D4489" s="14" t="s">
        <v>37028</v>
      </c>
    </row>
    <row r="4490" spans="1:4" ht="15.75" customHeight="1">
      <c r="A4490" s="14" t="s">
        <v>9412</v>
      </c>
      <c r="B4490" s="370" t="s">
        <v>15840</v>
      </c>
      <c r="C4490" s="14" t="s">
        <v>165</v>
      </c>
      <c r="D4490" s="14" t="s">
        <v>37029</v>
      </c>
    </row>
    <row r="4491" spans="1:4" ht="15.75" customHeight="1">
      <c r="A4491" s="14" t="s">
        <v>9413</v>
      </c>
      <c r="B4491" s="370" t="s">
        <v>15841</v>
      </c>
      <c r="C4491" s="14" t="s">
        <v>165</v>
      </c>
      <c r="D4491" s="14" t="s">
        <v>37030</v>
      </c>
    </row>
    <row r="4492" spans="1:4" ht="15.75" customHeight="1">
      <c r="A4492" s="14" t="s">
        <v>9414</v>
      </c>
      <c r="B4492" s="370" t="s">
        <v>15842</v>
      </c>
      <c r="C4492" s="14" t="s">
        <v>165</v>
      </c>
      <c r="D4492" s="14" t="s">
        <v>19148</v>
      </c>
    </row>
    <row r="4493" spans="1:4" ht="15.75" customHeight="1">
      <c r="A4493" s="14" t="s">
        <v>9415</v>
      </c>
      <c r="B4493" s="370" t="s">
        <v>15843</v>
      </c>
      <c r="C4493" s="14" t="s">
        <v>165</v>
      </c>
      <c r="D4493" s="14" t="s">
        <v>21890</v>
      </c>
    </row>
    <row r="4494" spans="1:4" ht="15.75" customHeight="1">
      <c r="A4494" s="14" t="s">
        <v>9416</v>
      </c>
      <c r="B4494" s="370" t="s">
        <v>15844</v>
      </c>
      <c r="C4494" s="14" t="s">
        <v>165</v>
      </c>
      <c r="D4494" s="14" t="s">
        <v>37031</v>
      </c>
    </row>
    <row r="4495" spans="1:4" ht="15.75" customHeight="1">
      <c r="A4495" s="14" t="s">
        <v>9417</v>
      </c>
      <c r="B4495" s="370" t="s">
        <v>15845</v>
      </c>
      <c r="C4495" s="14" t="s">
        <v>165</v>
      </c>
      <c r="D4495" s="14" t="s">
        <v>19952</v>
      </c>
    </row>
    <row r="4496" spans="1:4" ht="15.75" customHeight="1">
      <c r="A4496" s="14" t="s">
        <v>9418</v>
      </c>
      <c r="B4496" s="370" t="s">
        <v>15846</v>
      </c>
      <c r="C4496" s="14" t="s">
        <v>165</v>
      </c>
      <c r="D4496" s="14" t="s">
        <v>21667</v>
      </c>
    </row>
    <row r="4497" spans="1:4" ht="15.75" customHeight="1">
      <c r="A4497" s="14" t="s">
        <v>9419</v>
      </c>
      <c r="B4497" s="370" t="s">
        <v>15847</v>
      </c>
      <c r="C4497" s="14" t="s">
        <v>165</v>
      </c>
      <c r="D4497" s="14" t="s">
        <v>19546</v>
      </c>
    </row>
    <row r="4498" spans="1:4" ht="15.75" customHeight="1">
      <c r="A4498" s="14" t="s">
        <v>9420</v>
      </c>
      <c r="B4498" s="370" t="s">
        <v>15848</v>
      </c>
      <c r="C4498" s="14" t="s">
        <v>165</v>
      </c>
      <c r="D4498" s="14" t="s">
        <v>37032</v>
      </c>
    </row>
    <row r="4499" spans="1:4" ht="15.75" customHeight="1">
      <c r="A4499" s="14" t="s">
        <v>9421</v>
      </c>
      <c r="B4499" s="370" t="s">
        <v>15849</v>
      </c>
      <c r="C4499" s="14" t="s">
        <v>165</v>
      </c>
      <c r="D4499" s="14" t="s">
        <v>37003</v>
      </c>
    </row>
    <row r="4500" spans="1:4" ht="15.75" customHeight="1">
      <c r="A4500" s="14" t="s">
        <v>9422</v>
      </c>
      <c r="B4500" s="370" t="s">
        <v>15850</v>
      </c>
      <c r="C4500" s="14" t="s">
        <v>165</v>
      </c>
      <c r="D4500" s="14" t="s">
        <v>37033</v>
      </c>
    </row>
    <row r="4501" spans="1:4" ht="15.75" customHeight="1">
      <c r="A4501" s="14" t="s">
        <v>9423</v>
      </c>
      <c r="B4501" s="370" t="s">
        <v>15851</v>
      </c>
      <c r="C4501" s="14" t="s">
        <v>165</v>
      </c>
      <c r="D4501" s="14" t="s">
        <v>19081</v>
      </c>
    </row>
    <row r="4502" spans="1:4" ht="15.75" customHeight="1">
      <c r="A4502" s="14" t="s">
        <v>9424</v>
      </c>
      <c r="B4502" s="370" t="s">
        <v>15852</v>
      </c>
      <c r="C4502" s="14" t="s">
        <v>165</v>
      </c>
      <c r="D4502" s="14" t="s">
        <v>37034</v>
      </c>
    </row>
    <row r="4503" spans="1:4" ht="15.75" customHeight="1">
      <c r="A4503" s="14" t="s">
        <v>9425</v>
      </c>
      <c r="B4503" s="370" t="s">
        <v>15853</v>
      </c>
      <c r="C4503" s="14" t="s">
        <v>165</v>
      </c>
      <c r="D4503" s="14" t="s">
        <v>19136</v>
      </c>
    </row>
    <row r="4504" spans="1:4" ht="15.75" customHeight="1">
      <c r="A4504" s="14" t="s">
        <v>9426</v>
      </c>
      <c r="B4504" s="370" t="s">
        <v>15854</v>
      </c>
      <c r="C4504" s="14" t="s">
        <v>165</v>
      </c>
      <c r="D4504" s="14" t="s">
        <v>21691</v>
      </c>
    </row>
    <row r="4505" spans="1:4" ht="15.75" customHeight="1">
      <c r="A4505" s="14" t="s">
        <v>9427</v>
      </c>
      <c r="B4505" s="370" t="s">
        <v>15855</v>
      </c>
      <c r="C4505" s="14" t="s">
        <v>165</v>
      </c>
      <c r="D4505" s="14" t="s">
        <v>37035</v>
      </c>
    </row>
    <row r="4506" spans="1:4" ht="15.75" customHeight="1">
      <c r="A4506" s="14" t="s">
        <v>9428</v>
      </c>
      <c r="B4506" s="370" t="s">
        <v>15856</v>
      </c>
      <c r="C4506" s="14" t="s">
        <v>165</v>
      </c>
      <c r="D4506" s="14" t="s">
        <v>37036</v>
      </c>
    </row>
    <row r="4507" spans="1:4" ht="15.75" customHeight="1">
      <c r="A4507" s="14" t="s">
        <v>9429</v>
      </c>
      <c r="B4507" s="370" t="s">
        <v>15857</v>
      </c>
      <c r="C4507" s="14" t="s">
        <v>165</v>
      </c>
      <c r="D4507" s="14" t="s">
        <v>37037</v>
      </c>
    </row>
    <row r="4508" spans="1:4" ht="15.75" customHeight="1">
      <c r="A4508" s="14" t="s">
        <v>9430</v>
      </c>
      <c r="B4508" s="370" t="s">
        <v>15858</v>
      </c>
      <c r="C4508" s="14" t="s">
        <v>165</v>
      </c>
      <c r="D4508" s="14" t="s">
        <v>37038</v>
      </c>
    </row>
    <row r="4509" spans="1:4" ht="15.75" customHeight="1">
      <c r="A4509" s="14" t="s">
        <v>9431</v>
      </c>
      <c r="B4509" s="370" t="s">
        <v>15859</v>
      </c>
      <c r="C4509" s="14" t="s">
        <v>165</v>
      </c>
      <c r="D4509" s="14" t="s">
        <v>37039</v>
      </c>
    </row>
    <row r="4510" spans="1:4" ht="15.75" customHeight="1">
      <c r="A4510" s="14" t="s">
        <v>9432</v>
      </c>
      <c r="B4510" s="370" t="s">
        <v>15860</v>
      </c>
      <c r="C4510" s="14" t="s">
        <v>165</v>
      </c>
      <c r="D4510" s="14" t="s">
        <v>41089</v>
      </c>
    </row>
    <row r="4511" spans="1:4" ht="15.75" customHeight="1">
      <c r="A4511" s="14" t="s">
        <v>9433</v>
      </c>
      <c r="B4511" s="370" t="s">
        <v>15861</v>
      </c>
      <c r="C4511" s="14" t="s">
        <v>165</v>
      </c>
      <c r="D4511" s="14" t="s">
        <v>41090</v>
      </c>
    </row>
    <row r="4512" spans="1:4" ht="15.75" customHeight="1">
      <c r="A4512" s="14" t="s">
        <v>9434</v>
      </c>
      <c r="B4512" s="370" t="s">
        <v>15862</v>
      </c>
      <c r="C4512" s="14" t="s">
        <v>165</v>
      </c>
      <c r="D4512" s="14" t="s">
        <v>41091</v>
      </c>
    </row>
    <row r="4513" spans="1:4" ht="15.75" customHeight="1">
      <c r="A4513" s="14" t="s">
        <v>9435</v>
      </c>
      <c r="B4513" s="370" t="s">
        <v>15863</v>
      </c>
      <c r="C4513" s="14" t="s">
        <v>165</v>
      </c>
      <c r="D4513" s="14" t="s">
        <v>41092</v>
      </c>
    </row>
    <row r="4514" spans="1:4" ht="15.75" customHeight="1">
      <c r="A4514" s="14" t="s">
        <v>9436</v>
      </c>
      <c r="B4514" s="370" t="s">
        <v>15864</v>
      </c>
      <c r="C4514" s="14" t="s">
        <v>165</v>
      </c>
      <c r="D4514" s="14" t="s">
        <v>41093</v>
      </c>
    </row>
    <row r="4515" spans="1:4" ht="15.75" customHeight="1">
      <c r="A4515" s="14" t="s">
        <v>9437</v>
      </c>
      <c r="B4515" s="370" t="s">
        <v>15865</v>
      </c>
      <c r="C4515" s="14" t="s">
        <v>165</v>
      </c>
      <c r="D4515" s="14" t="s">
        <v>41094</v>
      </c>
    </row>
    <row r="4516" spans="1:4" ht="15.75" customHeight="1">
      <c r="A4516" s="14" t="s">
        <v>9438</v>
      </c>
      <c r="B4516" s="370" t="s">
        <v>15866</v>
      </c>
      <c r="C4516" s="14" t="s">
        <v>165</v>
      </c>
      <c r="D4516" s="14" t="s">
        <v>18723</v>
      </c>
    </row>
    <row r="4517" spans="1:4" ht="15.75" customHeight="1">
      <c r="A4517" s="14" t="s">
        <v>9439</v>
      </c>
      <c r="B4517" s="370" t="s">
        <v>15867</v>
      </c>
      <c r="C4517" s="14" t="s">
        <v>165</v>
      </c>
      <c r="D4517" s="14" t="s">
        <v>18845</v>
      </c>
    </row>
    <row r="4518" spans="1:4" ht="15.75" customHeight="1">
      <c r="A4518" s="14" t="s">
        <v>9440</v>
      </c>
      <c r="B4518" s="370" t="s">
        <v>15868</v>
      </c>
      <c r="C4518" s="14" t="s">
        <v>165</v>
      </c>
      <c r="D4518" s="14" t="s">
        <v>18607</v>
      </c>
    </row>
    <row r="4519" spans="1:4" ht="15.75" customHeight="1">
      <c r="A4519" s="14" t="s">
        <v>9441</v>
      </c>
      <c r="B4519" s="370" t="s">
        <v>15869</v>
      </c>
      <c r="C4519" s="14" t="s">
        <v>165</v>
      </c>
      <c r="D4519" s="14" t="s">
        <v>22057</v>
      </c>
    </row>
    <row r="4520" spans="1:4" ht="15.75" customHeight="1">
      <c r="A4520" s="14" t="s">
        <v>9442</v>
      </c>
      <c r="B4520" s="370" t="s">
        <v>15870</v>
      </c>
      <c r="C4520" s="14" t="s">
        <v>165</v>
      </c>
      <c r="D4520" s="14" t="s">
        <v>21968</v>
      </c>
    </row>
    <row r="4521" spans="1:4" ht="15.75" customHeight="1">
      <c r="A4521" s="14" t="s">
        <v>9443</v>
      </c>
      <c r="B4521" s="370" t="s">
        <v>15871</v>
      </c>
      <c r="C4521" s="14" t="s">
        <v>165</v>
      </c>
      <c r="D4521" s="14" t="s">
        <v>36633</v>
      </c>
    </row>
    <row r="4522" spans="1:4" ht="15.75" customHeight="1">
      <c r="A4522" s="14" t="s">
        <v>9444</v>
      </c>
      <c r="B4522" s="370" t="s">
        <v>15872</v>
      </c>
      <c r="C4522" s="14" t="s">
        <v>165</v>
      </c>
      <c r="D4522" s="14" t="s">
        <v>18729</v>
      </c>
    </row>
    <row r="4523" spans="1:4" ht="15.75" customHeight="1">
      <c r="A4523" s="14" t="s">
        <v>9445</v>
      </c>
      <c r="B4523" s="370" t="s">
        <v>15873</v>
      </c>
      <c r="C4523" s="14" t="s">
        <v>165</v>
      </c>
      <c r="D4523" s="14" t="s">
        <v>18670</v>
      </c>
    </row>
    <row r="4524" spans="1:4" ht="15.75" customHeight="1">
      <c r="A4524" s="14" t="s">
        <v>9446</v>
      </c>
      <c r="B4524" s="370" t="s">
        <v>15874</v>
      </c>
      <c r="C4524" s="14" t="s">
        <v>165</v>
      </c>
      <c r="D4524" s="14" t="s">
        <v>36977</v>
      </c>
    </row>
    <row r="4525" spans="1:4" ht="15.75" customHeight="1">
      <c r="A4525" s="14" t="s">
        <v>9447</v>
      </c>
      <c r="B4525" s="370" t="s">
        <v>15875</v>
      </c>
      <c r="C4525" s="14" t="s">
        <v>165</v>
      </c>
      <c r="D4525" s="14" t="s">
        <v>40851</v>
      </c>
    </row>
    <row r="4526" spans="1:4" ht="15.75" customHeight="1">
      <c r="A4526" s="14" t="s">
        <v>9448</v>
      </c>
      <c r="B4526" s="370" t="s">
        <v>15876</v>
      </c>
      <c r="C4526" s="14" t="s">
        <v>165</v>
      </c>
      <c r="D4526" s="14" t="s">
        <v>18633</v>
      </c>
    </row>
    <row r="4527" spans="1:4" ht="15.75" customHeight="1">
      <c r="A4527" s="14" t="s">
        <v>9449</v>
      </c>
      <c r="B4527" s="370" t="s">
        <v>15877</v>
      </c>
      <c r="C4527" s="14" t="s">
        <v>165</v>
      </c>
      <c r="D4527" s="14" t="s">
        <v>18633</v>
      </c>
    </row>
    <row r="4528" spans="1:4" ht="15.75" customHeight="1">
      <c r="A4528" s="14" t="s">
        <v>9450</v>
      </c>
      <c r="B4528" s="370" t="s">
        <v>15878</v>
      </c>
      <c r="C4528" s="14" t="s">
        <v>165</v>
      </c>
      <c r="D4528" s="14" t="s">
        <v>40528</v>
      </c>
    </row>
    <row r="4529" spans="1:4" ht="15.75" customHeight="1">
      <c r="A4529" s="14" t="s">
        <v>9451</v>
      </c>
      <c r="B4529" s="370" t="s">
        <v>15879</v>
      </c>
      <c r="C4529" s="14" t="s">
        <v>165</v>
      </c>
      <c r="D4529" s="14" t="s">
        <v>21652</v>
      </c>
    </row>
    <row r="4530" spans="1:4" ht="15.75" customHeight="1">
      <c r="A4530" s="14" t="s">
        <v>9452</v>
      </c>
      <c r="B4530" s="370" t="s">
        <v>15880</v>
      </c>
      <c r="C4530" s="14" t="s">
        <v>165</v>
      </c>
      <c r="D4530" s="14" t="s">
        <v>41095</v>
      </c>
    </row>
    <row r="4531" spans="1:4" ht="15.75" customHeight="1">
      <c r="A4531" s="14" t="s">
        <v>9453</v>
      </c>
      <c r="B4531" s="370" t="s">
        <v>15881</v>
      </c>
      <c r="C4531" s="14" t="s">
        <v>165</v>
      </c>
      <c r="D4531" s="14" t="s">
        <v>41096</v>
      </c>
    </row>
    <row r="4532" spans="1:4" ht="15.75" customHeight="1">
      <c r="A4532" s="14" t="s">
        <v>9454</v>
      </c>
      <c r="B4532" s="370" t="s">
        <v>15882</v>
      </c>
      <c r="C4532" s="14" t="s">
        <v>165</v>
      </c>
      <c r="D4532" s="14" t="s">
        <v>40828</v>
      </c>
    </row>
    <row r="4533" spans="1:4" ht="15.75" customHeight="1">
      <c r="A4533" s="14" t="s">
        <v>9455</v>
      </c>
      <c r="B4533" s="370" t="s">
        <v>15883</v>
      </c>
      <c r="C4533" s="14" t="s">
        <v>165</v>
      </c>
      <c r="D4533" s="14" t="s">
        <v>36863</v>
      </c>
    </row>
    <row r="4534" spans="1:4" ht="15.75" customHeight="1">
      <c r="A4534" s="14" t="s">
        <v>9456</v>
      </c>
      <c r="B4534" s="370" t="s">
        <v>15884</v>
      </c>
      <c r="C4534" s="14" t="s">
        <v>165</v>
      </c>
      <c r="D4534" s="14" t="s">
        <v>37985</v>
      </c>
    </row>
    <row r="4535" spans="1:4" ht="15.75" customHeight="1">
      <c r="A4535" s="14" t="s">
        <v>9457</v>
      </c>
      <c r="B4535" s="370" t="s">
        <v>15885</v>
      </c>
      <c r="C4535" s="14" t="s">
        <v>165</v>
      </c>
      <c r="D4535" s="14" t="s">
        <v>41097</v>
      </c>
    </row>
    <row r="4536" spans="1:4" ht="15.75" customHeight="1">
      <c r="A4536" s="14" t="s">
        <v>9458</v>
      </c>
      <c r="B4536" s="370" t="s">
        <v>15886</v>
      </c>
      <c r="C4536" s="14" t="s">
        <v>165</v>
      </c>
      <c r="D4536" s="14" t="s">
        <v>41098</v>
      </c>
    </row>
    <row r="4537" spans="1:4" ht="15.75" customHeight="1">
      <c r="A4537" s="14" t="s">
        <v>9459</v>
      </c>
      <c r="B4537" s="370" t="s">
        <v>15887</v>
      </c>
      <c r="C4537" s="14" t="s">
        <v>165</v>
      </c>
      <c r="D4537" s="14" t="s">
        <v>19460</v>
      </c>
    </row>
    <row r="4538" spans="1:4" ht="15.75" customHeight="1">
      <c r="A4538" s="14" t="s">
        <v>9460</v>
      </c>
      <c r="B4538" s="370" t="s">
        <v>15888</v>
      </c>
      <c r="C4538" s="14" t="s">
        <v>165</v>
      </c>
      <c r="D4538" s="14" t="s">
        <v>41099</v>
      </c>
    </row>
    <row r="4539" spans="1:4" ht="15.75" customHeight="1">
      <c r="A4539" s="14" t="s">
        <v>9461</v>
      </c>
      <c r="B4539" s="370" t="s">
        <v>15889</v>
      </c>
      <c r="C4539" s="14" t="s">
        <v>165</v>
      </c>
      <c r="D4539" s="14" t="s">
        <v>36753</v>
      </c>
    </row>
    <row r="4540" spans="1:4" ht="15.75" customHeight="1">
      <c r="A4540" s="14" t="s">
        <v>9462</v>
      </c>
      <c r="B4540" s="370" t="s">
        <v>15890</v>
      </c>
      <c r="C4540" s="14" t="s">
        <v>165</v>
      </c>
      <c r="D4540" s="14" t="s">
        <v>36631</v>
      </c>
    </row>
    <row r="4541" spans="1:4" ht="15.75" customHeight="1">
      <c r="A4541" s="14" t="s">
        <v>9463</v>
      </c>
      <c r="B4541" s="370" t="s">
        <v>15891</v>
      </c>
      <c r="C4541" s="14" t="s">
        <v>165</v>
      </c>
      <c r="D4541" s="14" t="s">
        <v>41100</v>
      </c>
    </row>
    <row r="4542" spans="1:4" ht="15.75" customHeight="1">
      <c r="A4542" s="14" t="s">
        <v>9464</v>
      </c>
      <c r="B4542" s="370" t="s">
        <v>15892</v>
      </c>
      <c r="C4542" s="14" t="s">
        <v>165</v>
      </c>
      <c r="D4542" s="14" t="s">
        <v>36613</v>
      </c>
    </row>
    <row r="4543" spans="1:4" ht="15.75" customHeight="1">
      <c r="A4543" s="14" t="s">
        <v>9465</v>
      </c>
      <c r="B4543" s="370" t="s">
        <v>15893</v>
      </c>
      <c r="C4543" s="14" t="s">
        <v>165</v>
      </c>
      <c r="D4543" s="14" t="s">
        <v>41101</v>
      </c>
    </row>
    <row r="4544" spans="1:4" ht="15.75" customHeight="1">
      <c r="A4544" s="14" t="s">
        <v>9466</v>
      </c>
      <c r="B4544" s="370" t="s">
        <v>15894</v>
      </c>
      <c r="C4544" s="14" t="s">
        <v>165</v>
      </c>
      <c r="D4544" s="14" t="s">
        <v>22013</v>
      </c>
    </row>
    <row r="4545" spans="1:4" ht="15.75" customHeight="1">
      <c r="A4545" s="14" t="s">
        <v>9467</v>
      </c>
      <c r="B4545" s="370" t="s">
        <v>15895</v>
      </c>
      <c r="C4545" s="14" t="s">
        <v>165</v>
      </c>
      <c r="D4545" s="14" t="s">
        <v>19746</v>
      </c>
    </row>
    <row r="4546" spans="1:4" ht="15.75" customHeight="1">
      <c r="A4546" s="14" t="s">
        <v>9468</v>
      </c>
      <c r="B4546" s="370" t="s">
        <v>15896</v>
      </c>
      <c r="C4546" s="14" t="s">
        <v>165</v>
      </c>
      <c r="D4546" s="14" t="s">
        <v>19245</v>
      </c>
    </row>
    <row r="4547" spans="1:4" ht="15.75" customHeight="1">
      <c r="A4547" s="14" t="s">
        <v>9469</v>
      </c>
      <c r="B4547" s="370" t="s">
        <v>15897</v>
      </c>
      <c r="C4547" s="14" t="s">
        <v>165</v>
      </c>
      <c r="D4547" s="14" t="s">
        <v>19251</v>
      </c>
    </row>
    <row r="4548" spans="1:4" ht="15.75" customHeight="1">
      <c r="A4548" s="14" t="s">
        <v>9470</v>
      </c>
      <c r="B4548" s="370" t="s">
        <v>15898</v>
      </c>
      <c r="C4548" s="14" t="s">
        <v>165</v>
      </c>
      <c r="D4548" s="14" t="s">
        <v>41102</v>
      </c>
    </row>
    <row r="4549" spans="1:4" ht="15.75" customHeight="1">
      <c r="A4549" s="14" t="s">
        <v>9471</v>
      </c>
      <c r="B4549" s="370" t="s">
        <v>15899</v>
      </c>
      <c r="C4549" s="14" t="s">
        <v>165</v>
      </c>
      <c r="D4549" s="14" t="s">
        <v>36506</v>
      </c>
    </row>
    <row r="4550" spans="1:4" ht="15.75" customHeight="1">
      <c r="A4550" s="14" t="s">
        <v>9472</v>
      </c>
      <c r="B4550" s="370" t="s">
        <v>15900</v>
      </c>
      <c r="C4550" s="14" t="s">
        <v>165</v>
      </c>
      <c r="D4550" s="14" t="s">
        <v>37067</v>
      </c>
    </row>
    <row r="4551" spans="1:4" ht="15.75" customHeight="1">
      <c r="A4551" s="14" t="s">
        <v>9473</v>
      </c>
      <c r="B4551" s="370" t="s">
        <v>15901</v>
      </c>
      <c r="C4551" s="14" t="s">
        <v>165</v>
      </c>
      <c r="D4551" s="14" t="s">
        <v>36533</v>
      </c>
    </row>
    <row r="4552" spans="1:4" ht="15.75" customHeight="1">
      <c r="A4552" s="14" t="s">
        <v>9474</v>
      </c>
      <c r="B4552" s="370" t="s">
        <v>15902</v>
      </c>
      <c r="C4552" s="14" t="s">
        <v>165</v>
      </c>
      <c r="D4552" s="14" t="s">
        <v>37143</v>
      </c>
    </row>
    <row r="4553" spans="1:4" ht="15.75" customHeight="1">
      <c r="A4553" s="14" t="s">
        <v>9475</v>
      </c>
      <c r="B4553" s="370" t="s">
        <v>15903</v>
      </c>
      <c r="C4553" s="14" t="s">
        <v>165</v>
      </c>
      <c r="D4553" s="14" t="s">
        <v>18907</v>
      </c>
    </row>
    <row r="4554" spans="1:4" ht="15.75" customHeight="1">
      <c r="A4554" s="14" t="s">
        <v>9476</v>
      </c>
      <c r="B4554" s="370" t="s">
        <v>15904</v>
      </c>
      <c r="C4554" s="14" t="s">
        <v>165</v>
      </c>
      <c r="D4554" s="14" t="s">
        <v>21870</v>
      </c>
    </row>
    <row r="4555" spans="1:4" ht="15.75" customHeight="1">
      <c r="A4555" s="14" t="s">
        <v>9477</v>
      </c>
      <c r="B4555" s="370" t="s">
        <v>15905</v>
      </c>
      <c r="C4555" s="14" t="s">
        <v>165</v>
      </c>
      <c r="D4555" s="14" t="s">
        <v>41103</v>
      </c>
    </row>
    <row r="4556" spans="1:4" ht="15.75" customHeight="1">
      <c r="A4556" s="14" t="s">
        <v>9478</v>
      </c>
      <c r="B4556" s="370" t="s">
        <v>15906</v>
      </c>
      <c r="C4556" s="14" t="s">
        <v>165</v>
      </c>
      <c r="D4556" s="14" t="s">
        <v>41104</v>
      </c>
    </row>
    <row r="4557" spans="1:4" ht="15.75" customHeight="1">
      <c r="A4557" s="14" t="s">
        <v>9479</v>
      </c>
      <c r="B4557" s="370" t="s">
        <v>15907</v>
      </c>
      <c r="C4557" s="14" t="s">
        <v>165</v>
      </c>
      <c r="D4557" s="14" t="s">
        <v>21841</v>
      </c>
    </row>
    <row r="4558" spans="1:4" ht="15.75" customHeight="1">
      <c r="A4558" s="14" t="s">
        <v>9480</v>
      </c>
      <c r="B4558" s="370" t="s">
        <v>15908</v>
      </c>
      <c r="C4558" s="14" t="s">
        <v>165</v>
      </c>
      <c r="D4558" s="14" t="s">
        <v>41105</v>
      </c>
    </row>
    <row r="4559" spans="1:4" ht="15.75" customHeight="1">
      <c r="A4559" s="14" t="s">
        <v>9481</v>
      </c>
      <c r="B4559" s="370" t="s">
        <v>15909</v>
      </c>
      <c r="C4559" s="14" t="s">
        <v>165</v>
      </c>
      <c r="D4559" s="14" t="s">
        <v>19059</v>
      </c>
    </row>
    <row r="4560" spans="1:4" ht="15.75" customHeight="1">
      <c r="A4560" s="14" t="s">
        <v>9482</v>
      </c>
      <c r="B4560" s="370" t="s">
        <v>15910</v>
      </c>
      <c r="C4560" s="14" t="s">
        <v>165</v>
      </c>
      <c r="D4560" s="14" t="s">
        <v>19318</v>
      </c>
    </row>
    <row r="4561" spans="1:4" ht="15.75" customHeight="1">
      <c r="A4561" s="14" t="s">
        <v>9483</v>
      </c>
      <c r="B4561" s="370" t="s">
        <v>15911</v>
      </c>
      <c r="C4561" s="14" t="s">
        <v>165</v>
      </c>
      <c r="D4561" s="14" t="s">
        <v>19919</v>
      </c>
    </row>
    <row r="4562" spans="1:4" ht="15.75" customHeight="1">
      <c r="A4562" s="14" t="s">
        <v>9484</v>
      </c>
      <c r="B4562" s="370" t="s">
        <v>15912</v>
      </c>
      <c r="C4562" s="14" t="s">
        <v>165</v>
      </c>
      <c r="D4562" s="14" t="s">
        <v>40450</v>
      </c>
    </row>
    <row r="4563" spans="1:4" ht="15.75" customHeight="1">
      <c r="A4563" s="14" t="s">
        <v>9485</v>
      </c>
      <c r="B4563" s="370" t="s">
        <v>15913</v>
      </c>
      <c r="C4563" s="14" t="s">
        <v>165</v>
      </c>
      <c r="D4563" s="14" t="s">
        <v>40991</v>
      </c>
    </row>
    <row r="4564" spans="1:4" ht="15.75" customHeight="1">
      <c r="A4564" s="14" t="s">
        <v>9486</v>
      </c>
      <c r="B4564" s="370" t="s">
        <v>15914</v>
      </c>
      <c r="C4564" s="14" t="s">
        <v>165</v>
      </c>
      <c r="D4564" s="14" t="s">
        <v>22026</v>
      </c>
    </row>
    <row r="4565" spans="1:4" ht="15.75" customHeight="1">
      <c r="A4565" s="14" t="s">
        <v>9487</v>
      </c>
      <c r="B4565" s="370" t="s">
        <v>15915</v>
      </c>
      <c r="C4565" s="14" t="s">
        <v>165</v>
      </c>
      <c r="D4565" s="14" t="s">
        <v>37046</v>
      </c>
    </row>
    <row r="4566" spans="1:4" ht="15.75" customHeight="1">
      <c r="A4566" s="14" t="s">
        <v>9488</v>
      </c>
      <c r="B4566" s="370" t="s">
        <v>15916</v>
      </c>
      <c r="C4566" s="14" t="s">
        <v>165</v>
      </c>
      <c r="D4566" s="14" t="s">
        <v>41106</v>
      </c>
    </row>
    <row r="4567" spans="1:4" ht="15.75" customHeight="1">
      <c r="A4567" s="14" t="s">
        <v>9489</v>
      </c>
      <c r="B4567" s="370" t="s">
        <v>15917</v>
      </c>
      <c r="C4567" s="14" t="s">
        <v>165</v>
      </c>
      <c r="D4567" s="14" t="s">
        <v>41107</v>
      </c>
    </row>
    <row r="4568" spans="1:4" ht="15.75" customHeight="1">
      <c r="A4568" s="14" t="s">
        <v>9490</v>
      </c>
      <c r="B4568" s="370" t="s">
        <v>15918</v>
      </c>
      <c r="C4568" s="14" t="s">
        <v>165</v>
      </c>
      <c r="D4568" s="14" t="s">
        <v>37138</v>
      </c>
    </row>
    <row r="4569" spans="1:4" ht="15.75" customHeight="1">
      <c r="A4569" s="14" t="s">
        <v>9491</v>
      </c>
      <c r="B4569" s="370" t="s">
        <v>15919</v>
      </c>
      <c r="C4569" s="14" t="s">
        <v>165</v>
      </c>
      <c r="D4569" s="14" t="s">
        <v>19899</v>
      </c>
    </row>
    <row r="4570" spans="1:4" ht="15.75" customHeight="1">
      <c r="A4570" s="14" t="s">
        <v>9492</v>
      </c>
      <c r="B4570" s="370" t="s">
        <v>15920</v>
      </c>
      <c r="C4570" s="14" t="s">
        <v>165</v>
      </c>
      <c r="D4570" s="14" t="s">
        <v>19602</v>
      </c>
    </row>
    <row r="4571" spans="1:4" ht="15.75" customHeight="1">
      <c r="A4571" s="14" t="s">
        <v>9493</v>
      </c>
      <c r="B4571" s="370" t="s">
        <v>15921</v>
      </c>
      <c r="C4571" s="14" t="s">
        <v>165</v>
      </c>
      <c r="D4571" s="14" t="s">
        <v>41108</v>
      </c>
    </row>
    <row r="4572" spans="1:4" ht="15.75" customHeight="1">
      <c r="A4572" s="14" t="s">
        <v>9494</v>
      </c>
      <c r="B4572" s="370" t="s">
        <v>15922</v>
      </c>
      <c r="C4572" s="14" t="s">
        <v>165</v>
      </c>
      <c r="D4572" s="14" t="s">
        <v>37045</v>
      </c>
    </row>
    <row r="4573" spans="1:4" ht="15.75" customHeight="1">
      <c r="A4573" s="14" t="s">
        <v>9495</v>
      </c>
      <c r="B4573" s="370" t="s">
        <v>15923</v>
      </c>
      <c r="C4573" s="14" t="s">
        <v>165</v>
      </c>
      <c r="D4573" s="14" t="s">
        <v>36591</v>
      </c>
    </row>
    <row r="4574" spans="1:4" ht="15.75" customHeight="1">
      <c r="A4574" s="14" t="s">
        <v>9496</v>
      </c>
      <c r="B4574" s="370" t="s">
        <v>15924</v>
      </c>
      <c r="C4574" s="14" t="s">
        <v>165</v>
      </c>
      <c r="D4574" s="14" t="s">
        <v>41109</v>
      </c>
    </row>
    <row r="4575" spans="1:4" ht="15.75" customHeight="1">
      <c r="A4575" s="14" t="s">
        <v>9497</v>
      </c>
      <c r="B4575" s="370" t="s">
        <v>15925</v>
      </c>
      <c r="C4575" s="14" t="s">
        <v>165</v>
      </c>
      <c r="D4575" s="14" t="s">
        <v>36593</v>
      </c>
    </row>
    <row r="4576" spans="1:4" ht="15.75" customHeight="1">
      <c r="A4576" s="14" t="s">
        <v>9498</v>
      </c>
      <c r="B4576" s="370" t="s">
        <v>15926</v>
      </c>
      <c r="C4576" s="14" t="s">
        <v>165</v>
      </c>
      <c r="D4576" s="14" t="s">
        <v>38290</v>
      </c>
    </row>
    <row r="4577" spans="1:4" ht="15.75" customHeight="1">
      <c r="A4577" s="14" t="s">
        <v>9499</v>
      </c>
      <c r="B4577" s="370" t="s">
        <v>15927</v>
      </c>
      <c r="C4577" s="14" t="s">
        <v>165</v>
      </c>
      <c r="D4577" s="14" t="s">
        <v>41110</v>
      </c>
    </row>
    <row r="4578" spans="1:4" ht="15.75" customHeight="1">
      <c r="A4578" s="14" t="s">
        <v>9500</v>
      </c>
      <c r="B4578" s="370" t="s">
        <v>15928</v>
      </c>
      <c r="C4578" s="14" t="s">
        <v>165</v>
      </c>
      <c r="D4578" s="14" t="s">
        <v>41111</v>
      </c>
    </row>
    <row r="4579" spans="1:4" ht="15.75" customHeight="1">
      <c r="A4579" s="14" t="s">
        <v>9501</v>
      </c>
      <c r="B4579" s="370" t="s">
        <v>15929</v>
      </c>
      <c r="C4579" s="14" t="s">
        <v>165</v>
      </c>
      <c r="D4579" s="14" t="s">
        <v>36615</v>
      </c>
    </row>
    <row r="4580" spans="1:4" ht="15.75" customHeight="1">
      <c r="A4580" s="14" t="s">
        <v>9502</v>
      </c>
      <c r="B4580" s="370" t="s">
        <v>15930</v>
      </c>
      <c r="C4580" s="14" t="s">
        <v>165</v>
      </c>
      <c r="D4580" s="14" t="s">
        <v>40948</v>
      </c>
    </row>
    <row r="4581" spans="1:4" ht="15.75" customHeight="1">
      <c r="A4581" s="14" t="s">
        <v>9503</v>
      </c>
      <c r="B4581" s="370" t="s">
        <v>15931</v>
      </c>
      <c r="C4581" s="14" t="s">
        <v>165</v>
      </c>
      <c r="D4581" s="14" t="s">
        <v>41112</v>
      </c>
    </row>
    <row r="4582" spans="1:4" ht="15.75" customHeight="1">
      <c r="A4582" s="14" t="s">
        <v>9504</v>
      </c>
      <c r="B4582" s="370" t="s">
        <v>15932</v>
      </c>
      <c r="C4582" s="14" t="s">
        <v>165</v>
      </c>
      <c r="D4582" s="14" t="s">
        <v>41113</v>
      </c>
    </row>
    <row r="4583" spans="1:4" ht="15.75" customHeight="1">
      <c r="A4583" s="14" t="s">
        <v>9505</v>
      </c>
      <c r="B4583" s="370" t="s">
        <v>15933</v>
      </c>
      <c r="C4583" s="14" t="s">
        <v>165</v>
      </c>
      <c r="D4583" s="14" t="s">
        <v>41114</v>
      </c>
    </row>
    <row r="4584" spans="1:4" ht="15.75" customHeight="1">
      <c r="A4584" s="14" t="s">
        <v>9506</v>
      </c>
      <c r="B4584" s="370" t="s">
        <v>15934</v>
      </c>
      <c r="C4584" s="14" t="s">
        <v>165</v>
      </c>
      <c r="D4584" s="14" t="s">
        <v>41115</v>
      </c>
    </row>
    <row r="4585" spans="1:4" ht="15.75" customHeight="1">
      <c r="A4585" s="14" t="s">
        <v>9507</v>
      </c>
      <c r="B4585" s="370" t="s">
        <v>15935</v>
      </c>
      <c r="C4585" s="14" t="s">
        <v>165</v>
      </c>
      <c r="D4585" s="14" t="s">
        <v>41116</v>
      </c>
    </row>
    <row r="4586" spans="1:4" ht="15.75" customHeight="1">
      <c r="A4586" s="14" t="s">
        <v>9508</v>
      </c>
      <c r="B4586" s="370" t="s">
        <v>15936</v>
      </c>
      <c r="C4586" s="14" t="s">
        <v>165</v>
      </c>
      <c r="D4586" s="14" t="s">
        <v>41117</v>
      </c>
    </row>
    <row r="4587" spans="1:4" ht="15.75" customHeight="1">
      <c r="A4587" s="14" t="s">
        <v>9509</v>
      </c>
      <c r="B4587" s="370" t="s">
        <v>15937</v>
      </c>
      <c r="C4587" s="14" t="s">
        <v>165</v>
      </c>
      <c r="D4587" s="14" t="s">
        <v>41118</v>
      </c>
    </row>
    <row r="4588" spans="1:4" ht="15.75" customHeight="1">
      <c r="A4588" s="14" t="s">
        <v>9510</v>
      </c>
      <c r="B4588" s="370" t="s">
        <v>15938</v>
      </c>
      <c r="C4588" s="14" t="s">
        <v>165</v>
      </c>
      <c r="D4588" s="14" t="s">
        <v>39001</v>
      </c>
    </row>
    <row r="4589" spans="1:4" ht="15.75" customHeight="1">
      <c r="A4589" s="14" t="s">
        <v>9511</v>
      </c>
      <c r="B4589" s="370" t="s">
        <v>15939</v>
      </c>
      <c r="C4589" s="14" t="s">
        <v>165</v>
      </c>
      <c r="D4589" s="14" t="s">
        <v>41119</v>
      </c>
    </row>
    <row r="4590" spans="1:4" ht="15.75" customHeight="1">
      <c r="A4590" s="14" t="s">
        <v>9512</v>
      </c>
      <c r="B4590" s="370" t="s">
        <v>15940</v>
      </c>
      <c r="C4590" s="14" t="s">
        <v>165</v>
      </c>
      <c r="D4590" s="14" t="s">
        <v>21867</v>
      </c>
    </row>
    <row r="4591" spans="1:4" ht="15.75" customHeight="1">
      <c r="A4591" s="14" t="s">
        <v>9513</v>
      </c>
      <c r="B4591" s="370" t="s">
        <v>15941</v>
      </c>
      <c r="C4591" s="14" t="s">
        <v>165</v>
      </c>
      <c r="D4591" s="14" t="s">
        <v>37242</v>
      </c>
    </row>
    <row r="4592" spans="1:4" ht="15.75" customHeight="1">
      <c r="A4592" s="14" t="s">
        <v>9514</v>
      </c>
      <c r="B4592" s="370" t="s">
        <v>15942</v>
      </c>
      <c r="C4592" s="14" t="s">
        <v>165</v>
      </c>
      <c r="D4592" s="14" t="s">
        <v>38938</v>
      </c>
    </row>
    <row r="4593" spans="1:4" ht="15.75" customHeight="1">
      <c r="A4593" s="14" t="s">
        <v>9515</v>
      </c>
      <c r="B4593" s="370" t="s">
        <v>15943</v>
      </c>
      <c r="C4593" s="14" t="s">
        <v>165</v>
      </c>
      <c r="D4593" s="14" t="s">
        <v>41120</v>
      </c>
    </row>
    <row r="4594" spans="1:4" ht="15.75" customHeight="1">
      <c r="A4594" s="14" t="s">
        <v>9516</v>
      </c>
      <c r="B4594" s="370" t="s">
        <v>15944</v>
      </c>
      <c r="C4594" s="14" t="s">
        <v>165</v>
      </c>
      <c r="D4594" s="14" t="s">
        <v>41121</v>
      </c>
    </row>
    <row r="4595" spans="1:4" ht="15.75" customHeight="1">
      <c r="A4595" s="14" t="s">
        <v>9517</v>
      </c>
      <c r="B4595" s="370" t="s">
        <v>15945</v>
      </c>
      <c r="C4595" s="14" t="s">
        <v>165</v>
      </c>
      <c r="D4595" s="14" t="s">
        <v>41122</v>
      </c>
    </row>
    <row r="4596" spans="1:4" ht="15.75" customHeight="1">
      <c r="A4596" s="14" t="s">
        <v>9518</v>
      </c>
      <c r="B4596" s="370" t="s">
        <v>15946</v>
      </c>
      <c r="C4596" s="14" t="s">
        <v>165</v>
      </c>
      <c r="D4596" s="14" t="s">
        <v>41123</v>
      </c>
    </row>
    <row r="4597" spans="1:4" ht="15.75" customHeight="1">
      <c r="A4597" s="14" t="s">
        <v>9519</v>
      </c>
      <c r="B4597" s="370" t="s">
        <v>15947</v>
      </c>
      <c r="C4597" s="14" t="s">
        <v>165</v>
      </c>
      <c r="D4597" s="14" t="s">
        <v>40812</v>
      </c>
    </row>
    <row r="4598" spans="1:4" ht="15.75" customHeight="1">
      <c r="A4598" s="14" t="s">
        <v>9520</v>
      </c>
      <c r="B4598" s="370" t="s">
        <v>15948</v>
      </c>
      <c r="C4598" s="14" t="s">
        <v>165</v>
      </c>
      <c r="D4598" s="14" t="s">
        <v>41124</v>
      </c>
    </row>
    <row r="4599" spans="1:4" ht="15.75" customHeight="1">
      <c r="A4599" s="14" t="s">
        <v>9521</v>
      </c>
      <c r="B4599" s="370" t="s">
        <v>15949</v>
      </c>
      <c r="C4599" s="14" t="s">
        <v>165</v>
      </c>
      <c r="D4599" s="14" t="s">
        <v>41125</v>
      </c>
    </row>
    <row r="4600" spans="1:4" ht="15.75" customHeight="1">
      <c r="A4600" s="14" t="s">
        <v>9522</v>
      </c>
      <c r="B4600" s="370" t="s">
        <v>15950</v>
      </c>
      <c r="C4600" s="14" t="s">
        <v>165</v>
      </c>
      <c r="D4600" s="14" t="s">
        <v>41126</v>
      </c>
    </row>
    <row r="4601" spans="1:4" ht="15.75" customHeight="1">
      <c r="A4601" s="14" t="s">
        <v>9523</v>
      </c>
      <c r="B4601" s="370" t="s">
        <v>15951</v>
      </c>
      <c r="C4601" s="14" t="s">
        <v>165</v>
      </c>
      <c r="D4601" s="14" t="s">
        <v>41127</v>
      </c>
    </row>
    <row r="4602" spans="1:4" ht="15.75" customHeight="1">
      <c r="A4602" s="14" t="s">
        <v>9524</v>
      </c>
      <c r="B4602" s="370" t="s">
        <v>15952</v>
      </c>
      <c r="C4602" s="14" t="s">
        <v>165</v>
      </c>
      <c r="D4602" s="14" t="s">
        <v>41128</v>
      </c>
    </row>
    <row r="4603" spans="1:4" ht="15.75" customHeight="1">
      <c r="A4603" s="14" t="s">
        <v>9525</v>
      </c>
      <c r="B4603" s="370" t="s">
        <v>15953</v>
      </c>
      <c r="C4603" s="14" t="s">
        <v>165</v>
      </c>
      <c r="D4603" s="14" t="s">
        <v>41129</v>
      </c>
    </row>
    <row r="4604" spans="1:4" ht="15.75" customHeight="1">
      <c r="A4604" s="14" t="s">
        <v>9526</v>
      </c>
      <c r="B4604" s="370" t="s">
        <v>15954</v>
      </c>
      <c r="C4604" s="14" t="s">
        <v>165</v>
      </c>
      <c r="D4604" s="14" t="s">
        <v>41130</v>
      </c>
    </row>
    <row r="4605" spans="1:4" ht="15.75" customHeight="1">
      <c r="A4605" s="14" t="s">
        <v>9527</v>
      </c>
      <c r="B4605" s="370" t="s">
        <v>15955</v>
      </c>
      <c r="C4605" s="14" t="s">
        <v>165</v>
      </c>
      <c r="D4605" s="14" t="s">
        <v>41131</v>
      </c>
    </row>
    <row r="4606" spans="1:4" ht="15.75" customHeight="1">
      <c r="A4606" s="14" t="s">
        <v>9528</v>
      </c>
      <c r="B4606" s="370" t="s">
        <v>15956</v>
      </c>
      <c r="C4606" s="14" t="s">
        <v>165</v>
      </c>
      <c r="D4606" s="14" t="s">
        <v>41132</v>
      </c>
    </row>
    <row r="4607" spans="1:4" ht="15.75" customHeight="1">
      <c r="A4607" s="14" t="s">
        <v>9529</v>
      </c>
      <c r="B4607" s="370" t="s">
        <v>15957</v>
      </c>
      <c r="C4607" s="14" t="s">
        <v>165</v>
      </c>
      <c r="D4607" s="14" t="s">
        <v>41133</v>
      </c>
    </row>
    <row r="4608" spans="1:4" ht="15.75" customHeight="1">
      <c r="A4608" s="14" t="s">
        <v>9530</v>
      </c>
      <c r="B4608" s="370" t="s">
        <v>15958</v>
      </c>
      <c r="C4608" s="14" t="s">
        <v>165</v>
      </c>
      <c r="D4608" s="14" t="s">
        <v>41134</v>
      </c>
    </row>
    <row r="4609" spans="1:4" ht="15.75" customHeight="1">
      <c r="A4609" s="14" t="s">
        <v>9531</v>
      </c>
      <c r="B4609" s="370" t="s">
        <v>15959</v>
      </c>
      <c r="C4609" s="14" t="s">
        <v>165</v>
      </c>
      <c r="D4609" s="14" t="s">
        <v>41135</v>
      </c>
    </row>
    <row r="4610" spans="1:4" ht="15.75" customHeight="1">
      <c r="A4610" s="14" t="s">
        <v>9532</v>
      </c>
      <c r="B4610" s="370" t="s">
        <v>15960</v>
      </c>
      <c r="C4610" s="14" t="s">
        <v>165</v>
      </c>
      <c r="D4610" s="14" t="s">
        <v>41135</v>
      </c>
    </row>
    <row r="4611" spans="1:4" ht="15.75" customHeight="1">
      <c r="A4611" s="14" t="s">
        <v>9533</v>
      </c>
      <c r="B4611" s="370" t="s">
        <v>15961</v>
      </c>
      <c r="C4611" s="14" t="s">
        <v>165</v>
      </c>
      <c r="D4611" s="14" t="s">
        <v>41136</v>
      </c>
    </row>
    <row r="4612" spans="1:4" ht="15.75" customHeight="1">
      <c r="A4612" s="14" t="s">
        <v>9534</v>
      </c>
      <c r="B4612" s="370" t="s">
        <v>15962</v>
      </c>
      <c r="C4612" s="14" t="s">
        <v>165</v>
      </c>
      <c r="D4612" s="14" t="s">
        <v>41137</v>
      </c>
    </row>
    <row r="4613" spans="1:4" ht="15.75" customHeight="1">
      <c r="A4613" s="14" t="s">
        <v>9535</v>
      </c>
      <c r="B4613" s="370" t="s">
        <v>15963</v>
      </c>
      <c r="C4613" s="14" t="s">
        <v>165</v>
      </c>
      <c r="D4613" s="14" t="s">
        <v>41138</v>
      </c>
    </row>
    <row r="4614" spans="1:4" ht="15.75" customHeight="1">
      <c r="A4614" s="14" t="s">
        <v>9536</v>
      </c>
      <c r="B4614" s="370" t="s">
        <v>15964</v>
      </c>
      <c r="C4614" s="14" t="s">
        <v>165</v>
      </c>
      <c r="D4614" s="14" t="s">
        <v>41139</v>
      </c>
    </row>
    <row r="4615" spans="1:4" ht="15.75" customHeight="1">
      <c r="A4615" s="14" t="s">
        <v>9537</v>
      </c>
      <c r="B4615" s="370" t="s">
        <v>15965</v>
      </c>
      <c r="C4615" s="14" t="s">
        <v>165</v>
      </c>
      <c r="D4615" s="14" t="s">
        <v>41140</v>
      </c>
    </row>
    <row r="4616" spans="1:4" ht="15.75" customHeight="1">
      <c r="A4616" s="14" t="s">
        <v>9538</v>
      </c>
      <c r="B4616" s="370" t="s">
        <v>15966</v>
      </c>
      <c r="C4616" s="14" t="s">
        <v>165</v>
      </c>
      <c r="D4616" s="14" t="s">
        <v>41141</v>
      </c>
    </row>
    <row r="4617" spans="1:4" ht="15.75" customHeight="1">
      <c r="A4617" s="14" t="s">
        <v>9539</v>
      </c>
      <c r="B4617" s="370" t="s">
        <v>15967</v>
      </c>
      <c r="C4617" s="14" t="s">
        <v>165</v>
      </c>
      <c r="D4617" s="14" t="s">
        <v>41142</v>
      </c>
    </row>
    <row r="4618" spans="1:4" ht="15.75" customHeight="1">
      <c r="A4618" s="14" t="s">
        <v>9540</v>
      </c>
      <c r="B4618" s="370" t="s">
        <v>15968</v>
      </c>
      <c r="C4618" s="14" t="s">
        <v>165</v>
      </c>
      <c r="D4618" s="14" t="s">
        <v>41143</v>
      </c>
    </row>
    <row r="4619" spans="1:4" ht="15.75" customHeight="1">
      <c r="A4619" s="14" t="s">
        <v>9541</v>
      </c>
      <c r="B4619" s="370" t="s">
        <v>15969</v>
      </c>
      <c r="C4619" s="14" t="s">
        <v>165</v>
      </c>
      <c r="D4619" s="14" t="s">
        <v>41144</v>
      </c>
    </row>
    <row r="4620" spans="1:4" ht="15.75" customHeight="1">
      <c r="A4620" s="14" t="s">
        <v>9542</v>
      </c>
      <c r="B4620" s="370" t="s">
        <v>15970</v>
      </c>
      <c r="C4620" s="14" t="s">
        <v>165</v>
      </c>
      <c r="D4620" s="14" t="s">
        <v>41145</v>
      </c>
    </row>
    <row r="4621" spans="1:4" ht="15.75" customHeight="1">
      <c r="A4621" s="14" t="s">
        <v>9543</v>
      </c>
      <c r="B4621" s="370" t="s">
        <v>15971</v>
      </c>
      <c r="C4621" s="14" t="s">
        <v>165</v>
      </c>
      <c r="D4621" s="14" t="s">
        <v>41146</v>
      </c>
    </row>
    <row r="4622" spans="1:4" ht="15.75" customHeight="1">
      <c r="A4622" s="14" t="s">
        <v>9544</v>
      </c>
      <c r="B4622" s="370" t="s">
        <v>15972</v>
      </c>
      <c r="C4622" s="14" t="s">
        <v>165</v>
      </c>
      <c r="D4622" s="14" t="s">
        <v>37707</v>
      </c>
    </row>
    <row r="4623" spans="1:4" ht="15.75" customHeight="1">
      <c r="A4623" s="14" t="s">
        <v>9545</v>
      </c>
      <c r="B4623" s="370" t="s">
        <v>15973</v>
      </c>
      <c r="C4623" s="14" t="s">
        <v>165</v>
      </c>
      <c r="D4623" s="14" t="s">
        <v>21821</v>
      </c>
    </row>
    <row r="4624" spans="1:4" ht="15.75" customHeight="1">
      <c r="A4624" s="14" t="s">
        <v>9546</v>
      </c>
      <c r="B4624" s="370" t="s">
        <v>15974</v>
      </c>
      <c r="C4624" s="14" t="s">
        <v>165</v>
      </c>
      <c r="D4624" s="14" t="s">
        <v>41147</v>
      </c>
    </row>
    <row r="4625" spans="1:4" ht="15.75" customHeight="1">
      <c r="A4625" s="14" t="s">
        <v>9547</v>
      </c>
      <c r="B4625" s="370" t="s">
        <v>15975</v>
      </c>
      <c r="C4625" s="14" t="s">
        <v>165</v>
      </c>
      <c r="D4625" s="14" t="s">
        <v>41148</v>
      </c>
    </row>
    <row r="4626" spans="1:4" ht="15.75" customHeight="1">
      <c r="A4626" s="14" t="s">
        <v>9548</v>
      </c>
      <c r="B4626" s="370" t="s">
        <v>15976</v>
      </c>
      <c r="C4626" s="14" t="s">
        <v>165</v>
      </c>
      <c r="D4626" s="14" t="s">
        <v>41149</v>
      </c>
    </row>
    <row r="4627" spans="1:4" ht="15.75" customHeight="1">
      <c r="A4627" s="14" t="s">
        <v>9549</v>
      </c>
      <c r="B4627" s="370" t="s">
        <v>15977</v>
      </c>
      <c r="C4627" s="14" t="s">
        <v>165</v>
      </c>
      <c r="D4627" s="14" t="s">
        <v>41150</v>
      </c>
    </row>
    <row r="4628" spans="1:4" ht="15.75" customHeight="1">
      <c r="A4628" s="14" t="s">
        <v>9550</v>
      </c>
      <c r="B4628" s="370" t="s">
        <v>15978</v>
      </c>
      <c r="C4628" s="14" t="s">
        <v>165</v>
      </c>
      <c r="D4628" s="14" t="s">
        <v>41151</v>
      </c>
    </row>
    <row r="4629" spans="1:4" ht="15.75" customHeight="1">
      <c r="A4629" s="14" t="s">
        <v>9551</v>
      </c>
      <c r="B4629" s="370" t="s">
        <v>15979</v>
      </c>
      <c r="C4629" s="14" t="s">
        <v>165</v>
      </c>
      <c r="D4629" s="14" t="s">
        <v>41152</v>
      </c>
    </row>
    <row r="4630" spans="1:4" ht="15.75" customHeight="1">
      <c r="A4630" s="14" t="s">
        <v>9552</v>
      </c>
      <c r="B4630" s="370" t="s">
        <v>15980</v>
      </c>
      <c r="C4630" s="14" t="s">
        <v>165</v>
      </c>
      <c r="D4630" s="14" t="s">
        <v>41153</v>
      </c>
    </row>
    <row r="4631" spans="1:4" ht="15.75" customHeight="1">
      <c r="A4631" s="14" t="s">
        <v>9553</v>
      </c>
      <c r="B4631" s="370" t="s">
        <v>15981</v>
      </c>
      <c r="C4631" s="14" t="s">
        <v>165</v>
      </c>
      <c r="D4631" s="14" t="s">
        <v>41154</v>
      </c>
    </row>
    <row r="4632" spans="1:4" ht="15.75" customHeight="1">
      <c r="A4632" s="14" t="s">
        <v>9554</v>
      </c>
      <c r="B4632" s="370" t="s">
        <v>15982</v>
      </c>
      <c r="C4632" s="14" t="s">
        <v>165</v>
      </c>
      <c r="D4632" s="14" t="s">
        <v>39443</v>
      </c>
    </row>
    <row r="4633" spans="1:4" ht="15.75" customHeight="1">
      <c r="A4633" s="14" t="s">
        <v>9555</v>
      </c>
      <c r="B4633" s="370" t="s">
        <v>15983</v>
      </c>
      <c r="C4633" s="14" t="s">
        <v>165</v>
      </c>
      <c r="D4633" s="14" t="s">
        <v>41155</v>
      </c>
    </row>
    <row r="4634" spans="1:4" ht="15.75" customHeight="1">
      <c r="A4634" s="14" t="s">
        <v>9556</v>
      </c>
      <c r="B4634" s="370" t="s">
        <v>15984</v>
      </c>
      <c r="C4634" s="14" t="s">
        <v>165</v>
      </c>
      <c r="D4634" s="14" t="s">
        <v>41156</v>
      </c>
    </row>
    <row r="4635" spans="1:4" ht="15.75" customHeight="1">
      <c r="A4635" s="14" t="s">
        <v>9557</v>
      </c>
      <c r="B4635" s="370" t="s">
        <v>15985</v>
      </c>
      <c r="C4635" s="14" t="s">
        <v>165</v>
      </c>
      <c r="D4635" s="14" t="s">
        <v>41156</v>
      </c>
    </row>
    <row r="4636" spans="1:4" ht="15.75" customHeight="1">
      <c r="A4636" s="14" t="s">
        <v>9558</v>
      </c>
      <c r="B4636" s="370" t="s">
        <v>15986</v>
      </c>
      <c r="C4636" s="14" t="s">
        <v>165</v>
      </c>
      <c r="D4636" s="14" t="s">
        <v>41157</v>
      </c>
    </row>
    <row r="4637" spans="1:4" ht="15.75" customHeight="1">
      <c r="A4637" s="14" t="s">
        <v>9559</v>
      </c>
      <c r="B4637" s="370" t="s">
        <v>15987</v>
      </c>
      <c r="C4637" s="14" t="s">
        <v>165</v>
      </c>
      <c r="D4637" s="14" t="s">
        <v>41157</v>
      </c>
    </row>
    <row r="4638" spans="1:4" ht="15.75" customHeight="1">
      <c r="A4638" s="14" t="s">
        <v>9560</v>
      </c>
      <c r="B4638" s="370" t="s">
        <v>15988</v>
      </c>
      <c r="C4638" s="14" t="s">
        <v>165</v>
      </c>
      <c r="D4638" s="14" t="s">
        <v>37788</v>
      </c>
    </row>
    <row r="4639" spans="1:4" ht="15.75" customHeight="1">
      <c r="A4639" s="14" t="s">
        <v>9561</v>
      </c>
      <c r="B4639" s="370" t="s">
        <v>15989</v>
      </c>
      <c r="C4639" s="14" t="s">
        <v>165</v>
      </c>
      <c r="D4639" s="14" t="s">
        <v>37788</v>
      </c>
    </row>
    <row r="4640" spans="1:4" ht="15.75" customHeight="1">
      <c r="A4640" s="14" t="s">
        <v>9562</v>
      </c>
      <c r="B4640" s="370" t="s">
        <v>15990</v>
      </c>
      <c r="C4640" s="14" t="s">
        <v>165</v>
      </c>
      <c r="D4640" s="14" t="s">
        <v>41158</v>
      </c>
    </row>
    <row r="4641" spans="1:4" ht="15.75" customHeight="1">
      <c r="A4641" s="14" t="s">
        <v>9563</v>
      </c>
      <c r="B4641" s="370" t="s">
        <v>15991</v>
      </c>
      <c r="C4641" s="14" t="s">
        <v>165</v>
      </c>
      <c r="D4641" s="14" t="s">
        <v>41159</v>
      </c>
    </row>
    <row r="4642" spans="1:4" ht="15.75" customHeight="1">
      <c r="A4642" s="14" t="s">
        <v>9564</v>
      </c>
      <c r="B4642" s="370" t="s">
        <v>15992</v>
      </c>
      <c r="C4642" s="14" t="s">
        <v>165</v>
      </c>
      <c r="D4642" s="14" t="s">
        <v>41160</v>
      </c>
    </row>
    <row r="4643" spans="1:4" ht="15.75" customHeight="1">
      <c r="A4643" s="14" t="s">
        <v>9565</v>
      </c>
      <c r="B4643" s="370" t="s">
        <v>15993</v>
      </c>
      <c r="C4643" s="14" t="s">
        <v>165</v>
      </c>
      <c r="D4643" s="14" t="s">
        <v>41161</v>
      </c>
    </row>
    <row r="4644" spans="1:4" ht="15.75" customHeight="1">
      <c r="A4644" s="14" t="s">
        <v>9566</v>
      </c>
      <c r="B4644" s="370" t="s">
        <v>15994</v>
      </c>
      <c r="C4644" s="14" t="s">
        <v>165</v>
      </c>
      <c r="D4644" s="14" t="s">
        <v>41162</v>
      </c>
    </row>
    <row r="4645" spans="1:4" ht="15.75" customHeight="1">
      <c r="A4645" s="14" t="s">
        <v>9567</v>
      </c>
      <c r="B4645" s="370" t="s">
        <v>15995</v>
      </c>
      <c r="C4645" s="14" t="s">
        <v>165</v>
      </c>
      <c r="D4645" s="14" t="s">
        <v>41163</v>
      </c>
    </row>
    <row r="4646" spans="1:4" ht="15.75" customHeight="1">
      <c r="A4646" s="14" t="s">
        <v>9568</v>
      </c>
      <c r="B4646" s="370" t="s">
        <v>15996</v>
      </c>
      <c r="C4646" s="14" t="s">
        <v>165</v>
      </c>
      <c r="D4646" s="14" t="s">
        <v>22027</v>
      </c>
    </row>
    <row r="4647" spans="1:4" ht="15.75" customHeight="1">
      <c r="A4647" s="14" t="s">
        <v>9569</v>
      </c>
      <c r="B4647" s="370" t="s">
        <v>15997</v>
      </c>
      <c r="C4647" s="14" t="s">
        <v>165</v>
      </c>
      <c r="D4647" s="14" t="s">
        <v>41164</v>
      </c>
    </row>
    <row r="4648" spans="1:4" ht="15.75" customHeight="1">
      <c r="A4648" s="14" t="s">
        <v>9570</v>
      </c>
      <c r="B4648" s="370" t="s">
        <v>15998</v>
      </c>
      <c r="C4648" s="14" t="s">
        <v>165</v>
      </c>
      <c r="D4648" s="14" t="s">
        <v>41165</v>
      </c>
    </row>
    <row r="4649" spans="1:4" ht="15.75" customHeight="1">
      <c r="A4649" s="14" t="s">
        <v>9571</v>
      </c>
      <c r="B4649" s="370" t="s">
        <v>15999</v>
      </c>
      <c r="C4649" s="14" t="s">
        <v>165</v>
      </c>
      <c r="D4649" s="14" t="s">
        <v>41166</v>
      </c>
    </row>
    <row r="4650" spans="1:4" ht="15.75" customHeight="1">
      <c r="A4650" s="14" t="s">
        <v>9572</v>
      </c>
      <c r="B4650" s="370" t="s">
        <v>16000</v>
      </c>
      <c r="C4650" s="14" t="s">
        <v>165</v>
      </c>
      <c r="D4650" s="14" t="s">
        <v>41167</v>
      </c>
    </row>
    <row r="4651" spans="1:4" ht="15.75" customHeight="1">
      <c r="A4651" s="14" t="s">
        <v>9573</v>
      </c>
      <c r="B4651" s="370" t="s">
        <v>16001</v>
      </c>
      <c r="C4651" s="14" t="s">
        <v>165</v>
      </c>
      <c r="D4651" s="14" t="s">
        <v>41168</v>
      </c>
    </row>
    <row r="4652" spans="1:4" ht="15.75" customHeight="1">
      <c r="A4652" s="14" t="s">
        <v>9574</v>
      </c>
      <c r="B4652" s="370" t="s">
        <v>16002</v>
      </c>
      <c r="C4652" s="14" t="s">
        <v>165</v>
      </c>
      <c r="D4652" s="14" t="s">
        <v>36910</v>
      </c>
    </row>
    <row r="4653" spans="1:4" ht="15.75" customHeight="1">
      <c r="A4653" s="14" t="s">
        <v>9575</v>
      </c>
      <c r="B4653" s="370" t="s">
        <v>16003</v>
      </c>
      <c r="C4653" s="14" t="s">
        <v>165</v>
      </c>
      <c r="D4653" s="14" t="s">
        <v>19846</v>
      </c>
    </row>
    <row r="4654" spans="1:4" ht="15.75" customHeight="1">
      <c r="A4654" s="14" t="s">
        <v>9576</v>
      </c>
      <c r="B4654" s="370" t="s">
        <v>16004</v>
      </c>
      <c r="C4654" s="14" t="s">
        <v>165</v>
      </c>
      <c r="D4654" s="14" t="s">
        <v>19548</v>
      </c>
    </row>
    <row r="4655" spans="1:4" ht="15.75" customHeight="1">
      <c r="A4655" s="14" t="s">
        <v>9577</v>
      </c>
      <c r="B4655" s="370" t="s">
        <v>16005</v>
      </c>
      <c r="C4655" s="14" t="s">
        <v>165</v>
      </c>
      <c r="D4655" s="14" t="s">
        <v>41169</v>
      </c>
    </row>
    <row r="4656" spans="1:4" ht="15.75" customHeight="1">
      <c r="A4656" s="14" t="s">
        <v>9578</v>
      </c>
      <c r="B4656" s="370" t="s">
        <v>16006</v>
      </c>
      <c r="C4656" s="14" t="s">
        <v>165</v>
      </c>
      <c r="D4656" s="14" t="s">
        <v>22112</v>
      </c>
    </row>
    <row r="4657" spans="1:4" ht="15.75" customHeight="1">
      <c r="A4657" s="14" t="s">
        <v>9579</v>
      </c>
      <c r="B4657" s="370" t="s">
        <v>16007</v>
      </c>
      <c r="C4657" s="14" t="s">
        <v>165</v>
      </c>
      <c r="D4657" s="14" t="s">
        <v>41170</v>
      </c>
    </row>
    <row r="4658" spans="1:4" ht="15.75" customHeight="1">
      <c r="A4658" s="14" t="s">
        <v>9580</v>
      </c>
      <c r="B4658" s="370" t="s">
        <v>16008</v>
      </c>
      <c r="C4658" s="14" t="s">
        <v>165</v>
      </c>
      <c r="D4658" s="14" t="s">
        <v>41171</v>
      </c>
    </row>
    <row r="4659" spans="1:4" ht="15.75" customHeight="1">
      <c r="A4659" s="14" t="s">
        <v>9581</v>
      </c>
      <c r="B4659" s="370" t="s">
        <v>16009</v>
      </c>
      <c r="C4659" s="14" t="s">
        <v>165</v>
      </c>
      <c r="D4659" s="14" t="s">
        <v>41172</v>
      </c>
    </row>
    <row r="4660" spans="1:4" ht="15.75" customHeight="1">
      <c r="A4660" s="14" t="s">
        <v>9582</v>
      </c>
      <c r="B4660" s="370" t="s">
        <v>16010</v>
      </c>
      <c r="C4660" s="14" t="s">
        <v>165</v>
      </c>
      <c r="D4660" s="14" t="s">
        <v>41173</v>
      </c>
    </row>
    <row r="4661" spans="1:4" ht="15.75" customHeight="1">
      <c r="A4661" s="14" t="s">
        <v>9583</v>
      </c>
      <c r="B4661" s="370" t="s">
        <v>16011</v>
      </c>
      <c r="C4661" s="14" t="s">
        <v>165</v>
      </c>
      <c r="D4661" s="14" t="s">
        <v>36540</v>
      </c>
    </row>
    <row r="4662" spans="1:4" ht="15.75" customHeight="1">
      <c r="A4662" s="14" t="s">
        <v>9584</v>
      </c>
      <c r="B4662" s="370" t="s">
        <v>16012</v>
      </c>
      <c r="C4662" s="14" t="s">
        <v>165</v>
      </c>
      <c r="D4662" s="14" t="s">
        <v>36483</v>
      </c>
    </row>
    <row r="4663" spans="1:4" ht="15.75" customHeight="1">
      <c r="A4663" s="14" t="s">
        <v>9585</v>
      </c>
      <c r="B4663" s="370" t="s">
        <v>16013</v>
      </c>
      <c r="C4663" s="14" t="s">
        <v>165</v>
      </c>
      <c r="D4663" s="14" t="s">
        <v>41174</v>
      </c>
    </row>
    <row r="4664" spans="1:4" ht="15.75" customHeight="1">
      <c r="A4664" s="14" t="s">
        <v>9586</v>
      </c>
      <c r="B4664" s="370" t="s">
        <v>16014</v>
      </c>
      <c r="C4664" s="14" t="s">
        <v>165</v>
      </c>
      <c r="D4664" s="14" t="s">
        <v>22108</v>
      </c>
    </row>
    <row r="4665" spans="1:4" ht="15.75" customHeight="1">
      <c r="A4665" s="14" t="s">
        <v>9587</v>
      </c>
      <c r="B4665" s="370" t="s">
        <v>16015</v>
      </c>
      <c r="C4665" s="14" t="s">
        <v>165</v>
      </c>
      <c r="D4665" s="14" t="s">
        <v>22108</v>
      </c>
    </row>
    <row r="4666" spans="1:4" ht="15.75" customHeight="1">
      <c r="A4666" s="14" t="s">
        <v>9588</v>
      </c>
      <c r="B4666" s="370" t="s">
        <v>16016</v>
      </c>
      <c r="C4666" s="14" t="s">
        <v>165</v>
      </c>
      <c r="D4666" s="14" t="s">
        <v>41175</v>
      </c>
    </row>
    <row r="4667" spans="1:4" ht="15.75" customHeight="1">
      <c r="A4667" s="14" t="s">
        <v>9589</v>
      </c>
      <c r="B4667" s="370" t="s">
        <v>16017</v>
      </c>
      <c r="C4667" s="14" t="s">
        <v>165</v>
      </c>
      <c r="D4667" s="14" t="s">
        <v>41175</v>
      </c>
    </row>
    <row r="4668" spans="1:4" ht="15.75" customHeight="1">
      <c r="A4668" s="14" t="s">
        <v>9590</v>
      </c>
      <c r="B4668" s="370" t="s">
        <v>16018</v>
      </c>
      <c r="C4668" s="14" t="s">
        <v>165</v>
      </c>
      <c r="D4668" s="14" t="s">
        <v>41176</v>
      </c>
    </row>
    <row r="4669" spans="1:4" ht="15.75" customHeight="1">
      <c r="A4669" s="14" t="s">
        <v>9591</v>
      </c>
      <c r="B4669" s="370" t="s">
        <v>16019</v>
      </c>
      <c r="C4669" s="14" t="s">
        <v>165</v>
      </c>
      <c r="D4669" s="14" t="s">
        <v>41176</v>
      </c>
    </row>
    <row r="4670" spans="1:4" ht="15.75" customHeight="1">
      <c r="A4670" s="14" t="s">
        <v>9592</v>
      </c>
      <c r="B4670" s="370" t="s">
        <v>16020</v>
      </c>
      <c r="C4670" s="14" t="s">
        <v>165</v>
      </c>
      <c r="D4670" s="14" t="s">
        <v>41177</v>
      </c>
    </row>
    <row r="4671" spans="1:4" ht="15.75" customHeight="1">
      <c r="A4671" s="14" t="s">
        <v>9593</v>
      </c>
      <c r="B4671" s="370" t="s">
        <v>16021</v>
      </c>
      <c r="C4671" s="14" t="s">
        <v>165</v>
      </c>
      <c r="D4671" s="14" t="s">
        <v>41178</v>
      </c>
    </row>
    <row r="4672" spans="1:4" ht="15.75" customHeight="1">
      <c r="A4672" s="14" t="s">
        <v>9594</v>
      </c>
      <c r="B4672" s="370" t="s">
        <v>16022</v>
      </c>
      <c r="C4672" s="14" t="s">
        <v>165</v>
      </c>
      <c r="D4672" s="14" t="s">
        <v>41179</v>
      </c>
    </row>
    <row r="4673" spans="1:4" ht="15.75" customHeight="1">
      <c r="A4673" s="14" t="s">
        <v>9595</v>
      </c>
      <c r="B4673" s="370" t="s">
        <v>16023</v>
      </c>
      <c r="C4673" s="14" t="s">
        <v>165</v>
      </c>
      <c r="D4673" s="14" t="s">
        <v>41180</v>
      </c>
    </row>
    <row r="4674" spans="1:4" ht="15.75" customHeight="1">
      <c r="A4674" s="14" t="s">
        <v>9596</v>
      </c>
      <c r="B4674" s="370" t="s">
        <v>16024</v>
      </c>
      <c r="C4674" s="14" t="s">
        <v>165</v>
      </c>
      <c r="D4674" s="14" t="s">
        <v>41181</v>
      </c>
    </row>
    <row r="4675" spans="1:4" ht="15.75" customHeight="1">
      <c r="A4675" s="14" t="s">
        <v>9597</v>
      </c>
      <c r="B4675" s="370" t="s">
        <v>16025</v>
      </c>
      <c r="C4675" s="14" t="s">
        <v>165</v>
      </c>
      <c r="D4675" s="14" t="s">
        <v>41182</v>
      </c>
    </row>
    <row r="4676" spans="1:4" ht="15.75" customHeight="1">
      <c r="A4676" s="14" t="s">
        <v>9598</v>
      </c>
      <c r="B4676" s="370" t="s">
        <v>16026</v>
      </c>
      <c r="C4676" s="14" t="s">
        <v>165</v>
      </c>
      <c r="D4676" s="14" t="s">
        <v>37803</v>
      </c>
    </row>
    <row r="4677" spans="1:4" ht="15.75" customHeight="1">
      <c r="A4677" s="14" t="s">
        <v>9599</v>
      </c>
      <c r="B4677" s="370" t="s">
        <v>16027</v>
      </c>
      <c r="C4677" s="14" t="s">
        <v>165</v>
      </c>
      <c r="D4677" s="14" t="s">
        <v>41183</v>
      </c>
    </row>
    <row r="4678" spans="1:4" ht="15.75" customHeight="1">
      <c r="A4678" s="14" t="s">
        <v>9600</v>
      </c>
      <c r="B4678" s="370" t="s">
        <v>16028</v>
      </c>
      <c r="C4678" s="14" t="s">
        <v>165</v>
      </c>
      <c r="D4678" s="14" t="s">
        <v>41184</v>
      </c>
    </row>
    <row r="4679" spans="1:4" ht="15.75" customHeight="1">
      <c r="A4679" s="14" t="s">
        <v>9601</v>
      </c>
      <c r="B4679" s="370" t="s">
        <v>16029</v>
      </c>
      <c r="C4679" s="14" t="s">
        <v>165</v>
      </c>
      <c r="D4679" s="14" t="s">
        <v>41185</v>
      </c>
    </row>
    <row r="4680" spans="1:4" ht="15.75" customHeight="1">
      <c r="A4680" s="14" t="s">
        <v>9602</v>
      </c>
      <c r="B4680" s="370" t="s">
        <v>16030</v>
      </c>
      <c r="C4680" s="14" t="s">
        <v>165</v>
      </c>
      <c r="D4680" s="14" t="s">
        <v>41186</v>
      </c>
    </row>
    <row r="4681" spans="1:4" ht="15.75" customHeight="1">
      <c r="A4681" s="14" t="s">
        <v>9603</v>
      </c>
      <c r="B4681" s="370" t="s">
        <v>16031</v>
      </c>
      <c r="C4681" s="14" t="s">
        <v>165</v>
      </c>
      <c r="D4681" s="14" t="s">
        <v>41187</v>
      </c>
    </row>
    <row r="4682" spans="1:4" ht="15.75" customHeight="1">
      <c r="A4682" s="14" t="s">
        <v>9604</v>
      </c>
      <c r="B4682" s="370" t="s">
        <v>16032</v>
      </c>
      <c r="C4682" s="14" t="s">
        <v>165</v>
      </c>
      <c r="D4682" s="14" t="s">
        <v>36750</v>
      </c>
    </row>
    <row r="4683" spans="1:4" ht="15.75" customHeight="1">
      <c r="A4683" s="14" t="s">
        <v>9605</v>
      </c>
      <c r="B4683" s="370" t="s">
        <v>16033</v>
      </c>
      <c r="C4683" s="14" t="s">
        <v>165</v>
      </c>
      <c r="D4683" s="14" t="s">
        <v>39122</v>
      </c>
    </row>
    <row r="4684" spans="1:4" ht="15.75" customHeight="1">
      <c r="A4684" s="14" t="s">
        <v>9606</v>
      </c>
      <c r="B4684" s="370" t="s">
        <v>16034</v>
      </c>
      <c r="C4684" s="14" t="s">
        <v>165</v>
      </c>
      <c r="D4684" s="14" t="s">
        <v>37241</v>
      </c>
    </row>
    <row r="4685" spans="1:4" ht="15.75" customHeight="1">
      <c r="A4685" s="14" t="s">
        <v>9607</v>
      </c>
      <c r="B4685" s="370" t="s">
        <v>16035</v>
      </c>
      <c r="C4685" s="14" t="s">
        <v>165</v>
      </c>
      <c r="D4685" s="14" t="s">
        <v>41188</v>
      </c>
    </row>
    <row r="4686" spans="1:4" ht="15.75" customHeight="1">
      <c r="A4686" s="14" t="s">
        <v>9608</v>
      </c>
      <c r="B4686" s="370" t="s">
        <v>16036</v>
      </c>
      <c r="C4686" s="14" t="s">
        <v>165</v>
      </c>
      <c r="D4686" s="14" t="s">
        <v>36502</v>
      </c>
    </row>
    <row r="4687" spans="1:4" ht="15.75" customHeight="1">
      <c r="A4687" s="14" t="s">
        <v>9609</v>
      </c>
      <c r="B4687" s="370" t="s">
        <v>16037</v>
      </c>
      <c r="C4687" s="14" t="s">
        <v>165</v>
      </c>
      <c r="D4687" s="14" t="s">
        <v>22118</v>
      </c>
    </row>
    <row r="4688" spans="1:4" ht="15.75" customHeight="1">
      <c r="A4688" s="14" t="s">
        <v>9610</v>
      </c>
      <c r="B4688" s="370" t="s">
        <v>16038</v>
      </c>
      <c r="C4688" s="14" t="s">
        <v>165</v>
      </c>
      <c r="D4688" s="14" t="s">
        <v>22118</v>
      </c>
    </row>
    <row r="4689" spans="1:4" ht="15.75" customHeight="1">
      <c r="A4689" s="14" t="s">
        <v>9611</v>
      </c>
      <c r="B4689" s="370" t="s">
        <v>16039</v>
      </c>
      <c r="C4689" s="14" t="s">
        <v>165</v>
      </c>
      <c r="D4689" s="14" t="s">
        <v>36484</v>
      </c>
    </row>
    <row r="4690" spans="1:4" ht="15.75" customHeight="1">
      <c r="A4690" s="14" t="s">
        <v>9612</v>
      </c>
      <c r="B4690" s="370" t="s">
        <v>16040</v>
      </c>
      <c r="C4690" s="14" t="s">
        <v>165</v>
      </c>
      <c r="D4690" s="14" t="s">
        <v>36484</v>
      </c>
    </row>
    <row r="4691" spans="1:4" ht="15.75" customHeight="1">
      <c r="A4691" s="14" t="s">
        <v>9613</v>
      </c>
      <c r="B4691" s="370" t="s">
        <v>16041</v>
      </c>
      <c r="C4691" s="14" t="s">
        <v>165</v>
      </c>
      <c r="D4691" s="14" t="s">
        <v>41189</v>
      </c>
    </row>
    <row r="4692" spans="1:4" ht="15.75" customHeight="1">
      <c r="A4692" s="14" t="s">
        <v>9614</v>
      </c>
      <c r="B4692" s="370" t="s">
        <v>16042</v>
      </c>
      <c r="C4692" s="14" t="s">
        <v>165</v>
      </c>
      <c r="D4692" s="14" t="s">
        <v>41189</v>
      </c>
    </row>
    <row r="4693" spans="1:4" ht="15.75" customHeight="1">
      <c r="A4693" s="14" t="s">
        <v>9615</v>
      </c>
      <c r="B4693" s="370" t="s">
        <v>16043</v>
      </c>
      <c r="C4693" s="14" t="s">
        <v>165</v>
      </c>
      <c r="D4693" s="14" t="s">
        <v>41190</v>
      </c>
    </row>
    <row r="4694" spans="1:4" ht="15.75" customHeight="1">
      <c r="A4694" s="14" t="s">
        <v>9616</v>
      </c>
      <c r="B4694" s="370" t="s">
        <v>16044</v>
      </c>
      <c r="C4694" s="14" t="s">
        <v>165</v>
      </c>
      <c r="D4694" s="14" t="s">
        <v>41191</v>
      </c>
    </row>
    <row r="4695" spans="1:4" ht="15.75" customHeight="1">
      <c r="A4695" s="14" t="s">
        <v>9617</v>
      </c>
      <c r="B4695" s="370" t="s">
        <v>16045</v>
      </c>
      <c r="C4695" s="14" t="s">
        <v>165</v>
      </c>
      <c r="D4695" s="14" t="s">
        <v>41192</v>
      </c>
    </row>
    <row r="4696" spans="1:4" ht="15.75" customHeight="1">
      <c r="A4696" s="14" t="s">
        <v>9618</v>
      </c>
      <c r="B4696" s="370" t="s">
        <v>36122</v>
      </c>
      <c r="C4696" s="14" t="s">
        <v>165</v>
      </c>
      <c r="D4696" s="14" t="s">
        <v>21930</v>
      </c>
    </row>
    <row r="4697" spans="1:4" ht="15.75" customHeight="1">
      <c r="A4697" s="14" t="s">
        <v>35159</v>
      </c>
      <c r="B4697" s="370" t="s">
        <v>36123</v>
      </c>
      <c r="C4697" s="14" t="s">
        <v>165</v>
      </c>
      <c r="D4697" s="14" t="s">
        <v>18859</v>
      </c>
    </row>
    <row r="4698" spans="1:4" ht="15.75" customHeight="1">
      <c r="A4698" s="14" t="s">
        <v>35160</v>
      </c>
      <c r="B4698" s="370" t="s">
        <v>36124</v>
      </c>
      <c r="C4698" s="14" t="s">
        <v>165</v>
      </c>
      <c r="D4698" s="14" t="s">
        <v>41193</v>
      </c>
    </row>
    <row r="4699" spans="1:4" ht="15.75" customHeight="1">
      <c r="A4699" s="14" t="s">
        <v>35161</v>
      </c>
      <c r="B4699" s="370" t="s">
        <v>36125</v>
      </c>
      <c r="C4699" s="14" t="s">
        <v>165</v>
      </c>
      <c r="D4699" s="14" t="s">
        <v>41194</v>
      </c>
    </row>
    <row r="4700" spans="1:4" ht="15.75" customHeight="1">
      <c r="A4700" s="14" t="s">
        <v>35162</v>
      </c>
      <c r="B4700" s="370" t="s">
        <v>36126</v>
      </c>
      <c r="C4700" s="14" t="s">
        <v>165</v>
      </c>
      <c r="D4700" s="14" t="s">
        <v>21944</v>
      </c>
    </row>
    <row r="4701" spans="1:4" ht="15.75" customHeight="1">
      <c r="A4701" s="14" t="s">
        <v>35163</v>
      </c>
      <c r="B4701" s="370" t="s">
        <v>36127</v>
      </c>
      <c r="C4701" s="14" t="s">
        <v>165</v>
      </c>
      <c r="D4701" s="14" t="s">
        <v>41195</v>
      </c>
    </row>
    <row r="4702" spans="1:4" ht="15.75" customHeight="1">
      <c r="A4702" s="14" t="s">
        <v>35164</v>
      </c>
      <c r="B4702" s="370" t="s">
        <v>36128</v>
      </c>
      <c r="C4702" s="14" t="s">
        <v>165</v>
      </c>
      <c r="D4702" s="14" t="s">
        <v>41196</v>
      </c>
    </row>
    <row r="4703" spans="1:4" ht="15.75" customHeight="1">
      <c r="A4703" s="14" t="s">
        <v>35165</v>
      </c>
      <c r="B4703" s="370" t="s">
        <v>36129</v>
      </c>
      <c r="C4703" s="14" t="s">
        <v>165</v>
      </c>
      <c r="D4703" s="14" t="s">
        <v>40803</v>
      </c>
    </row>
    <row r="4704" spans="1:4" ht="15.75" customHeight="1">
      <c r="A4704" s="14" t="s">
        <v>35166</v>
      </c>
      <c r="B4704" s="370" t="s">
        <v>36130</v>
      </c>
      <c r="C4704" s="14" t="s">
        <v>165</v>
      </c>
      <c r="D4704" s="14" t="s">
        <v>41197</v>
      </c>
    </row>
    <row r="4705" spans="1:4" ht="15.75" customHeight="1">
      <c r="A4705" s="14" t="s">
        <v>35167</v>
      </c>
      <c r="B4705" s="370" t="s">
        <v>36131</v>
      </c>
      <c r="C4705" s="14" t="s">
        <v>165</v>
      </c>
      <c r="D4705" s="14" t="s">
        <v>21992</v>
      </c>
    </row>
    <row r="4706" spans="1:4" ht="15.75" customHeight="1">
      <c r="A4706" s="14" t="s">
        <v>35168</v>
      </c>
      <c r="B4706" s="370" t="s">
        <v>36132</v>
      </c>
      <c r="C4706" s="14" t="s">
        <v>165</v>
      </c>
      <c r="D4706" s="14" t="s">
        <v>18375</v>
      </c>
    </row>
    <row r="4707" spans="1:4" ht="15.75" customHeight="1">
      <c r="A4707" s="14" t="s">
        <v>35169</v>
      </c>
      <c r="B4707" s="370" t="s">
        <v>36133</v>
      </c>
      <c r="C4707" s="14" t="s">
        <v>165</v>
      </c>
      <c r="D4707" s="14" t="s">
        <v>21724</v>
      </c>
    </row>
    <row r="4708" spans="1:4" ht="15.75" customHeight="1">
      <c r="A4708" s="14" t="s">
        <v>35170</v>
      </c>
      <c r="B4708" s="370" t="s">
        <v>36134</v>
      </c>
      <c r="C4708" s="14" t="s">
        <v>165</v>
      </c>
      <c r="D4708" s="14" t="s">
        <v>18963</v>
      </c>
    </row>
    <row r="4709" spans="1:4" ht="15.75" customHeight="1">
      <c r="A4709" s="14" t="s">
        <v>35171</v>
      </c>
      <c r="B4709" s="370" t="s">
        <v>36135</v>
      </c>
      <c r="C4709" s="14" t="s">
        <v>165</v>
      </c>
      <c r="D4709" s="14" t="s">
        <v>37071</v>
      </c>
    </row>
    <row r="4710" spans="1:4" ht="15.75" customHeight="1">
      <c r="A4710" s="14" t="s">
        <v>35172</v>
      </c>
      <c r="B4710" s="370" t="s">
        <v>36136</v>
      </c>
      <c r="C4710" s="14" t="s">
        <v>165</v>
      </c>
      <c r="D4710" s="14" t="s">
        <v>41198</v>
      </c>
    </row>
    <row r="4711" spans="1:4" ht="15.75" customHeight="1">
      <c r="A4711" s="14" t="s">
        <v>35173</v>
      </c>
      <c r="B4711" s="370" t="s">
        <v>36137</v>
      </c>
      <c r="C4711" s="14" t="s">
        <v>165</v>
      </c>
      <c r="D4711" s="14" t="s">
        <v>36506</v>
      </c>
    </row>
    <row r="4712" spans="1:4" ht="15.75" customHeight="1">
      <c r="A4712" s="14" t="s">
        <v>35174</v>
      </c>
      <c r="B4712" s="370" t="s">
        <v>36138</v>
      </c>
      <c r="C4712" s="14" t="s">
        <v>165</v>
      </c>
      <c r="D4712" s="14" t="s">
        <v>18563</v>
      </c>
    </row>
    <row r="4713" spans="1:4" ht="15.75" customHeight="1">
      <c r="A4713" s="14" t="s">
        <v>35175</v>
      </c>
      <c r="B4713" s="370" t="s">
        <v>36139</v>
      </c>
      <c r="C4713" s="14" t="s">
        <v>165</v>
      </c>
      <c r="D4713" s="14" t="s">
        <v>41199</v>
      </c>
    </row>
    <row r="4714" spans="1:4" ht="15.75" customHeight="1">
      <c r="A4714" s="14" t="s">
        <v>35176</v>
      </c>
      <c r="B4714" s="370" t="s">
        <v>36140</v>
      </c>
      <c r="C4714" s="14" t="s">
        <v>165</v>
      </c>
      <c r="D4714" s="14" t="s">
        <v>41200</v>
      </c>
    </row>
    <row r="4715" spans="1:4" ht="15.75" customHeight="1">
      <c r="A4715" s="14" t="s">
        <v>35177</v>
      </c>
      <c r="B4715" s="370" t="s">
        <v>36141</v>
      </c>
      <c r="C4715" s="14" t="s">
        <v>165</v>
      </c>
      <c r="D4715" s="14" t="s">
        <v>19485</v>
      </c>
    </row>
    <row r="4716" spans="1:4" ht="15.75" customHeight="1">
      <c r="A4716" s="14" t="s">
        <v>35178</v>
      </c>
      <c r="B4716" s="370" t="s">
        <v>36142</v>
      </c>
      <c r="C4716" s="14" t="s">
        <v>165</v>
      </c>
      <c r="D4716" s="14" t="s">
        <v>37195</v>
      </c>
    </row>
    <row r="4717" spans="1:4" ht="15.75" customHeight="1">
      <c r="A4717" s="14" t="s">
        <v>35179</v>
      </c>
      <c r="B4717" s="370" t="s">
        <v>36143</v>
      </c>
      <c r="C4717" s="14" t="s">
        <v>165</v>
      </c>
      <c r="D4717" s="14" t="s">
        <v>41201</v>
      </c>
    </row>
    <row r="4718" spans="1:4" ht="15.75" customHeight="1">
      <c r="A4718" s="14" t="s">
        <v>35180</v>
      </c>
      <c r="B4718" s="370" t="s">
        <v>36144</v>
      </c>
      <c r="C4718" s="14" t="s">
        <v>165</v>
      </c>
      <c r="D4718" s="14" t="s">
        <v>41202</v>
      </c>
    </row>
    <row r="4719" spans="1:4" ht="15.75" customHeight="1">
      <c r="A4719" s="14" t="s">
        <v>35181</v>
      </c>
      <c r="B4719" s="370" t="s">
        <v>36145</v>
      </c>
      <c r="C4719" s="14" t="s">
        <v>165</v>
      </c>
      <c r="D4719" s="14" t="s">
        <v>41202</v>
      </c>
    </row>
    <row r="4720" spans="1:4" ht="15.75" customHeight="1">
      <c r="A4720" s="14" t="s">
        <v>35182</v>
      </c>
      <c r="B4720" s="370" t="s">
        <v>36146</v>
      </c>
      <c r="C4720" s="14" t="s">
        <v>165</v>
      </c>
      <c r="D4720" s="14" t="s">
        <v>41203</v>
      </c>
    </row>
    <row r="4721" spans="1:4" ht="15.75" customHeight="1">
      <c r="A4721" s="14" t="s">
        <v>35183</v>
      </c>
      <c r="B4721" s="370" t="s">
        <v>36147</v>
      </c>
      <c r="C4721" s="14" t="s">
        <v>165</v>
      </c>
      <c r="D4721" s="14" t="s">
        <v>41204</v>
      </c>
    </row>
    <row r="4722" spans="1:4" ht="15.75" customHeight="1">
      <c r="A4722" s="14" t="s">
        <v>35184</v>
      </c>
      <c r="B4722" s="370" t="s">
        <v>36148</v>
      </c>
      <c r="C4722" s="14" t="s">
        <v>165</v>
      </c>
      <c r="D4722" s="14" t="s">
        <v>19138</v>
      </c>
    </row>
    <row r="4723" spans="1:4" ht="15.75" customHeight="1">
      <c r="A4723" s="14" t="s">
        <v>35185</v>
      </c>
      <c r="B4723" s="370" t="s">
        <v>36149</v>
      </c>
      <c r="C4723" s="14" t="s">
        <v>165</v>
      </c>
      <c r="D4723" s="14" t="s">
        <v>40857</v>
      </c>
    </row>
    <row r="4724" spans="1:4" ht="15.75" customHeight="1">
      <c r="A4724" s="14" t="s">
        <v>35186</v>
      </c>
      <c r="B4724" s="370" t="s">
        <v>36150</v>
      </c>
      <c r="C4724" s="14" t="s">
        <v>165</v>
      </c>
      <c r="D4724" s="14" t="s">
        <v>37273</v>
      </c>
    </row>
    <row r="4725" spans="1:4" ht="15.75" customHeight="1">
      <c r="A4725" s="14" t="s">
        <v>35187</v>
      </c>
      <c r="B4725" s="370" t="s">
        <v>36151</v>
      </c>
      <c r="C4725" s="14" t="s">
        <v>165</v>
      </c>
      <c r="D4725" s="14" t="s">
        <v>36776</v>
      </c>
    </row>
    <row r="4726" spans="1:4" ht="15.75" customHeight="1">
      <c r="A4726" s="14" t="s">
        <v>35188</v>
      </c>
      <c r="B4726" s="370" t="s">
        <v>36152</v>
      </c>
      <c r="C4726" s="14" t="s">
        <v>165</v>
      </c>
      <c r="D4726" s="14" t="s">
        <v>41205</v>
      </c>
    </row>
    <row r="4727" spans="1:4" ht="15.75" customHeight="1">
      <c r="A4727" s="14" t="s">
        <v>35189</v>
      </c>
      <c r="B4727" s="370" t="s">
        <v>36153</v>
      </c>
      <c r="C4727" s="14" t="s">
        <v>165</v>
      </c>
      <c r="D4727" s="14" t="s">
        <v>37080</v>
      </c>
    </row>
    <row r="4728" spans="1:4" ht="15.75" customHeight="1">
      <c r="A4728" s="14" t="s">
        <v>35190</v>
      </c>
      <c r="B4728" s="370" t="s">
        <v>36154</v>
      </c>
      <c r="C4728" s="14" t="s">
        <v>165</v>
      </c>
      <c r="D4728" s="14" t="s">
        <v>18445</v>
      </c>
    </row>
    <row r="4729" spans="1:4" ht="15.75" customHeight="1">
      <c r="A4729" s="14" t="s">
        <v>35191</v>
      </c>
      <c r="B4729" s="370" t="s">
        <v>36155</v>
      </c>
      <c r="C4729" s="14" t="s">
        <v>165</v>
      </c>
      <c r="D4729" s="14" t="s">
        <v>19948</v>
      </c>
    </row>
    <row r="4730" spans="1:4" ht="15.75" customHeight="1">
      <c r="A4730" s="14" t="s">
        <v>35192</v>
      </c>
      <c r="B4730" s="370" t="s">
        <v>36156</v>
      </c>
      <c r="C4730" s="14" t="s">
        <v>165</v>
      </c>
      <c r="D4730" s="14" t="s">
        <v>36578</v>
      </c>
    </row>
    <row r="4731" spans="1:4" ht="15.75" customHeight="1">
      <c r="A4731" s="14" t="s">
        <v>35193</v>
      </c>
      <c r="B4731" s="370" t="s">
        <v>36157</v>
      </c>
      <c r="C4731" s="14" t="s">
        <v>165</v>
      </c>
      <c r="D4731" s="14" t="s">
        <v>37178</v>
      </c>
    </row>
    <row r="4732" spans="1:4" ht="15.75" customHeight="1">
      <c r="A4732" s="14" t="s">
        <v>35194</v>
      </c>
      <c r="B4732" s="370" t="s">
        <v>36158</v>
      </c>
      <c r="C4732" s="14" t="s">
        <v>165</v>
      </c>
      <c r="D4732" s="14" t="s">
        <v>22128</v>
      </c>
    </row>
    <row r="4733" spans="1:4" ht="15.75" customHeight="1">
      <c r="A4733" s="14" t="s">
        <v>35195</v>
      </c>
      <c r="B4733" s="370" t="s">
        <v>36159</v>
      </c>
      <c r="C4733" s="14" t="s">
        <v>165</v>
      </c>
      <c r="D4733" s="14" t="s">
        <v>19634</v>
      </c>
    </row>
    <row r="4734" spans="1:4" ht="15.75" customHeight="1">
      <c r="A4734" s="14" t="s">
        <v>35196</v>
      </c>
      <c r="B4734" s="370" t="s">
        <v>36160</v>
      </c>
      <c r="C4734" s="14" t="s">
        <v>165</v>
      </c>
      <c r="D4734" s="14" t="s">
        <v>41206</v>
      </c>
    </row>
    <row r="4735" spans="1:4" ht="15.75" customHeight="1">
      <c r="A4735" s="14" t="s">
        <v>35197</v>
      </c>
      <c r="B4735" s="370" t="s">
        <v>36161</v>
      </c>
      <c r="C4735" s="14" t="s">
        <v>165</v>
      </c>
      <c r="D4735" s="14" t="s">
        <v>41207</v>
      </c>
    </row>
    <row r="4736" spans="1:4" ht="15.75" customHeight="1">
      <c r="A4736" s="14" t="s">
        <v>35198</v>
      </c>
      <c r="B4736" s="370" t="s">
        <v>36162</v>
      </c>
      <c r="C4736" s="14" t="s">
        <v>165</v>
      </c>
      <c r="D4736" s="14" t="s">
        <v>18415</v>
      </c>
    </row>
    <row r="4737" spans="1:4" ht="15.75" customHeight="1">
      <c r="A4737" s="14" t="s">
        <v>35199</v>
      </c>
      <c r="B4737" s="370" t="s">
        <v>36163</v>
      </c>
      <c r="C4737" s="14" t="s">
        <v>165</v>
      </c>
      <c r="D4737" s="14" t="s">
        <v>19560</v>
      </c>
    </row>
    <row r="4738" spans="1:4" ht="15.75" customHeight="1">
      <c r="A4738" s="14" t="s">
        <v>35200</v>
      </c>
      <c r="B4738" s="370" t="s">
        <v>36164</v>
      </c>
      <c r="C4738" s="14" t="s">
        <v>165</v>
      </c>
      <c r="D4738" s="14" t="s">
        <v>39430</v>
      </c>
    </row>
    <row r="4739" spans="1:4" ht="15.75" customHeight="1">
      <c r="A4739" s="14" t="s">
        <v>35201</v>
      </c>
      <c r="B4739" s="370" t="s">
        <v>36165</v>
      </c>
      <c r="C4739" s="14" t="s">
        <v>165</v>
      </c>
      <c r="D4739" s="14" t="s">
        <v>41208</v>
      </c>
    </row>
    <row r="4740" spans="1:4" ht="15.75" customHeight="1">
      <c r="A4740" s="14" t="s">
        <v>35202</v>
      </c>
      <c r="B4740" s="370" t="s">
        <v>36166</v>
      </c>
      <c r="C4740" s="14" t="s">
        <v>165</v>
      </c>
      <c r="D4740" s="14" t="s">
        <v>39332</v>
      </c>
    </row>
    <row r="4741" spans="1:4" ht="15.75" customHeight="1">
      <c r="A4741" s="14" t="s">
        <v>35203</v>
      </c>
      <c r="B4741" s="370" t="s">
        <v>36167</v>
      </c>
      <c r="C4741" s="14" t="s">
        <v>165</v>
      </c>
      <c r="D4741" s="14" t="s">
        <v>21703</v>
      </c>
    </row>
    <row r="4742" spans="1:4" ht="15.75" customHeight="1">
      <c r="A4742" s="14" t="s">
        <v>35204</v>
      </c>
      <c r="B4742" s="370" t="s">
        <v>36168</v>
      </c>
      <c r="C4742" s="14" t="s">
        <v>165</v>
      </c>
      <c r="D4742" s="14" t="s">
        <v>19240</v>
      </c>
    </row>
    <row r="4743" spans="1:4" ht="15.75" customHeight="1">
      <c r="A4743" s="14" t="s">
        <v>35205</v>
      </c>
      <c r="B4743" s="370" t="s">
        <v>36169</v>
      </c>
      <c r="C4743" s="14" t="s">
        <v>165</v>
      </c>
      <c r="D4743" s="14" t="s">
        <v>41209</v>
      </c>
    </row>
    <row r="4744" spans="1:4" ht="15.75" customHeight="1">
      <c r="A4744" s="14" t="s">
        <v>35206</v>
      </c>
      <c r="B4744" s="370" t="s">
        <v>36170</v>
      </c>
      <c r="C4744" s="14" t="s">
        <v>165</v>
      </c>
      <c r="D4744" s="14" t="s">
        <v>41210</v>
      </c>
    </row>
    <row r="4745" spans="1:4" ht="15.75" customHeight="1">
      <c r="A4745" s="14" t="s">
        <v>35207</v>
      </c>
      <c r="B4745" s="370" t="s">
        <v>36171</v>
      </c>
      <c r="C4745" s="14" t="s">
        <v>165</v>
      </c>
      <c r="D4745" s="14" t="s">
        <v>22129</v>
      </c>
    </row>
    <row r="4746" spans="1:4" ht="15.75" customHeight="1">
      <c r="A4746" s="14" t="s">
        <v>35208</v>
      </c>
      <c r="B4746" s="370" t="s">
        <v>36172</v>
      </c>
      <c r="C4746" s="14" t="s">
        <v>165</v>
      </c>
      <c r="D4746" s="14" t="s">
        <v>40775</v>
      </c>
    </row>
    <row r="4747" spans="1:4" ht="15.75" customHeight="1">
      <c r="A4747" s="14" t="s">
        <v>35209</v>
      </c>
      <c r="B4747" s="370" t="s">
        <v>36173</v>
      </c>
      <c r="C4747" s="14" t="s">
        <v>165</v>
      </c>
      <c r="D4747" s="14" t="s">
        <v>21830</v>
      </c>
    </row>
    <row r="4748" spans="1:4" ht="15.75" customHeight="1">
      <c r="A4748" s="14" t="s">
        <v>35210</v>
      </c>
      <c r="B4748" s="370" t="s">
        <v>36174</v>
      </c>
      <c r="C4748" s="14" t="s">
        <v>165</v>
      </c>
      <c r="D4748" s="14" t="s">
        <v>37331</v>
      </c>
    </row>
    <row r="4749" spans="1:4" ht="15.75" customHeight="1">
      <c r="A4749" s="14" t="s">
        <v>35211</v>
      </c>
      <c r="B4749" s="370" t="s">
        <v>36175</v>
      </c>
      <c r="C4749" s="14" t="s">
        <v>165</v>
      </c>
      <c r="D4749" s="14" t="s">
        <v>37331</v>
      </c>
    </row>
    <row r="4750" spans="1:4" ht="15.75" customHeight="1">
      <c r="A4750" s="14" t="s">
        <v>35212</v>
      </c>
      <c r="B4750" s="370" t="s">
        <v>36176</v>
      </c>
      <c r="C4750" s="14" t="s">
        <v>165</v>
      </c>
      <c r="D4750" s="14" t="s">
        <v>41211</v>
      </c>
    </row>
    <row r="4751" spans="1:4" ht="15.75" customHeight="1">
      <c r="A4751" s="14" t="s">
        <v>35213</v>
      </c>
      <c r="B4751" s="370" t="s">
        <v>36177</v>
      </c>
      <c r="C4751" s="14" t="s">
        <v>165</v>
      </c>
      <c r="D4751" s="14" t="s">
        <v>41212</v>
      </c>
    </row>
    <row r="4752" spans="1:4" ht="15.75" customHeight="1">
      <c r="A4752" s="14" t="s">
        <v>35214</v>
      </c>
      <c r="B4752" s="370" t="s">
        <v>36178</v>
      </c>
      <c r="C4752" s="14" t="s">
        <v>165</v>
      </c>
      <c r="D4752" s="14" t="s">
        <v>41213</v>
      </c>
    </row>
    <row r="4753" spans="1:4" ht="15.75" customHeight="1">
      <c r="A4753" s="14" t="s">
        <v>35215</v>
      </c>
      <c r="B4753" s="370" t="s">
        <v>36179</v>
      </c>
      <c r="C4753" s="14" t="s">
        <v>165</v>
      </c>
      <c r="D4753" s="14" t="s">
        <v>21854</v>
      </c>
    </row>
    <row r="4754" spans="1:4" ht="15.75" customHeight="1">
      <c r="A4754" s="14" t="s">
        <v>35216</v>
      </c>
      <c r="B4754" s="370" t="s">
        <v>36180</v>
      </c>
      <c r="C4754" s="14" t="s">
        <v>165</v>
      </c>
      <c r="D4754" s="14" t="s">
        <v>41214</v>
      </c>
    </row>
    <row r="4755" spans="1:4" ht="15.75" customHeight="1">
      <c r="A4755" s="14" t="s">
        <v>35217</v>
      </c>
      <c r="B4755" s="370" t="s">
        <v>36181</v>
      </c>
      <c r="C4755" s="14" t="s">
        <v>165</v>
      </c>
      <c r="D4755" s="14" t="s">
        <v>38757</v>
      </c>
    </row>
    <row r="4756" spans="1:4" ht="15.75" customHeight="1">
      <c r="A4756" s="14" t="s">
        <v>35218</v>
      </c>
      <c r="B4756" s="370" t="s">
        <v>36182</v>
      </c>
      <c r="C4756" s="14" t="s">
        <v>165</v>
      </c>
      <c r="D4756" s="14" t="s">
        <v>40423</v>
      </c>
    </row>
    <row r="4757" spans="1:4" ht="15.75" customHeight="1">
      <c r="A4757" s="14" t="s">
        <v>35219</v>
      </c>
      <c r="B4757" s="370" t="s">
        <v>36183</v>
      </c>
      <c r="C4757" s="14" t="s">
        <v>165</v>
      </c>
      <c r="D4757" s="14" t="s">
        <v>19954</v>
      </c>
    </row>
    <row r="4758" spans="1:4" ht="15.75" customHeight="1">
      <c r="A4758" s="14" t="s">
        <v>35220</v>
      </c>
      <c r="B4758" s="370" t="s">
        <v>36184</v>
      </c>
      <c r="C4758" s="14" t="s">
        <v>165</v>
      </c>
      <c r="D4758" s="14" t="s">
        <v>19797</v>
      </c>
    </row>
    <row r="4759" spans="1:4" ht="15.75" customHeight="1">
      <c r="A4759" s="14" t="s">
        <v>35221</v>
      </c>
      <c r="B4759" s="370" t="s">
        <v>36185</v>
      </c>
      <c r="C4759" s="14" t="s">
        <v>165</v>
      </c>
      <c r="D4759" s="14" t="s">
        <v>36450</v>
      </c>
    </row>
    <row r="4760" spans="1:4" ht="15.75" customHeight="1">
      <c r="A4760" s="14" t="s">
        <v>35222</v>
      </c>
      <c r="B4760" s="370" t="s">
        <v>36186</v>
      </c>
      <c r="C4760" s="14" t="s">
        <v>165</v>
      </c>
      <c r="D4760" s="14" t="s">
        <v>37012</v>
      </c>
    </row>
    <row r="4761" spans="1:4" ht="15.75" customHeight="1">
      <c r="A4761" s="14" t="s">
        <v>35223</v>
      </c>
      <c r="B4761" s="370" t="s">
        <v>36187</v>
      </c>
      <c r="C4761" s="14" t="s">
        <v>165</v>
      </c>
      <c r="D4761" s="14" t="s">
        <v>19100</v>
      </c>
    </row>
    <row r="4762" spans="1:4" ht="15.75" customHeight="1">
      <c r="A4762" s="14" t="s">
        <v>35224</v>
      </c>
      <c r="B4762" s="370" t="s">
        <v>36188</v>
      </c>
      <c r="C4762" s="14" t="s">
        <v>165</v>
      </c>
      <c r="D4762" s="14" t="s">
        <v>41215</v>
      </c>
    </row>
    <row r="4763" spans="1:4" ht="15.75" customHeight="1">
      <c r="A4763" s="14" t="s">
        <v>35225</v>
      </c>
      <c r="B4763" s="370" t="s">
        <v>36189</v>
      </c>
      <c r="C4763" s="14" t="s">
        <v>165</v>
      </c>
      <c r="D4763" s="14" t="s">
        <v>18536</v>
      </c>
    </row>
    <row r="4764" spans="1:4" ht="15.75" customHeight="1">
      <c r="A4764" s="14" t="s">
        <v>35226</v>
      </c>
      <c r="B4764" s="370" t="s">
        <v>36190</v>
      </c>
      <c r="C4764" s="14" t="s">
        <v>165</v>
      </c>
      <c r="D4764" s="14" t="s">
        <v>41216</v>
      </c>
    </row>
    <row r="4765" spans="1:4" ht="15.75" customHeight="1">
      <c r="A4765" s="14" t="s">
        <v>35227</v>
      </c>
      <c r="B4765" s="370" t="s">
        <v>36191</v>
      </c>
      <c r="C4765" s="14" t="s">
        <v>165</v>
      </c>
      <c r="D4765" s="14" t="s">
        <v>41217</v>
      </c>
    </row>
    <row r="4766" spans="1:4" ht="15.75" customHeight="1">
      <c r="A4766" s="14" t="s">
        <v>35228</v>
      </c>
      <c r="B4766" s="370" t="s">
        <v>36192</v>
      </c>
      <c r="C4766" s="14" t="s">
        <v>165</v>
      </c>
      <c r="D4766" s="14" t="s">
        <v>36680</v>
      </c>
    </row>
    <row r="4767" spans="1:4" ht="15.75" customHeight="1">
      <c r="A4767" s="14" t="s">
        <v>35229</v>
      </c>
      <c r="B4767" s="370" t="s">
        <v>36193</v>
      </c>
      <c r="C4767" s="14" t="s">
        <v>165</v>
      </c>
      <c r="D4767" s="14" t="s">
        <v>40306</v>
      </c>
    </row>
    <row r="4768" spans="1:4" ht="15.75" customHeight="1">
      <c r="A4768" s="14" t="s">
        <v>35230</v>
      </c>
      <c r="B4768" s="370" t="s">
        <v>36194</v>
      </c>
      <c r="C4768" s="14" t="s">
        <v>165</v>
      </c>
      <c r="D4768" s="14" t="s">
        <v>41218</v>
      </c>
    </row>
    <row r="4769" spans="1:4" ht="15.75" customHeight="1">
      <c r="A4769" s="14" t="s">
        <v>35231</v>
      </c>
      <c r="B4769" s="370" t="s">
        <v>36195</v>
      </c>
      <c r="C4769" s="14" t="s">
        <v>165</v>
      </c>
      <c r="D4769" s="14" t="s">
        <v>41219</v>
      </c>
    </row>
    <row r="4770" spans="1:4" ht="15.75" customHeight="1">
      <c r="A4770" s="14" t="s">
        <v>35232</v>
      </c>
      <c r="B4770" s="370" t="s">
        <v>36196</v>
      </c>
      <c r="C4770" s="14" t="s">
        <v>165</v>
      </c>
      <c r="D4770" s="14" t="s">
        <v>41198</v>
      </c>
    </row>
    <row r="4771" spans="1:4" ht="15.75" customHeight="1">
      <c r="A4771" s="14" t="s">
        <v>35233</v>
      </c>
      <c r="B4771" s="370" t="s">
        <v>36197</v>
      </c>
      <c r="C4771" s="14" t="s">
        <v>165</v>
      </c>
      <c r="D4771" s="14" t="s">
        <v>39223</v>
      </c>
    </row>
    <row r="4772" spans="1:4" ht="15.75" customHeight="1">
      <c r="A4772" s="14" t="s">
        <v>35234</v>
      </c>
      <c r="B4772" s="370" t="s">
        <v>36198</v>
      </c>
      <c r="C4772" s="14" t="s">
        <v>165</v>
      </c>
      <c r="D4772" s="14" t="s">
        <v>19534</v>
      </c>
    </row>
    <row r="4773" spans="1:4" ht="15.75" customHeight="1">
      <c r="A4773" s="14" t="s">
        <v>35235</v>
      </c>
      <c r="B4773" s="370" t="s">
        <v>36199</v>
      </c>
      <c r="C4773" s="14" t="s">
        <v>165</v>
      </c>
      <c r="D4773" s="14" t="s">
        <v>41220</v>
      </c>
    </row>
    <row r="4774" spans="1:4" ht="15.75" customHeight="1">
      <c r="A4774" s="14" t="s">
        <v>35236</v>
      </c>
      <c r="B4774" s="370" t="s">
        <v>36200</v>
      </c>
      <c r="C4774" s="14" t="s">
        <v>165</v>
      </c>
      <c r="D4774" s="14" t="s">
        <v>40812</v>
      </c>
    </row>
    <row r="4775" spans="1:4" ht="15.75" customHeight="1">
      <c r="A4775" s="14" t="s">
        <v>35237</v>
      </c>
      <c r="B4775" s="370" t="s">
        <v>36201</v>
      </c>
      <c r="C4775" s="14" t="s">
        <v>165</v>
      </c>
      <c r="D4775" s="14" t="s">
        <v>18896</v>
      </c>
    </row>
    <row r="4776" spans="1:4" ht="15.75" customHeight="1">
      <c r="A4776" s="14" t="s">
        <v>35238</v>
      </c>
      <c r="B4776" s="370" t="s">
        <v>36202</v>
      </c>
      <c r="C4776" s="14" t="s">
        <v>165</v>
      </c>
      <c r="D4776" s="14" t="s">
        <v>40192</v>
      </c>
    </row>
    <row r="4777" spans="1:4" ht="15.75" customHeight="1">
      <c r="A4777" s="14" t="s">
        <v>35239</v>
      </c>
      <c r="B4777" s="370" t="s">
        <v>36203</v>
      </c>
      <c r="C4777" s="14" t="s">
        <v>165</v>
      </c>
      <c r="D4777" s="14" t="s">
        <v>18538</v>
      </c>
    </row>
    <row r="4778" spans="1:4" ht="15.75" customHeight="1">
      <c r="A4778" s="14" t="s">
        <v>35240</v>
      </c>
      <c r="B4778" s="370" t="s">
        <v>36204</v>
      </c>
      <c r="C4778" s="14" t="s">
        <v>165</v>
      </c>
      <c r="D4778" s="14" t="s">
        <v>38138</v>
      </c>
    </row>
    <row r="4779" spans="1:4" ht="15.75" customHeight="1">
      <c r="A4779" s="14" t="s">
        <v>35241</v>
      </c>
      <c r="B4779" s="370" t="s">
        <v>36205</v>
      </c>
      <c r="C4779" s="14" t="s">
        <v>165</v>
      </c>
      <c r="D4779" s="14" t="s">
        <v>38138</v>
      </c>
    </row>
    <row r="4780" spans="1:4" ht="15.75" customHeight="1">
      <c r="A4780" s="14" t="s">
        <v>35242</v>
      </c>
      <c r="B4780" s="370" t="s">
        <v>36206</v>
      </c>
      <c r="C4780" s="14" t="s">
        <v>165</v>
      </c>
      <c r="D4780" s="14" t="s">
        <v>41221</v>
      </c>
    </row>
    <row r="4781" spans="1:4" ht="15.75" customHeight="1">
      <c r="A4781" s="14" t="s">
        <v>35243</v>
      </c>
      <c r="B4781" s="370" t="s">
        <v>36207</v>
      </c>
      <c r="C4781" s="14" t="s">
        <v>165</v>
      </c>
      <c r="D4781" s="14" t="s">
        <v>41222</v>
      </c>
    </row>
    <row r="4782" spans="1:4" ht="15.75" customHeight="1">
      <c r="A4782" s="14" t="s">
        <v>35244</v>
      </c>
      <c r="B4782" s="370" t="s">
        <v>36208</v>
      </c>
      <c r="C4782" s="14" t="s">
        <v>165</v>
      </c>
      <c r="D4782" s="14" t="s">
        <v>41223</v>
      </c>
    </row>
    <row r="4783" spans="1:4" ht="15.75" customHeight="1">
      <c r="A4783" s="14" t="s">
        <v>35245</v>
      </c>
      <c r="B4783" s="370" t="s">
        <v>36209</v>
      </c>
      <c r="C4783" s="14" t="s">
        <v>165</v>
      </c>
      <c r="D4783" s="14" t="s">
        <v>41224</v>
      </c>
    </row>
    <row r="4784" spans="1:4" ht="15.75" customHeight="1">
      <c r="A4784" s="14" t="s">
        <v>35246</v>
      </c>
      <c r="B4784" s="370" t="s">
        <v>36210</v>
      </c>
      <c r="C4784" s="14" t="s">
        <v>165</v>
      </c>
      <c r="D4784" s="14" t="s">
        <v>19221</v>
      </c>
    </row>
    <row r="4785" spans="1:4" ht="15.75" customHeight="1">
      <c r="A4785" s="14" t="s">
        <v>35247</v>
      </c>
      <c r="B4785" s="370" t="s">
        <v>36211</v>
      </c>
      <c r="C4785" s="14" t="s">
        <v>165</v>
      </c>
      <c r="D4785" s="14" t="s">
        <v>37897</v>
      </c>
    </row>
    <row r="4786" spans="1:4" ht="15.75" customHeight="1">
      <c r="A4786" s="14" t="s">
        <v>35248</v>
      </c>
      <c r="B4786" s="370" t="s">
        <v>36212</v>
      </c>
      <c r="C4786" s="14" t="s">
        <v>165</v>
      </c>
      <c r="D4786" s="14" t="s">
        <v>41225</v>
      </c>
    </row>
    <row r="4787" spans="1:4" ht="15.75" customHeight="1">
      <c r="A4787" s="14" t="s">
        <v>35249</v>
      </c>
      <c r="B4787" s="370" t="s">
        <v>36213</v>
      </c>
      <c r="C4787" s="14" t="s">
        <v>165</v>
      </c>
      <c r="D4787" s="14" t="s">
        <v>19156</v>
      </c>
    </row>
    <row r="4788" spans="1:4" ht="15.75" customHeight="1">
      <c r="A4788" s="14" t="s">
        <v>35250</v>
      </c>
      <c r="B4788" s="370" t="s">
        <v>36214</v>
      </c>
      <c r="C4788" s="14" t="s">
        <v>165</v>
      </c>
      <c r="D4788" s="14" t="s">
        <v>19099</v>
      </c>
    </row>
    <row r="4789" spans="1:4" ht="15.75" customHeight="1">
      <c r="A4789" s="14" t="s">
        <v>35251</v>
      </c>
      <c r="B4789" s="370" t="s">
        <v>36215</v>
      </c>
      <c r="C4789" s="14" t="s">
        <v>165</v>
      </c>
      <c r="D4789" s="14" t="s">
        <v>18830</v>
      </c>
    </row>
    <row r="4790" spans="1:4" ht="15.75" customHeight="1">
      <c r="A4790" s="14" t="s">
        <v>35252</v>
      </c>
      <c r="B4790" s="370" t="s">
        <v>36216</v>
      </c>
      <c r="C4790" s="14" t="s">
        <v>165</v>
      </c>
      <c r="D4790" s="14" t="s">
        <v>19629</v>
      </c>
    </row>
    <row r="4791" spans="1:4" ht="15.75" customHeight="1">
      <c r="A4791" s="14" t="s">
        <v>35253</v>
      </c>
      <c r="B4791" s="370" t="s">
        <v>36217</v>
      </c>
      <c r="C4791" s="14" t="s">
        <v>165</v>
      </c>
      <c r="D4791" s="14" t="s">
        <v>18983</v>
      </c>
    </row>
    <row r="4792" spans="1:4" ht="15.75" customHeight="1">
      <c r="A4792" s="14" t="s">
        <v>35254</v>
      </c>
      <c r="B4792" s="370" t="s">
        <v>36218</v>
      </c>
      <c r="C4792" s="14" t="s">
        <v>165</v>
      </c>
      <c r="D4792" s="14" t="s">
        <v>19456</v>
      </c>
    </row>
    <row r="4793" spans="1:4" ht="15.75" customHeight="1">
      <c r="A4793" s="14" t="s">
        <v>35255</v>
      </c>
      <c r="B4793" s="370" t="s">
        <v>36219</v>
      </c>
      <c r="C4793" s="14" t="s">
        <v>165</v>
      </c>
      <c r="D4793" s="14" t="s">
        <v>19249</v>
      </c>
    </row>
    <row r="4794" spans="1:4" ht="15.75" customHeight="1">
      <c r="A4794" s="14" t="s">
        <v>35256</v>
      </c>
      <c r="B4794" s="370" t="s">
        <v>36220</v>
      </c>
      <c r="C4794" s="14" t="s">
        <v>165</v>
      </c>
      <c r="D4794" s="14" t="s">
        <v>18826</v>
      </c>
    </row>
    <row r="4795" spans="1:4" ht="15.75" customHeight="1">
      <c r="A4795" s="14" t="s">
        <v>35257</v>
      </c>
      <c r="B4795" s="370" t="s">
        <v>36221</v>
      </c>
      <c r="C4795" s="14" t="s">
        <v>165</v>
      </c>
      <c r="D4795" s="14" t="s">
        <v>41226</v>
      </c>
    </row>
    <row r="4796" spans="1:4" ht="15.75" customHeight="1">
      <c r="A4796" s="14" t="s">
        <v>35258</v>
      </c>
      <c r="B4796" s="370" t="s">
        <v>36222</v>
      </c>
      <c r="C4796" s="14" t="s">
        <v>165</v>
      </c>
      <c r="D4796" s="14" t="s">
        <v>19783</v>
      </c>
    </row>
    <row r="4797" spans="1:4" ht="15.75" customHeight="1">
      <c r="A4797" s="14" t="s">
        <v>35259</v>
      </c>
      <c r="B4797" s="370" t="s">
        <v>36223</v>
      </c>
      <c r="C4797" s="14" t="s">
        <v>165</v>
      </c>
      <c r="D4797" s="14" t="s">
        <v>18601</v>
      </c>
    </row>
    <row r="4798" spans="1:4" ht="15.75" customHeight="1">
      <c r="A4798" s="14" t="s">
        <v>35260</v>
      </c>
      <c r="B4798" s="370" t="s">
        <v>36224</v>
      </c>
      <c r="C4798" s="14" t="s">
        <v>165</v>
      </c>
      <c r="D4798" s="14" t="s">
        <v>19728</v>
      </c>
    </row>
    <row r="4799" spans="1:4" ht="15.75" customHeight="1">
      <c r="A4799" s="14" t="s">
        <v>35261</v>
      </c>
      <c r="B4799" s="370" t="s">
        <v>36225</v>
      </c>
      <c r="C4799" s="14" t="s">
        <v>165</v>
      </c>
      <c r="D4799" s="14" t="s">
        <v>41227</v>
      </c>
    </row>
    <row r="4800" spans="1:4" ht="15.75" customHeight="1">
      <c r="A4800" s="14" t="s">
        <v>35262</v>
      </c>
      <c r="B4800" s="370" t="s">
        <v>36226</v>
      </c>
      <c r="C4800" s="14" t="s">
        <v>165</v>
      </c>
      <c r="D4800" s="14" t="s">
        <v>37056</v>
      </c>
    </row>
    <row r="4801" spans="1:4" ht="15.75" customHeight="1">
      <c r="A4801" s="14" t="s">
        <v>35263</v>
      </c>
      <c r="B4801" s="370" t="s">
        <v>36227</v>
      </c>
      <c r="C4801" s="14" t="s">
        <v>165</v>
      </c>
      <c r="D4801" s="14" t="s">
        <v>41008</v>
      </c>
    </row>
    <row r="4802" spans="1:4" ht="15.75" customHeight="1">
      <c r="A4802" s="14" t="s">
        <v>35264</v>
      </c>
      <c r="B4802" s="370" t="s">
        <v>36228</v>
      </c>
      <c r="C4802" s="14" t="s">
        <v>165</v>
      </c>
      <c r="D4802" s="14" t="s">
        <v>19145</v>
      </c>
    </row>
    <row r="4803" spans="1:4" ht="15.75" customHeight="1">
      <c r="A4803" s="14" t="s">
        <v>35265</v>
      </c>
      <c r="B4803" s="370" t="s">
        <v>36229</v>
      </c>
      <c r="C4803" s="14" t="s">
        <v>165</v>
      </c>
      <c r="D4803" s="14" t="s">
        <v>19105</v>
      </c>
    </row>
    <row r="4804" spans="1:4" ht="15.75" customHeight="1">
      <c r="A4804" s="14" t="s">
        <v>35266</v>
      </c>
      <c r="B4804" s="370" t="s">
        <v>36230</v>
      </c>
      <c r="C4804" s="14" t="s">
        <v>165</v>
      </c>
      <c r="D4804" s="14" t="s">
        <v>19871</v>
      </c>
    </row>
    <row r="4805" spans="1:4" ht="15.75" customHeight="1">
      <c r="A4805" s="14" t="s">
        <v>35267</v>
      </c>
      <c r="B4805" s="370" t="s">
        <v>36231</v>
      </c>
      <c r="C4805" s="14" t="s">
        <v>165</v>
      </c>
      <c r="D4805" s="14" t="s">
        <v>18997</v>
      </c>
    </row>
    <row r="4806" spans="1:4" ht="15.75" customHeight="1">
      <c r="A4806" s="14" t="s">
        <v>35268</v>
      </c>
      <c r="B4806" s="370" t="s">
        <v>36232</v>
      </c>
      <c r="C4806" s="14" t="s">
        <v>165</v>
      </c>
      <c r="D4806" s="14" t="s">
        <v>37151</v>
      </c>
    </row>
    <row r="4807" spans="1:4" ht="15.75" customHeight="1">
      <c r="A4807" s="14" t="s">
        <v>35269</v>
      </c>
      <c r="B4807" s="370" t="s">
        <v>36233</v>
      </c>
      <c r="C4807" s="14" t="s">
        <v>165</v>
      </c>
      <c r="D4807" s="14" t="s">
        <v>18999</v>
      </c>
    </row>
    <row r="4808" spans="1:4" ht="15.75" customHeight="1">
      <c r="A4808" s="14" t="s">
        <v>35270</v>
      </c>
      <c r="B4808" s="370" t="s">
        <v>36234</v>
      </c>
      <c r="C4808" s="14" t="s">
        <v>165</v>
      </c>
      <c r="D4808" s="14" t="s">
        <v>40883</v>
      </c>
    </row>
    <row r="4809" spans="1:4" ht="15.75" customHeight="1">
      <c r="A4809" s="14" t="s">
        <v>35271</v>
      </c>
      <c r="B4809" s="370" t="s">
        <v>36235</v>
      </c>
      <c r="C4809" s="14" t="s">
        <v>165</v>
      </c>
      <c r="D4809" s="14" t="s">
        <v>36571</v>
      </c>
    </row>
    <row r="4810" spans="1:4" ht="15.75" customHeight="1">
      <c r="A4810" s="14" t="s">
        <v>35272</v>
      </c>
      <c r="B4810" s="370" t="s">
        <v>36236</v>
      </c>
      <c r="C4810" s="14" t="s">
        <v>165</v>
      </c>
      <c r="D4810" s="14" t="s">
        <v>19383</v>
      </c>
    </row>
    <row r="4811" spans="1:4" ht="15.75" customHeight="1">
      <c r="A4811" s="14" t="s">
        <v>35273</v>
      </c>
      <c r="B4811" s="370" t="s">
        <v>36237</v>
      </c>
      <c r="C4811" s="14" t="s">
        <v>165</v>
      </c>
      <c r="D4811" s="14" t="s">
        <v>41228</v>
      </c>
    </row>
    <row r="4812" spans="1:4" ht="15.75" customHeight="1">
      <c r="A4812" s="14" t="s">
        <v>35274</v>
      </c>
      <c r="B4812" s="370" t="s">
        <v>36238</v>
      </c>
      <c r="C4812" s="14" t="s">
        <v>165</v>
      </c>
      <c r="D4812" s="14" t="s">
        <v>41229</v>
      </c>
    </row>
    <row r="4813" spans="1:4" ht="15.75" customHeight="1">
      <c r="A4813" s="14" t="s">
        <v>35275</v>
      </c>
      <c r="B4813" s="370" t="s">
        <v>36239</v>
      </c>
      <c r="C4813" s="14" t="s">
        <v>165</v>
      </c>
      <c r="D4813" s="14" t="s">
        <v>21768</v>
      </c>
    </row>
    <row r="4814" spans="1:4" ht="15.75" customHeight="1">
      <c r="A4814" s="14" t="s">
        <v>35276</v>
      </c>
      <c r="B4814" s="370" t="s">
        <v>36240</v>
      </c>
      <c r="C4814" s="14" t="s">
        <v>165</v>
      </c>
      <c r="D4814" s="14" t="s">
        <v>21605</v>
      </c>
    </row>
    <row r="4815" spans="1:4" ht="15.75" customHeight="1">
      <c r="A4815" s="14" t="s">
        <v>35277</v>
      </c>
      <c r="B4815" s="370" t="s">
        <v>36241</v>
      </c>
      <c r="C4815" s="14" t="s">
        <v>165</v>
      </c>
      <c r="D4815" s="14" t="s">
        <v>21812</v>
      </c>
    </row>
    <row r="4816" spans="1:4" ht="15.75" customHeight="1">
      <c r="A4816" s="14" t="s">
        <v>35278</v>
      </c>
      <c r="B4816" s="370" t="s">
        <v>36242</v>
      </c>
      <c r="C4816" s="14" t="s">
        <v>165</v>
      </c>
      <c r="D4816" s="14" t="s">
        <v>41230</v>
      </c>
    </row>
    <row r="4817" spans="1:4" ht="15.75" customHeight="1">
      <c r="A4817" s="14" t="s">
        <v>35279</v>
      </c>
      <c r="B4817" s="370" t="s">
        <v>36243</v>
      </c>
      <c r="C4817" s="14" t="s">
        <v>165</v>
      </c>
      <c r="D4817" s="14" t="s">
        <v>36563</v>
      </c>
    </row>
    <row r="4818" spans="1:4" ht="15.75" customHeight="1">
      <c r="A4818" s="14" t="s">
        <v>35280</v>
      </c>
      <c r="B4818" s="370" t="s">
        <v>36244</v>
      </c>
      <c r="C4818" s="14" t="s">
        <v>165</v>
      </c>
      <c r="D4818" s="14" t="s">
        <v>37980</v>
      </c>
    </row>
    <row r="4819" spans="1:4" ht="15.75" customHeight="1">
      <c r="A4819" s="14" t="s">
        <v>35281</v>
      </c>
      <c r="B4819" s="370" t="s">
        <v>36245</v>
      </c>
      <c r="C4819" s="14" t="s">
        <v>165</v>
      </c>
      <c r="D4819" s="14" t="s">
        <v>37309</v>
      </c>
    </row>
    <row r="4820" spans="1:4" ht="15.75" customHeight="1">
      <c r="A4820" s="14" t="s">
        <v>35282</v>
      </c>
      <c r="B4820" s="370" t="s">
        <v>36246</v>
      </c>
      <c r="C4820" s="14" t="s">
        <v>165</v>
      </c>
      <c r="D4820" s="14" t="s">
        <v>41218</v>
      </c>
    </row>
    <row r="4821" spans="1:4" ht="15.75" customHeight="1">
      <c r="A4821" s="14" t="s">
        <v>35283</v>
      </c>
      <c r="B4821" s="370" t="s">
        <v>36247</v>
      </c>
      <c r="C4821" s="14" t="s">
        <v>165</v>
      </c>
      <c r="D4821" s="14" t="s">
        <v>41105</v>
      </c>
    </row>
    <row r="4822" spans="1:4" ht="15.75" customHeight="1">
      <c r="A4822" s="14" t="s">
        <v>35284</v>
      </c>
      <c r="B4822" s="370" t="s">
        <v>36248</v>
      </c>
      <c r="C4822" s="14" t="s">
        <v>165</v>
      </c>
      <c r="D4822" s="14" t="s">
        <v>41224</v>
      </c>
    </row>
    <row r="4823" spans="1:4" ht="15.75" customHeight="1">
      <c r="A4823" s="14" t="s">
        <v>35285</v>
      </c>
      <c r="B4823" s="370" t="s">
        <v>36249</v>
      </c>
      <c r="C4823" s="14" t="s">
        <v>165</v>
      </c>
      <c r="D4823" s="14" t="s">
        <v>21872</v>
      </c>
    </row>
    <row r="4824" spans="1:4" ht="15.75" customHeight="1">
      <c r="A4824" s="14" t="s">
        <v>35286</v>
      </c>
      <c r="B4824" s="370" t="s">
        <v>36250</v>
      </c>
      <c r="C4824" s="14" t="s">
        <v>165</v>
      </c>
      <c r="D4824" s="14" t="s">
        <v>21837</v>
      </c>
    </row>
    <row r="4825" spans="1:4" ht="15.75" customHeight="1">
      <c r="A4825" s="14" t="s">
        <v>35287</v>
      </c>
      <c r="B4825" s="370" t="s">
        <v>36251</v>
      </c>
      <c r="C4825" s="14" t="s">
        <v>165</v>
      </c>
      <c r="D4825" s="14" t="s">
        <v>41231</v>
      </c>
    </row>
    <row r="4826" spans="1:4" ht="15.75" customHeight="1">
      <c r="A4826" s="14" t="s">
        <v>35288</v>
      </c>
      <c r="B4826" s="370" t="s">
        <v>36252</v>
      </c>
      <c r="C4826" s="14" t="s">
        <v>165</v>
      </c>
      <c r="D4826" s="14" t="s">
        <v>21887</v>
      </c>
    </row>
    <row r="4827" spans="1:4" ht="15.75" customHeight="1">
      <c r="A4827" s="14" t="s">
        <v>35289</v>
      </c>
      <c r="B4827" s="370" t="s">
        <v>36253</v>
      </c>
      <c r="C4827" s="14" t="s">
        <v>165</v>
      </c>
      <c r="D4827" s="14" t="s">
        <v>18866</v>
      </c>
    </row>
    <row r="4828" spans="1:4" ht="15.75" customHeight="1">
      <c r="A4828" s="14" t="s">
        <v>35290</v>
      </c>
      <c r="B4828" s="370" t="s">
        <v>36254</v>
      </c>
      <c r="C4828" s="14" t="s">
        <v>165</v>
      </c>
      <c r="D4828" s="14" t="s">
        <v>41232</v>
      </c>
    </row>
    <row r="4829" spans="1:4" ht="15.75" customHeight="1">
      <c r="A4829" s="14" t="s">
        <v>35291</v>
      </c>
      <c r="B4829" s="370" t="s">
        <v>36255</v>
      </c>
      <c r="C4829" s="14" t="s">
        <v>165</v>
      </c>
      <c r="D4829" s="14" t="s">
        <v>36453</v>
      </c>
    </row>
    <row r="4830" spans="1:4" ht="15.75" customHeight="1">
      <c r="A4830" s="14" t="s">
        <v>35292</v>
      </c>
      <c r="B4830" s="370" t="s">
        <v>36256</v>
      </c>
      <c r="C4830" s="14" t="s">
        <v>165</v>
      </c>
      <c r="D4830" s="14" t="s">
        <v>37694</v>
      </c>
    </row>
    <row r="4831" spans="1:4" ht="15.75" customHeight="1">
      <c r="A4831" s="14" t="s">
        <v>35293</v>
      </c>
      <c r="B4831" s="370" t="s">
        <v>36257</v>
      </c>
      <c r="C4831" s="14" t="s">
        <v>165</v>
      </c>
      <c r="D4831" s="14" t="s">
        <v>19289</v>
      </c>
    </row>
    <row r="4832" spans="1:4" ht="15.75" customHeight="1">
      <c r="A4832" s="14" t="s">
        <v>35294</v>
      </c>
      <c r="B4832" s="370" t="s">
        <v>36258</v>
      </c>
      <c r="C4832" s="14" t="s">
        <v>165</v>
      </c>
      <c r="D4832" s="14" t="s">
        <v>21735</v>
      </c>
    </row>
    <row r="4833" spans="1:4" ht="15.75" customHeight="1">
      <c r="A4833" s="14" t="s">
        <v>35295</v>
      </c>
      <c r="B4833" s="370" t="s">
        <v>36259</v>
      </c>
      <c r="C4833" s="14" t="s">
        <v>165</v>
      </c>
      <c r="D4833" s="14" t="s">
        <v>36461</v>
      </c>
    </row>
    <row r="4834" spans="1:4" ht="15.75" customHeight="1">
      <c r="A4834" s="14" t="s">
        <v>35296</v>
      </c>
      <c r="B4834" s="370" t="s">
        <v>36260</v>
      </c>
      <c r="C4834" s="14" t="s">
        <v>165</v>
      </c>
      <c r="D4834" s="14" t="s">
        <v>41233</v>
      </c>
    </row>
    <row r="4835" spans="1:4" ht="15.75" customHeight="1">
      <c r="A4835" s="14" t="s">
        <v>35297</v>
      </c>
      <c r="B4835" s="370" t="s">
        <v>36261</v>
      </c>
      <c r="C4835" s="14" t="s">
        <v>165</v>
      </c>
      <c r="D4835" s="14" t="s">
        <v>18736</v>
      </c>
    </row>
    <row r="4836" spans="1:4" ht="15.75" customHeight="1">
      <c r="A4836" s="14" t="s">
        <v>35298</v>
      </c>
      <c r="B4836" s="370" t="s">
        <v>36262</v>
      </c>
      <c r="C4836" s="14" t="s">
        <v>165</v>
      </c>
      <c r="D4836" s="14" t="s">
        <v>36647</v>
      </c>
    </row>
    <row r="4837" spans="1:4" ht="15.75" customHeight="1">
      <c r="A4837" s="14" t="s">
        <v>35299</v>
      </c>
      <c r="B4837" s="370" t="s">
        <v>36263</v>
      </c>
      <c r="C4837" s="14" t="s">
        <v>165</v>
      </c>
      <c r="D4837" s="14" t="s">
        <v>36923</v>
      </c>
    </row>
    <row r="4838" spans="1:4" ht="15.75" customHeight="1">
      <c r="A4838" s="14" t="s">
        <v>35300</v>
      </c>
      <c r="B4838" s="370" t="s">
        <v>36264</v>
      </c>
      <c r="C4838" s="14" t="s">
        <v>165</v>
      </c>
      <c r="D4838" s="14" t="s">
        <v>40333</v>
      </c>
    </row>
    <row r="4839" spans="1:4" ht="15.75" customHeight="1">
      <c r="A4839" s="14" t="s">
        <v>35301</v>
      </c>
      <c r="B4839" s="370" t="s">
        <v>36265</v>
      </c>
      <c r="C4839" s="14" t="s">
        <v>165</v>
      </c>
      <c r="D4839" s="14" t="s">
        <v>36463</v>
      </c>
    </row>
    <row r="4840" spans="1:4" ht="15.75" customHeight="1">
      <c r="A4840" s="14" t="s">
        <v>35302</v>
      </c>
      <c r="B4840" s="370" t="s">
        <v>36266</v>
      </c>
      <c r="C4840" s="14" t="s">
        <v>165</v>
      </c>
      <c r="D4840" s="14" t="s">
        <v>19162</v>
      </c>
    </row>
    <row r="4841" spans="1:4" ht="15.75" customHeight="1">
      <c r="A4841" s="14" t="s">
        <v>35303</v>
      </c>
      <c r="B4841" s="370" t="s">
        <v>36267</v>
      </c>
      <c r="C4841" s="14" t="s">
        <v>165</v>
      </c>
      <c r="D4841" s="14" t="s">
        <v>41234</v>
      </c>
    </row>
    <row r="4842" spans="1:4" ht="15.75" customHeight="1">
      <c r="A4842" s="14" t="s">
        <v>35304</v>
      </c>
      <c r="B4842" s="370" t="s">
        <v>36268</v>
      </c>
      <c r="C4842" s="14" t="s">
        <v>165</v>
      </c>
      <c r="D4842" s="14" t="s">
        <v>41235</v>
      </c>
    </row>
    <row r="4843" spans="1:4" ht="15.75" customHeight="1">
      <c r="A4843" s="14" t="s">
        <v>35305</v>
      </c>
      <c r="B4843" s="370" t="s">
        <v>36269</v>
      </c>
      <c r="C4843" s="14" t="s">
        <v>165</v>
      </c>
      <c r="D4843" s="14" t="s">
        <v>41236</v>
      </c>
    </row>
    <row r="4844" spans="1:4" ht="15.75" customHeight="1">
      <c r="A4844" s="14" t="s">
        <v>35306</v>
      </c>
      <c r="B4844" s="370" t="s">
        <v>36270</v>
      </c>
      <c r="C4844" s="14" t="s">
        <v>165</v>
      </c>
      <c r="D4844" s="14" t="s">
        <v>41237</v>
      </c>
    </row>
    <row r="4845" spans="1:4" ht="15.75" customHeight="1">
      <c r="A4845" s="14" t="s">
        <v>35307</v>
      </c>
      <c r="B4845" s="370" t="s">
        <v>36271</v>
      </c>
      <c r="C4845" s="14" t="s">
        <v>165</v>
      </c>
      <c r="D4845" s="14" t="s">
        <v>41238</v>
      </c>
    </row>
    <row r="4846" spans="1:4" ht="15.75" customHeight="1">
      <c r="A4846" s="14" t="s">
        <v>35308</v>
      </c>
      <c r="B4846" s="370" t="s">
        <v>36272</v>
      </c>
      <c r="C4846" s="14" t="s">
        <v>165</v>
      </c>
      <c r="D4846" s="14" t="s">
        <v>40796</v>
      </c>
    </row>
    <row r="4847" spans="1:4" ht="15.75" customHeight="1">
      <c r="A4847" s="14" t="s">
        <v>35309</v>
      </c>
      <c r="B4847" s="370" t="s">
        <v>36273</v>
      </c>
      <c r="C4847" s="14" t="s">
        <v>165</v>
      </c>
      <c r="D4847" s="14" t="s">
        <v>18845</v>
      </c>
    </row>
    <row r="4848" spans="1:4" ht="15.75" customHeight="1">
      <c r="A4848" s="14" t="s">
        <v>35310</v>
      </c>
      <c r="B4848" s="370" t="s">
        <v>36274</v>
      </c>
      <c r="C4848" s="14" t="s">
        <v>165</v>
      </c>
      <c r="D4848" s="14" t="s">
        <v>37189</v>
      </c>
    </row>
    <row r="4849" spans="1:4" ht="15.75" customHeight="1">
      <c r="A4849" s="14" t="s">
        <v>35311</v>
      </c>
      <c r="B4849" s="370" t="s">
        <v>36275</v>
      </c>
      <c r="C4849" s="14" t="s">
        <v>165</v>
      </c>
      <c r="D4849" s="14" t="s">
        <v>19275</v>
      </c>
    </row>
    <row r="4850" spans="1:4" ht="15.75" customHeight="1">
      <c r="A4850" s="14" t="s">
        <v>35312</v>
      </c>
      <c r="B4850" s="370" t="s">
        <v>36276</v>
      </c>
      <c r="C4850" s="14" t="s">
        <v>165</v>
      </c>
      <c r="D4850" s="14" t="s">
        <v>37388</v>
      </c>
    </row>
    <row r="4851" spans="1:4" ht="15.75" customHeight="1">
      <c r="A4851" s="14" t="s">
        <v>35313</v>
      </c>
      <c r="B4851" s="370" t="s">
        <v>36277</v>
      </c>
      <c r="C4851" s="14" t="s">
        <v>165</v>
      </c>
      <c r="D4851" s="14" t="s">
        <v>41239</v>
      </c>
    </row>
    <row r="4852" spans="1:4" ht="15.75" customHeight="1">
      <c r="A4852" s="14" t="s">
        <v>35314</v>
      </c>
      <c r="B4852" s="370" t="s">
        <v>36278</v>
      </c>
      <c r="C4852" s="14" t="s">
        <v>165</v>
      </c>
      <c r="D4852" s="14" t="s">
        <v>41240</v>
      </c>
    </row>
    <row r="4853" spans="1:4" ht="15.75" customHeight="1">
      <c r="A4853" s="14" t="s">
        <v>35315</v>
      </c>
      <c r="B4853" s="370" t="s">
        <v>36279</v>
      </c>
      <c r="C4853" s="14" t="s">
        <v>165</v>
      </c>
      <c r="D4853" s="14" t="s">
        <v>41102</v>
      </c>
    </row>
    <row r="4854" spans="1:4" ht="15.75" customHeight="1">
      <c r="A4854" s="14" t="s">
        <v>35316</v>
      </c>
      <c r="B4854" s="370" t="s">
        <v>36280</v>
      </c>
      <c r="C4854" s="14" t="s">
        <v>165</v>
      </c>
      <c r="D4854" s="14" t="s">
        <v>37005</v>
      </c>
    </row>
    <row r="4855" spans="1:4" ht="15.75" customHeight="1">
      <c r="A4855" s="14" t="s">
        <v>35317</v>
      </c>
      <c r="B4855" s="370" t="s">
        <v>36280</v>
      </c>
      <c r="C4855" s="14" t="s">
        <v>165</v>
      </c>
      <c r="D4855" s="14" t="s">
        <v>18929</v>
      </c>
    </row>
    <row r="4856" spans="1:4" ht="15.75" customHeight="1">
      <c r="A4856" s="14" t="s">
        <v>35318</v>
      </c>
      <c r="B4856" s="370" t="s">
        <v>36281</v>
      </c>
      <c r="C4856" s="14" t="s">
        <v>165</v>
      </c>
      <c r="D4856" s="14" t="s">
        <v>37817</v>
      </c>
    </row>
    <row r="4857" spans="1:4" ht="15.75" customHeight="1">
      <c r="A4857" s="14" t="s">
        <v>35319</v>
      </c>
      <c r="B4857" s="370" t="s">
        <v>36282</v>
      </c>
      <c r="C4857" s="14" t="s">
        <v>165</v>
      </c>
      <c r="D4857" s="14" t="s">
        <v>36575</v>
      </c>
    </row>
    <row r="4858" spans="1:4" ht="15.75" customHeight="1">
      <c r="A4858" s="14" t="s">
        <v>35320</v>
      </c>
      <c r="B4858" s="370" t="s">
        <v>36283</v>
      </c>
      <c r="C4858" s="14" t="s">
        <v>165</v>
      </c>
      <c r="D4858" s="14" t="s">
        <v>39684</v>
      </c>
    </row>
    <row r="4859" spans="1:4" ht="15.75" customHeight="1">
      <c r="A4859" s="14" t="s">
        <v>35321</v>
      </c>
      <c r="B4859" s="370" t="s">
        <v>36284</v>
      </c>
      <c r="C4859" s="14" t="s">
        <v>165</v>
      </c>
      <c r="D4859" s="14" t="s">
        <v>22066</v>
      </c>
    </row>
    <row r="4860" spans="1:4" ht="15.75" customHeight="1">
      <c r="A4860" s="14" t="s">
        <v>35322</v>
      </c>
      <c r="B4860" s="370" t="s">
        <v>36285</v>
      </c>
      <c r="C4860" s="14" t="s">
        <v>165</v>
      </c>
      <c r="D4860" s="14" t="s">
        <v>22066</v>
      </c>
    </row>
    <row r="4861" spans="1:4" ht="15.75" customHeight="1">
      <c r="A4861" s="14" t="s">
        <v>35323</v>
      </c>
      <c r="B4861" s="370" t="s">
        <v>36286</v>
      </c>
      <c r="C4861" s="14" t="s">
        <v>165</v>
      </c>
      <c r="D4861" s="14" t="s">
        <v>37018</v>
      </c>
    </row>
    <row r="4862" spans="1:4" ht="15.75" customHeight="1">
      <c r="A4862" s="14" t="s">
        <v>35324</v>
      </c>
      <c r="B4862" s="370" t="s">
        <v>36287</v>
      </c>
      <c r="C4862" s="14" t="s">
        <v>165</v>
      </c>
      <c r="D4862" s="14" t="s">
        <v>41241</v>
      </c>
    </row>
    <row r="4863" spans="1:4" ht="15.75" customHeight="1">
      <c r="A4863" s="14" t="s">
        <v>35325</v>
      </c>
      <c r="B4863" s="370" t="s">
        <v>36288</v>
      </c>
      <c r="C4863" s="14" t="s">
        <v>165</v>
      </c>
      <c r="D4863" s="14" t="s">
        <v>37193</v>
      </c>
    </row>
    <row r="4864" spans="1:4" ht="15.75" customHeight="1">
      <c r="A4864" s="14" t="s">
        <v>35326</v>
      </c>
      <c r="B4864" s="370" t="s">
        <v>36289</v>
      </c>
      <c r="C4864" s="14" t="s">
        <v>165</v>
      </c>
      <c r="D4864" s="14" t="s">
        <v>41242</v>
      </c>
    </row>
    <row r="4865" spans="1:4" ht="15.75" customHeight="1">
      <c r="A4865" s="14" t="s">
        <v>35327</v>
      </c>
      <c r="B4865" s="370" t="s">
        <v>36290</v>
      </c>
      <c r="C4865" s="14" t="s">
        <v>165</v>
      </c>
      <c r="D4865" s="14" t="s">
        <v>41243</v>
      </c>
    </row>
    <row r="4866" spans="1:4" ht="15.75" customHeight="1">
      <c r="A4866" s="14" t="s">
        <v>35328</v>
      </c>
      <c r="B4866" s="370" t="s">
        <v>36291</v>
      </c>
      <c r="C4866" s="14" t="s">
        <v>165</v>
      </c>
      <c r="D4866" s="14" t="s">
        <v>37983</v>
      </c>
    </row>
    <row r="4867" spans="1:4" ht="15.75" customHeight="1">
      <c r="A4867" s="14" t="s">
        <v>35329</v>
      </c>
      <c r="B4867" s="370" t="s">
        <v>36292</v>
      </c>
      <c r="C4867" s="14" t="s">
        <v>165</v>
      </c>
      <c r="D4867" s="14" t="s">
        <v>37390</v>
      </c>
    </row>
    <row r="4868" spans="1:4" ht="15.75" customHeight="1">
      <c r="A4868" s="14" t="s">
        <v>35330</v>
      </c>
      <c r="B4868" s="370" t="s">
        <v>36293</v>
      </c>
      <c r="C4868" s="14" t="s">
        <v>165</v>
      </c>
      <c r="D4868" s="14" t="s">
        <v>37680</v>
      </c>
    </row>
    <row r="4869" spans="1:4" ht="15.75" customHeight="1">
      <c r="A4869" s="14" t="s">
        <v>35331</v>
      </c>
      <c r="B4869" s="370" t="s">
        <v>36294</v>
      </c>
      <c r="C4869" s="14" t="s">
        <v>165</v>
      </c>
      <c r="D4869" s="14" t="s">
        <v>41244</v>
      </c>
    </row>
    <row r="4870" spans="1:4" ht="15.75" customHeight="1">
      <c r="A4870" s="14" t="s">
        <v>35332</v>
      </c>
      <c r="B4870" s="370" t="s">
        <v>36295</v>
      </c>
      <c r="C4870" s="14" t="s">
        <v>165</v>
      </c>
      <c r="D4870" s="14" t="s">
        <v>41245</v>
      </c>
    </row>
    <row r="4871" spans="1:4" ht="15.75" customHeight="1">
      <c r="A4871" s="14" t="s">
        <v>35333</v>
      </c>
      <c r="B4871" s="370" t="s">
        <v>36296</v>
      </c>
      <c r="C4871" s="14" t="s">
        <v>165</v>
      </c>
      <c r="D4871" s="14" t="s">
        <v>41021</v>
      </c>
    </row>
    <row r="4872" spans="1:4" ht="15.75" customHeight="1">
      <c r="A4872" s="14" t="s">
        <v>35334</v>
      </c>
      <c r="B4872" s="370" t="s">
        <v>36297</v>
      </c>
      <c r="C4872" s="14" t="s">
        <v>165</v>
      </c>
      <c r="D4872" s="14" t="s">
        <v>41246</v>
      </c>
    </row>
    <row r="4873" spans="1:4" ht="15.75" customHeight="1">
      <c r="A4873" s="14" t="s">
        <v>35335</v>
      </c>
      <c r="B4873" s="370" t="s">
        <v>36298</v>
      </c>
      <c r="C4873" s="14" t="s">
        <v>165</v>
      </c>
      <c r="D4873" s="14" t="s">
        <v>41247</v>
      </c>
    </row>
    <row r="4874" spans="1:4" ht="15.75" customHeight="1">
      <c r="A4874" s="14" t="s">
        <v>35336</v>
      </c>
      <c r="B4874" s="370" t="s">
        <v>36299</v>
      </c>
      <c r="C4874" s="14" t="s">
        <v>165</v>
      </c>
      <c r="D4874" s="14" t="s">
        <v>41248</v>
      </c>
    </row>
    <row r="4875" spans="1:4" ht="15.75" customHeight="1">
      <c r="A4875" s="14" t="s">
        <v>35337</v>
      </c>
      <c r="B4875" s="370" t="s">
        <v>36300</v>
      </c>
      <c r="C4875" s="14" t="s">
        <v>165</v>
      </c>
      <c r="D4875" s="14" t="s">
        <v>41249</v>
      </c>
    </row>
    <row r="4876" spans="1:4" ht="15.75" customHeight="1">
      <c r="A4876" s="14" t="s">
        <v>35338</v>
      </c>
      <c r="B4876" s="370" t="s">
        <v>36301</v>
      </c>
      <c r="C4876" s="14" t="s">
        <v>165</v>
      </c>
      <c r="D4876" s="14" t="s">
        <v>41250</v>
      </c>
    </row>
    <row r="4877" spans="1:4" ht="15.75" customHeight="1">
      <c r="A4877" s="14" t="s">
        <v>35339</v>
      </c>
      <c r="B4877" s="370" t="s">
        <v>36302</v>
      </c>
      <c r="C4877" s="14" t="s">
        <v>165</v>
      </c>
      <c r="D4877" s="14" t="s">
        <v>41251</v>
      </c>
    </row>
    <row r="4878" spans="1:4" ht="15.75" customHeight="1">
      <c r="A4878" s="14" t="s">
        <v>35340</v>
      </c>
      <c r="B4878" s="370" t="s">
        <v>36303</v>
      </c>
      <c r="C4878" s="14" t="s">
        <v>165</v>
      </c>
      <c r="D4878" s="14" t="s">
        <v>37292</v>
      </c>
    </row>
    <row r="4879" spans="1:4" ht="15.75" customHeight="1">
      <c r="A4879" s="14" t="s">
        <v>35341</v>
      </c>
      <c r="B4879" s="370" t="s">
        <v>36304</v>
      </c>
      <c r="C4879" s="14" t="s">
        <v>165</v>
      </c>
      <c r="D4879" s="14" t="s">
        <v>41252</v>
      </c>
    </row>
    <row r="4880" spans="1:4" ht="15.75" customHeight="1">
      <c r="A4880" s="14" t="s">
        <v>35342</v>
      </c>
      <c r="B4880" s="370" t="s">
        <v>36305</v>
      </c>
      <c r="C4880" s="14" t="s">
        <v>165</v>
      </c>
      <c r="D4880" s="14" t="s">
        <v>41253</v>
      </c>
    </row>
    <row r="4881" spans="1:4" ht="15.75" customHeight="1">
      <c r="A4881" s="14" t="s">
        <v>35343</v>
      </c>
      <c r="B4881" s="370" t="s">
        <v>36306</v>
      </c>
      <c r="C4881" s="14" t="s">
        <v>165</v>
      </c>
      <c r="D4881" s="14" t="s">
        <v>36526</v>
      </c>
    </row>
    <row r="4882" spans="1:4" ht="15.75" customHeight="1">
      <c r="A4882" s="14" t="s">
        <v>35344</v>
      </c>
      <c r="B4882" s="370" t="s">
        <v>36307</v>
      </c>
      <c r="C4882" s="14" t="s">
        <v>165</v>
      </c>
      <c r="D4882" s="14" t="s">
        <v>39130</v>
      </c>
    </row>
    <row r="4883" spans="1:4" ht="15.75" customHeight="1">
      <c r="A4883" s="14" t="s">
        <v>9619</v>
      </c>
      <c r="B4883" s="370" t="s">
        <v>16046</v>
      </c>
      <c r="C4883" s="14" t="s">
        <v>165</v>
      </c>
      <c r="D4883" s="14" t="s">
        <v>39489</v>
      </c>
    </row>
    <row r="4884" spans="1:4" ht="15.75" customHeight="1">
      <c r="A4884" s="14" t="s">
        <v>9620</v>
      </c>
      <c r="B4884" s="370" t="s">
        <v>16047</v>
      </c>
      <c r="C4884" s="14" t="s">
        <v>165</v>
      </c>
      <c r="D4884" s="14" t="s">
        <v>41254</v>
      </c>
    </row>
    <row r="4885" spans="1:4" ht="15.75" customHeight="1">
      <c r="A4885" s="14" t="s">
        <v>9621</v>
      </c>
      <c r="B4885" s="370" t="s">
        <v>16048</v>
      </c>
      <c r="C4885" s="14" t="s">
        <v>165</v>
      </c>
      <c r="D4885" s="14" t="s">
        <v>41255</v>
      </c>
    </row>
    <row r="4886" spans="1:4" ht="15.75" customHeight="1">
      <c r="A4886" s="14" t="s">
        <v>9622</v>
      </c>
      <c r="B4886" s="370" t="s">
        <v>16049</v>
      </c>
      <c r="C4886" s="14" t="s">
        <v>165</v>
      </c>
      <c r="D4886" s="14" t="s">
        <v>41256</v>
      </c>
    </row>
    <row r="4887" spans="1:4" ht="15.75" customHeight="1">
      <c r="A4887" s="14" t="s">
        <v>9623</v>
      </c>
      <c r="B4887" s="370" t="s">
        <v>16050</v>
      </c>
      <c r="C4887" s="14" t="s">
        <v>165</v>
      </c>
      <c r="D4887" s="14" t="s">
        <v>36556</v>
      </c>
    </row>
    <row r="4888" spans="1:4" ht="15.75" customHeight="1">
      <c r="A4888" s="14" t="s">
        <v>9624</v>
      </c>
      <c r="B4888" s="370" t="s">
        <v>16051</v>
      </c>
      <c r="C4888" s="14" t="s">
        <v>165</v>
      </c>
      <c r="D4888" s="14" t="s">
        <v>41257</v>
      </c>
    </row>
    <row r="4889" spans="1:4" ht="15.75" customHeight="1">
      <c r="A4889" s="14" t="s">
        <v>9625</v>
      </c>
      <c r="B4889" s="370" t="s">
        <v>16052</v>
      </c>
      <c r="C4889" s="14" t="s">
        <v>165</v>
      </c>
      <c r="D4889" s="14" t="s">
        <v>41258</v>
      </c>
    </row>
    <row r="4890" spans="1:4" ht="15.75" customHeight="1">
      <c r="A4890" s="14" t="s">
        <v>9626</v>
      </c>
      <c r="B4890" s="370" t="s">
        <v>16053</v>
      </c>
      <c r="C4890" s="14" t="s">
        <v>165</v>
      </c>
      <c r="D4890" s="14" t="s">
        <v>41259</v>
      </c>
    </row>
    <row r="4891" spans="1:4" ht="15.75" customHeight="1">
      <c r="A4891" s="14" t="s">
        <v>9627</v>
      </c>
      <c r="B4891" s="370" t="s">
        <v>16054</v>
      </c>
      <c r="C4891" s="14" t="s">
        <v>165</v>
      </c>
      <c r="D4891" s="14" t="s">
        <v>37923</v>
      </c>
    </row>
    <row r="4892" spans="1:4" ht="15.75" customHeight="1">
      <c r="A4892" s="14" t="s">
        <v>9628</v>
      </c>
      <c r="B4892" s="370" t="s">
        <v>16055</v>
      </c>
      <c r="C4892" s="14" t="s">
        <v>165</v>
      </c>
      <c r="D4892" s="14" t="s">
        <v>41260</v>
      </c>
    </row>
    <row r="4893" spans="1:4" ht="15.75" customHeight="1">
      <c r="A4893" s="14" t="s">
        <v>9629</v>
      </c>
      <c r="B4893" s="370" t="s">
        <v>16056</v>
      </c>
      <c r="C4893" s="14" t="s">
        <v>165</v>
      </c>
      <c r="D4893" s="14" t="s">
        <v>41261</v>
      </c>
    </row>
    <row r="4894" spans="1:4" ht="15.75" customHeight="1">
      <c r="A4894" s="14" t="s">
        <v>9630</v>
      </c>
      <c r="B4894" s="370" t="s">
        <v>16057</v>
      </c>
      <c r="C4894" s="14" t="s">
        <v>165</v>
      </c>
      <c r="D4894" s="14" t="s">
        <v>41262</v>
      </c>
    </row>
    <row r="4895" spans="1:4" ht="15.75" customHeight="1">
      <c r="A4895" s="14" t="s">
        <v>9631</v>
      </c>
      <c r="B4895" s="370" t="s">
        <v>16058</v>
      </c>
      <c r="C4895" s="14" t="s">
        <v>165</v>
      </c>
      <c r="D4895" s="14" t="s">
        <v>41263</v>
      </c>
    </row>
    <row r="4896" spans="1:4" ht="15.75" customHeight="1">
      <c r="A4896" s="14" t="s">
        <v>9632</v>
      </c>
      <c r="B4896" s="370" t="s">
        <v>16059</v>
      </c>
      <c r="C4896" s="14" t="s">
        <v>165</v>
      </c>
      <c r="D4896" s="14" t="s">
        <v>41264</v>
      </c>
    </row>
    <row r="4897" spans="1:4" ht="15.75" customHeight="1">
      <c r="A4897" s="14" t="s">
        <v>9633</v>
      </c>
      <c r="B4897" s="370" t="s">
        <v>16060</v>
      </c>
      <c r="C4897" s="14" t="s">
        <v>165</v>
      </c>
      <c r="D4897" s="14" t="s">
        <v>41265</v>
      </c>
    </row>
    <row r="4898" spans="1:4" ht="15.75" customHeight="1">
      <c r="A4898" s="14" t="s">
        <v>9634</v>
      </c>
      <c r="B4898" s="370" t="s">
        <v>16061</v>
      </c>
      <c r="C4898" s="14" t="s">
        <v>165</v>
      </c>
      <c r="D4898" s="14" t="s">
        <v>41266</v>
      </c>
    </row>
    <row r="4899" spans="1:4" ht="15.75" customHeight="1">
      <c r="A4899" s="14" t="s">
        <v>9635</v>
      </c>
      <c r="B4899" s="370" t="s">
        <v>16062</v>
      </c>
      <c r="C4899" s="14" t="s">
        <v>165</v>
      </c>
      <c r="D4899" s="14" t="s">
        <v>41267</v>
      </c>
    </row>
    <row r="4900" spans="1:4" ht="15.75" customHeight="1">
      <c r="A4900" s="14" t="s">
        <v>9636</v>
      </c>
      <c r="B4900" s="370" t="s">
        <v>16063</v>
      </c>
      <c r="C4900" s="14" t="s">
        <v>165</v>
      </c>
      <c r="D4900" s="14" t="s">
        <v>41268</v>
      </c>
    </row>
    <row r="4901" spans="1:4" ht="15.75" customHeight="1">
      <c r="A4901" s="14" t="s">
        <v>9637</v>
      </c>
      <c r="B4901" s="370" t="s">
        <v>16064</v>
      </c>
      <c r="C4901" s="14" t="s">
        <v>165</v>
      </c>
      <c r="D4901" s="14" t="s">
        <v>41269</v>
      </c>
    </row>
    <row r="4902" spans="1:4" ht="15.75" customHeight="1">
      <c r="A4902" s="14" t="s">
        <v>9638</v>
      </c>
      <c r="B4902" s="370" t="s">
        <v>16065</v>
      </c>
      <c r="C4902" s="14" t="s">
        <v>165</v>
      </c>
      <c r="D4902" s="14" t="s">
        <v>36803</v>
      </c>
    </row>
    <row r="4903" spans="1:4" ht="15.75" customHeight="1">
      <c r="A4903" s="14" t="s">
        <v>9639</v>
      </c>
      <c r="B4903" s="370" t="s">
        <v>16066</v>
      </c>
      <c r="C4903" s="14" t="s">
        <v>165</v>
      </c>
      <c r="D4903" s="14" t="s">
        <v>41270</v>
      </c>
    </row>
    <row r="4904" spans="1:4" ht="15.75" customHeight="1">
      <c r="A4904" s="14" t="s">
        <v>9640</v>
      </c>
      <c r="B4904" s="370" t="s">
        <v>16067</v>
      </c>
      <c r="C4904" s="14" t="s">
        <v>165</v>
      </c>
      <c r="D4904" s="14" t="s">
        <v>41271</v>
      </c>
    </row>
    <row r="4905" spans="1:4" ht="15.75" customHeight="1">
      <c r="A4905" s="14" t="s">
        <v>9641</v>
      </c>
      <c r="B4905" s="370" t="s">
        <v>16068</v>
      </c>
      <c r="C4905" s="14" t="s">
        <v>165</v>
      </c>
      <c r="D4905" s="14" t="s">
        <v>41272</v>
      </c>
    </row>
    <row r="4906" spans="1:4" ht="15.75" customHeight="1">
      <c r="A4906" s="14" t="s">
        <v>9642</v>
      </c>
      <c r="B4906" s="370" t="s">
        <v>16069</v>
      </c>
      <c r="C4906" s="14" t="s">
        <v>165</v>
      </c>
      <c r="D4906" s="14" t="s">
        <v>41273</v>
      </c>
    </row>
    <row r="4907" spans="1:4" ht="15.75" customHeight="1">
      <c r="A4907" s="14" t="s">
        <v>9643</v>
      </c>
      <c r="B4907" s="370" t="s">
        <v>16070</v>
      </c>
      <c r="C4907" s="14" t="s">
        <v>165</v>
      </c>
      <c r="D4907" s="14" t="s">
        <v>36465</v>
      </c>
    </row>
    <row r="4908" spans="1:4" ht="15.75" customHeight="1">
      <c r="A4908" s="14" t="s">
        <v>9644</v>
      </c>
      <c r="B4908" s="370" t="s">
        <v>16071</v>
      </c>
      <c r="C4908" s="14" t="s">
        <v>165</v>
      </c>
      <c r="D4908" s="14" t="s">
        <v>41274</v>
      </c>
    </row>
    <row r="4909" spans="1:4" ht="15.75" customHeight="1">
      <c r="A4909" s="14" t="s">
        <v>9645</v>
      </c>
      <c r="B4909" s="370" t="s">
        <v>16072</v>
      </c>
      <c r="C4909" s="14" t="s">
        <v>165</v>
      </c>
      <c r="D4909" s="14" t="s">
        <v>41275</v>
      </c>
    </row>
    <row r="4910" spans="1:4" ht="15.75" customHeight="1">
      <c r="A4910" s="14" t="s">
        <v>9646</v>
      </c>
      <c r="B4910" s="370" t="s">
        <v>16073</v>
      </c>
      <c r="C4910" s="14" t="s">
        <v>165</v>
      </c>
      <c r="D4910" s="14" t="s">
        <v>41276</v>
      </c>
    </row>
    <row r="4911" spans="1:4" ht="15.75" customHeight="1">
      <c r="A4911" s="14" t="s">
        <v>9647</v>
      </c>
      <c r="B4911" s="370" t="s">
        <v>16074</v>
      </c>
      <c r="C4911" s="14" t="s">
        <v>165</v>
      </c>
      <c r="D4911" s="14" t="s">
        <v>18566</v>
      </c>
    </row>
    <row r="4912" spans="1:4" ht="15.75" customHeight="1">
      <c r="A4912" s="14" t="s">
        <v>9648</v>
      </c>
      <c r="B4912" s="370" t="s">
        <v>16075</v>
      </c>
      <c r="C4912" s="14" t="s">
        <v>165</v>
      </c>
      <c r="D4912" s="14" t="s">
        <v>18372</v>
      </c>
    </row>
    <row r="4913" spans="1:4" ht="15.75" customHeight="1">
      <c r="A4913" s="14" t="s">
        <v>9649</v>
      </c>
      <c r="B4913" s="370" t="s">
        <v>16076</v>
      </c>
      <c r="C4913" s="14" t="s">
        <v>165</v>
      </c>
      <c r="D4913" s="14" t="s">
        <v>19520</v>
      </c>
    </row>
    <row r="4914" spans="1:4" ht="15.75" customHeight="1">
      <c r="A4914" s="14" t="s">
        <v>9650</v>
      </c>
      <c r="B4914" s="370" t="s">
        <v>16077</v>
      </c>
      <c r="C4914" s="14" t="s">
        <v>165</v>
      </c>
      <c r="D4914" s="14" t="s">
        <v>18593</v>
      </c>
    </row>
    <row r="4915" spans="1:4" ht="15.75" customHeight="1">
      <c r="A4915" s="14" t="s">
        <v>9651</v>
      </c>
      <c r="B4915" s="370" t="s">
        <v>16078</v>
      </c>
      <c r="C4915" s="14" t="s">
        <v>165</v>
      </c>
      <c r="D4915" s="14" t="s">
        <v>21880</v>
      </c>
    </row>
    <row r="4916" spans="1:4" ht="15.75" customHeight="1">
      <c r="A4916" s="14" t="s">
        <v>9652</v>
      </c>
      <c r="B4916" s="370" t="s">
        <v>16079</v>
      </c>
      <c r="C4916" s="14" t="s">
        <v>165</v>
      </c>
      <c r="D4916" s="14" t="s">
        <v>18478</v>
      </c>
    </row>
    <row r="4917" spans="1:4" ht="15.75" customHeight="1">
      <c r="A4917" s="14" t="s">
        <v>9653</v>
      </c>
      <c r="B4917" s="370" t="s">
        <v>16080</v>
      </c>
      <c r="C4917" s="14" t="s">
        <v>165</v>
      </c>
      <c r="D4917" s="14" t="s">
        <v>37085</v>
      </c>
    </row>
    <row r="4918" spans="1:4" ht="15.75" customHeight="1">
      <c r="A4918" s="14" t="s">
        <v>9654</v>
      </c>
      <c r="B4918" s="370" t="s">
        <v>16081</v>
      </c>
      <c r="C4918" s="14" t="s">
        <v>165</v>
      </c>
      <c r="D4918" s="14" t="s">
        <v>19282</v>
      </c>
    </row>
    <row r="4919" spans="1:4" ht="15.75" customHeight="1">
      <c r="A4919" s="14" t="s">
        <v>9655</v>
      </c>
      <c r="B4919" s="370" t="s">
        <v>16082</v>
      </c>
      <c r="C4919" s="14" t="s">
        <v>165</v>
      </c>
      <c r="D4919" s="14" t="s">
        <v>19369</v>
      </c>
    </row>
    <row r="4920" spans="1:4" ht="15.75" customHeight="1">
      <c r="A4920" s="14" t="s">
        <v>9656</v>
      </c>
      <c r="B4920" s="370" t="s">
        <v>16083</v>
      </c>
      <c r="C4920" s="14" t="s">
        <v>165</v>
      </c>
      <c r="D4920" s="14" t="s">
        <v>19455</v>
      </c>
    </row>
    <row r="4921" spans="1:4" ht="15.75" customHeight="1">
      <c r="A4921" s="14" t="s">
        <v>9657</v>
      </c>
      <c r="B4921" s="370" t="s">
        <v>16084</v>
      </c>
      <c r="C4921" s="14" t="s">
        <v>165</v>
      </c>
      <c r="D4921" s="14" t="s">
        <v>19645</v>
      </c>
    </row>
    <row r="4922" spans="1:4" ht="15.75" customHeight="1">
      <c r="A4922" s="14" t="s">
        <v>9658</v>
      </c>
      <c r="B4922" s="370" t="s">
        <v>16085</v>
      </c>
      <c r="C4922" s="14" t="s">
        <v>165</v>
      </c>
      <c r="D4922" s="14" t="s">
        <v>19795</v>
      </c>
    </row>
    <row r="4923" spans="1:4" ht="15.75" customHeight="1">
      <c r="A4923" s="14" t="s">
        <v>9659</v>
      </c>
      <c r="B4923" s="370" t="s">
        <v>16086</v>
      </c>
      <c r="C4923" s="14" t="s">
        <v>165</v>
      </c>
      <c r="D4923" s="14" t="s">
        <v>37086</v>
      </c>
    </row>
    <row r="4924" spans="1:4" ht="15.75" customHeight="1">
      <c r="A4924" s="14" t="s">
        <v>9660</v>
      </c>
      <c r="B4924" s="370" t="s">
        <v>16087</v>
      </c>
      <c r="C4924" s="14" t="s">
        <v>165</v>
      </c>
      <c r="D4924" s="14" t="s">
        <v>18554</v>
      </c>
    </row>
    <row r="4925" spans="1:4" ht="15.75" customHeight="1">
      <c r="A4925" s="14" t="s">
        <v>9661</v>
      </c>
      <c r="B4925" s="370" t="s">
        <v>16088</v>
      </c>
      <c r="C4925" s="14" t="s">
        <v>165</v>
      </c>
      <c r="D4925" s="14" t="s">
        <v>21675</v>
      </c>
    </row>
    <row r="4926" spans="1:4" ht="15.75" customHeight="1">
      <c r="A4926" s="14" t="s">
        <v>9662</v>
      </c>
      <c r="B4926" s="370" t="s">
        <v>16089</v>
      </c>
      <c r="C4926" s="14" t="s">
        <v>165</v>
      </c>
      <c r="D4926" s="14" t="s">
        <v>18981</v>
      </c>
    </row>
    <row r="4927" spans="1:4" ht="15.75" customHeight="1">
      <c r="A4927" s="14" t="s">
        <v>9663</v>
      </c>
      <c r="B4927" s="370" t="s">
        <v>16090</v>
      </c>
      <c r="C4927" s="14" t="s">
        <v>165</v>
      </c>
      <c r="D4927" s="14" t="s">
        <v>36727</v>
      </c>
    </row>
    <row r="4928" spans="1:4" ht="15.75" customHeight="1">
      <c r="A4928" s="14" t="s">
        <v>9664</v>
      </c>
      <c r="B4928" s="370" t="s">
        <v>16091</v>
      </c>
      <c r="C4928" s="14" t="s">
        <v>165</v>
      </c>
      <c r="D4928" s="14" t="s">
        <v>18772</v>
      </c>
    </row>
    <row r="4929" spans="1:4" ht="15.75" customHeight="1">
      <c r="A4929" s="14" t="s">
        <v>9665</v>
      </c>
      <c r="B4929" s="370" t="s">
        <v>16092</v>
      </c>
      <c r="C4929" s="14" t="s">
        <v>165</v>
      </c>
      <c r="D4929" s="14" t="s">
        <v>41277</v>
      </c>
    </row>
    <row r="4930" spans="1:4" ht="15.75" customHeight="1">
      <c r="A4930" s="14" t="s">
        <v>9666</v>
      </c>
      <c r="B4930" s="370" t="s">
        <v>16093</v>
      </c>
      <c r="C4930" s="14" t="s">
        <v>165</v>
      </c>
      <c r="D4930" s="14" t="s">
        <v>41278</v>
      </c>
    </row>
    <row r="4931" spans="1:4" ht="15.75" customHeight="1">
      <c r="A4931" s="14" t="s">
        <v>9667</v>
      </c>
      <c r="B4931" s="370" t="s">
        <v>16094</v>
      </c>
      <c r="C4931" s="14" t="s">
        <v>165</v>
      </c>
      <c r="D4931" s="14" t="s">
        <v>41279</v>
      </c>
    </row>
    <row r="4932" spans="1:4" ht="15.75" customHeight="1">
      <c r="A4932" s="14" t="s">
        <v>9668</v>
      </c>
      <c r="B4932" s="370" t="s">
        <v>16095</v>
      </c>
      <c r="C4932" s="14" t="s">
        <v>165</v>
      </c>
      <c r="D4932" s="14" t="s">
        <v>41280</v>
      </c>
    </row>
    <row r="4933" spans="1:4" ht="15.75" customHeight="1">
      <c r="A4933" s="14" t="s">
        <v>9669</v>
      </c>
      <c r="B4933" s="370" t="s">
        <v>16096</v>
      </c>
      <c r="C4933" s="14" t="s">
        <v>165</v>
      </c>
      <c r="D4933" s="14" t="s">
        <v>41281</v>
      </c>
    </row>
    <row r="4934" spans="1:4" ht="15.75" customHeight="1">
      <c r="A4934" s="14" t="s">
        <v>9670</v>
      </c>
      <c r="B4934" s="370" t="s">
        <v>16097</v>
      </c>
      <c r="C4934" s="14" t="s">
        <v>165</v>
      </c>
      <c r="D4934" s="14" t="s">
        <v>37087</v>
      </c>
    </row>
    <row r="4935" spans="1:4" ht="15.75" customHeight="1">
      <c r="A4935" s="14" t="s">
        <v>9671</v>
      </c>
      <c r="B4935" s="370" t="s">
        <v>16098</v>
      </c>
      <c r="C4935" s="14" t="s">
        <v>165</v>
      </c>
      <c r="D4935" s="14" t="s">
        <v>37088</v>
      </c>
    </row>
    <row r="4936" spans="1:4" ht="15.75" customHeight="1">
      <c r="A4936" s="14" t="s">
        <v>9672</v>
      </c>
      <c r="B4936" s="370" t="s">
        <v>16099</v>
      </c>
      <c r="C4936" s="14" t="s">
        <v>165</v>
      </c>
      <c r="D4936" s="14" t="s">
        <v>37089</v>
      </c>
    </row>
    <row r="4937" spans="1:4" ht="15.75" customHeight="1">
      <c r="A4937" s="14" t="s">
        <v>9673</v>
      </c>
      <c r="B4937" s="370" t="s">
        <v>16100</v>
      </c>
      <c r="C4937" s="14" t="s">
        <v>165</v>
      </c>
      <c r="D4937" s="14" t="s">
        <v>37090</v>
      </c>
    </row>
    <row r="4938" spans="1:4" ht="15.75" customHeight="1">
      <c r="A4938" s="14" t="s">
        <v>9674</v>
      </c>
      <c r="B4938" s="370" t="s">
        <v>16101</v>
      </c>
      <c r="C4938" s="14" t="s">
        <v>165</v>
      </c>
      <c r="D4938" s="14" t="s">
        <v>41282</v>
      </c>
    </row>
    <row r="4939" spans="1:4" ht="15.75" customHeight="1">
      <c r="A4939" s="14" t="s">
        <v>9675</v>
      </c>
      <c r="B4939" s="370" t="s">
        <v>16102</v>
      </c>
      <c r="C4939" s="14" t="s">
        <v>165</v>
      </c>
      <c r="D4939" s="14" t="s">
        <v>41283</v>
      </c>
    </row>
    <row r="4940" spans="1:4" ht="15.75" customHeight="1">
      <c r="A4940" s="14" t="s">
        <v>9676</v>
      </c>
      <c r="B4940" s="370" t="s">
        <v>16103</v>
      </c>
      <c r="C4940" s="14" t="s">
        <v>165</v>
      </c>
      <c r="D4940" s="14" t="s">
        <v>41284</v>
      </c>
    </row>
    <row r="4941" spans="1:4" ht="15.75" customHeight="1">
      <c r="A4941" s="14" t="s">
        <v>9677</v>
      </c>
      <c r="B4941" s="370" t="s">
        <v>16104</v>
      </c>
      <c r="C4941" s="14" t="s">
        <v>165</v>
      </c>
      <c r="D4941" s="14" t="s">
        <v>41285</v>
      </c>
    </row>
    <row r="4942" spans="1:4" ht="15.75" customHeight="1">
      <c r="A4942" s="14" t="s">
        <v>9678</v>
      </c>
      <c r="B4942" s="370" t="s">
        <v>36308</v>
      </c>
      <c r="C4942" s="14" t="s">
        <v>165</v>
      </c>
      <c r="D4942" s="14" t="s">
        <v>21638</v>
      </c>
    </row>
    <row r="4943" spans="1:4" ht="15.75" customHeight="1">
      <c r="A4943" s="14" t="s">
        <v>9679</v>
      </c>
      <c r="B4943" s="370" t="s">
        <v>36309</v>
      </c>
      <c r="C4943" s="14" t="s">
        <v>165</v>
      </c>
      <c r="D4943" s="14" t="s">
        <v>41286</v>
      </c>
    </row>
    <row r="4944" spans="1:4" ht="15.75" customHeight="1">
      <c r="A4944" s="14" t="s">
        <v>9680</v>
      </c>
      <c r="B4944" s="370" t="s">
        <v>36310</v>
      </c>
      <c r="C4944" s="14" t="s">
        <v>165</v>
      </c>
      <c r="D4944" s="14" t="s">
        <v>19231</v>
      </c>
    </row>
    <row r="4945" spans="1:4" ht="15.75" customHeight="1">
      <c r="A4945" s="14" t="s">
        <v>9681</v>
      </c>
      <c r="B4945" s="370" t="s">
        <v>16105</v>
      </c>
      <c r="C4945" s="14" t="s">
        <v>165</v>
      </c>
      <c r="D4945" s="14" t="s">
        <v>37475</v>
      </c>
    </row>
    <row r="4946" spans="1:4" ht="15.75" customHeight="1">
      <c r="A4946" s="14" t="s">
        <v>9682</v>
      </c>
      <c r="B4946" s="370" t="s">
        <v>16106</v>
      </c>
      <c r="C4946" s="14" t="s">
        <v>165</v>
      </c>
      <c r="D4946" s="14" t="s">
        <v>21840</v>
      </c>
    </row>
    <row r="4947" spans="1:4" ht="15.75" customHeight="1">
      <c r="A4947" s="14" t="s">
        <v>9683</v>
      </c>
      <c r="B4947" s="370" t="s">
        <v>16107</v>
      </c>
      <c r="C4947" s="14" t="s">
        <v>165</v>
      </c>
      <c r="D4947" s="14" t="s">
        <v>19288</v>
      </c>
    </row>
    <row r="4948" spans="1:4" ht="15.75" customHeight="1">
      <c r="A4948" s="14" t="s">
        <v>9684</v>
      </c>
      <c r="B4948" s="370" t="s">
        <v>16108</v>
      </c>
      <c r="C4948" s="14" t="s">
        <v>165</v>
      </c>
      <c r="D4948" s="14" t="s">
        <v>18766</v>
      </c>
    </row>
    <row r="4949" spans="1:4" ht="15.75" customHeight="1">
      <c r="A4949" s="14" t="s">
        <v>9685</v>
      </c>
      <c r="B4949" s="370" t="s">
        <v>16109</v>
      </c>
      <c r="C4949" s="14" t="s">
        <v>165</v>
      </c>
      <c r="D4949" s="14" t="s">
        <v>41287</v>
      </c>
    </row>
    <row r="4950" spans="1:4" ht="15.75" customHeight="1">
      <c r="A4950" s="14" t="s">
        <v>9686</v>
      </c>
      <c r="B4950" s="370" t="s">
        <v>16110</v>
      </c>
      <c r="C4950" s="14" t="s">
        <v>165</v>
      </c>
      <c r="D4950" s="14" t="s">
        <v>41288</v>
      </c>
    </row>
    <row r="4951" spans="1:4" ht="15.75" customHeight="1">
      <c r="A4951" s="14" t="s">
        <v>9687</v>
      </c>
      <c r="B4951" s="370" t="s">
        <v>16111</v>
      </c>
      <c r="C4951" s="14" t="s">
        <v>165</v>
      </c>
      <c r="D4951" s="14" t="s">
        <v>41289</v>
      </c>
    </row>
    <row r="4952" spans="1:4" ht="15.75" customHeight="1">
      <c r="A4952" s="14" t="s">
        <v>9688</v>
      </c>
      <c r="B4952" s="370" t="s">
        <v>16112</v>
      </c>
      <c r="C4952" s="14" t="s">
        <v>165</v>
      </c>
      <c r="D4952" s="14" t="s">
        <v>41290</v>
      </c>
    </row>
    <row r="4953" spans="1:4" ht="15.75" customHeight="1">
      <c r="A4953" s="14" t="s">
        <v>9689</v>
      </c>
      <c r="B4953" s="370" t="s">
        <v>16113</v>
      </c>
      <c r="C4953" s="14" t="s">
        <v>165</v>
      </c>
      <c r="D4953" s="14" t="s">
        <v>41291</v>
      </c>
    </row>
    <row r="4954" spans="1:4" ht="15.75" customHeight="1">
      <c r="A4954" s="14" t="s">
        <v>9690</v>
      </c>
      <c r="B4954" s="370" t="s">
        <v>16114</v>
      </c>
      <c r="C4954" s="14" t="s">
        <v>165</v>
      </c>
      <c r="D4954" s="14" t="s">
        <v>36775</v>
      </c>
    </row>
    <row r="4955" spans="1:4" ht="15.75" customHeight="1">
      <c r="A4955" s="14" t="s">
        <v>9691</v>
      </c>
      <c r="B4955" s="370" t="s">
        <v>16115</v>
      </c>
      <c r="C4955" s="14" t="s">
        <v>165</v>
      </c>
      <c r="D4955" s="14" t="s">
        <v>18634</v>
      </c>
    </row>
    <row r="4956" spans="1:4" ht="15.75" customHeight="1">
      <c r="A4956" s="14" t="s">
        <v>9692</v>
      </c>
      <c r="B4956" s="370" t="s">
        <v>16116</v>
      </c>
      <c r="C4956" s="14" t="s">
        <v>165</v>
      </c>
      <c r="D4956" s="14" t="s">
        <v>38253</v>
      </c>
    </row>
    <row r="4957" spans="1:4" ht="15.75" customHeight="1">
      <c r="A4957" s="14" t="s">
        <v>9693</v>
      </c>
      <c r="B4957" s="370" t="s">
        <v>16117</v>
      </c>
      <c r="C4957" s="14" t="s">
        <v>165</v>
      </c>
      <c r="D4957" s="14" t="s">
        <v>41292</v>
      </c>
    </row>
    <row r="4958" spans="1:4" ht="15.75" customHeight="1">
      <c r="A4958" s="14" t="s">
        <v>9694</v>
      </c>
      <c r="B4958" s="370" t="s">
        <v>16118</v>
      </c>
      <c r="C4958" s="14" t="s">
        <v>165</v>
      </c>
      <c r="D4958" s="14" t="s">
        <v>19220</v>
      </c>
    </row>
    <row r="4959" spans="1:4" ht="15.75" customHeight="1">
      <c r="A4959" s="14" t="s">
        <v>9695</v>
      </c>
      <c r="B4959" s="370" t="s">
        <v>16119</v>
      </c>
      <c r="C4959" s="14" t="s">
        <v>165</v>
      </c>
      <c r="D4959" s="14" t="s">
        <v>18788</v>
      </c>
    </row>
    <row r="4960" spans="1:4" ht="15.75" customHeight="1">
      <c r="A4960" s="14" t="s">
        <v>9696</v>
      </c>
      <c r="B4960" s="370" t="s">
        <v>16120</v>
      </c>
      <c r="C4960" s="14" t="s">
        <v>165</v>
      </c>
      <c r="D4960" s="14" t="s">
        <v>19168</v>
      </c>
    </row>
    <row r="4961" spans="1:4" ht="15.75" customHeight="1">
      <c r="A4961" s="14" t="s">
        <v>9697</v>
      </c>
      <c r="B4961" s="370" t="s">
        <v>16121</v>
      </c>
      <c r="C4961" s="14" t="s">
        <v>165</v>
      </c>
      <c r="D4961" s="14" t="s">
        <v>18869</v>
      </c>
    </row>
    <row r="4962" spans="1:4" ht="15.75" customHeight="1">
      <c r="A4962" s="14" t="s">
        <v>9698</v>
      </c>
      <c r="B4962" s="370" t="s">
        <v>16122</v>
      </c>
      <c r="C4962" s="14" t="s">
        <v>165</v>
      </c>
      <c r="D4962" s="14" t="s">
        <v>41293</v>
      </c>
    </row>
    <row r="4963" spans="1:4" ht="15.75" customHeight="1">
      <c r="A4963" s="14" t="s">
        <v>9699</v>
      </c>
      <c r="B4963" s="370" t="s">
        <v>16123</v>
      </c>
      <c r="C4963" s="14" t="s">
        <v>165</v>
      </c>
      <c r="D4963" s="14" t="s">
        <v>38310</v>
      </c>
    </row>
    <row r="4964" spans="1:4" ht="15.75" customHeight="1">
      <c r="A4964" s="14" t="s">
        <v>9700</v>
      </c>
      <c r="B4964" s="370" t="s">
        <v>16124</v>
      </c>
      <c r="C4964" s="14" t="s">
        <v>165</v>
      </c>
      <c r="D4964" s="14" t="s">
        <v>41294</v>
      </c>
    </row>
    <row r="4965" spans="1:4" ht="15.75" customHeight="1">
      <c r="A4965" s="14" t="s">
        <v>9701</v>
      </c>
      <c r="B4965" s="370" t="s">
        <v>16125</v>
      </c>
      <c r="C4965" s="14" t="s">
        <v>165</v>
      </c>
      <c r="D4965" s="14" t="s">
        <v>41295</v>
      </c>
    </row>
    <row r="4966" spans="1:4" ht="15.75" customHeight="1">
      <c r="A4966" s="14" t="s">
        <v>9702</v>
      </c>
      <c r="B4966" s="370" t="s">
        <v>16126</v>
      </c>
      <c r="C4966" s="14" t="s">
        <v>165</v>
      </c>
      <c r="D4966" s="14" t="s">
        <v>37557</v>
      </c>
    </row>
    <row r="4967" spans="1:4" ht="15.75" customHeight="1">
      <c r="A4967" s="14" t="s">
        <v>9703</v>
      </c>
      <c r="B4967" s="370" t="s">
        <v>16127</v>
      </c>
      <c r="C4967" s="14" t="s">
        <v>165</v>
      </c>
      <c r="D4967" s="14" t="s">
        <v>41296</v>
      </c>
    </row>
    <row r="4968" spans="1:4" ht="27">
      <c r="A4968" s="14" t="s">
        <v>9704</v>
      </c>
      <c r="B4968" s="370" t="s">
        <v>16128</v>
      </c>
      <c r="C4968" s="14" t="s">
        <v>165</v>
      </c>
      <c r="D4968" s="14" t="s">
        <v>41297</v>
      </c>
    </row>
    <row r="4969" spans="1:4" ht="15.75" customHeight="1">
      <c r="A4969" s="14" t="s">
        <v>9705</v>
      </c>
      <c r="B4969" s="370" t="s">
        <v>16129</v>
      </c>
      <c r="C4969" s="14" t="s">
        <v>165</v>
      </c>
      <c r="D4969" s="14" t="s">
        <v>41298</v>
      </c>
    </row>
    <row r="4970" spans="1:4" ht="15.75" customHeight="1">
      <c r="A4970" s="14" t="s">
        <v>9706</v>
      </c>
      <c r="B4970" s="370" t="s">
        <v>16130</v>
      </c>
      <c r="C4970" s="14" t="s">
        <v>165</v>
      </c>
      <c r="D4970" s="14" t="s">
        <v>41299</v>
      </c>
    </row>
    <row r="4971" spans="1:4" ht="15.75" customHeight="1">
      <c r="A4971" s="14" t="s">
        <v>9707</v>
      </c>
      <c r="B4971" s="370" t="s">
        <v>16131</v>
      </c>
      <c r="C4971" s="14" t="s">
        <v>165</v>
      </c>
      <c r="D4971" s="14" t="s">
        <v>41300</v>
      </c>
    </row>
    <row r="4972" spans="1:4" ht="15.75" customHeight="1">
      <c r="A4972" s="14" t="s">
        <v>9708</v>
      </c>
      <c r="B4972" s="370" t="s">
        <v>16132</v>
      </c>
      <c r="C4972" s="14" t="s">
        <v>165</v>
      </c>
      <c r="D4972" s="14" t="s">
        <v>41301</v>
      </c>
    </row>
    <row r="4973" spans="1:4" ht="15.75" customHeight="1">
      <c r="A4973" s="14" t="s">
        <v>9709</v>
      </c>
      <c r="B4973" s="370" t="s">
        <v>16133</v>
      </c>
      <c r="C4973" s="14" t="s">
        <v>165</v>
      </c>
      <c r="D4973" s="14" t="s">
        <v>41302</v>
      </c>
    </row>
    <row r="4974" spans="1:4" ht="15.75" customHeight="1">
      <c r="A4974" s="14" t="s">
        <v>9710</v>
      </c>
      <c r="B4974" s="370" t="s">
        <v>16134</v>
      </c>
      <c r="C4974" s="14" t="s">
        <v>165</v>
      </c>
      <c r="D4974" s="14" t="s">
        <v>41303</v>
      </c>
    </row>
    <row r="4975" spans="1:4" ht="15.75" customHeight="1">
      <c r="A4975" s="14" t="s">
        <v>9711</v>
      </c>
      <c r="B4975" s="370" t="s">
        <v>16135</v>
      </c>
      <c r="C4975" s="14" t="s">
        <v>165</v>
      </c>
      <c r="D4975" s="14" t="s">
        <v>41304</v>
      </c>
    </row>
    <row r="4976" spans="1:4" ht="15.75" customHeight="1">
      <c r="A4976" s="14" t="s">
        <v>9712</v>
      </c>
      <c r="B4976" s="370" t="s">
        <v>16136</v>
      </c>
      <c r="C4976" s="14" t="s">
        <v>165</v>
      </c>
      <c r="D4976" s="14" t="s">
        <v>37928</v>
      </c>
    </row>
    <row r="4977" spans="1:4" ht="15.75" customHeight="1">
      <c r="A4977" s="14" t="s">
        <v>9713</v>
      </c>
      <c r="B4977" s="370" t="s">
        <v>16137</v>
      </c>
      <c r="C4977" s="14" t="s">
        <v>165</v>
      </c>
      <c r="D4977" s="14" t="s">
        <v>41305</v>
      </c>
    </row>
    <row r="4978" spans="1:4" ht="15.75" customHeight="1">
      <c r="A4978" s="14" t="s">
        <v>9714</v>
      </c>
      <c r="B4978" s="370" t="s">
        <v>16138</v>
      </c>
      <c r="C4978" s="14" t="s">
        <v>165</v>
      </c>
      <c r="D4978" s="14" t="s">
        <v>36632</v>
      </c>
    </row>
    <row r="4979" spans="1:4" ht="15.75" customHeight="1">
      <c r="A4979" s="14" t="s">
        <v>9715</v>
      </c>
      <c r="B4979" s="370" t="s">
        <v>16139</v>
      </c>
      <c r="C4979" s="14" t="s">
        <v>165</v>
      </c>
      <c r="D4979" s="14" t="s">
        <v>41306</v>
      </c>
    </row>
    <row r="4980" spans="1:4" ht="15.75" customHeight="1">
      <c r="A4980" s="14" t="s">
        <v>9716</v>
      </c>
      <c r="B4980" s="370" t="s">
        <v>16140</v>
      </c>
      <c r="C4980" s="14" t="s">
        <v>165</v>
      </c>
      <c r="D4980" s="14" t="s">
        <v>41307</v>
      </c>
    </row>
    <row r="4981" spans="1:4" ht="15.75" customHeight="1">
      <c r="A4981" s="14" t="s">
        <v>9717</v>
      </c>
      <c r="B4981" s="370" t="s">
        <v>16141</v>
      </c>
      <c r="C4981" s="14" t="s">
        <v>165</v>
      </c>
      <c r="D4981" s="14" t="s">
        <v>41308</v>
      </c>
    </row>
    <row r="4982" spans="1:4" ht="15.75" customHeight="1">
      <c r="A4982" s="14" t="s">
        <v>9718</v>
      </c>
      <c r="B4982" s="370" t="s">
        <v>16142</v>
      </c>
      <c r="C4982" s="14" t="s">
        <v>165</v>
      </c>
      <c r="D4982" s="14" t="s">
        <v>38234</v>
      </c>
    </row>
    <row r="4983" spans="1:4" ht="15.75" customHeight="1">
      <c r="A4983" s="14" t="s">
        <v>9719</v>
      </c>
      <c r="B4983" s="370" t="s">
        <v>16143</v>
      </c>
      <c r="C4983" s="14" t="s">
        <v>165</v>
      </c>
      <c r="D4983" s="14" t="s">
        <v>36664</v>
      </c>
    </row>
    <row r="4984" spans="1:4" ht="15.75" customHeight="1">
      <c r="A4984" s="14" t="s">
        <v>9720</v>
      </c>
      <c r="B4984" s="370" t="s">
        <v>16144</v>
      </c>
      <c r="C4984" s="14" t="s">
        <v>165</v>
      </c>
      <c r="D4984" s="14" t="s">
        <v>37096</v>
      </c>
    </row>
    <row r="4985" spans="1:4" ht="15.75" customHeight="1">
      <c r="A4985" s="14" t="s">
        <v>9721</v>
      </c>
      <c r="B4985" s="370" t="s">
        <v>16145</v>
      </c>
      <c r="C4985" s="14" t="s">
        <v>165</v>
      </c>
      <c r="D4985" s="14" t="s">
        <v>41309</v>
      </c>
    </row>
    <row r="4986" spans="1:4" ht="15.75" customHeight="1">
      <c r="A4986" s="14" t="s">
        <v>9722</v>
      </c>
      <c r="B4986" s="370" t="s">
        <v>16146</v>
      </c>
      <c r="C4986" s="14" t="s">
        <v>165</v>
      </c>
      <c r="D4986" s="14" t="s">
        <v>41310</v>
      </c>
    </row>
    <row r="4987" spans="1:4" ht="15.75" customHeight="1">
      <c r="A4987" s="14" t="s">
        <v>9723</v>
      </c>
      <c r="B4987" s="370" t="s">
        <v>16147</v>
      </c>
      <c r="C4987" s="14" t="s">
        <v>165</v>
      </c>
      <c r="D4987" s="14" t="s">
        <v>41311</v>
      </c>
    </row>
    <row r="4988" spans="1:4" ht="15.75" customHeight="1">
      <c r="A4988" s="14" t="s">
        <v>9724</v>
      </c>
      <c r="B4988" s="370" t="s">
        <v>16148</v>
      </c>
      <c r="C4988" s="14" t="s">
        <v>165</v>
      </c>
      <c r="D4988" s="14" t="s">
        <v>41312</v>
      </c>
    </row>
    <row r="4989" spans="1:4" ht="15.75" customHeight="1">
      <c r="A4989" s="14" t="s">
        <v>9725</v>
      </c>
      <c r="B4989" s="370" t="s">
        <v>16149</v>
      </c>
      <c r="C4989" s="14" t="s">
        <v>165</v>
      </c>
      <c r="D4989" s="14" t="s">
        <v>41313</v>
      </c>
    </row>
    <row r="4990" spans="1:4" ht="15.75" customHeight="1">
      <c r="A4990" s="14" t="s">
        <v>9726</v>
      </c>
      <c r="B4990" s="370" t="s">
        <v>16150</v>
      </c>
      <c r="C4990" s="14" t="s">
        <v>165</v>
      </c>
      <c r="D4990" s="14" t="s">
        <v>41314</v>
      </c>
    </row>
    <row r="4991" spans="1:4" ht="15.75" customHeight="1">
      <c r="A4991" s="14" t="s">
        <v>9727</v>
      </c>
      <c r="B4991" s="370" t="s">
        <v>16151</v>
      </c>
      <c r="C4991" s="14" t="s">
        <v>165</v>
      </c>
      <c r="D4991" s="14" t="s">
        <v>41315</v>
      </c>
    </row>
    <row r="4992" spans="1:4" ht="15.75" customHeight="1">
      <c r="A4992" s="14" t="s">
        <v>9728</v>
      </c>
      <c r="B4992" s="370" t="s">
        <v>16152</v>
      </c>
      <c r="C4992" s="14" t="s">
        <v>165</v>
      </c>
      <c r="D4992" s="14" t="s">
        <v>41316</v>
      </c>
    </row>
    <row r="4993" spans="1:4" ht="15.75" customHeight="1">
      <c r="A4993" s="14" t="s">
        <v>9729</v>
      </c>
      <c r="B4993" s="370" t="s">
        <v>16153</v>
      </c>
      <c r="C4993" s="14" t="s">
        <v>165</v>
      </c>
      <c r="D4993" s="14" t="s">
        <v>41317</v>
      </c>
    </row>
    <row r="4994" spans="1:4" ht="15.75" customHeight="1">
      <c r="A4994" s="14" t="s">
        <v>9730</v>
      </c>
      <c r="B4994" s="370" t="s">
        <v>16154</v>
      </c>
      <c r="C4994" s="14" t="s">
        <v>165</v>
      </c>
      <c r="D4994" s="14" t="s">
        <v>41318</v>
      </c>
    </row>
    <row r="4995" spans="1:4" ht="15.75" customHeight="1">
      <c r="A4995" s="14" t="s">
        <v>9731</v>
      </c>
      <c r="B4995" s="370" t="s">
        <v>16155</v>
      </c>
      <c r="C4995" s="14" t="s">
        <v>165</v>
      </c>
      <c r="D4995" s="14" t="s">
        <v>41319</v>
      </c>
    </row>
    <row r="4996" spans="1:4" ht="15.75" customHeight="1">
      <c r="A4996" s="14" t="s">
        <v>9732</v>
      </c>
      <c r="B4996" s="370" t="s">
        <v>16156</v>
      </c>
      <c r="C4996" s="14" t="s">
        <v>165</v>
      </c>
      <c r="D4996" s="14" t="s">
        <v>41320</v>
      </c>
    </row>
    <row r="4997" spans="1:4" ht="15.75" customHeight="1">
      <c r="A4997" s="14" t="s">
        <v>9733</v>
      </c>
      <c r="B4997" s="370" t="s">
        <v>16157</v>
      </c>
      <c r="C4997" s="14" t="s">
        <v>165</v>
      </c>
      <c r="D4997" s="14" t="s">
        <v>41321</v>
      </c>
    </row>
    <row r="4998" spans="1:4" ht="15.75" customHeight="1">
      <c r="A4998" s="14" t="s">
        <v>9734</v>
      </c>
      <c r="B4998" s="370" t="s">
        <v>16158</v>
      </c>
      <c r="C4998" s="14" t="s">
        <v>165</v>
      </c>
      <c r="D4998" s="14" t="s">
        <v>41322</v>
      </c>
    </row>
    <row r="4999" spans="1:4" ht="15.75" customHeight="1">
      <c r="A4999" s="14" t="s">
        <v>9735</v>
      </c>
      <c r="B4999" s="370" t="s">
        <v>16159</v>
      </c>
      <c r="C4999" s="14" t="s">
        <v>165</v>
      </c>
      <c r="D4999" s="14" t="s">
        <v>41323</v>
      </c>
    </row>
    <row r="5000" spans="1:4" ht="15.75" customHeight="1">
      <c r="A5000" s="14" t="s">
        <v>9736</v>
      </c>
      <c r="B5000" s="370" t="s">
        <v>16160</v>
      </c>
      <c r="C5000" s="14" t="s">
        <v>165</v>
      </c>
      <c r="D5000" s="14" t="s">
        <v>41324</v>
      </c>
    </row>
    <row r="5001" spans="1:4" ht="15.75" customHeight="1">
      <c r="A5001" s="14" t="s">
        <v>9737</v>
      </c>
      <c r="B5001" s="370" t="s">
        <v>16161</v>
      </c>
      <c r="C5001" s="14" t="s">
        <v>165</v>
      </c>
      <c r="D5001" s="14" t="s">
        <v>41325</v>
      </c>
    </row>
    <row r="5002" spans="1:4" ht="15.75" customHeight="1">
      <c r="A5002" s="14" t="s">
        <v>9738</v>
      </c>
      <c r="B5002" s="370" t="s">
        <v>16162</v>
      </c>
      <c r="C5002" s="14" t="s">
        <v>165</v>
      </c>
      <c r="D5002" s="14" t="s">
        <v>41326</v>
      </c>
    </row>
    <row r="5003" spans="1:4" ht="15.75" customHeight="1">
      <c r="A5003" s="14" t="s">
        <v>9739</v>
      </c>
      <c r="B5003" s="370" t="s">
        <v>16163</v>
      </c>
      <c r="C5003" s="14" t="s">
        <v>165</v>
      </c>
      <c r="D5003" s="14" t="s">
        <v>41327</v>
      </c>
    </row>
    <row r="5004" spans="1:4" ht="15.75" customHeight="1">
      <c r="A5004" s="14" t="s">
        <v>9740</v>
      </c>
      <c r="B5004" s="370" t="s">
        <v>16164</v>
      </c>
      <c r="C5004" s="14" t="s">
        <v>165</v>
      </c>
      <c r="D5004" s="14" t="s">
        <v>41328</v>
      </c>
    </row>
    <row r="5005" spans="1:4" ht="15.75" customHeight="1">
      <c r="A5005" s="14" t="s">
        <v>9741</v>
      </c>
      <c r="B5005" s="370" t="s">
        <v>16165</v>
      </c>
      <c r="C5005" s="14" t="s">
        <v>165</v>
      </c>
      <c r="D5005" s="14" t="s">
        <v>41329</v>
      </c>
    </row>
    <row r="5006" spans="1:4" ht="15.75" customHeight="1">
      <c r="A5006" s="14" t="s">
        <v>9742</v>
      </c>
      <c r="B5006" s="370" t="s">
        <v>16166</v>
      </c>
      <c r="C5006" s="14" t="s">
        <v>165</v>
      </c>
      <c r="D5006" s="14" t="s">
        <v>41330</v>
      </c>
    </row>
    <row r="5007" spans="1:4" ht="15.75" customHeight="1">
      <c r="A5007" s="14" t="s">
        <v>9743</v>
      </c>
      <c r="B5007" s="370" t="s">
        <v>16167</v>
      </c>
      <c r="C5007" s="14" t="s">
        <v>165</v>
      </c>
      <c r="D5007" s="14" t="s">
        <v>41331</v>
      </c>
    </row>
    <row r="5008" spans="1:4" ht="15.75" customHeight="1">
      <c r="A5008" s="14" t="s">
        <v>9744</v>
      </c>
      <c r="B5008" s="370" t="s">
        <v>16168</v>
      </c>
      <c r="C5008" s="14" t="s">
        <v>165</v>
      </c>
      <c r="D5008" s="14" t="s">
        <v>41332</v>
      </c>
    </row>
    <row r="5009" spans="1:4" ht="15.75" customHeight="1">
      <c r="A5009" s="14" t="s">
        <v>9745</v>
      </c>
      <c r="B5009" s="370" t="s">
        <v>16169</v>
      </c>
      <c r="C5009" s="14" t="s">
        <v>165</v>
      </c>
      <c r="D5009" s="14" t="s">
        <v>41333</v>
      </c>
    </row>
    <row r="5010" spans="1:4" ht="15.75" customHeight="1">
      <c r="A5010" s="14" t="s">
        <v>9746</v>
      </c>
      <c r="B5010" s="370" t="s">
        <v>16170</v>
      </c>
      <c r="C5010" s="14" t="s">
        <v>165</v>
      </c>
      <c r="D5010" s="14" t="s">
        <v>41334</v>
      </c>
    </row>
    <row r="5011" spans="1:4" ht="15.75" customHeight="1">
      <c r="A5011" s="14" t="s">
        <v>9747</v>
      </c>
      <c r="B5011" s="370" t="s">
        <v>16171</v>
      </c>
      <c r="C5011" s="14" t="s">
        <v>165</v>
      </c>
      <c r="D5011" s="14" t="s">
        <v>41335</v>
      </c>
    </row>
    <row r="5012" spans="1:4" ht="15.75" customHeight="1">
      <c r="A5012" s="14" t="s">
        <v>9748</v>
      </c>
      <c r="B5012" s="370" t="s">
        <v>16172</v>
      </c>
      <c r="C5012" s="14" t="s">
        <v>165</v>
      </c>
      <c r="D5012" s="14" t="s">
        <v>41336</v>
      </c>
    </row>
    <row r="5013" spans="1:4" ht="15.75" customHeight="1">
      <c r="A5013" s="14" t="s">
        <v>9749</v>
      </c>
      <c r="B5013" s="370" t="s">
        <v>16173</v>
      </c>
      <c r="C5013" s="14" t="s">
        <v>165</v>
      </c>
      <c r="D5013" s="14" t="s">
        <v>41337</v>
      </c>
    </row>
    <row r="5014" spans="1:4" ht="15.75" customHeight="1">
      <c r="A5014" s="14" t="s">
        <v>9750</v>
      </c>
      <c r="B5014" s="370" t="s">
        <v>16174</v>
      </c>
      <c r="C5014" s="14" t="s">
        <v>165</v>
      </c>
      <c r="D5014" s="14" t="s">
        <v>41338</v>
      </c>
    </row>
    <row r="5015" spans="1:4" ht="15.75" customHeight="1">
      <c r="A5015" s="14" t="s">
        <v>9751</v>
      </c>
      <c r="B5015" s="370" t="s">
        <v>16175</v>
      </c>
      <c r="C5015" s="14" t="s">
        <v>165</v>
      </c>
      <c r="D5015" s="14" t="s">
        <v>41339</v>
      </c>
    </row>
    <row r="5016" spans="1:4" ht="15.75" customHeight="1">
      <c r="A5016" s="14" t="s">
        <v>9752</v>
      </c>
      <c r="B5016" s="370" t="s">
        <v>16176</v>
      </c>
      <c r="C5016" s="14" t="s">
        <v>165</v>
      </c>
      <c r="D5016" s="14" t="s">
        <v>41340</v>
      </c>
    </row>
    <row r="5017" spans="1:4" ht="15.75" customHeight="1">
      <c r="A5017" s="14" t="s">
        <v>9753</v>
      </c>
      <c r="B5017" s="370" t="s">
        <v>16177</v>
      </c>
      <c r="C5017" s="14" t="s">
        <v>165</v>
      </c>
      <c r="D5017" s="14" t="s">
        <v>36787</v>
      </c>
    </row>
    <row r="5018" spans="1:4" ht="15.75" customHeight="1">
      <c r="A5018" s="14" t="s">
        <v>9754</v>
      </c>
      <c r="B5018" s="370" t="s">
        <v>16178</v>
      </c>
      <c r="C5018" s="14" t="s">
        <v>165</v>
      </c>
      <c r="D5018" s="14" t="s">
        <v>21911</v>
      </c>
    </row>
    <row r="5019" spans="1:4" ht="15.75" customHeight="1">
      <c r="A5019" s="14" t="s">
        <v>9755</v>
      </c>
      <c r="B5019" s="370" t="s">
        <v>16179</v>
      </c>
      <c r="C5019" s="14" t="s">
        <v>165</v>
      </c>
      <c r="D5019" s="14" t="s">
        <v>37097</v>
      </c>
    </row>
    <row r="5020" spans="1:4" ht="15.75" customHeight="1">
      <c r="A5020" s="14" t="s">
        <v>9756</v>
      </c>
      <c r="B5020" s="370" t="s">
        <v>16180</v>
      </c>
      <c r="C5020" s="14" t="s">
        <v>165</v>
      </c>
      <c r="D5020" s="14" t="s">
        <v>18917</v>
      </c>
    </row>
    <row r="5021" spans="1:4" ht="15.75" customHeight="1">
      <c r="A5021" s="14" t="s">
        <v>9757</v>
      </c>
      <c r="B5021" s="370" t="s">
        <v>16181</v>
      </c>
      <c r="C5021" s="14" t="s">
        <v>165</v>
      </c>
      <c r="D5021" s="14" t="s">
        <v>21864</v>
      </c>
    </row>
    <row r="5022" spans="1:4" ht="15.75" customHeight="1">
      <c r="A5022" s="14" t="s">
        <v>9758</v>
      </c>
      <c r="B5022" s="370" t="s">
        <v>16182</v>
      </c>
      <c r="C5022" s="14" t="s">
        <v>165</v>
      </c>
      <c r="D5022" s="14" t="s">
        <v>21784</v>
      </c>
    </row>
    <row r="5023" spans="1:4" ht="15.75" customHeight="1">
      <c r="A5023" s="14" t="s">
        <v>9759</v>
      </c>
      <c r="B5023" s="370" t="s">
        <v>16183</v>
      </c>
      <c r="C5023" s="14" t="s">
        <v>165</v>
      </c>
      <c r="D5023" s="14" t="s">
        <v>36785</v>
      </c>
    </row>
    <row r="5024" spans="1:4" ht="15.75" customHeight="1">
      <c r="A5024" s="14" t="s">
        <v>9760</v>
      </c>
      <c r="B5024" s="370" t="s">
        <v>16184</v>
      </c>
      <c r="C5024" s="14" t="s">
        <v>165</v>
      </c>
      <c r="D5024" s="14" t="s">
        <v>41341</v>
      </c>
    </row>
    <row r="5025" spans="1:4" ht="15.75" customHeight="1">
      <c r="A5025" s="14" t="s">
        <v>9761</v>
      </c>
      <c r="B5025" s="370" t="s">
        <v>16185</v>
      </c>
      <c r="C5025" s="14" t="s">
        <v>165</v>
      </c>
      <c r="D5025" s="14" t="s">
        <v>38304</v>
      </c>
    </row>
    <row r="5026" spans="1:4" ht="15.75" customHeight="1">
      <c r="A5026" s="14" t="s">
        <v>9762</v>
      </c>
      <c r="B5026" s="370" t="s">
        <v>16186</v>
      </c>
      <c r="C5026" s="14" t="s">
        <v>165</v>
      </c>
      <c r="D5026" s="14" t="s">
        <v>41342</v>
      </c>
    </row>
    <row r="5027" spans="1:4" ht="15.75" customHeight="1">
      <c r="A5027" s="14" t="s">
        <v>9763</v>
      </c>
      <c r="B5027" s="370" t="s">
        <v>16187</v>
      </c>
      <c r="C5027" s="14" t="s">
        <v>165</v>
      </c>
      <c r="D5027" s="14" t="s">
        <v>41343</v>
      </c>
    </row>
    <row r="5028" spans="1:4" ht="15.75" customHeight="1">
      <c r="A5028" s="14" t="s">
        <v>9764</v>
      </c>
      <c r="B5028" s="370" t="s">
        <v>16188</v>
      </c>
      <c r="C5028" s="14" t="s">
        <v>165</v>
      </c>
      <c r="D5028" s="14" t="s">
        <v>41344</v>
      </c>
    </row>
    <row r="5029" spans="1:4" ht="15.75" customHeight="1">
      <c r="A5029" s="14" t="s">
        <v>9765</v>
      </c>
      <c r="B5029" s="370" t="s">
        <v>16189</v>
      </c>
      <c r="C5029" s="14" t="s">
        <v>165</v>
      </c>
      <c r="D5029" s="14" t="s">
        <v>41345</v>
      </c>
    </row>
    <row r="5030" spans="1:4" ht="15.75" customHeight="1">
      <c r="A5030" s="14" t="s">
        <v>9766</v>
      </c>
      <c r="B5030" s="370" t="s">
        <v>16190</v>
      </c>
      <c r="C5030" s="14" t="s">
        <v>165</v>
      </c>
      <c r="D5030" s="14" t="s">
        <v>21864</v>
      </c>
    </row>
    <row r="5031" spans="1:4" ht="15.75" customHeight="1">
      <c r="A5031" s="14" t="s">
        <v>9767</v>
      </c>
      <c r="B5031" s="370" t="s">
        <v>16191</v>
      </c>
      <c r="C5031" s="14" t="s">
        <v>165</v>
      </c>
      <c r="D5031" s="14" t="s">
        <v>21861</v>
      </c>
    </row>
    <row r="5032" spans="1:4" ht="15.75" customHeight="1">
      <c r="A5032" s="14" t="s">
        <v>9768</v>
      </c>
      <c r="B5032" s="370" t="s">
        <v>16192</v>
      </c>
      <c r="C5032" s="14" t="s">
        <v>165</v>
      </c>
      <c r="D5032" s="14" t="s">
        <v>41346</v>
      </c>
    </row>
    <row r="5033" spans="1:4" ht="15.75" customHeight="1">
      <c r="A5033" s="14" t="s">
        <v>9769</v>
      </c>
      <c r="B5033" s="370" t="s">
        <v>16193</v>
      </c>
      <c r="C5033" s="14" t="s">
        <v>165</v>
      </c>
      <c r="D5033" s="14" t="s">
        <v>41347</v>
      </c>
    </row>
    <row r="5034" spans="1:4" ht="15.75" customHeight="1">
      <c r="A5034" s="14" t="s">
        <v>9770</v>
      </c>
      <c r="B5034" s="370" t="s">
        <v>16194</v>
      </c>
      <c r="C5034" s="14" t="s">
        <v>165</v>
      </c>
      <c r="D5034" s="14" t="s">
        <v>41348</v>
      </c>
    </row>
    <row r="5035" spans="1:4" ht="15.75" customHeight="1">
      <c r="A5035" s="14" t="s">
        <v>9771</v>
      </c>
      <c r="B5035" s="370" t="s">
        <v>16195</v>
      </c>
      <c r="C5035" s="14" t="s">
        <v>165</v>
      </c>
      <c r="D5035" s="14" t="s">
        <v>41349</v>
      </c>
    </row>
    <row r="5036" spans="1:4" ht="15.75" customHeight="1">
      <c r="A5036" s="14" t="s">
        <v>9772</v>
      </c>
      <c r="B5036" s="370" t="s">
        <v>16196</v>
      </c>
      <c r="C5036" s="14" t="s">
        <v>165</v>
      </c>
      <c r="D5036" s="14" t="s">
        <v>37098</v>
      </c>
    </row>
    <row r="5037" spans="1:4" ht="15.75" customHeight="1">
      <c r="A5037" s="14" t="s">
        <v>9773</v>
      </c>
      <c r="B5037" s="370" t="s">
        <v>16197</v>
      </c>
      <c r="C5037" s="14" t="s">
        <v>165</v>
      </c>
      <c r="D5037" s="14" t="s">
        <v>37099</v>
      </c>
    </row>
    <row r="5038" spans="1:4" ht="15.75" customHeight="1">
      <c r="A5038" s="14" t="s">
        <v>9774</v>
      </c>
      <c r="B5038" s="370" t="s">
        <v>16198</v>
      </c>
      <c r="C5038" s="14" t="s">
        <v>165</v>
      </c>
      <c r="D5038" s="14" t="s">
        <v>41350</v>
      </c>
    </row>
    <row r="5039" spans="1:4" ht="15.75" customHeight="1">
      <c r="A5039" s="14" t="s">
        <v>9775</v>
      </c>
      <c r="B5039" s="370" t="s">
        <v>16199</v>
      </c>
      <c r="C5039" s="14" t="s">
        <v>165</v>
      </c>
      <c r="D5039" s="14" t="s">
        <v>41351</v>
      </c>
    </row>
    <row r="5040" spans="1:4" ht="15.75" customHeight="1">
      <c r="A5040" s="14" t="s">
        <v>9776</v>
      </c>
      <c r="B5040" s="370" t="s">
        <v>16200</v>
      </c>
      <c r="C5040" s="14" t="s">
        <v>165</v>
      </c>
      <c r="D5040" s="14" t="s">
        <v>41352</v>
      </c>
    </row>
    <row r="5041" spans="1:4" ht="15.75" customHeight="1">
      <c r="A5041" s="14" t="s">
        <v>9777</v>
      </c>
      <c r="B5041" s="370" t="s">
        <v>16201</v>
      </c>
      <c r="C5041" s="14" t="s">
        <v>165</v>
      </c>
      <c r="D5041" s="14" t="s">
        <v>41353</v>
      </c>
    </row>
    <row r="5042" spans="1:4" ht="15.75" customHeight="1">
      <c r="A5042" s="14" t="s">
        <v>9778</v>
      </c>
      <c r="B5042" s="370" t="s">
        <v>16202</v>
      </c>
      <c r="C5042" s="14" t="s">
        <v>165</v>
      </c>
      <c r="D5042" s="14" t="s">
        <v>41354</v>
      </c>
    </row>
    <row r="5043" spans="1:4" ht="15.75" customHeight="1">
      <c r="A5043" s="14" t="s">
        <v>9779</v>
      </c>
      <c r="B5043" s="370" t="s">
        <v>16203</v>
      </c>
      <c r="C5043" s="14" t="s">
        <v>165</v>
      </c>
      <c r="D5043" s="14" t="s">
        <v>41355</v>
      </c>
    </row>
    <row r="5044" spans="1:4" ht="15.75" customHeight="1">
      <c r="A5044" s="14" t="s">
        <v>9780</v>
      </c>
      <c r="B5044" s="370" t="s">
        <v>16204</v>
      </c>
      <c r="C5044" s="14" t="s">
        <v>165</v>
      </c>
      <c r="D5044" s="14" t="s">
        <v>41356</v>
      </c>
    </row>
    <row r="5045" spans="1:4" ht="15.75" customHeight="1">
      <c r="A5045" s="14" t="s">
        <v>9781</v>
      </c>
      <c r="B5045" s="370" t="s">
        <v>16205</v>
      </c>
      <c r="C5045" s="14" t="s">
        <v>165</v>
      </c>
      <c r="D5045" s="14" t="s">
        <v>41357</v>
      </c>
    </row>
    <row r="5046" spans="1:4" ht="15.75" customHeight="1">
      <c r="A5046" s="14" t="s">
        <v>9782</v>
      </c>
      <c r="B5046" s="370" t="s">
        <v>16206</v>
      </c>
      <c r="C5046" s="14" t="s">
        <v>165</v>
      </c>
      <c r="D5046" s="14" t="s">
        <v>41358</v>
      </c>
    </row>
    <row r="5047" spans="1:4" ht="15.75" customHeight="1">
      <c r="A5047" s="14" t="s">
        <v>9783</v>
      </c>
      <c r="B5047" s="370" t="s">
        <v>16207</v>
      </c>
      <c r="C5047" s="14" t="s">
        <v>165</v>
      </c>
      <c r="D5047" s="14" t="s">
        <v>41359</v>
      </c>
    </row>
    <row r="5048" spans="1:4" ht="15.75" customHeight="1">
      <c r="A5048" s="14" t="s">
        <v>9784</v>
      </c>
      <c r="B5048" s="370" t="s">
        <v>16208</v>
      </c>
      <c r="C5048" s="14" t="s">
        <v>165</v>
      </c>
      <c r="D5048" s="14" t="s">
        <v>41360</v>
      </c>
    </row>
    <row r="5049" spans="1:4" ht="15.75" customHeight="1">
      <c r="A5049" s="14" t="s">
        <v>9785</v>
      </c>
      <c r="B5049" s="370" t="s">
        <v>16209</v>
      </c>
      <c r="C5049" s="14" t="s">
        <v>165</v>
      </c>
      <c r="D5049" s="14" t="s">
        <v>41353</v>
      </c>
    </row>
    <row r="5050" spans="1:4" ht="15.75" customHeight="1">
      <c r="A5050" s="14" t="s">
        <v>9786</v>
      </c>
      <c r="B5050" s="370" t="s">
        <v>16210</v>
      </c>
      <c r="C5050" s="14" t="s">
        <v>165</v>
      </c>
      <c r="D5050" s="14" t="s">
        <v>41361</v>
      </c>
    </row>
    <row r="5051" spans="1:4" ht="15.75" customHeight="1">
      <c r="A5051" s="14" t="s">
        <v>9787</v>
      </c>
      <c r="B5051" s="370" t="s">
        <v>16211</v>
      </c>
      <c r="C5051" s="14" t="s">
        <v>165</v>
      </c>
      <c r="D5051" s="14" t="s">
        <v>41362</v>
      </c>
    </row>
    <row r="5052" spans="1:4" ht="15.75" customHeight="1">
      <c r="A5052" s="14" t="s">
        <v>9788</v>
      </c>
      <c r="B5052" s="370" t="s">
        <v>16212</v>
      </c>
      <c r="C5052" s="14" t="s">
        <v>165</v>
      </c>
      <c r="D5052" s="14" t="s">
        <v>41363</v>
      </c>
    </row>
    <row r="5053" spans="1:4" ht="15.75" customHeight="1">
      <c r="A5053" s="14" t="s">
        <v>9789</v>
      </c>
      <c r="B5053" s="370" t="s">
        <v>16213</v>
      </c>
      <c r="C5053" s="14" t="s">
        <v>165</v>
      </c>
      <c r="D5053" s="14" t="s">
        <v>41364</v>
      </c>
    </row>
    <row r="5054" spans="1:4" ht="15.75" customHeight="1">
      <c r="A5054" s="14" t="s">
        <v>9790</v>
      </c>
      <c r="B5054" s="370" t="s">
        <v>16214</v>
      </c>
      <c r="C5054" s="14" t="s">
        <v>165</v>
      </c>
      <c r="D5054" s="14" t="s">
        <v>41365</v>
      </c>
    </row>
    <row r="5055" spans="1:4" ht="15.75" customHeight="1">
      <c r="A5055" s="14" t="s">
        <v>9791</v>
      </c>
      <c r="B5055" s="370" t="s">
        <v>16215</v>
      </c>
      <c r="C5055" s="14" t="s">
        <v>165</v>
      </c>
      <c r="D5055" s="14" t="s">
        <v>41366</v>
      </c>
    </row>
    <row r="5056" spans="1:4" ht="15.75" customHeight="1">
      <c r="A5056" s="14" t="s">
        <v>9792</v>
      </c>
      <c r="B5056" s="370" t="s">
        <v>16216</v>
      </c>
      <c r="C5056" s="14" t="s">
        <v>165</v>
      </c>
      <c r="D5056" s="14" t="s">
        <v>41367</v>
      </c>
    </row>
    <row r="5057" spans="1:4" ht="15.75" customHeight="1">
      <c r="A5057" s="14" t="s">
        <v>9793</v>
      </c>
      <c r="B5057" s="370" t="s">
        <v>16217</v>
      </c>
      <c r="C5057" s="14" t="s">
        <v>165</v>
      </c>
      <c r="D5057" s="14" t="s">
        <v>41368</v>
      </c>
    </row>
    <row r="5058" spans="1:4" ht="15.75" customHeight="1">
      <c r="A5058" s="14" t="s">
        <v>9794</v>
      </c>
      <c r="B5058" s="370" t="s">
        <v>16218</v>
      </c>
      <c r="C5058" s="14" t="s">
        <v>165</v>
      </c>
      <c r="D5058" s="14" t="s">
        <v>41369</v>
      </c>
    </row>
    <row r="5059" spans="1:4" ht="15.75" customHeight="1">
      <c r="A5059" s="14" t="s">
        <v>9795</v>
      </c>
      <c r="B5059" s="370" t="s">
        <v>16219</v>
      </c>
      <c r="C5059" s="14" t="s">
        <v>165</v>
      </c>
      <c r="D5059" s="14" t="s">
        <v>41370</v>
      </c>
    </row>
    <row r="5060" spans="1:4" ht="15.75" customHeight="1">
      <c r="A5060" s="14" t="s">
        <v>9796</v>
      </c>
      <c r="B5060" s="370" t="s">
        <v>16220</v>
      </c>
      <c r="C5060" s="14" t="s">
        <v>165</v>
      </c>
      <c r="D5060" s="14" t="s">
        <v>41371</v>
      </c>
    </row>
    <row r="5061" spans="1:4" ht="15.75" customHeight="1">
      <c r="A5061" s="14" t="s">
        <v>9797</v>
      </c>
      <c r="B5061" s="370" t="s">
        <v>16221</v>
      </c>
      <c r="C5061" s="14" t="s">
        <v>165</v>
      </c>
      <c r="D5061" s="14" t="s">
        <v>41372</v>
      </c>
    </row>
    <row r="5062" spans="1:4" ht="15.75" customHeight="1">
      <c r="A5062" s="14" t="s">
        <v>9798</v>
      </c>
      <c r="B5062" s="370" t="s">
        <v>16222</v>
      </c>
      <c r="C5062" s="14" t="s">
        <v>165</v>
      </c>
      <c r="D5062" s="14" t="s">
        <v>41373</v>
      </c>
    </row>
    <row r="5063" spans="1:4" ht="15.75" customHeight="1">
      <c r="A5063" s="14" t="s">
        <v>9799</v>
      </c>
      <c r="B5063" s="370" t="s">
        <v>16223</v>
      </c>
      <c r="C5063" s="14" t="s">
        <v>165</v>
      </c>
      <c r="D5063" s="14" t="s">
        <v>41374</v>
      </c>
    </row>
    <row r="5064" spans="1:4" ht="15.75" customHeight="1">
      <c r="A5064" s="14" t="s">
        <v>9800</v>
      </c>
      <c r="B5064" s="370" t="s">
        <v>16224</v>
      </c>
      <c r="C5064" s="14" t="s">
        <v>165</v>
      </c>
      <c r="D5064" s="14" t="s">
        <v>41375</v>
      </c>
    </row>
    <row r="5065" spans="1:4" ht="15.75" customHeight="1">
      <c r="A5065" s="14" t="s">
        <v>9801</v>
      </c>
      <c r="B5065" s="370" t="s">
        <v>16225</v>
      </c>
      <c r="C5065" s="14" t="s">
        <v>165</v>
      </c>
      <c r="D5065" s="14" t="s">
        <v>41376</v>
      </c>
    </row>
    <row r="5066" spans="1:4" ht="15.75" customHeight="1">
      <c r="A5066" s="14" t="s">
        <v>9802</v>
      </c>
      <c r="B5066" s="370" t="s">
        <v>38724</v>
      </c>
      <c r="C5066" s="14" t="s">
        <v>165</v>
      </c>
      <c r="D5066" s="14" t="s">
        <v>41377</v>
      </c>
    </row>
    <row r="5067" spans="1:4" ht="15.75" customHeight="1">
      <c r="A5067" s="14" t="s">
        <v>9803</v>
      </c>
      <c r="B5067" s="370" t="s">
        <v>38725</v>
      </c>
      <c r="C5067" s="14" t="s">
        <v>165</v>
      </c>
      <c r="D5067" s="14" t="s">
        <v>41378</v>
      </c>
    </row>
    <row r="5068" spans="1:4" ht="15.75" customHeight="1">
      <c r="A5068" s="14" t="s">
        <v>9804</v>
      </c>
      <c r="B5068" s="370" t="s">
        <v>38726</v>
      </c>
      <c r="C5068" s="14" t="s">
        <v>165</v>
      </c>
      <c r="D5068" s="14" t="s">
        <v>41379</v>
      </c>
    </row>
    <row r="5069" spans="1:4" ht="15.75" customHeight="1">
      <c r="A5069" s="14" t="s">
        <v>9805</v>
      </c>
      <c r="B5069" s="370" t="s">
        <v>38727</v>
      </c>
      <c r="C5069" s="14" t="s">
        <v>165</v>
      </c>
      <c r="D5069" s="14" t="s">
        <v>41380</v>
      </c>
    </row>
    <row r="5070" spans="1:4" ht="15.75" customHeight="1">
      <c r="A5070" s="14" t="s">
        <v>9806</v>
      </c>
      <c r="B5070" s="370" t="s">
        <v>38728</v>
      </c>
      <c r="C5070" s="14" t="s">
        <v>165</v>
      </c>
      <c r="D5070" s="14" t="s">
        <v>41381</v>
      </c>
    </row>
    <row r="5071" spans="1:4" ht="15.75" customHeight="1">
      <c r="A5071" s="14" t="s">
        <v>9807</v>
      </c>
      <c r="B5071" s="370" t="s">
        <v>38729</v>
      </c>
      <c r="C5071" s="14" t="s">
        <v>165</v>
      </c>
      <c r="D5071" s="14" t="s">
        <v>41382</v>
      </c>
    </row>
    <row r="5072" spans="1:4" ht="54">
      <c r="A5072" s="14" t="s">
        <v>9808</v>
      </c>
      <c r="B5072" s="370" t="s">
        <v>38730</v>
      </c>
      <c r="C5072" s="14" t="s">
        <v>165</v>
      </c>
      <c r="D5072" s="14" t="s">
        <v>41383</v>
      </c>
    </row>
    <row r="5073" spans="1:4" ht="15.75" customHeight="1">
      <c r="A5073" s="14" t="s">
        <v>9809</v>
      </c>
      <c r="B5073" s="370" t="s">
        <v>38731</v>
      </c>
      <c r="C5073" s="14" t="s">
        <v>165</v>
      </c>
      <c r="D5073" s="14" t="s">
        <v>41384</v>
      </c>
    </row>
    <row r="5074" spans="1:4" ht="15.75" customHeight="1">
      <c r="A5074" s="14" t="s">
        <v>9810</v>
      </c>
      <c r="B5074" s="370" t="s">
        <v>38732</v>
      </c>
      <c r="C5074" s="14" t="s">
        <v>165</v>
      </c>
      <c r="D5074" s="14" t="s">
        <v>41385</v>
      </c>
    </row>
    <row r="5075" spans="1:4" ht="15.75" customHeight="1">
      <c r="A5075" s="14" t="s">
        <v>9811</v>
      </c>
      <c r="B5075" s="370" t="s">
        <v>38733</v>
      </c>
      <c r="C5075" s="14" t="s">
        <v>165</v>
      </c>
      <c r="D5075" s="14" t="s">
        <v>41386</v>
      </c>
    </row>
    <row r="5076" spans="1:4" ht="15.75" customHeight="1">
      <c r="A5076" s="14" t="s">
        <v>9812</v>
      </c>
      <c r="B5076" s="370" t="s">
        <v>38734</v>
      </c>
      <c r="C5076" s="14" t="s">
        <v>165</v>
      </c>
      <c r="D5076" s="14" t="s">
        <v>41387</v>
      </c>
    </row>
    <row r="5077" spans="1:4" ht="15.75" customHeight="1">
      <c r="A5077" s="14" t="s">
        <v>9813</v>
      </c>
      <c r="B5077" s="370" t="s">
        <v>38735</v>
      </c>
      <c r="C5077" s="14" t="s">
        <v>165</v>
      </c>
      <c r="D5077" s="14" t="s">
        <v>41388</v>
      </c>
    </row>
    <row r="5078" spans="1:4" ht="15.75" customHeight="1">
      <c r="A5078" s="14" t="s">
        <v>9814</v>
      </c>
      <c r="B5078" s="370" t="s">
        <v>38736</v>
      </c>
      <c r="C5078" s="14" t="s">
        <v>165</v>
      </c>
      <c r="D5078" s="14" t="s">
        <v>41389</v>
      </c>
    </row>
    <row r="5079" spans="1:4" ht="15.75" customHeight="1">
      <c r="A5079" s="14" t="s">
        <v>9815</v>
      </c>
      <c r="B5079" s="370" t="s">
        <v>38737</v>
      </c>
      <c r="C5079" s="14" t="s">
        <v>165</v>
      </c>
      <c r="D5079" s="14" t="s">
        <v>41390</v>
      </c>
    </row>
    <row r="5080" spans="1:4" ht="15.75" customHeight="1">
      <c r="A5080" s="14" t="s">
        <v>9816</v>
      </c>
      <c r="B5080" s="370" t="s">
        <v>38738</v>
      </c>
      <c r="C5080" s="14" t="s">
        <v>165</v>
      </c>
      <c r="D5080" s="14" t="s">
        <v>41391</v>
      </c>
    </row>
    <row r="5081" spans="1:4" ht="15.75" customHeight="1">
      <c r="A5081" s="14" t="s">
        <v>9817</v>
      </c>
      <c r="B5081" s="370" t="s">
        <v>38739</v>
      </c>
      <c r="C5081" s="14" t="s">
        <v>165</v>
      </c>
      <c r="D5081" s="14" t="s">
        <v>41392</v>
      </c>
    </row>
    <row r="5082" spans="1:4" ht="15.75" customHeight="1">
      <c r="A5082" s="14" t="s">
        <v>9818</v>
      </c>
      <c r="B5082" s="370" t="s">
        <v>38740</v>
      </c>
      <c r="C5082" s="14" t="s">
        <v>165</v>
      </c>
      <c r="D5082" s="14" t="s">
        <v>41393</v>
      </c>
    </row>
    <row r="5083" spans="1:4" ht="15.75" customHeight="1">
      <c r="A5083" s="14" t="s">
        <v>9819</v>
      </c>
      <c r="B5083" s="370" t="s">
        <v>38741</v>
      </c>
      <c r="C5083" s="14" t="s">
        <v>165</v>
      </c>
      <c r="D5083" s="14" t="s">
        <v>41394</v>
      </c>
    </row>
    <row r="5084" spans="1:4" ht="15.75" customHeight="1">
      <c r="A5084" s="14" t="s">
        <v>9820</v>
      </c>
      <c r="B5084" s="370" t="s">
        <v>38742</v>
      </c>
      <c r="C5084" s="14" t="s">
        <v>165</v>
      </c>
      <c r="D5084" s="14" t="s">
        <v>41395</v>
      </c>
    </row>
    <row r="5085" spans="1:4" ht="15.75" customHeight="1">
      <c r="A5085" s="14" t="s">
        <v>9821</v>
      </c>
      <c r="B5085" s="370" t="s">
        <v>38743</v>
      </c>
      <c r="C5085" s="14" t="s">
        <v>165</v>
      </c>
      <c r="D5085" s="14" t="s">
        <v>41396</v>
      </c>
    </row>
    <row r="5086" spans="1:4" ht="15.75" customHeight="1">
      <c r="A5086" s="14" t="s">
        <v>9822</v>
      </c>
      <c r="B5086" s="370" t="s">
        <v>38744</v>
      </c>
      <c r="C5086" s="14" t="s">
        <v>165</v>
      </c>
      <c r="D5086" s="14" t="s">
        <v>41397</v>
      </c>
    </row>
    <row r="5087" spans="1:4" ht="15.75" customHeight="1">
      <c r="A5087" s="14" t="s">
        <v>9823</v>
      </c>
      <c r="B5087" s="370" t="s">
        <v>38745</v>
      </c>
      <c r="C5087" s="14" t="s">
        <v>165</v>
      </c>
      <c r="D5087" s="14" t="s">
        <v>41398</v>
      </c>
    </row>
    <row r="5088" spans="1:4" ht="15.75" customHeight="1">
      <c r="A5088" s="14" t="s">
        <v>9824</v>
      </c>
      <c r="B5088" s="370" t="s">
        <v>38746</v>
      </c>
      <c r="C5088" s="14" t="s">
        <v>165</v>
      </c>
      <c r="D5088" s="14" t="s">
        <v>41399</v>
      </c>
    </row>
    <row r="5089" spans="1:4" ht="15.75" customHeight="1">
      <c r="A5089" s="14" t="s">
        <v>9825</v>
      </c>
      <c r="B5089" s="370" t="s">
        <v>38747</v>
      </c>
      <c r="C5089" s="14" t="s">
        <v>165</v>
      </c>
      <c r="D5089" s="14" t="s">
        <v>41400</v>
      </c>
    </row>
    <row r="5090" spans="1:4" ht="15.75" customHeight="1">
      <c r="A5090" s="14" t="s">
        <v>9826</v>
      </c>
      <c r="B5090" s="370" t="s">
        <v>38748</v>
      </c>
      <c r="C5090" s="14" t="s">
        <v>165</v>
      </c>
      <c r="D5090" s="14" t="s">
        <v>41401</v>
      </c>
    </row>
    <row r="5091" spans="1:4" ht="15.75" customHeight="1">
      <c r="A5091" s="14" t="s">
        <v>9827</v>
      </c>
      <c r="B5091" s="370" t="s">
        <v>38749</v>
      </c>
      <c r="C5091" s="14" t="s">
        <v>165</v>
      </c>
      <c r="D5091" s="14" t="s">
        <v>41402</v>
      </c>
    </row>
    <row r="5092" spans="1:4" ht="15.75" customHeight="1">
      <c r="A5092" s="14" t="s">
        <v>9828</v>
      </c>
      <c r="B5092" s="370" t="s">
        <v>38750</v>
      </c>
      <c r="C5092" s="14" t="s">
        <v>165</v>
      </c>
      <c r="D5092" s="14" t="s">
        <v>41403</v>
      </c>
    </row>
    <row r="5093" spans="1:4" ht="15.75" customHeight="1">
      <c r="A5093" s="14" t="s">
        <v>9829</v>
      </c>
      <c r="B5093" s="370" t="s">
        <v>38751</v>
      </c>
      <c r="C5093" s="14" t="s">
        <v>165</v>
      </c>
      <c r="D5093" s="14" t="s">
        <v>41404</v>
      </c>
    </row>
    <row r="5094" spans="1:4" ht="15.75" customHeight="1">
      <c r="A5094" s="14" t="s">
        <v>9830</v>
      </c>
      <c r="B5094" s="370" t="s">
        <v>38752</v>
      </c>
      <c r="C5094" s="14" t="s">
        <v>165</v>
      </c>
      <c r="D5094" s="14" t="s">
        <v>41405</v>
      </c>
    </row>
    <row r="5095" spans="1:4" ht="15.75" customHeight="1">
      <c r="A5095" s="14" t="s">
        <v>9831</v>
      </c>
      <c r="B5095" s="370" t="s">
        <v>38753</v>
      </c>
      <c r="C5095" s="14" t="s">
        <v>165</v>
      </c>
      <c r="D5095" s="14" t="s">
        <v>41406</v>
      </c>
    </row>
    <row r="5096" spans="1:4" ht="15.75" customHeight="1">
      <c r="A5096" s="14" t="s">
        <v>9832</v>
      </c>
      <c r="B5096" s="370" t="s">
        <v>38754</v>
      </c>
      <c r="C5096" s="14" t="s">
        <v>165</v>
      </c>
      <c r="D5096" s="14" t="s">
        <v>41407</v>
      </c>
    </row>
    <row r="5097" spans="1:4" ht="15.75" customHeight="1">
      <c r="A5097" s="14" t="s">
        <v>9833</v>
      </c>
      <c r="B5097" s="370" t="s">
        <v>38755</v>
      </c>
      <c r="C5097" s="14" t="s">
        <v>165</v>
      </c>
      <c r="D5097" s="14" t="s">
        <v>41408</v>
      </c>
    </row>
    <row r="5098" spans="1:4" ht="15.75" customHeight="1">
      <c r="A5098" s="14" t="s">
        <v>9834</v>
      </c>
      <c r="B5098" s="370" t="s">
        <v>16226</v>
      </c>
      <c r="C5098" s="14" t="s">
        <v>165</v>
      </c>
      <c r="D5098" s="14" t="s">
        <v>41409</v>
      </c>
    </row>
    <row r="5099" spans="1:4" ht="15.75" customHeight="1">
      <c r="A5099" s="14" t="s">
        <v>9835</v>
      </c>
      <c r="B5099" s="370" t="s">
        <v>16227</v>
      </c>
      <c r="C5099" s="14" t="s">
        <v>165</v>
      </c>
      <c r="D5099" s="14" t="s">
        <v>41410</v>
      </c>
    </row>
    <row r="5100" spans="1:4" ht="15.75" customHeight="1">
      <c r="A5100" s="14" t="s">
        <v>9836</v>
      </c>
      <c r="B5100" s="370" t="s">
        <v>16228</v>
      </c>
      <c r="C5100" s="14" t="s">
        <v>165</v>
      </c>
      <c r="D5100" s="14" t="s">
        <v>41411</v>
      </c>
    </row>
    <row r="5101" spans="1:4" ht="15.75" customHeight="1">
      <c r="A5101" s="14" t="s">
        <v>9837</v>
      </c>
      <c r="B5101" s="370" t="s">
        <v>16229</v>
      </c>
      <c r="C5101" s="14" t="s">
        <v>165</v>
      </c>
      <c r="D5101" s="14" t="s">
        <v>41412</v>
      </c>
    </row>
    <row r="5102" spans="1:4" ht="15.75" customHeight="1">
      <c r="A5102" s="14" t="s">
        <v>9838</v>
      </c>
      <c r="B5102" s="370" t="s">
        <v>16230</v>
      </c>
      <c r="C5102" s="14" t="s">
        <v>165</v>
      </c>
      <c r="D5102" s="14" t="s">
        <v>37262</v>
      </c>
    </row>
    <row r="5103" spans="1:4" ht="15.75" customHeight="1">
      <c r="A5103" s="14" t="s">
        <v>9839</v>
      </c>
      <c r="B5103" s="370" t="s">
        <v>36311</v>
      </c>
      <c r="C5103" s="14" t="s">
        <v>165</v>
      </c>
      <c r="D5103" s="14" t="s">
        <v>41413</v>
      </c>
    </row>
    <row r="5104" spans="1:4" ht="15.75" customHeight="1">
      <c r="A5104" s="14" t="s">
        <v>9840</v>
      </c>
      <c r="B5104" s="370" t="s">
        <v>16231</v>
      </c>
      <c r="C5104" s="14" t="s">
        <v>165</v>
      </c>
      <c r="D5104" s="14" t="s">
        <v>41414</v>
      </c>
    </row>
    <row r="5105" spans="1:4" ht="15.75" customHeight="1">
      <c r="A5105" s="14" t="s">
        <v>9841</v>
      </c>
      <c r="B5105" s="370" t="s">
        <v>16232</v>
      </c>
      <c r="C5105" s="14" t="s">
        <v>165</v>
      </c>
      <c r="D5105" s="14" t="s">
        <v>41415</v>
      </c>
    </row>
    <row r="5106" spans="1:4" ht="15.75" customHeight="1">
      <c r="A5106" s="14" t="s">
        <v>9842</v>
      </c>
      <c r="B5106" s="370" t="s">
        <v>16233</v>
      </c>
      <c r="C5106" s="14" t="s">
        <v>165</v>
      </c>
      <c r="D5106" s="14" t="s">
        <v>36520</v>
      </c>
    </row>
    <row r="5107" spans="1:4" ht="15.75" customHeight="1">
      <c r="A5107" s="14" t="s">
        <v>9843</v>
      </c>
      <c r="B5107" s="370" t="s">
        <v>16234</v>
      </c>
      <c r="C5107" s="14" t="s">
        <v>165</v>
      </c>
      <c r="D5107" s="14" t="s">
        <v>36999</v>
      </c>
    </row>
    <row r="5108" spans="1:4" ht="15.75" customHeight="1">
      <c r="A5108" s="14" t="s">
        <v>9844</v>
      </c>
      <c r="B5108" s="370" t="s">
        <v>16235</v>
      </c>
      <c r="C5108" s="14" t="s">
        <v>165</v>
      </c>
      <c r="D5108" s="14" t="s">
        <v>40317</v>
      </c>
    </row>
    <row r="5109" spans="1:4" ht="15.75" customHeight="1">
      <c r="A5109" s="14" t="s">
        <v>9845</v>
      </c>
      <c r="B5109" s="370" t="s">
        <v>16236</v>
      </c>
      <c r="C5109" s="14" t="s">
        <v>165</v>
      </c>
      <c r="D5109" s="14" t="s">
        <v>18884</v>
      </c>
    </row>
    <row r="5110" spans="1:4" ht="15.75" customHeight="1">
      <c r="A5110" s="14" t="s">
        <v>9846</v>
      </c>
      <c r="B5110" s="370" t="s">
        <v>16237</v>
      </c>
      <c r="C5110" s="14" t="s">
        <v>165</v>
      </c>
      <c r="D5110" s="14" t="s">
        <v>41416</v>
      </c>
    </row>
    <row r="5111" spans="1:4" ht="15.75" customHeight="1">
      <c r="A5111" s="14" t="s">
        <v>9847</v>
      </c>
      <c r="B5111" s="370" t="s">
        <v>16238</v>
      </c>
      <c r="C5111" s="14" t="s">
        <v>165</v>
      </c>
      <c r="D5111" s="14" t="s">
        <v>41417</v>
      </c>
    </row>
    <row r="5112" spans="1:4" ht="15.75" customHeight="1">
      <c r="A5112" s="14" t="s">
        <v>9848</v>
      </c>
      <c r="B5112" s="370" t="s">
        <v>16239</v>
      </c>
      <c r="C5112" s="14" t="s">
        <v>165</v>
      </c>
      <c r="D5112" s="14" t="s">
        <v>41418</v>
      </c>
    </row>
    <row r="5113" spans="1:4" ht="15.75" customHeight="1">
      <c r="A5113" s="14" t="s">
        <v>9849</v>
      </c>
      <c r="B5113" s="370" t="s">
        <v>16240</v>
      </c>
      <c r="C5113" s="14" t="s">
        <v>165</v>
      </c>
      <c r="D5113" s="14" t="s">
        <v>21650</v>
      </c>
    </row>
    <row r="5114" spans="1:4" ht="15.75" customHeight="1">
      <c r="A5114" s="14" t="s">
        <v>9850</v>
      </c>
      <c r="B5114" s="370" t="s">
        <v>16241</v>
      </c>
      <c r="C5114" s="14" t="s">
        <v>165</v>
      </c>
      <c r="D5114" s="14" t="s">
        <v>37774</v>
      </c>
    </row>
    <row r="5115" spans="1:4" ht="15.75" customHeight="1">
      <c r="A5115" s="14" t="s">
        <v>9851</v>
      </c>
      <c r="B5115" s="370" t="s">
        <v>16242</v>
      </c>
      <c r="C5115" s="14" t="s">
        <v>165</v>
      </c>
      <c r="D5115" s="14" t="s">
        <v>41419</v>
      </c>
    </row>
    <row r="5116" spans="1:4" ht="15.75" customHeight="1">
      <c r="A5116" s="14" t="s">
        <v>9852</v>
      </c>
      <c r="B5116" s="370" t="s">
        <v>16243</v>
      </c>
      <c r="C5116" s="14" t="s">
        <v>165</v>
      </c>
      <c r="D5116" s="14" t="s">
        <v>41420</v>
      </c>
    </row>
    <row r="5117" spans="1:4" ht="15.75" customHeight="1">
      <c r="A5117" s="14" t="s">
        <v>9853</v>
      </c>
      <c r="B5117" s="370" t="s">
        <v>16244</v>
      </c>
      <c r="C5117" s="14" t="s">
        <v>165</v>
      </c>
      <c r="D5117" s="14" t="s">
        <v>41421</v>
      </c>
    </row>
    <row r="5118" spans="1:4" ht="15.75" customHeight="1">
      <c r="A5118" s="14" t="s">
        <v>9854</v>
      </c>
      <c r="B5118" s="370" t="s">
        <v>16245</v>
      </c>
      <c r="C5118" s="14" t="s">
        <v>165</v>
      </c>
      <c r="D5118" s="14" t="s">
        <v>41422</v>
      </c>
    </row>
    <row r="5119" spans="1:4" ht="15.75" customHeight="1">
      <c r="A5119" s="14" t="s">
        <v>9855</v>
      </c>
      <c r="B5119" s="370" t="s">
        <v>16246</v>
      </c>
      <c r="C5119" s="14" t="s">
        <v>165</v>
      </c>
      <c r="D5119" s="14" t="s">
        <v>41423</v>
      </c>
    </row>
    <row r="5120" spans="1:4" ht="15.75" customHeight="1">
      <c r="A5120" s="14" t="s">
        <v>9856</v>
      </c>
      <c r="B5120" s="370" t="s">
        <v>16247</v>
      </c>
      <c r="C5120" s="14" t="s">
        <v>165</v>
      </c>
      <c r="D5120" s="14" t="s">
        <v>39204</v>
      </c>
    </row>
    <row r="5121" spans="1:4" ht="15.75" customHeight="1">
      <c r="A5121" s="14" t="s">
        <v>9857</v>
      </c>
      <c r="B5121" s="370" t="s">
        <v>16248</v>
      </c>
      <c r="C5121" s="14" t="s">
        <v>165</v>
      </c>
      <c r="D5121" s="14" t="s">
        <v>37976</v>
      </c>
    </row>
    <row r="5122" spans="1:4" ht="15.75" customHeight="1">
      <c r="A5122" s="14" t="s">
        <v>9858</v>
      </c>
      <c r="B5122" s="370" t="s">
        <v>16249</v>
      </c>
      <c r="C5122" s="14" t="s">
        <v>165</v>
      </c>
      <c r="D5122" s="14" t="s">
        <v>37826</v>
      </c>
    </row>
    <row r="5123" spans="1:4" ht="15.75" customHeight="1">
      <c r="A5123" s="14" t="s">
        <v>9859</v>
      </c>
      <c r="B5123" s="370" t="s">
        <v>16250</v>
      </c>
      <c r="C5123" s="14" t="s">
        <v>165</v>
      </c>
      <c r="D5123" s="14" t="s">
        <v>37740</v>
      </c>
    </row>
    <row r="5124" spans="1:4" ht="15.75" customHeight="1">
      <c r="A5124" s="14" t="s">
        <v>9860</v>
      </c>
      <c r="B5124" s="370" t="s">
        <v>16251</v>
      </c>
      <c r="C5124" s="14" t="s">
        <v>165</v>
      </c>
      <c r="D5124" s="14" t="s">
        <v>41233</v>
      </c>
    </row>
    <row r="5125" spans="1:4" ht="15.75" customHeight="1">
      <c r="A5125" s="14" t="s">
        <v>9861</v>
      </c>
      <c r="B5125" s="370" t="s">
        <v>16252</v>
      </c>
      <c r="C5125" s="14" t="s">
        <v>165</v>
      </c>
      <c r="D5125" s="14" t="s">
        <v>41424</v>
      </c>
    </row>
    <row r="5126" spans="1:4" ht="15.75" customHeight="1">
      <c r="A5126" s="14" t="s">
        <v>9862</v>
      </c>
      <c r="B5126" s="370" t="s">
        <v>16253</v>
      </c>
      <c r="C5126" s="14" t="s">
        <v>165</v>
      </c>
      <c r="D5126" s="14" t="s">
        <v>41425</v>
      </c>
    </row>
    <row r="5127" spans="1:4" ht="15.75" customHeight="1">
      <c r="A5127" s="14" t="s">
        <v>9863</v>
      </c>
      <c r="B5127" s="370" t="s">
        <v>16254</v>
      </c>
      <c r="C5127" s="14" t="s">
        <v>165</v>
      </c>
      <c r="D5127" s="14" t="s">
        <v>38943</v>
      </c>
    </row>
    <row r="5128" spans="1:4" ht="15.75" customHeight="1">
      <c r="A5128" s="14" t="s">
        <v>9864</v>
      </c>
      <c r="B5128" s="370" t="s">
        <v>16255</v>
      </c>
      <c r="C5128" s="14" t="s">
        <v>165</v>
      </c>
      <c r="D5128" s="14" t="s">
        <v>41426</v>
      </c>
    </row>
    <row r="5129" spans="1:4" ht="15.75" customHeight="1">
      <c r="A5129" s="14" t="s">
        <v>9865</v>
      </c>
      <c r="B5129" s="370" t="s">
        <v>16256</v>
      </c>
      <c r="C5129" s="14" t="s">
        <v>165</v>
      </c>
      <c r="D5129" s="14" t="s">
        <v>41427</v>
      </c>
    </row>
    <row r="5130" spans="1:4" ht="15.75" customHeight="1">
      <c r="A5130" s="14" t="s">
        <v>9866</v>
      </c>
      <c r="B5130" s="370" t="s">
        <v>16257</v>
      </c>
      <c r="C5130" s="14" t="s">
        <v>165</v>
      </c>
      <c r="D5130" s="14" t="s">
        <v>41428</v>
      </c>
    </row>
    <row r="5131" spans="1:4" ht="15.75" customHeight="1">
      <c r="A5131" s="14" t="s">
        <v>9867</v>
      </c>
      <c r="B5131" s="370" t="s">
        <v>16258</v>
      </c>
      <c r="C5131" s="14" t="s">
        <v>165</v>
      </c>
      <c r="D5131" s="14" t="s">
        <v>41429</v>
      </c>
    </row>
    <row r="5132" spans="1:4" ht="15.75" customHeight="1">
      <c r="A5132" s="14" t="s">
        <v>9868</v>
      </c>
      <c r="B5132" s="370" t="s">
        <v>16259</v>
      </c>
      <c r="C5132" s="14" t="s">
        <v>165</v>
      </c>
      <c r="D5132" s="14" t="s">
        <v>41430</v>
      </c>
    </row>
    <row r="5133" spans="1:4" ht="15.75" customHeight="1">
      <c r="A5133" s="14" t="s">
        <v>9869</v>
      </c>
      <c r="B5133" s="370" t="s">
        <v>16260</v>
      </c>
      <c r="C5133" s="14" t="s">
        <v>165</v>
      </c>
      <c r="D5133" s="14" t="s">
        <v>41431</v>
      </c>
    </row>
    <row r="5134" spans="1:4" ht="15.75" customHeight="1">
      <c r="A5134" s="14" t="s">
        <v>9870</v>
      </c>
      <c r="B5134" s="370" t="s">
        <v>16261</v>
      </c>
      <c r="C5134" s="14" t="s">
        <v>165</v>
      </c>
      <c r="D5134" s="14" t="s">
        <v>41432</v>
      </c>
    </row>
    <row r="5135" spans="1:4" ht="15.75" customHeight="1">
      <c r="A5135" s="14" t="s">
        <v>9871</v>
      </c>
      <c r="B5135" s="370" t="s">
        <v>16262</v>
      </c>
      <c r="C5135" s="14" t="s">
        <v>165</v>
      </c>
      <c r="D5135" s="14" t="s">
        <v>41433</v>
      </c>
    </row>
    <row r="5136" spans="1:4" ht="15.75" customHeight="1">
      <c r="A5136" s="14" t="s">
        <v>9872</v>
      </c>
      <c r="B5136" s="370" t="s">
        <v>16263</v>
      </c>
      <c r="C5136" s="14" t="s">
        <v>165</v>
      </c>
      <c r="D5136" s="14" t="s">
        <v>41434</v>
      </c>
    </row>
    <row r="5137" spans="1:4" ht="15.75" customHeight="1">
      <c r="A5137" s="14" t="s">
        <v>9873</v>
      </c>
      <c r="B5137" s="370" t="s">
        <v>16264</v>
      </c>
      <c r="C5137" s="14" t="s">
        <v>165</v>
      </c>
      <c r="D5137" s="14" t="s">
        <v>36479</v>
      </c>
    </row>
    <row r="5138" spans="1:4" ht="15.75" customHeight="1">
      <c r="A5138" s="14" t="s">
        <v>9874</v>
      </c>
      <c r="B5138" s="370" t="s">
        <v>16265</v>
      </c>
      <c r="C5138" s="14" t="s">
        <v>165</v>
      </c>
      <c r="D5138" s="14" t="s">
        <v>41435</v>
      </c>
    </row>
    <row r="5139" spans="1:4" ht="15.75" customHeight="1">
      <c r="A5139" s="14" t="s">
        <v>9875</v>
      </c>
      <c r="B5139" s="370" t="s">
        <v>16266</v>
      </c>
      <c r="C5139" s="14" t="s">
        <v>165</v>
      </c>
      <c r="D5139" s="14" t="s">
        <v>36531</v>
      </c>
    </row>
    <row r="5140" spans="1:4" ht="15.75" customHeight="1">
      <c r="A5140" s="14" t="s">
        <v>9876</v>
      </c>
      <c r="B5140" s="370" t="s">
        <v>16267</v>
      </c>
      <c r="C5140" s="14" t="s">
        <v>165</v>
      </c>
      <c r="D5140" s="14" t="s">
        <v>41436</v>
      </c>
    </row>
    <row r="5141" spans="1:4" ht="15.75" customHeight="1">
      <c r="A5141" s="14" t="s">
        <v>9877</v>
      </c>
      <c r="B5141" s="370" t="s">
        <v>16268</v>
      </c>
      <c r="C5141" s="14" t="s">
        <v>165</v>
      </c>
      <c r="D5141" s="14" t="s">
        <v>41437</v>
      </c>
    </row>
    <row r="5142" spans="1:4" ht="15.75" customHeight="1">
      <c r="A5142" s="14" t="s">
        <v>9878</v>
      </c>
      <c r="B5142" s="370" t="s">
        <v>16269</v>
      </c>
      <c r="C5142" s="14" t="s">
        <v>165</v>
      </c>
      <c r="D5142" s="14" t="s">
        <v>41438</v>
      </c>
    </row>
    <row r="5143" spans="1:4" ht="15.75" customHeight="1">
      <c r="A5143" s="14" t="s">
        <v>9879</v>
      </c>
      <c r="B5143" s="370" t="s">
        <v>16270</v>
      </c>
      <c r="C5143" s="14" t="s">
        <v>165</v>
      </c>
      <c r="D5143" s="14" t="s">
        <v>18925</v>
      </c>
    </row>
    <row r="5144" spans="1:4" ht="15.75" customHeight="1">
      <c r="A5144" s="14" t="s">
        <v>9880</v>
      </c>
      <c r="B5144" s="370" t="s">
        <v>16271</v>
      </c>
      <c r="C5144" s="14" t="s">
        <v>165</v>
      </c>
      <c r="D5144" s="14" t="s">
        <v>21972</v>
      </c>
    </row>
    <row r="5145" spans="1:4" ht="15.75" customHeight="1">
      <c r="A5145" s="14" t="s">
        <v>9881</v>
      </c>
      <c r="B5145" s="370" t="s">
        <v>16272</v>
      </c>
      <c r="C5145" s="14" t="s">
        <v>165</v>
      </c>
      <c r="D5145" s="14" t="s">
        <v>41439</v>
      </c>
    </row>
    <row r="5146" spans="1:4" ht="15.75" customHeight="1">
      <c r="A5146" s="14" t="s">
        <v>9882</v>
      </c>
      <c r="B5146" s="370" t="s">
        <v>16273</v>
      </c>
      <c r="C5146" s="14" t="s">
        <v>165</v>
      </c>
      <c r="D5146" s="14" t="s">
        <v>41440</v>
      </c>
    </row>
    <row r="5147" spans="1:4" ht="15.75" customHeight="1">
      <c r="A5147" s="14" t="s">
        <v>9883</v>
      </c>
      <c r="B5147" s="370" t="s">
        <v>16274</v>
      </c>
      <c r="C5147" s="14" t="s">
        <v>165</v>
      </c>
      <c r="D5147" s="14" t="s">
        <v>41441</v>
      </c>
    </row>
    <row r="5148" spans="1:4" ht="15.75" customHeight="1">
      <c r="A5148" s="14" t="s">
        <v>9884</v>
      </c>
      <c r="B5148" s="370" t="s">
        <v>16275</v>
      </c>
      <c r="C5148" s="14" t="s">
        <v>165</v>
      </c>
      <c r="D5148" s="14" t="s">
        <v>41442</v>
      </c>
    </row>
    <row r="5149" spans="1:4" ht="15.75" customHeight="1">
      <c r="A5149" s="14" t="s">
        <v>9885</v>
      </c>
      <c r="B5149" s="370" t="s">
        <v>16276</v>
      </c>
      <c r="C5149" s="14" t="s">
        <v>165</v>
      </c>
      <c r="D5149" s="14" t="s">
        <v>37108</v>
      </c>
    </row>
    <row r="5150" spans="1:4" ht="15.75" customHeight="1">
      <c r="A5150" s="14" t="s">
        <v>9886</v>
      </c>
      <c r="B5150" s="370" t="s">
        <v>16277</v>
      </c>
      <c r="C5150" s="14" t="s">
        <v>165</v>
      </c>
      <c r="D5150" s="14" t="s">
        <v>37109</v>
      </c>
    </row>
    <row r="5151" spans="1:4" ht="15.75" customHeight="1">
      <c r="A5151" s="14" t="s">
        <v>9887</v>
      </c>
      <c r="B5151" s="370" t="s">
        <v>16278</v>
      </c>
      <c r="C5151" s="14" t="s">
        <v>165</v>
      </c>
      <c r="D5151" s="14" t="s">
        <v>37110</v>
      </c>
    </row>
    <row r="5152" spans="1:4" ht="15.75" customHeight="1">
      <c r="A5152" s="14" t="s">
        <v>9888</v>
      </c>
      <c r="B5152" s="370" t="s">
        <v>16279</v>
      </c>
      <c r="C5152" s="14" t="s">
        <v>165</v>
      </c>
      <c r="D5152" s="14" t="s">
        <v>40082</v>
      </c>
    </row>
    <row r="5153" spans="1:4" ht="15.75" customHeight="1">
      <c r="A5153" s="14" t="s">
        <v>9889</v>
      </c>
      <c r="B5153" s="370" t="s">
        <v>16280</v>
      </c>
      <c r="C5153" s="14" t="s">
        <v>165</v>
      </c>
      <c r="D5153" s="14" t="s">
        <v>41443</v>
      </c>
    </row>
    <row r="5154" spans="1:4" ht="15.75" customHeight="1">
      <c r="A5154" s="14" t="s">
        <v>9890</v>
      </c>
      <c r="B5154" s="370" t="s">
        <v>16281</v>
      </c>
      <c r="C5154" s="14" t="s">
        <v>165</v>
      </c>
      <c r="D5154" s="14" t="s">
        <v>41444</v>
      </c>
    </row>
    <row r="5155" spans="1:4" ht="15.75" customHeight="1">
      <c r="A5155" s="14" t="s">
        <v>9891</v>
      </c>
      <c r="B5155" s="370" t="s">
        <v>16282</v>
      </c>
      <c r="C5155" s="14" t="s">
        <v>165</v>
      </c>
      <c r="D5155" s="14" t="s">
        <v>41445</v>
      </c>
    </row>
    <row r="5156" spans="1:4" ht="15.75" customHeight="1">
      <c r="A5156" s="14" t="s">
        <v>9892</v>
      </c>
      <c r="B5156" s="370" t="s">
        <v>16283</v>
      </c>
      <c r="C5156" s="14" t="s">
        <v>165</v>
      </c>
      <c r="D5156" s="14" t="s">
        <v>41446</v>
      </c>
    </row>
    <row r="5157" spans="1:4" ht="15.75" customHeight="1">
      <c r="A5157" s="14" t="s">
        <v>9893</v>
      </c>
      <c r="B5157" s="370" t="s">
        <v>16284</v>
      </c>
      <c r="C5157" s="14" t="s">
        <v>165</v>
      </c>
      <c r="D5157" s="14" t="s">
        <v>36491</v>
      </c>
    </row>
    <row r="5158" spans="1:4" ht="15.75" customHeight="1">
      <c r="A5158" s="14" t="s">
        <v>9894</v>
      </c>
      <c r="B5158" s="370" t="s">
        <v>16285</v>
      </c>
      <c r="C5158" s="14" t="s">
        <v>165</v>
      </c>
      <c r="D5158" s="14" t="s">
        <v>37111</v>
      </c>
    </row>
    <row r="5159" spans="1:4" ht="15.75" customHeight="1">
      <c r="A5159" s="14" t="s">
        <v>9895</v>
      </c>
      <c r="B5159" s="370" t="s">
        <v>16286</v>
      </c>
      <c r="C5159" s="14" t="s">
        <v>165</v>
      </c>
      <c r="D5159" s="14" t="s">
        <v>37112</v>
      </c>
    </row>
    <row r="5160" spans="1:4" ht="15.75" customHeight="1">
      <c r="A5160" s="14" t="s">
        <v>9896</v>
      </c>
      <c r="B5160" s="370" t="s">
        <v>16287</v>
      </c>
      <c r="C5160" s="14" t="s">
        <v>165</v>
      </c>
      <c r="D5160" s="14" t="s">
        <v>21755</v>
      </c>
    </row>
    <row r="5161" spans="1:4" ht="15.75" customHeight="1">
      <c r="A5161" s="14" t="s">
        <v>9897</v>
      </c>
      <c r="B5161" s="370" t="s">
        <v>16288</v>
      </c>
      <c r="C5161" s="14" t="s">
        <v>165</v>
      </c>
      <c r="D5161" s="14" t="s">
        <v>41447</v>
      </c>
    </row>
    <row r="5162" spans="1:4" ht="15.75" customHeight="1">
      <c r="A5162" s="14" t="s">
        <v>9898</v>
      </c>
      <c r="B5162" s="370" t="s">
        <v>16289</v>
      </c>
      <c r="C5162" s="14" t="s">
        <v>165</v>
      </c>
      <c r="D5162" s="14" t="s">
        <v>41448</v>
      </c>
    </row>
    <row r="5163" spans="1:4" ht="15.75" customHeight="1">
      <c r="A5163" s="14" t="s">
        <v>9899</v>
      </c>
      <c r="B5163" s="370" t="s">
        <v>16290</v>
      </c>
      <c r="C5163" s="14" t="s">
        <v>165</v>
      </c>
      <c r="D5163" s="14" t="s">
        <v>41449</v>
      </c>
    </row>
    <row r="5164" spans="1:4" ht="15.75" customHeight="1">
      <c r="A5164" s="14" t="s">
        <v>9900</v>
      </c>
      <c r="B5164" s="370" t="s">
        <v>16291</v>
      </c>
      <c r="C5164" s="14" t="s">
        <v>165</v>
      </c>
      <c r="D5164" s="14" t="s">
        <v>41450</v>
      </c>
    </row>
    <row r="5165" spans="1:4" ht="15.75" customHeight="1">
      <c r="A5165" s="14" t="s">
        <v>9901</v>
      </c>
      <c r="B5165" s="370" t="s">
        <v>16292</v>
      </c>
      <c r="C5165" s="14" t="s">
        <v>165</v>
      </c>
      <c r="D5165" s="14" t="s">
        <v>41451</v>
      </c>
    </row>
    <row r="5166" spans="1:4" ht="15.75" customHeight="1">
      <c r="A5166" s="14" t="s">
        <v>9902</v>
      </c>
      <c r="B5166" s="370" t="s">
        <v>16293</v>
      </c>
      <c r="C5166" s="14" t="s">
        <v>165</v>
      </c>
      <c r="D5166" s="14" t="s">
        <v>36433</v>
      </c>
    </row>
    <row r="5167" spans="1:4" ht="15.75" customHeight="1">
      <c r="A5167" s="14" t="s">
        <v>9903</v>
      </c>
      <c r="B5167" s="370" t="s">
        <v>16294</v>
      </c>
      <c r="C5167" s="14" t="s">
        <v>165</v>
      </c>
      <c r="D5167" s="14" t="s">
        <v>41452</v>
      </c>
    </row>
    <row r="5168" spans="1:4" ht="15.75" customHeight="1">
      <c r="A5168" s="14" t="s">
        <v>9904</v>
      </c>
      <c r="B5168" s="370" t="s">
        <v>16295</v>
      </c>
      <c r="C5168" s="14" t="s">
        <v>165</v>
      </c>
      <c r="D5168" s="14" t="s">
        <v>37114</v>
      </c>
    </row>
    <row r="5169" spans="1:4" ht="15.75" customHeight="1">
      <c r="A5169" s="14" t="s">
        <v>9905</v>
      </c>
      <c r="B5169" s="370" t="s">
        <v>16296</v>
      </c>
      <c r="C5169" s="14" t="s">
        <v>165</v>
      </c>
      <c r="D5169" s="14" t="s">
        <v>22051</v>
      </c>
    </row>
    <row r="5170" spans="1:4" ht="15.75" customHeight="1">
      <c r="A5170" s="14" t="s">
        <v>9906</v>
      </c>
      <c r="B5170" s="370" t="s">
        <v>16297</v>
      </c>
      <c r="C5170" s="14" t="s">
        <v>165</v>
      </c>
      <c r="D5170" s="14" t="s">
        <v>37115</v>
      </c>
    </row>
    <row r="5171" spans="1:4" ht="15.75" customHeight="1">
      <c r="A5171" s="14" t="s">
        <v>9907</v>
      </c>
      <c r="B5171" s="370" t="s">
        <v>16298</v>
      </c>
      <c r="C5171" s="14" t="s">
        <v>165</v>
      </c>
      <c r="D5171" s="14" t="s">
        <v>41453</v>
      </c>
    </row>
    <row r="5172" spans="1:4" ht="15.75" customHeight="1">
      <c r="A5172" s="14" t="s">
        <v>9908</v>
      </c>
      <c r="B5172" s="370" t="s">
        <v>16299</v>
      </c>
      <c r="C5172" s="14" t="s">
        <v>165</v>
      </c>
      <c r="D5172" s="14" t="s">
        <v>37116</v>
      </c>
    </row>
    <row r="5173" spans="1:4" ht="15.75" customHeight="1">
      <c r="A5173" s="14" t="s">
        <v>9909</v>
      </c>
      <c r="B5173" s="370" t="s">
        <v>16300</v>
      </c>
      <c r="C5173" s="14" t="s">
        <v>165</v>
      </c>
      <c r="D5173" s="14" t="s">
        <v>41454</v>
      </c>
    </row>
    <row r="5174" spans="1:4" ht="15.75" customHeight="1">
      <c r="A5174" s="14" t="s">
        <v>9910</v>
      </c>
      <c r="B5174" s="370" t="s">
        <v>16301</v>
      </c>
      <c r="C5174" s="14" t="s">
        <v>165</v>
      </c>
      <c r="D5174" s="14" t="s">
        <v>41455</v>
      </c>
    </row>
    <row r="5175" spans="1:4" ht="15.75" customHeight="1">
      <c r="A5175" s="14" t="s">
        <v>9911</v>
      </c>
      <c r="B5175" s="370" t="s">
        <v>16302</v>
      </c>
      <c r="C5175" s="14" t="s">
        <v>165</v>
      </c>
      <c r="D5175" s="14" t="s">
        <v>41456</v>
      </c>
    </row>
    <row r="5176" spans="1:4" ht="15.75" customHeight="1">
      <c r="A5176" s="14" t="s">
        <v>9912</v>
      </c>
      <c r="B5176" s="370" t="s">
        <v>16303</v>
      </c>
      <c r="C5176" s="14" t="s">
        <v>165</v>
      </c>
      <c r="D5176" s="14" t="s">
        <v>41457</v>
      </c>
    </row>
    <row r="5177" spans="1:4" ht="15.75" customHeight="1">
      <c r="A5177" s="14" t="s">
        <v>9913</v>
      </c>
      <c r="B5177" s="370" t="s">
        <v>16304</v>
      </c>
      <c r="C5177" s="14" t="s">
        <v>165</v>
      </c>
      <c r="D5177" s="14" t="s">
        <v>41458</v>
      </c>
    </row>
    <row r="5178" spans="1:4" ht="15.75" customHeight="1">
      <c r="A5178" s="14" t="s">
        <v>9914</v>
      </c>
      <c r="B5178" s="370" t="s">
        <v>16305</v>
      </c>
      <c r="C5178" s="14" t="s">
        <v>165</v>
      </c>
      <c r="D5178" s="14" t="s">
        <v>41459</v>
      </c>
    </row>
    <row r="5179" spans="1:4" ht="15.75" customHeight="1">
      <c r="A5179" s="14" t="s">
        <v>9915</v>
      </c>
      <c r="B5179" s="370" t="s">
        <v>16306</v>
      </c>
      <c r="C5179" s="14" t="s">
        <v>165</v>
      </c>
      <c r="D5179" s="14" t="s">
        <v>40829</v>
      </c>
    </row>
    <row r="5180" spans="1:4" ht="15.75" customHeight="1">
      <c r="A5180" s="14" t="s">
        <v>9916</v>
      </c>
      <c r="B5180" s="370" t="s">
        <v>16307</v>
      </c>
      <c r="C5180" s="14" t="s">
        <v>165</v>
      </c>
      <c r="D5180" s="14" t="s">
        <v>41460</v>
      </c>
    </row>
    <row r="5181" spans="1:4" ht="15.75" customHeight="1">
      <c r="A5181" s="14" t="s">
        <v>9917</v>
      </c>
      <c r="B5181" s="370" t="s">
        <v>16308</v>
      </c>
      <c r="C5181" s="14" t="s">
        <v>165</v>
      </c>
      <c r="D5181" s="14" t="s">
        <v>41461</v>
      </c>
    </row>
    <row r="5182" spans="1:4" ht="15.75" customHeight="1">
      <c r="A5182" s="14" t="s">
        <v>9918</v>
      </c>
      <c r="B5182" s="370" t="s">
        <v>16309</v>
      </c>
      <c r="C5182" s="14" t="s">
        <v>165</v>
      </c>
      <c r="D5182" s="14" t="s">
        <v>41462</v>
      </c>
    </row>
    <row r="5183" spans="1:4" ht="15.75" customHeight="1">
      <c r="A5183" s="14" t="s">
        <v>9919</v>
      </c>
      <c r="B5183" s="370" t="s">
        <v>16310</v>
      </c>
      <c r="C5183" s="14" t="s">
        <v>165</v>
      </c>
      <c r="D5183" s="14" t="s">
        <v>41463</v>
      </c>
    </row>
    <row r="5184" spans="1:4" ht="15.75" customHeight="1">
      <c r="A5184" s="14" t="s">
        <v>9920</v>
      </c>
      <c r="B5184" s="370" t="s">
        <v>16311</v>
      </c>
      <c r="C5184" s="14" t="s">
        <v>165</v>
      </c>
      <c r="D5184" s="14" t="s">
        <v>19485</v>
      </c>
    </row>
    <row r="5185" spans="1:4" ht="15.75" customHeight="1">
      <c r="A5185" s="14" t="s">
        <v>9921</v>
      </c>
      <c r="B5185" s="370" t="s">
        <v>16312</v>
      </c>
      <c r="C5185" s="14" t="s">
        <v>165</v>
      </c>
      <c r="D5185" s="14" t="s">
        <v>41464</v>
      </c>
    </row>
    <row r="5186" spans="1:4" ht="15.75" customHeight="1">
      <c r="A5186" s="14" t="s">
        <v>9922</v>
      </c>
      <c r="B5186" s="370" t="s">
        <v>16313</v>
      </c>
      <c r="C5186" s="14" t="s">
        <v>165</v>
      </c>
      <c r="D5186" s="14" t="s">
        <v>41465</v>
      </c>
    </row>
    <row r="5187" spans="1:4" ht="15.75" customHeight="1">
      <c r="A5187" s="14" t="s">
        <v>9923</v>
      </c>
      <c r="B5187" s="370" t="s">
        <v>16314</v>
      </c>
      <c r="C5187" s="14" t="s">
        <v>165</v>
      </c>
      <c r="D5187" s="14" t="s">
        <v>41466</v>
      </c>
    </row>
    <row r="5188" spans="1:4" ht="15.75" customHeight="1">
      <c r="A5188" s="14" t="s">
        <v>9924</v>
      </c>
      <c r="B5188" s="370" t="s">
        <v>16315</v>
      </c>
      <c r="C5188" s="14" t="s">
        <v>165</v>
      </c>
      <c r="D5188" s="14" t="s">
        <v>18373</v>
      </c>
    </row>
    <row r="5189" spans="1:4" ht="15.75" customHeight="1">
      <c r="A5189" s="14" t="s">
        <v>9925</v>
      </c>
      <c r="B5189" s="370" t="s">
        <v>16316</v>
      </c>
      <c r="C5189" s="14" t="s">
        <v>165</v>
      </c>
      <c r="D5189" s="14" t="s">
        <v>37060</v>
      </c>
    </row>
    <row r="5190" spans="1:4" ht="15.75" customHeight="1">
      <c r="A5190" s="14" t="s">
        <v>9926</v>
      </c>
      <c r="B5190" s="370" t="s">
        <v>16317</v>
      </c>
      <c r="C5190" s="14" t="s">
        <v>165</v>
      </c>
      <c r="D5190" s="14" t="s">
        <v>41467</v>
      </c>
    </row>
    <row r="5191" spans="1:4" ht="15.75" customHeight="1">
      <c r="A5191" s="14" t="s">
        <v>9927</v>
      </c>
      <c r="B5191" s="370" t="s">
        <v>16318</v>
      </c>
      <c r="C5191" s="14" t="s">
        <v>165</v>
      </c>
      <c r="D5191" s="14" t="s">
        <v>19591</v>
      </c>
    </row>
    <row r="5192" spans="1:4" ht="15.75" customHeight="1">
      <c r="A5192" s="14" t="s">
        <v>9928</v>
      </c>
      <c r="B5192" s="370" t="s">
        <v>16319</v>
      </c>
      <c r="C5192" s="14" t="s">
        <v>165</v>
      </c>
      <c r="D5192" s="14" t="s">
        <v>19485</v>
      </c>
    </row>
    <row r="5193" spans="1:4" ht="15.75" customHeight="1">
      <c r="A5193" s="14" t="s">
        <v>9929</v>
      </c>
      <c r="B5193" s="370" t="s">
        <v>16320</v>
      </c>
      <c r="C5193" s="14" t="s">
        <v>165</v>
      </c>
      <c r="D5193" s="14" t="s">
        <v>19383</v>
      </c>
    </row>
    <row r="5194" spans="1:4" ht="15.75" customHeight="1">
      <c r="A5194" s="14" t="s">
        <v>9930</v>
      </c>
      <c r="B5194" s="370" t="s">
        <v>16321</v>
      </c>
      <c r="C5194" s="14" t="s">
        <v>165</v>
      </c>
      <c r="D5194" s="14" t="s">
        <v>37310</v>
      </c>
    </row>
    <row r="5195" spans="1:4" ht="15.75" customHeight="1">
      <c r="A5195" s="14" t="s">
        <v>9931</v>
      </c>
      <c r="B5195" s="370" t="s">
        <v>16322</v>
      </c>
      <c r="C5195" s="14" t="s">
        <v>165</v>
      </c>
      <c r="D5195" s="14" t="s">
        <v>41060</v>
      </c>
    </row>
    <row r="5196" spans="1:4" ht="15.75" customHeight="1">
      <c r="A5196" s="14" t="s">
        <v>9932</v>
      </c>
      <c r="B5196" s="370" t="s">
        <v>16323</v>
      </c>
      <c r="C5196" s="14" t="s">
        <v>165</v>
      </c>
      <c r="D5196" s="14" t="s">
        <v>41468</v>
      </c>
    </row>
    <row r="5197" spans="1:4" ht="15.75" customHeight="1">
      <c r="A5197" s="14" t="s">
        <v>9933</v>
      </c>
      <c r="B5197" s="370" t="s">
        <v>16324</v>
      </c>
      <c r="C5197" s="14" t="s">
        <v>165</v>
      </c>
      <c r="D5197" s="14" t="s">
        <v>41469</v>
      </c>
    </row>
    <row r="5198" spans="1:4" ht="15.75" customHeight="1">
      <c r="A5198" s="14" t="s">
        <v>9934</v>
      </c>
      <c r="B5198" s="370" t="s">
        <v>16325</v>
      </c>
      <c r="C5198" s="14" t="s">
        <v>165</v>
      </c>
      <c r="D5198" s="14" t="s">
        <v>41470</v>
      </c>
    </row>
    <row r="5199" spans="1:4" ht="15.75" customHeight="1">
      <c r="A5199" s="14" t="s">
        <v>9935</v>
      </c>
      <c r="B5199" s="370" t="s">
        <v>16326</v>
      </c>
      <c r="C5199" s="14" t="s">
        <v>165</v>
      </c>
      <c r="D5199" s="14" t="s">
        <v>41471</v>
      </c>
    </row>
    <row r="5200" spans="1:4" ht="15.75" customHeight="1">
      <c r="A5200" s="14" t="s">
        <v>9936</v>
      </c>
      <c r="B5200" s="370" t="s">
        <v>16327</v>
      </c>
      <c r="C5200" s="14" t="s">
        <v>165</v>
      </c>
      <c r="D5200" s="14" t="s">
        <v>41472</v>
      </c>
    </row>
    <row r="5201" spans="1:4" ht="15.75" customHeight="1">
      <c r="A5201" s="14" t="s">
        <v>9937</v>
      </c>
      <c r="B5201" s="370" t="s">
        <v>16328</v>
      </c>
      <c r="C5201" s="14" t="s">
        <v>165</v>
      </c>
      <c r="D5201" s="14" t="s">
        <v>41473</v>
      </c>
    </row>
    <row r="5202" spans="1:4" ht="15.75" customHeight="1">
      <c r="A5202" s="14" t="s">
        <v>9938</v>
      </c>
      <c r="B5202" s="370" t="s">
        <v>16329</v>
      </c>
      <c r="C5202" s="14" t="s">
        <v>165</v>
      </c>
      <c r="D5202" s="14" t="s">
        <v>41474</v>
      </c>
    </row>
    <row r="5203" spans="1:4" ht="15.75" customHeight="1">
      <c r="A5203" s="14" t="s">
        <v>9939</v>
      </c>
      <c r="B5203" s="370" t="s">
        <v>16330</v>
      </c>
      <c r="C5203" s="14" t="s">
        <v>165</v>
      </c>
      <c r="D5203" s="14" t="s">
        <v>41475</v>
      </c>
    </row>
    <row r="5204" spans="1:4" ht="15.75" customHeight="1">
      <c r="A5204" s="14" t="s">
        <v>9940</v>
      </c>
      <c r="B5204" s="370" t="s">
        <v>16331</v>
      </c>
      <c r="C5204" s="14" t="s">
        <v>165</v>
      </c>
      <c r="D5204" s="14" t="s">
        <v>41476</v>
      </c>
    </row>
    <row r="5205" spans="1:4" ht="15.75" customHeight="1">
      <c r="A5205" s="14" t="s">
        <v>9941</v>
      </c>
      <c r="B5205" s="370" t="s">
        <v>16332</v>
      </c>
      <c r="C5205" s="14" t="s">
        <v>165</v>
      </c>
      <c r="D5205" s="14" t="s">
        <v>41477</v>
      </c>
    </row>
    <row r="5206" spans="1:4" ht="15.75" customHeight="1">
      <c r="A5206" s="14" t="s">
        <v>9942</v>
      </c>
      <c r="B5206" s="370" t="s">
        <v>16333</v>
      </c>
      <c r="C5206" s="14" t="s">
        <v>165</v>
      </c>
      <c r="D5206" s="14" t="s">
        <v>41478</v>
      </c>
    </row>
    <row r="5207" spans="1:4" ht="15.75" customHeight="1">
      <c r="A5207" s="14" t="s">
        <v>9943</v>
      </c>
      <c r="B5207" s="370" t="s">
        <v>16334</v>
      </c>
      <c r="C5207" s="14" t="s">
        <v>165</v>
      </c>
      <c r="D5207" s="14" t="s">
        <v>41479</v>
      </c>
    </row>
    <row r="5208" spans="1:4" ht="15.75" customHeight="1">
      <c r="A5208" s="14" t="s">
        <v>9944</v>
      </c>
      <c r="B5208" s="370" t="s">
        <v>16335</v>
      </c>
      <c r="C5208" s="14" t="s">
        <v>165</v>
      </c>
      <c r="D5208" s="14" t="s">
        <v>41480</v>
      </c>
    </row>
    <row r="5209" spans="1:4" ht="15.75" customHeight="1">
      <c r="A5209" s="14" t="s">
        <v>9945</v>
      </c>
      <c r="B5209" s="370" t="s">
        <v>16336</v>
      </c>
      <c r="C5209" s="14" t="s">
        <v>165</v>
      </c>
      <c r="D5209" s="14" t="s">
        <v>37119</v>
      </c>
    </row>
    <row r="5210" spans="1:4" ht="15.75" customHeight="1">
      <c r="A5210" s="14" t="s">
        <v>9946</v>
      </c>
      <c r="B5210" s="370" t="s">
        <v>16337</v>
      </c>
      <c r="C5210" s="14" t="s">
        <v>165</v>
      </c>
      <c r="D5210" s="14" t="s">
        <v>37120</v>
      </c>
    </row>
    <row r="5211" spans="1:4" ht="15.75" customHeight="1">
      <c r="A5211" s="14" t="s">
        <v>9947</v>
      </c>
      <c r="B5211" s="370" t="s">
        <v>16338</v>
      </c>
      <c r="C5211" s="14" t="s">
        <v>165</v>
      </c>
      <c r="D5211" s="14" t="s">
        <v>41481</v>
      </c>
    </row>
    <row r="5212" spans="1:4" ht="15.75" customHeight="1">
      <c r="A5212" s="14" t="s">
        <v>9948</v>
      </c>
      <c r="B5212" s="370" t="s">
        <v>16339</v>
      </c>
      <c r="C5212" s="14" t="s">
        <v>165</v>
      </c>
      <c r="D5212" s="14" t="s">
        <v>36442</v>
      </c>
    </row>
    <row r="5213" spans="1:4" ht="15.75" customHeight="1">
      <c r="A5213" s="14" t="s">
        <v>9949</v>
      </c>
      <c r="B5213" s="370" t="s">
        <v>16340</v>
      </c>
      <c r="C5213" s="14" t="s">
        <v>165</v>
      </c>
      <c r="D5213" s="14" t="s">
        <v>41441</v>
      </c>
    </row>
    <row r="5214" spans="1:4" ht="15.75" customHeight="1">
      <c r="A5214" s="14" t="s">
        <v>9950</v>
      </c>
      <c r="B5214" s="370" t="s">
        <v>16341</v>
      </c>
      <c r="C5214" s="14" t="s">
        <v>165</v>
      </c>
      <c r="D5214" s="14" t="s">
        <v>19194</v>
      </c>
    </row>
    <row r="5215" spans="1:4" ht="15.75" customHeight="1">
      <c r="A5215" s="14" t="s">
        <v>9951</v>
      </c>
      <c r="B5215" s="370" t="s">
        <v>16342</v>
      </c>
      <c r="C5215" s="14" t="s">
        <v>165</v>
      </c>
      <c r="D5215" s="14" t="s">
        <v>36904</v>
      </c>
    </row>
    <row r="5216" spans="1:4" ht="15.75" customHeight="1">
      <c r="A5216" s="14" t="s">
        <v>9952</v>
      </c>
      <c r="B5216" s="370" t="s">
        <v>16343</v>
      </c>
      <c r="C5216" s="14" t="s">
        <v>165</v>
      </c>
      <c r="D5216" s="14" t="s">
        <v>37121</v>
      </c>
    </row>
    <row r="5217" spans="1:4" ht="15.75" customHeight="1">
      <c r="A5217" s="14" t="s">
        <v>9953</v>
      </c>
      <c r="B5217" s="370" t="s">
        <v>16344</v>
      </c>
      <c r="C5217" s="14" t="s">
        <v>165</v>
      </c>
      <c r="D5217" s="14" t="s">
        <v>41482</v>
      </c>
    </row>
    <row r="5218" spans="1:4" ht="15.75" customHeight="1">
      <c r="A5218" s="14" t="s">
        <v>9954</v>
      </c>
      <c r="B5218" s="370" t="s">
        <v>16345</v>
      </c>
      <c r="C5218" s="14" t="s">
        <v>165</v>
      </c>
      <c r="D5218" s="14" t="s">
        <v>41483</v>
      </c>
    </row>
    <row r="5219" spans="1:4" ht="15.75" customHeight="1">
      <c r="A5219" s="14" t="s">
        <v>9955</v>
      </c>
      <c r="B5219" s="370" t="s">
        <v>16346</v>
      </c>
      <c r="C5219" s="14" t="s">
        <v>165</v>
      </c>
      <c r="D5219" s="14" t="s">
        <v>41484</v>
      </c>
    </row>
    <row r="5220" spans="1:4" ht="15.75" customHeight="1">
      <c r="A5220" s="14" t="s">
        <v>9956</v>
      </c>
      <c r="B5220" s="370" t="s">
        <v>16347</v>
      </c>
      <c r="C5220" s="14" t="s">
        <v>160</v>
      </c>
      <c r="D5220" s="14" t="s">
        <v>18979</v>
      </c>
    </row>
    <row r="5221" spans="1:4" ht="15.75" customHeight="1">
      <c r="A5221" s="14" t="s">
        <v>9957</v>
      </c>
      <c r="B5221" s="370" t="s">
        <v>16348</v>
      </c>
      <c r="C5221" s="14" t="s">
        <v>160</v>
      </c>
      <c r="D5221" s="14" t="s">
        <v>21879</v>
      </c>
    </row>
    <row r="5222" spans="1:4" ht="15.75" customHeight="1">
      <c r="A5222" s="14" t="s">
        <v>9958</v>
      </c>
      <c r="B5222" s="370" t="s">
        <v>16349</v>
      </c>
      <c r="C5222" s="14" t="s">
        <v>160</v>
      </c>
      <c r="D5222" s="14" t="s">
        <v>21830</v>
      </c>
    </row>
    <row r="5223" spans="1:4" ht="15.75" customHeight="1">
      <c r="A5223" s="14" t="s">
        <v>9959</v>
      </c>
      <c r="B5223" s="370" t="s">
        <v>16350</v>
      </c>
      <c r="C5223" s="14" t="s">
        <v>160</v>
      </c>
      <c r="D5223" s="14" t="s">
        <v>41006</v>
      </c>
    </row>
    <row r="5224" spans="1:4" ht="15.75" customHeight="1">
      <c r="A5224" s="14" t="s">
        <v>9960</v>
      </c>
      <c r="B5224" s="370" t="s">
        <v>16351</v>
      </c>
      <c r="C5224" s="14" t="s">
        <v>160</v>
      </c>
      <c r="D5224" s="14" t="s">
        <v>19455</v>
      </c>
    </row>
    <row r="5225" spans="1:4" ht="15.75" customHeight="1">
      <c r="A5225" s="14" t="s">
        <v>9961</v>
      </c>
      <c r="B5225" s="370" t="s">
        <v>16352</v>
      </c>
      <c r="C5225" s="14" t="s">
        <v>165</v>
      </c>
      <c r="D5225" s="14" t="s">
        <v>19894</v>
      </c>
    </row>
    <row r="5226" spans="1:4" ht="15.75" customHeight="1">
      <c r="A5226" s="14" t="s">
        <v>9962</v>
      </c>
      <c r="B5226" s="370" t="s">
        <v>16353</v>
      </c>
      <c r="C5226" s="14" t="s">
        <v>165</v>
      </c>
      <c r="D5226" s="14" t="s">
        <v>18881</v>
      </c>
    </row>
    <row r="5227" spans="1:4" ht="15.75" customHeight="1">
      <c r="A5227" s="14" t="s">
        <v>9963</v>
      </c>
      <c r="B5227" s="370" t="s">
        <v>16354</v>
      </c>
      <c r="C5227" s="14" t="s">
        <v>165</v>
      </c>
      <c r="D5227" s="14" t="s">
        <v>41485</v>
      </c>
    </row>
    <row r="5228" spans="1:4" ht="15.75" customHeight="1">
      <c r="A5228" s="14" t="s">
        <v>9964</v>
      </c>
      <c r="B5228" s="370" t="s">
        <v>16355</v>
      </c>
      <c r="C5228" s="14" t="s">
        <v>165</v>
      </c>
      <c r="D5228" s="14" t="s">
        <v>36583</v>
      </c>
    </row>
    <row r="5229" spans="1:4" ht="15.75" customHeight="1">
      <c r="A5229" s="14" t="s">
        <v>9965</v>
      </c>
      <c r="B5229" s="370" t="s">
        <v>16356</v>
      </c>
      <c r="C5229" s="14" t="s">
        <v>165</v>
      </c>
      <c r="D5229" s="14" t="s">
        <v>19029</v>
      </c>
    </row>
    <row r="5230" spans="1:4" ht="15.75" customHeight="1">
      <c r="A5230" s="14" t="s">
        <v>9966</v>
      </c>
      <c r="B5230" s="370" t="s">
        <v>16357</v>
      </c>
      <c r="C5230" s="14" t="s">
        <v>165</v>
      </c>
      <c r="D5230" s="14" t="s">
        <v>36567</v>
      </c>
    </row>
    <row r="5231" spans="1:4" ht="15.75" customHeight="1">
      <c r="A5231" s="14" t="s">
        <v>9967</v>
      </c>
      <c r="B5231" s="370" t="s">
        <v>16358</v>
      </c>
      <c r="C5231" s="14" t="s">
        <v>165</v>
      </c>
      <c r="D5231" s="14" t="s">
        <v>19093</v>
      </c>
    </row>
    <row r="5232" spans="1:4" ht="15.75" customHeight="1">
      <c r="A5232" s="14" t="s">
        <v>9968</v>
      </c>
      <c r="B5232" s="370" t="s">
        <v>16359</v>
      </c>
      <c r="C5232" s="14" t="s">
        <v>165</v>
      </c>
      <c r="D5232" s="14" t="s">
        <v>37123</v>
      </c>
    </row>
    <row r="5233" spans="1:4" ht="15.75" customHeight="1">
      <c r="A5233" s="14" t="s">
        <v>9969</v>
      </c>
      <c r="B5233" s="370" t="s">
        <v>16360</v>
      </c>
      <c r="C5233" s="14" t="s">
        <v>165</v>
      </c>
      <c r="D5233" s="14" t="s">
        <v>19822</v>
      </c>
    </row>
    <row r="5234" spans="1:4" ht="15.75" customHeight="1">
      <c r="A5234" s="14" t="s">
        <v>9970</v>
      </c>
      <c r="B5234" s="370" t="s">
        <v>16361</v>
      </c>
      <c r="C5234" s="14" t="s">
        <v>160</v>
      </c>
      <c r="D5234" s="14" t="s">
        <v>19181</v>
      </c>
    </row>
    <row r="5235" spans="1:4" ht="15.75" customHeight="1">
      <c r="A5235" s="14" t="s">
        <v>9971</v>
      </c>
      <c r="B5235" s="370" t="s">
        <v>16362</v>
      </c>
      <c r="C5235" s="14" t="s">
        <v>160</v>
      </c>
      <c r="D5235" s="14" t="s">
        <v>41486</v>
      </c>
    </row>
    <row r="5236" spans="1:4" ht="15.75" customHeight="1">
      <c r="A5236" s="14" t="s">
        <v>9972</v>
      </c>
      <c r="B5236" s="370" t="s">
        <v>16363</v>
      </c>
      <c r="C5236" s="14" t="s">
        <v>160</v>
      </c>
      <c r="D5236" s="14" t="s">
        <v>19364</v>
      </c>
    </row>
    <row r="5237" spans="1:4" ht="15.75" customHeight="1">
      <c r="A5237" s="14" t="s">
        <v>9973</v>
      </c>
      <c r="B5237" s="370" t="s">
        <v>16364</v>
      </c>
      <c r="C5237" s="14" t="s">
        <v>160</v>
      </c>
      <c r="D5237" s="14" t="s">
        <v>37431</v>
      </c>
    </row>
    <row r="5238" spans="1:4" ht="15.75" customHeight="1">
      <c r="A5238" s="14" t="s">
        <v>9974</v>
      </c>
      <c r="B5238" s="370" t="s">
        <v>16365</v>
      </c>
      <c r="C5238" s="14" t="s">
        <v>160</v>
      </c>
      <c r="D5238" s="14" t="s">
        <v>36685</v>
      </c>
    </row>
    <row r="5239" spans="1:4" ht="15.75" customHeight="1">
      <c r="A5239" s="14" t="s">
        <v>9975</v>
      </c>
      <c r="B5239" s="370" t="s">
        <v>16366</v>
      </c>
      <c r="C5239" s="14" t="s">
        <v>160</v>
      </c>
      <c r="D5239" s="14" t="s">
        <v>39276</v>
      </c>
    </row>
    <row r="5240" spans="1:4" ht="15.75" customHeight="1">
      <c r="A5240" s="14" t="s">
        <v>9976</v>
      </c>
      <c r="B5240" s="370" t="s">
        <v>16367</v>
      </c>
      <c r="C5240" s="14" t="s">
        <v>160</v>
      </c>
      <c r="D5240" s="14" t="s">
        <v>41487</v>
      </c>
    </row>
    <row r="5241" spans="1:4" ht="15.75" customHeight="1">
      <c r="A5241" s="14" t="s">
        <v>9977</v>
      </c>
      <c r="B5241" s="370" t="s">
        <v>16368</v>
      </c>
      <c r="C5241" s="14" t="s">
        <v>160</v>
      </c>
      <c r="D5241" s="14" t="s">
        <v>18836</v>
      </c>
    </row>
    <row r="5242" spans="1:4" ht="15.75" customHeight="1">
      <c r="A5242" s="14" t="s">
        <v>9978</v>
      </c>
      <c r="B5242" s="370" t="s">
        <v>16369</v>
      </c>
      <c r="C5242" s="14" t="s">
        <v>160</v>
      </c>
      <c r="D5242" s="14" t="s">
        <v>18979</v>
      </c>
    </row>
    <row r="5243" spans="1:4" ht="15.75" customHeight="1">
      <c r="A5243" s="14" t="s">
        <v>9979</v>
      </c>
      <c r="B5243" s="370" t="s">
        <v>16370</v>
      </c>
      <c r="C5243" s="14" t="s">
        <v>160</v>
      </c>
      <c r="D5243" s="14" t="s">
        <v>18696</v>
      </c>
    </row>
    <row r="5244" spans="1:4" ht="15.75" customHeight="1">
      <c r="A5244" s="14" t="s">
        <v>9980</v>
      </c>
      <c r="B5244" s="370" t="s">
        <v>16371</v>
      </c>
      <c r="C5244" s="14" t="s">
        <v>160</v>
      </c>
      <c r="D5244" s="14" t="s">
        <v>19650</v>
      </c>
    </row>
    <row r="5245" spans="1:4" ht="15.75" customHeight="1">
      <c r="A5245" s="14" t="s">
        <v>9981</v>
      </c>
      <c r="B5245" s="370" t="s">
        <v>16372</v>
      </c>
      <c r="C5245" s="14" t="s">
        <v>160</v>
      </c>
      <c r="D5245" s="14" t="s">
        <v>18410</v>
      </c>
    </row>
    <row r="5246" spans="1:4" ht="15.75" customHeight="1">
      <c r="A5246" s="14" t="s">
        <v>9982</v>
      </c>
      <c r="B5246" s="370" t="s">
        <v>16373</v>
      </c>
      <c r="C5246" s="14" t="s">
        <v>160</v>
      </c>
      <c r="D5246" s="14" t="s">
        <v>19896</v>
      </c>
    </row>
    <row r="5247" spans="1:4" ht="15.75" customHeight="1">
      <c r="A5247" s="14" t="s">
        <v>9983</v>
      </c>
      <c r="B5247" s="370" t="s">
        <v>16374</v>
      </c>
      <c r="C5247" s="14" t="s">
        <v>160</v>
      </c>
      <c r="D5247" s="14" t="s">
        <v>18398</v>
      </c>
    </row>
    <row r="5248" spans="1:4" ht="15.75" customHeight="1">
      <c r="A5248" s="14" t="s">
        <v>9984</v>
      </c>
      <c r="B5248" s="370" t="s">
        <v>16375</v>
      </c>
      <c r="C5248" s="14" t="s">
        <v>160</v>
      </c>
      <c r="D5248" s="14" t="s">
        <v>18389</v>
      </c>
    </row>
    <row r="5249" spans="1:4" ht="15.75" customHeight="1">
      <c r="A5249" s="14" t="s">
        <v>9985</v>
      </c>
      <c r="B5249" s="370" t="s">
        <v>16376</v>
      </c>
      <c r="C5249" s="14" t="s">
        <v>160</v>
      </c>
      <c r="D5249" s="14" t="s">
        <v>19103</v>
      </c>
    </row>
    <row r="5250" spans="1:4" ht="15.75" customHeight="1">
      <c r="A5250" s="14" t="s">
        <v>9986</v>
      </c>
      <c r="B5250" s="370" t="s">
        <v>16377</v>
      </c>
      <c r="C5250" s="14" t="s">
        <v>160</v>
      </c>
      <c r="D5250" s="14" t="s">
        <v>36566</v>
      </c>
    </row>
    <row r="5251" spans="1:4" ht="15.75" customHeight="1">
      <c r="A5251" s="14" t="s">
        <v>9987</v>
      </c>
      <c r="B5251" s="370" t="s">
        <v>16378</v>
      </c>
      <c r="C5251" s="14" t="s">
        <v>160</v>
      </c>
      <c r="D5251" s="14" t="s">
        <v>21616</v>
      </c>
    </row>
    <row r="5252" spans="1:4" ht="15.75" customHeight="1">
      <c r="A5252" s="14" t="s">
        <v>9988</v>
      </c>
      <c r="B5252" s="370" t="s">
        <v>16379</v>
      </c>
      <c r="C5252" s="14" t="s">
        <v>160</v>
      </c>
      <c r="D5252" s="14" t="s">
        <v>19151</v>
      </c>
    </row>
    <row r="5253" spans="1:4" ht="15.75" customHeight="1">
      <c r="A5253" s="14" t="s">
        <v>9989</v>
      </c>
      <c r="B5253" s="370" t="s">
        <v>16380</v>
      </c>
      <c r="C5253" s="14" t="s">
        <v>160</v>
      </c>
      <c r="D5253" s="14" t="s">
        <v>37125</v>
      </c>
    </row>
    <row r="5254" spans="1:4" ht="15.75" customHeight="1">
      <c r="A5254" s="14" t="s">
        <v>9990</v>
      </c>
      <c r="B5254" s="370" t="s">
        <v>16381</v>
      </c>
      <c r="C5254" s="14" t="s">
        <v>160</v>
      </c>
      <c r="D5254" s="14" t="s">
        <v>21858</v>
      </c>
    </row>
    <row r="5255" spans="1:4" ht="15.75" customHeight="1">
      <c r="A5255" s="14" t="s">
        <v>9991</v>
      </c>
      <c r="B5255" s="370" t="s">
        <v>16382</v>
      </c>
      <c r="C5255" s="14" t="s">
        <v>160</v>
      </c>
      <c r="D5255" s="14" t="s">
        <v>22058</v>
      </c>
    </row>
    <row r="5256" spans="1:4" ht="15.75" customHeight="1">
      <c r="A5256" s="14" t="s">
        <v>9992</v>
      </c>
      <c r="B5256" s="370" t="s">
        <v>16383</v>
      </c>
      <c r="C5256" s="14" t="s">
        <v>160</v>
      </c>
      <c r="D5256" s="14" t="s">
        <v>19807</v>
      </c>
    </row>
    <row r="5257" spans="1:4" ht="15.75" customHeight="1">
      <c r="A5257" s="14" t="s">
        <v>9993</v>
      </c>
      <c r="B5257" s="370" t="s">
        <v>16384</v>
      </c>
      <c r="C5257" s="14" t="s">
        <v>160</v>
      </c>
      <c r="D5257" s="14" t="s">
        <v>21643</v>
      </c>
    </row>
    <row r="5258" spans="1:4" ht="15.75" customHeight="1">
      <c r="A5258" s="14" t="s">
        <v>9994</v>
      </c>
      <c r="B5258" s="370" t="s">
        <v>16385</v>
      </c>
      <c r="C5258" s="14" t="s">
        <v>160</v>
      </c>
      <c r="D5258" s="14" t="s">
        <v>21675</v>
      </c>
    </row>
    <row r="5259" spans="1:4" ht="15.75" customHeight="1">
      <c r="A5259" s="14" t="s">
        <v>9995</v>
      </c>
      <c r="B5259" s="370" t="s">
        <v>16386</v>
      </c>
      <c r="C5259" s="14" t="s">
        <v>160</v>
      </c>
      <c r="D5259" s="14" t="s">
        <v>40904</v>
      </c>
    </row>
    <row r="5260" spans="1:4" ht="15.75" customHeight="1">
      <c r="A5260" s="14" t="s">
        <v>9996</v>
      </c>
      <c r="B5260" s="370" t="s">
        <v>16387</v>
      </c>
      <c r="C5260" s="14" t="s">
        <v>160</v>
      </c>
      <c r="D5260" s="14" t="s">
        <v>18736</v>
      </c>
    </row>
    <row r="5261" spans="1:4" ht="15.75" customHeight="1">
      <c r="A5261" s="14" t="s">
        <v>9997</v>
      </c>
      <c r="B5261" s="370" t="s">
        <v>16388</v>
      </c>
      <c r="C5261" s="14" t="s">
        <v>160</v>
      </c>
      <c r="D5261" s="14" t="s">
        <v>36675</v>
      </c>
    </row>
    <row r="5262" spans="1:4" ht="15.75" customHeight="1">
      <c r="A5262" s="14" t="s">
        <v>9998</v>
      </c>
      <c r="B5262" s="370" t="s">
        <v>16389</v>
      </c>
      <c r="C5262" s="14" t="s">
        <v>160</v>
      </c>
      <c r="D5262" s="14" t="s">
        <v>37150</v>
      </c>
    </row>
    <row r="5263" spans="1:4" ht="15.75" customHeight="1">
      <c r="A5263" s="14" t="s">
        <v>9999</v>
      </c>
      <c r="B5263" s="370" t="s">
        <v>16390</v>
      </c>
      <c r="C5263" s="14" t="s">
        <v>160</v>
      </c>
      <c r="D5263" s="14" t="s">
        <v>18833</v>
      </c>
    </row>
    <row r="5264" spans="1:4" ht="15.75" customHeight="1">
      <c r="A5264" s="14" t="s">
        <v>10000</v>
      </c>
      <c r="B5264" s="370" t="s">
        <v>16391</v>
      </c>
      <c r="C5264" s="14" t="s">
        <v>160</v>
      </c>
      <c r="D5264" s="14" t="s">
        <v>19034</v>
      </c>
    </row>
    <row r="5265" spans="1:4" ht="15.75" customHeight="1">
      <c r="A5265" s="14" t="s">
        <v>10001</v>
      </c>
      <c r="B5265" s="370" t="s">
        <v>16392</v>
      </c>
      <c r="C5265" s="14" t="s">
        <v>165</v>
      </c>
      <c r="D5265" s="14" t="s">
        <v>36451</v>
      </c>
    </row>
    <row r="5266" spans="1:4" ht="15.75" customHeight="1">
      <c r="A5266" s="14" t="s">
        <v>10002</v>
      </c>
      <c r="B5266" s="370" t="s">
        <v>16393</v>
      </c>
      <c r="C5266" s="14" t="s">
        <v>165</v>
      </c>
      <c r="D5266" s="14" t="s">
        <v>36564</v>
      </c>
    </row>
    <row r="5267" spans="1:4" ht="15.75" customHeight="1">
      <c r="A5267" s="14" t="s">
        <v>10003</v>
      </c>
      <c r="B5267" s="370" t="s">
        <v>16394</v>
      </c>
      <c r="C5267" s="14" t="s">
        <v>165</v>
      </c>
      <c r="D5267" s="14" t="s">
        <v>18528</v>
      </c>
    </row>
    <row r="5268" spans="1:4" ht="15.75" customHeight="1">
      <c r="A5268" s="14" t="s">
        <v>10004</v>
      </c>
      <c r="B5268" s="370" t="s">
        <v>16395</v>
      </c>
      <c r="C5268" s="14" t="s">
        <v>165</v>
      </c>
      <c r="D5268" s="14" t="s">
        <v>41488</v>
      </c>
    </row>
    <row r="5269" spans="1:4" ht="15.75" customHeight="1">
      <c r="A5269" s="14" t="s">
        <v>10005</v>
      </c>
      <c r="B5269" s="370" t="s">
        <v>16396</v>
      </c>
      <c r="C5269" s="14" t="s">
        <v>165</v>
      </c>
      <c r="D5269" s="14" t="s">
        <v>18439</v>
      </c>
    </row>
    <row r="5270" spans="1:4" ht="15.75" customHeight="1">
      <c r="A5270" s="14" t="s">
        <v>10006</v>
      </c>
      <c r="B5270" s="370" t="s">
        <v>16397</v>
      </c>
      <c r="C5270" s="14" t="s">
        <v>160</v>
      </c>
      <c r="D5270" s="14" t="s">
        <v>18785</v>
      </c>
    </row>
    <row r="5271" spans="1:4" ht="15.75" customHeight="1">
      <c r="A5271" s="14" t="s">
        <v>10007</v>
      </c>
      <c r="B5271" s="370" t="s">
        <v>16398</v>
      </c>
      <c r="C5271" s="14" t="s">
        <v>165</v>
      </c>
      <c r="D5271" s="14" t="s">
        <v>41489</v>
      </c>
    </row>
    <row r="5272" spans="1:4" ht="15.75" customHeight="1">
      <c r="A5272" s="14" t="s">
        <v>10008</v>
      </c>
      <c r="B5272" s="370" t="s">
        <v>16399</v>
      </c>
      <c r="C5272" s="14" t="s">
        <v>165</v>
      </c>
      <c r="D5272" s="14" t="s">
        <v>41490</v>
      </c>
    </row>
    <row r="5273" spans="1:4" ht="15.75" customHeight="1">
      <c r="A5273" s="14" t="s">
        <v>10009</v>
      </c>
      <c r="B5273" s="370" t="s">
        <v>16400</v>
      </c>
      <c r="C5273" s="14" t="s">
        <v>165</v>
      </c>
      <c r="D5273" s="14" t="s">
        <v>41491</v>
      </c>
    </row>
    <row r="5274" spans="1:4" ht="15.75" customHeight="1">
      <c r="A5274" s="14" t="s">
        <v>10010</v>
      </c>
      <c r="B5274" s="370" t="s">
        <v>16401</v>
      </c>
      <c r="C5274" s="14" t="s">
        <v>165</v>
      </c>
      <c r="D5274" s="14" t="s">
        <v>41492</v>
      </c>
    </row>
    <row r="5275" spans="1:4" ht="15.75" customHeight="1">
      <c r="A5275" s="14" t="s">
        <v>10011</v>
      </c>
      <c r="B5275" s="370" t="s">
        <v>16402</v>
      </c>
      <c r="C5275" s="14" t="s">
        <v>165</v>
      </c>
      <c r="D5275" s="14" t="s">
        <v>21874</v>
      </c>
    </row>
    <row r="5276" spans="1:4" ht="15.75" customHeight="1">
      <c r="A5276" s="14" t="s">
        <v>10012</v>
      </c>
      <c r="B5276" s="370" t="s">
        <v>16403</v>
      </c>
      <c r="C5276" s="14" t="s">
        <v>166</v>
      </c>
      <c r="D5276" s="14" t="s">
        <v>37330</v>
      </c>
    </row>
    <row r="5277" spans="1:4" ht="15.75" customHeight="1">
      <c r="A5277" s="14" t="s">
        <v>10013</v>
      </c>
      <c r="B5277" s="370" t="s">
        <v>16404</v>
      </c>
      <c r="C5277" s="14" t="s">
        <v>166</v>
      </c>
      <c r="D5277" s="14" t="s">
        <v>21659</v>
      </c>
    </row>
    <row r="5278" spans="1:4" ht="15.75" customHeight="1">
      <c r="A5278" s="14" t="s">
        <v>10014</v>
      </c>
      <c r="B5278" s="370" t="s">
        <v>16405</v>
      </c>
      <c r="C5278" s="14" t="s">
        <v>166</v>
      </c>
      <c r="D5278" s="14" t="s">
        <v>37027</v>
      </c>
    </row>
    <row r="5279" spans="1:4" ht="15.75" customHeight="1">
      <c r="A5279" s="14" t="s">
        <v>10015</v>
      </c>
      <c r="B5279" s="370" t="s">
        <v>16406</v>
      </c>
      <c r="C5279" s="14" t="s">
        <v>160</v>
      </c>
      <c r="D5279" s="14" t="s">
        <v>41493</v>
      </c>
    </row>
    <row r="5280" spans="1:4" ht="15.75" customHeight="1">
      <c r="A5280" s="14" t="s">
        <v>10016</v>
      </c>
      <c r="B5280" s="370" t="s">
        <v>16407</v>
      </c>
      <c r="C5280" s="14" t="s">
        <v>160</v>
      </c>
      <c r="D5280" s="14" t="s">
        <v>41494</v>
      </c>
    </row>
    <row r="5281" spans="1:4" ht="15.75" customHeight="1">
      <c r="A5281" s="14" t="s">
        <v>10017</v>
      </c>
      <c r="B5281" s="370" t="s">
        <v>16408</v>
      </c>
      <c r="C5281" s="14" t="s">
        <v>165</v>
      </c>
      <c r="D5281" s="14" t="s">
        <v>41495</v>
      </c>
    </row>
    <row r="5282" spans="1:4" ht="15.75" customHeight="1">
      <c r="A5282" s="14" t="s">
        <v>10018</v>
      </c>
      <c r="B5282" s="370" t="s">
        <v>16409</v>
      </c>
      <c r="C5282" s="14" t="s">
        <v>165</v>
      </c>
      <c r="D5282" s="14" t="s">
        <v>41496</v>
      </c>
    </row>
    <row r="5283" spans="1:4" ht="15.75" customHeight="1">
      <c r="A5283" s="14" t="s">
        <v>10019</v>
      </c>
      <c r="B5283" s="370" t="s">
        <v>16410</v>
      </c>
      <c r="C5283" s="14" t="s">
        <v>165</v>
      </c>
      <c r="D5283" s="14" t="s">
        <v>41497</v>
      </c>
    </row>
    <row r="5284" spans="1:4" ht="15.75" customHeight="1">
      <c r="A5284" s="14" t="s">
        <v>10020</v>
      </c>
      <c r="B5284" s="370" t="s">
        <v>16411</v>
      </c>
      <c r="C5284" s="14" t="s">
        <v>165</v>
      </c>
      <c r="D5284" s="14" t="s">
        <v>41498</v>
      </c>
    </row>
    <row r="5285" spans="1:4" ht="15.75" customHeight="1">
      <c r="A5285" s="14" t="s">
        <v>10021</v>
      </c>
      <c r="B5285" s="370" t="s">
        <v>16412</v>
      </c>
      <c r="C5285" s="14" t="s">
        <v>165</v>
      </c>
      <c r="D5285" s="14" t="s">
        <v>41499</v>
      </c>
    </row>
    <row r="5286" spans="1:4" ht="15.75" customHeight="1">
      <c r="A5286" s="14" t="s">
        <v>10022</v>
      </c>
      <c r="B5286" s="370" t="s">
        <v>16413</v>
      </c>
      <c r="C5286" s="14" t="s">
        <v>165</v>
      </c>
      <c r="D5286" s="14" t="s">
        <v>40792</v>
      </c>
    </row>
    <row r="5287" spans="1:4" ht="15.75" customHeight="1">
      <c r="A5287" s="14" t="s">
        <v>10023</v>
      </c>
      <c r="B5287" s="370" t="s">
        <v>16414</v>
      </c>
      <c r="C5287" s="14" t="s">
        <v>165</v>
      </c>
      <c r="D5287" s="14" t="s">
        <v>41500</v>
      </c>
    </row>
    <row r="5288" spans="1:4" ht="15.75" customHeight="1">
      <c r="A5288" s="14" t="s">
        <v>10024</v>
      </c>
      <c r="B5288" s="370" t="s">
        <v>16415</v>
      </c>
      <c r="C5288" s="14" t="s">
        <v>165</v>
      </c>
      <c r="D5288" s="14" t="s">
        <v>41501</v>
      </c>
    </row>
    <row r="5289" spans="1:4" ht="15.75" customHeight="1">
      <c r="A5289" s="14" t="s">
        <v>10025</v>
      </c>
      <c r="B5289" s="370" t="s">
        <v>16416</v>
      </c>
      <c r="C5289" s="14" t="s">
        <v>165</v>
      </c>
      <c r="D5289" s="14" t="s">
        <v>41502</v>
      </c>
    </row>
    <row r="5290" spans="1:4" ht="15.75" customHeight="1">
      <c r="A5290" s="14" t="s">
        <v>10026</v>
      </c>
      <c r="B5290" s="370" t="s">
        <v>16417</v>
      </c>
      <c r="C5290" s="14" t="s">
        <v>165</v>
      </c>
      <c r="D5290" s="14" t="s">
        <v>41503</v>
      </c>
    </row>
    <row r="5291" spans="1:4" ht="15.75" customHeight="1">
      <c r="A5291" s="14" t="s">
        <v>10027</v>
      </c>
      <c r="B5291" s="370" t="s">
        <v>16418</v>
      </c>
      <c r="C5291" s="14" t="s">
        <v>165</v>
      </c>
      <c r="D5291" s="14" t="s">
        <v>41504</v>
      </c>
    </row>
    <row r="5292" spans="1:4" ht="15.75" customHeight="1">
      <c r="A5292" s="14" t="s">
        <v>10028</v>
      </c>
      <c r="B5292" s="370" t="s">
        <v>16419</v>
      </c>
      <c r="C5292" s="14" t="s">
        <v>165</v>
      </c>
      <c r="D5292" s="14" t="s">
        <v>41505</v>
      </c>
    </row>
    <row r="5293" spans="1:4" ht="15.75" customHeight="1">
      <c r="A5293" s="14" t="s">
        <v>10029</v>
      </c>
      <c r="B5293" s="370" t="s">
        <v>16420</v>
      </c>
      <c r="C5293" s="14" t="s">
        <v>165</v>
      </c>
      <c r="D5293" s="14" t="s">
        <v>41506</v>
      </c>
    </row>
    <row r="5294" spans="1:4" ht="15.75" customHeight="1">
      <c r="A5294" s="14" t="s">
        <v>10030</v>
      </c>
      <c r="B5294" s="370" t="s">
        <v>16421</v>
      </c>
      <c r="C5294" s="14" t="s">
        <v>165</v>
      </c>
      <c r="D5294" s="14" t="s">
        <v>41507</v>
      </c>
    </row>
    <row r="5295" spans="1:4" ht="15.75" customHeight="1">
      <c r="A5295" s="14" t="s">
        <v>10031</v>
      </c>
      <c r="B5295" s="370" t="s">
        <v>16422</v>
      </c>
      <c r="C5295" s="14" t="s">
        <v>165</v>
      </c>
      <c r="D5295" s="14" t="s">
        <v>41508</v>
      </c>
    </row>
    <row r="5296" spans="1:4" ht="15.75" customHeight="1">
      <c r="A5296" s="14" t="s">
        <v>10032</v>
      </c>
      <c r="B5296" s="370" t="s">
        <v>16423</v>
      </c>
      <c r="C5296" s="14" t="s">
        <v>165</v>
      </c>
      <c r="D5296" s="14" t="s">
        <v>41509</v>
      </c>
    </row>
    <row r="5297" spans="1:4" ht="15.75" customHeight="1">
      <c r="A5297" s="14" t="s">
        <v>10033</v>
      </c>
      <c r="B5297" s="370" t="s">
        <v>16424</v>
      </c>
      <c r="C5297" s="14" t="s">
        <v>165</v>
      </c>
      <c r="D5297" s="14" t="s">
        <v>37127</v>
      </c>
    </row>
    <row r="5298" spans="1:4" ht="15.75" customHeight="1">
      <c r="A5298" s="14" t="s">
        <v>10034</v>
      </c>
      <c r="B5298" s="370" t="s">
        <v>16425</v>
      </c>
      <c r="C5298" s="14" t="s">
        <v>165</v>
      </c>
      <c r="D5298" s="14" t="s">
        <v>37128</v>
      </c>
    </row>
    <row r="5299" spans="1:4" ht="15.75" customHeight="1">
      <c r="A5299" s="14" t="s">
        <v>10035</v>
      </c>
      <c r="B5299" s="370" t="s">
        <v>16426</v>
      </c>
      <c r="C5299" s="14" t="s">
        <v>165</v>
      </c>
      <c r="D5299" s="14" t="s">
        <v>41510</v>
      </c>
    </row>
    <row r="5300" spans="1:4" ht="15.75" customHeight="1">
      <c r="A5300" s="14" t="s">
        <v>10036</v>
      </c>
      <c r="B5300" s="370" t="s">
        <v>16427</v>
      </c>
      <c r="C5300" s="14" t="s">
        <v>165</v>
      </c>
      <c r="D5300" s="14" t="s">
        <v>41511</v>
      </c>
    </row>
    <row r="5301" spans="1:4" ht="15.75" customHeight="1">
      <c r="A5301" s="14" t="s">
        <v>10037</v>
      </c>
      <c r="B5301" s="370" t="s">
        <v>16428</v>
      </c>
      <c r="C5301" s="14" t="s">
        <v>165</v>
      </c>
      <c r="D5301" s="14" t="s">
        <v>18990</v>
      </c>
    </row>
    <row r="5302" spans="1:4" ht="15.75" customHeight="1">
      <c r="A5302" s="14" t="s">
        <v>10038</v>
      </c>
      <c r="B5302" s="370" t="s">
        <v>16429</v>
      </c>
      <c r="C5302" s="14" t="s">
        <v>165</v>
      </c>
      <c r="D5302" s="14" t="s">
        <v>41512</v>
      </c>
    </row>
    <row r="5303" spans="1:4" ht="15.75" customHeight="1">
      <c r="A5303" s="14" t="s">
        <v>10039</v>
      </c>
      <c r="B5303" s="370" t="s">
        <v>16430</v>
      </c>
      <c r="C5303" s="14" t="s">
        <v>165</v>
      </c>
      <c r="D5303" s="14" t="s">
        <v>41513</v>
      </c>
    </row>
    <row r="5304" spans="1:4" ht="15.75" customHeight="1">
      <c r="A5304" s="14" t="s">
        <v>10040</v>
      </c>
      <c r="B5304" s="370" t="s">
        <v>16431</v>
      </c>
      <c r="C5304" s="14" t="s">
        <v>165</v>
      </c>
      <c r="D5304" s="14" t="s">
        <v>41514</v>
      </c>
    </row>
    <row r="5305" spans="1:4" ht="15.75" customHeight="1">
      <c r="A5305" s="14" t="s">
        <v>10041</v>
      </c>
      <c r="B5305" s="370" t="s">
        <v>16432</v>
      </c>
      <c r="C5305" s="14" t="s">
        <v>165</v>
      </c>
      <c r="D5305" s="14" t="s">
        <v>41515</v>
      </c>
    </row>
    <row r="5306" spans="1:4" ht="15.75" customHeight="1">
      <c r="A5306" s="14" t="s">
        <v>35345</v>
      </c>
      <c r="B5306" s="370" t="s">
        <v>36312</v>
      </c>
      <c r="C5306" s="14" t="s">
        <v>165</v>
      </c>
      <c r="D5306" s="14" t="s">
        <v>21990</v>
      </c>
    </row>
    <row r="5307" spans="1:4" ht="15.75" customHeight="1">
      <c r="A5307" s="14" t="s">
        <v>35346</v>
      </c>
      <c r="B5307" s="370" t="s">
        <v>36313</v>
      </c>
      <c r="C5307" s="14" t="s">
        <v>165</v>
      </c>
      <c r="D5307" s="14" t="s">
        <v>21742</v>
      </c>
    </row>
    <row r="5308" spans="1:4" ht="15.75" customHeight="1">
      <c r="A5308" s="14" t="s">
        <v>35347</v>
      </c>
      <c r="B5308" s="370" t="s">
        <v>36314</v>
      </c>
      <c r="C5308" s="14" t="s">
        <v>165</v>
      </c>
      <c r="D5308" s="14" t="s">
        <v>41494</v>
      </c>
    </row>
    <row r="5309" spans="1:4" ht="15.75" customHeight="1">
      <c r="A5309" s="14" t="s">
        <v>35348</v>
      </c>
      <c r="B5309" s="370" t="s">
        <v>36315</v>
      </c>
      <c r="C5309" s="14" t="s">
        <v>165</v>
      </c>
      <c r="D5309" s="14" t="s">
        <v>41195</v>
      </c>
    </row>
    <row r="5310" spans="1:4" ht="15.75" customHeight="1">
      <c r="A5310" s="14" t="s">
        <v>35349</v>
      </c>
      <c r="B5310" s="370" t="s">
        <v>36316</v>
      </c>
      <c r="C5310" s="14" t="s">
        <v>165</v>
      </c>
      <c r="D5310" s="14" t="s">
        <v>37235</v>
      </c>
    </row>
    <row r="5311" spans="1:4" ht="15.75" customHeight="1">
      <c r="A5311" s="14" t="s">
        <v>35350</v>
      </c>
      <c r="B5311" s="370" t="s">
        <v>36317</v>
      </c>
      <c r="C5311" s="14" t="s">
        <v>165</v>
      </c>
      <c r="D5311" s="14" t="s">
        <v>21844</v>
      </c>
    </row>
    <row r="5312" spans="1:4" ht="15.75" customHeight="1">
      <c r="A5312" s="14" t="s">
        <v>35351</v>
      </c>
      <c r="B5312" s="370" t="s">
        <v>36318</v>
      </c>
      <c r="C5312" s="14" t="s">
        <v>165</v>
      </c>
      <c r="D5312" s="14" t="s">
        <v>41516</v>
      </c>
    </row>
    <row r="5313" spans="1:4" ht="15.75" customHeight="1">
      <c r="A5313" s="14" t="s">
        <v>35352</v>
      </c>
      <c r="B5313" s="370" t="s">
        <v>36319</v>
      </c>
      <c r="C5313" s="14" t="s">
        <v>165</v>
      </c>
      <c r="D5313" s="14" t="s">
        <v>18373</v>
      </c>
    </row>
    <row r="5314" spans="1:4" ht="15.75" customHeight="1">
      <c r="A5314" s="14" t="s">
        <v>35353</v>
      </c>
      <c r="B5314" s="370" t="s">
        <v>36320</v>
      </c>
      <c r="C5314" s="14" t="s">
        <v>165</v>
      </c>
      <c r="D5314" s="14" t="s">
        <v>19174</v>
      </c>
    </row>
    <row r="5315" spans="1:4" ht="15.75" customHeight="1">
      <c r="A5315" s="14" t="s">
        <v>35354</v>
      </c>
      <c r="B5315" s="370" t="s">
        <v>36321</v>
      </c>
      <c r="C5315" s="14" t="s">
        <v>165</v>
      </c>
      <c r="D5315" s="14" t="s">
        <v>19415</v>
      </c>
    </row>
    <row r="5316" spans="1:4" ht="15.75" customHeight="1">
      <c r="A5316" s="14" t="s">
        <v>35355</v>
      </c>
      <c r="B5316" s="370" t="s">
        <v>36322</v>
      </c>
      <c r="C5316" s="14" t="s">
        <v>165</v>
      </c>
      <c r="D5316" s="14" t="s">
        <v>19727</v>
      </c>
    </row>
    <row r="5317" spans="1:4" ht="15.75" customHeight="1">
      <c r="A5317" s="14" t="s">
        <v>35356</v>
      </c>
      <c r="B5317" s="370" t="s">
        <v>36323</v>
      </c>
      <c r="C5317" s="14" t="s">
        <v>165</v>
      </c>
      <c r="D5317" s="14" t="s">
        <v>36572</v>
      </c>
    </row>
    <row r="5318" spans="1:4" ht="15.75" customHeight="1">
      <c r="A5318" s="14" t="s">
        <v>35357</v>
      </c>
      <c r="B5318" s="370" t="s">
        <v>36324</v>
      </c>
      <c r="C5318" s="14" t="s">
        <v>165</v>
      </c>
      <c r="D5318" s="14" t="s">
        <v>40178</v>
      </c>
    </row>
    <row r="5319" spans="1:4" ht="15.75" customHeight="1">
      <c r="A5319" s="14" t="s">
        <v>35358</v>
      </c>
      <c r="B5319" s="370" t="s">
        <v>36325</v>
      </c>
      <c r="C5319" s="14" t="s">
        <v>165</v>
      </c>
      <c r="D5319" s="14" t="s">
        <v>18529</v>
      </c>
    </row>
    <row r="5320" spans="1:4" ht="15.75" customHeight="1">
      <c r="A5320" s="14" t="s">
        <v>35359</v>
      </c>
      <c r="B5320" s="370" t="s">
        <v>36326</v>
      </c>
      <c r="C5320" s="14" t="s">
        <v>165</v>
      </c>
      <c r="D5320" s="14" t="s">
        <v>18373</v>
      </c>
    </row>
    <row r="5321" spans="1:4" ht="15.75" customHeight="1">
      <c r="A5321" s="14" t="s">
        <v>35360</v>
      </c>
      <c r="B5321" s="370" t="s">
        <v>36327</v>
      </c>
      <c r="C5321" s="14" t="s">
        <v>165</v>
      </c>
      <c r="D5321" s="14" t="s">
        <v>21697</v>
      </c>
    </row>
    <row r="5322" spans="1:4" ht="15.75" customHeight="1">
      <c r="A5322" s="14" t="s">
        <v>35361</v>
      </c>
      <c r="B5322" s="370" t="s">
        <v>36328</v>
      </c>
      <c r="C5322" s="14" t="s">
        <v>165</v>
      </c>
      <c r="D5322" s="14" t="s">
        <v>19560</v>
      </c>
    </row>
    <row r="5323" spans="1:4" ht="15.75" customHeight="1">
      <c r="A5323" s="14" t="s">
        <v>35362</v>
      </c>
      <c r="B5323" s="370" t="s">
        <v>36329</v>
      </c>
      <c r="C5323" s="14" t="s">
        <v>165</v>
      </c>
      <c r="D5323" s="14" t="s">
        <v>18820</v>
      </c>
    </row>
    <row r="5324" spans="1:4" ht="15.75" customHeight="1">
      <c r="A5324" s="14" t="s">
        <v>35363</v>
      </c>
      <c r="B5324" s="370" t="s">
        <v>36330</v>
      </c>
      <c r="C5324" s="14" t="s">
        <v>165</v>
      </c>
      <c r="D5324" s="14" t="s">
        <v>21787</v>
      </c>
    </row>
    <row r="5325" spans="1:4" ht="15.75" customHeight="1">
      <c r="A5325" s="14" t="s">
        <v>35364</v>
      </c>
      <c r="B5325" s="370" t="s">
        <v>36331</v>
      </c>
      <c r="C5325" s="14" t="s">
        <v>165</v>
      </c>
      <c r="D5325" s="14" t="s">
        <v>18803</v>
      </c>
    </row>
    <row r="5326" spans="1:4" ht="15.75" customHeight="1">
      <c r="A5326" s="14" t="s">
        <v>35365</v>
      </c>
      <c r="B5326" s="370" t="s">
        <v>36332</v>
      </c>
      <c r="C5326" s="14" t="s">
        <v>165</v>
      </c>
      <c r="D5326" s="14" t="s">
        <v>41517</v>
      </c>
    </row>
    <row r="5327" spans="1:4" ht="15.75" customHeight="1">
      <c r="A5327" s="14" t="s">
        <v>35366</v>
      </c>
      <c r="B5327" s="370" t="s">
        <v>36333</v>
      </c>
      <c r="C5327" s="14" t="s">
        <v>165</v>
      </c>
      <c r="D5327" s="14" t="s">
        <v>19426</v>
      </c>
    </row>
    <row r="5328" spans="1:4" ht="15.75" customHeight="1">
      <c r="A5328" s="14" t="s">
        <v>35367</v>
      </c>
      <c r="B5328" s="370" t="s">
        <v>36334</v>
      </c>
      <c r="C5328" s="14" t="s">
        <v>165</v>
      </c>
      <c r="D5328" s="14" t="s">
        <v>19160</v>
      </c>
    </row>
    <row r="5329" spans="1:4" ht="15.75" customHeight="1">
      <c r="A5329" s="14" t="s">
        <v>35368</v>
      </c>
      <c r="B5329" s="370" t="s">
        <v>36335</v>
      </c>
      <c r="C5329" s="14" t="s">
        <v>160</v>
      </c>
      <c r="D5329" s="14" t="s">
        <v>21721</v>
      </c>
    </row>
    <row r="5330" spans="1:4" ht="15.75" customHeight="1">
      <c r="A5330" s="14" t="s">
        <v>35369</v>
      </c>
      <c r="B5330" s="370" t="s">
        <v>36336</v>
      </c>
      <c r="C5330" s="14" t="s">
        <v>160</v>
      </c>
      <c r="D5330" s="14" t="s">
        <v>36625</v>
      </c>
    </row>
    <row r="5331" spans="1:4" ht="15.75" customHeight="1">
      <c r="A5331" s="14" t="s">
        <v>35370</v>
      </c>
      <c r="B5331" s="370" t="s">
        <v>36337</v>
      </c>
      <c r="C5331" s="14" t="s">
        <v>165</v>
      </c>
      <c r="D5331" s="14" t="s">
        <v>41518</v>
      </c>
    </row>
    <row r="5332" spans="1:4" ht="15.75" customHeight="1">
      <c r="A5332" s="14" t="s">
        <v>35371</v>
      </c>
      <c r="B5332" s="370" t="s">
        <v>36338</v>
      </c>
      <c r="C5332" s="14" t="s">
        <v>165</v>
      </c>
      <c r="D5332" s="14" t="s">
        <v>41519</v>
      </c>
    </row>
    <row r="5333" spans="1:4" ht="15.75" customHeight="1">
      <c r="A5333" s="14" t="s">
        <v>35372</v>
      </c>
      <c r="B5333" s="370" t="s">
        <v>36339</v>
      </c>
      <c r="C5333" s="14" t="s">
        <v>165</v>
      </c>
      <c r="D5333" s="14" t="s">
        <v>41520</v>
      </c>
    </row>
    <row r="5334" spans="1:4" ht="15.75" customHeight="1">
      <c r="A5334" s="14" t="s">
        <v>35373</v>
      </c>
      <c r="B5334" s="370" t="s">
        <v>36340</v>
      </c>
      <c r="C5334" s="14" t="s">
        <v>165</v>
      </c>
      <c r="D5334" s="14" t="s">
        <v>41521</v>
      </c>
    </row>
    <row r="5335" spans="1:4" ht="15.75" customHeight="1">
      <c r="A5335" s="14" t="s">
        <v>35374</v>
      </c>
      <c r="B5335" s="370" t="s">
        <v>36341</v>
      </c>
      <c r="C5335" s="14" t="s">
        <v>165</v>
      </c>
      <c r="D5335" s="14" t="s">
        <v>41522</v>
      </c>
    </row>
    <row r="5336" spans="1:4" ht="15.75" customHeight="1">
      <c r="A5336" s="14" t="s">
        <v>35375</v>
      </c>
      <c r="B5336" s="370" t="s">
        <v>36342</v>
      </c>
      <c r="C5336" s="14" t="s">
        <v>165</v>
      </c>
      <c r="D5336" s="14" t="s">
        <v>41523</v>
      </c>
    </row>
    <row r="5337" spans="1:4" ht="15.75" customHeight="1">
      <c r="A5337" s="14" t="s">
        <v>35376</v>
      </c>
      <c r="B5337" s="370" t="s">
        <v>36343</v>
      </c>
      <c r="C5337" s="14" t="s">
        <v>165</v>
      </c>
      <c r="D5337" s="14" t="s">
        <v>37115</v>
      </c>
    </row>
    <row r="5338" spans="1:4" ht="15.75" customHeight="1">
      <c r="A5338" s="14" t="s">
        <v>35377</v>
      </c>
      <c r="B5338" s="370" t="s">
        <v>36344</v>
      </c>
      <c r="C5338" s="14" t="s">
        <v>165</v>
      </c>
      <c r="D5338" s="14" t="s">
        <v>41524</v>
      </c>
    </row>
    <row r="5339" spans="1:4" ht="15.75" customHeight="1">
      <c r="A5339" s="14" t="s">
        <v>35378</v>
      </c>
      <c r="B5339" s="370" t="s">
        <v>36345</v>
      </c>
      <c r="C5339" s="14" t="s">
        <v>165</v>
      </c>
      <c r="D5339" s="14" t="s">
        <v>41525</v>
      </c>
    </row>
    <row r="5340" spans="1:4" ht="15.75" customHeight="1">
      <c r="A5340" s="14" t="s">
        <v>35379</v>
      </c>
      <c r="B5340" s="370" t="s">
        <v>36346</v>
      </c>
      <c r="C5340" s="14" t="s">
        <v>165</v>
      </c>
      <c r="D5340" s="14" t="s">
        <v>41526</v>
      </c>
    </row>
    <row r="5341" spans="1:4" ht="15.75" customHeight="1">
      <c r="A5341" s="14" t="s">
        <v>35380</v>
      </c>
      <c r="B5341" s="370" t="s">
        <v>36347</v>
      </c>
      <c r="C5341" s="14" t="s">
        <v>165</v>
      </c>
      <c r="D5341" s="14" t="s">
        <v>41527</v>
      </c>
    </row>
    <row r="5342" spans="1:4" ht="15.75" customHeight="1">
      <c r="A5342" s="14" t="s">
        <v>35381</v>
      </c>
      <c r="B5342" s="370" t="s">
        <v>36348</v>
      </c>
      <c r="C5342" s="14" t="s">
        <v>165</v>
      </c>
      <c r="D5342" s="14" t="s">
        <v>41528</v>
      </c>
    </row>
    <row r="5343" spans="1:4" ht="15.75" customHeight="1">
      <c r="A5343" s="14" t="s">
        <v>35382</v>
      </c>
      <c r="B5343" s="370" t="s">
        <v>36349</v>
      </c>
      <c r="C5343" s="14" t="s">
        <v>165</v>
      </c>
      <c r="D5343" s="14" t="s">
        <v>41529</v>
      </c>
    </row>
    <row r="5344" spans="1:4" ht="15.75" customHeight="1">
      <c r="A5344" s="14" t="s">
        <v>35383</v>
      </c>
      <c r="B5344" s="370" t="s">
        <v>36350</v>
      </c>
      <c r="C5344" s="14" t="s">
        <v>165</v>
      </c>
      <c r="D5344" s="14" t="s">
        <v>41530</v>
      </c>
    </row>
    <row r="5345" spans="1:4" ht="15.75" customHeight="1">
      <c r="A5345" s="14" t="s">
        <v>35384</v>
      </c>
      <c r="B5345" s="370" t="s">
        <v>36351</v>
      </c>
      <c r="C5345" s="14" t="s">
        <v>165</v>
      </c>
      <c r="D5345" s="14" t="s">
        <v>41531</v>
      </c>
    </row>
    <row r="5346" spans="1:4" ht="15.75" customHeight="1">
      <c r="A5346" s="14" t="s">
        <v>35385</v>
      </c>
      <c r="B5346" s="370" t="s">
        <v>36352</v>
      </c>
      <c r="C5346" s="14" t="s">
        <v>165</v>
      </c>
      <c r="D5346" s="14" t="s">
        <v>41532</v>
      </c>
    </row>
    <row r="5347" spans="1:4" ht="15.75" customHeight="1">
      <c r="A5347" s="14" t="s">
        <v>35386</v>
      </c>
      <c r="B5347" s="370" t="s">
        <v>36353</v>
      </c>
      <c r="C5347" s="14" t="s">
        <v>165</v>
      </c>
      <c r="D5347" s="14" t="s">
        <v>41533</v>
      </c>
    </row>
    <row r="5348" spans="1:4" ht="15.75" customHeight="1">
      <c r="A5348" s="14" t="s">
        <v>35387</v>
      </c>
      <c r="B5348" s="370" t="s">
        <v>36354</v>
      </c>
      <c r="C5348" s="14" t="s">
        <v>165</v>
      </c>
      <c r="D5348" s="14" t="s">
        <v>41534</v>
      </c>
    </row>
    <row r="5349" spans="1:4" ht="15.75" customHeight="1">
      <c r="A5349" s="14" t="s">
        <v>35388</v>
      </c>
      <c r="B5349" s="370" t="s">
        <v>36355</v>
      </c>
      <c r="C5349" s="14" t="s">
        <v>165</v>
      </c>
      <c r="D5349" s="14" t="s">
        <v>41535</v>
      </c>
    </row>
    <row r="5350" spans="1:4" ht="15.75" customHeight="1">
      <c r="A5350" s="14" t="s">
        <v>35389</v>
      </c>
      <c r="B5350" s="370" t="s">
        <v>36356</v>
      </c>
      <c r="C5350" s="14" t="s">
        <v>165</v>
      </c>
      <c r="D5350" s="14" t="s">
        <v>41536</v>
      </c>
    </row>
    <row r="5351" spans="1:4" ht="15.75" customHeight="1">
      <c r="A5351" s="14" t="s">
        <v>35390</v>
      </c>
      <c r="B5351" s="370" t="s">
        <v>36357</v>
      </c>
      <c r="C5351" s="14" t="s">
        <v>165</v>
      </c>
      <c r="D5351" s="14" t="s">
        <v>41537</v>
      </c>
    </row>
    <row r="5352" spans="1:4" ht="15.75" customHeight="1">
      <c r="A5352" s="14" t="s">
        <v>35391</v>
      </c>
      <c r="B5352" s="370" t="s">
        <v>36358</v>
      </c>
      <c r="C5352" s="14" t="s">
        <v>165</v>
      </c>
      <c r="D5352" s="14" t="s">
        <v>41538</v>
      </c>
    </row>
    <row r="5353" spans="1:4" ht="15.75" customHeight="1">
      <c r="A5353" s="14" t="s">
        <v>35392</v>
      </c>
      <c r="B5353" s="370" t="s">
        <v>36359</v>
      </c>
      <c r="C5353" s="14" t="s">
        <v>165</v>
      </c>
      <c r="D5353" s="14" t="s">
        <v>41539</v>
      </c>
    </row>
    <row r="5354" spans="1:4" ht="15.75" customHeight="1">
      <c r="A5354" s="14" t="s">
        <v>35393</v>
      </c>
      <c r="B5354" s="370" t="s">
        <v>36360</v>
      </c>
      <c r="C5354" s="14" t="s">
        <v>165</v>
      </c>
      <c r="D5354" s="14" t="s">
        <v>18866</v>
      </c>
    </row>
    <row r="5355" spans="1:4" ht="15.75" customHeight="1">
      <c r="A5355" s="14" t="s">
        <v>35394</v>
      </c>
      <c r="B5355" s="370" t="s">
        <v>36361</v>
      </c>
      <c r="C5355" s="14" t="s">
        <v>165</v>
      </c>
      <c r="D5355" s="14" t="s">
        <v>41540</v>
      </c>
    </row>
    <row r="5356" spans="1:4" ht="15.75" customHeight="1">
      <c r="A5356" s="14" t="s">
        <v>35395</v>
      </c>
      <c r="B5356" s="370" t="s">
        <v>36362</v>
      </c>
      <c r="C5356" s="14" t="s">
        <v>165</v>
      </c>
      <c r="D5356" s="14" t="s">
        <v>41541</v>
      </c>
    </row>
    <row r="5357" spans="1:4" ht="15.75" customHeight="1">
      <c r="A5357" s="14" t="s">
        <v>35396</v>
      </c>
      <c r="B5357" s="370" t="s">
        <v>36363</v>
      </c>
      <c r="C5357" s="14" t="s">
        <v>160</v>
      </c>
      <c r="D5357" s="14" t="s">
        <v>41542</v>
      </c>
    </row>
    <row r="5358" spans="1:4" ht="15.75" customHeight="1">
      <c r="A5358" s="14" t="s">
        <v>35397</v>
      </c>
      <c r="B5358" s="370" t="s">
        <v>36364</v>
      </c>
      <c r="C5358" s="14" t="s">
        <v>160</v>
      </c>
      <c r="D5358" s="14" t="s">
        <v>36847</v>
      </c>
    </row>
    <row r="5359" spans="1:4" ht="15.75" customHeight="1">
      <c r="A5359" s="14" t="s">
        <v>35398</v>
      </c>
      <c r="B5359" s="370" t="s">
        <v>36365</v>
      </c>
      <c r="C5359" s="14" t="s">
        <v>165</v>
      </c>
      <c r="D5359" s="14" t="s">
        <v>41543</v>
      </c>
    </row>
    <row r="5360" spans="1:4" ht="15.75" customHeight="1">
      <c r="A5360" s="14" t="s">
        <v>35399</v>
      </c>
      <c r="B5360" s="370" t="s">
        <v>36366</v>
      </c>
      <c r="C5360" s="14" t="s">
        <v>165</v>
      </c>
      <c r="D5360" s="14" t="s">
        <v>41544</v>
      </c>
    </row>
    <row r="5361" spans="1:4" ht="15.75" customHeight="1">
      <c r="A5361" s="14" t="s">
        <v>35400</v>
      </c>
      <c r="B5361" s="370" t="s">
        <v>36367</v>
      </c>
      <c r="C5361" s="14" t="s">
        <v>165</v>
      </c>
      <c r="D5361" s="14" t="s">
        <v>41545</v>
      </c>
    </row>
    <row r="5362" spans="1:4" ht="15.75" customHeight="1">
      <c r="A5362" s="14" t="s">
        <v>35401</v>
      </c>
      <c r="B5362" s="370" t="s">
        <v>36368</v>
      </c>
      <c r="C5362" s="14" t="s">
        <v>165</v>
      </c>
      <c r="D5362" s="14" t="s">
        <v>41546</v>
      </c>
    </row>
    <row r="5363" spans="1:4" ht="15.75" customHeight="1">
      <c r="A5363" s="14" t="s">
        <v>35402</v>
      </c>
      <c r="B5363" s="370" t="s">
        <v>36369</v>
      </c>
      <c r="C5363" s="14" t="s">
        <v>165</v>
      </c>
      <c r="D5363" s="14" t="s">
        <v>41547</v>
      </c>
    </row>
    <row r="5364" spans="1:4" ht="15.75" customHeight="1">
      <c r="A5364" s="14" t="s">
        <v>35403</v>
      </c>
      <c r="B5364" s="370" t="s">
        <v>36370</v>
      </c>
      <c r="C5364" s="14" t="s">
        <v>165</v>
      </c>
      <c r="D5364" s="14" t="s">
        <v>41548</v>
      </c>
    </row>
    <row r="5365" spans="1:4" ht="15.75" customHeight="1">
      <c r="A5365" s="14" t="s">
        <v>35404</v>
      </c>
      <c r="B5365" s="370" t="s">
        <v>36371</v>
      </c>
      <c r="C5365" s="14" t="s">
        <v>165</v>
      </c>
      <c r="D5365" s="14" t="s">
        <v>41549</v>
      </c>
    </row>
    <row r="5366" spans="1:4" ht="15.75" customHeight="1">
      <c r="A5366" s="14" t="s">
        <v>35405</v>
      </c>
      <c r="B5366" s="370" t="s">
        <v>36372</v>
      </c>
      <c r="C5366" s="14" t="s">
        <v>165</v>
      </c>
      <c r="D5366" s="14" t="s">
        <v>41550</v>
      </c>
    </row>
    <row r="5367" spans="1:4" ht="15.75" customHeight="1">
      <c r="A5367" s="14" t="s">
        <v>35406</v>
      </c>
      <c r="B5367" s="370" t="s">
        <v>36373</v>
      </c>
      <c r="C5367" s="14" t="s">
        <v>165</v>
      </c>
      <c r="D5367" s="14" t="s">
        <v>41551</v>
      </c>
    </row>
    <row r="5368" spans="1:4" ht="15.75" customHeight="1">
      <c r="A5368" s="14" t="s">
        <v>35407</v>
      </c>
      <c r="B5368" s="370" t="s">
        <v>36374</v>
      </c>
      <c r="C5368" s="14" t="s">
        <v>165</v>
      </c>
      <c r="D5368" s="14" t="s">
        <v>41552</v>
      </c>
    </row>
    <row r="5369" spans="1:4" ht="15.75" customHeight="1">
      <c r="A5369" s="14" t="s">
        <v>35408</v>
      </c>
      <c r="B5369" s="370" t="s">
        <v>36375</v>
      </c>
      <c r="C5369" s="14" t="s">
        <v>165</v>
      </c>
      <c r="D5369" s="14" t="s">
        <v>41553</v>
      </c>
    </row>
    <row r="5370" spans="1:4" ht="15.75" customHeight="1">
      <c r="A5370" s="14" t="s">
        <v>35409</v>
      </c>
      <c r="B5370" s="370" t="s">
        <v>36376</v>
      </c>
      <c r="C5370" s="14" t="s">
        <v>165</v>
      </c>
      <c r="D5370" s="14" t="s">
        <v>39949</v>
      </c>
    </row>
    <row r="5371" spans="1:4" ht="15.75" customHeight="1">
      <c r="A5371" s="14" t="s">
        <v>35410</v>
      </c>
      <c r="B5371" s="370" t="s">
        <v>36377</v>
      </c>
      <c r="C5371" s="14" t="s">
        <v>165</v>
      </c>
      <c r="D5371" s="14" t="s">
        <v>41554</v>
      </c>
    </row>
    <row r="5372" spans="1:4" ht="15.75" customHeight="1">
      <c r="A5372" s="14" t="s">
        <v>35411</v>
      </c>
      <c r="B5372" s="370" t="s">
        <v>36378</v>
      </c>
      <c r="C5372" s="14" t="s">
        <v>165</v>
      </c>
      <c r="D5372" s="14" t="s">
        <v>41555</v>
      </c>
    </row>
    <row r="5373" spans="1:4" ht="15.75" customHeight="1">
      <c r="A5373" s="14" t="s">
        <v>35412</v>
      </c>
      <c r="B5373" s="370" t="s">
        <v>36379</v>
      </c>
      <c r="C5373" s="14" t="s">
        <v>165</v>
      </c>
      <c r="D5373" s="14" t="s">
        <v>41556</v>
      </c>
    </row>
    <row r="5374" spans="1:4" ht="15.75" customHeight="1">
      <c r="A5374" s="14" t="s">
        <v>35413</v>
      </c>
      <c r="B5374" s="370" t="s">
        <v>36380</v>
      </c>
      <c r="C5374" s="14" t="s">
        <v>165</v>
      </c>
      <c r="D5374" s="14" t="s">
        <v>41557</v>
      </c>
    </row>
    <row r="5375" spans="1:4" ht="15.75" customHeight="1">
      <c r="A5375" s="14" t="s">
        <v>35414</v>
      </c>
      <c r="B5375" s="370" t="s">
        <v>36381</v>
      </c>
      <c r="C5375" s="14" t="s">
        <v>165</v>
      </c>
      <c r="D5375" s="14" t="s">
        <v>41558</v>
      </c>
    </row>
    <row r="5376" spans="1:4" ht="15.75" customHeight="1">
      <c r="A5376" s="14" t="s">
        <v>35415</v>
      </c>
      <c r="B5376" s="370" t="s">
        <v>36382</v>
      </c>
      <c r="C5376" s="14" t="s">
        <v>165</v>
      </c>
      <c r="D5376" s="14" t="s">
        <v>41559</v>
      </c>
    </row>
    <row r="5377" spans="1:4" ht="15.75" customHeight="1">
      <c r="A5377" s="14" t="s">
        <v>10042</v>
      </c>
      <c r="B5377" s="370" t="s">
        <v>16433</v>
      </c>
      <c r="C5377" s="14" t="s">
        <v>167</v>
      </c>
      <c r="D5377" s="14" t="s">
        <v>41560</v>
      </c>
    </row>
    <row r="5378" spans="1:4" ht="15.75" customHeight="1">
      <c r="A5378" s="14" t="s">
        <v>10043</v>
      </c>
      <c r="B5378" s="370" t="s">
        <v>16434</v>
      </c>
      <c r="C5378" s="14" t="s">
        <v>167</v>
      </c>
      <c r="D5378" s="14" t="s">
        <v>41561</v>
      </c>
    </row>
    <row r="5379" spans="1:4" ht="15.75" customHeight="1">
      <c r="A5379" s="14" t="s">
        <v>10044</v>
      </c>
      <c r="B5379" s="370" t="s">
        <v>16435</v>
      </c>
      <c r="C5379" s="14" t="s">
        <v>167</v>
      </c>
      <c r="D5379" s="14" t="s">
        <v>19296</v>
      </c>
    </row>
    <row r="5380" spans="1:4" ht="15.75" customHeight="1">
      <c r="A5380" s="14" t="s">
        <v>10045</v>
      </c>
      <c r="B5380" s="370" t="s">
        <v>16436</v>
      </c>
      <c r="C5380" s="14" t="s">
        <v>167</v>
      </c>
      <c r="D5380" s="14" t="s">
        <v>37133</v>
      </c>
    </row>
    <row r="5381" spans="1:4" ht="15.75" customHeight="1">
      <c r="A5381" s="14" t="s">
        <v>10046</v>
      </c>
      <c r="B5381" s="370" t="s">
        <v>16437</v>
      </c>
      <c r="C5381" s="14" t="s">
        <v>167</v>
      </c>
      <c r="D5381" s="14" t="s">
        <v>41562</v>
      </c>
    </row>
    <row r="5382" spans="1:4" ht="15.75" customHeight="1">
      <c r="A5382" s="14" t="s">
        <v>10047</v>
      </c>
      <c r="B5382" s="370" t="s">
        <v>16438</v>
      </c>
      <c r="C5382" s="14" t="s">
        <v>167</v>
      </c>
      <c r="D5382" s="14" t="s">
        <v>36999</v>
      </c>
    </row>
    <row r="5383" spans="1:4" ht="15.75" customHeight="1">
      <c r="A5383" s="14" t="s">
        <v>10048</v>
      </c>
      <c r="B5383" s="370" t="s">
        <v>16439</v>
      </c>
      <c r="C5383" s="14" t="s">
        <v>167</v>
      </c>
      <c r="D5383" s="14" t="s">
        <v>37134</v>
      </c>
    </row>
    <row r="5384" spans="1:4" ht="15.75" customHeight="1">
      <c r="A5384" s="14" t="s">
        <v>10049</v>
      </c>
      <c r="B5384" s="370" t="s">
        <v>16440</v>
      </c>
      <c r="C5384" s="14" t="s">
        <v>167</v>
      </c>
      <c r="D5384" s="14" t="s">
        <v>37135</v>
      </c>
    </row>
    <row r="5385" spans="1:4" ht="15.75" customHeight="1">
      <c r="A5385" s="14" t="s">
        <v>10050</v>
      </c>
      <c r="B5385" s="370" t="s">
        <v>16441</v>
      </c>
      <c r="C5385" s="14" t="s">
        <v>166</v>
      </c>
      <c r="D5385" s="14" t="s">
        <v>41563</v>
      </c>
    </row>
    <row r="5386" spans="1:4" ht="15.75" customHeight="1">
      <c r="A5386" s="14" t="s">
        <v>10051</v>
      </c>
      <c r="B5386" s="370" t="s">
        <v>16442</v>
      </c>
      <c r="C5386" s="14" t="s">
        <v>167</v>
      </c>
      <c r="D5386" s="14" t="s">
        <v>39187</v>
      </c>
    </row>
    <row r="5387" spans="1:4" ht="15.75" customHeight="1">
      <c r="A5387" s="14" t="s">
        <v>10052</v>
      </c>
      <c r="B5387" s="370" t="s">
        <v>16443</v>
      </c>
      <c r="C5387" s="14" t="s">
        <v>167</v>
      </c>
      <c r="D5387" s="14" t="s">
        <v>18467</v>
      </c>
    </row>
    <row r="5388" spans="1:4" ht="15.75" customHeight="1">
      <c r="A5388" s="14" t="s">
        <v>10053</v>
      </c>
      <c r="B5388" s="370" t="s">
        <v>16444</v>
      </c>
      <c r="C5388" s="14" t="s">
        <v>167</v>
      </c>
      <c r="D5388" s="14" t="s">
        <v>19735</v>
      </c>
    </row>
    <row r="5389" spans="1:4" ht="15.75" customHeight="1">
      <c r="A5389" s="14" t="s">
        <v>10054</v>
      </c>
      <c r="B5389" s="370" t="s">
        <v>16445</v>
      </c>
      <c r="C5389" s="14" t="s">
        <v>167</v>
      </c>
      <c r="D5389" s="14" t="s">
        <v>19355</v>
      </c>
    </row>
    <row r="5390" spans="1:4" ht="15.75" customHeight="1">
      <c r="A5390" s="14" t="s">
        <v>10055</v>
      </c>
      <c r="B5390" s="370" t="s">
        <v>16446</v>
      </c>
      <c r="C5390" s="14" t="s">
        <v>167</v>
      </c>
      <c r="D5390" s="14" t="s">
        <v>18874</v>
      </c>
    </row>
    <row r="5391" spans="1:4" ht="15.75" customHeight="1">
      <c r="A5391" s="14" t="s">
        <v>10056</v>
      </c>
      <c r="B5391" s="370" t="s">
        <v>16447</v>
      </c>
      <c r="C5391" s="14" t="s">
        <v>167</v>
      </c>
      <c r="D5391" s="14" t="s">
        <v>21987</v>
      </c>
    </row>
    <row r="5392" spans="1:4" ht="15.75" customHeight="1">
      <c r="A5392" s="14" t="s">
        <v>10057</v>
      </c>
      <c r="B5392" s="370" t="s">
        <v>16448</v>
      </c>
      <c r="C5392" s="14" t="s">
        <v>167</v>
      </c>
      <c r="D5392" s="14" t="s">
        <v>37465</v>
      </c>
    </row>
    <row r="5393" spans="1:4" ht="15.75" customHeight="1">
      <c r="A5393" s="14" t="s">
        <v>10058</v>
      </c>
      <c r="B5393" s="370" t="s">
        <v>16449</v>
      </c>
      <c r="C5393" s="14" t="s">
        <v>167</v>
      </c>
      <c r="D5393" s="14" t="s">
        <v>21624</v>
      </c>
    </row>
    <row r="5394" spans="1:4" ht="15.75" customHeight="1">
      <c r="A5394" s="14" t="s">
        <v>10059</v>
      </c>
      <c r="B5394" s="370" t="s">
        <v>16450</v>
      </c>
      <c r="C5394" s="14" t="s">
        <v>167</v>
      </c>
      <c r="D5394" s="14" t="s">
        <v>36574</v>
      </c>
    </row>
    <row r="5395" spans="1:4" ht="15.75" customHeight="1">
      <c r="A5395" s="14" t="s">
        <v>10060</v>
      </c>
      <c r="B5395" s="370" t="s">
        <v>16451</v>
      </c>
      <c r="C5395" s="14" t="s">
        <v>167</v>
      </c>
      <c r="D5395" s="14" t="s">
        <v>18442</v>
      </c>
    </row>
    <row r="5396" spans="1:4" ht="15.75" customHeight="1">
      <c r="A5396" s="14" t="s">
        <v>10061</v>
      </c>
      <c r="B5396" s="370" t="s">
        <v>16452</v>
      </c>
      <c r="C5396" s="14" t="s">
        <v>167</v>
      </c>
      <c r="D5396" s="14" t="s">
        <v>22100</v>
      </c>
    </row>
    <row r="5397" spans="1:4" ht="15.75" customHeight="1">
      <c r="A5397" s="14" t="s">
        <v>10062</v>
      </c>
      <c r="B5397" s="370" t="s">
        <v>16453</v>
      </c>
      <c r="C5397" s="14" t="s">
        <v>167</v>
      </c>
      <c r="D5397" s="14" t="s">
        <v>40197</v>
      </c>
    </row>
    <row r="5398" spans="1:4" ht="15.75" customHeight="1">
      <c r="A5398" s="14" t="s">
        <v>10063</v>
      </c>
      <c r="B5398" s="370" t="s">
        <v>16454</v>
      </c>
      <c r="C5398" s="14" t="s">
        <v>167</v>
      </c>
      <c r="D5398" s="14" t="s">
        <v>18734</v>
      </c>
    </row>
    <row r="5399" spans="1:4" ht="15.75" customHeight="1">
      <c r="A5399" s="14" t="s">
        <v>10064</v>
      </c>
      <c r="B5399" s="370" t="s">
        <v>16455</v>
      </c>
      <c r="C5399" s="14" t="s">
        <v>167</v>
      </c>
      <c r="D5399" s="14" t="s">
        <v>19001</v>
      </c>
    </row>
    <row r="5400" spans="1:4" ht="15.75" customHeight="1">
      <c r="A5400" s="14" t="s">
        <v>10065</v>
      </c>
      <c r="B5400" s="370" t="s">
        <v>16456</v>
      </c>
      <c r="C5400" s="14" t="s">
        <v>167</v>
      </c>
      <c r="D5400" s="14" t="s">
        <v>41564</v>
      </c>
    </row>
    <row r="5401" spans="1:4" ht="15.75" customHeight="1">
      <c r="A5401" s="14" t="s">
        <v>10066</v>
      </c>
      <c r="B5401" s="370" t="s">
        <v>16457</v>
      </c>
      <c r="C5401" s="14" t="s">
        <v>167</v>
      </c>
      <c r="D5401" s="14" t="s">
        <v>19273</v>
      </c>
    </row>
    <row r="5402" spans="1:4" ht="15.75" customHeight="1">
      <c r="A5402" s="14" t="s">
        <v>10067</v>
      </c>
      <c r="B5402" s="370" t="s">
        <v>16458</v>
      </c>
      <c r="C5402" s="14" t="s">
        <v>167</v>
      </c>
      <c r="D5402" s="14" t="s">
        <v>40366</v>
      </c>
    </row>
    <row r="5403" spans="1:4" ht="15.75" customHeight="1">
      <c r="A5403" s="14" t="s">
        <v>10068</v>
      </c>
      <c r="B5403" s="370" t="s">
        <v>16459</v>
      </c>
      <c r="C5403" s="14" t="s">
        <v>167</v>
      </c>
      <c r="D5403" s="14" t="s">
        <v>37092</v>
      </c>
    </row>
    <row r="5404" spans="1:4" ht="15.75" customHeight="1">
      <c r="A5404" s="14" t="s">
        <v>10069</v>
      </c>
      <c r="B5404" s="370" t="s">
        <v>16460</v>
      </c>
      <c r="C5404" s="14" t="s">
        <v>167</v>
      </c>
      <c r="D5404" s="14" t="s">
        <v>37072</v>
      </c>
    </row>
    <row r="5405" spans="1:4" ht="15.75" customHeight="1">
      <c r="A5405" s="14" t="s">
        <v>10070</v>
      </c>
      <c r="B5405" s="370" t="s">
        <v>16461</v>
      </c>
      <c r="C5405" s="14" t="s">
        <v>167</v>
      </c>
      <c r="D5405" s="14" t="s">
        <v>21739</v>
      </c>
    </row>
    <row r="5406" spans="1:4" ht="15.75" customHeight="1">
      <c r="A5406" s="14" t="s">
        <v>10071</v>
      </c>
      <c r="B5406" s="370" t="s">
        <v>16462</v>
      </c>
      <c r="C5406" s="14" t="s">
        <v>167</v>
      </c>
      <c r="D5406" s="14" t="s">
        <v>18896</v>
      </c>
    </row>
    <row r="5407" spans="1:4" ht="15.75" customHeight="1">
      <c r="A5407" s="14" t="s">
        <v>10072</v>
      </c>
      <c r="B5407" s="370" t="s">
        <v>16463</v>
      </c>
      <c r="C5407" s="14" t="s">
        <v>167</v>
      </c>
      <c r="D5407" s="14" t="s">
        <v>18765</v>
      </c>
    </row>
    <row r="5408" spans="1:4" ht="15.75" customHeight="1">
      <c r="A5408" s="14" t="s">
        <v>10073</v>
      </c>
      <c r="B5408" s="370" t="s">
        <v>16464</v>
      </c>
      <c r="C5408" s="14" t="s">
        <v>167</v>
      </c>
      <c r="D5408" s="14" t="s">
        <v>36813</v>
      </c>
    </row>
    <row r="5409" spans="1:4" ht="15.75" customHeight="1">
      <c r="A5409" s="14" t="s">
        <v>10074</v>
      </c>
      <c r="B5409" s="370" t="s">
        <v>16465</v>
      </c>
      <c r="C5409" s="14" t="s">
        <v>167</v>
      </c>
      <c r="D5409" s="14" t="s">
        <v>19305</v>
      </c>
    </row>
    <row r="5410" spans="1:4" ht="15.75" customHeight="1">
      <c r="A5410" s="14" t="s">
        <v>10075</v>
      </c>
      <c r="B5410" s="370" t="s">
        <v>16466</v>
      </c>
      <c r="C5410" s="14" t="s">
        <v>167</v>
      </c>
      <c r="D5410" s="14" t="s">
        <v>18611</v>
      </c>
    </row>
    <row r="5411" spans="1:4" ht="15.75" customHeight="1">
      <c r="A5411" s="14" t="s">
        <v>10076</v>
      </c>
      <c r="B5411" s="370" t="s">
        <v>16467</v>
      </c>
      <c r="C5411" s="14" t="s">
        <v>167</v>
      </c>
      <c r="D5411" s="14" t="s">
        <v>19847</v>
      </c>
    </row>
    <row r="5412" spans="1:4" ht="15.75" customHeight="1">
      <c r="A5412" s="14" t="s">
        <v>10077</v>
      </c>
      <c r="B5412" s="370" t="s">
        <v>16468</v>
      </c>
      <c r="C5412" s="14" t="s">
        <v>167</v>
      </c>
      <c r="D5412" s="14" t="s">
        <v>37309</v>
      </c>
    </row>
    <row r="5413" spans="1:4" ht="15.75" customHeight="1">
      <c r="A5413" s="14" t="s">
        <v>10078</v>
      </c>
      <c r="B5413" s="370" t="s">
        <v>16469</v>
      </c>
      <c r="C5413" s="14" t="s">
        <v>167</v>
      </c>
      <c r="D5413" s="14" t="s">
        <v>19794</v>
      </c>
    </row>
    <row r="5414" spans="1:4" ht="15.75" customHeight="1">
      <c r="A5414" s="14" t="s">
        <v>10079</v>
      </c>
      <c r="B5414" s="370" t="s">
        <v>16470</v>
      </c>
      <c r="C5414" s="14" t="s">
        <v>167</v>
      </c>
      <c r="D5414" s="14" t="s">
        <v>19587</v>
      </c>
    </row>
    <row r="5415" spans="1:4" ht="15.75" customHeight="1">
      <c r="A5415" s="14" t="s">
        <v>10080</v>
      </c>
      <c r="B5415" s="370" t="s">
        <v>16471</v>
      </c>
      <c r="C5415" s="14" t="s">
        <v>167</v>
      </c>
      <c r="D5415" s="14" t="s">
        <v>18817</v>
      </c>
    </row>
    <row r="5416" spans="1:4" ht="15.75" customHeight="1">
      <c r="A5416" s="14" t="s">
        <v>10081</v>
      </c>
      <c r="B5416" s="370" t="s">
        <v>16472</v>
      </c>
      <c r="C5416" s="14" t="s">
        <v>167</v>
      </c>
      <c r="D5416" s="14" t="s">
        <v>40784</v>
      </c>
    </row>
    <row r="5417" spans="1:4" ht="15.75" customHeight="1">
      <c r="A5417" s="14" t="s">
        <v>10082</v>
      </c>
      <c r="B5417" s="370" t="s">
        <v>16473</v>
      </c>
      <c r="C5417" s="14" t="s">
        <v>167</v>
      </c>
      <c r="D5417" s="14" t="s">
        <v>18771</v>
      </c>
    </row>
    <row r="5418" spans="1:4" ht="15.75" customHeight="1">
      <c r="A5418" s="14" t="s">
        <v>10083</v>
      </c>
      <c r="B5418" s="370" t="s">
        <v>16474</v>
      </c>
      <c r="C5418" s="14" t="s">
        <v>167</v>
      </c>
      <c r="D5418" s="14" t="s">
        <v>36978</v>
      </c>
    </row>
    <row r="5419" spans="1:4" ht="15.75" customHeight="1">
      <c r="A5419" s="14" t="s">
        <v>10084</v>
      </c>
      <c r="B5419" s="370" t="s">
        <v>16475</v>
      </c>
      <c r="C5419" s="14" t="s">
        <v>167</v>
      </c>
      <c r="D5419" s="14" t="s">
        <v>36792</v>
      </c>
    </row>
    <row r="5420" spans="1:4" ht="15.75" customHeight="1">
      <c r="A5420" s="14" t="s">
        <v>10085</v>
      </c>
      <c r="B5420" s="370" t="s">
        <v>16476</v>
      </c>
      <c r="C5420" s="14" t="s">
        <v>167</v>
      </c>
      <c r="D5420" s="14" t="s">
        <v>41565</v>
      </c>
    </row>
    <row r="5421" spans="1:4" ht="15.75" customHeight="1">
      <c r="A5421" s="14" t="s">
        <v>10086</v>
      </c>
      <c r="B5421" s="370" t="s">
        <v>16477</v>
      </c>
      <c r="C5421" s="14" t="s">
        <v>167</v>
      </c>
      <c r="D5421" s="14" t="s">
        <v>38253</v>
      </c>
    </row>
    <row r="5422" spans="1:4" ht="15.75" customHeight="1">
      <c r="A5422" s="14" t="s">
        <v>10087</v>
      </c>
      <c r="B5422" s="370" t="s">
        <v>16478</v>
      </c>
      <c r="C5422" s="14" t="s">
        <v>167</v>
      </c>
      <c r="D5422" s="14" t="s">
        <v>41105</v>
      </c>
    </row>
    <row r="5423" spans="1:4" ht="15.75" customHeight="1">
      <c r="A5423" s="14" t="s">
        <v>10088</v>
      </c>
      <c r="B5423" s="370" t="s">
        <v>16479</v>
      </c>
      <c r="C5423" s="14" t="s">
        <v>167</v>
      </c>
      <c r="D5423" s="14" t="s">
        <v>41566</v>
      </c>
    </row>
    <row r="5424" spans="1:4" ht="15.75" customHeight="1">
      <c r="A5424" s="14" t="s">
        <v>10089</v>
      </c>
      <c r="B5424" s="370" t="s">
        <v>16480</v>
      </c>
      <c r="C5424" s="14" t="s">
        <v>167</v>
      </c>
      <c r="D5424" s="14" t="s">
        <v>38047</v>
      </c>
    </row>
    <row r="5425" spans="1:4" ht="15.75" customHeight="1">
      <c r="A5425" s="14" t="s">
        <v>10090</v>
      </c>
      <c r="B5425" s="370" t="s">
        <v>16481</v>
      </c>
      <c r="C5425" s="14" t="s">
        <v>167</v>
      </c>
      <c r="D5425" s="14" t="s">
        <v>21772</v>
      </c>
    </row>
    <row r="5426" spans="1:4" ht="15.75" customHeight="1">
      <c r="A5426" s="14" t="s">
        <v>10091</v>
      </c>
      <c r="B5426" s="370" t="s">
        <v>16482</v>
      </c>
      <c r="C5426" s="14" t="s">
        <v>167</v>
      </c>
      <c r="D5426" s="14" t="s">
        <v>18767</v>
      </c>
    </row>
    <row r="5427" spans="1:4" ht="15.75" customHeight="1">
      <c r="A5427" s="14" t="s">
        <v>10092</v>
      </c>
      <c r="B5427" s="370" t="s">
        <v>16483</v>
      </c>
      <c r="C5427" s="14" t="s">
        <v>167</v>
      </c>
      <c r="D5427" s="14" t="s">
        <v>21724</v>
      </c>
    </row>
    <row r="5428" spans="1:4" ht="81">
      <c r="A5428" s="14" t="s">
        <v>10093</v>
      </c>
      <c r="B5428" s="370" t="s">
        <v>16484</v>
      </c>
      <c r="C5428" s="14" t="s">
        <v>167</v>
      </c>
      <c r="D5428" s="14" t="s">
        <v>18452</v>
      </c>
    </row>
    <row r="5429" spans="1:4" ht="15.75" customHeight="1">
      <c r="A5429" s="14" t="s">
        <v>10094</v>
      </c>
      <c r="B5429" s="370" t="s">
        <v>16485</v>
      </c>
      <c r="C5429" s="14" t="s">
        <v>167</v>
      </c>
      <c r="D5429" s="14" t="s">
        <v>18759</v>
      </c>
    </row>
    <row r="5430" spans="1:4" ht="15.75" customHeight="1">
      <c r="A5430" s="14" t="s">
        <v>10095</v>
      </c>
      <c r="B5430" s="370" t="s">
        <v>16486</v>
      </c>
      <c r="C5430" s="14" t="s">
        <v>167</v>
      </c>
      <c r="D5430" s="14" t="s">
        <v>19421</v>
      </c>
    </row>
    <row r="5431" spans="1:4" ht="15.75" customHeight="1">
      <c r="A5431" s="14" t="s">
        <v>10096</v>
      </c>
      <c r="B5431" s="370" t="s">
        <v>16487</v>
      </c>
      <c r="C5431" s="14" t="s">
        <v>167</v>
      </c>
      <c r="D5431" s="14" t="s">
        <v>21819</v>
      </c>
    </row>
    <row r="5432" spans="1:4" ht="15.75" customHeight="1">
      <c r="A5432" s="14" t="s">
        <v>10097</v>
      </c>
      <c r="B5432" s="370" t="s">
        <v>16488</v>
      </c>
      <c r="C5432" s="14" t="s">
        <v>167</v>
      </c>
      <c r="D5432" s="14" t="s">
        <v>41567</v>
      </c>
    </row>
    <row r="5433" spans="1:4" ht="15.75" customHeight="1">
      <c r="A5433" s="14" t="s">
        <v>10098</v>
      </c>
      <c r="B5433" s="370" t="s">
        <v>16489</v>
      </c>
      <c r="C5433" s="14" t="s">
        <v>167</v>
      </c>
      <c r="D5433" s="14" t="s">
        <v>36938</v>
      </c>
    </row>
    <row r="5434" spans="1:4" ht="15.75" customHeight="1">
      <c r="A5434" s="14" t="s">
        <v>10099</v>
      </c>
      <c r="B5434" s="370" t="s">
        <v>16490</v>
      </c>
      <c r="C5434" s="14" t="s">
        <v>167</v>
      </c>
      <c r="D5434" s="14" t="s">
        <v>21693</v>
      </c>
    </row>
    <row r="5435" spans="1:4" ht="15.75" customHeight="1">
      <c r="A5435" s="14" t="s">
        <v>10100</v>
      </c>
      <c r="B5435" s="370" t="s">
        <v>16491</v>
      </c>
      <c r="C5435" s="14" t="s">
        <v>167</v>
      </c>
      <c r="D5435" s="14" t="s">
        <v>19584</v>
      </c>
    </row>
    <row r="5436" spans="1:4" ht="15.75" customHeight="1">
      <c r="A5436" s="14" t="s">
        <v>10101</v>
      </c>
      <c r="B5436" s="370" t="s">
        <v>16492</v>
      </c>
      <c r="C5436" s="14" t="s">
        <v>167</v>
      </c>
      <c r="D5436" s="14" t="s">
        <v>21916</v>
      </c>
    </row>
    <row r="5437" spans="1:4" ht="15.75" customHeight="1">
      <c r="A5437" s="14" t="s">
        <v>10102</v>
      </c>
      <c r="B5437" s="370" t="s">
        <v>16493</v>
      </c>
      <c r="C5437" s="14" t="s">
        <v>167</v>
      </c>
      <c r="D5437" s="14" t="s">
        <v>41568</v>
      </c>
    </row>
    <row r="5438" spans="1:4" ht="15.75" customHeight="1">
      <c r="A5438" s="14" t="s">
        <v>10103</v>
      </c>
      <c r="B5438" s="370" t="s">
        <v>16494</v>
      </c>
      <c r="C5438" s="14" t="s">
        <v>167</v>
      </c>
      <c r="D5438" s="14" t="s">
        <v>41569</v>
      </c>
    </row>
    <row r="5439" spans="1:4" ht="15.75" customHeight="1">
      <c r="A5439" s="14" t="s">
        <v>10104</v>
      </c>
      <c r="B5439" s="370" t="s">
        <v>16495</v>
      </c>
      <c r="C5439" s="14" t="s">
        <v>167</v>
      </c>
      <c r="D5439" s="14" t="s">
        <v>41570</v>
      </c>
    </row>
    <row r="5440" spans="1:4" ht="15.75" customHeight="1">
      <c r="A5440" s="14" t="s">
        <v>10105</v>
      </c>
      <c r="B5440" s="370" t="s">
        <v>16496</v>
      </c>
      <c r="C5440" s="14" t="s">
        <v>167</v>
      </c>
      <c r="D5440" s="14" t="s">
        <v>21655</v>
      </c>
    </row>
    <row r="5441" spans="1:4" ht="15.75" customHeight="1">
      <c r="A5441" s="14" t="s">
        <v>10106</v>
      </c>
      <c r="B5441" s="370" t="s">
        <v>16497</v>
      </c>
      <c r="C5441" s="14" t="s">
        <v>167</v>
      </c>
      <c r="D5441" s="14" t="s">
        <v>36456</v>
      </c>
    </row>
    <row r="5442" spans="1:4" ht="15.75" customHeight="1">
      <c r="A5442" s="14" t="s">
        <v>10107</v>
      </c>
      <c r="B5442" s="370" t="s">
        <v>16498</v>
      </c>
      <c r="C5442" s="14" t="s">
        <v>167</v>
      </c>
      <c r="D5442" s="14" t="s">
        <v>19664</v>
      </c>
    </row>
    <row r="5443" spans="1:4" ht="15.75" customHeight="1">
      <c r="A5443" s="14" t="s">
        <v>10108</v>
      </c>
      <c r="B5443" s="370" t="s">
        <v>16499</v>
      </c>
      <c r="C5443" s="14" t="s">
        <v>167</v>
      </c>
      <c r="D5443" s="14" t="s">
        <v>41571</v>
      </c>
    </row>
    <row r="5444" spans="1:4" ht="15.75" customHeight="1">
      <c r="A5444" s="14" t="s">
        <v>10109</v>
      </c>
      <c r="B5444" s="370" t="s">
        <v>16500</v>
      </c>
      <c r="C5444" s="14" t="s">
        <v>167</v>
      </c>
      <c r="D5444" s="14" t="s">
        <v>41572</v>
      </c>
    </row>
    <row r="5445" spans="1:4" ht="15.75" customHeight="1">
      <c r="A5445" s="14" t="s">
        <v>10110</v>
      </c>
      <c r="B5445" s="370" t="s">
        <v>16501</v>
      </c>
      <c r="C5445" s="14" t="s">
        <v>167</v>
      </c>
      <c r="D5445" s="14" t="s">
        <v>22032</v>
      </c>
    </row>
    <row r="5446" spans="1:4" ht="15.75" customHeight="1">
      <c r="A5446" s="14" t="s">
        <v>10111</v>
      </c>
      <c r="B5446" s="370" t="s">
        <v>16502</v>
      </c>
      <c r="C5446" s="14" t="s">
        <v>167</v>
      </c>
      <c r="D5446" s="14" t="s">
        <v>21703</v>
      </c>
    </row>
    <row r="5447" spans="1:4" ht="15.75" customHeight="1">
      <c r="A5447" s="14" t="s">
        <v>10112</v>
      </c>
      <c r="B5447" s="370" t="s">
        <v>16503</v>
      </c>
      <c r="C5447" s="14" t="s">
        <v>167</v>
      </c>
      <c r="D5447" s="14" t="s">
        <v>21937</v>
      </c>
    </row>
    <row r="5448" spans="1:4" ht="15.75" customHeight="1">
      <c r="A5448" s="14" t="s">
        <v>10113</v>
      </c>
      <c r="B5448" s="370" t="s">
        <v>16504</v>
      </c>
      <c r="C5448" s="14" t="s">
        <v>167</v>
      </c>
      <c r="D5448" s="14" t="s">
        <v>19254</v>
      </c>
    </row>
    <row r="5449" spans="1:4" ht="15.75" customHeight="1">
      <c r="A5449" s="14" t="s">
        <v>10114</v>
      </c>
      <c r="B5449" s="370" t="s">
        <v>16505</v>
      </c>
      <c r="C5449" s="14" t="s">
        <v>167</v>
      </c>
      <c r="D5449" s="14" t="s">
        <v>41573</v>
      </c>
    </row>
    <row r="5450" spans="1:4" ht="15.75" customHeight="1">
      <c r="A5450" s="14" t="s">
        <v>10115</v>
      </c>
      <c r="B5450" s="370" t="s">
        <v>16506</v>
      </c>
      <c r="C5450" s="14" t="s">
        <v>167</v>
      </c>
      <c r="D5450" s="14" t="s">
        <v>21720</v>
      </c>
    </row>
    <row r="5451" spans="1:4" ht="15.75" customHeight="1">
      <c r="A5451" s="14" t="s">
        <v>10116</v>
      </c>
      <c r="B5451" s="370" t="s">
        <v>16507</v>
      </c>
      <c r="C5451" s="14" t="s">
        <v>167</v>
      </c>
      <c r="D5451" s="14" t="s">
        <v>19160</v>
      </c>
    </row>
    <row r="5452" spans="1:4" ht="15.75" customHeight="1">
      <c r="A5452" s="14" t="s">
        <v>10117</v>
      </c>
      <c r="B5452" s="370" t="s">
        <v>16508</v>
      </c>
      <c r="C5452" s="14" t="s">
        <v>167</v>
      </c>
      <c r="D5452" s="14" t="s">
        <v>19466</v>
      </c>
    </row>
    <row r="5453" spans="1:4" ht="15.75" customHeight="1">
      <c r="A5453" s="14" t="s">
        <v>10118</v>
      </c>
      <c r="B5453" s="370" t="s">
        <v>16509</v>
      </c>
      <c r="C5453" s="14" t="s">
        <v>167</v>
      </c>
      <c r="D5453" s="14" t="s">
        <v>18971</v>
      </c>
    </row>
    <row r="5454" spans="1:4" ht="15.75" customHeight="1">
      <c r="A5454" s="14" t="s">
        <v>10119</v>
      </c>
      <c r="B5454" s="370" t="s">
        <v>16510</v>
      </c>
      <c r="C5454" s="14" t="s">
        <v>167</v>
      </c>
      <c r="D5454" s="14" t="s">
        <v>19636</v>
      </c>
    </row>
    <row r="5455" spans="1:4" ht="15.75" customHeight="1">
      <c r="A5455" s="14" t="s">
        <v>10120</v>
      </c>
      <c r="B5455" s="370" t="s">
        <v>16511</v>
      </c>
      <c r="C5455" s="14" t="s">
        <v>167</v>
      </c>
      <c r="D5455" s="14" t="s">
        <v>19662</v>
      </c>
    </row>
    <row r="5456" spans="1:4" ht="15.75" customHeight="1">
      <c r="A5456" s="14" t="s">
        <v>10121</v>
      </c>
      <c r="B5456" s="370" t="s">
        <v>16512</v>
      </c>
      <c r="C5456" s="14" t="s">
        <v>167</v>
      </c>
      <c r="D5456" s="14" t="s">
        <v>18929</v>
      </c>
    </row>
    <row r="5457" spans="1:4" ht="15.75" customHeight="1">
      <c r="A5457" s="14" t="s">
        <v>10122</v>
      </c>
      <c r="B5457" s="370" t="s">
        <v>16513</v>
      </c>
      <c r="C5457" s="14" t="s">
        <v>167</v>
      </c>
      <c r="D5457" s="14" t="s">
        <v>19814</v>
      </c>
    </row>
    <row r="5458" spans="1:4" ht="15.75" customHeight="1">
      <c r="A5458" s="14" t="s">
        <v>10123</v>
      </c>
      <c r="B5458" s="370" t="s">
        <v>16514</v>
      </c>
      <c r="C5458" s="14" t="s">
        <v>167</v>
      </c>
      <c r="D5458" s="14" t="s">
        <v>37190</v>
      </c>
    </row>
    <row r="5459" spans="1:4" ht="15.75" customHeight="1">
      <c r="A5459" s="14" t="s">
        <v>10124</v>
      </c>
      <c r="B5459" s="370" t="s">
        <v>16515</v>
      </c>
      <c r="C5459" s="14" t="s">
        <v>167</v>
      </c>
      <c r="D5459" s="14" t="s">
        <v>37073</v>
      </c>
    </row>
    <row r="5460" spans="1:4" ht="15.75" customHeight="1">
      <c r="A5460" s="14" t="s">
        <v>10125</v>
      </c>
      <c r="B5460" s="370" t="s">
        <v>16516</v>
      </c>
      <c r="C5460" s="14" t="s">
        <v>167</v>
      </c>
      <c r="D5460" s="14" t="s">
        <v>41574</v>
      </c>
    </row>
    <row r="5461" spans="1:4" ht="15.75" customHeight="1">
      <c r="A5461" s="14" t="s">
        <v>10126</v>
      </c>
      <c r="B5461" s="370" t="s">
        <v>16517</v>
      </c>
      <c r="C5461" s="14" t="s">
        <v>167</v>
      </c>
      <c r="D5461" s="14" t="s">
        <v>18976</v>
      </c>
    </row>
    <row r="5462" spans="1:4" ht="15.75" customHeight="1">
      <c r="A5462" s="14" t="s">
        <v>10127</v>
      </c>
      <c r="B5462" s="370" t="s">
        <v>16518</v>
      </c>
      <c r="C5462" s="14" t="s">
        <v>167</v>
      </c>
      <c r="D5462" s="14" t="s">
        <v>37069</v>
      </c>
    </row>
    <row r="5463" spans="1:4" ht="15.75" customHeight="1">
      <c r="A5463" s="14" t="s">
        <v>10128</v>
      </c>
      <c r="B5463" s="370" t="s">
        <v>16519</v>
      </c>
      <c r="C5463" s="14" t="s">
        <v>167</v>
      </c>
      <c r="D5463" s="14" t="s">
        <v>36927</v>
      </c>
    </row>
    <row r="5464" spans="1:4" ht="15.75" customHeight="1">
      <c r="A5464" s="14" t="s">
        <v>10129</v>
      </c>
      <c r="B5464" s="370" t="s">
        <v>16520</v>
      </c>
      <c r="C5464" s="14" t="s">
        <v>167</v>
      </c>
      <c r="D5464" s="14" t="s">
        <v>41575</v>
      </c>
    </row>
    <row r="5465" spans="1:4" ht="15.75" customHeight="1">
      <c r="A5465" s="14" t="s">
        <v>10130</v>
      </c>
      <c r="B5465" s="370" t="s">
        <v>16521</v>
      </c>
      <c r="C5465" s="14" t="s">
        <v>167</v>
      </c>
      <c r="D5465" s="14" t="s">
        <v>22120</v>
      </c>
    </row>
    <row r="5466" spans="1:4" ht="15.75" customHeight="1">
      <c r="A5466" s="14" t="s">
        <v>10131</v>
      </c>
      <c r="B5466" s="370" t="s">
        <v>16522</v>
      </c>
      <c r="C5466" s="14" t="s">
        <v>167</v>
      </c>
      <c r="D5466" s="14" t="s">
        <v>22040</v>
      </c>
    </row>
    <row r="5467" spans="1:4" ht="15.75" customHeight="1">
      <c r="A5467" s="14" t="s">
        <v>10132</v>
      </c>
      <c r="B5467" s="370" t="s">
        <v>16523</v>
      </c>
      <c r="C5467" s="14" t="s">
        <v>167</v>
      </c>
      <c r="D5467" s="14" t="s">
        <v>22102</v>
      </c>
    </row>
    <row r="5468" spans="1:4" ht="15.75" customHeight="1">
      <c r="A5468" s="14" t="s">
        <v>10133</v>
      </c>
      <c r="B5468" s="370" t="s">
        <v>16524</v>
      </c>
      <c r="C5468" s="14" t="s">
        <v>167</v>
      </c>
      <c r="D5468" s="14" t="s">
        <v>36972</v>
      </c>
    </row>
    <row r="5469" spans="1:4" ht="15.75" customHeight="1">
      <c r="A5469" s="14" t="s">
        <v>10134</v>
      </c>
      <c r="B5469" s="370" t="s">
        <v>16525</v>
      </c>
      <c r="C5469" s="14" t="s">
        <v>167</v>
      </c>
      <c r="D5469" s="14" t="s">
        <v>36686</v>
      </c>
    </row>
    <row r="5470" spans="1:4" ht="15.75" customHeight="1">
      <c r="A5470" s="14" t="s">
        <v>10135</v>
      </c>
      <c r="B5470" s="370" t="s">
        <v>16526</v>
      </c>
      <c r="C5470" s="14" t="s">
        <v>167</v>
      </c>
      <c r="D5470" s="14" t="s">
        <v>19726</v>
      </c>
    </row>
    <row r="5471" spans="1:4" ht="15.75" customHeight="1">
      <c r="A5471" s="14" t="s">
        <v>10136</v>
      </c>
      <c r="B5471" s="370" t="s">
        <v>16527</v>
      </c>
      <c r="C5471" s="14" t="s">
        <v>167</v>
      </c>
      <c r="D5471" s="14" t="s">
        <v>40194</v>
      </c>
    </row>
    <row r="5472" spans="1:4" ht="15.75" customHeight="1">
      <c r="A5472" s="14" t="s">
        <v>10137</v>
      </c>
      <c r="B5472" s="370" t="s">
        <v>16528</v>
      </c>
      <c r="C5472" s="14" t="s">
        <v>167</v>
      </c>
      <c r="D5472" s="14" t="s">
        <v>21994</v>
      </c>
    </row>
    <row r="5473" spans="1:4" ht="15.75" customHeight="1">
      <c r="A5473" s="14" t="s">
        <v>10138</v>
      </c>
      <c r="B5473" s="370" t="s">
        <v>16529</v>
      </c>
      <c r="C5473" s="14" t="s">
        <v>167</v>
      </c>
      <c r="D5473" s="14" t="s">
        <v>18706</v>
      </c>
    </row>
    <row r="5474" spans="1:4" ht="15.75" customHeight="1">
      <c r="A5474" s="14" t="s">
        <v>10139</v>
      </c>
      <c r="B5474" s="370" t="s">
        <v>16530</v>
      </c>
      <c r="C5474" s="14" t="s">
        <v>167</v>
      </c>
      <c r="D5474" s="14" t="s">
        <v>41576</v>
      </c>
    </row>
    <row r="5475" spans="1:4" ht="15.75" customHeight="1">
      <c r="A5475" s="14" t="s">
        <v>10140</v>
      </c>
      <c r="B5475" s="370" t="s">
        <v>16531</v>
      </c>
      <c r="C5475" s="14" t="s">
        <v>167</v>
      </c>
      <c r="D5475" s="14" t="s">
        <v>19095</v>
      </c>
    </row>
    <row r="5476" spans="1:4" ht="15.75" customHeight="1">
      <c r="A5476" s="14" t="s">
        <v>10141</v>
      </c>
      <c r="B5476" s="370" t="s">
        <v>16532</v>
      </c>
      <c r="C5476" s="14" t="s">
        <v>167</v>
      </c>
      <c r="D5476" s="14" t="s">
        <v>19101</v>
      </c>
    </row>
    <row r="5477" spans="1:4" ht="15.75" customHeight="1">
      <c r="A5477" s="14" t="s">
        <v>10142</v>
      </c>
      <c r="B5477" s="370" t="s">
        <v>16533</v>
      </c>
      <c r="C5477" s="14" t="s">
        <v>167</v>
      </c>
      <c r="D5477" s="14" t="s">
        <v>18631</v>
      </c>
    </row>
    <row r="5478" spans="1:4" ht="15.75" customHeight="1">
      <c r="A5478" s="14" t="s">
        <v>10143</v>
      </c>
      <c r="B5478" s="370" t="s">
        <v>16534</v>
      </c>
      <c r="C5478" s="14" t="s">
        <v>167</v>
      </c>
      <c r="D5478" s="14" t="s">
        <v>37203</v>
      </c>
    </row>
    <row r="5479" spans="1:4" ht="15.75" customHeight="1">
      <c r="A5479" s="14" t="s">
        <v>10144</v>
      </c>
      <c r="B5479" s="370" t="s">
        <v>16535</v>
      </c>
      <c r="C5479" s="14" t="s">
        <v>167</v>
      </c>
      <c r="D5479" s="14" t="s">
        <v>41577</v>
      </c>
    </row>
    <row r="5480" spans="1:4" ht="15.75" customHeight="1">
      <c r="A5480" s="14" t="s">
        <v>10145</v>
      </c>
      <c r="B5480" s="370" t="s">
        <v>16536</v>
      </c>
      <c r="C5480" s="14" t="s">
        <v>167</v>
      </c>
      <c r="D5480" s="14" t="s">
        <v>41578</v>
      </c>
    </row>
    <row r="5481" spans="1:4" ht="15.75" customHeight="1">
      <c r="A5481" s="14" t="s">
        <v>10146</v>
      </c>
      <c r="B5481" s="370" t="s">
        <v>16537</v>
      </c>
      <c r="C5481" s="14" t="s">
        <v>167</v>
      </c>
      <c r="D5481" s="14" t="s">
        <v>37139</v>
      </c>
    </row>
    <row r="5482" spans="1:4" ht="15.75" customHeight="1">
      <c r="A5482" s="14" t="s">
        <v>10147</v>
      </c>
      <c r="B5482" s="370" t="s">
        <v>16538</v>
      </c>
      <c r="C5482" s="14" t="s">
        <v>167</v>
      </c>
      <c r="D5482" s="14" t="s">
        <v>18749</v>
      </c>
    </row>
    <row r="5483" spans="1:4" ht="15.75" customHeight="1">
      <c r="A5483" s="14" t="s">
        <v>10148</v>
      </c>
      <c r="B5483" s="370" t="s">
        <v>16539</v>
      </c>
      <c r="C5483" s="14" t="s">
        <v>167</v>
      </c>
      <c r="D5483" s="14" t="s">
        <v>21995</v>
      </c>
    </row>
    <row r="5484" spans="1:4" ht="15.75" customHeight="1">
      <c r="A5484" s="14" t="s">
        <v>10149</v>
      </c>
      <c r="B5484" s="370" t="s">
        <v>16540</v>
      </c>
      <c r="C5484" s="14" t="s">
        <v>167</v>
      </c>
      <c r="D5484" s="14" t="s">
        <v>21825</v>
      </c>
    </row>
    <row r="5485" spans="1:4" ht="15.75" customHeight="1">
      <c r="A5485" s="14" t="s">
        <v>10150</v>
      </c>
      <c r="B5485" s="370" t="s">
        <v>16541</v>
      </c>
      <c r="C5485" s="14" t="s">
        <v>167</v>
      </c>
      <c r="D5485" s="14" t="s">
        <v>41579</v>
      </c>
    </row>
    <row r="5486" spans="1:4" ht="15.75" customHeight="1">
      <c r="A5486" s="14" t="s">
        <v>10151</v>
      </c>
      <c r="B5486" s="370" t="s">
        <v>16542</v>
      </c>
      <c r="C5486" s="14" t="s">
        <v>167</v>
      </c>
      <c r="D5486" s="14" t="s">
        <v>18831</v>
      </c>
    </row>
    <row r="5487" spans="1:4" ht="15.75" customHeight="1">
      <c r="A5487" s="14" t="s">
        <v>10152</v>
      </c>
      <c r="B5487" s="370" t="s">
        <v>16543</v>
      </c>
      <c r="C5487" s="14" t="s">
        <v>167</v>
      </c>
      <c r="D5487" s="14" t="s">
        <v>18773</v>
      </c>
    </row>
    <row r="5488" spans="1:4" ht="15.75" customHeight="1">
      <c r="A5488" s="14" t="s">
        <v>10153</v>
      </c>
      <c r="B5488" s="370" t="s">
        <v>16544</v>
      </c>
      <c r="C5488" s="14" t="s">
        <v>167</v>
      </c>
      <c r="D5488" s="14" t="s">
        <v>21738</v>
      </c>
    </row>
    <row r="5489" spans="1:4" ht="15.75" customHeight="1">
      <c r="A5489" s="14" t="s">
        <v>10154</v>
      </c>
      <c r="B5489" s="370" t="s">
        <v>16545</v>
      </c>
      <c r="C5489" s="14" t="s">
        <v>167</v>
      </c>
      <c r="D5489" s="14" t="s">
        <v>19847</v>
      </c>
    </row>
    <row r="5490" spans="1:4" ht="15.75" customHeight="1">
      <c r="A5490" s="14" t="s">
        <v>10155</v>
      </c>
      <c r="B5490" s="370" t="s">
        <v>16546</v>
      </c>
      <c r="C5490" s="14" t="s">
        <v>167</v>
      </c>
      <c r="D5490" s="14" t="s">
        <v>21684</v>
      </c>
    </row>
    <row r="5491" spans="1:4" ht="15.75" customHeight="1">
      <c r="A5491" s="14" t="s">
        <v>10156</v>
      </c>
      <c r="B5491" s="370" t="s">
        <v>16547</v>
      </c>
      <c r="C5491" s="14" t="s">
        <v>167</v>
      </c>
      <c r="D5491" s="14" t="s">
        <v>41580</v>
      </c>
    </row>
    <row r="5492" spans="1:4" ht="15.75" customHeight="1">
      <c r="A5492" s="14" t="s">
        <v>10157</v>
      </c>
      <c r="B5492" s="370" t="s">
        <v>16548</v>
      </c>
      <c r="C5492" s="14" t="s">
        <v>167</v>
      </c>
      <c r="D5492" s="14" t="s">
        <v>37056</v>
      </c>
    </row>
    <row r="5493" spans="1:4" ht="15.75" customHeight="1">
      <c r="A5493" s="14" t="s">
        <v>10158</v>
      </c>
      <c r="B5493" s="370" t="s">
        <v>16549</v>
      </c>
      <c r="C5493" s="14" t="s">
        <v>167</v>
      </c>
      <c r="D5493" s="14" t="s">
        <v>19179</v>
      </c>
    </row>
    <row r="5494" spans="1:4" ht="15.75" customHeight="1">
      <c r="A5494" s="14" t="s">
        <v>10159</v>
      </c>
      <c r="B5494" s="370" t="s">
        <v>16550</v>
      </c>
      <c r="C5494" s="14" t="s">
        <v>167</v>
      </c>
      <c r="D5494" s="14" t="s">
        <v>41581</v>
      </c>
    </row>
    <row r="5495" spans="1:4" ht="15.75" customHeight="1">
      <c r="A5495" s="14" t="s">
        <v>10160</v>
      </c>
      <c r="B5495" s="370" t="s">
        <v>16551</v>
      </c>
      <c r="C5495" s="14" t="s">
        <v>167</v>
      </c>
      <c r="D5495" s="14" t="s">
        <v>41582</v>
      </c>
    </row>
    <row r="5496" spans="1:4" ht="15.75" customHeight="1">
      <c r="A5496" s="14" t="s">
        <v>10161</v>
      </c>
      <c r="B5496" s="370" t="s">
        <v>16552</v>
      </c>
      <c r="C5496" s="14" t="s">
        <v>167</v>
      </c>
      <c r="D5496" s="14" t="s">
        <v>19222</v>
      </c>
    </row>
    <row r="5497" spans="1:4" ht="15.75" customHeight="1">
      <c r="A5497" s="14" t="s">
        <v>10162</v>
      </c>
      <c r="B5497" s="370" t="s">
        <v>16553</v>
      </c>
      <c r="C5497" s="14" t="s">
        <v>167</v>
      </c>
      <c r="D5497" s="14" t="s">
        <v>18931</v>
      </c>
    </row>
    <row r="5498" spans="1:4" ht="15.75" customHeight="1">
      <c r="A5498" s="14" t="s">
        <v>10163</v>
      </c>
      <c r="B5498" s="370" t="s">
        <v>16554</v>
      </c>
      <c r="C5498" s="14" t="s">
        <v>167</v>
      </c>
      <c r="D5498" s="14" t="s">
        <v>41583</v>
      </c>
    </row>
    <row r="5499" spans="1:4" ht="15.75" customHeight="1">
      <c r="A5499" s="14" t="s">
        <v>10164</v>
      </c>
      <c r="B5499" s="370" t="s">
        <v>16555</v>
      </c>
      <c r="C5499" s="14" t="s">
        <v>167</v>
      </c>
      <c r="D5499" s="14" t="s">
        <v>37250</v>
      </c>
    </row>
    <row r="5500" spans="1:4" ht="15.75" customHeight="1">
      <c r="A5500" s="14" t="s">
        <v>10165</v>
      </c>
      <c r="B5500" s="370" t="s">
        <v>16556</v>
      </c>
      <c r="C5500" s="14" t="s">
        <v>167</v>
      </c>
      <c r="D5500" s="14" t="s">
        <v>41584</v>
      </c>
    </row>
    <row r="5501" spans="1:4" ht="15.75" customHeight="1">
      <c r="A5501" s="14" t="s">
        <v>10166</v>
      </c>
      <c r="B5501" s="370" t="s">
        <v>16557</v>
      </c>
      <c r="C5501" s="14" t="s">
        <v>167</v>
      </c>
      <c r="D5501" s="14" t="s">
        <v>19019</v>
      </c>
    </row>
    <row r="5502" spans="1:4" ht="15.75" customHeight="1">
      <c r="A5502" s="14" t="s">
        <v>10167</v>
      </c>
      <c r="B5502" s="370" t="s">
        <v>16558</v>
      </c>
      <c r="C5502" s="14" t="s">
        <v>167</v>
      </c>
      <c r="D5502" s="14" t="s">
        <v>19131</v>
      </c>
    </row>
    <row r="5503" spans="1:4" ht="15.75" customHeight="1">
      <c r="A5503" s="14" t="s">
        <v>10168</v>
      </c>
      <c r="B5503" s="370" t="s">
        <v>16559</v>
      </c>
      <c r="C5503" s="14" t="s">
        <v>167</v>
      </c>
      <c r="D5503" s="14" t="s">
        <v>19535</v>
      </c>
    </row>
    <row r="5504" spans="1:4" ht="15.75" customHeight="1">
      <c r="A5504" s="14" t="s">
        <v>10169</v>
      </c>
      <c r="B5504" s="370" t="s">
        <v>16560</v>
      </c>
      <c r="C5504" s="14" t="s">
        <v>167</v>
      </c>
      <c r="D5504" s="14" t="s">
        <v>37074</v>
      </c>
    </row>
    <row r="5505" spans="1:4" ht="15.75" customHeight="1">
      <c r="A5505" s="14" t="s">
        <v>10170</v>
      </c>
      <c r="B5505" s="370" t="s">
        <v>16561</v>
      </c>
      <c r="C5505" s="14" t="s">
        <v>167</v>
      </c>
      <c r="D5505" s="14" t="s">
        <v>41226</v>
      </c>
    </row>
    <row r="5506" spans="1:4" ht="15.75" customHeight="1">
      <c r="A5506" s="14" t="s">
        <v>10171</v>
      </c>
      <c r="B5506" s="370" t="s">
        <v>16562</v>
      </c>
      <c r="C5506" s="14" t="s">
        <v>167</v>
      </c>
      <c r="D5506" s="14" t="s">
        <v>37694</v>
      </c>
    </row>
    <row r="5507" spans="1:4" ht="15.75" customHeight="1">
      <c r="A5507" s="14" t="s">
        <v>10172</v>
      </c>
      <c r="B5507" s="370" t="s">
        <v>16563</v>
      </c>
      <c r="C5507" s="14" t="s">
        <v>167</v>
      </c>
      <c r="D5507" s="14" t="s">
        <v>41585</v>
      </c>
    </row>
    <row r="5508" spans="1:4" ht="15.75" customHeight="1">
      <c r="A5508" s="14" t="s">
        <v>10173</v>
      </c>
      <c r="B5508" s="370" t="s">
        <v>16564</v>
      </c>
      <c r="C5508" s="14" t="s">
        <v>167</v>
      </c>
      <c r="D5508" s="14" t="s">
        <v>36501</v>
      </c>
    </row>
    <row r="5509" spans="1:4" ht="15.75" customHeight="1">
      <c r="A5509" s="14" t="s">
        <v>10174</v>
      </c>
      <c r="B5509" s="370" t="s">
        <v>16565</v>
      </c>
      <c r="C5509" s="14" t="s">
        <v>167</v>
      </c>
      <c r="D5509" s="14" t="s">
        <v>18949</v>
      </c>
    </row>
    <row r="5510" spans="1:4" ht="15.75" customHeight="1">
      <c r="A5510" s="14" t="s">
        <v>10175</v>
      </c>
      <c r="B5510" s="370" t="s">
        <v>16566</v>
      </c>
      <c r="C5510" s="14" t="s">
        <v>167</v>
      </c>
      <c r="D5510" s="14" t="s">
        <v>38285</v>
      </c>
    </row>
    <row r="5511" spans="1:4" ht="15.75" customHeight="1">
      <c r="A5511" s="14" t="s">
        <v>10176</v>
      </c>
      <c r="B5511" s="370" t="s">
        <v>16567</v>
      </c>
      <c r="C5511" s="14" t="s">
        <v>167</v>
      </c>
      <c r="D5511" s="14" t="s">
        <v>39230</v>
      </c>
    </row>
    <row r="5512" spans="1:4" ht="15.75" customHeight="1">
      <c r="A5512" s="14" t="s">
        <v>10177</v>
      </c>
      <c r="B5512" s="370" t="s">
        <v>16568</v>
      </c>
      <c r="C5512" s="14" t="s">
        <v>167</v>
      </c>
      <c r="D5512" s="14" t="s">
        <v>18746</v>
      </c>
    </row>
    <row r="5513" spans="1:4" ht="15.75" customHeight="1">
      <c r="A5513" s="14" t="s">
        <v>10178</v>
      </c>
      <c r="B5513" s="370" t="s">
        <v>16569</v>
      </c>
      <c r="C5513" s="14" t="s">
        <v>167</v>
      </c>
      <c r="D5513" s="14" t="s">
        <v>18904</v>
      </c>
    </row>
    <row r="5514" spans="1:4" ht="15.75" customHeight="1">
      <c r="A5514" s="14" t="s">
        <v>10179</v>
      </c>
      <c r="B5514" s="370" t="s">
        <v>16570</v>
      </c>
      <c r="C5514" s="14" t="s">
        <v>167</v>
      </c>
      <c r="D5514" s="14" t="s">
        <v>18739</v>
      </c>
    </row>
    <row r="5515" spans="1:4" ht="15.75" customHeight="1">
      <c r="A5515" s="14" t="s">
        <v>10180</v>
      </c>
      <c r="B5515" s="370" t="s">
        <v>16571</v>
      </c>
      <c r="C5515" s="14" t="s">
        <v>167</v>
      </c>
      <c r="D5515" s="14" t="s">
        <v>18789</v>
      </c>
    </row>
    <row r="5516" spans="1:4" ht="15.75" customHeight="1">
      <c r="A5516" s="14" t="s">
        <v>10181</v>
      </c>
      <c r="B5516" s="370" t="s">
        <v>16572</v>
      </c>
      <c r="C5516" s="14" t="s">
        <v>167</v>
      </c>
      <c r="D5516" s="14" t="s">
        <v>18774</v>
      </c>
    </row>
    <row r="5517" spans="1:4" ht="15.75" customHeight="1">
      <c r="A5517" s="14" t="s">
        <v>10182</v>
      </c>
      <c r="B5517" s="370" t="s">
        <v>16573</v>
      </c>
      <c r="C5517" s="14" t="s">
        <v>167</v>
      </c>
      <c r="D5517" s="14" t="s">
        <v>41486</v>
      </c>
    </row>
    <row r="5518" spans="1:4" ht="15.75" customHeight="1">
      <c r="A5518" s="14" t="s">
        <v>10183</v>
      </c>
      <c r="B5518" s="370" t="s">
        <v>16574</v>
      </c>
      <c r="C5518" s="14" t="s">
        <v>167</v>
      </c>
      <c r="D5518" s="14" t="s">
        <v>18903</v>
      </c>
    </row>
    <row r="5519" spans="1:4" ht="15.75" customHeight="1">
      <c r="A5519" s="14" t="s">
        <v>10184</v>
      </c>
      <c r="B5519" s="370" t="s">
        <v>16575</v>
      </c>
      <c r="C5519" s="14" t="s">
        <v>167</v>
      </c>
      <c r="D5519" s="14" t="s">
        <v>19145</v>
      </c>
    </row>
    <row r="5520" spans="1:4" ht="15.75" customHeight="1">
      <c r="A5520" s="14" t="s">
        <v>10185</v>
      </c>
      <c r="B5520" s="370" t="s">
        <v>16576</v>
      </c>
      <c r="C5520" s="14" t="s">
        <v>167</v>
      </c>
      <c r="D5520" s="14" t="s">
        <v>37147</v>
      </c>
    </row>
    <row r="5521" spans="1:4" ht="15.75" customHeight="1">
      <c r="A5521" s="14" t="s">
        <v>10186</v>
      </c>
      <c r="B5521" s="370" t="s">
        <v>16577</v>
      </c>
      <c r="C5521" s="14" t="s">
        <v>167</v>
      </c>
      <c r="D5521" s="14" t="s">
        <v>19786</v>
      </c>
    </row>
    <row r="5522" spans="1:4" ht="15.75" customHeight="1">
      <c r="A5522" s="14" t="s">
        <v>10187</v>
      </c>
      <c r="B5522" s="370" t="s">
        <v>16578</v>
      </c>
      <c r="C5522" s="14" t="s">
        <v>167</v>
      </c>
      <c r="D5522" s="14" t="s">
        <v>21605</v>
      </c>
    </row>
    <row r="5523" spans="1:4" ht="15.75" customHeight="1">
      <c r="A5523" s="14" t="s">
        <v>10188</v>
      </c>
      <c r="B5523" s="370" t="s">
        <v>16579</v>
      </c>
      <c r="C5523" s="14" t="s">
        <v>167</v>
      </c>
      <c r="D5523" s="14" t="s">
        <v>18990</v>
      </c>
    </row>
    <row r="5524" spans="1:4" ht="15.75" customHeight="1">
      <c r="A5524" s="14" t="s">
        <v>10189</v>
      </c>
      <c r="B5524" s="370" t="s">
        <v>16580</v>
      </c>
      <c r="C5524" s="14" t="s">
        <v>167</v>
      </c>
      <c r="D5524" s="14" t="s">
        <v>19200</v>
      </c>
    </row>
    <row r="5525" spans="1:4" ht="15.75" customHeight="1">
      <c r="A5525" s="14" t="s">
        <v>10190</v>
      </c>
      <c r="B5525" s="370" t="s">
        <v>16581</v>
      </c>
      <c r="C5525" s="14" t="s">
        <v>167</v>
      </c>
      <c r="D5525" s="14" t="s">
        <v>41487</v>
      </c>
    </row>
    <row r="5526" spans="1:4" ht="15.75" customHeight="1">
      <c r="A5526" s="14" t="s">
        <v>10191</v>
      </c>
      <c r="B5526" s="370" t="s">
        <v>16582</v>
      </c>
      <c r="C5526" s="14" t="s">
        <v>167</v>
      </c>
      <c r="D5526" s="14" t="s">
        <v>19799</v>
      </c>
    </row>
    <row r="5527" spans="1:4" ht="15.75" customHeight="1">
      <c r="A5527" s="14" t="s">
        <v>10192</v>
      </c>
      <c r="B5527" s="370" t="s">
        <v>16583</v>
      </c>
      <c r="C5527" s="14" t="s">
        <v>167</v>
      </c>
      <c r="D5527" s="14" t="s">
        <v>19175</v>
      </c>
    </row>
    <row r="5528" spans="1:4" ht="15.75" customHeight="1">
      <c r="A5528" s="14" t="s">
        <v>10193</v>
      </c>
      <c r="B5528" s="370" t="s">
        <v>16584</v>
      </c>
      <c r="C5528" s="14" t="s">
        <v>167</v>
      </c>
      <c r="D5528" s="14" t="s">
        <v>36728</v>
      </c>
    </row>
    <row r="5529" spans="1:4" ht="15.75" customHeight="1">
      <c r="A5529" s="14" t="s">
        <v>10194</v>
      </c>
      <c r="B5529" s="370" t="s">
        <v>16585</v>
      </c>
      <c r="C5529" s="14" t="s">
        <v>167</v>
      </c>
      <c r="D5529" s="14" t="s">
        <v>19594</v>
      </c>
    </row>
    <row r="5530" spans="1:4" ht="15.75" customHeight="1">
      <c r="A5530" s="14" t="s">
        <v>10195</v>
      </c>
      <c r="B5530" s="370" t="s">
        <v>16586</v>
      </c>
      <c r="C5530" s="14" t="s">
        <v>167</v>
      </c>
      <c r="D5530" s="14" t="s">
        <v>19484</v>
      </c>
    </row>
    <row r="5531" spans="1:4" ht="15.75" customHeight="1">
      <c r="A5531" s="14" t="s">
        <v>10196</v>
      </c>
      <c r="B5531" s="370" t="s">
        <v>16587</v>
      </c>
      <c r="C5531" s="14" t="s">
        <v>167</v>
      </c>
      <c r="D5531" s="14" t="s">
        <v>18733</v>
      </c>
    </row>
    <row r="5532" spans="1:4" ht="15.75" customHeight="1">
      <c r="A5532" s="14" t="s">
        <v>10197</v>
      </c>
      <c r="B5532" s="370" t="s">
        <v>16588</v>
      </c>
      <c r="C5532" s="14" t="s">
        <v>167</v>
      </c>
      <c r="D5532" s="14" t="s">
        <v>36908</v>
      </c>
    </row>
    <row r="5533" spans="1:4" ht="15.75" customHeight="1">
      <c r="A5533" s="14" t="s">
        <v>10198</v>
      </c>
      <c r="B5533" s="370" t="s">
        <v>16589</v>
      </c>
      <c r="C5533" s="14" t="s">
        <v>167</v>
      </c>
      <c r="D5533" s="14" t="s">
        <v>18783</v>
      </c>
    </row>
    <row r="5534" spans="1:4" ht="15.75" customHeight="1">
      <c r="A5534" s="14" t="s">
        <v>10199</v>
      </c>
      <c r="B5534" s="370" t="s">
        <v>16590</v>
      </c>
      <c r="C5534" s="14" t="s">
        <v>167</v>
      </c>
      <c r="D5534" s="14" t="s">
        <v>18782</v>
      </c>
    </row>
    <row r="5535" spans="1:4" ht="15.75" customHeight="1">
      <c r="A5535" s="14" t="s">
        <v>10200</v>
      </c>
      <c r="B5535" s="370" t="s">
        <v>16591</v>
      </c>
      <c r="C5535" s="14" t="s">
        <v>167</v>
      </c>
      <c r="D5535" s="14" t="s">
        <v>19522</v>
      </c>
    </row>
    <row r="5536" spans="1:4" ht="15.75" customHeight="1">
      <c r="A5536" s="14" t="s">
        <v>10201</v>
      </c>
      <c r="B5536" s="370" t="s">
        <v>16592</v>
      </c>
      <c r="C5536" s="14" t="s">
        <v>167</v>
      </c>
      <c r="D5536" s="14" t="s">
        <v>41586</v>
      </c>
    </row>
    <row r="5537" spans="1:4" ht="15.75" customHeight="1">
      <c r="A5537" s="14" t="s">
        <v>10202</v>
      </c>
      <c r="B5537" s="370" t="s">
        <v>16593</v>
      </c>
      <c r="C5537" s="14" t="s">
        <v>167</v>
      </c>
      <c r="D5537" s="14" t="s">
        <v>41587</v>
      </c>
    </row>
    <row r="5538" spans="1:4" ht="15.75" customHeight="1">
      <c r="A5538" s="14" t="s">
        <v>10203</v>
      </c>
      <c r="B5538" s="370" t="s">
        <v>16594</v>
      </c>
      <c r="C5538" s="14" t="s">
        <v>167</v>
      </c>
      <c r="D5538" s="14" t="s">
        <v>18507</v>
      </c>
    </row>
    <row r="5539" spans="1:4" ht="15.75" customHeight="1">
      <c r="A5539" s="14" t="s">
        <v>10204</v>
      </c>
      <c r="B5539" s="370" t="s">
        <v>16595</v>
      </c>
      <c r="C5539" s="14" t="s">
        <v>167</v>
      </c>
      <c r="D5539" s="14" t="s">
        <v>36574</v>
      </c>
    </row>
    <row r="5540" spans="1:4" ht="15.75" customHeight="1">
      <c r="A5540" s="14" t="s">
        <v>10205</v>
      </c>
      <c r="B5540" s="370" t="s">
        <v>16596</v>
      </c>
      <c r="C5540" s="14" t="s">
        <v>167</v>
      </c>
      <c r="D5540" s="14" t="s">
        <v>19995</v>
      </c>
    </row>
    <row r="5541" spans="1:4" ht="15.75" customHeight="1">
      <c r="A5541" s="14" t="s">
        <v>10206</v>
      </c>
      <c r="B5541" s="370" t="s">
        <v>16597</v>
      </c>
      <c r="C5541" s="14" t="s">
        <v>167</v>
      </c>
      <c r="D5541" s="14" t="s">
        <v>19191</v>
      </c>
    </row>
    <row r="5542" spans="1:4" ht="15.75" customHeight="1">
      <c r="A5542" s="14" t="s">
        <v>10207</v>
      </c>
      <c r="B5542" s="370" t="s">
        <v>16598</v>
      </c>
      <c r="C5542" s="14" t="s">
        <v>167</v>
      </c>
      <c r="D5542" s="14" t="s">
        <v>19084</v>
      </c>
    </row>
    <row r="5543" spans="1:4" ht="15.75" customHeight="1">
      <c r="A5543" s="14" t="s">
        <v>10208</v>
      </c>
      <c r="B5543" s="370" t="s">
        <v>16599</v>
      </c>
      <c r="C5543" s="14" t="s">
        <v>167</v>
      </c>
      <c r="D5543" s="14" t="s">
        <v>41193</v>
      </c>
    </row>
    <row r="5544" spans="1:4" ht="15.75" customHeight="1">
      <c r="A5544" s="14" t="s">
        <v>10209</v>
      </c>
      <c r="B5544" s="370" t="s">
        <v>16600</v>
      </c>
      <c r="C5544" s="14" t="s">
        <v>167</v>
      </c>
      <c r="D5544" s="14" t="s">
        <v>19824</v>
      </c>
    </row>
    <row r="5545" spans="1:4" ht="15.75" customHeight="1">
      <c r="A5545" s="14" t="s">
        <v>10210</v>
      </c>
      <c r="B5545" s="370" t="s">
        <v>16601</v>
      </c>
      <c r="C5545" s="14" t="s">
        <v>167</v>
      </c>
      <c r="D5545" s="14" t="s">
        <v>19506</v>
      </c>
    </row>
    <row r="5546" spans="1:4" ht="15.75" customHeight="1">
      <c r="A5546" s="14" t="s">
        <v>10211</v>
      </c>
      <c r="B5546" s="370" t="s">
        <v>16602</v>
      </c>
      <c r="C5546" s="14" t="s">
        <v>167</v>
      </c>
      <c r="D5546" s="14" t="s">
        <v>41588</v>
      </c>
    </row>
    <row r="5547" spans="1:4" ht="15.75" customHeight="1">
      <c r="A5547" s="14" t="s">
        <v>10212</v>
      </c>
      <c r="B5547" s="370" t="s">
        <v>16603</v>
      </c>
      <c r="C5547" s="14" t="s">
        <v>167</v>
      </c>
      <c r="D5547" s="14" t="s">
        <v>18768</v>
      </c>
    </row>
    <row r="5548" spans="1:4" ht="15.75" customHeight="1">
      <c r="A5548" s="14" t="s">
        <v>10213</v>
      </c>
      <c r="B5548" s="370" t="s">
        <v>16604</v>
      </c>
      <c r="C5548" s="14" t="s">
        <v>167</v>
      </c>
      <c r="D5548" s="14" t="s">
        <v>40901</v>
      </c>
    </row>
    <row r="5549" spans="1:4" ht="15.75" customHeight="1">
      <c r="A5549" s="14" t="s">
        <v>10214</v>
      </c>
      <c r="B5549" s="370" t="s">
        <v>16605</v>
      </c>
      <c r="C5549" s="14" t="s">
        <v>167</v>
      </c>
      <c r="D5549" s="14" t="s">
        <v>18970</v>
      </c>
    </row>
    <row r="5550" spans="1:4" ht="15.75" customHeight="1">
      <c r="A5550" s="14" t="s">
        <v>10215</v>
      </c>
      <c r="B5550" s="370" t="s">
        <v>16606</v>
      </c>
      <c r="C5550" s="14" t="s">
        <v>167</v>
      </c>
      <c r="D5550" s="14" t="s">
        <v>38870</v>
      </c>
    </row>
    <row r="5551" spans="1:4" ht="15.75" customHeight="1">
      <c r="A5551" s="14" t="s">
        <v>10216</v>
      </c>
      <c r="B5551" s="370" t="s">
        <v>16607</v>
      </c>
      <c r="C5551" s="14" t="s">
        <v>167</v>
      </c>
      <c r="D5551" s="14" t="s">
        <v>19747</v>
      </c>
    </row>
    <row r="5552" spans="1:4" ht="15.75" customHeight="1">
      <c r="A5552" s="14" t="s">
        <v>10217</v>
      </c>
      <c r="B5552" s="370" t="s">
        <v>16608</v>
      </c>
      <c r="C5552" s="14" t="s">
        <v>167</v>
      </c>
      <c r="D5552" s="14" t="s">
        <v>19175</v>
      </c>
    </row>
    <row r="5553" spans="1:4" ht="15.75" customHeight="1">
      <c r="A5553" s="14" t="s">
        <v>10218</v>
      </c>
      <c r="B5553" s="370" t="s">
        <v>16609</v>
      </c>
      <c r="C5553" s="14" t="s">
        <v>167</v>
      </c>
      <c r="D5553" s="14" t="s">
        <v>36813</v>
      </c>
    </row>
    <row r="5554" spans="1:4" ht="15.75" customHeight="1">
      <c r="A5554" s="14" t="s">
        <v>10219</v>
      </c>
      <c r="B5554" s="370" t="s">
        <v>16610</v>
      </c>
      <c r="C5554" s="14" t="s">
        <v>167</v>
      </c>
      <c r="D5554" s="14" t="s">
        <v>19774</v>
      </c>
    </row>
    <row r="5555" spans="1:4" ht="15.75" customHeight="1">
      <c r="A5555" s="14" t="s">
        <v>10220</v>
      </c>
      <c r="B5555" s="370" t="s">
        <v>16611</v>
      </c>
      <c r="C5555" s="14" t="s">
        <v>167</v>
      </c>
      <c r="D5555" s="14" t="s">
        <v>19903</v>
      </c>
    </row>
    <row r="5556" spans="1:4" ht="15.75" customHeight="1">
      <c r="A5556" s="14" t="s">
        <v>10221</v>
      </c>
      <c r="B5556" s="370" t="s">
        <v>16612</v>
      </c>
      <c r="C5556" s="14" t="s">
        <v>167</v>
      </c>
      <c r="D5556" s="14" t="s">
        <v>41589</v>
      </c>
    </row>
    <row r="5557" spans="1:4" ht="15.75" customHeight="1">
      <c r="A5557" s="14" t="s">
        <v>10222</v>
      </c>
      <c r="B5557" s="370" t="s">
        <v>16613</v>
      </c>
      <c r="C5557" s="14" t="s">
        <v>167</v>
      </c>
      <c r="D5557" s="14" t="s">
        <v>40340</v>
      </c>
    </row>
    <row r="5558" spans="1:4" ht="15.75" customHeight="1">
      <c r="A5558" s="14" t="s">
        <v>10223</v>
      </c>
      <c r="B5558" s="370" t="s">
        <v>16614</v>
      </c>
      <c r="C5558" s="14" t="s">
        <v>167</v>
      </c>
      <c r="D5558" s="14" t="s">
        <v>38869</v>
      </c>
    </row>
    <row r="5559" spans="1:4" ht="15.75" customHeight="1">
      <c r="A5559" s="14" t="s">
        <v>10224</v>
      </c>
      <c r="B5559" s="370" t="s">
        <v>16615</v>
      </c>
      <c r="C5559" s="14" t="s">
        <v>167</v>
      </c>
      <c r="D5559" s="14" t="s">
        <v>19012</v>
      </c>
    </row>
    <row r="5560" spans="1:4" ht="15.75" customHeight="1">
      <c r="A5560" s="14" t="s">
        <v>10225</v>
      </c>
      <c r="B5560" s="370" t="s">
        <v>16616</v>
      </c>
      <c r="C5560" s="14" t="s">
        <v>167</v>
      </c>
      <c r="D5560" s="14" t="s">
        <v>19522</v>
      </c>
    </row>
    <row r="5561" spans="1:4" ht="15.75" customHeight="1">
      <c r="A5561" s="14" t="s">
        <v>10226</v>
      </c>
      <c r="B5561" s="370" t="s">
        <v>16617</v>
      </c>
      <c r="C5561" s="14" t="s">
        <v>167</v>
      </c>
      <c r="D5561" s="14" t="s">
        <v>39121</v>
      </c>
    </row>
    <row r="5562" spans="1:4" ht="15.75" customHeight="1">
      <c r="A5562" s="14" t="s">
        <v>10227</v>
      </c>
      <c r="B5562" s="370" t="s">
        <v>16618</v>
      </c>
      <c r="C5562" s="14" t="s">
        <v>167</v>
      </c>
      <c r="D5562" s="14" t="s">
        <v>18595</v>
      </c>
    </row>
    <row r="5563" spans="1:4" ht="15.75" customHeight="1">
      <c r="A5563" s="14" t="s">
        <v>10228</v>
      </c>
      <c r="B5563" s="370" t="s">
        <v>16619</v>
      </c>
      <c r="C5563" s="14" t="s">
        <v>167</v>
      </c>
      <c r="D5563" s="14" t="s">
        <v>18442</v>
      </c>
    </row>
    <row r="5564" spans="1:4" ht="15.75" customHeight="1">
      <c r="A5564" s="14" t="s">
        <v>10229</v>
      </c>
      <c r="B5564" s="370" t="s">
        <v>16620</v>
      </c>
      <c r="C5564" s="14" t="s">
        <v>167</v>
      </c>
      <c r="D5564" s="14" t="s">
        <v>19029</v>
      </c>
    </row>
    <row r="5565" spans="1:4" ht="15.75" customHeight="1">
      <c r="A5565" s="14" t="s">
        <v>10230</v>
      </c>
      <c r="B5565" s="370" t="s">
        <v>16621</v>
      </c>
      <c r="C5565" s="14" t="s">
        <v>167</v>
      </c>
      <c r="D5565" s="14" t="s">
        <v>18413</v>
      </c>
    </row>
    <row r="5566" spans="1:4" ht="15.75" customHeight="1">
      <c r="A5566" s="14" t="s">
        <v>10231</v>
      </c>
      <c r="B5566" s="370" t="s">
        <v>16622</v>
      </c>
      <c r="C5566" s="14" t="s">
        <v>167</v>
      </c>
      <c r="D5566" s="14" t="s">
        <v>21643</v>
      </c>
    </row>
    <row r="5567" spans="1:4" ht="15.75" customHeight="1">
      <c r="A5567" s="14" t="s">
        <v>10232</v>
      </c>
      <c r="B5567" s="370" t="s">
        <v>16623</v>
      </c>
      <c r="C5567" s="14" t="s">
        <v>167</v>
      </c>
      <c r="D5567" s="14" t="s">
        <v>19589</v>
      </c>
    </row>
    <row r="5568" spans="1:4" ht="15.75" customHeight="1">
      <c r="A5568" s="14" t="s">
        <v>10233</v>
      </c>
      <c r="B5568" s="370" t="s">
        <v>16624</v>
      </c>
      <c r="C5568" s="14" t="s">
        <v>167</v>
      </c>
      <c r="D5568" s="14" t="s">
        <v>21792</v>
      </c>
    </row>
    <row r="5569" spans="1:4" ht="15.75" customHeight="1">
      <c r="A5569" s="14" t="s">
        <v>10234</v>
      </c>
      <c r="B5569" s="370" t="s">
        <v>16625</v>
      </c>
      <c r="C5569" s="14" t="s">
        <v>167</v>
      </c>
      <c r="D5569" s="14" t="s">
        <v>18897</v>
      </c>
    </row>
    <row r="5570" spans="1:4" ht="15.75" customHeight="1">
      <c r="A5570" s="14" t="s">
        <v>10235</v>
      </c>
      <c r="B5570" s="370" t="s">
        <v>16626</v>
      </c>
      <c r="C5570" s="14" t="s">
        <v>167</v>
      </c>
      <c r="D5570" s="14" t="s">
        <v>18406</v>
      </c>
    </row>
    <row r="5571" spans="1:4" ht="15.75" customHeight="1">
      <c r="A5571" s="14" t="s">
        <v>10236</v>
      </c>
      <c r="B5571" s="370" t="s">
        <v>16627</v>
      </c>
      <c r="C5571" s="14" t="s">
        <v>167</v>
      </c>
      <c r="D5571" s="14" t="s">
        <v>18781</v>
      </c>
    </row>
    <row r="5572" spans="1:4" ht="15.75" customHeight="1">
      <c r="A5572" s="14" t="s">
        <v>10237</v>
      </c>
      <c r="B5572" s="370" t="s">
        <v>16628</v>
      </c>
      <c r="C5572" s="14" t="s">
        <v>167</v>
      </c>
      <c r="D5572" s="14" t="s">
        <v>40327</v>
      </c>
    </row>
    <row r="5573" spans="1:4" ht="15.75" customHeight="1">
      <c r="A5573" s="14" t="s">
        <v>10238</v>
      </c>
      <c r="B5573" s="370" t="s">
        <v>16629</v>
      </c>
      <c r="C5573" s="14" t="s">
        <v>167</v>
      </c>
      <c r="D5573" s="14" t="s">
        <v>19201</v>
      </c>
    </row>
    <row r="5574" spans="1:4" ht="15.75" customHeight="1">
      <c r="A5574" s="14" t="s">
        <v>10239</v>
      </c>
      <c r="B5574" s="370" t="s">
        <v>16630</v>
      </c>
      <c r="C5574" s="14" t="s">
        <v>167</v>
      </c>
      <c r="D5574" s="14" t="s">
        <v>36903</v>
      </c>
    </row>
    <row r="5575" spans="1:4" ht="15.75" customHeight="1">
      <c r="A5575" s="14" t="s">
        <v>10240</v>
      </c>
      <c r="B5575" s="370" t="s">
        <v>16631</v>
      </c>
      <c r="C5575" s="14" t="s">
        <v>167</v>
      </c>
      <c r="D5575" s="14" t="s">
        <v>41590</v>
      </c>
    </row>
    <row r="5576" spans="1:4" ht="15.75" customHeight="1">
      <c r="A5576" s="14" t="s">
        <v>10241</v>
      </c>
      <c r="B5576" s="370" t="s">
        <v>16632</v>
      </c>
      <c r="C5576" s="14" t="s">
        <v>167</v>
      </c>
      <c r="D5576" s="14" t="s">
        <v>41591</v>
      </c>
    </row>
    <row r="5577" spans="1:4" ht="15.75" customHeight="1">
      <c r="A5577" s="14" t="s">
        <v>10242</v>
      </c>
      <c r="B5577" s="370" t="s">
        <v>16633</v>
      </c>
      <c r="C5577" s="14" t="s">
        <v>167</v>
      </c>
      <c r="D5577" s="14" t="s">
        <v>41592</v>
      </c>
    </row>
    <row r="5578" spans="1:4" ht="15.75" customHeight="1">
      <c r="A5578" s="14" t="s">
        <v>10243</v>
      </c>
      <c r="B5578" s="370" t="s">
        <v>16634</v>
      </c>
      <c r="C5578" s="14" t="s">
        <v>167</v>
      </c>
      <c r="D5578" s="14" t="s">
        <v>41593</v>
      </c>
    </row>
    <row r="5579" spans="1:4" ht="15.75" customHeight="1">
      <c r="A5579" s="14" t="s">
        <v>10244</v>
      </c>
      <c r="B5579" s="370" t="s">
        <v>16635</v>
      </c>
      <c r="C5579" s="14" t="s">
        <v>167</v>
      </c>
      <c r="D5579" s="14" t="s">
        <v>41594</v>
      </c>
    </row>
    <row r="5580" spans="1:4" ht="15.75" customHeight="1">
      <c r="A5580" s="14" t="s">
        <v>10245</v>
      </c>
      <c r="B5580" s="370" t="s">
        <v>16636</v>
      </c>
      <c r="C5580" s="14" t="s">
        <v>167</v>
      </c>
      <c r="D5580" s="14" t="s">
        <v>21727</v>
      </c>
    </row>
    <row r="5581" spans="1:4" ht="15.75" customHeight="1">
      <c r="A5581" s="14" t="s">
        <v>10246</v>
      </c>
      <c r="B5581" s="370" t="s">
        <v>16637</v>
      </c>
      <c r="C5581" s="14" t="s">
        <v>167</v>
      </c>
      <c r="D5581" s="14" t="s">
        <v>21957</v>
      </c>
    </row>
    <row r="5582" spans="1:4" ht="15.75" customHeight="1">
      <c r="A5582" s="14" t="s">
        <v>10247</v>
      </c>
      <c r="B5582" s="370" t="s">
        <v>16638</v>
      </c>
      <c r="C5582" s="14" t="s">
        <v>167</v>
      </c>
      <c r="D5582" s="14" t="s">
        <v>41595</v>
      </c>
    </row>
    <row r="5583" spans="1:4" ht="15.75" customHeight="1">
      <c r="A5583" s="14" t="s">
        <v>10248</v>
      </c>
      <c r="B5583" s="370" t="s">
        <v>16639</v>
      </c>
      <c r="C5583" s="14" t="s">
        <v>167</v>
      </c>
      <c r="D5583" s="14" t="s">
        <v>41596</v>
      </c>
    </row>
    <row r="5584" spans="1:4" ht="15.75" customHeight="1">
      <c r="A5584" s="14" t="s">
        <v>10249</v>
      </c>
      <c r="B5584" s="370" t="s">
        <v>16640</v>
      </c>
      <c r="C5584" s="14" t="s">
        <v>167</v>
      </c>
      <c r="D5584" s="14" t="s">
        <v>41597</v>
      </c>
    </row>
    <row r="5585" spans="1:4" ht="15.75" customHeight="1">
      <c r="A5585" s="14" t="s">
        <v>10250</v>
      </c>
      <c r="B5585" s="370" t="s">
        <v>16641</v>
      </c>
      <c r="C5585" s="14" t="s">
        <v>167</v>
      </c>
      <c r="D5585" s="14" t="s">
        <v>41598</v>
      </c>
    </row>
    <row r="5586" spans="1:4" ht="15.75" customHeight="1">
      <c r="A5586" s="14" t="s">
        <v>10251</v>
      </c>
      <c r="B5586" s="370" t="s">
        <v>16642</v>
      </c>
      <c r="C5586" s="14" t="s">
        <v>167</v>
      </c>
      <c r="D5586" s="14" t="s">
        <v>41599</v>
      </c>
    </row>
    <row r="5587" spans="1:4" ht="15.75" customHeight="1">
      <c r="A5587" s="14" t="s">
        <v>10252</v>
      </c>
      <c r="B5587" s="370" t="s">
        <v>16643</v>
      </c>
      <c r="C5587" s="14" t="s">
        <v>167</v>
      </c>
      <c r="D5587" s="14" t="s">
        <v>37166</v>
      </c>
    </row>
    <row r="5588" spans="1:4" ht="15.75" customHeight="1">
      <c r="A5588" s="14" t="s">
        <v>10253</v>
      </c>
      <c r="B5588" s="370" t="s">
        <v>16644</v>
      </c>
      <c r="C5588" s="14" t="s">
        <v>167</v>
      </c>
      <c r="D5588" s="14" t="s">
        <v>41600</v>
      </c>
    </row>
    <row r="5589" spans="1:4" ht="15.75" customHeight="1">
      <c r="A5589" s="14" t="s">
        <v>10254</v>
      </c>
      <c r="B5589" s="370" t="s">
        <v>16645</v>
      </c>
      <c r="C5589" s="14" t="s">
        <v>167</v>
      </c>
      <c r="D5589" s="14" t="s">
        <v>41601</v>
      </c>
    </row>
    <row r="5590" spans="1:4" ht="15.75" customHeight="1">
      <c r="A5590" s="14" t="s">
        <v>10255</v>
      </c>
      <c r="B5590" s="370" t="s">
        <v>16646</v>
      </c>
      <c r="C5590" s="14" t="s">
        <v>167</v>
      </c>
      <c r="D5590" s="14" t="s">
        <v>19963</v>
      </c>
    </row>
    <row r="5591" spans="1:4" ht="15.75" customHeight="1">
      <c r="A5591" s="14" t="s">
        <v>10256</v>
      </c>
      <c r="B5591" s="370" t="s">
        <v>16647</v>
      </c>
      <c r="C5591" s="14" t="s">
        <v>167</v>
      </c>
      <c r="D5591" s="14" t="s">
        <v>36783</v>
      </c>
    </row>
    <row r="5592" spans="1:4" ht="15.75" customHeight="1">
      <c r="A5592" s="14" t="s">
        <v>10257</v>
      </c>
      <c r="B5592" s="370" t="s">
        <v>16648</v>
      </c>
      <c r="C5592" s="14" t="s">
        <v>167</v>
      </c>
      <c r="D5592" s="14" t="s">
        <v>41602</v>
      </c>
    </row>
    <row r="5593" spans="1:4" ht="15.75" customHeight="1">
      <c r="A5593" s="14" t="s">
        <v>10258</v>
      </c>
      <c r="B5593" s="370" t="s">
        <v>16649</v>
      </c>
      <c r="C5593" s="14" t="s">
        <v>167</v>
      </c>
      <c r="D5593" s="14" t="s">
        <v>41603</v>
      </c>
    </row>
    <row r="5594" spans="1:4" ht="15.75" customHeight="1">
      <c r="A5594" s="14" t="s">
        <v>10259</v>
      </c>
      <c r="B5594" s="370" t="s">
        <v>16650</v>
      </c>
      <c r="C5594" s="14" t="s">
        <v>167</v>
      </c>
      <c r="D5594" s="14" t="s">
        <v>41604</v>
      </c>
    </row>
    <row r="5595" spans="1:4" ht="15.75" customHeight="1">
      <c r="A5595" s="14" t="s">
        <v>10260</v>
      </c>
      <c r="B5595" s="370" t="s">
        <v>16651</v>
      </c>
      <c r="C5595" s="14" t="s">
        <v>167</v>
      </c>
      <c r="D5595" s="14" t="s">
        <v>41605</v>
      </c>
    </row>
    <row r="5596" spans="1:4" ht="15.75" customHeight="1">
      <c r="A5596" s="14" t="s">
        <v>10261</v>
      </c>
      <c r="B5596" s="370" t="s">
        <v>16652</v>
      </c>
      <c r="C5596" s="14" t="s">
        <v>167</v>
      </c>
      <c r="D5596" s="14" t="s">
        <v>41606</v>
      </c>
    </row>
    <row r="5597" spans="1:4" ht="15.75" customHeight="1">
      <c r="A5597" s="14" t="s">
        <v>10262</v>
      </c>
      <c r="B5597" s="370" t="s">
        <v>16653</v>
      </c>
      <c r="C5597" s="14" t="s">
        <v>167</v>
      </c>
      <c r="D5597" s="14" t="s">
        <v>38041</v>
      </c>
    </row>
    <row r="5598" spans="1:4" ht="15.75" customHeight="1">
      <c r="A5598" s="14" t="s">
        <v>10263</v>
      </c>
      <c r="B5598" s="370" t="s">
        <v>16654</v>
      </c>
      <c r="C5598" s="14" t="s">
        <v>167</v>
      </c>
      <c r="D5598" s="14" t="s">
        <v>41607</v>
      </c>
    </row>
    <row r="5599" spans="1:4" ht="15.75" customHeight="1">
      <c r="A5599" s="14" t="s">
        <v>10264</v>
      </c>
      <c r="B5599" s="370" t="s">
        <v>16655</v>
      </c>
      <c r="C5599" s="14" t="s">
        <v>167</v>
      </c>
      <c r="D5599" s="14" t="s">
        <v>18718</v>
      </c>
    </row>
    <row r="5600" spans="1:4" ht="15.75" customHeight="1">
      <c r="A5600" s="14" t="s">
        <v>10265</v>
      </c>
      <c r="B5600" s="370" t="s">
        <v>16656</v>
      </c>
      <c r="C5600" s="14" t="s">
        <v>167</v>
      </c>
      <c r="D5600" s="14" t="s">
        <v>41608</v>
      </c>
    </row>
    <row r="5601" spans="1:4" ht="15.75" customHeight="1">
      <c r="A5601" s="14" t="s">
        <v>10266</v>
      </c>
      <c r="B5601" s="370" t="s">
        <v>16657</v>
      </c>
      <c r="C5601" s="14" t="s">
        <v>167</v>
      </c>
      <c r="D5601" s="14" t="s">
        <v>41214</v>
      </c>
    </row>
    <row r="5602" spans="1:4" ht="15.75" customHeight="1">
      <c r="A5602" s="14" t="s">
        <v>10267</v>
      </c>
      <c r="B5602" s="370" t="s">
        <v>16658</v>
      </c>
      <c r="C5602" s="14" t="s">
        <v>167</v>
      </c>
      <c r="D5602" s="14" t="s">
        <v>36594</v>
      </c>
    </row>
    <row r="5603" spans="1:4" ht="15.75" customHeight="1">
      <c r="A5603" s="14" t="s">
        <v>10268</v>
      </c>
      <c r="B5603" s="370" t="s">
        <v>16659</v>
      </c>
      <c r="C5603" s="14" t="s">
        <v>167</v>
      </c>
      <c r="D5603" s="14" t="s">
        <v>18736</v>
      </c>
    </row>
    <row r="5604" spans="1:4" ht="15.75" customHeight="1">
      <c r="A5604" s="14" t="s">
        <v>10269</v>
      </c>
      <c r="B5604" s="370" t="s">
        <v>16660</v>
      </c>
      <c r="C5604" s="14" t="s">
        <v>167</v>
      </c>
      <c r="D5604" s="14" t="s">
        <v>22100</v>
      </c>
    </row>
    <row r="5605" spans="1:4" ht="15.75" customHeight="1">
      <c r="A5605" s="14" t="s">
        <v>10270</v>
      </c>
      <c r="B5605" s="370" t="s">
        <v>16661</v>
      </c>
      <c r="C5605" s="14" t="s">
        <v>167</v>
      </c>
      <c r="D5605" s="14" t="s">
        <v>19057</v>
      </c>
    </row>
    <row r="5606" spans="1:4" ht="15.75" customHeight="1">
      <c r="A5606" s="14" t="s">
        <v>10271</v>
      </c>
      <c r="B5606" s="370" t="s">
        <v>16662</v>
      </c>
      <c r="C5606" s="14" t="s">
        <v>167</v>
      </c>
      <c r="D5606" s="14" t="s">
        <v>21717</v>
      </c>
    </row>
    <row r="5607" spans="1:4" ht="15.75" customHeight="1">
      <c r="A5607" s="14" t="s">
        <v>10272</v>
      </c>
      <c r="B5607" s="370" t="s">
        <v>16663</v>
      </c>
      <c r="C5607" s="14" t="s">
        <v>167</v>
      </c>
      <c r="D5607" s="14" t="s">
        <v>18434</v>
      </c>
    </row>
    <row r="5608" spans="1:4" ht="67.5">
      <c r="A5608" s="14" t="s">
        <v>10273</v>
      </c>
      <c r="B5608" s="370" t="s">
        <v>16664</v>
      </c>
      <c r="C5608" s="14" t="s">
        <v>167</v>
      </c>
      <c r="D5608" s="14" t="s">
        <v>41609</v>
      </c>
    </row>
    <row r="5609" spans="1:4" ht="15.75" customHeight="1">
      <c r="A5609" s="14" t="s">
        <v>10274</v>
      </c>
      <c r="B5609" s="370" t="s">
        <v>16665</v>
      </c>
      <c r="C5609" s="14" t="s">
        <v>167</v>
      </c>
      <c r="D5609" s="14" t="s">
        <v>18695</v>
      </c>
    </row>
    <row r="5610" spans="1:4" ht="15.75" customHeight="1">
      <c r="A5610" s="14" t="s">
        <v>10275</v>
      </c>
      <c r="B5610" s="370" t="s">
        <v>16666</v>
      </c>
      <c r="C5610" s="14" t="s">
        <v>167</v>
      </c>
      <c r="D5610" s="14" t="s">
        <v>18999</v>
      </c>
    </row>
    <row r="5611" spans="1:4" ht="15.75" customHeight="1">
      <c r="A5611" s="14" t="s">
        <v>10276</v>
      </c>
      <c r="B5611" s="370" t="s">
        <v>16667</v>
      </c>
      <c r="C5611" s="14" t="s">
        <v>167</v>
      </c>
      <c r="D5611" s="14" t="s">
        <v>21858</v>
      </c>
    </row>
    <row r="5612" spans="1:4" ht="15.75" customHeight="1">
      <c r="A5612" s="14" t="s">
        <v>10277</v>
      </c>
      <c r="B5612" s="370" t="s">
        <v>16668</v>
      </c>
      <c r="C5612" s="14" t="s">
        <v>167</v>
      </c>
      <c r="D5612" s="14" t="s">
        <v>18731</v>
      </c>
    </row>
    <row r="5613" spans="1:4" ht="15.75" customHeight="1">
      <c r="A5613" s="14" t="s">
        <v>10278</v>
      </c>
      <c r="B5613" s="370" t="s">
        <v>16669</v>
      </c>
      <c r="C5613" s="14" t="s">
        <v>167</v>
      </c>
      <c r="D5613" s="14" t="s">
        <v>19024</v>
      </c>
    </row>
    <row r="5614" spans="1:4" ht="15.75" customHeight="1">
      <c r="A5614" s="14" t="s">
        <v>10279</v>
      </c>
      <c r="B5614" s="370" t="s">
        <v>16670</v>
      </c>
      <c r="C5614" s="14" t="s">
        <v>167</v>
      </c>
      <c r="D5614" s="14" t="s">
        <v>41610</v>
      </c>
    </row>
    <row r="5615" spans="1:4" ht="15.75" customHeight="1">
      <c r="A5615" s="14" t="s">
        <v>10280</v>
      </c>
      <c r="B5615" s="370" t="s">
        <v>16671</v>
      </c>
      <c r="C5615" s="14" t="s">
        <v>167</v>
      </c>
      <c r="D5615" s="14" t="s">
        <v>36980</v>
      </c>
    </row>
    <row r="5616" spans="1:4" ht="15.75" customHeight="1">
      <c r="A5616" s="14" t="s">
        <v>10281</v>
      </c>
      <c r="B5616" s="370" t="s">
        <v>16672</v>
      </c>
      <c r="C5616" s="14" t="s">
        <v>167</v>
      </c>
      <c r="D5616" s="14" t="s">
        <v>19833</v>
      </c>
    </row>
    <row r="5617" spans="1:4" ht="15.75" customHeight="1">
      <c r="A5617" s="14" t="s">
        <v>10282</v>
      </c>
      <c r="B5617" s="370" t="s">
        <v>16673</v>
      </c>
      <c r="C5617" s="14" t="s">
        <v>167</v>
      </c>
      <c r="D5617" s="14" t="s">
        <v>19832</v>
      </c>
    </row>
    <row r="5618" spans="1:4" ht="15.75" customHeight="1">
      <c r="A5618" s="14" t="s">
        <v>10283</v>
      </c>
      <c r="B5618" s="370" t="s">
        <v>16674</v>
      </c>
      <c r="C5618" s="14" t="s">
        <v>167</v>
      </c>
      <c r="D5618" s="14" t="s">
        <v>18452</v>
      </c>
    </row>
    <row r="5619" spans="1:4" ht="15.75" customHeight="1">
      <c r="A5619" s="14" t="s">
        <v>10284</v>
      </c>
      <c r="B5619" s="370" t="s">
        <v>16675</v>
      </c>
      <c r="C5619" s="14" t="s">
        <v>167</v>
      </c>
      <c r="D5619" s="14" t="s">
        <v>22119</v>
      </c>
    </row>
    <row r="5620" spans="1:4" ht="15.75" customHeight="1">
      <c r="A5620" s="14" t="s">
        <v>10285</v>
      </c>
      <c r="B5620" s="370" t="s">
        <v>16676</v>
      </c>
      <c r="C5620" s="14" t="s">
        <v>167</v>
      </c>
      <c r="D5620" s="14" t="s">
        <v>21979</v>
      </c>
    </row>
    <row r="5621" spans="1:4" ht="55.5" customHeight="1">
      <c r="A5621" s="14" t="s">
        <v>10286</v>
      </c>
      <c r="B5621" s="370" t="s">
        <v>16677</v>
      </c>
      <c r="C5621" s="14" t="s">
        <v>167</v>
      </c>
      <c r="D5621" s="14" t="s">
        <v>22073</v>
      </c>
    </row>
    <row r="5622" spans="1:4" ht="15.75" customHeight="1">
      <c r="A5622" s="14" t="s">
        <v>10287</v>
      </c>
      <c r="B5622" s="370" t="s">
        <v>16678</v>
      </c>
      <c r="C5622" s="14" t="s">
        <v>167</v>
      </c>
      <c r="D5622" s="14" t="s">
        <v>40179</v>
      </c>
    </row>
    <row r="5623" spans="1:4" ht="15.75" customHeight="1">
      <c r="A5623" s="14" t="s">
        <v>10288</v>
      </c>
      <c r="B5623" s="370" t="s">
        <v>16679</v>
      </c>
      <c r="C5623" s="14" t="s">
        <v>167</v>
      </c>
      <c r="D5623" s="14" t="s">
        <v>19092</v>
      </c>
    </row>
    <row r="5624" spans="1:4" ht="15.75" customHeight="1">
      <c r="A5624" s="14" t="s">
        <v>10289</v>
      </c>
      <c r="B5624" s="370" t="s">
        <v>16680</v>
      </c>
      <c r="C5624" s="14" t="s">
        <v>167</v>
      </c>
      <c r="D5624" s="14" t="s">
        <v>18954</v>
      </c>
    </row>
    <row r="5625" spans="1:4" ht="15.75" customHeight="1">
      <c r="A5625" s="14" t="s">
        <v>10290</v>
      </c>
      <c r="B5625" s="370" t="s">
        <v>16681</v>
      </c>
      <c r="C5625" s="14" t="s">
        <v>168</v>
      </c>
      <c r="D5625" s="14" t="s">
        <v>19694</v>
      </c>
    </row>
    <row r="5626" spans="1:4" ht="15.75" customHeight="1">
      <c r="A5626" s="14" t="s">
        <v>10291</v>
      </c>
      <c r="B5626" s="370" t="s">
        <v>16682</v>
      </c>
      <c r="C5626" s="14" t="s">
        <v>168</v>
      </c>
      <c r="D5626" s="14" t="s">
        <v>22004</v>
      </c>
    </row>
    <row r="5627" spans="1:4" ht="15.75" customHeight="1">
      <c r="A5627" s="14" t="s">
        <v>10292</v>
      </c>
      <c r="B5627" s="370" t="s">
        <v>16683</v>
      </c>
      <c r="C5627" s="14" t="s">
        <v>168</v>
      </c>
      <c r="D5627" s="14" t="s">
        <v>19210</v>
      </c>
    </row>
    <row r="5628" spans="1:4" ht="15.75" customHeight="1">
      <c r="A5628" s="14" t="s">
        <v>10293</v>
      </c>
      <c r="B5628" s="370" t="s">
        <v>16684</v>
      </c>
      <c r="C5628" s="14" t="s">
        <v>168</v>
      </c>
      <c r="D5628" s="14" t="s">
        <v>18662</v>
      </c>
    </row>
    <row r="5629" spans="1:4" ht="15.75" customHeight="1">
      <c r="A5629" s="14" t="s">
        <v>10294</v>
      </c>
      <c r="B5629" s="370" t="s">
        <v>16685</v>
      </c>
      <c r="C5629" s="14" t="s">
        <v>166</v>
      </c>
      <c r="D5629" s="14" t="s">
        <v>19645</v>
      </c>
    </row>
    <row r="5630" spans="1:4" ht="15.75" customHeight="1">
      <c r="A5630" s="14" t="s">
        <v>10295</v>
      </c>
      <c r="B5630" s="370" t="s">
        <v>16686</v>
      </c>
      <c r="C5630" s="14" t="s">
        <v>166</v>
      </c>
      <c r="D5630" s="14" t="s">
        <v>18622</v>
      </c>
    </row>
    <row r="5631" spans="1:4" ht="15.75" customHeight="1">
      <c r="A5631" s="14" t="s">
        <v>10296</v>
      </c>
      <c r="B5631" s="370" t="s">
        <v>16687</v>
      </c>
      <c r="C5631" s="14" t="s">
        <v>167</v>
      </c>
      <c r="D5631" s="14" t="s">
        <v>41611</v>
      </c>
    </row>
    <row r="5632" spans="1:4" ht="15.75" customHeight="1">
      <c r="A5632" s="14" t="s">
        <v>10297</v>
      </c>
      <c r="B5632" s="370" t="s">
        <v>16688</v>
      </c>
      <c r="C5632" s="14" t="s">
        <v>167</v>
      </c>
      <c r="D5632" s="14" t="s">
        <v>41612</v>
      </c>
    </row>
    <row r="5633" spans="1:4" ht="15.75" customHeight="1">
      <c r="A5633" s="14" t="s">
        <v>10298</v>
      </c>
      <c r="B5633" s="370" t="s">
        <v>16689</v>
      </c>
      <c r="C5633" s="14" t="s">
        <v>167</v>
      </c>
      <c r="D5633" s="14" t="s">
        <v>41613</v>
      </c>
    </row>
    <row r="5634" spans="1:4" ht="15.75" customHeight="1">
      <c r="A5634" s="14" t="s">
        <v>10299</v>
      </c>
      <c r="B5634" s="370" t="s">
        <v>16690</v>
      </c>
      <c r="C5634" s="14" t="s">
        <v>167</v>
      </c>
      <c r="D5634" s="14" t="s">
        <v>41614</v>
      </c>
    </row>
    <row r="5635" spans="1:4" ht="15.75" customHeight="1">
      <c r="A5635" s="14" t="s">
        <v>10300</v>
      </c>
      <c r="B5635" s="370" t="s">
        <v>16691</v>
      </c>
      <c r="C5635" s="14" t="s">
        <v>167</v>
      </c>
      <c r="D5635" s="14" t="s">
        <v>41615</v>
      </c>
    </row>
    <row r="5636" spans="1:4" ht="15.75" customHeight="1">
      <c r="A5636" s="14" t="s">
        <v>10301</v>
      </c>
      <c r="B5636" s="370" t="s">
        <v>16692</v>
      </c>
      <c r="C5636" s="14" t="s">
        <v>167</v>
      </c>
      <c r="D5636" s="14" t="s">
        <v>41616</v>
      </c>
    </row>
    <row r="5637" spans="1:4" ht="15.75" customHeight="1">
      <c r="A5637" s="14" t="s">
        <v>10302</v>
      </c>
      <c r="B5637" s="370" t="s">
        <v>16693</v>
      </c>
      <c r="C5637" s="14" t="s">
        <v>167</v>
      </c>
      <c r="D5637" s="14" t="s">
        <v>36964</v>
      </c>
    </row>
    <row r="5638" spans="1:4" ht="15.75" customHeight="1">
      <c r="A5638" s="14" t="s">
        <v>10303</v>
      </c>
      <c r="B5638" s="370" t="s">
        <v>16694</v>
      </c>
      <c r="C5638" s="14" t="s">
        <v>167</v>
      </c>
      <c r="D5638" s="14" t="s">
        <v>41617</v>
      </c>
    </row>
    <row r="5639" spans="1:4" ht="15.75" customHeight="1">
      <c r="A5639" s="14" t="s">
        <v>10304</v>
      </c>
      <c r="B5639" s="370" t="s">
        <v>16695</v>
      </c>
      <c r="C5639" s="14" t="s">
        <v>167</v>
      </c>
      <c r="D5639" s="14" t="s">
        <v>19363</v>
      </c>
    </row>
    <row r="5640" spans="1:4" ht="40.5">
      <c r="A5640" s="14" t="s">
        <v>10305</v>
      </c>
      <c r="B5640" s="370" t="s">
        <v>16696</v>
      </c>
      <c r="C5640" s="14" t="s">
        <v>166</v>
      </c>
      <c r="D5640" s="14" t="s">
        <v>41618</v>
      </c>
    </row>
    <row r="5641" spans="1:4" ht="40.5">
      <c r="A5641" s="14" t="s">
        <v>10306</v>
      </c>
      <c r="B5641" s="370" t="s">
        <v>16697</v>
      </c>
      <c r="C5641" s="14" t="s">
        <v>166</v>
      </c>
      <c r="D5641" s="14" t="s">
        <v>21775</v>
      </c>
    </row>
    <row r="5642" spans="1:4" ht="40.5">
      <c r="A5642" s="14" t="s">
        <v>10307</v>
      </c>
      <c r="B5642" s="370" t="s">
        <v>16698</v>
      </c>
      <c r="C5642" s="14" t="s">
        <v>166</v>
      </c>
      <c r="D5642" s="14" t="s">
        <v>21953</v>
      </c>
    </row>
    <row r="5643" spans="1:4" ht="15.75" customHeight="1">
      <c r="A5643" s="14" t="s">
        <v>10308</v>
      </c>
      <c r="B5643" s="370" t="s">
        <v>16699</v>
      </c>
      <c r="C5643" s="14" t="s">
        <v>166</v>
      </c>
      <c r="D5643" s="14" t="s">
        <v>38041</v>
      </c>
    </row>
    <row r="5644" spans="1:4" ht="15.75" customHeight="1">
      <c r="A5644" s="14" t="s">
        <v>10309</v>
      </c>
      <c r="B5644" s="370" t="s">
        <v>16700</v>
      </c>
      <c r="C5644" s="14" t="s">
        <v>166</v>
      </c>
      <c r="D5644" s="14" t="s">
        <v>41619</v>
      </c>
    </row>
    <row r="5645" spans="1:4" ht="40.5">
      <c r="A5645" s="14" t="s">
        <v>10310</v>
      </c>
      <c r="B5645" s="370" t="s">
        <v>16701</v>
      </c>
      <c r="C5645" s="14" t="s">
        <v>166</v>
      </c>
      <c r="D5645" s="14" t="s">
        <v>41620</v>
      </c>
    </row>
    <row r="5646" spans="1:4" ht="15.75" customHeight="1">
      <c r="A5646" s="14" t="s">
        <v>10311</v>
      </c>
      <c r="B5646" s="370" t="s">
        <v>16702</v>
      </c>
      <c r="C5646" s="14" t="s">
        <v>166</v>
      </c>
      <c r="D5646" s="14" t="s">
        <v>41621</v>
      </c>
    </row>
    <row r="5647" spans="1:4" ht="40.5">
      <c r="A5647" s="14" t="s">
        <v>10312</v>
      </c>
      <c r="B5647" s="370" t="s">
        <v>16703</v>
      </c>
      <c r="C5647" s="14" t="s">
        <v>166</v>
      </c>
      <c r="D5647" s="14" t="s">
        <v>41622</v>
      </c>
    </row>
    <row r="5648" spans="1:4" ht="15.75" customHeight="1">
      <c r="A5648" s="14" t="s">
        <v>10313</v>
      </c>
      <c r="B5648" s="370" t="s">
        <v>16704</v>
      </c>
      <c r="C5648" s="14" t="s">
        <v>166</v>
      </c>
      <c r="D5648" s="14" t="s">
        <v>41623</v>
      </c>
    </row>
    <row r="5649" spans="1:4" ht="15.75" customHeight="1">
      <c r="A5649" s="14" t="s">
        <v>10314</v>
      </c>
      <c r="B5649" s="370" t="s">
        <v>16705</v>
      </c>
      <c r="C5649" s="14" t="s">
        <v>166</v>
      </c>
      <c r="D5649" s="14" t="s">
        <v>36597</v>
      </c>
    </row>
    <row r="5650" spans="1:4" ht="15.75" customHeight="1">
      <c r="A5650" s="14" t="s">
        <v>10315</v>
      </c>
      <c r="B5650" s="370" t="s">
        <v>16706</v>
      </c>
      <c r="C5650" s="14" t="s">
        <v>166</v>
      </c>
      <c r="D5650" s="14" t="s">
        <v>36848</v>
      </c>
    </row>
    <row r="5651" spans="1:4" ht="15.75" customHeight="1">
      <c r="A5651" s="14" t="s">
        <v>10316</v>
      </c>
      <c r="B5651" s="370" t="s">
        <v>16707</v>
      </c>
      <c r="C5651" s="14" t="s">
        <v>166</v>
      </c>
      <c r="D5651" s="14" t="s">
        <v>41624</v>
      </c>
    </row>
    <row r="5652" spans="1:4" ht="15.75" customHeight="1">
      <c r="A5652" s="14" t="s">
        <v>10317</v>
      </c>
      <c r="B5652" s="370" t="s">
        <v>16708</v>
      </c>
      <c r="C5652" s="14" t="s">
        <v>166</v>
      </c>
      <c r="D5652" s="14" t="s">
        <v>41625</v>
      </c>
    </row>
    <row r="5653" spans="1:4" ht="15.75" customHeight="1">
      <c r="A5653" s="14" t="s">
        <v>10318</v>
      </c>
      <c r="B5653" s="370" t="s">
        <v>16709</v>
      </c>
      <c r="C5653" s="14" t="s">
        <v>166</v>
      </c>
      <c r="D5653" s="14" t="s">
        <v>41626</v>
      </c>
    </row>
    <row r="5654" spans="1:4" ht="15.75" customHeight="1">
      <c r="A5654" s="14" t="s">
        <v>10319</v>
      </c>
      <c r="B5654" s="370" t="s">
        <v>16710</v>
      </c>
      <c r="C5654" s="14" t="s">
        <v>166</v>
      </c>
      <c r="D5654" s="14" t="s">
        <v>41627</v>
      </c>
    </row>
    <row r="5655" spans="1:4" ht="15.75" customHeight="1">
      <c r="A5655" s="14" t="s">
        <v>10320</v>
      </c>
      <c r="B5655" s="370" t="s">
        <v>16711</v>
      </c>
      <c r="C5655" s="14" t="s">
        <v>166</v>
      </c>
      <c r="D5655" s="14" t="s">
        <v>41628</v>
      </c>
    </row>
    <row r="5656" spans="1:4" ht="15.75" customHeight="1">
      <c r="A5656" s="14" t="s">
        <v>10321</v>
      </c>
      <c r="B5656" s="370" t="s">
        <v>16712</v>
      </c>
      <c r="C5656" s="14" t="s">
        <v>166</v>
      </c>
      <c r="D5656" s="14" t="s">
        <v>41629</v>
      </c>
    </row>
    <row r="5657" spans="1:4" ht="15.75" customHeight="1">
      <c r="A5657" s="14" t="s">
        <v>10322</v>
      </c>
      <c r="B5657" s="370" t="s">
        <v>16713</v>
      </c>
      <c r="C5657" s="14" t="s">
        <v>166</v>
      </c>
      <c r="D5657" s="14" t="s">
        <v>41630</v>
      </c>
    </row>
    <row r="5658" spans="1:4" ht="15.75" customHeight="1">
      <c r="A5658" s="14" t="s">
        <v>10323</v>
      </c>
      <c r="B5658" s="370" t="s">
        <v>16714</v>
      </c>
      <c r="C5658" s="14" t="s">
        <v>166</v>
      </c>
      <c r="D5658" s="14" t="s">
        <v>21683</v>
      </c>
    </row>
    <row r="5659" spans="1:4" ht="15.75" customHeight="1">
      <c r="A5659" s="14" t="s">
        <v>10324</v>
      </c>
      <c r="B5659" s="370" t="s">
        <v>16715</v>
      </c>
      <c r="C5659" s="14" t="s">
        <v>166</v>
      </c>
      <c r="D5659" s="14" t="s">
        <v>36642</v>
      </c>
    </row>
    <row r="5660" spans="1:4" ht="15.75" customHeight="1">
      <c r="A5660" s="14" t="s">
        <v>10325</v>
      </c>
      <c r="B5660" s="370" t="s">
        <v>16716</v>
      </c>
      <c r="C5660" s="14" t="s">
        <v>166</v>
      </c>
      <c r="D5660" s="14" t="s">
        <v>37834</v>
      </c>
    </row>
    <row r="5661" spans="1:4" ht="15.75" customHeight="1">
      <c r="A5661" s="14" t="s">
        <v>10326</v>
      </c>
      <c r="B5661" s="370" t="s">
        <v>16717</v>
      </c>
      <c r="C5661" s="14" t="s">
        <v>166</v>
      </c>
      <c r="D5661" s="14" t="s">
        <v>37183</v>
      </c>
    </row>
    <row r="5662" spans="1:4" ht="15.75" customHeight="1">
      <c r="A5662" s="14" t="s">
        <v>10327</v>
      </c>
      <c r="B5662" s="370" t="s">
        <v>16718</v>
      </c>
      <c r="C5662" s="14" t="s">
        <v>166</v>
      </c>
      <c r="D5662" s="14" t="s">
        <v>41631</v>
      </c>
    </row>
    <row r="5663" spans="1:4" ht="15.75" customHeight="1">
      <c r="A5663" s="14" t="s">
        <v>10328</v>
      </c>
      <c r="B5663" s="370" t="s">
        <v>16719</v>
      </c>
      <c r="C5663" s="14" t="s">
        <v>166</v>
      </c>
      <c r="D5663" s="14" t="s">
        <v>41632</v>
      </c>
    </row>
    <row r="5664" spans="1:4" ht="15.75" customHeight="1">
      <c r="A5664" s="14" t="s">
        <v>10329</v>
      </c>
      <c r="B5664" s="370" t="s">
        <v>16720</v>
      </c>
      <c r="C5664" s="14" t="s">
        <v>166</v>
      </c>
      <c r="D5664" s="14" t="s">
        <v>41633</v>
      </c>
    </row>
    <row r="5665" spans="1:4" ht="67.5">
      <c r="A5665" s="14" t="s">
        <v>10330</v>
      </c>
      <c r="B5665" s="370" t="s">
        <v>16721</v>
      </c>
      <c r="C5665" s="14" t="s">
        <v>166</v>
      </c>
      <c r="D5665" s="14" t="s">
        <v>41634</v>
      </c>
    </row>
    <row r="5666" spans="1:4" ht="67.5">
      <c r="A5666" s="14" t="s">
        <v>10331</v>
      </c>
      <c r="B5666" s="370" t="s">
        <v>16722</v>
      </c>
      <c r="C5666" s="14" t="s">
        <v>166</v>
      </c>
      <c r="D5666" s="14" t="s">
        <v>21829</v>
      </c>
    </row>
    <row r="5667" spans="1:4" ht="15.75" customHeight="1">
      <c r="A5667" s="14" t="s">
        <v>10332</v>
      </c>
      <c r="B5667" s="370" t="s">
        <v>16723</v>
      </c>
      <c r="C5667" s="14" t="s">
        <v>166</v>
      </c>
      <c r="D5667" s="14" t="s">
        <v>41635</v>
      </c>
    </row>
    <row r="5668" spans="1:4" ht="15.75" customHeight="1">
      <c r="A5668" s="14" t="s">
        <v>10333</v>
      </c>
      <c r="B5668" s="370" t="s">
        <v>16724</v>
      </c>
      <c r="C5668" s="14" t="s">
        <v>166</v>
      </c>
      <c r="D5668" s="14" t="s">
        <v>41636</v>
      </c>
    </row>
    <row r="5669" spans="1:4" ht="15.75" customHeight="1">
      <c r="A5669" s="14" t="s">
        <v>10334</v>
      </c>
      <c r="B5669" s="370" t="s">
        <v>16725</v>
      </c>
      <c r="C5669" s="14" t="s">
        <v>166</v>
      </c>
      <c r="D5669" s="14" t="s">
        <v>41637</v>
      </c>
    </row>
    <row r="5670" spans="1:4" ht="15.75" customHeight="1">
      <c r="A5670" s="14" t="s">
        <v>10335</v>
      </c>
      <c r="B5670" s="370" t="s">
        <v>16726</v>
      </c>
      <c r="C5670" s="14" t="s">
        <v>166</v>
      </c>
      <c r="D5670" s="14" t="s">
        <v>37725</v>
      </c>
    </row>
    <row r="5671" spans="1:4" ht="15.75" customHeight="1">
      <c r="A5671" s="14" t="s">
        <v>10336</v>
      </c>
      <c r="B5671" s="370" t="s">
        <v>16727</v>
      </c>
      <c r="C5671" s="14" t="s">
        <v>166</v>
      </c>
      <c r="D5671" s="14" t="s">
        <v>41638</v>
      </c>
    </row>
    <row r="5672" spans="1:4" ht="15.75" customHeight="1">
      <c r="A5672" s="14" t="s">
        <v>10337</v>
      </c>
      <c r="B5672" s="370" t="s">
        <v>16728</v>
      </c>
      <c r="C5672" s="14" t="s">
        <v>166</v>
      </c>
      <c r="D5672" s="14" t="s">
        <v>41639</v>
      </c>
    </row>
    <row r="5673" spans="1:4" ht="15.75" customHeight="1">
      <c r="A5673" s="14" t="s">
        <v>10338</v>
      </c>
      <c r="B5673" s="370" t="s">
        <v>16729</v>
      </c>
      <c r="C5673" s="14" t="s">
        <v>166</v>
      </c>
      <c r="D5673" s="14" t="s">
        <v>41640</v>
      </c>
    </row>
    <row r="5674" spans="1:4" ht="15.75" customHeight="1">
      <c r="A5674" s="14" t="s">
        <v>10339</v>
      </c>
      <c r="B5674" s="370" t="s">
        <v>16730</v>
      </c>
      <c r="C5674" s="14" t="s">
        <v>166</v>
      </c>
      <c r="D5674" s="14" t="s">
        <v>41641</v>
      </c>
    </row>
    <row r="5675" spans="1:4" ht="15.75" customHeight="1">
      <c r="A5675" s="14" t="s">
        <v>10340</v>
      </c>
      <c r="B5675" s="370" t="s">
        <v>16731</v>
      </c>
      <c r="C5675" s="14" t="s">
        <v>166</v>
      </c>
      <c r="D5675" s="14" t="s">
        <v>41642</v>
      </c>
    </row>
    <row r="5676" spans="1:4" ht="15.75" customHeight="1">
      <c r="A5676" s="14" t="s">
        <v>10341</v>
      </c>
      <c r="B5676" s="370" t="s">
        <v>16732</v>
      </c>
      <c r="C5676" s="14" t="s">
        <v>166</v>
      </c>
      <c r="D5676" s="14" t="s">
        <v>38203</v>
      </c>
    </row>
    <row r="5677" spans="1:4" ht="15.75" customHeight="1">
      <c r="A5677" s="14" t="s">
        <v>10342</v>
      </c>
      <c r="B5677" s="370" t="s">
        <v>16733</v>
      </c>
      <c r="C5677" s="14" t="s">
        <v>166</v>
      </c>
      <c r="D5677" s="14" t="s">
        <v>41643</v>
      </c>
    </row>
    <row r="5678" spans="1:4" ht="15.75" customHeight="1">
      <c r="A5678" s="14" t="s">
        <v>10343</v>
      </c>
      <c r="B5678" s="370" t="s">
        <v>16734</v>
      </c>
      <c r="C5678" s="14" t="s">
        <v>166</v>
      </c>
      <c r="D5678" s="14" t="s">
        <v>41644</v>
      </c>
    </row>
    <row r="5679" spans="1:4" ht="15.75" customHeight="1">
      <c r="A5679" s="14" t="s">
        <v>10344</v>
      </c>
      <c r="B5679" s="370" t="s">
        <v>16735</v>
      </c>
      <c r="C5679" s="14" t="s">
        <v>166</v>
      </c>
      <c r="D5679" s="14" t="s">
        <v>41645</v>
      </c>
    </row>
    <row r="5680" spans="1:4" ht="15.75" customHeight="1">
      <c r="A5680" s="14" t="s">
        <v>10345</v>
      </c>
      <c r="B5680" s="370" t="s">
        <v>16736</v>
      </c>
      <c r="C5680" s="14" t="s">
        <v>166</v>
      </c>
      <c r="D5680" s="14" t="s">
        <v>41646</v>
      </c>
    </row>
    <row r="5681" spans="1:4" ht="15.75" customHeight="1">
      <c r="A5681" s="14" t="s">
        <v>10346</v>
      </c>
      <c r="B5681" s="370" t="s">
        <v>16737</v>
      </c>
      <c r="C5681" s="14" t="s">
        <v>166</v>
      </c>
      <c r="D5681" s="14" t="s">
        <v>41647</v>
      </c>
    </row>
    <row r="5682" spans="1:4" ht="15.75" customHeight="1">
      <c r="A5682" s="14" t="s">
        <v>10347</v>
      </c>
      <c r="B5682" s="370" t="s">
        <v>16738</v>
      </c>
      <c r="C5682" s="14" t="s">
        <v>166</v>
      </c>
      <c r="D5682" s="14" t="s">
        <v>41648</v>
      </c>
    </row>
    <row r="5683" spans="1:4" ht="15.75" customHeight="1">
      <c r="A5683" s="14" t="s">
        <v>10348</v>
      </c>
      <c r="B5683" s="370" t="s">
        <v>16739</v>
      </c>
      <c r="C5683" s="14" t="s">
        <v>166</v>
      </c>
      <c r="D5683" s="14" t="s">
        <v>41649</v>
      </c>
    </row>
    <row r="5684" spans="1:4" ht="15.75" customHeight="1">
      <c r="A5684" s="14" t="s">
        <v>10349</v>
      </c>
      <c r="B5684" s="370" t="s">
        <v>16740</v>
      </c>
      <c r="C5684" s="14" t="s">
        <v>166</v>
      </c>
      <c r="D5684" s="14" t="s">
        <v>41650</v>
      </c>
    </row>
    <row r="5685" spans="1:4" ht="15.75" customHeight="1">
      <c r="A5685" s="14" t="s">
        <v>10350</v>
      </c>
      <c r="B5685" s="370" t="s">
        <v>16741</v>
      </c>
      <c r="C5685" s="14" t="s">
        <v>166</v>
      </c>
      <c r="D5685" s="14" t="s">
        <v>37823</v>
      </c>
    </row>
    <row r="5686" spans="1:4" ht="15.75" customHeight="1">
      <c r="A5686" s="14" t="s">
        <v>10351</v>
      </c>
      <c r="B5686" s="370" t="s">
        <v>16742</v>
      </c>
      <c r="C5686" s="14" t="s">
        <v>166</v>
      </c>
      <c r="D5686" s="14" t="s">
        <v>41651</v>
      </c>
    </row>
    <row r="5687" spans="1:4" ht="15.75" customHeight="1">
      <c r="A5687" s="14" t="s">
        <v>10352</v>
      </c>
      <c r="B5687" s="370" t="s">
        <v>16743</v>
      </c>
      <c r="C5687" s="14" t="s">
        <v>166</v>
      </c>
      <c r="D5687" s="14" t="s">
        <v>41652</v>
      </c>
    </row>
    <row r="5688" spans="1:4" ht="15.75" customHeight="1">
      <c r="A5688" s="14" t="s">
        <v>10353</v>
      </c>
      <c r="B5688" s="370" t="s">
        <v>16744</v>
      </c>
      <c r="C5688" s="14" t="s">
        <v>166</v>
      </c>
      <c r="D5688" s="14" t="s">
        <v>41653</v>
      </c>
    </row>
    <row r="5689" spans="1:4" ht="15.75" customHeight="1">
      <c r="A5689" s="14" t="s">
        <v>10354</v>
      </c>
      <c r="B5689" s="370" t="s">
        <v>16745</v>
      </c>
      <c r="C5689" s="14" t="s">
        <v>166</v>
      </c>
      <c r="D5689" s="14" t="s">
        <v>22023</v>
      </c>
    </row>
    <row r="5690" spans="1:4" ht="15.75" customHeight="1">
      <c r="A5690" s="14" t="s">
        <v>10355</v>
      </c>
      <c r="B5690" s="370" t="s">
        <v>16746</v>
      </c>
      <c r="C5690" s="14" t="s">
        <v>166</v>
      </c>
      <c r="D5690" s="14" t="s">
        <v>41654</v>
      </c>
    </row>
    <row r="5691" spans="1:4" ht="15.75" customHeight="1">
      <c r="A5691" s="14" t="s">
        <v>10356</v>
      </c>
      <c r="B5691" s="370" t="s">
        <v>16747</v>
      </c>
      <c r="C5691" s="14" t="s">
        <v>166</v>
      </c>
      <c r="D5691" s="14" t="s">
        <v>37162</v>
      </c>
    </row>
    <row r="5692" spans="1:4" ht="15.75" customHeight="1">
      <c r="A5692" s="14" t="s">
        <v>10357</v>
      </c>
      <c r="B5692" s="370" t="s">
        <v>16748</v>
      </c>
      <c r="C5692" s="14" t="s">
        <v>166</v>
      </c>
      <c r="D5692" s="14" t="s">
        <v>36895</v>
      </c>
    </row>
    <row r="5693" spans="1:4" ht="15.75" customHeight="1">
      <c r="A5693" s="14" t="s">
        <v>10358</v>
      </c>
      <c r="B5693" s="370" t="s">
        <v>16749</v>
      </c>
      <c r="C5693" s="14" t="s">
        <v>166</v>
      </c>
      <c r="D5693" s="14" t="s">
        <v>41655</v>
      </c>
    </row>
    <row r="5694" spans="1:4" ht="15.75" customHeight="1">
      <c r="A5694" s="14" t="s">
        <v>10359</v>
      </c>
      <c r="B5694" s="370" t="s">
        <v>16750</v>
      </c>
      <c r="C5694" s="14" t="s">
        <v>166</v>
      </c>
      <c r="D5694" s="14" t="s">
        <v>41656</v>
      </c>
    </row>
    <row r="5695" spans="1:4" ht="15.75" customHeight="1">
      <c r="A5695" s="14" t="s">
        <v>10360</v>
      </c>
      <c r="B5695" s="370" t="s">
        <v>16751</v>
      </c>
      <c r="C5695" s="14" t="s">
        <v>166</v>
      </c>
      <c r="D5695" s="14" t="s">
        <v>41657</v>
      </c>
    </row>
    <row r="5696" spans="1:4" ht="15.75" customHeight="1">
      <c r="A5696" s="14" t="s">
        <v>10361</v>
      </c>
      <c r="B5696" s="370" t="s">
        <v>16752</v>
      </c>
      <c r="C5696" s="14" t="s">
        <v>166</v>
      </c>
      <c r="D5696" s="14" t="s">
        <v>40265</v>
      </c>
    </row>
    <row r="5697" spans="1:4" ht="15.75" customHeight="1">
      <c r="A5697" s="14" t="s">
        <v>10362</v>
      </c>
      <c r="B5697" s="370" t="s">
        <v>16753</v>
      </c>
      <c r="C5697" s="14" t="s">
        <v>166</v>
      </c>
      <c r="D5697" s="14" t="s">
        <v>41658</v>
      </c>
    </row>
    <row r="5698" spans="1:4" ht="15.75" customHeight="1">
      <c r="A5698" s="14" t="s">
        <v>10363</v>
      </c>
      <c r="B5698" s="370" t="s">
        <v>16754</v>
      </c>
      <c r="C5698" s="14" t="s">
        <v>166</v>
      </c>
      <c r="D5698" s="14" t="s">
        <v>41659</v>
      </c>
    </row>
    <row r="5699" spans="1:4" ht="15.75" customHeight="1">
      <c r="A5699" s="14" t="s">
        <v>10364</v>
      </c>
      <c r="B5699" s="370" t="s">
        <v>16755</v>
      </c>
      <c r="C5699" s="14" t="s">
        <v>166</v>
      </c>
      <c r="D5699" s="14" t="s">
        <v>41660</v>
      </c>
    </row>
    <row r="5700" spans="1:4" ht="15.75" customHeight="1">
      <c r="A5700" s="14" t="s">
        <v>10365</v>
      </c>
      <c r="B5700" s="370" t="s">
        <v>16756</v>
      </c>
      <c r="C5700" s="14" t="s">
        <v>166</v>
      </c>
      <c r="D5700" s="14" t="s">
        <v>39140</v>
      </c>
    </row>
    <row r="5701" spans="1:4" ht="15.75" customHeight="1">
      <c r="A5701" s="14" t="s">
        <v>10366</v>
      </c>
      <c r="B5701" s="370" t="s">
        <v>16757</v>
      </c>
      <c r="C5701" s="14" t="s">
        <v>166</v>
      </c>
      <c r="D5701" s="14" t="s">
        <v>36498</v>
      </c>
    </row>
    <row r="5702" spans="1:4" ht="15.75" customHeight="1">
      <c r="A5702" s="14" t="s">
        <v>10367</v>
      </c>
      <c r="B5702" s="370" t="s">
        <v>16758</v>
      </c>
      <c r="C5702" s="14" t="s">
        <v>166</v>
      </c>
      <c r="D5702" s="14" t="s">
        <v>41661</v>
      </c>
    </row>
    <row r="5703" spans="1:4" ht="15.75" customHeight="1">
      <c r="A5703" s="14" t="s">
        <v>10368</v>
      </c>
      <c r="B5703" s="370" t="s">
        <v>16759</v>
      </c>
      <c r="C5703" s="14" t="s">
        <v>166</v>
      </c>
      <c r="D5703" s="14" t="s">
        <v>41662</v>
      </c>
    </row>
    <row r="5704" spans="1:4" ht="15.75" customHeight="1">
      <c r="A5704" s="14" t="s">
        <v>10369</v>
      </c>
      <c r="B5704" s="370" t="s">
        <v>16760</v>
      </c>
      <c r="C5704" s="14" t="s">
        <v>166</v>
      </c>
      <c r="D5704" s="14" t="s">
        <v>41663</v>
      </c>
    </row>
    <row r="5705" spans="1:4" ht="15.75" customHeight="1">
      <c r="A5705" s="14" t="s">
        <v>10370</v>
      </c>
      <c r="B5705" s="370" t="s">
        <v>16761</v>
      </c>
      <c r="C5705" s="14" t="s">
        <v>166</v>
      </c>
      <c r="D5705" s="14" t="s">
        <v>41664</v>
      </c>
    </row>
    <row r="5706" spans="1:4" ht="15.75" customHeight="1">
      <c r="A5706" s="14" t="s">
        <v>10371</v>
      </c>
      <c r="B5706" s="370" t="s">
        <v>16762</v>
      </c>
      <c r="C5706" s="14" t="s">
        <v>166</v>
      </c>
      <c r="D5706" s="14" t="s">
        <v>41665</v>
      </c>
    </row>
    <row r="5707" spans="1:4" ht="15.75" customHeight="1">
      <c r="A5707" s="14" t="s">
        <v>10372</v>
      </c>
      <c r="B5707" s="370" t="s">
        <v>16763</v>
      </c>
      <c r="C5707" s="14" t="s">
        <v>166</v>
      </c>
      <c r="D5707" s="14" t="s">
        <v>41666</v>
      </c>
    </row>
    <row r="5708" spans="1:4" ht="15.75" customHeight="1">
      <c r="A5708" s="14" t="s">
        <v>10373</v>
      </c>
      <c r="B5708" s="370" t="s">
        <v>16764</v>
      </c>
      <c r="C5708" s="14" t="s">
        <v>166</v>
      </c>
      <c r="D5708" s="14" t="s">
        <v>41667</v>
      </c>
    </row>
    <row r="5709" spans="1:4" ht="15.75" customHeight="1">
      <c r="A5709" s="14" t="s">
        <v>10374</v>
      </c>
      <c r="B5709" s="370" t="s">
        <v>16765</v>
      </c>
      <c r="C5709" s="14" t="s">
        <v>166</v>
      </c>
      <c r="D5709" s="14" t="s">
        <v>41668</v>
      </c>
    </row>
    <row r="5710" spans="1:4" ht="15.75" customHeight="1">
      <c r="A5710" s="14" t="s">
        <v>10375</v>
      </c>
      <c r="B5710" s="370" t="s">
        <v>16766</v>
      </c>
      <c r="C5710" s="14" t="s">
        <v>166</v>
      </c>
      <c r="D5710" s="14" t="s">
        <v>41669</v>
      </c>
    </row>
    <row r="5711" spans="1:4" ht="15.75" customHeight="1">
      <c r="A5711" s="14" t="s">
        <v>10376</v>
      </c>
      <c r="B5711" s="370" t="s">
        <v>16767</v>
      </c>
      <c r="C5711" s="14" t="s">
        <v>166</v>
      </c>
      <c r="D5711" s="14" t="s">
        <v>41670</v>
      </c>
    </row>
    <row r="5712" spans="1:4" ht="15.75" customHeight="1">
      <c r="A5712" s="14" t="s">
        <v>10377</v>
      </c>
      <c r="B5712" s="370" t="s">
        <v>16768</v>
      </c>
      <c r="C5712" s="14" t="s">
        <v>166</v>
      </c>
      <c r="D5712" s="14" t="s">
        <v>37105</v>
      </c>
    </row>
    <row r="5713" spans="1:4" ht="15.75" customHeight="1">
      <c r="A5713" s="14" t="s">
        <v>10378</v>
      </c>
      <c r="B5713" s="370" t="s">
        <v>16769</v>
      </c>
      <c r="C5713" s="14" t="s">
        <v>166</v>
      </c>
      <c r="D5713" s="14" t="s">
        <v>41671</v>
      </c>
    </row>
    <row r="5714" spans="1:4" ht="15.75" customHeight="1">
      <c r="A5714" s="14" t="s">
        <v>10379</v>
      </c>
      <c r="B5714" s="370" t="s">
        <v>16770</v>
      </c>
      <c r="C5714" s="14" t="s">
        <v>166</v>
      </c>
      <c r="D5714" s="14" t="s">
        <v>41672</v>
      </c>
    </row>
    <row r="5715" spans="1:4" ht="15.75" customHeight="1">
      <c r="A5715" s="14" t="s">
        <v>10380</v>
      </c>
      <c r="B5715" s="370" t="s">
        <v>16771</v>
      </c>
      <c r="C5715" s="14" t="s">
        <v>166</v>
      </c>
      <c r="D5715" s="14" t="s">
        <v>41673</v>
      </c>
    </row>
    <row r="5716" spans="1:4" ht="15.75" customHeight="1">
      <c r="A5716" s="14" t="s">
        <v>10381</v>
      </c>
      <c r="B5716" s="370" t="s">
        <v>16772</v>
      </c>
      <c r="C5716" s="14" t="s">
        <v>166</v>
      </c>
      <c r="D5716" s="14" t="s">
        <v>38034</v>
      </c>
    </row>
    <row r="5717" spans="1:4" ht="15.75" customHeight="1">
      <c r="A5717" s="14" t="s">
        <v>10382</v>
      </c>
      <c r="B5717" s="370" t="s">
        <v>16773</v>
      </c>
      <c r="C5717" s="14" t="s">
        <v>166</v>
      </c>
      <c r="D5717" s="14" t="s">
        <v>41674</v>
      </c>
    </row>
    <row r="5718" spans="1:4" ht="15.75" customHeight="1">
      <c r="A5718" s="14" t="s">
        <v>10383</v>
      </c>
      <c r="B5718" s="370" t="s">
        <v>16774</v>
      </c>
      <c r="C5718" s="14" t="s">
        <v>166</v>
      </c>
      <c r="D5718" s="14" t="s">
        <v>41675</v>
      </c>
    </row>
    <row r="5719" spans="1:4" ht="15.75" customHeight="1">
      <c r="A5719" s="14" t="s">
        <v>10384</v>
      </c>
      <c r="B5719" s="370" t="s">
        <v>16775</v>
      </c>
      <c r="C5719" s="14" t="s">
        <v>166</v>
      </c>
      <c r="D5719" s="14" t="s">
        <v>41676</v>
      </c>
    </row>
    <row r="5720" spans="1:4" ht="15.75" customHeight="1">
      <c r="A5720" s="14" t="s">
        <v>10385</v>
      </c>
      <c r="B5720" s="370" t="s">
        <v>16776</v>
      </c>
      <c r="C5720" s="14" t="s">
        <v>166</v>
      </c>
      <c r="D5720" s="14" t="s">
        <v>41677</v>
      </c>
    </row>
    <row r="5721" spans="1:4" ht="15.75" customHeight="1">
      <c r="A5721" s="14" t="s">
        <v>10386</v>
      </c>
      <c r="B5721" s="370" t="s">
        <v>16777</v>
      </c>
      <c r="C5721" s="14" t="s">
        <v>166</v>
      </c>
      <c r="D5721" s="14" t="s">
        <v>36951</v>
      </c>
    </row>
    <row r="5722" spans="1:4" ht="15.75" customHeight="1">
      <c r="A5722" s="14" t="s">
        <v>10387</v>
      </c>
      <c r="B5722" s="370" t="s">
        <v>16778</v>
      </c>
      <c r="C5722" s="14" t="s">
        <v>166</v>
      </c>
      <c r="D5722" s="14" t="s">
        <v>41678</v>
      </c>
    </row>
    <row r="5723" spans="1:4" ht="15.75" customHeight="1">
      <c r="A5723" s="14" t="s">
        <v>10388</v>
      </c>
      <c r="B5723" s="370" t="s">
        <v>16779</v>
      </c>
      <c r="C5723" s="14" t="s">
        <v>166</v>
      </c>
      <c r="D5723" s="14" t="s">
        <v>41679</v>
      </c>
    </row>
    <row r="5724" spans="1:4" ht="15.75" customHeight="1">
      <c r="A5724" s="14" t="s">
        <v>10389</v>
      </c>
      <c r="B5724" s="370" t="s">
        <v>16780</v>
      </c>
      <c r="C5724" s="14" t="s">
        <v>166</v>
      </c>
      <c r="D5724" s="14" t="s">
        <v>41680</v>
      </c>
    </row>
    <row r="5725" spans="1:4" ht="15.75" customHeight="1">
      <c r="A5725" s="14" t="s">
        <v>10390</v>
      </c>
      <c r="B5725" s="370" t="s">
        <v>16781</v>
      </c>
      <c r="C5725" s="14" t="s">
        <v>166</v>
      </c>
      <c r="D5725" s="14" t="s">
        <v>40689</v>
      </c>
    </row>
    <row r="5726" spans="1:4" ht="15.75" customHeight="1">
      <c r="A5726" s="14" t="s">
        <v>10391</v>
      </c>
      <c r="B5726" s="370" t="s">
        <v>16782</v>
      </c>
      <c r="C5726" s="14" t="s">
        <v>166</v>
      </c>
      <c r="D5726" s="14" t="s">
        <v>41681</v>
      </c>
    </row>
    <row r="5727" spans="1:4" ht="15.75" customHeight="1">
      <c r="A5727" s="14" t="s">
        <v>10392</v>
      </c>
      <c r="B5727" s="370" t="s">
        <v>16783</v>
      </c>
      <c r="C5727" s="14" t="s">
        <v>166</v>
      </c>
      <c r="D5727" s="14" t="s">
        <v>41682</v>
      </c>
    </row>
    <row r="5728" spans="1:4" ht="15.75" customHeight="1">
      <c r="A5728" s="14" t="s">
        <v>10393</v>
      </c>
      <c r="B5728" s="370" t="s">
        <v>16784</v>
      </c>
      <c r="C5728" s="14" t="s">
        <v>166</v>
      </c>
      <c r="D5728" s="14" t="s">
        <v>41683</v>
      </c>
    </row>
    <row r="5729" spans="1:4" ht="15.75" customHeight="1">
      <c r="A5729" s="14" t="s">
        <v>10394</v>
      </c>
      <c r="B5729" s="370" t="s">
        <v>16785</v>
      </c>
      <c r="C5729" s="14" t="s">
        <v>166</v>
      </c>
      <c r="D5729" s="14" t="s">
        <v>41684</v>
      </c>
    </row>
    <row r="5730" spans="1:4" ht="15.75" customHeight="1">
      <c r="A5730" s="14" t="s">
        <v>10395</v>
      </c>
      <c r="B5730" s="370" t="s">
        <v>16786</v>
      </c>
      <c r="C5730" s="14" t="s">
        <v>166</v>
      </c>
      <c r="D5730" s="14" t="s">
        <v>41685</v>
      </c>
    </row>
    <row r="5731" spans="1:4" ht="15.75" customHeight="1">
      <c r="A5731" s="14" t="s">
        <v>10396</v>
      </c>
      <c r="B5731" s="370" t="s">
        <v>16787</v>
      </c>
      <c r="C5731" s="14" t="s">
        <v>166</v>
      </c>
      <c r="D5731" s="14" t="s">
        <v>41686</v>
      </c>
    </row>
    <row r="5732" spans="1:4" ht="15.75" customHeight="1">
      <c r="A5732" s="14" t="s">
        <v>10397</v>
      </c>
      <c r="B5732" s="370" t="s">
        <v>16788</v>
      </c>
      <c r="C5732" s="14" t="s">
        <v>166</v>
      </c>
      <c r="D5732" s="14" t="s">
        <v>41687</v>
      </c>
    </row>
    <row r="5733" spans="1:4" ht="15.75" customHeight="1">
      <c r="A5733" s="14" t="s">
        <v>10398</v>
      </c>
      <c r="B5733" s="370" t="s">
        <v>16789</v>
      </c>
      <c r="C5733" s="14" t="s">
        <v>166</v>
      </c>
      <c r="D5733" s="14" t="s">
        <v>41688</v>
      </c>
    </row>
    <row r="5734" spans="1:4" ht="15.75" customHeight="1">
      <c r="A5734" s="14" t="s">
        <v>10399</v>
      </c>
      <c r="B5734" s="370" t="s">
        <v>16790</v>
      </c>
      <c r="C5734" s="14" t="s">
        <v>166</v>
      </c>
      <c r="D5734" s="14" t="s">
        <v>41689</v>
      </c>
    </row>
    <row r="5735" spans="1:4" ht="15.75" customHeight="1">
      <c r="A5735" s="14" t="s">
        <v>10400</v>
      </c>
      <c r="B5735" s="370" t="s">
        <v>16791</v>
      </c>
      <c r="C5735" s="14" t="s">
        <v>166</v>
      </c>
      <c r="D5735" s="14" t="s">
        <v>41690</v>
      </c>
    </row>
    <row r="5736" spans="1:4" ht="15.75" customHeight="1">
      <c r="A5736" s="14" t="s">
        <v>10401</v>
      </c>
      <c r="B5736" s="370" t="s">
        <v>16792</v>
      </c>
      <c r="C5736" s="14" t="s">
        <v>166</v>
      </c>
      <c r="D5736" s="14" t="s">
        <v>41691</v>
      </c>
    </row>
    <row r="5737" spans="1:4" ht="15.75" customHeight="1">
      <c r="A5737" s="14" t="s">
        <v>10402</v>
      </c>
      <c r="B5737" s="370" t="s">
        <v>16793</v>
      </c>
      <c r="C5737" s="14" t="s">
        <v>166</v>
      </c>
      <c r="D5737" s="14" t="s">
        <v>41692</v>
      </c>
    </row>
    <row r="5738" spans="1:4" ht="15.75" customHeight="1">
      <c r="A5738" s="14" t="s">
        <v>10403</v>
      </c>
      <c r="B5738" s="370" t="s">
        <v>16794</v>
      </c>
      <c r="C5738" s="14" t="s">
        <v>166</v>
      </c>
      <c r="D5738" s="14" t="s">
        <v>41693</v>
      </c>
    </row>
    <row r="5739" spans="1:4" ht="15.75" customHeight="1">
      <c r="A5739" s="14" t="s">
        <v>10404</v>
      </c>
      <c r="B5739" s="370" t="s">
        <v>16795</v>
      </c>
      <c r="C5739" s="14" t="s">
        <v>166</v>
      </c>
      <c r="D5739" s="14" t="s">
        <v>41694</v>
      </c>
    </row>
    <row r="5740" spans="1:4" ht="15.75" customHeight="1">
      <c r="A5740" s="14" t="s">
        <v>10405</v>
      </c>
      <c r="B5740" s="370" t="s">
        <v>16796</v>
      </c>
      <c r="C5740" s="14" t="s">
        <v>166</v>
      </c>
      <c r="D5740" s="14" t="s">
        <v>40074</v>
      </c>
    </row>
    <row r="5741" spans="1:4" ht="15.75" customHeight="1">
      <c r="A5741" s="14" t="s">
        <v>10406</v>
      </c>
      <c r="B5741" s="370" t="s">
        <v>16797</v>
      </c>
      <c r="C5741" s="14" t="s">
        <v>166</v>
      </c>
      <c r="D5741" s="14" t="s">
        <v>41695</v>
      </c>
    </row>
    <row r="5742" spans="1:4" ht="15.75" customHeight="1">
      <c r="A5742" s="14" t="s">
        <v>10407</v>
      </c>
      <c r="B5742" s="370" t="s">
        <v>16798</v>
      </c>
      <c r="C5742" s="14" t="s">
        <v>166</v>
      </c>
      <c r="D5742" s="14" t="s">
        <v>41696</v>
      </c>
    </row>
    <row r="5743" spans="1:4" ht="15.75" customHeight="1">
      <c r="A5743" s="14" t="s">
        <v>10408</v>
      </c>
      <c r="B5743" s="370" t="s">
        <v>16799</v>
      </c>
      <c r="C5743" s="14" t="s">
        <v>166</v>
      </c>
      <c r="D5743" s="14" t="s">
        <v>40629</v>
      </c>
    </row>
    <row r="5744" spans="1:4" ht="15.75" customHeight="1">
      <c r="A5744" s="14" t="s">
        <v>10409</v>
      </c>
      <c r="B5744" s="370" t="s">
        <v>16800</v>
      </c>
      <c r="C5744" s="14" t="s">
        <v>166</v>
      </c>
      <c r="D5744" s="14" t="s">
        <v>41697</v>
      </c>
    </row>
    <row r="5745" spans="1:4" ht="15.75" customHeight="1">
      <c r="A5745" s="14" t="s">
        <v>10410</v>
      </c>
      <c r="B5745" s="370" t="s">
        <v>16801</v>
      </c>
      <c r="C5745" s="14" t="s">
        <v>166</v>
      </c>
      <c r="D5745" s="14" t="s">
        <v>41698</v>
      </c>
    </row>
    <row r="5746" spans="1:4" ht="15.75" customHeight="1">
      <c r="A5746" s="14" t="s">
        <v>10411</v>
      </c>
      <c r="B5746" s="370" t="s">
        <v>16802</v>
      </c>
      <c r="C5746" s="14" t="s">
        <v>166</v>
      </c>
      <c r="D5746" s="14" t="s">
        <v>41699</v>
      </c>
    </row>
    <row r="5747" spans="1:4" ht="15.75" customHeight="1">
      <c r="A5747" s="14" t="s">
        <v>10412</v>
      </c>
      <c r="B5747" s="370" t="s">
        <v>16803</v>
      </c>
      <c r="C5747" s="14" t="s">
        <v>166</v>
      </c>
      <c r="D5747" s="14" t="s">
        <v>41700</v>
      </c>
    </row>
    <row r="5748" spans="1:4" ht="15.75" customHeight="1">
      <c r="A5748" s="14" t="s">
        <v>10413</v>
      </c>
      <c r="B5748" s="370" t="s">
        <v>16804</v>
      </c>
      <c r="C5748" s="14" t="s">
        <v>166</v>
      </c>
      <c r="D5748" s="14" t="s">
        <v>41701</v>
      </c>
    </row>
    <row r="5749" spans="1:4" ht="15.75" customHeight="1">
      <c r="A5749" s="14" t="s">
        <v>10414</v>
      </c>
      <c r="B5749" s="370" t="s">
        <v>16805</v>
      </c>
      <c r="C5749" s="14" t="s">
        <v>166</v>
      </c>
      <c r="D5749" s="14" t="s">
        <v>41702</v>
      </c>
    </row>
    <row r="5750" spans="1:4" ht="15.75" customHeight="1">
      <c r="A5750" s="14" t="s">
        <v>10415</v>
      </c>
      <c r="B5750" s="370" t="s">
        <v>16806</v>
      </c>
      <c r="C5750" s="14" t="s">
        <v>166</v>
      </c>
      <c r="D5750" s="14" t="s">
        <v>41703</v>
      </c>
    </row>
    <row r="5751" spans="1:4" ht="15.75" customHeight="1">
      <c r="A5751" s="14" t="s">
        <v>10416</v>
      </c>
      <c r="B5751" s="370" t="s">
        <v>16807</v>
      </c>
      <c r="C5751" s="14" t="s">
        <v>166</v>
      </c>
      <c r="D5751" s="14" t="s">
        <v>41704</v>
      </c>
    </row>
    <row r="5752" spans="1:4" ht="15.75" customHeight="1">
      <c r="A5752" s="14" t="s">
        <v>10417</v>
      </c>
      <c r="B5752" s="370" t="s">
        <v>16808</v>
      </c>
      <c r="C5752" s="14" t="s">
        <v>166</v>
      </c>
      <c r="D5752" s="14" t="s">
        <v>41705</v>
      </c>
    </row>
    <row r="5753" spans="1:4" ht="15.75" customHeight="1">
      <c r="A5753" s="14" t="s">
        <v>10418</v>
      </c>
      <c r="B5753" s="370" t="s">
        <v>16809</v>
      </c>
      <c r="C5753" s="14" t="s">
        <v>166</v>
      </c>
      <c r="D5753" s="14" t="s">
        <v>41706</v>
      </c>
    </row>
    <row r="5754" spans="1:4" ht="15.75" customHeight="1">
      <c r="A5754" s="14" t="s">
        <v>10419</v>
      </c>
      <c r="B5754" s="370" t="s">
        <v>16810</v>
      </c>
      <c r="C5754" s="14" t="s">
        <v>166</v>
      </c>
      <c r="D5754" s="14" t="s">
        <v>41707</v>
      </c>
    </row>
    <row r="5755" spans="1:4" ht="15.75" customHeight="1">
      <c r="A5755" s="14" t="s">
        <v>10420</v>
      </c>
      <c r="B5755" s="370" t="s">
        <v>16811</v>
      </c>
      <c r="C5755" s="14" t="s">
        <v>166</v>
      </c>
      <c r="D5755" s="14" t="s">
        <v>41708</v>
      </c>
    </row>
    <row r="5756" spans="1:4" ht="15.75" customHeight="1">
      <c r="A5756" s="14" t="s">
        <v>10421</v>
      </c>
      <c r="B5756" s="370" t="s">
        <v>16812</v>
      </c>
      <c r="C5756" s="14" t="s">
        <v>166</v>
      </c>
      <c r="D5756" s="14" t="s">
        <v>41709</v>
      </c>
    </row>
    <row r="5757" spans="1:4" ht="15.75" customHeight="1">
      <c r="A5757" s="14" t="s">
        <v>10422</v>
      </c>
      <c r="B5757" s="370" t="s">
        <v>16813</v>
      </c>
      <c r="C5757" s="14" t="s">
        <v>166</v>
      </c>
      <c r="D5757" s="14" t="s">
        <v>41710</v>
      </c>
    </row>
    <row r="5758" spans="1:4" ht="15.75" customHeight="1">
      <c r="A5758" s="14" t="s">
        <v>10423</v>
      </c>
      <c r="B5758" s="370" t="s">
        <v>16814</v>
      </c>
      <c r="C5758" s="14" t="s">
        <v>166</v>
      </c>
      <c r="D5758" s="14" t="s">
        <v>41711</v>
      </c>
    </row>
    <row r="5759" spans="1:4" ht="15.75" customHeight="1">
      <c r="A5759" s="14" t="s">
        <v>10424</v>
      </c>
      <c r="B5759" s="370" t="s">
        <v>16815</v>
      </c>
      <c r="C5759" s="14" t="s">
        <v>160</v>
      </c>
      <c r="D5759" s="14" t="s">
        <v>41712</v>
      </c>
    </row>
    <row r="5760" spans="1:4" ht="15.75" customHeight="1">
      <c r="A5760" s="14" t="s">
        <v>10425</v>
      </c>
      <c r="B5760" s="370" t="s">
        <v>16816</v>
      </c>
      <c r="C5760" s="14" t="s">
        <v>160</v>
      </c>
      <c r="D5760" s="14" t="s">
        <v>19644</v>
      </c>
    </row>
    <row r="5761" spans="1:4" ht="15.75" customHeight="1">
      <c r="A5761" s="14" t="s">
        <v>10426</v>
      </c>
      <c r="B5761" s="370" t="s">
        <v>16817</v>
      </c>
      <c r="C5761" s="14" t="s">
        <v>166</v>
      </c>
      <c r="D5761" s="14" t="s">
        <v>41713</v>
      </c>
    </row>
    <row r="5762" spans="1:4" ht="15.75" customHeight="1">
      <c r="A5762" s="14" t="s">
        <v>10427</v>
      </c>
      <c r="B5762" s="370" t="s">
        <v>16818</v>
      </c>
      <c r="C5762" s="14" t="s">
        <v>166</v>
      </c>
      <c r="D5762" s="14" t="s">
        <v>41714</v>
      </c>
    </row>
    <row r="5763" spans="1:4" ht="15.75" customHeight="1">
      <c r="A5763" s="14" t="s">
        <v>10428</v>
      </c>
      <c r="B5763" s="370" t="s">
        <v>16819</v>
      </c>
      <c r="C5763" s="14" t="s">
        <v>166</v>
      </c>
      <c r="D5763" s="14" t="s">
        <v>41715</v>
      </c>
    </row>
    <row r="5764" spans="1:4" ht="15.75" customHeight="1">
      <c r="A5764" s="14" t="s">
        <v>10429</v>
      </c>
      <c r="B5764" s="370" t="s">
        <v>16820</v>
      </c>
      <c r="C5764" s="14" t="s">
        <v>166</v>
      </c>
      <c r="D5764" s="14" t="s">
        <v>41716</v>
      </c>
    </row>
    <row r="5765" spans="1:4" ht="15.75" customHeight="1">
      <c r="A5765" s="14" t="s">
        <v>10430</v>
      </c>
      <c r="B5765" s="370" t="s">
        <v>16821</v>
      </c>
      <c r="C5765" s="14" t="s">
        <v>166</v>
      </c>
      <c r="D5765" s="14" t="s">
        <v>41717</v>
      </c>
    </row>
    <row r="5766" spans="1:4" ht="15.75" customHeight="1">
      <c r="A5766" s="14" t="s">
        <v>10431</v>
      </c>
      <c r="B5766" s="370" t="s">
        <v>16822</v>
      </c>
      <c r="C5766" s="14" t="s">
        <v>166</v>
      </c>
      <c r="D5766" s="14" t="s">
        <v>41718</v>
      </c>
    </row>
    <row r="5767" spans="1:4" ht="15.75" customHeight="1">
      <c r="A5767" s="14" t="s">
        <v>10432</v>
      </c>
      <c r="B5767" s="370" t="s">
        <v>16823</v>
      </c>
      <c r="C5767" s="14" t="s">
        <v>166</v>
      </c>
      <c r="D5767" s="14" t="s">
        <v>41719</v>
      </c>
    </row>
    <row r="5768" spans="1:4" ht="15.75" customHeight="1">
      <c r="A5768" s="14" t="s">
        <v>10433</v>
      </c>
      <c r="B5768" s="370" t="s">
        <v>16824</v>
      </c>
      <c r="C5768" s="14" t="s">
        <v>166</v>
      </c>
      <c r="D5768" s="14" t="s">
        <v>41720</v>
      </c>
    </row>
    <row r="5769" spans="1:4" ht="15.75" customHeight="1">
      <c r="A5769" s="14" t="s">
        <v>10434</v>
      </c>
      <c r="B5769" s="370" t="s">
        <v>16825</v>
      </c>
      <c r="C5769" s="14" t="s">
        <v>166</v>
      </c>
      <c r="D5769" s="14" t="s">
        <v>41721</v>
      </c>
    </row>
    <row r="5770" spans="1:4" ht="15.75" customHeight="1">
      <c r="A5770" s="14" t="s">
        <v>10435</v>
      </c>
      <c r="B5770" s="370" t="s">
        <v>16826</v>
      </c>
      <c r="C5770" s="14" t="s">
        <v>166</v>
      </c>
      <c r="D5770" s="14" t="s">
        <v>41722</v>
      </c>
    </row>
    <row r="5771" spans="1:4" ht="15.75" customHeight="1">
      <c r="A5771" s="14" t="s">
        <v>10436</v>
      </c>
      <c r="B5771" s="370" t="s">
        <v>16827</v>
      </c>
      <c r="C5771" s="14" t="s">
        <v>167</v>
      </c>
      <c r="D5771" s="14" t="s">
        <v>41723</v>
      </c>
    </row>
    <row r="5772" spans="1:4" ht="15.75" customHeight="1">
      <c r="A5772" s="14" t="s">
        <v>10437</v>
      </c>
      <c r="B5772" s="370" t="s">
        <v>16828</v>
      </c>
      <c r="C5772" s="14" t="s">
        <v>167</v>
      </c>
      <c r="D5772" s="14" t="s">
        <v>41724</v>
      </c>
    </row>
    <row r="5773" spans="1:4" ht="15.75" customHeight="1">
      <c r="A5773" s="14" t="s">
        <v>10438</v>
      </c>
      <c r="B5773" s="370" t="s">
        <v>16829</v>
      </c>
      <c r="C5773" s="14" t="s">
        <v>167</v>
      </c>
      <c r="D5773" s="14" t="s">
        <v>41725</v>
      </c>
    </row>
    <row r="5774" spans="1:4" ht="15.75" customHeight="1">
      <c r="A5774" s="14" t="s">
        <v>10439</v>
      </c>
      <c r="B5774" s="370" t="s">
        <v>16830</v>
      </c>
      <c r="C5774" s="14" t="s">
        <v>167</v>
      </c>
      <c r="D5774" s="14" t="s">
        <v>41726</v>
      </c>
    </row>
    <row r="5775" spans="1:4" ht="15.75" customHeight="1">
      <c r="A5775" s="14" t="s">
        <v>10440</v>
      </c>
      <c r="B5775" s="370" t="s">
        <v>16831</v>
      </c>
      <c r="C5775" s="14" t="s">
        <v>166</v>
      </c>
      <c r="D5775" s="14" t="s">
        <v>37767</v>
      </c>
    </row>
    <row r="5776" spans="1:4" ht="15.75" customHeight="1">
      <c r="A5776" s="14" t="s">
        <v>10441</v>
      </c>
      <c r="B5776" s="370" t="s">
        <v>16832</v>
      </c>
      <c r="C5776" s="14" t="s">
        <v>166</v>
      </c>
      <c r="D5776" s="14" t="s">
        <v>41727</v>
      </c>
    </row>
    <row r="5777" spans="1:4" ht="15.75" customHeight="1">
      <c r="A5777" s="14" t="s">
        <v>10442</v>
      </c>
      <c r="B5777" s="370" t="s">
        <v>16833</v>
      </c>
      <c r="C5777" s="14" t="s">
        <v>166</v>
      </c>
      <c r="D5777" s="14" t="s">
        <v>36907</v>
      </c>
    </row>
    <row r="5778" spans="1:4" ht="15.75" customHeight="1">
      <c r="A5778" s="14" t="s">
        <v>10443</v>
      </c>
      <c r="B5778" s="370" t="s">
        <v>16834</v>
      </c>
      <c r="C5778" s="14" t="s">
        <v>166</v>
      </c>
      <c r="D5778" s="14" t="s">
        <v>19850</v>
      </c>
    </row>
    <row r="5779" spans="1:4" ht="15.75" customHeight="1">
      <c r="A5779" s="14" t="s">
        <v>10444</v>
      </c>
      <c r="B5779" s="370" t="s">
        <v>16835</v>
      </c>
      <c r="C5779" s="14" t="s">
        <v>166</v>
      </c>
      <c r="D5779" s="14" t="s">
        <v>19467</v>
      </c>
    </row>
    <row r="5780" spans="1:4" ht="15.75" customHeight="1">
      <c r="A5780" s="14" t="s">
        <v>10445</v>
      </c>
      <c r="B5780" s="370" t="s">
        <v>16836</v>
      </c>
      <c r="C5780" s="14" t="s">
        <v>166</v>
      </c>
      <c r="D5780" s="14" t="s">
        <v>41728</v>
      </c>
    </row>
    <row r="5781" spans="1:4" ht="15.75" customHeight="1">
      <c r="A5781" s="14" t="s">
        <v>10446</v>
      </c>
      <c r="B5781" s="370" t="s">
        <v>16837</v>
      </c>
      <c r="C5781" s="14" t="s">
        <v>166</v>
      </c>
      <c r="D5781" s="14" t="s">
        <v>36569</v>
      </c>
    </row>
    <row r="5782" spans="1:4" ht="15.75" customHeight="1">
      <c r="A5782" s="14" t="s">
        <v>10447</v>
      </c>
      <c r="B5782" s="370" t="s">
        <v>16838</v>
      </c>
      <c r="C5782" s="14" t="s">
        <v>167</v>
      </c>
      <c r="D5782" s="14" t="s">
        <v>41729</v>
      </c>
    </row>
    <row r="5783" spans="1:4" ht="40.5">
      <c r="A5783" s="14" t="s">
        <v>10448</v>
      </c>
      <c r="B5783" s="370" t="s">
        <v>16839</v>
      </c>
      <c r="C5783" s="14" t="s">
        <v>167</v>
      </c>
      <c r="D5783" s="14" t="s">
        <v>41730</v>
      </c>
    </row>
    <row r="5784" spans="1:4" ht="15.75" customHeight="1">
      <c r="A5784" s="14" t="s">
        <v>10449</v>
      </c>
      <c r="B5784" s="370" t="s">
        <v>16840</v>
      </c>
      <c r="C5784" s="14" t="s">
        <v>167</v>
      </c>
      <c r="D5784" s="14" t="s">
        <v>41731</v>
      </c>
    </row>
    <row r="5785" spans="1:4" ht="15.75" customHeight="1">
      <c r="A5785" s="14" t="s">
        <v>10450</v>
      </c>
      <c r="B5785" s="370" t="s">
        <v>16841</v>
      </c>
      <c r="C5785" s="14" t="s">
        <v>167</v>
      </c>
      <c r="D5785" s="14" t="s">
        <v>41732</v>
      </c>
    </row>
    <row r="5786" spans="1:4" ht="15.75" customHeight="1">
      <c r="A5786" s="14" t="s">
        <v>10451</v>
      </c>
      <c r="B5786" s="370" t="s">
        <v>16842</v>
      </c>
      <c r="C5786" s="14" t="s">
        <v>167</v>
      </c>
      <c r="D5786" s="14" t="s">
        <v>41733</v>
      </c>
    </row>
    <row r="5787" spans="1:4" ht="15.75" customHeight="1">
      <c r="A5787" s="14" t="s">
        <v>10452</v>
      </c>
      <c r="B5787" s="370" t="s">
        <v>16843</v>
      </c>
      <c r="C5787" s="14" t="s">
        <v>167</v>
      </c>
      <c r="D5787" s="14" t="s">
        <v>41734</v>
      </c>
    </row>
    <row r="5788" spans="1:4" ht="15.75" customHeight="1">
      <c r="A5788" s="14" t="s">
        <v>10453</v>
      </c>
      <c r="B5788" s="370" t="s">
        <v>16844</v>
      </c>
      <c r="C5788" s="14" t="s">
        <v>167</v>
      </c>
      <c r="D5788" s="14" t="s">
        <v>41735</v>
      </c>
    </row>
    <row r="5789" spans="1:4" ht="15.75" customHeight="1">
      <c r="A5789" s="14" t="s">
        <v>10454</v>
      </c>
      <c r="B5789" s="370" t="s">
        <v>16845</v>
      </c>
      <c r="C5789" s="14" t="s">
        <v>167</v>
      </c>
      <c r="D5789" s="14" t="s">
        <v>39811</v>
      </c>
    </row>
    <row r="5790" spans="1:4" ht="15.75" customHeight="1">
      <c r="A5790" s="14" t="s">
        <v>10455</v>
      </c>
      <c r="B5790" s="370" t="s">
        <v>16846</v>
      </c>
      <c r="C5790" s="14" t="s">
        <v>167</v>
      </c>
      <c r="D5790" s="14" t="s">
        <v>41718</v>
      </c>
    </row>
    <row r="5791" spans="1:4" ht="15.75" customHeight="1">
      <c r="A5791" s="14" t="s">
        <v>10456</v>
      </c>
      <c r="B5791" s="370" t="s">
        <v>16847</v>
      </c>
      <c r="C5791" s="14" t="s">
        <v>167</v>
      </c>
      <c r="D5791" s="14" t="s">
        <v>41736</v>
      </c>
    </row>
    <row r="5792" spans="1:4" ht="15.75" customHeight="1">
      <c r="A5792" s="14" t="s">
        <v>10457</v>
      </c>
      <c r="B5792" s="370" t="s">
        <v>16848</v>
      </c>
      <c r="C5792" s="14" t="s">
        <v>167</v>
      </c>
      <c r="D5792" s="14" t="s">
        <v>37521</v>
      </c>
    </row>
    <row r="5793" spans="1:4" ht="15.75" customHeight="1">
      <c r="A5793" s="14" t="s">
        <v>10458</v>
      </c>
      <c r="B5793" s="370" t="s">
        <v>16849</v>
      </c>
      <c r="C5793" s="14" t="s">
        <v>167</v>
      </c>
      <c r="D5793" s="14" t="s">
        <v>41737</v>
      </c>
    </row>
    <row r="5794" spans="1:4" ht="15.75" customHeight="1">
      <c r="A5794" s="14" t="s">
        <v>10459</v>
      </c>
      <c r="B5794" s="370" t="s">
        <v>16850</v>
      </c>
      <c r="C5794" s="14" t="s">
        <v>167</v>
      </c>
      <c r="D5794" s="14" t="s">
        <v>41738</v>
      </c>
    </row>
    <row r="5795" spans="1:4" ht="15.75" customHeight="1">
      <c r="A5795" s="14" t="s">
        <v>10460</v>
      </c>
      <c r="B5795" s="370" t="s">
        <v>16851</v>
      </c>
      <c r="C5795" s="14" t="s">
        <v>167</v>
      </c>
      <c r="D5795" s="14" t="s">
        <v>41739</v>
      </c>
    </row>
    <row r="5796" spans="1:4" ht="15.75" customHeight="1">
      <c r="A5796" s="14" t="s">
        <v>10461</v>
      </c>
      <c r="B5796" s="370" t="s">
        <v>16852</v>
      </c>
      <c r="C5796" s="14" t="s">
        <v>167</v>
      </c>
      <c r="D5796" s="14" t="s">
        <v>38136</v>
      </c>
    </row>
    <row r="5797" spans="1:4" ht="15.75" customHeight="1">
      <c r="A5797" s="14" t="s">
        <v>10462</v>
      </c>
      <c r="B5797" s="370" t="s">
        <v>16853</v>
      </c>
      <c r="C5797" s="14" t="s">
        <v>167</v>
      </c>
      <c r="D5797" s="14" t="s">
        <v>37175</v>
      </c>
    </row>
    <row r="5798" spans="1:4" ht="15.75" customHeight="1">
      <c r="A5798" s="14" t="s">
        <v>10463</v>
      </c>
      <c r="B5798" s="370" t="s">
        <v>16854</v>
      </c>
      <c r="C5798" s="14" t="s">
        <v>167</v>
      </c>
      <c r="D5798" s="14" t="s">
        <v>37930</v>
      </c>
    </row>
    <row r="5799" spans="1:4" ht="15.75" customHeight="1">
      <c r="A5799" s="14" t="s">
        <v>10464</v>
      </c>
      <c r="B5799" s="370" t="s">
        <v>16855</v>
      </c>
      <c r="C5799" s="14" t="s">
        <v>167</v>
      </c>
      <c r="D5799" s="14" t="s">
        <v>41740</v>
      </c>
    </row>
    <row r="5800" spans="1:4" ht="15.75" customHeight="1">
      <c r="A5800" s="14" t="s">
        <v>10465</v>
      </c>
      <c r="B5800" s="370" t="s">
        <v>16856</v>
      </c>
      <c r="C5800" s="14" t="s">
        <v>167</v>
      </c>
      <c r="D5800" s="14" t="s">
        <v>41741</v>
      </c>
    </row>
    <row r="5801" spans="1:4" ht="15.75" customHeight="1">
      <c r="A5801" s="14" t="s">
        <v>10466</v>
      </c>
      <c r="B5801" s="370" t="s">
        <v>16857</v>
      </c>
      <c r="C5801" s="14" t="s">
        <v>167</v>
      </c>
      <c r="D5801" s="14" t="s">
        <v>41742</v>
      </c>
    </row>
    <row r="5802" spans="1:4" ht="15.75" customHeight="1">
      <c r="A5802" s="14" t="s">
        <v>10467</v>
      </c>
      <c r="B5802" s="370" t="s">
        <v>16858</v>
      </c>
      <c r="C5802" s="14" t="s">
        <v>167</v>
      </c>
      <c r="D5802" s="14" t="s">
        <v>39062</v>
      </c>
    </row>
    <row r="5803" spans="1:4" ht="15.75" customHeight="1">
      <c r="A5803" s="14" t="s">
        <v>10468</v>
      </c>
      <c r="B5803" s="370" t="s">
        <v>16859</v>
      </c>
      <c r="C5803" s="14" t="s">
        <v>167</v>
      </c>
      <c r="D5803" s="14" t="s">
        <v>41743</v>
      </c>
    </row>
    <row r="5804" spans="1:4" ht="15.75" customHeight="1">
      <c r="A5804" s="14" t="s">
        <v>10469</v>
      </c>
      <c r="B5804" s="370" t="s">
        <v>16860</v>
      </c>
      <c r="C5804" s="14" t="s">
        <v>167</v>
      </c>
      <c r="D5804" s="14" t="s">
        <v>41744</v>
      </c>
    </row>
    <row r="5805" spans="1:4" ht="15.75" customHeight="1">
      <c r="A5805" s="14" t="s">
        <v>10470</v>
      </c>
      <c r="B5805" s="370" t="s">
        <v>16861</v>
      </c>
      <c r="C5805" s="14" t="s">
        <v>167</v>
      </c>
      <c r="D5805" s="14" t="s">
        <v>41745</v>
      </c>
    </row>
    <row r="5806" spans="1:4" ht="15.75" customHeight="1">
      <c r="A5806" s="14" t="s">
        <v>10471</v>
      </c>
      <c r="B5806" s="370" t="s">
        <v>16862</v>
      </c>
      <c r="C5806" s="14" t="s">
        <v>167</v>
      </c>
      <c r="D5806" s="14" t="s">
        <v>41746</v>
      </c>
    </row>
    <row r="5807" spans="1:4" ht="15.75" customHeight="1">
      <c r="A5807" s="14" t="s">
        <v>10472</v>
      </c>
      <c r="B5807" s="370" t="s">
        <v>16863</v>
      </c>
      <c r="C5807" s="14" t="s">
        <v>167</v>
      </c>
      <c r="D5807" s="14" t="s">
        <v>41747</v>
      </c>
    </row>
    <row r="5808" spans="1:4" ht="15.75" customHeight="1">
      <c r="A5808" s="14" t="s">
        <v>10473</v>
      </c>
      <c r="B5808" s="370" t="s">
        <v>16864</v>
      </c>
      <c r="C5808" s="14" t="s">
        <v>167</v>
      </c>
      <c r="D5808" s="14" t="s">
        <v>41748</v>
      </c>
    </row>
    <row r="5809" spans="1:4" ht="15.75" customHeight="1">
      <c r="A5809" s="14" t="s">
        <v>10474</v>
      </c>
      <c r="B5809" s="370" t="s">
        <v>16865</v>
      </c>
      <c r="C5809" s="14" t="s">
        <v>167</v>
      </c>
      <c r="D5809" s="14" t="s">
        <v>41749</v>
      </c>
    </row>
    <row r="5810" spans="1:4" ht="15.75" customHeight="1">
      <c r="A5810" s="14" t="s">
        <v>10475</v>
      </c>
      <c r="B5810" s="370" t="s">
        <v>16866</v>
      </c>
      <c r="C5810" s="14" t="s">
        <v>166</v>
      </c>
      <c r="D5810" s="14" t="s">
        <v>41750</v>
      </c>
    </row>
    <row r="5811" spans="1:4" ht="15.75" customHeight="1">
      <c r="A5811" s="14" t="s">
        <v>10476</v>
      </c>
      <c r="B5811" s="370" t="s">
        <v>16867</v>
      </c>
      <c r="C5811" s="14" t="s">
        <v>166</v>
      </c>
      <c r="D5811" s="14" t="s">
        <v>41751</v>
      </c>
    </row>
    <row r="5812" spans="1:4" ht="15.75" customHeight="1">
      <c r="A5812" s="14" t="s">
        <v>10477</v>
      </c>
      <c r="B5812" s="370" t="s">
        <v>16868</v>
      </c>
      <c r="C5812" s="14" t="s">
        <v>166</v>
      </c>
      <c r="D5812" s="14" t="s">
        <v>41752</v>
      </c>
    </row>
    <row r="5813" spans="1:4" ht="15.75" customHeight="1">
      <c r="A5813" s="14" t="s">
        <v>10478</v>
      </c>
      <c r="B5813" s="370" t="s">
        <v>16869</v>
      </c>
      <c r="C5813" s="14" t="s">
        <v>166</v>
      </c>
      <c r="D5813" s="14" t="s">
        <v>41753</v>
      </c>
    </row>
    <row r="5814" spans="1:4" ht="15.75" customHeight="1">
      <c r="A5814" s="14" t="s">
        <v>10479</v>
      </c>
      <c r="B5814" s="370" t="s">
        <v>16870</v>
      </c>
      <c r="C5814" s="14" t="s">
        <v>166</v>
      </c>
      <c r="D5814" s="14" t="s">
        <v>41754</v>
      </c>
    </row>
    <row r="5815" spans="1:4" ht="15.75" customHeight="1">
      <c r="A5815" s="14" t="s">
        <v>10480</v>
      </c>
      <c r="B5815" s="370" t="s">
        <v>16871</v>
      </c>
      <c r="C5815" s="14" t="s">
        <v>166</v>
      </c>
      <c r="D5815" s="14" t="s">
        <v>41755</v>
      </c>
    </row>
    <row r="5816" spans="1:4" ht="15.75" customHeight="1">
      <c r="A5816" s="14" t="s">
        <v>10481</v>
      </c>
      <c r="B5816" s="370" t="s">
        <v>16872</v>
      </c>
      <c r="C5816" s="14" t="s">
        <v>166</v>
      </c>
      <c r="D5816" s="14" t="s">
        <v>21680</v>
      </c>
    </row>
    <row r="5817" spans="1:4" ht="15.75" customHeight="1">
      <c r="A5817" s="14" t="s">
        <v>10482</v>
      </c>
      <c r="B5817" s="370" t="s">
        <v>16873</v>
      </c>
      <c r="C5817" s="14" t="s">
        <v>166</v>
      </c>
      <c r="D5817" s="14" t="s">
        <v>41237</v>
      </c>
    </row>
    <row r="5818" spans="1:4" ht="15.75" customHeight="1">
      <c r="A5818" s="14" t="s">
        <v>10483</v>
      </c>
      <c r="B5818" s="370" t="s">
        <v>16874</v>
      </c>
      <c r="C5818" s="14" t="s">
        <v>166</v>
      </c>
      <c r="D5818" s="14" t="s">
        <v>19016</v>
      </c>
    </row>
    <row r="5819" spans="1:4" ht="15.75" customHeight="1">
      <c r="A5819" s="14" t="s">
        <v>10484</v>
      </c>
      <c r="B5819" s="370" t="s">
        <v>16875</v>
      </c>
      <c r="C5819" s="14" t="s">
        <v>166</v>
      </c>
      <c r="D5819" s="14" t="s">
        <v>41756</v>
      </c>
    </row>
    <row r="5820" spans="1:4" ht="15.75" customHeight="1">
      <c r="A5820" s="14" t="s">
        <v>10485</v>
      </c>
      <c r="B5820" s="370" t="s">
        <v>16876</v>
      </c>
      <c r="C5820" s="14" t="s">
        <v>166</v>
      </c>
      <c r="D5820" s="14" t="s">
        <v>21788</v>
      </c>
    </row>
    <row r="5821" spans="1:4" ht="15.75" customHeight="1">
      <c r="A5821" s="14" t="s">
        <v>10486</v>
      </c>
      <c r="B5821" s="370" t="s">
        <v>16877</v>
      </c>
      <c r="C5821" s="14" t="s">
        <v>166</v>
      </c>
      <c r="D5821" s="14" t="s">
        <v>41757</v>
      </c>
    </row>
    <row r="5822" spans="1:4" ht="15.75" customHeight="1">
      <c r="A5822" s="14" t="s">
        <v>10487</v>
      </c>
      <c r="B5822" s="370" t="s">
        <v>16878</v>
      </c>
      <c r="C5822" s="14" t="s">
        <v>166</v>
      </c>
      <c r="D5822" s="14" t="s">
        <v>41201</v>
      </c>
    </row>
    <row r="5823" spans="1:4" ht="15.75" customHeight="1">
      <c r="A5823" s="14" t="s">
        <v>10488</v>
      </c>
      <c r="B5823" s="370" t="s">
        <v>16879</v>
      </c>
      <c r="C5823" s="14" t="s">
        <v>166</v>
      </c>
      <c r="D5823" s="14" t="s">
        <v>37144</v>
      </c>
    </row>
    <row r="5824" spans="1:4" ht="15.75" customHeight="1">
      <c r="A5824" s="14" t="s">
        <v>10489</v>
      </c>
      <c r="B5824" s="370" t="s">
        <v>16880</v>
      </c>
      <c r="C5824" s="14" t="s">
        <v>166</v>
      </c>
      <c r="D5824" s="14" t="s">
        <v>18962</v>
      </c>
    </row>
    <row r="5825" spans="1:4" ht="15.75" customHeight="1">
      <c r="A5825" s="14" t="s">
        <v>10490</v>
      </c>
      <c r="B5825" s="370" t="s">
        <v>16881</v>
      </c>
      <c r="C5825" s="14" t="s">
        <v>166</v>
      </c>
      <c r="D5825" s="14" t="s">
        <v>41572</v>
      </c>
    </row>
    <row r="5826" spans="1:4" ht="15.75" customHeight="1">
      <c r="A5826" s="14" t="s">
        <v>10491</v>
      </c>
      <c r="B5826" s="370" t="s">
        <v>16882</v>
      </c>
      <c r="C5826" s="14" t="s">
        <v>166</v>
      </c>
      <c r="D5826" s="14" t="s">
        <v>41758</v>
      </c>
    </row>
    <row r="5827" spans="1:4" ht="15.75" customHeight="1">
      <c r="A5827" s="14" t="s">
        <v>10492</v>
      </c>
      <c r="B5827" s="370" t="s">
        <v>16883</v>
      </c>
      <c r="C5827" s="14" t="s">
        <v>166</v>
      </c>
      <c r="D5827" s="14" t="s">
        <v>41059</v>
      </c>
    </row>
    <row r="5828" spans="1:4" ht="15.75" customHeight="1">
      <c r="A5828" s="14" t="s">
        <v>10493</v>
      </c>
      <c r="B5828" s="370" t="s">
        <v>16884</v>
      </c>
      <c r="C5828" s="14" t="s">
        <v>166</v>
      </c>
      <c r="D5828" s="14" t="s">
        <v>41759</v>
      </c>
    </row>
    <row r="5829" spans="1:4" ht="15.75" customHeight="1">
      <c r="A5829" s="14" t="s">
        <v>10494</v>
      </c>
      <c r="B5829" s="370" t="s">
        <v>16885</v>
      </c>
      <c r="C5829" s="14" t="s">
        <v>166</v>
      </c>
      <c r="D5829" s="14" t="s">
        <v>41760</v>
      </c>
    </row>
    <row r="5830" spans="1:4" ht="15.75" customHeight="1">
      <c r="A5830" s="14" t="s">
        <v>10495</v>
      </c>
      <c r="B5830" s="370" t="s">
        <v>16886</v>
      </c>
      <c r="C5830" s="14" t="s">
        <v>166</v>
      </c>
      <c r="D5830" s="14" t="s">
        <v>19077</v>
      </c>
    </row>
    <row r="5831" spans="1:4" ht="15.75" customHeight="1">
      <c r="A5831" s="14" t="s">
        <v>10496</v>
      </c>
      <c r="B5831" s="370" t="s">
        <v>16887</v>
      </c>
      <c r="C5831" s="14" t="s">
        <v>167</v>
      </c>
      <c r="D5831" s="14" t="s">
        <v>41761</v>
      </c>
    </row>
    <row r="5832" spans="1:4" ht="15.75" customHeight="1">
      <c r="A5832" s="14" t="s">
        <v>10497</v>
      </c>
      <c r="B5832" s="370" t="s">
        <v>16888</v>
      </c>
      <c r="C5832" s="14" t="s">
        <v>167</v>
      </c>
      <c r="D5832" s="14" t="s">
        <v>41762</v>
      </c>
    </row>
    <row r="5833" spans="1:4" ht="15.75" customHeight="1">
      <c r="A5833" s="14" t="s">
        <v>10498</v>
      </c>
      <c r="B5833" s="370" t="s">
        <v>16889</v>
      </c>
      <c r="C5833" s="14" t="s">
        <v>166</v>
      </c>
      <c r="D5833" s="14" t="s">
        <v>21883</v>
      </c>
    </row>
    <row r="5834" spans="1:4" ht="15.75" customHeight="1">
      <c r="A5834" s="14" t="s">
        <v>10499</v>
      </c>
      <c r="B5834" s="370" t="s">
        <v>16890</v>
      </c>
      <c r="C5834" s="14" t="s">
        <v>166</v>
      </c>
      <c r="D5834" s="14" t="s">
        <v>41763</v>
      </c>
    </row>
    <row r="5835" spans="1:4" ht="15.75" customHeight="1">
      <c r="A5835" s="14" t="s">
        <v>10500</v>
      </c>
      <c r="B5835" s="370" t="s">
        <v>16891</v>
      </c>
      <c r="C5835" s="14" t="s">
        <v>166</v>
      </c>
      <c r="D5835" s="14" t="s">
        <v>18690</v>
      </c>
    </row>
    <row r="5836" spans="1:4" ht="15.75" customHeight="1">
      <c r="A5836" s="14" t="s">
        <v>10501</v>
      </c>
      <c r="B5836" s="370" t="s">
        <v>16892</v>
      </c>
      <c r="C5836" s="14" t="s">
        <v>166</v>
      </c>
      <c r="D5836" s="14" t="s">
        <v>18676</v>
      </c>
    </row>
    <row r="5837" spans="1:4" ht="15.75" customHeight="1">
      <c r="A5837" s="14" t="s">
        <v>10502</v>
      </c>
      <c r="B5837" s="370" t="s">
        <v>16893</v>
      </c>
      <c r="C5837" s="14" t="s">
        <v>167</v>
      </c>
      <c r="D5837" s="14" t="s">
        <v>37151</v>
      </c>
    </row>
    <row r="5838" spans="1:4" ht="15.75" customHeight="1">
      <c r="A5838" s="14" t="s">
        <v>10503</v>
      </c>
      <c r="B5838" s="370" t="s">
        <v>16894</v>
      </c>
      <c r="C5838" s="14" t="s">
        <v>167</v>
      </c>
      <c r="D5838" s="14" t="s">
        <v>41764</v>
      </c>
    </row>
    <row r="5839" spans="1:4" ht="15.75" customHeight="1">
      <c r="A5839" s="14" t="s">
        <v>10504</v>
      </c>
      <c r="B5839" s="370" t="s">
        <v>16895</v>
      </c>
      <c r="C5839" s="14" t="s">
        <v>167</v>
      </c>
      <c r="D5839" s="14" t="s">
        <v>41605</v>
      </c>
    </row>
    <row r="5840" spans="1:4" ht="15.75" customHeight="1">
      <c r="A5840" s="14" t="s">
        <v>10505</v>
      </c>
      <c r="B5840" s="370" t="s">
        <v>16896</v>
      </c>
      <c r="C5840" s="14" t="s">
        <v>167</v>
      </c>
      <c r="D5840" s="14" t="s">
        <v>41765</v>
      </c>
    </row>
    <row r="5841" spans="1:4" ht="15.75" customHeight="1">
      <c r="A5841" s="14" t="s">
        <v>10506</v>
      </c>
      <c r="B5841" s="370" t="s">
        <v>16897</v>
      </c>
      <c r="C5841" s="14" t="s">
        <v>167</v>
      </c>
      <c r="D5841" s="14" t="s">
        <v>41766</v>
      </c>
    </row>
    <row r="5842" spans="1:4" ht="15.75" customHeight="1">
      <c r="A5842" s="14" t="s">
        <v>10507</v>
      </c>
      <c r="B5842" s="370" t="s">
        <v>16898</v>
      </c>
      <c r="C5842" s="14" t="s">
        <v>167</v>
      </c>
      <c r="D5842" s="14" t="s">
        <v>41767</v>
      </c>
    </row>
    <row r="5843" spans="1:4" ht="15.75" customHeight="1">
      <c r="A5843" s="14" t="s">
        <v>10508</v>
      </c>
      <c r="B5843" s="370" t="s">
        <v>16899</v>
      </c>
      <c r="C5843" s="14" t="s">
        <v>167</v>
      </c>
      <c r="D5843" s="14" t="s">
        <v>41768</v>
      </c>
    </row>
    <row r="5844" spans="1:4" ht="15.75" customHeight="1">
      <c r="A5844" s="14" t="s">
        <v>10509</v>
      </c>
      <c r="B5844" s="370" t="s">
        <v>16900</v>
      </c>
      <c r="C5844" s="14" t="s">
        <v>167</v>
      </c>
      <c r="D5844" s="14" t="s">
        <v>39786</v>
      </c>
    </row>
    <row r="5845" spans="1:4" ht="15.75" customHeight="1">
      <c r="A5845" s="14" t="s">
        <v>10510</v>
      </c>
      <c r="B5845" s="370" t="s">
        <v>16901</v>
      </c>
      <c r="C5845" s="14" t="s">
        <v>167</v>
      </c>
      <c r="D5845" s="14" t="s">
        <v>41769</v>
      </c>
    </row>
    <row r="5846" spans="1:4" ht="15.75" customHeight="1">
      <c r="A5846" s="14" t="s">
        <v>10511</v>
      </c>
      <c r="B5846" s="370" t="s">
        <v>16902</v>
      </c>
      <c r="C5846" s="14" t="s">
        <v>167</v>
      </c>
      <c r="D5846" s="14" t="s">
        <v>41770</v>
      </c>
    </row>
    <row r="5847" spans="1:4" ht="15.75" customHeight="1">
      <c r="A5847" s="14" t="s">
        <v>10512</v>
      </c>
      <c r="B5847" s="370" t="s">
        <v>16903</v>
      </c>
      <c r="C5847" s="14" t="s">
        <v>166</v>
      </c>
      <c r="D5847" s="14" t="s">
        <v>19668</v>
      </c>
    </row>
    <row r="5848" spans="1:4" ht="15.75" customHeight="1">
      <c r="A5848" s="14" t="s">
        <v>10513</v>
      </c>
      <c r="B5848" s="370" t="s">
        <v>16904</v>
      </c>
      <c r="C5848" s="14" t="s">
        <v>167</v>
      </c>
      <c r="D5848" s="14" t="s">
        <v>41771</v>
      </c>
    </row>
    <row r="5849" spans="1:4" ht="15.75" customHeight="1">
      <c r="A5849" s="14" t="s">
        <v>10514</v>
      </c>
      <c r="B5849" s="370" t="s">
        <v>16905</v>
      </c>
      <c r="C5849" s="14" t="s">
        <v>167</v>
      </c>
      <c r="D5849" s="14" t="s">
        <v>41772</v>
      </c>
    </row>
    <row r="5850" spans="1:4" ht="15.75" customHeight="1">
      <c r="A5850" s="14" t="s">
        <v>10515</v>
      </c>
      <c r="B5850" s="370" t="s">
        <v>16906</v>
      </c>
      <c r="C5850" s="14" t="s">
        <v>167</v>
      </c>
      <c r="D5850" s="14" t="s">
        <v>41773</v>
      </c>
    </row>
    <row r="5851" spans="1:4" ht="15.75" customHeight="1">
      <c r="A5851" s="14" t="s">
        <v>10516</v>
      </c>
      <c r="B5851" s="370" t="s">
        <v>16907</v>
      </c>
      <c r="C5851" s="14" t="s">
        <v>167</v>
      </c>
      <c r="D5851" s="14" t="s">
        <v>41774</v>
      </c>
    </row>
    <row r="5852" spans="1:4" ht="15.75" customHeight="1">
      <c r="A5852" s="14" t="s">
        <v>10517</v>
      </c>
      <c r="B5852" s="370" t="s">
        <v>16908</v>
      </c>
      <c r="C5852" s="14" t="s">
        <v>167</v>
      </c>
      <c r="D5852" s="14" t="s">
        <v>41775</v>
      </c>
    </row>
    <row r="5853" spans="1:4" ht="15.75" customHeight="1">
      <c r="A5853" s="14" t="s">
        <v>10518</v>
      </c>
      <c r="B5853" s="370" t="s">
        <v>16909</v>
      </c>
      <c r="C5853" s="14" t="s">
        <v>167</v>
      </c>
      <c r="D5853" s="14" t="s">
        <v>41776</v>
      </c>
    </row>
    <row r="5854" spans="1:4" ht="15.75" customHeight="1">
      <c r="A5854" s="14" t="s">
        <v>10519</v>
      </c>
      <c r="B5854" s="370" t="s">
        <v>16910</v>
      </c>
      <c r="C5854" s="14" t="s">
        <v>167</v>
      </c>
      <c r="D5854" s="14" t="s">
        <v>41777</v>
      </c>
    </row>
    <row r="5855" spans="1:4" ht="15.75" customHeight="1">
      <c r="A5855" s="14" t="s">
        <v>10520</v>
      </c>
      <c r="B5855" s="370" t="s">
        <v>16911</v>
      </c>
      <c r="C5855" s="14" t="s">
        <v>167</v>
      </c>
      <c r="D5855" s="14" t="s">
        <v>41778</v>
      </c>
    </row>
    <row r="5856" spans="1:4" ht="15.75" customHeight="1">
      <c r="A5856" s="14" t="s">
        <v>10521</v>
      </c>
      <c r="B5856" s="370" t="s">
        <v>16912</v>
      </c>
      <c r="C5856" s="14" t="s">
        <v>167</v>
      </c>
      <c r="D5856" s="14" t="s">
        <v>41779</v>
      </c>
    </row>
    <row r="5857" spans="1:4" ht="15.75" customHeight="1">
      <c r="A5857" s="14" t="s">
        <v>10522</v>
      </c>
      <c r="B5857" s="370" t="s">
        <v>16913</v>
      </c>
      <c r="C5857" s="14" t="s">
        <v>167</v>
      </c>
      <c r="D5857" s="14" t="s">
        <v>41780</v>
      </c>
    </row>
    <row r="5858" spans="1:4" ht="15.75" customHeight="1">
      <c r="A5858" s="14" t="s">
        <v>10523</v>
      </c>
      <c r="B5858" s="370" t="s">
        <v>16914</v>
      </c>
      <c r="C5858" s="14" t="s">
        <v>167</v>
      </c>
      <c r="D5858" s="14" t="s">
        <v>19453</v>
      </c>
    </row>
    <row r="5859" spans="1:4" ht="15.75" customHeight="1">
      <c r="A5859" s="14" t="s">
        <v>10524</v>
      </c>
      <c r="B5859" s="370" t="s">
        <v>16915</v>
      </c>
      <c r="C5859" s="14" t="s">
        <v>166</v>
      </c>
      <c r="D5859" s="14" t="s">
        <v>18550</v>
      </c>
    </row>
    <row r="5860" spans="1:4" ht="15.75" customHeight="1">
      <c r="A5860" s="14" t="s">
        <v>10525</v>
      </c>
      <c r="B5860" s="370" t="s">
        <v>16916</v>
      </c>
      <c r="C5860" s="14" t="s">
        <v>167</v>
      </c>
      <c r="D5860" s="14" t="s">
        <v>21746</v>
      </c>
    </row>
    <row r="5861" spans="1:4" ht="15.75" customHeight="1">
      <c r="A5861" s="14" t="s">
        <v>10526</v>
      </c>
      <c r="B5861" s="370" t="s">
        <v>16917</v>
      </c>
      <c r="C5861" s="14" t="s">
        <v>167</v>
      </c>
      <c r="D5861" s="14" t="s">
        <v>22122</v>
      </c>
    </row>
    <row r="5862" spans="1:4" ht="15.75" customHeight="1">
      <c r="A5862" s="14" t="s">
        <v>10527</v>
      </c>
      <c r="B5862" s="370" t="s">
        <v>16918</v>
      </c>
      <c r="C5862" s="14" t="s">
        <v>166</v>
      </c>
      <c r="D5862" s="14" t="s">
        <v>41781</v>
      </c>
    </row>
    <row r="5863" spans="1:4" ht="15.75" customHeight="1">
      <c r="A5863" s="14" t="s">
        <v>10528</v>
      </c>
      <c r="B5863" s="370" t="s">
        <v>16919</v>
      </c>
      <c r="C5863" s="14" t="s">
        <v>166</v>
      </c>
      <c r="D5863" s="14" t="s">
        <v>41782</v>
      </c>
    </row>
    <row r="5864" spans="1:4" ht="15.75" customHeight="1">
      <c r="A5864" s="14" t="s">
        <v>10529</v>
      </c>
      <c r="B5864" s="370" t="s">
        <v>16920</v>
      </c>
      <c r="C5864" s="14" t="s">
        <v>166</v>
      </c>
      <c r="D5864" s="14" t="s">
        <v>41783</v>
      </c>
    </row>
    <row r="5865" spans="1:4" ht="15.75" customHeight="1">
      <c r="A5865" s="14" t="s">
        <v>10530</v>
      </c>
      <c r="B5865" s="370" t="s">
        <v>16921</v>
      </c>
      <c r="C5865" s="14" t="s">
        <v>166</v>
      </c>
      <c r="D5865" s="14" t="s">
        <v>36986</v>
      </c>
    </row>
    <row r="5866" spans="1:4" ht="15.75" customHeight="1">
      <c r="A5866" s="14" t="s">
        <v>10531</v>
      </c>
      <c r="B5866" s="370" t="s">
        <v>16922</v>
      </c>
      <c r="C5866" s="14" t="s">
        <v>166</v>
      </c>
      <c r="D5866" s="14" t="s">
        <v>37824</v>
      </c>
    </row>
    <row r="5867" spans="1:4" ht="15.75" customHeight="1">
      <c r="A5867" s="14" t="s">
        <v>10532</v>
      </c>
      <c r="B5867" s="370" t="s">
        <v>16923</v>
      </c>
      <c r="C5867" s="14" t="s">
        <v>166</v>
      </c>
      <c r="D5867" s="14" t="s">
        <v>40794</v>
      </c>
    </row>
    <row r="5868" spans="1:4" ht="15.75" customHeight="1">
      <c r="A5868" s="14" t="s">
        <v>10533</v>
      </c>
      <c r="B5868" s="370" t="s">
        <v>16924</v>
      </c>
      <c r="C5868" s="14" t="s">
        <v>166</v>
      </c>
      <c r="D5868" s="14" t="s">
        <v>41784</v>
      </c>
    </row>
    <row r="5869" spans="1:4" ht="15.75" customHeight="1">
      <c r="A5869" s="14" t="s">
        <v>10534</v>
      </c>
      <c r="B5869" s="370" t="s">
        <v>16925</v>
      </c>
      <c r="C5869" s="14" t="s">
        <v>166</v>
      </c>
      <c r="D5869" s="14" t="s">
        <v>41785</v>
      </c>
    </row>
    <row r="5870" spans="1:4" ht="15.75" customHeight="1">
      <c r="A5870" s="14" t="s">
        <v>10535</v>
      </c>
      <c r="B5870" s="370" t="s">
        <v>16926</v>
      </c>
      <c r="C5870" s="14" t="s">
        <v>166</v>
      </c>
      <c r="D5870" s="14" t="s">
        <v>41637</v>
      </c>
    </row>
    <row r="5871" spans="1:4" ht="15.75" customHeight="1">
      <c r="A5871" s="14" t="s">
        <v>10536</v>
      </c>
      <c r="B5871" s="370" t="s">
        <v>16927</v>
      </c>
      <c r="C5871" s="14" t="s">
        <v>166</v>
      </c>
      <c r="D5871" s="14" t="s">
        <v>36622</v>
      </c>
    </row>
    <row r="5872" spans="1:4" ht="15.75" customHeight="1">
      <c r="A5872" s="14" t="s">
        <v>10537</v>
      </c>
      <c r="B5872" s="370" t="s">
        <v>16928</v>
      </c>
      <c r="C5872" s="14" t="s">
        <v>166</v>
      </c>
      <c r="D5872" s="14" t="s">
        <v>41786</v>
      </c>
    </row>
    <row r="5873" spans="1:4" ht="15.75" customHeight="1">
      <c r="A5873" s="14" t="s">
        <v>10538</v>
      </c>
      <c r="B5873" s="370" t="s">
        <v>16929</v>
      </c>
      <c r="C5873" s="14" t="s">
        <v>166</v>
      </c>
      <c r="D5873" s="14" t="s">
        <v>21665</v>
      </c>
    </row>
    <row r="5874" spans="1:4" ht="15.75" customHeight="1">
      <c r="A5874" s="14" t="s">
        <v>10539</v>
      </c>
      <c r="B5874" s="370" t="s">
        <v>16930</v>
      </c>
      <c r="C5874" s="14" t="s">
        <v>166</v>
      </c>
      <c r="D5874" s="14" t="s">
        <v>41787</v>
      </c>
    </row>
    <row r="5875" spans="1:4" ht="15.75" customHeight="1">
      <c r="A5875" s="14" t="s">
        <v>10540</v>
      </c>
      <c r="B5875" s="370" t="s">
        <v>16931</v>
      </c>
      <c r="C5875" s="14" t="s">
        <v>166</v>
      </c>
      <c r="D5875" s="14" t="s">
        <v>41788</v>
      </c>
    </row>
    <row r="5876" spans="1:4" ht="15.75" customHeight="1">
      <c r="A5876" s="14" t="s">
        <v>10541</v>
      </c>
      <c r="B5876" s="370" t="s">
        <v>16932</v>
      </c>
      <c r="C5876" s="14" t="s">
        <v>166</v>
      </c>
      <c r="D5876" s="14" t="s">
        <v>41789</v>
      </c>
    </row>
    <row r="5877" spans="1:4" ht="15.75" customHeight="1">
      <c r="A5877" s="14" t="s">
        <v>10542</v>
      </c>
      <c r="B5877" s="370" t="s">
        <v>16933</v>
      </c>
      <c r="C5877" s="14" t="s">
        <v>166</v>
      </c>
      <c r="D5877" s="14" t="s">
        <v>37247</v>
      </c>
    </row>
    <row r="5878" spans="1:4" ht="15.75" customHeight="1">
      <c r="A5878" s="14" t="s">
        <v>10543</v>
      </c>
      <c r="B5878" s="370" t="s">
        <v>16934</v>
      </c>
      <c r="C5878" s="14" t="s">
        <v>166</v>
      </c>
      <c r="D5878" s="14" t="s">
        <v>41790</v>
      </c>
    </row>
    <row r="5879" spans="1:4" ht="15.75" customHeight="1">
      <c r="A5879" s="14" t="s">
        <v>10544</v>
      </c>
      <c r="B5879" s="370" t="s">
        <v>16935</v>
      </c>
      <c r="C5879" s="14" t="s">
        <v>166</v>
      </c>
      <c r="D5879" s="14" t="s">
        <v>41791</v>
      </c>
    </row>
    <row r="5880" spans="1:4" ht="15.75" customHeight="1">
      <c r="A5880" s="14" t="s">
        <v>10545</v>
      </c>
      <c r="B5880" s="370" t="s">
        <v>16936</v>
      </c>
      <c r="C5880" s="14" t="s">
        <v>166</v>
      </c>
      <c r="D5880" s="14" t="s">
        <v>41792</v>
      </c>
    </row>
    <row r="5881" spans="1:4" ht="15.75" customHeight="1">
      <c r="A5881" s="14" t="s">
        <v>10546</v>
      </c>
      <c r="B5881" s="370" t="s">
        <v>16937</v>
      </c>
      <c r="C5881" s="14" t="s">
        <v>166</v>
      </c>
      <c r="D5881" s="14" t="s">
        <v>41793</v>
      </c>
    </row>
    <row r="5882" spans="1:4" ht="15.75" customHeight="1">
      <c r="A5882" s="14" t="s">
        <v>10547</v>
      </c>
      <c r="B5882" s="370" t="s">
        <v>16938</v>
      </c>
      <c r="C5882" s="14" t="s">
        <v>166</v>
      </c>
      <c r="D5882" s="14" t="s">
        <v>41794</v>
      </c>
    </row>
    <row r="5883" spans="1:4" ht="15.75" customHeight="1">
      <c r="A5883" s="14" t="s">
        <v>10548</v>
      </c>
      <c r="B5883" s="370" t="s">
        <v>36383</v>
      </c>
      <c r="C5883" s="14" t="s">
        <v>166</v>
      </c>
      <c r="D5883" s="14" t="s">
        <v>37793</v>
      </c>
    </row>
    <row r="5884" spans="1:4" ht="15.75" customHeight="1">
      <c r="A5884" s="14" t="s">
        <v>10549</v>
      </c>
      <c r="B5884" s="370" t="s">
        <v>36384</v>
      </c>
      <c r="C5884" s="14" t="s">
        <v>166</v>
      </c>
      <c r="D5884" s="14" t="s">
        <v>41795</v>
      </c>
    </row>
    <row r="5885" spans="1:4" ht="15.75" customHeight="1">
      <c r="A5885" s="14" t="s">
        <v>10550</v>
      </c>
      <c r="B5885" s="370" t="s">
        <v>36385</v>
      </c>
      <c r="C5885" s="14" t="s">
        <v>166</v>
      </c>
      <c r="D5885" s="14" t="s">
        <v>41796</v>
      </c>
    </row>
    <row r="5886" spans="1:4" ht="15.75" customHeight="1">
      <c r="A5886" s="14" t="s">
        <v>10551</v>
      </c>
      <c r="B5886" s="370" t="s">
        <v>36386</v>
      </c>
      <c r="C5886" s="14" t="s">
        <v>166</v>
      </c>
      <c r="D5886" s="14" t="s">
        <v>41797</v>
      </c>
    </row>
    <row r="5887" spans="1:4" ht="15.75" customHeight="1">
      <c r="A5887" s="14" t="s">
        <v>10552</v>
      </c>
      <c r="B5887" s="370" t="s">
        <v>36387</v>
      </c>
      <c r="C5887" s="14" t="s">
        <v>166</v>
      </c>
      <c r="D5887" s="14" t="s">
        <v>41798</v>
      </c>
    </row>
    <row r="5888" spans="1:4" ht="15.75" customHeight="1">
      <c r="A5888" s="14" t="s">
        <v>10553</v>
      </c>
      <c r="B5888" s="370" t="s">
        <v>36388</v>
      </c>
      <c r="C5888" s="14" t="s">
        <v>166</v>
      </c>
      <c r="D5888" s="14" t="s">
        <v>41799</v>
      </c>
    </row>
    <row r="5889" spans="1:4" ht="15.75" customHeight="1">
      <c r="A5889" s="14" t="s">
        <v>10554</v>
      </c>
      <c r="B5889" s="370" t="s">
        <v>36389</v>
      </c>
      <c r="C5889" s="14" t="s">
        <v>166</v>
      </c>
      <c r="D5889" s="14" t="s">
        <v>41800</v>
      </c>
    </row>
    <row r="5890" spans="1:4" ht="15.75" customHeight="1">
      <c r="A5890" s="14" t="s">
        <v>10555</v>
      </c>
      <c r="B5890" s="370" t="s">
        <v>36390</v>
      </c>
      <c r="C5890" s="14" t="s">
        <v>166</v>
      </c>
      <c r="D5890" s="14" t="s">
        <v>41801</v>
      </c>
    </row>
    <row r="5891" spans="1:4" ht="15.75" customHeight="1">
      <c r="A5891" s="14" t="s">
        <v>10556</v>
      </c>
      <c r="B5891" s="370" t="s">
        <v>36391</v>
      </c>
      <c r="C5891" s="14" t="s">
        <v>166</v>
      </c>
      <c r="D5891" s="14" t="s">
        <v>19303</v>
      </c>
    </row>
    <row r="5892" spans="1:4" ht="15.75" customHeight="1">
      <c r="A5892" s="14" t="s">
        <v>10557</v>
      </c>
      <c r="B5892" s="370" t="s">
        <v>36392</v>
      </c>
      <c r="C5892" s="14" t="s">
        <v>160</v>
      </c>
      <c r="D5892" s="14" t="s">
        <v>18531</v>
      </c>
    </row>
    <row r="5893" spans="1:4" ht="15.75" customHeight="1">
      <c r="A5893" s="14" t="s">
        <v>10558</v>
      </c>
      <c r="B5893" s="370" t="s">
        <v>36393</v>
      </c>
      <c r="C5893" s="14" t="s">
        <v>143</v>
      </c>
      <c r="D5893" s="14" t="s">
        <v>41802</v>
      </c>
    </row>
    <row r="5894" spans="1:4" ht="15.75" customHeight="1">
      <c r="A5894" s="14" t="s">
        <v>10559</v>
      </c>
      <c r="B5894" s="370" t="s">
        <v>36394</v>
      </c>
      <c r="C5894" s="14" t="s">
        <v>143</v>
      </c>
      <c r="D5894" s="14" t="s">
        <v>21631</v>
      </c>
    </row>
    <row r="5895" spans="1:4" ht="15.75" customHeight="1">
      <c r="A5895" s="14" t="s">
        <v>10560</v>
      </c>
      <c r="B5895" s="370" t="s">
        <v>36395</v>
      </c>
      <c r="C5895" s="14" t="s">
        <v>143</v>
      </c>
      <c r="D5895" s="14" t="s">
        <v>19018</v>
      </c>
    </row>
    <row r="5896" spans="1:4" ht="15.75" customHeight="1">
      <c r="A5896" s="14" t="s">
        <v>10561</v>
      </c>
      <c r="B5896" s="370" t="s">
        <v>36396</v>
      </c>
      <c r="C5896" s="14" t="s">
        <v>143</v>
      </c>
      <c r="D5896" s="14" t="s">
        <v>36866</v>
      </c>
    </row>
    <row r="5897" spans="1:4" ht="15.75" customHeight="1">
      <c r="A5897" s="14" t="s">
        <v>10562</v>
      </c>
      <c r="B5897" s="370" t="s">
        <v>36397</v>
      </c>
      <c r="C5897" s="14" t="s">
        <v>143</v>
      </c>
      <c r="D5897" s="14" t="s">
        <v>19203</v>
      </c>
    </row>
    <row r="5898" spans="1:4" ht="15.75" customHeight="1">
      <c r="A5898" s="14" t="s">
        <v>10563</v>
      </c>
      <c r="B5898" s="370" t="s">
        <v>36398</v>
      </c>
      <c r="C5898" s="14" t="s">
        <v>143</v>
      </c>
      <c r="D5898" s="14" t="s">
        <v>40184</v>
      </c>
    </row>
    <row r="5899" spans="1:4" ht="15.75" customHeight="1">
      <c r="A5899" s="14" t="s">
        <v>10564</v>
      </c>
      <c r="B5899" s="370" t="s">
        <v>16939</v>
      </c>
      <c r="C5899" s="14" t="s">
        <v>166</v>
      </c>
      <c r="D5899" s="14" t="s">
        <v>22015</v>
      </c>
    </row>
    <row r="5900" spans="1:4" ht="15.75" customHeight="1">
      <c r="A5900" s="14" t="s">
        <v>10565</v>
      </c>
      <c r="B5900" s="370" t="s">
        <v>16940</v>
      </c>
      <c r="C5900" s="14" t="s">
        <v>166</v>
      </c>
      <c r="D5900" s="14" t="s">
        <v>18789</v>
      </c>
    </row>
    <row r="5901" spans="1:4" ht="15.75" customHeight="1">
      <c r="A5901" s="14" t="s">
        <v>10566</v>
      </c>
      <c r="B5901" s="370" t="s">
        <v>16941</v>
      </c>
      <c r="C5901" s="14" t="s">
        <v>166</v>
      </c>
      <c r="D5901" s="14" t="s">
        <v>37126</v>
      </c>
    </row>
    <row r="5902" spans="1:4" ht="15.75" customHeight="1">
      <c r="A5902" s="14" t="s">
        <v>10567</v>
      </c>
      <c r="B5902" s="370" t="s">
        <v>16942</v>
      </c>
      <c r="C5902" s="14" t="s">
        <v>166</v>
      </c>
      <c r="D5902" s="14" t="s">
        <v>37948</v>
      </c>
    </row>
    <row r="5903" spans="1:4" ht="15.75" customHeight="1">
      <c r="A5903" s="14" t="s">
        <v>10568</v>
      </c>
      <c r="B5903" s="370" t="s">
        <v>16943</v>
      </c>
      <c r="C5903" s="14" t="s">
        <v>166</v>
      </c>
      <c r="D5903" s="14" t="s">
        <v>37079</v>
      </c>
    </row>
    <row r="5904" spans="1:4" ht="15.75" customHeight="1">
      <c r="A5904" s="14" t="s">
        <v>10569</v>
      </c>
      <c r="B5904" s="370" t="s">
        <v>16944</v>
      </c>
      <c r="C5904" s="14" t="s">
        <v>166</v>
      </c>
      <c r="D5904" s="14" t="s">
        <v>18433</v>
      </c>
    </row>
    <row r="5905" spans="1:4" ht="15.75" customHeight="1">
      <c r="A5905" s="14" t="s">
        <v>10570</v>
      </c>
      <c r="B5905" s="370" t="s">
        <v>16945</v>
      </c>
      <c r="C5905" s="14" t="s">
        <v>166</v>
      </c>
      <c r="D5905" s="14" t="s">
        <v>38013</v>
      </c>
    </row>
    <row r="5906" spans="1:4" ht="15.75" customHeight="1">
      <c r="A5906" s="14" t="s">
        <v>10571</v>
      </c>
      <c r="B5906" s="370" t="s">
        <v>16946</v>
      </c>
      <c r="C5906" s="14" t="s">
        <v>166</v>
      </c>
      <c r="D5906" s="14" t="s">
        <v>19602</v>
      </c>
    </row>
    <row r="5907" spans="1:4" ht="15.75" customHeight="1">
      <c r="A5907" s="14" t="s">
        <v>10572</v>
      </c>
      <c r="B5907" s="370" t="s">
        <v>16947</v>
      </c>
      <c r="C5907" s="14" t="s">
        <v>166</v>
      </c>
      <c r="D5907" s="14" t="s">
        <v>41803</v>
      </c>
    </row>
    <row r="5908" spans="1:4" ht="15.75" customHeight="1">
      <c r="A5908" s="14" t="s">
        <v>10573</v>
      </c>
      <c r="B5908" s="370" t="s">
        <v>16948</v>
      </c>
      <c r="C5908" s="14" t="s">
        <v>166</v>
      </c>
      <c r="D5908" s="14" t="s">
        <v>41804</v>
      </c>
    </row>
    <row r="5909" spans="1:4" ht="15.75" customHeight="1">
      <c r="A5909" s="14" t="s">
        <v>10574</v>
      </c>
      <c r="B5909" s="370" t="s">
        <v>16949</v>
      </c>
      <c r="C5909" s="14" t="s">
        <v>166</v>
      </c>
      <c r="D5909" s="14" t="s">
        <v>41805</v>
      </c>
    </row>
    <row r="5910" spans="1:4" ht="15.75" customHeight="1">
      <c r="A5910" s="14" t="s">
        <v>10575</v>
      </c>
      <c r="B5910" s="370" t="s">
        <v>16950</v>
      </c>
      <c r="C5910" s="14" t="s">
        <v>166</v>
      </c>
      <c r="D5910" s="14" t="s">
        <v>38080</v>
      </c>
    </row>
    <row r="5911" spans="1:4" ht="15.75" customHeight="1">
      <c r="A5911" s="14" t="s">
        <v>10576</v>
      </c>
      <c r="B5911" s="370" t="s">
        <v>16951</v>
      </c>
      <c r="C5911" s="14" t="s">
        <v>166</v>
      </c>
      <c r="D5911" s="14" t="s">
        <v>41806</v>
      </c>
    </row>
    <row r="5912" spans="1:4" ht="15.75" customHeight="1">
      <c r="A5912" s="14" t="s">
        <v>10577</v>
      </c>
      <c r="B5912" s="370" t="s">
        <v>16952</v>
      </c>
      <c r="C5912" s="14" t="s">
        <v>166</v>
      </c>
      <c r="D5912" s="14" t="s">
        <v>41807</v>
      </c>
    </row>
    <row r="5913" spans="1:4" ht="15.75" customHeight="1">
      <c r="A5913" s="14" t="s">
        <v>35416</v>
      </c>
      <c r="B5913" s="370" t="s">
        <v>36399</v>
      </c>
      <c r="C5913" s="14" t="s">
        <v>166</v>
      </c>
      <c r="D5913" s="14" t="s">
        <v>41808</v>
      </c>
    </row>
    <row r="5914" spans="1:4" ht="15.75" customHeight="1">
      <c r="A5914" s="14" t="s">
        <v>35417</v>
      </c>
      <c r="B5914" s="370" t="s">
        <v>36400</v>
      </c>
      <c r="C5914" s="14" t="s">
        <v>166</v>
      </c>
      <c r="D5914" s="14" t="s">
        <v>41809</v>
      </c>
    </row>
    <row r="5915" spans="1:4" ht="15.75" customHeight="1">
      <c r="A5915" s="14" t="s">
        <v>35418</v>
      </c>
      <c r="B5915" s="370" t="s">
        <v>36401</v>
      </c>
      <c r="C5915" s="14" t="s">
        <v>166</v>
      </c>
      <c r="D5915" s="14" t="s">
        <v>41810</v>
      </c>
    </row>
    <row r="5916" spans="1:4" ht="15.75" customHeight="1">
      <c r="A5916" s="14" t="s">
        <v>35419</v>
      </c>
      <c r="B5916" s="370" t="s">
        <v>36402</v>
      </c>
      <c r="C5916" s="14" t="s">
        <v>166</v>
      </c>
      <c r="D5916" s="14" t="s">
        <v>21998</v>
      </c>
    </row>
    <row r="5917" spans="1:4" ht="15.75" customHeight="1">
      <c r="A5917" s="14" t="s">
        <v>35420</v>
      </c>
      <c r="B5917" s="370" t="s">
        <v>36403</v>
      </c>
      <c r="C5917" s="14" t="s">
        <v>166</v>
      </c>
      <c r="D5917" s="14" t="s">
        <v>41811</v>
      </c>
    </row>
    <row r="5918" spans="1:4" ht="15.75" customHeight="1">
      <c r="A5918" s="14" t="s">
        <v>35421</v>
      </c>
      <c r="B5918" s="370" t="s">
        <v>36404</v>
      </c>
      <c r="C5918" s="14" t="s">
        <v>166</v>
      </c>
      <c r="D5918" s="14" t="s">
        <v>41812</v>
      </c>
    </row>
    <row r="5919" spans="1:4" ht="15.75" customHeight="1">
      <c r="A5919" s="14" t="s">
        <v>35422</v>
      </c>
      <c r="B5919" s="370" t="s">
        <v>36405</v>
      </c>
      <c r="C5919" s="14" t="s">
        <v>166</v>
      </c>
      <c r="D5919" s="14" t="s">
        <v>41813</v>
      </c>
    </row>
    <row r="5920" spans="1:4" ht="15.75" customHeight="1">
      <c r="A5920" s="14" t="s">
        <v>35423</v>
      </c>
      <c r="B5920" s="370" t="s">
        <v>36406</v>
      </c>
      <c r="C5920" s="14" t="s">
        <v>166</v>
      </c>
      <c r="D5920" s="14" t="s">
        <v>41531</v>
      </c>
    </row>
    <row r="5921" spans="1:4" ht="15.75" customHeight="1">
      <c r="A5921" s="14" t="s">
        <v>35424</v>
      </c>
      <c r="B5921" s="370" t="s">
        <v>36407</v>
      </c>
      <c r="C5921" s="14" t="s">
        <v>166</v>
      </c>
      <c r="D5921" s="14" t="s">
        <v>21749</v>
      </c>
    </row>
    <row r="5922" spans="1:4" ht="15.75" customHeight="1">
      <c r="A5922" s="14" t="s">
        <v>35425</v>
      </c>
      <c r="B5922" s="370" t="s">
        <v>36408</v>
      </c>
      <c r="C5922" s="14" t="s">
        <v>166</v>
      </c>
      <c r="D5922" s="14" t="s">
        <v>41814</v>
      </c>
    </row>
    <row r="5923" spans="1:4" ht="15.75" customHeight="1">
      <c r="A5923" s="14" t="s">
        <v>35426</v>
      </c>
      <c r="B5923" s="370" t="s">
        <v>36409</v>
      </c>
      <c r="C5923" s="14" t="s">
        <v>166</v>
      </c>
      <c r="D5923" s="14" t="s">
        <v>41735</v>
      </c>
    </row>
    <row r="5924" spans="1:4" ht="15.75" customHeight="1">
      <c r="A5924" s="14" t="s">
        <v>35427</v>
      </c>
      <c r="B5924" s="370" t="s">
        <v>36410</v>
      </c>
      <c r="C5924" s="14" t="s">
        <v>166</v>
      </c>
      <c r="D5924" s="14" t="s">
        <v>41815</v>
      </c>
    </row>
    <row r="5925" spans="1:4" ht="15.75" customHeight="1">
      <c r="A5925" s="14" t="s">
        <v>35428</v>
      </c>
      <c r="B5925" s="370" t="s">
        <v>36411</v>
      </c>
      <c r="C5925" s="14" t="s">
        <v>166</v>
      </c>
      <c r="D5925" s="14" t="s">
        <v>41816</v>
      </c>
    </row>
    <row r="5926" spans="1:4" ht="15.75" customHeight="1">
      <c r="A5926" s="14" t="s">
        <v>35429</v>
      </c>
      <c r="B5926" s="370" t="s">
        <v>36412</v>
      </c>
      <c r="C5926" s="14" t="s">
        <v>166</v>
      </c>
      <c r="D5926" s="14" t="s">
        <v>41817</v>
      </c>
    </row>
    <row r="5927" spans="1:4" ht="15.75" customHeight="1">
      <c r="A5927" s="14" t="s">
        <v>35430</v>
      </c>
      <c r="B5927" s="370" t="s">
        <v>36413</v>
      </c>
      <c r="C5927" s="14" t="s">
        <v>165</v>
      </c>
      <c r="D5927" s="14" t="s">
        <v>41818</v>
      </c>
    </row>
    <row r="5928" spans="1:4" ht="15.75" customHeight="1">
      <c r="A5928" s="14" t="s">
        <v>35431</v>
      </c>
      <c r="B5928" s="370" t="s">
        <v>36414</v>
      </c>
      <c r="C5928" s="14" t="s">
        <v>165</v>
      </c>
      <c r="D5928" s="14" t="s">
        <v>41819</v>
      </c>
    </row>
    <row r="5929" spans="1:4" ht="15.75" customHeight="1">
      <c r="A5929" s="14" t="s">
        <v>35432</v>
      </c>
      <c r="B5929" s="370" t="s">
        <v>36415</v>
      </c>
      <c r="C5929" s="14" t="s">
        <v>165</v>
      </c>
      <c r="D5929" s="14" t="s">
        <v>41820</v>
      </c>
    </row>
    <row r="5930" spans="1:4" ht="15.75" customHeight="1">
      <c r="A5930" s="14" t="s">
        <v>35433</v>
      </c>
      <c r="B5930" s="370" t="s">
        <v>36416</v>
      </c>
      <c r="C5930" s="14" t="s">
        <v>165</v>
      </c>
      <c r="D5930" s="14" t="s">
        <v>41821</v>
      </c>
    </row>
    <row r="5931" spans="1:4" ht="15.75" customHeight="1">
      <c r="A5931" s="14" t="s">
        <v>10578</v>
      </c>
      <c r="B5931" s="370" t="s">
        <v>16953</v>
      </c>
      <c r="C5931" s="14" t="s">
        <v>167</v>
      </c>
      <c r="D5931" s="14" t="s">
        <v>41822</v>
      </c>
    </row>
    <row r="5932" spans="1:4" ht="15.75" customHeight="1">
      <c r="A5932" s="14" t="s">
        <v>10579</v>
      </c>
      <c r="B5932" s="370" t="s">
        <v>16954</v>
      </c>
      <c r="C5932" s="14" t="s">
        <v>167</v>
      </c>
      <c r="D5932" s="14" t="s">
        <v>41823</v>
      </c>
    </row>
    <row r="5933" spans="1:4" ht="15.75" customHeight="1">
      <c r="A5933" s="14" t="s">
        <v>10580</v>
      </c>
      <c r="B5933" s="370" t="s">
        <v>16955</v>
      </c>
      <c r="C5933" s="14" t="s">
        <v>166</v>
      </c>
      <c r="D5933" s="14" t="s">
        <v>19522</v>
      </c>
    </row>
    <row r="5934" spans="1:4" ht="15.75" customHeight="1">
      <c r="A5934" s="14" t="s">
        <v>10581</v>
      </c>
      <c r="B5934" s="370" t="s">
        <v>16956</v>
      </c>
      <c r="C5934" s="14" t="s">
        <v>167</v>
      </c>
      <c r="D5934" s="14" t="s">
        <v>41824</v>
      </c>
    </row>
    <row r="5935" spans="1:4" ht="15.75" customHeight="1">
      <c r="A5935" s="14" t="s">
        <v>10582</v>
      </c>
      <c r="B5935" s="370" t="s">
        <v>16957</v>
      </c>
      <c r="C5935" s="14" t="s">
        <v>167</v>
      </c>
      <c r="D5935" s="14" t="s">
        <v>41825</v>
      </c>
    </row>
    <row r="5936" spans="1:4" ht="15.75" customHeight="1">
      <c r="A5936" s="14" t="s">
        <v>10583</v>
      </c>
      <c r="B5936" s="370" t="s">
        <v>16958</v>
      </c>
      <c r="C5936" s="14" t="s">
        <v>167</v>
      </c>
      <c r="D5936" s="14" t="s">
        <v>41826</v>
      </c>
    </row>
    <row r="5937" spans="1:4" ht="15.75" customHeight="1">
      <c r="A5937" s="14" t="s">
        <v>10584</v>
      </c>
      <c r="B5937" s="370" t="s">
        <v>16959</v>
      </c>
      <c r="C5937" s="14" t="s">
        <v>167</v>
      </c>
      <c r="D5937" s="14" t="s">
        <v>41827</v>
      </c>
    </row>
    <row r="5938" spans="1:4" ht="15.75" customHeight="1">
      <c r="A5938" s="14" t="s">
        <v>10585</v>
      </c>
      <c r="B5938" s="370" t="s">
        <v>16960</v>
      </c>
      <c r="C5938" s="14" t="s">
        <v>167</v>
      </c>
      <c r="D5938" s="14" t="s">
        <v>41828</v>
      </c>
    </row>
    <row r="5939" spans="1:4" ht="15.75" customHeight="1">
      <c r="A5939" s="14" t="s">
        <v>10586</v>
      </c>
      <c r="B5939" s="370" t="s">
        <v>16961</v>
      </c>
      <c r="C5939" s="14" t="s">
        <v>18358</v>
      </c>
      <c r="D5939" s="14" t="s">
        <v>41829</v>
      </c>
    </row>
    <row r="5940" spans="1:4" ht="15.75" customHeight="1">
      <c r="A5940" s="14" t="s">
        <v>10587</v>
      </c>
      <c r="B5940" s="370" t="s">
        <v>16962</v>
      </c>
      <c r="C5940" s="14" t="s">
        <v>18358</v>
      </c>
      <c r="D5940" s="14" t="s">
        <v>41830</v>
      </c>
    </row>
    <row r="5941" spans="1:4" ht="15.75" customHeight="1">
      <c r="A5941" s="14" t="s">
        <v>10588</v>
      </c>
      <c r="B5941" s="370" t="s">
        <v>16963</v>
      </c>
      <c r="C5941" s="14" t="s">
        <v>18358</v>
      </c>
      <c r="D5941" s="14" t="s">
        <v>41831</v>
      </c>
    </row>
    <row r="5942" spans="1:4" ht="15.75" customHeight="1">
      <c r="A5942" s="14" t="s">
        <v>10589</v>
      </c>
      <c r="B5942" s="370" t="s">
        <v>16964</v>
      </c>
      <c r="C5942" s="14" t="s">
        <v>18358</v>
      </c>
      <c r="D5942" s="14" t="s">
        <v>41832</v>
      </c>
    </row>
    <row r="5943" spans="1:4" ht="15.75" customHeight="1">
      <c r="A5943" s="14" t="s">
        <v>10590</v>
      </c>
      <c r="B5943" s="370" t="s">
        <v>16965</v>
      </c>
      <c r="C5943" s="14" t="s">
        <v>18358</v>
      </c>
      <c r="D5943" s="14" t="s">
        <v>41833</v>
      </c>
    </row>
    <row r="5944" spans="1:4" ht="15.75" customHeight="1">
      <c r="A5944" s="14" t="s">
        <v>10591</v>
      </c>
      <c r="B5944" s="370" t="s">
        <v>16966</v>
      </c>
      <c r="C5944" s="14" t="s">
        <v>18358</v>
      </c>
      <c r="D5944" s="14" t="s">
        <v>41834</v>
      </c>
    </row>
    <row r="5945" spans="1:4" ht="15.75" customHeight="1">
      <c r="A5945" s="14" t="s">
        <v>10592</v>
      </c>
      <c r="B5945" s="370" t="s">
        <v>16967</v>
      </c>
      <c r="C5945" s="14" t="s">
        <v>18358</v>
      </c>
      <c r="D5945" s="14" t="s">
        <v>41835</v>
      </c>
    </row>
    <row r="5946" spans="1:4" ht="15.75" customHeight="1">
      <c r="A5946" s="14" t="s">
        <v>10593</v>
      </c>
      <c r="B5946" s="370" t="s">
        <v>16968</v>
      </c>
      <c r="C5946" s="14" t="s">
        <v>18358</v>
      </c>
      <c r="D5946" s="14" t="s">
        <v>41836</v>
      </c>
    </row>
    <row r="5947" spans="1:4" ht="15.75" customHeight="1">
      <c r="A5947" s="14" t="s">
        <v>10594</v>
      </c>
      <c r="B5947" s="370" t="s">
        <v>16969</v>
      </c>
      <c r="C5947" s="14" t="s">
        <v>166</v>
      </c>
      <c r="D5947" s="14" t="s">
        <v>18630</v>
      </c>
    </row>
    <row r="5948" spans="1:4" ht="15.75" customHeight="1">
      <c r="A5948" s="14" t="s">
        <v>10595</v>
      </c>
      <c r="B5948" s="370" t="s">
        <v>16970</v>
      </c>
      <c r="C5948" s="14" t="s">
        <v>166</v>
      </c>
      <c r="D5948" s="14" t="s">
        <v>19694</v>
      </c>
    </row>
    <row r="5949" spans="1:4" ht="15.75" customHeight="1">
      <c r="A5949" s="14" t="s">
        <v>10596</v>
      </c>
      <c r="B5949" s="370" t="s">
        <v>16971</v>
      </c>
      <c r="C5949" s="14" t="s">
        <v>166</v>
      </c>
      <c r="D5949" s="14" t="s">
        <v>21874</v>
      </c>
    </row>
    <row r="5950" spans="1:4" ht="15.75" customHeight="1">
      <c r="A5950" s="14" t="s">
        <v>10597</v>
      </c>
      <c r="B5950" s="370" t="s">
        <v>16972</v>
      </c>
      <c r="C5950" s="14" t="s">
        <v>166</v>
      </c>
      <c r="D5950" s="14" t="s">
        <v>41837</v>
      </c>
    </row>
    <row r="5951" spans="1:4" ht="15.75" customHeight="1">
      <c r="A5951" s="14" t="s">
        <v>10598</v>
      </c>
      <c r="B5951" s="370" t="s">
        <v>16973</v>
      </c>
      <c r="C5951" s="14" t="s">
        <v>166</v>
      </c>
      <c r="D5951" s="14" t="s">
        <v>19355</v>
      </c>
    </row>
    <row r="5952" spans="1:4" ht="15.75" customHeight="1">
      <c r="A5952" s="14" t="s">
        <v>10599</v>
      </c>
      <c r="B5952" s="370" t="s">
        <v>16974</v>
      </c>
      <c r="C5952" s="14" t="s">
        <v>166</v>
      </c>
      <c r="D5952" s="14" t="s">
        <v>22057</v>
      </c>
    </row>
    <row r="5953" spans="1:4" ht="15.75" customHeight="1">
      <c r="A5953" s="14" t="s">
        <v>10600</v>
      </c>
      <c r="B5953" s="370" t="s">
        <v>16975</v>
      </c>
      <c r="C5953" s="14" t="s">
        <v>166</v>
      </c>
      <c r="D5953" s="14" t="s">
        <v>19097</v>
      </c>
    </row>
    <row r="5954" spans="1:4" ht="15.75" customHeight="1">
      <c r="A5954" s="14" t="s">
        <v>10601</v>
      </c>
      <c r="B5954" s="370" t="s">
        <v>16976</v>
      </c>
      <c r="C5954" s="14" t="s">
        <v>166</v>
      </c>
      <c r="D5954" s="14" t="s">
        <v>19745</v>
      </c>
    </row>
    <row r="5955" spans="1:4" ht="15.75" customHeight="1">
      <c r="A5955" s="14" t="s">
        <v>10602</v>
      </c>
      <c r="B5955" s="370" t="s">
        <v>16977</v>
      </c>
      <c r="C5955" s="14" t="s">
        <v>166</v>
      </c>
      <c r="D5955" s="14" t="s">
        <v>18458</v>
      </c>
    </row>
    <row r="5956" spans="1:4" ht="15.75" customHeight="1">
      <c r="A5956" s="14" t="s">
        <v>10603</v>
      </c>
      <c r="B5956" s="370" t="s">
        <v>16978</v>
      </c>
      <c r="C5956" s="14" t="s">
        <v>166</v>
      </c>
      <c r="D5956" s="14" t="s">
        <v>19058</v>
      </c>
    </row>
    <row r="5957" spans="1:4" ht="15.75" customHeight="1">
      <c r="A5957" s="14" t="s">
        <v>10604</v>
      </c>
      <c r="B5957" s="370" t="s">
        <v>16979</v>
      </c>
      <c r="C5957" s="14" t="s">
        <v>166</v>
      </c>
      <c r="D5957" s="14" t="s">
        <v>19587</v>
      </c>
    </row>
    <row r="5958" spans="1:4" ht="15.75" customHeight="1">
      <c r="A5958" s="14" t="s">
        <v>10605</v>
      </c>
      <c r="B5958" s="370" t="s">
        <v>16980</v>
      </c>
      <c r="C5958" s="14" t="s">
        <v>166</v>
      </c>
      <c r="D5958" s="14" t="s">
        <v>19504</v>
      </c>
    </row>
    <row r="5959" spans="1:4" ht="15.75" customHeight="1">
      <c r="A5959" s="14" t="s">
        <v>10606</v>
      </c>
      <c r="B5959" s="370" t="s">
        <v>16981</v>
      </c>
      <c r="C5959" s="14" t="s">
        <v>166</v>
      </c>
      <c r="D5959" s="14" t="s">
        <v>37189</v>
      </c>
    </row>
    <row r="5960" spans="1:4" ht="15.75" customHeight="1">
      <c r="A5960" s="14" t="s">
        <v>10607</v>
      </c>
      <c r="B5960" s="370" t="s">
        <v>16982</v>
      </c>
      <c r="C5960" s="14" t="s">
        <v>166</v>
      </c>
      <c r="D5960" s="14" t="s">
        <v>37190</v>
      </c>
    </row>
    <row r="5961" spans="1:4" ht="15.75" customHeight="1">
      <c r="A5961" s="14" t="s">
        <v>10608</v>
      </c>
      <c r="B5961" s="370" t="s">
        <v>16983</v>
      </c>
      <c r="C5961" s="14" t="s">
        <v>166</v>
      </c>
      <c r="D5961" s="14" t="s">
        <v>37118</v>
      </c>
    </row>
    <row r="5962" spans="1:4" ht="15.75" customHeight="1">
      <c r="A5962" s="14" t="s">
        <v>10609</v>
      </c>
      <c r="B5962" s="370" t="s">
        <v>16984</v>
      </c>
      <c r="C5962" s="14" t="s">
        <v>166</v>
      </c>
      <c r="D5962" s="14" t="s">
        <v>18888</v>
      </c>
    </row>
    <row r="5963" spans="1:4" ht="15.75" customHeight="1">
      <c r="A5963" s="14" t="s">
        <v>10610</v>
      </c>
      <c r="B5963" s="370" t="s">
        <v>16985</v>
      </c>
      <c r="C5963" s="14" t="s">
        <v>166</v>
      </c>
      <c r="D5963" s="14" t="s">
        <v>19360</v>
      </c>
    </row>
    <row r="5964" spans="1:4" ht="15.75" customHeight="1">
      <c r="A5964" s="14" t="s">
        <v>10611</v>
      </c>
      <c r="B5964" s="370" t="s">
        <v>16986</v>
      </c>
      <c r="C5964" s="14" t="s">
        <v>166</v>
      </c>
      <c r="D5964" s="14" t="s">
        <v>18384</v>
      </c>
    </row>
    <row r="5965" spans="1:4" ht="15.75" customHeight="1">
      <c r="A5965" s="14" t="s">
        <v>10612</v>
      </c>
      <c r="B5965" s="370" t="s">
        <v>16987</v>
      </c>
      <c r="C5965" s="14" t="s">
        <v>166</v>
      </c>
      <c r="D5965" s="14" t="s">
        <v>22058</v>
      </c>
    </row>
    <row r="5966" spans="1:4" ht="15.75" customHeight="1">
      <c r="A5966" s="14" t="s">
        <v>10613</v>
      </c>
      <c r="B5966" s="370" t="s">
        <v>16988</v>
      </c>
      <c r="C5966" s="14" t="s">
        <v>166</v>
      </c>
      <c r="D5966" s="14" t="s">
        <v>21716</v>
      </c>
    </row>
    <row r="5967" spans="1:4" ht="15.75" customHeight="1">
      <c r="A5967" s="14" t="s">
        <v>10614</v>
      </c>
      <c r="B5967" s="370" t="s">
        <v>16989</v>
      </c>
      <c r="C5967" s="14" t="s">
        <v>166</v>
      </c>
      <c r="D5967" s="14" t="s">
        <v>21996</v>
      </c>
    </row>
    <row r="5968" spans="1:4" ht="15.75" customHeight="1">
      <c r="A5968" s="14" t="s">
        <v>10615</v>
      </c>
      <c r="B5968" s="370" t="s">
        <v>16990</v>
      </c>
      <c r="C5968" s="14" t="s">
        <v>166</v>
      </c>
      <c r="D5968" s="14" t="s">
        <v>19186</v>
      </c>
    </row>
    <row r="5969" spans="1:4" ht="15.75" customHeight="1">
      <c r="A5969" s="14" t="s">
        <v>10616</v>
      </c>
      <c r="B5969" s="370" t="s">
        <v>16991</v>
      </c>
      <c r="C5969" s="14" t="s">
        <v>166</v>
      </c>
      <c r="D5969" s="14" t="s">
        <v>21820</v>
      </c>
    </row>
    <row r="5970" spans="1:4" ht="15.75" customHeight="1">
      <c r="A5970" s="14" t="s">
        <v>10617</v>
      </c>
      <c r="B5970" s="370" t="s">
        <v>16992</v>
      </c>
      <c r="C5970" s="14" t="s">
        <v>166</v>
      </c>
      <c r="D5970" s="14" t="s">
        <v>19459</v>
      </c>
    </row>
    <row r="5971" spans="1:4" ht="15.75" customHeight="1">
      <c r="A5971" s="14" t="s">
        <v>10618</v>
      </c>
      <c r="B5971" s="370" t="s">
        <v>16993</v>
      </c>
      <c r="C5971" s="14" t="s">
        <v>166</v>
      </c>
      <c r="D5971" s="14" t="s">
        <v>36565</v>
      </c>
    </row>
    <row r="5972" spans="1:4" ht="15.75" customHeight="1">
      <c r="A5972" s="14" t="s">
        <v>10619</v>
      </c>
      <c r="B5972" s="370" t="s">
        <v>16994</v>
      </c>
      <c r="C5972" s="14" t="s">
        <v>166</v>
      </c>
      <c r="D5972" s="14" t="s">
        <v>21762</v>
      </c>
    </row>
    <row r="5973" spans="1:4" ht="15.75" customHeight="1">
      <c r="A5973" s="14" t="s">
        <v>10620</v>
      </c>
      <c r="B5973" s="370" t="s">
        <v>16995</v>
      </c>
      <c r="C5973" s="14" t="s">
        <v>166</v>
      </c>
      <c r="D5973" s="14" t="s">
        <v>19791</v>
      </c>
    </row>
    <row r="5974" spans="1:4" ht="15.75" customHeight="1">
      <c r="A5974" s="14" t="s">
        <v>10621</v>
      </c>
      <c r="B5974" s="370" t="s">
        <v>16996</v>
      </c>
      <c r="C5974" s="14" t="s">
        <v>166</v>
      </c>
      <c r="D5974" s="14" t="s">
        <v>18905</v>
      </c>
    </row>
    <row r="5975" spans="1:4" ht="15.75" customHeight="1">
      <c r="A5975" s="14" t="s">
        <v>10622</v>
      </c>
      <c r="B5975" s="370" t="s">
        <v>16997</v>
      </c>
      <c r="C5975" s="14" t="s">
        <v>166</v>
      </c>
      <c r="D5975" s="14" t="s">
        <v>22011</v>
      </c>
    </row>
    <row r="5976" spans="1:4" ht="15.75" customHeight="1">
      <c r="A5976" s="14" t="s">
        <v>10623</v>
      </c>
      <c r="B5976" s="370" t="s">
        <v>16998</v>
      </c>
      <c r="C5976" s="14" t="s">
        <v>166</v>
      </c>
      <c r="D5976" s="14" t="s">
        <v>36763</v>
      </c>
    </row>
    <row r="5977" spans="1:4" ht="15.75" customHeight="1">
      <c r="A5977" s="14" t="s">
        <v>10624</v>
      </c>
      <c r="B5977" s="370" t="s">
        <v>16999</v>
      </c>
      <c r="C5977" s="14" t="s">
        <v>166</v>
      </c>
      <c r="D5977" s="14" t="s">
        <v>18818</v>
      </c>
    </row>
    <row r="5978" spans="1:4" ht="15.75" customHeight="1">
      <c r="A5978" s="14" t="s">
        <v>10625</v>
      </c>
      <c r="B5978" s="370" t="s">
        <v>17000</v>
      </c>
      <c r="C5978" s="14" t="s">
        <v>166</v>
      </c>
      <c r="D5978" s="14" t="s">
        <v>18418</v>
      </c>
    </row>
    <row r="5979" spans="1:4" ht="15.75" customHeight="1">
      <c r="A5979" s="14" t="s">
        <v>10626</v>
      </c>
      <c r="B5979" s="370" t="s">
        <v>17001</v>
      </c>
      <c r="C5979" s="14" t="s">
        <v>166</v>
      </c>
      <c r="D5979" s="14" t="s">
        <v>38353</v>
      </c>
    </row>
    <row r="5980" spans="1:4" ht="15.75" customHeight="1">
      <c r="A5980" s="14" t="s">
        <v>10627</v>
      </c>
      <c r="B5980" s="370" t="s">
        <v>17002</v>
      </c>
      <c r="C5980" s="14" t="s">
        <v>166</v>
      </c>
      <c r="D5980" s="14" t="s">
        <v>41043</v>
      </c>
    </row>
    <row r="5981" spans="1:4" ht="15.75" customHeight="1">
      <c r="A5981" s="14" t="s">
        <v>10628</v>
      </c>
      <c r="B5981" s="370" t="s">
        <v>17003</v>
      </c>
      <c r="C5981" s="14" t="s">
        <v>166</v>
      </c>
      <c r="D5981" s="14" t="s">
        <v>38404</v>
      </c>
    </row>
    <row r="5982" spans="1:4" ht="15.75" customHeight="1">
      <c r="A5982" s="14" t="s">
        <v>10629</v>
      </c>
      <c r="B5982" s="370" t="s">
        <v>17004</v>
      </c>
      <c r="C5982" s="14" t="s">
        <v>166</v>
      </c>
      <c r="D5982" s="14" t="s">
        <v>41198</v>
      </c>
    </row>
    <row r="5983" spans="1:4" ht="15.75" customHeight="1">
      <c r="A5983" s="14" t="s">
        <v>10630</v>
      </c>
      <c r="B5983" s="370" t="s">
        <v>17005</v>
      </c>
      <c r="C5983" s="14" t="s">
        <v>166</v>
      </c>
      <c r="D5983" s="14" t="s">
        <v>38077</v>
      </c>
    </row>
    <row r="5984" spans="1:4" ht="15.75" customHeight="1">
      <c r="A5984" s="14" t="s">
        <v>10631</v>
      </c>
      <c r="B5984" s="370" t="s">
        <v>17006</v>
      </c>
      <c r="C5984" s="14" t="s">
        <v>166</v>
      </c>
      <c r="D5984" s="14" t="s">
        <v>19135</v>
      </c>
    </row>
    <row r="5985" spans="1:4" ht="15.75" customHeight="1">
      <c r="A5985" s="14" t="s">
        <v>10632</v>
      </c>
      <c r="B5985" s="370" t="s">
        <v>17007</v>
      </c>
      <c r="C5985" s="14" t="s">
        <v>166</v>
      </c>
      <c r="D5985" s="14" t="s">
        <v>21782</v>
      </c>
    </row>
    <row r="5986" spans="1:4" ht="15.75" customHeight="1">
      <c r="A5986" s="14" t="s">
        <v>10633</v>
      </c>
      <c r="B5986" s="370" t="s">
        <v>17008</v>
      </c>
      <c r="C5986" s="14" t="s">
        <v>166</v>
      </c>
      <c r="D5986" s="14" t="s">
        <v>18808</v>
      </c>
    </row>
    <row r="5987" spans="1:4" ht="15.75" customHeight="1">
      <c r="A5987" s="14" t="s">
        <v>10634</v>
      </c>
      <c r="B5987" s="370" t="s">
        <v>17009</v>
      </c>
      <c r="C5987" s="14" t="s">
        <v>166</v>
      </c>
      <c r="D5987" s="14" t="s">
        <v>41838</v>
      </c>
    </row>
    <row r="5988" spans="1:4" ht="15.75" customHeight="1">
      <c r="A5988" s="14" t="s">
        <v>10635</v>
      </c>
      <c r="B5988" s="370" t="s">
        <v>17010</v>
      </c>
      <c r="C5988" s="14" t="s">
        <v>166</v>
      </c>
      <c r="D5988" s="14" t="s">
        <v>41839</v>
      </c>
    </row>
    <row r="5989" spans="1:4" ht="15.75" customHeight="1">
      <c r="A5989" s="14" t="s">
        <v>10636</v>
      </c>
      <c r="B5989" s="370" t="s">
        <v>17011</v>
      </c>
      <c r="C5989" s="14" t="s">
        <v>166</v>
      </c>
      <c r="D5989" s="14" t="s">
        <v>21964</v>
      </c>
    </row>
    <row r="5990" spans="1:4" ht="15.75" customHeight="1">
      <c r="A5990" s="14" t="s">
        <v>10637</v>
      </c>
      <c r="B5990" s="370" t="s">
        <v>17012</v>
      </c>
      <c r="C5990" s="14" t="s">
        <v>166</v>
      </c>
      <c r="D5990" s="14" t="s">
        <v>21788</v>
      </c>
    </row>
    <row r="5991" spans="1:4" ht="15.75" customHeight="1">
      <c r="A5991" s="14" t="s">
        <v>10638</v>
      </c>
      <c r="B5991" s="370" t="s">
        <v>17013</v>
      </c>
      <c r="C5991" s="14" t="s">
        <v>166</v>
      </c>
      <c r="D5991" s="14" t="s">
        <v>41840</v>
      </c>
    </row>
    <row r="5992" spans="1:4" ht="15.75" customHeight="1">
      <c r="A5992" s="14" t="s">
        <v>10639</v>
      </c>
      <c r="B5992" s="370" t="s">
        <v>17014</v>
      </c>
      <c r="C5992" s="14" t="s">
        <v>166</v>
      </c>
      <c r="D5992" s="14" t="s">
        <v>19203</v>
      </c>
    </row>
    <row r="5993" spans="1:4" ht="15.75" customHeight="1">
      <c r="A5993" s="14" t="s">
        <v>10640</v>
      </c>
      <c r="B5993" s="370" t="s">
        <v>17015</v>
      </c>
      <c r="C5993" s="14" t="s">
        <v>166</v>
      </c>
      <c r="D5993" s="14" t="s">
        <v>18751</v>
      </c>
    </row>
    <row r="5994" spans="1:4" ht="15.75" customHeight="1">
      <c r="A5994" s="14" t="s">
        <v>10641</v>
      </c>
      <c r="B5994" s="370" t="s">
        <v>17016</v>
      </c>
      <c r="C5994" s="14" t="s">
        <v>166</v>
      </c>
      <c r="D5994" s="14" t="s">
        <v>18854</v>
      </c>
    </row>
    <row r="5995" spans="1:4" ht="15.75" customHeight="1">
      <c r="A5995" s="14" t="s">
        <v>10642</v>
      </c>
      <c r="B5995" s="370" t="s">
        <v>17017</v>
      </c>
      <c r="C5995" s="14" t="s">
        <v>166</v>
      </c>
      <c r="D5995" s="14" t="s">
        <v>18804</v>
      </c>
    </row>
    <row r="5996" spans="1:4" ht="15.75" customHeight="1">
      <c r="A5996" s="14" t="s">
        <v>10643</v>
      </c>
      <c r="B5996" s="370" t="s">
        <v>17018</v>
      </c>
      <c r="C5996" s="14" t="s">
        <v>166</v>
      </c>
      <c r="D5996" s="14" t="s">
        <v>36897</v>
      </c>
    </row>
    <row r="5997" spans="1:4" ht="15.75" customHeight="1">
      <c r="A5997" s="14" t="s">
        <v>10644</v>
      </c>
      <c r="B5997" s="370" t="s">
        <v>17019</v>
      </c>
      <c r="C5997" s="14" t="s">
        <v>166</v>
      </c>
      <c r="D5997" s="14" t="s">
        <v>19537</v>
      </c>
    </row>
    <row r="5998" spans="1:4" ht="15.75" customHeight="1">
      <c r="A5998" s="14" t="s">
        <v>10645</v>
      </c>
      <c r="B5998" s="370" t="s">
        <v>17020</v>
      </c>
      <c r="C5998" s="14" t="s">
        <v>166</v>
      </c>
      <c r="D5998" s="14" t="s">
        <v>19279</v>
      </c>
    </row>
    <row r="5999" spans="1:4" ht="15.75" customHeight="1">
      <c r="A5999" s="14" t="s">
        <v>10646</v>
      </c>
      <c r="B5999" s="370" t="s">
        <v>17021</v>
      </c>
      <c r="C5999" s="14" t="s">
        <v>166</v>
      </c>
      <c r="D5999" s="14" t="s">
        <v>41841</v>
      </c>
    </row>
    <row r="6000" spans="1:4" ht="15.75" customHeight="1">
      <c r="A6000" s="14" t="s">
        <v>10647</v>
      </c>
      <c r="B6000" s="370" t="s">
        <v>17022</v>
      </c>
      <c r="C6000" s="14" t="s">
        <v>166</v>
      </c>
      <c r="D6000" s="14" t="s">
        <v>40783</v>
      </c>
    </row>
    <row r="6001" spans="1:4" ht="15.75" customHeight="1">
      <c r="A6001" s="14" t="s">
        <v>10648</v>
      </c>
      <c r="B6001" s="370" t="s">
        <v>17023</v>
      </c>
      <c r="C6001" s="14" t="s">
        <v>166</v>
      </c>
      <c r="D6001" s="14" t="s">
        <v>41842</v>
      </c>
    </row>
    <row r="6002" spans="1:4" ht="15.75" customHeight="1">
      <c r="A6002" s="14" t="s">
        <v>10649</v>
      </c>
      <c r="B6002" s="370" t="s">
        <v>17024</v>
      </c>
      <c r="C6002" s="14" t="s">
        <v>166</v>
      </c>
      <c r="D6002" s="14" t="s">
        <v>19746</v>
      </c>
    </row>
    <row r="6003" spans="1:4" ht="15.75" customHeight="1">
      <c r="A6003" s="14" t="s">
        <v>10650</v>
      </c>
      <c r="B6003" s="370" t="s">
        <v>17025</v>
      </c>
      <c r="C6003" s="14" t="s">
        <v>166</v>
      </c>
      <c r="D6003" s="14" t="s">
        <v>19065</v>
      </c>
    </row>
    <row r="6004" spans="1:4" ht="15.75" customHeight="1">
      <c r="A6004" s="14" t="s">
        <v>10651</v>
      </c>
      <c r="B6004" s="370" t="s">
        <v>17026</v>
      </c>
      <c r="C6004" s="14" t="s">
        <v>166</v>
      </c>
      <c r="D6004" s="14" t="s">
        <v>19821</v>
      </c>
    </row>
    <row r="6005" spans="1:4" ht="15.75" customHeight="1">
      <c r="A6005" s="14" t="s">
        <v>10652</v>
      </c>
      <c r="B6005" s="370" t="s">
        <v>17027</v>
      </c>
      <c r="C6005" s="14" t="s">
        <v>166</v>
      </c>
      <c r="D6005" s="14" t="s">
        <v>19114</v>
      </c>
    </row>
    <row r="6006" spans="1:4" ht="15.75" customHeight="1">
      <c r="A6006" s="14" t="s">
        <v>10653</v>
      </c>
      <c r="B6006" s="370" t="s">
        <v>17028</v>
      </c>
      <c r="C6006" s="14" t="s">
        <v>166</v>
      </c>
      <c r="D6006" s="14" t="s">
        <v>36626</v>
      </c>
    </row>
    <row r="6007" spans="1:4" ht="15.75" customHeight="1">
      <c r="A6007" s="14" t="s">
        <v>10654</v>
      </c>
      <c r="B6007" s="370" t="s">
        <v>17029</v>
      </c>
      <c r="C6007" s="14" t="s">
        <v>166</v>
      </c>
      <c r="D6007" s="14" t="s">
        <v>19106</v>
      </c>
    </row>
    <row r="6008" spans="1:4" ht="15.75" customHeight="1">
      <c r="A6008" s="14" t="s">
        <v>10655</v>
      </c>
      <c r="B6008" s="370" t="s">
        <v>17030</v>
      </c>
      <c r="C6008" s="14" t="s">
        <v>166</v>
      </c>
      <c r="D6008" s="14" t="s">
        <v>36588</v>
      </c>
    </row>
    <row r="6009" spans="1:4" ht="15.75" customHeight="1">
      <c r="A6009" s="14" t="s">
        <v>10656</v>
      </c>
      <c r="B6009" s="370" t="s">
        <v>17031</v>
      </c>
      <c r="C6009" s="14" t="s">
        <v>166</v>
      </c>
      <c r="D6009" s="14" t="s">
        <v>41843</v>
      </c>
    </row>
    <row r="6010" spans="1:4" ht="15.75" customHeight="1">
      <c r="A6010" s="14" t="s">
        <v>10657</v>
      </c>
      <c r="B6010" s="370" t="s">
        <v>17032</v>
      </c>
      <c r="C6010" s="14" t="s">
        <v>166</v>
      </c>
      <c r="D6010" s="14" t="s">
        <v>22117</v>
      </c>
    </row>
    <row r="6011" spans="1:4" ht="15.75" customHeight="1">
      <c r="A6011" s="14" t="s">
        <v>10658</v>
      </c>
      <c r="B6011" s="370" t="s">
        <v>17033</v>
      </c>
      <c r="C6011" s="14" t="s">
        <v>166</v>
      </c>
      <c r="D6011" s="14" t="s">
        <v>41844</v>
      </c>
    </row>
    <row r="6012" spans="1:4" ht="15.75" customHeight="1">
      <c r="A6012" s="14" t="s">
        <v>10659</v>
      </c>
      <c r="B6012" s="370" t="s">
        <v>17034</v>
      </c>
      <c r="C6012" s="14" t="s">
        <v>166</v>
      </c>
      <c r="D6012" s="14" t="s">
        <v>38287</v>
      </c>
    </row>
    <row r="6013" spans="1:4" ht="15.75" customHeight="1">
      <c r="A6013" s="14" t="s">
        <v>10660</v>
      </c>
      <c r="B6013" s="370" t="s">
        <v>17035</v>
      </c>
      <c r="C6013" s="14" t="s">
        <v>166</v>
      </c>
      <c r="D6013" s="14" t="s">
        <v>41571</v>
      </c>
    </row>
    <row r="6014" spans="1:4" ht="15.75" customHeight="1">
      <c r="A6014" s="14" t="s">
        <v>10661</v>
      </c>
      <c r="B6014" s="370" t="s">
        <v>17036</v>
      </c>
      <c r="C6014" s="14" t="s">
        <v>166</v>
      </c>
      <c r="D6014" s="14" t="s">
        <v>39333</v>
      </c>
    </row>
    <row r="6015" spans="1:4" ht="15.75" customHeight="1">
      <c r="A6015" s="14" t="s">
        <v>10662</v>
      </c>
      <c r="B6015" s="370" t="s">
        <v>17037</v>
      </c>
      <c r="C6015" s="14" t="s">
        <v>166</v>
      </c>
      <c r="D6015" s="14" t="s">
        <v>18777</v>
      </c>
    </row>
    <row r="6016" spans="1:4" ht="15.75" customHeight="1">
      <c r="A6016" s="14" t="s">
        <v>10663</v>
      </c>
      <c r="B6016" s="370" t="s">
        <v>17038</v>
      </c>
      <c r="C6016" s="14" t="s">
        <v>166</v>
      </c>
      <c r="D6016" s="14" t="s">
        <v>37517</v>
      </c>
    </row>
    <row r="6017" spans="1:4" ht="15.75" customHeight="1">
      <c r="A6017" s="14" t="s">
        <v>10664</v>
      </c>
      <c r="B6017" s="370" t="s">
        <v>17039</v>
      </c>
      <c r="C6017" s="14" t="s">
        <v>166</v>
      </c>
      <c r="D6017" s="14" t="s">
        <v>37076</v>
      </c>
    </row>
    <row r="6018" spans="1:4" ht="15.75" customHeight="1">
      <c r="A6018" s="14" t="s">
        <v>10665</v>
      </c>
      <c r="B6018" s="370" t="s">
        <v>17040</v>
      </c>
      <c r="C6018" s="14" t="s">
        <v>166</v>
      </c>
      <c r="D6018" s="14" t="s">
        <v>19268</v>
      </c>
    </row>
    <row r="6019" spans="1:4" ht="15.75" customHeight="1">
      <c r="A6019" s="14" t="s">
        <v>10666</v>
      </c>
      <c r="B6019" s="370" t="s">
        <v>17041</v>
      </c>
      <c r="C6019" s="14" t="s">
        <v>160</v>
      </c>
      <c r="D6019" s="14" t="s">
        <v>19628</v>
      </c>
    </row>
    <row r="6020" spans="1:4" ht="15.75" customHeight="1">
      <c r="A6020" s="14" t="s">
        <v>10667</v>
      </c>
      <c r="B6020" s="370" t="s">
        <v>17042</v>
      </c>
      <c r="C6020" s="14" t="s">
        <v>166</v>
      </c>
      <c r="D6020" s="14" t="s">
        <v>18828</v>
      </c>
    </row>
    <row r="6021" spans="1:4" ht="15.75" customHeight="1">
      <c r="A6021" s="14" t="s">
        <v>10668</v>
      </c>
      <c r="B6021" s="370" t="s">
        <v>17043</v>
      </c>
      <c r="C6021" s="14" t="s">
        <v>166</v>
      </c>
      <c r="D6021" s="14" t="s">
        <v>18780</v>
      </c>
    </row>
    <row r="6022" spans="1:4" ht="15.75" customHeight="1">
      <c r="A6022" s="14" t="s">
        <v>10669</v>
      </c>
      <c r="B6022" s="370" t="s">
        <v>17044</v>
      </c>
      <c r="C6022" s="14" t="s">
        <v>166</v>
      </c>
      <c r="D6022" s="14" t="s">
        <v>37075</v>
      </c>
    </row>
    <row r="6023" spans="1:4" ht="15.75" customHeight="1">
      <c r="A6023" s="14" t="s">
        <v>10670</v>
      </c>
      <c r="B6023" s="370" t="s">
        <v>17045</v>
      </c>
      <c r="C6023" s="14" t="s">
        <v>166</v>
      </c>
      <c r="D6023" s="14" t="s">
        <v>41845</v>
      </c>
    </row>
    <row r="6024" spans="1:4" ht="15.75" customHeight="1">
      <c r="A6024" s="14" t="s">
        <v>10671</v>
      </c>
      <c r="B6024" s="370" t="s">
        <v>17046</v>
      </c>
      <c r="C6024" s="14" t="s">
        <v>166</v>
      </c>
      <c r="D6024" s="14" t="s">
        <v>19158</v>
      </c>
    </row>
    <row r="6025" spans="1:4" ht="15.75" customHeight="1">
      <c r="A6025" s="14" t="s">
        <v>10672</v>
      </c>
      <c r="B6025" s="370" t="s">
        <v>17047</v>
      </c>
      <c r="C6025" s="14" t="s">
        <v>166</v>
      </c>
      <c r="D6025" s="14" t="s">
        <v>18734</v>
      </c>
    </row>
    <row r="6026" spans="1:4" ht="15.75" customHeight="1">
      <c r="A6026" s="14" t="s">
        <v>10673</v>
      </c>
      <c r="B6026" s="370" t="s">
        <v>17048</v>
      </c>
      <c r="C6026" s="14" t="s">
        <v>166</v>
      </c>
      <c r="D6026" s="14" t="s">
        <v>41846</v>
      </c>
    </row>
    <row r="6027" spans="1:4" ht="15.75" customHeight="1">
      <c r="A6027" s="14" t="s">
        <v>10674</v>
      </c>
      <c r="B6027" s="370" t="s">
        <v>17049</v>
      </c>
      <c r="C6027" s="14" t="s">
        <v>166</v>
      </c>
      <c r="D6027" s="14" t="s">
        <v>18524</v>
      </c>
    </row>
    <row r="6028" spans="1:4" ht="15.75" customHeight="1">
      <c r="A6028" s="14" t="s">
        <v>10675</v>
      </c>
      <c r="B6028" s="370" t="s">
        <v>17050</v>
      </c>
      <c r="C6028" s="14" t="s">
        <v>166</v>
      </c>
      <c r="D6028" s="14" t="s">
        <v>37436</v>
      </c>
    </row>
    <row r="6029" spans="1:4" ht="15.75" customHeight="1">
      <c r="A6029" s="14" t="s">
        <v>10676</v>
      </c>
      <c r="B6029" s="370" t="s">
        <v>17051</v>
      </c>
      <c r="C6029" s="14" t="s">
        <v>166</v>
      </c>
      <c r="D6029" s="14" t="s">
        <v>36454</v>
      </c>
    </row>
    <row r="6030" spans="1:4" ht="15.75" customHeight="1">
      <c r="A6030" s="14" t="s">
        <v>10677</v>
      </c>
      <c r="B6030" s="370" t="s">
        <v>17052</v>
      </c>
      <c r="C6030" s="14" t="s">
        <v>166</v>
      </c>
      <c r="D6030" s="14" t="s">
        <v>19422</v>
      </c>
    </row>
    <row r="6031" spans="1:4" ht="15.75" customHeight="1">
      <c r="A6031" s="14" t="s">
        <v>10678</v>
      </c>
      <c r="B6031" s="370" t="s">
        <v>17053</v>
      </c>
      <c r="C6031" s="14" t="s">
        <v>166</v>
      </c>
      <c r="D6031" s="14" t="s">
        <v>19800</v>
      </c>
    </row>
    <row r="6032" spans="1:4" ht="15.75" customHeight="1">
      <c r="A6032" s="14" t="s">
        <v>10679</v>
      </c>
      <c r="B6032" s="370" t="s">
        <v>17054</v>
      </c>
      <c r="C6032" s="14" t="s">
        <v>166</v>
      </c>
      <c r="D6032" s="14" t="s">
        <v>37287</v>
      </c>
    </row>
    <row r="6033" spans="1:4" ht="15.75" customHeight="1">
      <c r="A6033" s="14" t="s">
        <v>10680</v>
      </c>
      <c r="B6033" s="370" t="s">
        <v>17055</v>
      </c>
      <c r="C6033" s="14" t="s">
        <v>166</v>
      </c>
      <c r="D6033" s="14" t="s">
        <v>19112</v>
      </c>
    </row>
    <row r="6034" spans="1:4" ht="15.75" customHeight="1">
      <c r="A6034" s="14" t="s">
        <v>10681</v>
      </c>
      <c r="B6034" s="370" t="s">
        <v>17056</v>
      </c>
      <c r="C6034" s="14" t="s">
        <v>166</v>
      </c>
      <c r="D6034" s="14" t="s">
        <v>18794</v>
      </c>
    </row>
    <row r="6035" spans="1:4" ht="15.75" customHeight="1">
      <c r="A6035" s="14" t="s">
        <v>10682</v>
      </c>
      <c r="B6035" s="370" t="s">
        <v>17057</v>
      </c>
      <c r="C6035" s="14" t="s">
        <v>166</v>
      </c>
      <c r="D6035" s="14" t="s">
        <v>19164</v>
      </c>
    </row>
    <row r="6036" spans="1:4" ht="15.75" customHeight="1">
      <c r="A6036" s="14" t="s">
        <v>10683</v>
      </c>
      <c r="B6036" s="370" t="s">
        <v>17058</v>
      </c>
      <c r="C6036" s="14" t="s">
        <v>166</v>
      </c>
      <c r="D6036" s="14" t="s">
        <v>19629</v>
      </c>
    </row>
    <row r="6037" spans="1:4" ht="15.75" customHeight="1">
      <c r="A6037" s="14" t="s">
        <v>10684</v>
      </c>
      <c r="B6037" s="370" t="s">
        <v>17059</v>
      </c>
      <c r="C6037" s="14" t="s">
        <v>166</v>
      </c>
      <c r="D6037" s="14" t="s">
        <v>18905</v>
      </c>
    </row>
    <row r="6038" spans="1:4" ht="15.75" customHeight="1">
      <c r="A6038" s="14" t="s">
        <v>10685</v>
      </c>
      <c r="B6038" s="370" t="s">
        <v>17060</v>
      </c>
      <c r="C6038" s="14" t="s">
        <v>166</v>
      </c>
      <c r="D6038" s="14" t="s">
        <v>37554</v>
      </c>
    </row>
    <row r="6039" spans="1:4" ht="28.5" customHeight="1">
      <c r="A6039" s="14" t="s">
        <v>10686</v>
      </c>
      <c r="B6039" s="370" t="s">
        <v>17061</v>
      </c>
      <c r="C6039" s="14" t="s">
        <v>166</v>
      </c>
      <c r="D6039" s="14" t="s">
        <v>19932</v>
      </c>
    </row>
    <row r="6040" spans="1:4" ht="15.75" customHeight="1">
      <c r="A6040" s="14" t="s">
        <v>10687</v>
      </c>
      <c r="B6040" s="370" t="s">
        <v>17062</v>
      </c>
      <c r="C6040" s="14" t="s">
        <v>166</v>
      </c>
      <c r="D6040" s="14" t="s">
        <v>18806</v>
      </c>
    </row>
    <row r="6041" spans="1:4" ht="15.75" customHeight="1">
      <c r="A6041" s="14" t="s">
        <v>10688</v>
      </c>
      <c r="B6041" s="370" t="s">
        <v>17063</v>
      </c>
      <c r="C6041" s="14" t="s">
        <v>166</v>
      </c>
      <c r="D6041" s="14" t="s">
        <v>21988</v>
      </c>
    </row>
    <row r="6042" spans="1:4" ht="48.75" customHeight="1">
      <c r="A6042" s="14" t="s">
        <v>10689</v>
      </c>
      <c r="B6042" s="370" t="s">
        <v>17064</v>
      </c>
      <c r="C6042" s="14" t="s">
        <v>166</v>
      </c>
      <c r="D6042" s="14" t="s">
        <v>41847</v>
      </c>
    </row>
    <row r="6043" spans="1:4" ht="54">
      <c r="A6043" s="14" t="s">
        <v>10690</v>
      </c>
      <c r="B6043" s="370" t="s">
        <v>17065</v>
      </c>
      <c r="C6043" s="14" t="s">
        <v>166</v>
      </c>
      <c r="D6043" s="14" t="s">
        <v>19789</v>
      </c>
    </row>
    <row r="6044" spans="1:4" ht="50.25" customHeight="1">
      <c r="A6044" s="14" t="s">
        <v>10691</v>
      </c>
      <c r="B6044" s="370" t="s">
        <v>17066</v>
      </c>
      <c r="C6044" s="14" t="s">
        <v>166</v>
      </c>
      <c r="D6044" s="14" t="s">
        <v>18366</v>
      </c>
    </row>
    <row r="6045" spans="1:4" ht="15.75" customHeight="1">
      <c r="A6045" s="14" t="s">
        <v>10692</v>
      </c>
      <c r="B6045" s="370" t="s">
        <v>17067</v>
      </c>
      <c r="C6045" s="14" t="s">
        <v>166</v>
      </c>
      <c r="D6045" s="14" t="s">
        <v>18828</v>
      </c>
    </row>
    <row r="6046" spans="1:4" ht="15.75" customHeight="1">
      <c r="A6046" s="14" t="s">
        <v>10693</v>
      </c>
      <c r="B6046" s="370" t="s">
        <v>17068</v>
      </c>
      <c r="C6046" s="14" t="s">
        <v>166</v>
      </c>
      <c r="D6046" s="14" t="s">
        <v>19073</v>
      </c>
    </row>
    <row r="6047" spans="1:4" ht="15.75" customHeight="1">
      <c r="A6047" s="14" t="s">
        <v>10694</v>
      </c>
      <c r="B6047" s="370" t="s">
        <v>17069</v>
      </c>
      <c r="C6047" s="14" t="s">
        <v>166</v>
      </c>
      <c r="D6047" s="14" t="s">
        <v>41847</v>
      </c>
    </row>
    <row r="6048" spans="1:4" ht="40.5">
      <c r="A6048" s="14" t="s">
        <v>10695</v>
      </c>
      <c r="B6048" s="370" t="s">
        <v>17070</v>
      </c>
      <c r="C6048" s="14" t="s">
        <v>166</v>
      </c>
      <c r="D6048" s="14" t="s">
        <v>41848</v>
      </c>
    </row>
    <row r="6049" spans="1:4" ht="40.5">
      <c r="A6049" s="14" t="s">
        <v>10696</v>
      </c>
      <c r="B6049" s="370" t="s">
        <v>17071</v>
      </c>
      <c r="C6049" s="14" t="s">
        <v>166</v>
      </c>
      <c r="D6049" s="14" t="s">
        <v>41849</v>
      </c>
    </row>
    <row r="6050" spans="1:4" ht="40.5">
      <c r="A6050" s="14" t="s">
        <v>10697</v>
      </c>
      <c r="B6050" s="370" t="s">
        <v>17072</v>
      </c>
      <c r="C6050" s="14" t="s">
        <v>166</v>
      </c>
      <c r="D6050" s="14" t="s">
        <v>18861</v>
      </c>
    </row>
    <row r="6051" spans="1:4" ht="15.75" customHeight="1">
      <c r="A6051" s="14" t="s">
        <v>10698</v>
      </c>
      <c r="B6051" s="370" t="s">
        <v>17073</v>
      </c>
      <c r="C6051" s="14" t="s">
        <v>166</v>
      </c>
      <c r="D6051" s="14" t="s">
        <v>37200</v>
      </c>
    </row>
    <row r="6052" spans="1:4" ht="15.75" customHeight="1">
      <c r="A6052" s="14" t="s">
        <v>10699</v>
      </c>
      <c r="B6052" s="370" t="s">
        <v>17074</v>
      </c>
      <c r="C6052" s="14" t="s">
        <v>166</v>
      </c>
      <c r="D6052" s="14" t="s">
        <v>41850</v>
      </c>
    </row>
    <row r="6053" spans="1:4" ht="15.75" customHeight="1">
      <c r="A6053" s="14" t="s">
        <v>10700</v>
      </c>
      <c r="B6053" s="370" t="s">
        <v>17075</v>
      </c>
      <c r="C6053" s="14" t="s">
        <v>166</v>
      </c>
      <c r="D6053" s="14" t="s">
        <v>41851</v>
      </c>
    </row>
    <row r="6054" spans="1:4" ht="15.75" customHeight="1">
      <c r="A6054" s="14" t="s">
        <v>10701</v>
      </c>
      <c r="B6054" s="370" t="s">
        <v>17076</v>
      </c>
      <c r="C6054" s="14" t="s">
        <v>166</v>
      </c>
      <c r="D6054" s="14" t="s">
        <v>18726</v>
      </c>
    </row>
    <row r="6055" spans="1:4" ht="15.75" customHeight="1">
      <c r="A6055" s="14" t="s">
        <v>10702</v>
      </c>
      <c r="B6055" s="370" t="s">
        <v>17077</v>
      </c>
      <c r="C6055" s="14" t="s">
        <v>166</v>
      </c>
      <c r="D6055" s="14" t="s">
        <v>36752</v>
      </c>
    </row>
    <row r="6056" spans="1:4" ht="15.75" customHeight="1">
      <c r="A6056" s="14" t="s">
        <v>10703</v>
      </c>
      <c r="B6056" s="370" t="s">
        <v>17078</v>
      </c>
      <c r="C6056" s="14" t="s">
        <v>166</v>
      </c>
      <c r="D6056" s="14" t="s">
        <v>41852</v>
      </c>
    </row>
    <row r="6057" spans="1:4" ht="15.75" customHeight="1">
      <c r="A6057" s="14" t="s">
        <v>10704</v>
      </c>
      <c r="B6057" s="370" t="s">
        <v>17079</v>
      </c>
      <c r="C6057" s="14" t="s">
        <v>166</v>
      </c>
      <c r="D6057" s="14" t="s">
        <v>18726</v>
      </c>
    </row>
    <row r="6058" spans="1:4" ht="15.75" customHeight="1">
      <c r="A6058" s="14" t="s">
        <v>10705</v>
      </c>
      <c r="B6058" s="370" t="s">
        <v>17080</v>
      </c>
      <c r="C6058" s="14" t="s">
        <v>166</v>
      </c>
      <c r="D6058" s="14" t="s">
        <v>21885</v>
      </c>
    </row>
    <row r="6059" spans="1:4" ht="15.75" customHeight="1">
      <c r="A6059" s="14" t="s">
        <v>10706</v>
      </c>
      <c r="B6059" s="370" t="s">
        <v>17081</v>
      </c>
      <c r="C6059" s="14" t="s">
        <v>166</v>
      </c>
      <c r="D6059" s="14" t="s">
        <v>21859</v>
      </c>
    </row>
    <row r="6060" spans="1:4" ht="15.75" customHeight="1">
      <c r="A6060" s="14" t="s">
        <v>10707</v>
      </c>
      <c r="B6060" s="370" t="s">
        <v>17082</v>
      </c>
      <c r="C6060" s="14" t="s">
        <v>166</v>
      </c>
      <c r="D6060" s="14" t="s">
        <v>18914</v>
      </c>
    </row>
    <row r="6061" spans="1:4" ht="15.75" customHeight="1">
      <c r="A6061" s="14" t="s">
        <v>10708</v>
      </c>
      <c r="B6061" s="370" t="s">
        <v>17083</v>
      </c>
      <c r="C6061" s="14" t="s">
        <v>166</v>
      </c>
      <c r="D6061" s="14" t="s">
        <v>19389</v>
      </c>
    </row>
    <row r="6062" spans="1:4" ht="15.75" customHeight="1">
      <c r="A6062" s="14" t="s">
        <v>10709</v>
      </c>
      <c r="B6062" s="370" t="s">
        <v>17084</v>
      </c>
      <c r="C6062" s="14" t="s">
        <v>166</v>
      </c>
      <c r="D6062" s="14" t="s">
        <v>41853</v>
      </c>
    </row>
    <row r="6063" spans="1:4" ht="15.75" customHeight="1">
      <c r="A6063" s="14" t="s">
        <v>10710</v>
      </c>
      <c r="B6063" s="370" t="s">
        <v>17085</v>
      </c>
      <c r="C6063" s="14" t="s">
        <v>160</v>
      </c>
      <c r="D6063" s="14" t="s">
        <v>18979</v>
      </c>
    </row>
    <row r="6064" spans="1:4" ht="15.75" customHeight="1">
      <c r="A6064" s="14" t="s">
        <v>10711</v>
      </c>
      <c r="B6064" s="370" t="s">
        <v>17086</v>
      </c>
      <c r="C6064" s="14" t="s">
        <v>160</v>
      </c>
      <c r="D6064" s="14" t="s">
        <v>18570</v>
      </c>
    </row>
    <row r="6065" spans="1:4" ht="15.75" customHeight="1">
      <c r="A6065" s="14" t="s">
        <v>10712</v>
      </c>
      <c r="B6065" s="370" t="s">
        <v>17087</v>
      </c>
      <c r="C6065" s="14" t="s">
        <v>160</v>
      </c>
      <c r="D6065" s="14" t="s">
        <v>19146</v>
      </c>
    </row>
    <row r="6066" spans="1:4" ht="15.75" customHeight="1">
      <c r="A6066" s="14" t="s">
        <v>10713</v>
      </c>
      <c r="B6066" s="370" t="s">
        <v>17088</v>
      </c>
      <c r="C6066" s="14" t="s">
        <v>166</v>
      </c>
      <c r="D6066" s="14" t="s">
        <v>19755</v>
      </c>
    </row>
    <row r="6067" spans="1:4" ht="15.75" customHeight="1">
      <c r="A6067" s="14" t="s">
        <v>10714</v>
      </c>
      <c r="B6067" s="370" t="s">
        <v>17089</v>
      </c>
      <c r="C6067" s="14" t="s">
        <v>160</v>
      </c>
      <c r="D6067" s="14" t="s">
        <v>18586</v>
      </c>
    </row>
    <row r="6068" spans="1:4" ht="15.75" customHeight="1">
      <c r="A6068" s="14" t="s">
        <v>10715</v>
      </c>
      <c r="B6068" s="370" t="s">
        <v>17090</v>
      </c>
      <c r="C6068" s="14" t="s">
        <v>166</v>
      </c>
      <c r="D6068" s="14" t="s">
        <v>18846</v>
      </c>
    </row>
    <row r="6069" spans="1:4" ht="15.75" customHeight="1">
      <c r="A6069" s="14" t="s">
        <v>10716</v>
      </c>
      <c r="B6069" s="370" t="s">
        <v>17091</v>
      </c>
      <c r="C6069" s="14" t="s">
        <v>160</v>
      </c>
      <c r="D6069" s="14" t="s">
        <v>41854</v>
      </c>
    </row>
    <row r="6070" spans="1:4" ht="15.75" customHeight="1">
      <c r="A6070" s="14" t="s">
        <v>10717</v>
      </c>
      <c r="B6070" s="370" t="s">
        <v>17092</v>
      </c>
      <c r="C6070" s="14" t="s">
        <v>160</v>
      </c>
      <c r="D6070" s="14" t="s">
        <v>18886</v>
      </c>
    </row>
    <row r="6071" spans="1:4" ht="15.75" customHeight="1">
      <c r="A6071" s="14" t="s">
        <v>10718</v>
      </c>
      <c r="B6071" s="370" t="s">
        <v>17093</v>
      </c>
      <c r="C6071" s="14" t="s">
        <v>160</v>
      </c>
      <c r="D6071" s="14" t="s">
        <v>36916</v>
      </c>
    </row>
    <row r="6072" spans="1:4" ht="15.75" customHeight="1">
      <c r="A6072" s="14" t="s">
        <v>10719</v>
      </c>
      <c r="B6072" s="370" t="s">
        <v>17094</v>
      </c>
      <c r="C6072" s="14" t="s">
        <v>160</v>
      </c>
      <c r="D6072" s="14" t="s">
        <v>19891</v>
      </c>
    </row>
    <row r="6073" spans="1:4" ht="15.75" customHeight="1">
      <c r="A6073" s="14" t="s">
        <v>10720</v>
      </c>
      <c r="B6073" s="370" t="s">
        <v>17095</v>
      </c>
      <c r="C6073" s="14" t="s">
        <v>166</v>
      </c>
      <c r="D6073" s="14" t="s">
        <v>37573</v>
      </c>
    </row>
    <row r="6074" spans="1:4" ht="15.75" customHeight="1">
      <c r="A6074" s="14" t="s">
        <v>10721</v>
      </c>
      <c r="B6074" s="370" t="s">
        <v>17096</v>
      </c>
      <c r="C6074" s="14" t="s">
        <v>166</v>
      </c>
      <c r="D6074" s="14" t="s">
        <v>36579</v>
      </c>
    </row>
    <row r="6075" spans="1:4" ht="15.75" customHeight="1">
      <c r="A6075" s="14" t="s">
        <v>10722</v>
      </c>
      <c r="B6075" s="370" t="s">
        <v>17097</v>
      </c>
      <c r="C6075" s="14" t="s">
        <v>160</v>
      </c>
      <c r="D6075" s="14" t="s">
        <v>18975</v>
      </c>
    </row>
    <row r="6076" spans="1:4" ht="15.75" customHeight="1">
      <c r="A6076" s="14" t="s">
        <v>10723</v>
      </c>
      <c r="B6076" s="370" t="s">
        <v>17098</v>
      </c>
      <c r="C6076" s="14" t="s">
        <v>166</v>
      </c>
      <c r="D6076" s="14" t="s">
        <v>41855</v>
      </c>
    </row>
    <row r="6077" spans="1:4" ht="15.75" customHeight="1">
      <c r="A6077" s="14" t="s">
        <v>10724</v>
      </c>
      <c r="B6077" s="370" t="s">
        <v>17099</v>
      </c>
      <c r="C6077" s="14" t="s">
        <v>166</v>
      </c>
      <c r="D6077" s="14" t="s">
        <v>41856</v>
      </c>
    </row>
    <row r="6078" spans="1:4" ht="15.75" customHeight="1">
      <c r="A6078" s="14" t="s">
        <v>10725</v>
      </c>
      <c r="B6078" s="370" t="s">
        <v>17100</v>
      </c>
      <c r="C6078" s="14" t="s">
        <v>166</v>
      </c>
      <c r="D6078" s="14" t="s">
        <v>41857</v>
      </c>
    </row>
    <row r="6079" spans="1:4" ht="15.75" customHeight="1">
      <c r="A6079" s="14" t="s">
        <v>10726</v>
      </c>
      <c r="B6079" s="370" t="s">
        <v>17101</v>
      </c>
      <c r="C6079" s="14" t="s">
        <v>166</v>
      </c>
      <c r="D6079" s="14" t="s">
        <v>41858</v>
      </c>
    </row>
    <row r="6080" spans="1:4" ht="15.75" customHeight="1">
      <c r="A6080" s="14" t="s">
        <v>10727</v>
      </c>
      <c r="B6080" s="370" t="s">
        <v>17102</v>
      </c>
      <c r="C6080" s="14" t="s">
        <v>166</v>
      </c>
      <c r="D6080" s="14" t="s">
        <v>41859</v>
      </c>
    </row>
    <row r="6081" spans="1:4" ht="15.75" customHeight="1">
      <c r="A6081" s="14" t="s">
        <v>10728</v>
      </c>
      <c r="B6081" s="370" t="s">
        <v>17103</v>
      </c>
      <c r="C6081" s="14" t="s">
        <v>166</v>
      </c>
      <c r="D6081" s="14" t="s">
        <v>41860</v>
      </c>
    </row>
    <row r="6082" spans="1:4" ht="15.75" customHeight="1">
      <c r="A6082" s="14" t="s">
        <v>10729</v>
      </c>
      <c r="B6082" s="370" t="s">
        <v>17104</v>
      </c>
      <c r="C6082" s="14" t="s">
        <v>166</v>
      </c>
      <c r="D6082" s="14" t="s">
        <v>41861</v>
      </c>
    </row>
    <row r="6083" spans="1:4" ht="15.75" customHeight="1">
      <c r="A6083" s="14" t="s">
        <v>10730</v>
      </c>
      <c r="B6083" s="370" t="s">
        <v>17105</v>
      </c>
      <c r="C6083" s="14" t="s">
        <v>166</v>
      </c>
      <c r="D6083" s="14" t="s">
        <v>36573</v>
      </c>
    </row>
    <row r="6084" spans="1:4" ht="15.75" customHeight="1">
      <c r="A6084" s="14" t="s">
        <v>10731</v>
      </c>
      <c r="B6084" s="370" t="s">
        <v>17106</v>
      </c>
      <c r="C6084" s="14" t="s">
        <v>166</v>
      </c>
      <c r="D6084" s="14" t="s">
        <v>21678</v>
      </c>
    </row>
    <row r="6085" spans="1:4" ht="15.75" customHeight="1">
      <c r="A6085" s="14" t="s">
        <v>10732</v>
      </c>
      <c r="B6085" s="370" t="s">
        <v>17107</v>
      </c>
      <c r="C6085" s="14" t="s">
        <v>166</v>
      </c>
      <c r="D6085" s="14" t="s">
        <v>37206</v>
      </c>
    </row>
    <row r="6086" spans="1:4" ht="15.75" customHeight="1">
      <c r="A6086" s="14" t="s">
        <v>10733</v>
      </c>
      <c r="B6086" s="370" t="s">
        <v>17108</v>
      </c>
      <c r="C6086" s="14" t="s">
        <v>166</v>
      </c>
      <c r="D6086" s="14" t="s">
        <v>37207</v>
      </c>
    </row>
    <row r="6087" spans="1:4" ht="15.75" customHeight="1">
      <c r="A6087" s="14" t="s">
        <v>10734</v>
      </c>
      <c r="B6087" s="370" t="s">
        <v>17109</v>
      </c>
      <c r="C6087" s="14" t="s">
        <v>166</v>
      </c>
      <c r="D6087" s="14" t="s">
        <v>37208</v>
      </c>
    </row>
    <row r="6088" spans="1:4" ht="15.75" customHeight="1">
      <c r="A6088" s="14" t="s">
        <v>10735</v>
      </c>
      <c r="B6088" s="370" t="s">
        <v>17110</v>
      </c>
      <c r="C6088" s="14" t="s">
        <v>166</v>
      </c>
      <c r="D6088" s="14" t="s">
        <v>19003</v>
      </c>
    </row>
    <row r="6089" spans="1:4" ht="15.75" customHeight="1">
      <c r="A6089" s="14" t="s">
        <v>10736</v>
      </c>
      <c r="B6089" s="370" t="s">
        <v>17111</v>
      </c>
      <c r="C6089" s="14" t="s">
        <v>166</v>
      </c>
      <c r="D6089" s="14" t="s">
        <v>37209</v>
      </c>
    </row>
    <row r="6090" spans="1:4" ht="15.75" customHeight="1">
      <c r="A6090" s="14" t="s">
        <v>10737</v>
      </c>
      <c r="B6090" s="370" t="s">
        <v>17112</v>
      </c>
      <c r="C6090" s="14" t="s">
        <v>166</v>
      </c>
      <c r="D6090" s="14" t="s">
        <v>19869</v>
      </c>
    </row>
    <row r="6091" spans="1:4" ht="15.75" customHeight="1">
      <c r="A6091" s="14" t="s">
        <v>10738</v>
      </c>
      <c r="B6091" s="370" t="s">
        <v>17113</v>
      </c>
      <c r="C6091" s="14" t="s">
        <v>166</v>
      </c>
      <c r="D6091" s="14" t="s">
        <v>37210</v>
      </c>
    </row>
    <row r="6092" spans="1:4" ht="15.75" customHeight="1">
      <c r="A6092" s="14" t="s">
        <v>10739</v>
      </c>
      <c r="B6092" s="370" t="s">
        <v>17114</v>
      </c>
      <c r="C6092" s="14" t="s">
        <v>166</v>
      </c>
      <c r="D6092" s="14" t="s">
        <v>37211</v>
      </c>
    </row>
    <row r="6093" spans="1:4" ht="15.75" customHeight="1">
      <c r="A6093" s="14" t="s">
        <v>10740</v>
      </c>
      <c r="B6093" s="370" t="s">
        <v>17115</v>
      </c>
      <c r="C6093" s="14" t="s">
        <v>166</v>
      </c>
      <c r="D6093" s="14" t="s">
        <v>37212</v>
      </c>
    </row>
    <row r="6094" spans="1:4" ht="15.75" customHeight="1">
      <c r="A6094" s="14" t="s">
        <v>10741</v>
      </c>
      <c r="B6094" s="370" t="s">
        <v>17116</v>
      </c>
      <c r="C6094" s="14" t="s">
        <v>166</v>
      </c>
      <c r="D6094" s="14" t="s">
        <v>37176</v>
      </c>
    </row>
    <row r="6095" spans="1:4" ht="15.75" customHeight="1">
      <c r="A6095" s="14" t="s">
        <v>10742</v>
      </c>
      <c r="B6095" s="370" t="s">
        <v>17117</v>
      </c>
      <c r="C6095" s="14" t="s">
        <v>166</v>
      </c>
      <c r="D6095" s="14" t="s">
        <v>37213</v>
      </c>
    </row>
    <row r="6096" spans="1:4" ht="15.75" customHeight="1">
      <c r="A6096" s="14" t="s">
        <v>10743</v>
      </c>
      <c r="B6096" s="370" t="s">
        <v>17118</v>
      </c>
      <c r="C6096" s="14" t="s">
        <v>166</v>
      </c>
      <c r="D6096" s="14" t="s">
        <v>37214</v>
      </c>
    </row>
    <row r="6097" spans="1:4" ht="15.75" customHeight="1">
      <c r="A6097" s="14" t="s">
        <v>10744</v>
      </c>
      <c r="B6097" s="370" t="s">
        <v>17119</v>
      </c>
      <c r="C6097" s="14" t="s">
        <v>166</v>
      </c>
      <c r="D6097" s="14" t="s">
        <v>19733</v>
      </c>
    </row>
    <row r="6098" spans="1:4" ht="15.75" customHeight="1">
      <c r="A6098" s="14" t="s">
        <v>10745</v>
      </c>
      <c r="B6098" s="370" t="s">
        <v>17120</v>
      </c>
      <c r="C6098" s="14" t="s">
        <v>166</v>
      </c>
      <c r="D6098" s="14" t="s">
        <v>36873</v>
      </c>
    </row>
    <row r="6099" spans="1:4" ht="15.75" customHeight="1">
      <c r="A6099" s="14" t="s">
        <v>10746</v>
      </c>
      <c r="B6099" s="370" t="s">
        <v>17121</v>
      </c>
      <c r="C6099" s="14" t="s">
        <v>166</v>
      </c>
      <c r="D6099" s="14" t="s">
        <v>37215</v>
      </c>
    </row>
    <row r="6100" spans="1:4" ht="15.75" customHeight="1">
      <c r="A6100" s="14" t="s">
        <v>10747</v>
      </c>
      <c r="B6100" s="370" t="s">
        <v>17122</v>
      </c>
      <c r="C6100" s="14" t="s">
        <v>166</v>
      </c>
      <c r="D6100" s="14" t="s">
        <v>21731</v>
      </c>
    </row>
    <row r="6101" spans="1:4" ht="15.75" customHeight="1">
      <c r="A6101" s="14" t="s">
        <v>10748</v>
      </c>
      <c r="B6101" s="370" t="s">
        <v>17123</v>
      </c>
      <c r="C6101" s="14" t="s">
        <v>166</v>
      </c>
      <c r="D6101" s="14" t="s">
        <v>37216</v>
      </c>
    </row>
    <row r="6102" spans="1:4" ht="15.75" customHeight="1">
      <c r="A6102" s="14" t="s">
        <v>10749</v>
      </c>
      <c r="B6102" s="370" t="s">
        <v>17124</v>
      </c>
      <c r="C6102" s="14" t="s">
        <v>166</v>
      </c>
      <c r="D6102" s="14" t="s">
        <v>21862</v>
      </c>
    </row>
    <row r="6103" spans="1:4" ht="15.75" customHeight="1">
      <c r="A6103" s="14" t="s">
        <v>10750</v>
      </c>
      <c r="B6103" s="370" t="s">
        <v>17125</v>
      </c>
      <c r="C6103" s="14" t="s">
        <v>166</v>
      </c>
      <c r="D6103" s="14" t="s">
        <v>41862</v>
      </c>
    </row>
    <row r="6104" spans="1:4" ht="15.75" customHeight="1">
      <c r="A6104" s="14" t="s">
        <v>10751</v>
      </c>
      <c r="B6104" s="370" t="s">
        <v>17126</v>
      </c>
      <c r="C6104" s="14" t="s">
        <v>166</v>
      </c>
      <c r="D6104" s="14" t="s">
        <v>37217</v>
      </c>
    </row>
    <row r="6105" spans="1:4" ht="15.75" customHeight="1">
      <c r="A6105" s="14" t="s">
        <v>10752</v>
      </c>
      <c r="B6105" s="370" t="s">
        <v>17127</v>
      </c>
      <c r="C6105" s="14" t="s">
        <v>166</v>
      </c>
      <c r="D6105" s="14" t="s">
        <v>41863</v>
      </c>
    </row>
    <row r="6106" spans="1:4" ht="15.75" customHeight="1">
      <c r="A6106" s="14" t="s">
        <v>10753</v>
      </c>
      <c r="B6106" s="370" t="s">
        <v>17128</v>
      </c>
      <c r="C6106" s="14" t="s">
        <v>166</v>
      </c>
      <c r="D6106" s="14" t="s">
        <v>41864</v>
      </c>
    </row>
    <row r="6107" spans="1:4" ht="15.75" customHeight="1">
      <c r="A6107" s="14" t="s">
        <v>10754</v>
      </c>
      <c r="B6107" s="370" t="s">
        <v>17129</v>
      </c>
      <c r="C6107" s="14" t="s">
        <v>166</v>
      </c>
      <c r="D6107" s="14" t="s">
        <v>37689</v>
      </c>
    </row>
    <row r="6108" spans="1:4" ht="15.75" customHeight="1">
      <c r="A6108" s="14" t="s">
        <v>10755</v>
      </c>
      <c r="B6108" s="370" t="s">
        <v>17130</v>
      </c>
      <c r="C6108" s="14" t="s">
        <v>166</v>
      </c>
      <c r="D6108" s="14" t="s">
        <v>18671</v>
      </c>
    </row>
    <row r="6109" spans="1:4" ht="15.75" customHeight="1">
      <c r="A6109" s="14" t="s">
        <v>10756</v>
      </c>
      <c r="B6109" s="370" t="s">
        <v>17131</v>
      </c>
      <c r="C6109" s="14" t="s">
        <v>166</v>
      </c>
      <c r="D6109" s="14" t="s">
        <v>21973</v>
      </c>
    </row>
    <row r="6110" spans="1:4" ht="15.75" customHeight="1">
      <c r="A6110" s="14" t="s">
        <v>10757</v>
      </c>
      <c r="B6110" s="370" t="s">
        <v>17132</v>
      </c>
      <c r="C6110" s="14" t="s">
        <v>160</v>
      </c>
      <c r="D6110" s="14" t="s">
        <v>41865</v>
      </c>
    </row>
    <row r="6111" spans="1:4" ht="15.75" customHeight="1">
      <c r="A6111" s="14" t="s">
        <v>10758</v>
      </c>
      <c r="B6111" s="370" t="s">
        <v>17133</v>
      </c>
      <c r="C6111" s="14" t="s">
        <v>160</v>
      </c>
      <c r="D6111" s="14" t="s">
        <v>38362</v>
      </c>
    </row>
    <row r="6112" spans="1:4" ht="15.75" customHeight="1">
      <c r="A6112" s="14" t="s">
        <v>10759</v>
      </c>
      <c r="B6112" s="370" t="s">
        <v>17134</v>
      </c>
      <c r="C6112" s="14" t="s">
        <v>160</v>
      </c>
      <c r="D6112" s="14" t="s">
        <v>36759</v>
      </c>
    </row>
    <row r="6113" spans="1:4" ht="15.75" customHeight="1">
      <c r="A6113" s="14" t="s">
        <v>10760</v>
      </c>
      <c r="B6113" s="370" t="s">
        <v>17135</v>
      </c>
      <c r="C6113" s="14" t="s">
        <v>160</v>
      </c>
      <c r="D6113" s="14" t="s">
        <v>41866</v>
      </c>
    </row>
    <row r="6114" spans="1:4" ht="40.5">
      <c r="A6114" s="14" t="s">
        <v>10761</v>
      </c>
      <c r="B6114" s="370" t="s">
        <v>17136</v>
      </c>
      <c r="C6114" s="14" t="s">
        <v>166</v>
      </c>
      <c r="D6114" s="14" t="s">
        <v>41867</v>
      </c>
    </row>
    <row r="6115" spans="1:4" ht="27">
      <c r="A6115" s="14" t="s">
        <v>10762</v>
      </c>
      <c r="B6115" s="370" t="s">
        <v>17137</v>
      </c>
      <c r="C6115" s="14" t="s">
        <v>166</v>
      </c>
      <c r="D6115" s="14" t="s">
        <v>41868</v>
      </c>
    </row>
    <row r="6116" spans="1:4" ht="40.5">
      <c r="A6116" s="14" t="s">
        <v>10763</v>
      </c>
      <c r="B6116" s="370" t="s">
        <v>17138</v>
      </c>
      <c r="C6116" s="14" t="s">
        <v>166</v>
      </c>
      <c r="D6116" s="14" t="s">
        <v>41869</v>
      </c>
    </row>
    <row r="6117" spans="1:4" ht="40.5">
      <c r="A6117" s="14" t="s">
        <v>10764</v>
      </c>
      <c r="B6117" s="370" t="s">
        <v>17139</v>
      </c>
      <c r="C6117" s="14" t="s">
        <v>166</v>
      </c>
      <c r="D6117" s="14" t="s">
        <v>40872</v>
      </c>
    </row>
    <row r="6118" spans="1:4" ht="27">
      <c r="A6118" s="14" t="s">
        <v>10765</v>
      </c>
      <c r="B6118" s="370" t="s">
        <v>17140</v>
      </c>
      <c r="C6118" s="14" t="s">
        <v>166</v>
      </c>
      <c r="D6118" s="14" t="s">
        <v>41870</v>
      </c>
    </row>
    <row r="6119" spans="1:4" ht="27">
      <c r="A6119" s="14" t="s">
        <v>10766</v>
      </c>
      <c r="B6119" s="370" t="s">
        <v>17141</v>
      </c>
      <c r="C6119" s="14" t="s">
        <v>166</v>
      </c>
      <c r="D6119" s="14" t="s">
        <v>41871</v>
      </c>
    </row>
    <row r="6120" spans="1:4" ht="15.75" customHeight="1">
      <c r="A6120" s="14" t="s">
        <v>10767</v>
      </c>
      <c r="B6120" s="370" t="s">
        <v>17142</v>
      </c>
      <c r="C6120" s="14" t="s">
        <v>160</v>
      </c>
      <c r="D6120" s="14" t="s">
        <v>41872</v>
      </c>
    </row>
    <row r="6121" spans="1:4" ht="15.75" customHeight="1">
      <c r="A6121" s="14" t="s">
        <v>10768</v>
      </c>
      <c r="B6121" s="370" t="s">
        <v>17143</v>
      </c>
      <c r="C6121" s="14" t="s">
        <v>166</v>
      </c>
      <c r="D6121" s="14" t="s">
        <v>41873</v>
      </c>
    </row>
    <row r="6122" spans="1:4" ht="15.75" customHeight="1">
      <c r="A6122" s="14" t="s">
        <v>10769</v>
      </c>
      <c r="B6122" s="370" t="s">
        <v>17144</v>
      </c>
      <c r="C6122" s="14" t="s">
        <v>166</v>
      </c>
      <c r="D6122" s="14" t="s">
        <v>41874</v>
      </c>
    </row>
    <row r="6123" spans="1:4" ht="15.75" customHeight="1">
      <c r="A6123" s="14" t="s">
        <v>10770</v>
      </c>
      <c r="B6123" s="370" t="s">
        <v>17145</v>
      </c>
      <c r="C6123" s="14" t="s">
        <v>166</v>
      </c>
      <c r="D6123" s="14" t="s">
        <v>41875</v>
      </c>
    </row>
    <row r="6124" spans="1:4" ht="15.75" customHeight="1">
      <c r="A6124" s="14" t="s">
        <v>10771</v>
      </c>
      <c r="B6124" s="370" t="s">
        <v>17146</v>
      </c>
      <c r="C6124" s="14" t="s">
        <v>166</v>
      </c>
      <c r="D6124" s="14" t="s">
        <v>41876</v>
      </c>
    </row>
    <row r="6125" spans="1:4" ht="15.75" customHeight="1">
      <c r="A6125" s="14" t="s">
        <v>10772</v>
      </c>
      <c r="B6125" s="370" t="s">
        <v>17147</v>
      </c>
      <c r="C6125" s="14" t="s">
        <v>166</v>
      </c>
      <c r="D6125" s="14" t="s">
        <v>41877</v>
      </c>
    </row>
    <row r="6126" spans="1:4" ht="15.75" customHeight="1">
      <c r="A6126" s="14" t="s">
        <v>10773</v>
      </c>
      <c r="B6126" s="370" t="s">
        <v>17148</v>
      </c>
      <c r="C6126" s="14" t="s">
        <v>166</v>
      </c>
      <c r="D6126" s="14" t="s">
        <v>36816</v>
      </c>
    </row>
    <row r="6127" spans="1:4" ht="15.75" customHeight="1">
      <c r="A6127" s="14" t="s">
        <v>10774</v>
      </c>
      <c r="B6127" s="370" t="s">
        <v>17149</v>
      </c>
      <c r="C6127" s="14" t="s">
        <v>166</v>
      </c>
      <c r="D6127" s="14" t="s">
        <v>21885</v>
      </c>
    </row>
    <row r="6128" spans="1:4" ht="15.75" customHeight="1">
      <c r="A6128" s="14" t="s">
        <v>35434</v>
      </c>
      <c r="B6128" s="370" t="s">
        <v>36417</v>
      </c>
      <c r="C6128" s="14" t="s">
        <v>166</v>
      </c>
      <c r="D6128" s="14" t="s">
        <v>41878</v>
      </c>
    </row>
    <row r="6129" spans="1:4" ht="15.75" customHeight="1">
      <c r="A6129" s="14" t="s">
        <v>10775</v>
      </c>
      <c r="B6129" s="370" t="s">
        <v>17150</v>
      </c>
      <c r="C6129" s="14" t="s">
        <v>166</v>
      </c>
      <c r="D6129" s="14" t="s">
        <v>41879</v>
      </c>
    </row>
    <row r="6130" spans="1:4" ht="15.75" customHeight="1">
      <c r="A6130" s="14" t="s">
        <v>10776</v>
      </c>
      <c r="B6130" s="370" t="s">
        <v>17151</v>
      </c>
      <c r="C6130" s="14" t="s">
        <v>166</v>
      </c>
      <c r="D6130" s="14" t="s">
        <v>37222</v>
      </c>
    </row>
    <row r="6131" spans="1:4" ht="15.75" customHeight="1">
      <c r="A6131" s="14" t="s">
        <v>10777</v>
      </c>
      <c r="B6131" s="370" t="s">
        <v>17152</v>
      </c>
      <c r="C6131" s="14" t="s">
        <v>160</v>
      </c>
      <c r="D6131" s="14" t="s">
        <v>37223</v>
      </c>
    </row>
    <row r="6132" spans="1:4" ht="15.75" customHeight="1">
      <c r="A6132" s="14" t="s">
        <v>10778</v>
      </c>
      <c r="B6132" s="370" t="s">
        <v>17153</v>
      </c>
      <c r="C6132" s="14" t="s">
        <v>160</v>
      </c>
      <c r="D6132" s="14" t="s">
        <v>18421</v>
      </c>
    </row>
    <row r="6133" spans="1:4" ht="15.75" customHeight="1">
      <c r="A6133" s="14" t="s">
        <v>10779</v>
      </c>
      <c r="B6133" s="370" t="s">
        <v>17154</v>
      </c>
      <c r="C6133" s="14" t="s">
        <v>160</v>
      </c>
      <c r="D6133" s="14" t="s">
        <v>21865</v>
      </c>
    </row>
    <row r="6134" spans="1:4" ht="15.75" customHeight="1">
      <c r="A6134" s="14" t="s">
        <v>10780</v>
      </c>
      <c r="B6134" s="370" t="s">
        <v>17155</v>
      </c>
      <c r="C6134" s="14" t="s">
        <v>160</v>
      </c>
      <c r="D6134" s="14" t="s">
        <v>41880</v>
      </c>
    </row>
    <row r="6135" spans="1:4" ht="15.75" customHeight="1">
      <c r="A6135" s="14" t="s">
        <v>10781</v>
      </c>
      <c r="B6135" s="370" t="s">
        <v>17156</v>
      </c>
      <c r="C6135" s="14" t="s">
        <v>160</v>
      </c>
      <c r="D6135" s="14" t="s">
        <v>19085</v>
      </c>
    </row>
    <row r="6136" spans="1:4" ht="15.75" customHeight="1">
      <c r="A6136" s="14" t="s">
        <v>10782</v>
      </c>
      <c r="B6136" s="370" t="s">
        <v>17157</v>
      </c>
      <c r="C6136" s="14" t="s">
        <v>160</v>
      </c>
      <c r="D6136" s="14" t="s">
        <v>21740</v>
      </c>
    </row>
    <row r="6137" spans="1:4" ht="15.75" customHeight="1">
      <c r="A6137" s="14" t="s">
        <v>10783</v>
      </c>
      <c r="B6137" s="370" t="s">
        <v>17158</v>
      </c>
      <c r="C6137" s="14" t="s">
        <v>160</v>
      </c>
      <c r="D6137" s="14" t="s">
        <v>19953</v>
      </c>
    </row>
    <row r="6138" spans="1:4" ht="15.75" customHeight="1">
      <c r="A6138" s="14" t="s">
        <v>10784</v>
      </c>
      <c r="B6138" s="370" t="s">
        <v>17159</v>
      </c>
      <c r="C6138" s="14" t="s">
        <v>160</v>
      </c>
      <c r="D6138" s="14" t="s">
        <v>19340</v>
      </c>
    </row>
    <row r="6139" spans="1:4" ht="15.75" customHeight="1">
      <c r="A6139" s="14" t="s">
        <v>10785</v>
      </c>
      <c r="B6139" s="370" t="s">
        <v>17160</v>
      </c>
      <c r="C6139" s="14" t="s">
        <v>160</v>
      </c>
      <c r="D6139" s="14" t="s">
        <v>37004</v>
      </c>
    </row>
    <row r="6140" spans="1:4" ht="15.75" customHeight="1">
      <c r="A6140" s="14" t="s">
        <v>10786</v>
      </c>
      <c r="B6140" s="370" t="s">
        <v>17161</v>
      </c>
      <c r="C6140" s="14" t="s">
        <v>160</v>
      </c>
      <c r="D6140" s="14" t="s">
        <v>22092</v>
      </c>
    </row>
    <row r="6141" spans="1:4" ht="15.75" customHeight="1">
      <c r="A6141" s="14" t="s">
        <v>10787</v>
      </c>
      <c r="B6141" s="370" t="s">
        <v>17162</v>
      </c>
      <c r="C6141" s="14" t="s">
        <v>167</v>
      </c>
      <c r="D6141" s="14" t="s">
        <v>41881</v>
      </c>
    </row>
    <row r="6142" spans="1:4" ht="15.75" customHeight="1">
      <c r="A6142" s="14" t="s">
        <v>10788</v>
      </c>
      <c r="B6142" s="370" t="s">
        <v>17163</v>
      </c>
      <c r="C6142" s="14" t="s">
        <v>167</v>
      </c>
      <c r="D6142" s="14" t="s">
        <v>41882</v>
      </c>
    </row>
    <row r="6143" spans="1:4" ht="15.75" customHeight="1">
      <c r="A6143" s="14" t="s">
        <v>10789</v>
      </c>
      <c r="B6143" s="370" t="s">
        <v>17164</v>
      </c>
      <c r="C6143" s="14" t="s">
        <v>166</v>
      </c>
      <c r="D6143" s="14" t="s">
        <v>41883</v>
      </c>
    </row>
    <row r="6144" spans="1:4" ht="15.75" customHeight="1">
      <c r="A6144" s="14" t="s">
        <v>10790</v>
      </c>
      <c r="B6144" s="370" t="s">
        <v>17165</v>
      </c>
      <c r="C6144" s="14" t="s">
        <v>166</v>
      </c>
      <c r="D6144" s="14" t="s">
        <v>40300</v>
      </c>
    </row>
    <row r="6145" spans="1:4" ht="15.75" customHeight="1">
      <c r="A6145" s="14" t="s">
        <v>10791</v>
      </c>
      <c r="B6145" s="370" t="s">
        <v>17166</v>
      </c>
      <c r="C6145" s="14" t="s">
        <v>166</v>
      </c>
      <c r="D6145" s="14" t="s">
        <v>41884</v>
      </c>
    </row>
    <row r="6146" spans="1:4" ht="15.75" customHeight="1">
      <c r="A6146" s="14" t="s">
        <v>10792</v>
      </c>
      <c r="B6146" s="370" t="s">
        <v>17167</v>
      </c>
      <c r="C6146" s="14" t="s">
        <v>166</v>
      </c>
      <c r="D6146" s="14" t="s">
        <v>41885</v>
      </c>
    </row>
    <row r="6147" spans="1:4" ht="15.75" customHeight="1">
      <c r="A6147" s="14" t="s">
        <v>10793</v>
      </c>
      <c r="B6147" s="370" t="s">
        <v>17168</v>
      </c>
      <c r="C6147" s="14" t="s">
        <v>166</v>
      </c>
      <c r="D6147" s="14" t="s">
        <v>41886</v>
      </c>
    </row>
    <row r="6148" spans="1:4" ht="15.75" customHeight="1">
      <c r="A6148" s="14" t="s">
        <v>10794</v>
      </c>
      <c r="B6148" s="370" t="s">
        <v>17169</v>
      </c>
      <c r="C6148" s="14" t="s">
        <v>166</v>
      </c>
      <c r="D6148" s="14" t="s">
        <v>41887</v>
      </c>
    </row>
    <row r="6149" spans="1:4" ht="15.75" customHeight="1">
      <c r="A6149" s="14" t="s">
        <v>10795</v>
      </c>
      <c r="B6149" s="370" t="s">
        <v>17170</v>
      </c>
      <c r="C6149" s="14" t="s">
        <v>166</v>
      </c>
      <c r="D6149" s="14" t="s">
        <v>41888</v>
      </c>
    </row>
    <row r="6150" spans="1:4" ht="15.75" customHeight="1">
      <c r="A6150" s="14" t="s">
        <v>10796</v>
      </c>
      <c r="B6150" s="370" t="s">
        <v>17171</v>
      </c>
      <c r="C6150" s="14" t="s">
        <v>166</v>
      </c>
      <c r="D6150" s="14" t="s">
        <v>41889</v>
      </c>
    </row>
    <row r="6151" spans="1:4" ht="15.75" customHeight="1">
      <c r="A6151" s="14" t="s">
        <v>10797</v>
      </c>
      <c r="B6151" s="370" t="s">
        <v>17172</v>
      </c>
      <c r="C6151" s="14" t="s">
        <v>166</v>
      </c>
      <c r="D6151" s="14" t="s">
        <v>21904</v>
      </c>
    </row>
    <row r="6152" spans="1:4" ht="15.75" customHeight="1">
      <c r="A6152" s="14" t="s">
        <v>10798</v>
      </c>
      <c r="B6152" s="370" t="s">
        <v>17173</v>
      </c>
      <c r="C6152" s="14" t="s">
        <v>166</v>
      </c>
      <c r="D6152" s="14" t="s">
        <v>41890</v>
      </c>
    </row>
    <row r="6153" spans="1:4" ht="15.75" customHeight="1">
      <c r="A6153" s="14" t="s">
        <v>10799</v>
      </c>
      <c r="B6153" s="370" t="s">
        <v>17174</v>
      </c>
      <c r="C6153" s="14" t="s">
        <v>166</v>
      </c>
      <c r="D6153" s="14" t="s">
        <v>41891</v>
      </c>
    </row>
    <row r="6154" spans="1:4" ht="15.75" customHeight="1">
      <c r="A6154" s="14" t="s">
        <v>10800</v>
      </c>
      <c r="B6154" s="370" t="s">
        <v>17175</v>
      </c>
      <c r="C6154" s="14" t="s">
        <v>166</v>
      </c>
      <c r="D6154" s="14" t="s">
        <v>41892</v>
      </c>
    </row>
    <row r="6155" spans="1:4" ht="15.75" customHeight="1">
      <c r="A6155" s="14" t="s">
        <v>10801</v>
      </c>
      <c r="B6155" s="370" t="s">
        <v>17176</v>
      </c>
      <c r="C6155" s="14" t="s">
        <v>166</v>
      </c>
      <c r="D6155" s="14" t="s">
        <v>18936</v>
      </c>
    </row>
    <row r="6156" spans="1:4" ht="15.75" customHeight="1">
      <c r="A6156" s="14" t="s">
        <v>10802</v>
      </c>
      <c r="B6156" s="370" t="s">
        <v>17177</v>
      </c>
      <c r="C6156" s="14" t="s">
        <v>166</v>
      </c>
      <c r="D6156" s="14" t="s">
        <v>41893</v>
      </c>
    </row>
    <row r="6157" spans="1:4" ht="15.75" customHeight="1">
      <c r="A6157" s="14" t="s">
        <v>10803</v>
      </c>
      <c r="B6157" s="370" t="s">
        <v>17178</v>
      </c>
      <c r="C6157" s="14" t="s">
        <v>166</v>
      </c>
      <c r="D6157" s="14" t="s">
        <v>22063</v>
      </c>
    </row>
    <row r="6158" spans="1:4" ht="15.75" customHeight="1">
      <c r="A6158" s="14" t="s">
        <v>10804</v>
      </c>
      <c r="B6158" s="370" t="s">
        <v>17178</v>
      </c>
      <c r="C6158" s="14" t="s">
        <v>166</v>
      </c>
      <c r="D6158" s="14" t="s">
        <v>19804</v>
      </c>
    </row>
    <row r="6159" spans="1:4" ht="15.75" customHeight="1">
      <c r="A6159" s="14" t="s">
        <v>10805</v>
      </c>
      <c r="B6159" s="370" t="s">
        <v>17179</v>
      </c>
      <c r="C6159" s="14" t="s">
        <v>166</v>
      </c>
      <c r="D6159" s="14" t="s">
        <v>40266</v>
      </c>
    </row>
    <row r="6160" spans="1:4" ht="15.75" customHeight="1">
      <c r="A6160" s="14" t="s">
        <v>10806</v>
      </c>
      <c r="B6160" s="370" t="s">
        <v>17180</v>
      </c>
      <c r="C6160" s="14" t="s">
        <v>166</v>
      </c>
      <c r="D6160" s="14" t="s">
        <v>18714</v>
      </c>
    </row>
    <row r="6161" spans="1:4" ht="15.75" customHeight="1">
      <c r="A6161" s="14" t="s">
        <v>10807</v>
      </c>
      <c r="B6161" s="370" t="s">
        <v>17181</v>
      </c>
      <c r="C6161" s="14" t="s">
        <v>166</v>
      </c>
      <c r="D6161" s="14" t="s">
        <v>41894</v>
      </c>
    </row>
    <row r="6162" spans="1:4" ht="15.75" customHeight="1">
      <c r="A6162" s="14" t="s">
        <v>10808</v>
      </c>
      <c r="B6162" s="370" t="s">
        <v>17182</v>
      </c>
      <c r="C6162" s="14" t="s">
        <v>166</v>
      </c>
      <c r="D6162" s="14" t="s">
        <v>41895</v>
      </c>
    </row>
    <row r="6163" spans="1:4" ht="15.75" customHeight="1">
      <c r="A6163" s="14" t="s">
        <v>10809</v>
      </c>
      <c r="B6163" s="370" t="s">
        <v>17183</v>
      </c>
      <c r="C6163" s="14" t="s">
        <v>166</v>
      </c>
      <c r="D6163" s="14" t="s">
        <v>41896</v>
      </c>
    </row>
    <row r="6164" spans="1:4" ht="15.75" customHeight="1">
      <c r="A6164" s="14" t="s">
        <v>10810</v>
      </c>
      <c r="B6164" s="370" t="s">
        <v>17184</v>
      </c>
      <c r="C6164" s="14" t="s">
        <v>166</v>
      </c>
      <c r="D6164" s="14" t="s">
        <v>41897</v>
      </c>
    </row>
    <row r="6165" spans="1:4" ht="15.75" customHeight="1">
      <c r="A6165" s="14" t="s">
        <v>10811</v>
      </c>
      <c r="B6165" s="370" t="s">
        <v>17185</v>
      </c>
      <c r="C6165" s="14" t="s">
        <v>166</v>
      </c>
      <c r="D6165" s="14" t="s">
        <v>41898</v>
      </c>
    </row>
    <row r="6166" spans="1:4" ht="15.75" customHeight="1">
      <c r="A6166" s="14" t="s">
        <v>10812</v>
      </c>
      <c r="B6166" s="370" t="s">
        <v>17186</v>
      </c>
      <c r="C6166" s="14" t="s">
        <v>166</v>
      </c>
      <c r="D6166" s="14" t="s">
        <v>41899</v>
      </c>
    </row>
    <row r="6167" spans="1:4" ht="15.75" customHeight="1">
      <c r="A6167" s="14" t="s">
        <v>10813</v>
      </c>
      <c r="B6167" s="370" t="s">
        <v>17187</v>
      </c>
      <c r="C6167" s="14" t="s">
        <v>166</v>
      </c>
      <c r="D6167" s="14" t="s">
        <v>41900</v>
      </c>
    </row>
    <row r="6168" spans="1:4" ht="15.75" customHeight="1">
      <c r="A6168" s="14" t="s">
        <v>10814</v>
      </c>
      <c r="B6168" s="370" t="s">
        <v>17188</v>
      </c>
      <c r="C6168" s="14" t="s">
        <v>166</v>
      </c>
      <c r="D6168" s="14" t="s">
        <v>41901</v>
      </c>
    </row>
    <row r="6169" spans="1:4" ht="15.75" customHeight="1">
      <c r="A6169" s="14" t="s">
        <v>10815</v>
      </c>
      <c r="B6169" s="370" t="s">
        <v>17189</v>
      </c>
      <c r="C6169" s="14" t="s">
        <v>166</v>
      </c>
      <c r="D6169" s="14" t="s">
        <v>41672</v>
      </c>
    </row>
    <row r="6170" spans="1:4" ht="15.75" customHeight="1">
      <c r="A6170" s="14" t="s">
        <v>10816</v>
      </c>
      <c r="B6170" s="370" t="s">
        <v>17190</v>
      </c>
      <c r="C6170" s="14" t="s">
        <v>166</v>
      </c>
      <c r="D6170" s="14" t="s">
        <v>37106</v>
      </c>
    </row>
    <row r="6171" spans="1:4" ht="15.75" customHeight="1">
      <c r="A6171" s="14" t="s">
        <v>10817</v>
      </c>
      <c r="B6171" s="370" t="s">
        <v>17191</v>
      </c>
      <c r="C6171" s="14" t="s">
        <v>166</v>
      </c>
      <c r="D6171" s="14" t="s">
        <v>36794</v>
      </c>
    </row>
    <row r="6172" spans="1:4" ht="15.75" customHeight="1">
      <c r="A6172" s="14" t="s">
        <v>10818</v>
      </c>
      <c r="B6172" s="370" t="s">
        <v>17192</v>
      </c>
      <c r="C6172" s="14" t="s">
        <v>166</v>
      </c>
      <c r="D6172" s="14" t="s">
        <v>41902</v>
      </c>
    </row>
    <row r="6173" spans="1:4" ht="15.75" customHeight="1">
      <c r="A6173" s="14" t="s">
        <v>10819</v>
      </c>
      <c r="B6173" s="370" t="s">
        <v>17193</v>
      </c>
      <c r="C6173" s="14" t="s">
        <v>166</v>
      </c>
      <c r="D6173" s="14" t="s">
        <v>41903</v>
      </c>
    </row>
    <row r="6174" spans="1:4" ht="15.75" customHeight="1">
      <c r="A6174" s="14" t="s">
        <v>10820</v>
      </c>
      <c r="B6174" s="370" t="s">
        <v>17194</v>
      </c>
      <c r="C6174" s="14" t="s">
        <v>166</v>
      </c>
      <c r="D6174" s="14" t="s">
        <v>37228</v>
      </c>
    </row>
    <row r="6175" spans="1:4" ht="15.75" customHeight="1">
      <c r="A6175" s="14" t="s">
        <v>10821</v>
      </c>
      <c r="B6175" s="370" t="s">
        <v>17195</v>
      </c>
      <c r="C6175" s="14" t="s">
        <v>166</v>
      </c>
      <c r="D6175" s="14" t="s">
        <v>41904</v>
      </c>
    </row>
    <row r="6176" spans="1:4" ht="15.75" customHeight="1">
      <c r="A6176" s="14" t="s">
        <v>10822</v>
      </c>
      <c r="B6176" s="370" t="s">
        <v>17196</v>
      </c>
      <c r="C6176" s="14" t="s">
        <v>166</v>
      </c>
      <c r="D6176" s="14" t="s">
        <v>37795</v>
      </c>
    </row>
    <row r="6177" spans="1:4" ht="15.75" customHeight="1">
      <c r="A6177" s="14" t="s">
        <v>10823</v>
      </c>
      <c r="B6177" s="370" t="s">
        <v>17197</v>
      </c>
      <c r="C6177" s="14" t="s">
        <v>166</v>
      </c>
      <c r="D6177" s="14" t="s">
        <v>37828</v>
      </c>
    </row>
    <row r="6178" spans="1:4" ht="15.75" customHeight="1">
      <c r="A6178" s="14" t="s">
        <v>10824</v>
      </c>
      <c r="B6178" s="370" t="s">
        <v>17198</v>
      </c>
      <c r="C6178" s="14" t="s">
        <v>166</v>
      </c>
      <c r="D6178" s="14" t="s">
        <v>22136</v>
      </c>
    </row>
    <row r="6179" spans="1:4" ht="15.75" customHeight="1">
      <c r="A6179" s="14" t="s">
        <v>10825</v>
      </c>
      <c r="B6179" s="370" t="s">
        <v>17199</v>
      </c>
      <c r="C6179" s="14" t="s">
        <v>166</v>
      </c>
      <c r="D6179" s="14" t="s">
        <v>41905</v>
      </c>
    </row>
    <row r="6180" spans="1:4" ht="15.75" customHeight="1">
      <c r="A6180" s="14" t="s">
        <v>10826</v>
      </c>
      <c r="B6180" s="370" t="s">
        <v>17200</v>
      </c>
      <c r="C6180" s="14" t="s">
        <v>166</v>
      </c>
      <c r="D6180" s="14" t="s">
        <v>36768</v>
      </c>
    </row>
    <row r="6181" spans="1:4" ht="15.75" customHeight="1">
      <c r="A6181" s="14" t="s">
        <v>10827</v>
      </c>
      <c r="B6181" s="370" t="s">
        <v>17201</v>
      </c>
      <c r="C6181" s="14" t="s">
        <v>166</v>
      </c>
      <c r="D6181" s="14" t="s">
        <v>41906</v>
      </c>
    </row>
    <row r="6182" spans="1:4" ht="15.75" customHeight="1">
      <c r="A6182" s="14" t="s">
        <v>10828</v>
      </c>
      <c r="B6182" s="370" t="s">
        <v>17202</v>
      </c>
      <c r="C6182" s="14" t="s">
        <v>166</v>
      </c>
      <c r="D6182" s="14" t="s">
        <v>41907</v>
      </c>
    </row>
    <row r="6183" spans="1:4" ht="15.75" customHeight="1">
      <c r="A6183" s="14" t="s">
        <v>10829</v>
      </c>
      <c r="B6183" s="370" t="s">
        <v>17203</v>
      </c>
      <c r="C6183" s="14" t="s">
        <v>166</v>
      </c>
      <c r="D6183" s="14" t="s">
        <v>41908</v>
      </c>
    </row>
    <row r="6184" spans="1:4" ht="15.75" customHeight="1">
      <c r="A6184" s="14" t="s">
        <v>10830</v>
      </c>
      <c r="B6184" s="370" t="s">
        <v>17204</v>
      </c>
      <c r="C6184" s="14" t="s">
        <v>166</v>
      </c>
      <c r="D6184" s="14" t="s">
        <v>39761</v>
      </c>
    </row>
    <row r="6185" spans="1:4" ht="15.75" customHeight="1">
      <c r="A6185" s="14" t="s">
        <v>10831</v>
      </c>
      <c r="B6185" s="370" t="s">
        <v>17205</v>
      </c>
      <c r="C6185" s="14" t="s">
        <v>166</v>
      </c>
      <c r="D6185" s="14" t="s">
        <v>19569</v>
      </c>
    </row>
    <row r="6186" spans="1:4" ht="15.75" customHeight="1">
      <c r="A6186" s="14" t="s">
        <v>10832</v>
      </c>
      <c r="B6186" s="370" t="s">
        <v>17206</v>
      </c>
      <c r="C6186" s="14" t="s">
        <v>166</v>
      </c>
      <c r="D6186" s="14" t="s">
        <v>37053</v>
      </c>
    </row>
    <row r="6187" spans="1:4" ht="15.75" customHeight="1">
      <c r="A6187" s="14" t="s">
        <v>10833</v>
      </c>
      <c r="B6187" s="370" t="s">
        <v>17207</v>
      </c>
      <c r="C6187" s="14" t="s">
        <v>166</v>
      </c>
      <c r="D6187" s="14" t="s">
        <v>21876</v>
      </c>
    </row>
    <row r="6188" spans="1:4" ht="15.75" customHeight="1">
      <c r="A6188" s="14" t="s">
        <v>10834</v>
      </c>
      <c r="B6188" s="370" t="s">
        <v>17208</v>
      </c>
      <c r="C6188" s="14" t="s">
        <v>166</v>
      </c>
      <c r="D6188" s="14" t="s">
        <v>38263</v>
      </c>
    </row>
    <row r="6189" spans="1:4" ht="15.75" customHeight="1">
      <c r="A6189" s="14" t="s">
        <v>10835</v>
      </c>
      <c r="B6189" s="370" t="s">
        <v>17209</v>
      </c>
      <c r="C6189" s="14" t="s">
        <v>166</v>
      </c>
      <c r="D6189" s="14" t="s">
        <v>37407</v>
      </c>
    </row>
    <row r="6190" spans="1:4" ht="15.75" customHeight="1">
      <c r="A6190" s="14" t="s">
        <v>10836</v>
      </c>
      <c r="B6190" s="370" t="s">
        <v>17210</v>
      </c>
      <c r="C6190" s="14" t="s">
        <v>166</v>
      </c>
      <c r="D6190" s="14" t="s">
        <v>19829</v>
      </c>
    </row>
    <row r="6191" spans="1:4" ht="15.75" customHeight="1">
      <c r="A6191" s="14" t="s">
        <v>10837</v>
      </c>
      <c r="B6191" s="370" t="s">
        <v>17211</v>
      </c>
      <c r="C6191" s="14" t="s">
        <v>166</v>
      </c>
      <c r="D6191" s="14" t="s">
        <v>41909</v>
      </c>
    </row>
    <row r="6192" spans="1:4" ht="15.75" customHeight="1">
      <c r="A6192" s="14" t="s">
        <v>10838</v>
      </c>
      <c r="B6192" s="370" t="s">
        <v>17212</v>
      </c>
      <c r="C6192" s="14" t="s">
        <v>166</v>
      </c>
      <c r="D6192" s="14" t="s">
        <v>38049</v>
      </c>
    </row>
    <row r="6193" spans="1:4" ht="15.75" customHeight="1">
      <c r="A6193" s="14" t="s">
        <v>10839</v>
      </c>
      <c r="B6193" s="370" t="s">
        <v>17213</v>
      </c>
      <c r="C6193" s="14" t="s">
        <v>166</v>
      </c>
      <c r="D6193" s="14" t="s">
        <v>41910</v>
      </c>
    </row>
    <row r="6194" spans="1:4" ht="15.75" customHeight="1">
      <c r="A6194" s="14" t="s">
        <v>10840</v>
      </c>
      <c r="B6194" s="370" t="s">
        <v>17214</v>
      </c>
      <c r="C6194" s="14" t="s">
        <v>166</v>
      </c>
      <c r="D6194" s="14" t="s">
        <v>37230</v>
      </c>
    </row>
    <row r="6195" spans="1:4" ht="15.75" customHeight="1">
      <c r="A6195" s="14" t="s">
        <v>10841</v>
      </c>
      <c r="B6195" s="370" t="s">
        <v>17215</v>
      </c>
      <c r="C6195" s="14" t="s">
        <v>166</v>
      </c>
      <c r="D6195" s="14" t="s">
        <v>37231</v>
      </c>
    </row>
    <row r="6196" spans="1:4" ht="15.75" customHeight="1">
      <c r="A6196" s="14" t="s">
        <v>10842</v>
      </c>
      <c r="B6196" s="370" t="s">
        <v>17216</v>
      </c>
      <c r="C6196" s="14" t="s">
        <v>166</v>
      </c>
      <c r="D6196" s="14" t="s">
        <v>37232</v>
      </c>
    </row>
    <row r="6197" spans="1:4" ht="15.75" customHeight="1">
      <c r="A6197" s="14" t="s">
        <v>10843</v>
      </c>
      <c r="B6197" s="370" t="s">
        <v>17217</v>
      </c>
      <c r="C6197" s="14" t="s">
        <v>166</v>
      </c>
      <c r="D6197" s="14" t="s">
        <v>37233</v>
      </c>
    </row>
    <row r="6198" spans="1:4" ht="15.75" customHeight="1">
      <c r="A6198" s="14" t="s">
        <v>10844</v>
      </c>
      <c r="B6198" s="370" t="s">
        <v>17218</v>
      </c>
      <c r="C6198" s="14" t="s">
        <v>166</v>
      </c>
      <c r="D6198" s="14" t="s">
        <v>21913</v>
      </c>
    </row>
    <row r="6199" spans="1:4" ht="15.75" customHeight="1">
      <c r="A6199" s="14" t="s">
        <v>10845</v>
      </c>
      <c r="B6199" s="370" t="s">
        <v>17219</v>
      </c>
      <c r="C6199" s="14" t="s">
        <v>166</v>
      </c>
      <c r="D6199" s="14" t="s">
        <v>36749</v>
      </c>
    </row>
    <row r="6200" spans="1:4" ht="15.75" customHeight="1">
      <c r="A6200" s="14" t="s">
        <v>10846</v>
      </c>
      <c r="B6200" s="370" t="s">
        <v>17220</v>
      </c>
      <c r="C6200" s="14" t="s">
        <v>166</v>
      </c>
      <c r="D6200" s="14" t="s">
        <v>36518</v>
      </c>
    </row>
    <row r="6201" spans="1:4" ht="15.75" customHeight="1">
      <c r="A6201" s="14" t="s">
        <v>10847</v>
      </c>
      <c r="B6201" s="370" t="s">
        <v>17221</v>
      </c>
      <c r="C6201" s="14" t="s">
        <v>166</v>
      </c>
      <c r="D6201" s="14" t="s">
        <v>41911</v>
      </c>
    </row>
    <row r="6202" spans="1:4" ht="15.75" customHeight="1">
      <c r="A6202" s="14" t="s">
        <v>10848</v>
      </c>
      <c r="B6202" s="370" t="s">
        <v>17222</v>
      </c>
      <c r="C6202" s="14" t="s">
        <v>166</v>
      </c>
      <c r="D6202" s="14" t="s">
        <v>41912</v>
      </c>
    </row>
    <row r="6203" spans="1:4" ht="15.75" customHeight="1">
      <c r="A6203" s="14" t="s">
        <v>10849</v>
      </c>
      <c r="B6203" s="370" t="s">
        <v>17223</v>
      </c>
      <c r="C6203" s="14" t="s">
        <v>166</v>
      </c>
      <c r="D6203" s="14" t="s">
        <v>41913</v>
      </c>
    </row>
    <row r="6204" spans="1:4" ht="15.75" customHeight="1">
      <c r="A6204" s="14" t="s">
        <v>10850</v>
      </c>
      <c r="B6204" s="370" t="s">
        <v>17224</v>
      </c>
      <c r="C6204" s="14" t="s">
        <v>166</v>
      </c>
      <c r="D6204" s="14" t="s">
        <v>41914</v>
      </c>
    </row>
    <row r="6205" spans="1:4" ht="15.75" customHeight="1">
      <c r="A6205" s="14" t="s">
        <v>10851</v>
      </c>
      <c r="B6205" s="370" t="s">
        <v>17225</v>
      </c>
      <c r="C6205" s="14" t="s">
        <v>166</v>
      </c>
      <c r="D6205" s="14" t="s">
        <v>36973</v>
      </c>
    </row>
    <row r="6206" spans="1:4" ht="15.75" customHeight="1">
      <c r="A6206" s="14" t="s">
        <v>10852</v>
      </c>
      <c r="B6206" s="370" t="s">
        <v>17226</v>
      </c>
      <c r="C6206" s="14" t="s">
        <v>166</v>
      </c>
      <c r="D6206" s="14" t="s">
        <v>41915</v>
      </c>
    </row>
    <row r="6207" spans="1:4" ht="15.75" customHeight="1">
      <c r="A6207" s="14" t="s">
        <v>10853</v>
      </c>
      <c r="B6207" s="370" t="s">
        <v>17227</v>
      </c>
      <c r="C6207" s="14" t="s">
        <v>166</v>
      </c>
      <c r="D6207" s="14" t="s">
        <v>41916</v>
      </c>
    </row>
    <row r="6208" spans="1:4" ht="15.75" customHeight="1">
      <c r="A6208" s="14" t="s">
        <v>10854</v>
      </c>
      <c r="B6208" s="370" t="s">
        <v>17228</v>
      </c>
      <c r="C6208" s="14" t="s">
        <v>166</v>
      </c>
      <c r="D6208" s="14" t="s">
        <v>41917</v>
      </c>
    </row>
    <row r="6209" spans="1:4" ht="15.75" customHeight="1">
      <c r="A6209" s="14" t="s">
        <v>10855</v>
      </c>
      <c r="B6209" s="370" t="s">
        <v>17229</v>
      </c>
      <c r="C6209" s="14" t="s">
        <v>166</v>
      </c>
      <c r="D6209" s="14" t="s">
        <v>41918</v>
      </c>
    </row>
    <row r="6210" spans="1:4" ht="15.75" customHeight="1">
      <c r="A6210" s="14" t="s">
        <v>10856</v>
      </c>
      <c r="B6210" s="370" t="s">
        <v>17230</v>
      </c>
      <c r="C6210" s="14" t="s">
        <v>166</v>
      </c>
      <c r="D6210" s="14" t="s">
        <v>38302</v>
      </c>
    </row>
    <row r="6211" spans="1:4" ht="15.75" customHeight="1">
      <c r="A6211" s="14" t="s">
        <v>10857</v>
      </c>
      <c r="B6211" s="370" t="s">
        <v>17231</v>
      </c>
      <c r="C6211" s="14" t="s">
        <v>166</v>
      </c>
      <c r="D6211" s="14" t="s">
        <v>41919</v>
      </c>
    </row>
    <row r="6212" spans="1:4" ht="15.75" customHeight="1">
      <c r="A6212" s="14" t="s">
        <v>10858</v>
      </c>
      <c r="B6212" s="370" t="s">
        <v>17232</v>
      </c>
      <c r="C6212" s="14" t="s">
        <v>166</v>
      </c>
      <c r="D6212" s="14" t="s">
        <v>41920</v>
      </c>
    </row>
    <row r="6213" spans="1:4" ht="15.75" customHeight="1">
      <c r="A6213" s="14" t="s">
        <v>10859</v>
      </c>
      <c r="B6213" s="370" t="s">
        <v>17233</v>
      </c>
      <c r="C6213" s="14" t="s">
        <v>166</v>
      </c>
      <c r="D6213" s="14" t="s">
        <v>37101</v>
      </c>
    </row>
    <row r="6214" spans="1:4" ht="15.75" customHeight="1">
      <c r="A6214" s="14" t="s">
        <v>10860</v>
      </c>
      <c r="B6214" s="370" t="s">
        <v>17234</v>
      </c>
      <c r="C6214" s="14" t="s">
        <v>166</v>
      </c>
      <c r="D6214" s="14" t="s">
        <v>41921</v>
      </c>
    </row>
    <row r="6215" spans="1:4" ht="15.75" customHeight="1">
      <c r="A6215" s="14" t="s">
        <v>10861</v>
      </c>
      <c r="B6215" s="370" t="s">
        <v>17235</v>
      </c>
      <c r="C6215" s="14" t="s">
        <v>166</v>
      </c>
      <c r="D6215" s="14" t="s">
        <v>36435</v>
      </c>
    </row>
    <row r="6216" spans="1:4" ht="15.75" customHeight="1">
      <c r="A6216" s="14" t="s">
        <v>10862</v>
      </c>
      <c r="B6216" s="370" t="s">
        <v>17236</v>
      </c>
      <c r="C6216" s="14" t="s">
        <v>166</v>
      </c>
      <c r="D6216" s="14" t="s">
        <v>38405</v>
      </c>
    </row>
    <row r="6217" spans="1:4" ht="15.75" customHeight="1">
      <c r="A6217" s="14" t="s">
        <v>10863</v>
      </c>
      <c r="B6217" s="370" t="s">
        <v>17237</v>
      </c>
      <c r="C6217" s="14" t="s">
        <v>166</v>
      </c>
      <c r="D6217" s="14" t="s">
        <v>19581</v>
      </c>
    </row>
    <row r="6218" spans="1:4" ht="15.75" customHeight="1">
      <c r="A6218" s="14" t="s">
        <v>10864</v>
      </c>
      <c r="B6218" s="370" t="s">
        <v>17238</v>
      </c>
      <c r="C6218" s="14" t="s">
        <v>160</v>
      </c>
      <c r="D6218" s="14" t="s">
        <v>41922</v>
      </c>
    </row>
    <row r="6219" spans="1:4" ht="15.75" customHeight="1">
      <c r="A6219" s="14" t="s">
        <v>10865</v>
      </c>
      <c r="B6219" s="370" t="s">
        <v>17239</v>
      </c>
      <c r="C6219" s="14" t="s">
        <v>166</v>
      </c>
      <c r="D6219" s="14" t="s">
        <v>19102</v>
      </c>
    </row>
    <row r="6220" spans="1:4" ht="15.75" customHeight="1">
      <c r="A6220" s="14" t="s">
        <v>10866</v>
      </c>
      <c r="B6220" s="370" t="s">
        <v>17240</v>
      </c>
      <c r="C6220" s="14" t="s">
        <v>166</v>
      </c>
      <c r="D6220" s="14" t="s">
        <v>19063</v>
      </c>
    </row>
    <row r="6221" spans="1:4" ht="15.75" customHeight="1">
      <c r="A6221" s="14" t="s">
        <v>10867</v>
      </c>
      <c r="B6221" s="370" t="s">
        <v>17241</v>
      </c>
      <c r="C6221" s="14" t="s">
        <v>166</v>
      </c>
      <c r="D6221" s="14" t="s">
        <v>36942</v>
      </c>
    </row>
    <row r="6222" spans="1:4" ht="15.75" customHeight="1">
      <c r="A6222" s="14" t="s">
        <v>10868</v>
      </c>
      <c r="B6222" s="370" t="s">
        <v>17242</v>
      </c>
      <c r="C6222" s="14" t="s">
        <v>166</v>
      </c>
      <c r="D6222" s="14" t="s">
        <v>18877</v>
      </c>
    </row>
    <row r="6223" spans="1:4" ht="15.75" customHeight="1">
      <c r="A6223" s="14" t="s">
        <v>10869</v>
      </c>
      <c r="B6223" s="370" t="s">
        <v>17243</v>
      </c>
      <c r="C6223" s="14" t="s">
        <v>166</v>
      </c>
      <c r="D6223" s="14" t="s">
        <v>21732</v>
      </c>
    </row>
    <row r="6224" spans="1:4" ht="15.75" customHeight="1">
      <c r="A6224" s="14" t="s">
        <v>10870</v>
      </c>
      <c r="B6224" s="370" t="s">
        <v>17244</v>
      </c>
      <c r="C6224" s="14" t="s">
        <v>166</v>
      </c>
      <c r="D6224" s="14" t="s">
        <v>18414</v>
      </c>
    </row>
    <row r="6225" spans="1:4" ht="15.75" customHeight="1">
      <c r="A6225" s="14" t="s">
        <v>10871</v>
      </c>
      <c r="B6225" s="370" t="s">
        <v>17245</v>
      </c>
      <c r="C6225" s="14" t="s">
        <v>166</v>
      </c>
      <c r="D6225" s="14" t="s">
        <v>19518</v>
      </c>
    </row>
    <row r="6226" spans="1:4" ht="15.75" customHeight="1">
      <c r="A6226" s="14" t="s">
        <v>10872</v>
      </c>
      <c r="B6226" s="370" t="s">
        <v>17246</v>
      </c>
      <c r="C6226" s="14" t="s">
        <v>166</v>
      </c>
      <c r="D6226" s="14" t="s">
        <v>21931</v>
      </c>
    </row>
    <row r="6227" spans="1:4" ht="15.75" customHeight="1">
      <c r="A6227" s="14" t="s">
        <v>10873</v>
      </c>
      <c r="B6227" s="370" t="s">
        <v>17247</v>
      </c>
      <c r="C6227" s="14" t="s">
        <v>166</v>
      </c>
      <c r="D6227" s="14" t="s">
        <v>41923</v>
      </c>
    </row>
    <row r="6228" spans="1:4" ht="15.75" customHeight="1">
      <c r="A6228" s="14" t="s">
        <v>10874</v>
      </c>
      <c r="B6228" s="370" t="s">
        <v>17248</v>
      </c>
      <c r="C6228" s="14" t="s">
        <v>166</v>
      </c>
      <c r="D6228" s="14" t="s">
        <v>37148</v>
      </c>
    </row>
    <row r="6229" spans="1:4" ht="15.75" customHeight="1">
      <c r="A6229" s="14" t="s">
        <v>10875</v>
      </c>
      <c r="B6229" s="370" t="s">
        <v>17249</v>
      </c>
      <c r="C6229" s="14" t="s">
        <v>166</v>
      </c>
      <c r="D6229" s="14" t="s">
        <v>19853</v>
      </c>
    </row>
    <row r="6230" spans="1:4" ht="15.75" customHeight="1">
      <c r="A6230" s="14" t="s">
        <v>10876</v>
      </c>
      <c r="B6230" s="370" t="s">
        <v>17250</v>
      </c>
      <c r="C6230" s="14" t="s">
        <v>166</v>
      </c>
      <c r="D6230" s="14" t="s">
        <v>36738</v>
      </c>
    </row>
    <row r="6231" spans="1:4" ht="15.75" customHeight="1">
      <c r="A6231" s="14" t="s">
        <v>10877</v>
      </c>
      <c r="B6231" s="370" t="s">
        <v>17251</v>
      </c>
      <c r="C6231" s="14" t="s">
        <v>166</v>
      </c>
      <c r="D6231" s="14" t="s">
        <v>18513</v>
      </c>
    </row>
    <row r="6232" spans="1:4" ht="15.75" customHeight="1">
      <c r="A6232" s="14" t="s">
        <v>10878</v>
      </c>
      <c r="B6232" s="370" t="s">
        <v>17252</v>
      </c>
      <c r="C6232" s="14" t="s">
        <v>166</v>
      </c>
      <c r="D6232" s="14" t="s">
        <v>19696</v>
      </c>
    </row>
    <row r="6233" spans="1:4" ht="15.75" customHeight="1">
      <c r="A6233" s="14" t="s">
        <v>10879</v>
      </c>
      <c r="B6233" s="370" t="s">
        <v>17253</v>
      </c>
      <c r="C6233" s="14" t="s">
        <v>166</v>
      </c>
      <c r="D6233" s="14" t="s">
        <v>18554</v>
      </c>
    </row>
    <row r="6234" spans="1:4" ht="15.75" customHeight="1">
      <c r="A6234" s="14" t="s">
        <v>10880</v>
      </c>
      <c r="B6234" s="370" t="s">
        <v>17254</v>
      </c>
      <c r="C6234" s="14" t="s">
        <v>166</v>
      </c>
      <c r="D6234" s="14" t="s">
        <v>21891</v>
      </c>
    </row>
    <row r="6235" spans="1:4" ht="15.75" customHeight="1">
      <c r="A6235" s="14" t="s">
        <v>10881</v>
      </c>
      <c r="B6235" s="370" t="s">
        <v>17255</v>
      </c>
      <c r="C6235" s="14" t="s">
        <v>166</v>
      </c>
      <c r="D6235" s="14" t="s">
        <v>21890</v>
      </c>
    </row>
    <row r="6236" spans="1:4" ht="15.75" customHeight="1">
      <c r="A6236" s="14" t="s">
        <v>10882</v>
      </c>
      <c r="B6236" s="370" t="s">
        <v>17256</v>
      </c>
      <c r="C6236" s="14" t="s">
        <v>166</v>
      </c>
      <c r="D6236" s="14" t="s">
        <v>22070</v>
      </c>
    </row>
    <row r="6237" spans="1:4" ht="15.75" customHeight="1">
      <c r="A6237" s="14" t="s">
        <v>10883</v>
      </c>
      <c r="B6237" s="370" t="s">
        <v>17257</v>
      </c>
      <c r="C6237" s="14" t="s">
        <v>166</v>
      </c>
      <c r="D6237" s="14" t="s">
        <v>19326</v>
      </c>
    </row>
    <row r="6238" spans="1:4" ht="15.75" customHeight="1">
      <c r="A6238" s="14" t="s">
        <v>10884</v>
      </c>
      <c r="B6238" s="370" t="s">
        <v>17258</v>
      </c>
      <c r="C6238" s="14" t="s">
        <v>166</v>
      </c>
      <c r="D6238" s="14" t="s">
        <v>19793</v>
      </c>
    </row>
    <row r="6239" spans="1:4" ht="15.75" customHeight="1">
      <c r="A6239" s="14" t="s">
        <v>10885</v>
      </c>
      <c r="B6239" s="370" t="s">
        <v>17259</v>
      </c>
      <c r="C6239" s="14" t="s">
        <v>166</v>
      </c>
      <c r="D6239" s="14" t="s">
        <v>39233</v>
      </c>
    </row>
    <row r="6240" spans="1:4" ht="15.75" customHeight="1">
      <c r="A6240" s="14" t="s">
        <v>10886</v>
      </c>
      <c r="B6240" s="370" t="s">
        <v>17260</v>
      </c>
      <c r="C6240" s="14" t="s">
        <v>166</v>
      </c>
      <c r="D6240" s="14" t="s">
        <v>18868</v>
      </c>
    </row>
    <row r="6241" spans="1:4" ht="15.75" customHeight="1">
      <c r="A6241" s="14" t="s">
        <v>10887</v>
      </c>
      <c r="B6241" s="370" t="s">
        <v>17261</v>
      </c>
      <c r="C6241" s="14" t="s">
        <v>166</v>
      </c>
      <c r="D6241" s="14" t="s">
        <v>21756</v>
      </c>
    </row>
    <row r="6242" spans="1:4" ht="15.75" customHeight="1">
      <c r="A6242" s="14" t="s">
        <v>10888</v>
      </c>
      <c r="B6242" s="370" t="s">
        <v>17262</v>
      </c>
      <c r="C6242" s="14" t="s">
        <v>166</v>
      </c>
      <c r="D6242" s="14" t="s">
        <v>19615</v>
      </c>
    </row>
    <row r="6243" spans="1:4" ht="15.75" customHeight="1">
      <c r="A6243" s="14" t="s">
        <v>10889</v>
      </c>
      <c r="B6243" s="370" t="s">
        <v>17263</v>
      </c>
      <c r="C6243" s="14" t="s">
        <v>166</v>
      </c>
      <c r="D6243" s="14" t="s">
        <v>18905</v>
      </c>
    </row>
    <row r="6244" spans="1:4" ht="15.75" customHeight="1">
      <c r="A6244" s="14" t="s">
        <v>10890</v>
      </c>
      <c r="B6244" s="370" t="s">
        <v>17264</v>
      </c>
      <c r="C6244" s="14" t="s">
        <v>166</v>
      </c>
      <c r="D6244" s="14" t="s">
        <v>18997</v>
      </c>
    </row>
    <row r="6245" spans="1:4" ht="15.75" customHeight="1">
      <c r="A6245" s="14" t="s">
        <v>10891</v>
      </c>
      <c r="B6245" s="370" t="s">
        <v>17265</v>
      </c>
      <c r="C6245" s="14" t="s">
        <v>166</v>
      </c>
      <c r="D6245" s="14" t="s">
        <v>21756</v>
      </c>
    </row>
    <row r="6246" spans="1:4" ht="15.75" customHeight="1">
      <c r="A6246" s="14" t="s">
        <v>10892</v>
      </c>
      <c r="B6246" s="370" t="s">
        <v>17266</v>
      </c>
      <c r="C6246" s="14" t="s">
        <v>166</v>
      </c>
      <c r="D6246" s="14" t="s">
        <v>41924</v>
      </c>
    </row>
    <row r="6247" spans="1:4" ht="15.75" customHeight="1">
      <c r="A6247" s="14" t="s">
        <v>10893</v>
      </c>
      <c r="B6247" s="370" t="s">
        <v>17267</v>
      </c>
      <c r="C6247" s="14" t="s">
        <v>166</v>
      </c>
      <c r="D6247" s="14" t="s">
        <v>19500</v>
      </c>
    </row>
    <row r="6248" spans="1:4" ht="15.75" customHeight="1">
      <c r="A6248" s="14" t="s">
        <v>10894</v>
      </c>
      <c r="B6248" s="370" t="s">
        <v>17268</v>
      </c>
      <c r="C6248" s="14" t="s">
        <v>166</v>
      </c>
      <c r="D6248" s="14" t="s">
        <v>41608</v>
      </c>
    </row>
    <row r="6249" spans="1:4" ht="15.75" customHeight="1">
      <c r="A6249" s="14" t="s">
        <v>10895</v>
      </c>
      <c r="B6249" s="370" t="s">
        <v>17269</v>
      </c>
      <c r="C6249" s="14" t="s">
        <v>166</v>
      </c>
      <c r="D6249" s="14" t="s">
        <v>19422</v>
      </c>
    </row>
    <row r="6250" spans="1:4" ht="15.75" customHeight="1">
      <c r="A6250" s="14" t="s">
        <v>10896</v>
      </c>
      <c r="B6250" s="370" t="s">
        <v>17270</v>
      </c>
      <c r="C6250" s="14" t="s">
        <v>166</v>
      </c>
      <c r="D6250" s="14" t="s">
        <v>41925</v>
      </c>
    </row>
    <row r="6251" spans="1:4" ht="15.75" customHeight="1">
      <c r="A6251" s="14" t="s">
        <v>10897</v>
      </c>
      <c r="B6251" s="370" t="s">
        <v>17271</v>
      </c>
      <c r="C6251" s="14" t="s">
        <v>166</v>
      </c>
      <c r="D6251" s="14" t="s">
        <v>37191</v>
      </c>
    </row>
    <row r="6252" spans="1:4" ht="15.75" customHeight="1">
      <c r="A6252" s="14" t="s">
        <v>10898</v>
      </c>
      <c r="B6252" s="370" t="s">
        <v>17272</v>
      </c>
      <c r="C6252" s="14" t="s">
        <v>166</v>
      </c>
      <c r="D6252" s="14" t="s">
        <v>21910</v>
      </c>
    </row>
    <row r="6253" spans="1:4" ht="15.75" customHeight="1">
      <c r="A6253" s="14" t="s">
        <v>10899</v>
      </c>
      <c r="B6253" s="370" t="s">
        <v>17273</v>
      </c>
      <c r="C6253" s="14" t="s">
        <v>166</v>
      </c>
      <c r="D6253" s="14" t="s">
        <v>18571</v>
      </c>
    </row>
    <row r="6254" spans="1:4" ht="15.75" customHeight="1">
      <c r="A6254" s="14" t="s">
        <v>10900</v>
      </c>
      <c r="B6254" s="370" t="s">
        <v>17274</v>
      </c>
      <c r="C6254" s="14" t="s">
        <v>166</v>
      </c>
      <c r="D6254" s="14" t="s">
        <v>36579</v>
      </c>
    </row>
    <row r="6255" spans="1:4" ht="15.75" customHeight="1">
      <c r="A6255" s="14" t="s">
        <v>10901</v>
      </c>
      <c r="B6255" s="370" t="s">
        <v>17275</v>
      </c>
      <c r="C6255" s="14" t="s">
        <v>166</v>
      </c>
      <c r="D6255" s="14" t="s">
        <v>21970</v>
      </c>
    </row>
    <row r="6256" spans="1:4" ht="15.75" customHeight="1">
      <c r="A6256" s="14" t="s">
        <v>10902</v>
      </c>
      <c r="B6256" s="370" t="s">
        <v>17276</v>
      </c>
      <c r="C6256" s="14" t="s">
        <v>166</v>
      </c>
      <c r="D6256" s="14" t="s">
        <v>37236</v>
      </c>
    </row>
    <row r="6257" spans="1:4" ht="15.75" customHeight="1">
      <c r="A6257" s="14" t="s">
        <v>10903</v>
      </c>
      <c r="B6257" s="370" t="s">
        <v>17277</v>
      </c>
      <c r="C6257" s="14" t="s">
        <v>166</v>
      </c>
      <c r="D6257" s="14" t="s">
        <v>19797</v>
      </c>
    </row>
    <row r="6258" spans="1:4" ht="15.75" customHeight="1">
      <c r="A6258" s="14" t="s">
        <v>10904</v>
      </c>
      <c r="B6258" s="370" t="s">
        <v>17278</v>
      </c>
      <c r="C6258" s="14" t="s">
        <v>166</v>
      </c>
      <c r="D6258" s="14" t="s">
        <v>37237</v>
      </c>
    </row>
    <row r="6259" spans="1:4" ht="15.75" customHeight="1">
      <c r="A6259" s="14" t="s">
        <v>10905</v>
      </c>
      <c r="B6259" s="370" t="s">
        <v>17279</v>
      </c>
      <c r="C6259" s="14" t="s">
        <v>166</v>
      </c>
      <c r="D6259" s="14" t="s">
        <v>18418</v>
      </c>
    </row>
    <row r="6260" spans="1:4" ht="15.75" customHeight="1">
      <c r="A6260" s="14" t="s">
        <v>10906</v>
      </c>
      <c r="B6260" s="370" t="s">
        <v>17280</v>
      </c>
      <c r="C6260" s="14" t="s">
        <v>166</v>
      </c>
      <c r="D6260" s="14" t="s">
        <v>21705</v>
      </c>
    </row>
    <row r="6261" spans="1:4" ht="15.75" customHeight="1">
      <c r="A6261" s="14" t="s">
        <v>10907</v>
      </c>
      <c r="B6261" s="370" t="s">
        <v>17281</v>
      </c>
      <c r="C6261" s="14" t="s">
        <v>166</v>
      </c>
      <c r="D6261" s="14" t="s">
        <v>37047</v>
      </c>
    </row>
    <row r="6262" spans="1:4" ht="15.75" customHeight="1">
      <c r="A6262" s="14" t="s">
        <v>10908</v>
      </c>
      <c r="B6262" s="370" t="s">
        <v>17282</v>
      </c>
      <c r="C6262" s="14" t="s">
        <v>166</v>
      </c>
      <c r="D6262" s="14" t="s">
        <v>19246</v>
      </c>
    </row>
    <row r="6263" spans="1:4" ht="15.75" customHeight="1">
      <c r="A6263" s="14" t="s">
        <v>10909</v>
      </c>
      <c r="B6263" s="370" t="s">
        <v>17283</v>
      </c>
      <c r="C6263" s="14" t="s">
        <v>166</v>
      </c>
      <c r="D6263" s="14" t="s">
        <v>37238</v>
      </c>
    </row>
    <row r="6264" spans="1:4" ht="15.75" customHeight="1">
      <c r="A6264" s="14" t="s">
        <v>10910</v>
      </c>
      <c r="B6264" s="370" t="s">
        <v>17284</v>
      </c>
      <c r="C6264" s="14" t="s">
        <v>166</v>
      </c>
      <c r="D6264" s="14" t="s">
        <v>37236</v>
      </c>
    </row>
    <row r="6265" spans="1:4" ht="15.75" customHeight="1">
      <c r="A6265" s="14" t="s">
        <v>10911</v>
      </c>
      <c r="B6265" s="370" t="s">
        <v>17285</v>
      </c>
      <c r="C6265" s="14" t="s">
        <v>166</v>
      </c>
      <c r="D6265" s="14" t="s">
        <v>37239</v>
      </c>
    </row>
    <row r="6266" spans="1:4" ht="15.75" customHeight="1">
      <c r="A6266" s="14" t="s">
        <v>10912</v>
      </c>
      <c r="B6266" s="370" t="s">
        <v>17286</v>
      </c>
      <c r="C6266" s="14" t="s">
        <v>166</v>
      </c>
      <c r="D6266" s="14" t="s">
        <v>37240</v>
      </c>
    </row>
    <row r="6267" spans="1:4" ht="15.75" customHeight="1">
      <c r="A6267" s="14" t="s">
        <v>10913</v>
      </c>
      <c r="B6267" s="370" t="s">
        <v>17287</v>
      </c>
      <c r="C6267" s="14" t="s">
        <v>166</v>
      </c>
      <c r="D6267" s="14" t="s">
        <v>36595</v>
      </c>
    </row>
    <row r="6268" spans="1:4" ht="15.75" customHeight="1">
      <c r="A6268" s="14" t="s">
        <v>10914</v>
      </c>
      <c r="B6268" s="370" t="s">
        <v>17288</v>
      </c>
      <c r="C6268" s="14" t="s">
        <v>166</v>
      </c>
      <c r="D6268" s="14" t="s">
        <v>19769</v>
      </c>
    </row>
    <row r="6269" spans="1:4" ht="15.75" customHeight="1">
      <c r="A6269" s="14" t="s">
        <v>10915</v>
      </c>
      <c r="B6269" s="370" t="s">
        <v>17289</v>
      </c>
      <c r="C6269" s="14" t="s">
        <v>166</v>
      </c>
      <c r="D6269" s="14" t="s">
        <v>41926</v>
      </c>
    </row>
    <row r="6270" spans="1:4" ht="15.75" customHeight="1">
      <c r="A6270" s="14" t="s">
        <v>10916</v>
      </c>
      <c r="B6270" s="370" t="s">
        <v>17290</v>
      </c>
      <c r="C6270" s="14" t="s">
        <v>166</v>
      </c>
      <c r="D6270" s="14" t="s">
        <v>41927</v>
      </c>
    </row>
    <row r="6271" spans="1:4" ht="15.75" customHeight="1">
      <c r="A6271" s="14" t="s">
        <v>10917</v>
      </c>
      <c r="B6271" s="370" t="s">
        <v>17291</v>
      </c>
      <c r="C6271" s="14" t="s">
        <v>166</v>
      </c>
      <c r="D6271" s="14" t="s">
        <v>40776</v>
      </c>
    </row>
    <row r="6272" spans="1:4" ht="15.75" customHeight="1">
      <c r="A6272" s="14" t="s">
        <v>10918</v>
      </c>
      <c r="B6272" s="370" t="s">
        <v>17292</v>
      </c>
      <c r="C6272" s="14" t="s">
        <v>166</v>
      </c>
      <c r="D6272" s="14" t="s">
        <v>41928</v>
      </c>
    </row>
    <row r="6273" spans="1:4" ht="15.75" customHeight="1">
      <c r="A6273" s="14" t="s">
        <v>10919</v>
      </c>
      <c r="B6273" s="370" t="s">
        <v>17293</v>
      </c>
      <c r="C6273" s="14" t="s">
        <v>166</v>
      </c>
      <c r="D6273" s="14" t="s">
        <v>37269</v>
      </c>
    </row>
    <row r="6274" spans="1:4" ht="15.75" customHeight="1">
      <c r="A6274" s="14" t="s">
        <v>10920</v>
      </c>
      <c r="B6274" s="370" t="s">
        <v>17294</v>
      </c>
      <c r="C6274" s="14" t="s">
        <v>166</v>
      </c>
      <c r="D6274" s="14" t="s">
        <v>37200</v>
      </c>
    </row>
    <row r="6275" spans="1:4" ht="15.75" customHeight="1">
      <c r="A6275" s="14" t="s">
        <v>10921</v>
      </c>
      <c r="B6275" s="370" t="s">
        <v>17295</v>
      </c>
      <c r="C6275" s="14" t="s">
        <v>166</v>
      </c>
      <c r="D6275" s="14" t="s">
        <v>18521</v>
      </c>
    </row>
    <row r="6276" spans="1:4" ht="15.75" customHeight="1">
      <c r="A6276" s="14" t="s">
        <v>10922</v>
      </c>
      <c r="B6276" s="370" t="s">
        <v>17296</v>
      </c>
      <c r="C6276" s="14" t="s">
        <v>166</v>
      </c>
      <c r="D6276" s="14" t="s">
        <v>41929</v>
      </c>
    </row>
    <row r="6277" spans="1:4" ht="15.75" customHeight="1">
      <c r="A6277" s="14" t="s">
        <v>10923</v>
      </c>
      <c r="B6277" s="370" t="s">
        <v>17297</v>
      </c>
      <c r="C6277" s="14" t="s">
        <v>166</v>
      </c>
      <c r="D6277" s="14" t="s">
        <v>41930</v>
      </c>
    </row>
    <row r="6278" spans="1:4" ht="15.75" customHeight="1">
      <c r="A6278" s="14" t="s">
        <v>10924</v>
      </c>
      <c r="B6278" s="370" t="s">
        <v>17298</v>
      </c>
      <c r="C6278" s="14" t="s">
        <v>166</v>
      </c>
      <c r="D6278" s="14" t="s">
        <v>41931</v>
      </c>
    </row>
    <row r="6279" spans="1:4" ht="15.75" customHeight="1">
      <c r="A6279" s="14" t="s">
        <v>10925</v>
      </c>
      <c r="B6279" s="370" t="s">
        <v>17299</v>
      </c>
      <c r="C6279" s="14" t="s">
        <v>166</v>
      </c>
      <c r="D6279" s="14" t="s">
        <v>38294</v>
      </c>
    </row>
    <row r="6280" spans="1:4" ht="15.75" customHeight="1">
      <c r="A6280" s="14" t="s">
        <v>10926</v>
      </c>
      <c r="B6280" s="370" t="s">
        <v>17300</v>
      </c>
      <c r="C6280" s="14" t="s">
        <v>166</v>
      </c>
      <c r="D6280" s="14" t="s">
        <v>41932</v>
      </c>
    </row>
    <row r="6281" spans="1:4" ht="15.75" customHeight="1">
      <c r="A6281" s="14" t="s">
        <v>10927</v>
      </c>
      <c r="B6281" s="370" t="s">
        <v>17301</v>
      </c>
      <c r="C6281" s="14" t="s">
        <v>166</v>
      </c>
      <c r="D6281" s="14" t="s">
        <v>37233</v>
      </c>
    </row>
    <row r="6282" spans="1:4" ht="15.75" customHeight="1">
      <c r="A6282" s="14" t="s">
        <v>10928</v>
      </c>
      <c r="B6282" s="370" t="s">
        <v>17302</v>
      </c>
      <c r="C6282" s="14" t="s">
        <v>166</v>
      </c>
      <c r="D6282" s="14" t="s">
        <v>41933</v>
      </c>
    </row>
    <row r="6283" spans="1:4" ht="15.75" customHeight="1">
      <c r="A6283" s="14" t="s">
        <v>10929</v>
      </c>
      <c r="B6283" s="370" t="s">
        <v>17303</v>
      </c>
      <c r="C6283" s="14" t="s">
        <v>166</v>
      </c>
      <c r="D6283" s="14" t="s">
        <v>36569</v>
      </c>
    </row>
    <row r="6284" spans="1:4" ht="15.75" customHeight="1">
      <c r="A6284" s="14" t="s">
        <v>10930</v>
      </c>
      <c r="B6284" s="370" t="s">
        <v>17304</v>
      </c>
      <c r="C6284" s="14" t="s">
        <v>166</v>
      </c>
      <c r="D6284" s="14" t="s">
        <v>41934</v>
      </c>
    </row>
    <row r="6285" spans="1:4" ht="15.75" customHeight="1">
      <c r="A6285" s="14" t="s">
        <v>10931</v>
      </c>
      <c r="B6285" s="370" t="s">
        <v>17305</v>
      </c>
      <c r="C6285" s="14" t="s">
        <v>166</v>
      </c>
      <c r="D6285" s="14" t="s">
        <v>40414</v>
      </c>
    </row>
    <row r="6286" spans="1:4" ht="15.75" customHeight="1">
      <c r="A6286" s="14" t="s">
        <v>10932</v>
      </c>
      <c r="B6286" s="370" t="s">
        <v>17306</v>
      </c>
      <c r="C6286" s="14" t="s">
        <v>166</v>
      </c>
      <c r="D6286" s="14" t="s">
        <v>21908</v>
      </c>
    </row>
    <row r="6287" spans="1:4" ht="15.75" customHeight="1">
      <c r="A6287" s="14" t="s">
        <v>10933</v>
      </c>
      <c r="B6287" s="370" t="s">
        <v>17307</v>
      </c>
      <c r="C6287" s="14" t="s">
        <v>166</v>
      </c>
      <c r="D6287" s="14" t="s">
        <v>38016</v>
      </c>
    </row>
    <row r="6288" spans="1:4" ht="15.75" customHeight="1">
      <c r="A6288" s="14" t="s">
        <v>10934</v>
      </c>
      <c r="B6288" s="370" t="s">
        <v>17308</v>
      </c>
      <c r="C6288" s="14" t="s">
        <v>166</v>
      </c>
      <c r="D6288" s="14" t="s">
        <v>36562</v>
      </c>
    </row>
    <row r="6289" spans="1:4" ht="15.75" customHeight="1">
      <c r="A6289" s="14" t="s">
        <v>10935</v>
      </c>
      <c r="B6289" s="370" t="s">
        <v>17309</v>
      </c>
      <c r="C6289" s="14" t="s">
        <v>166</v>
      </c>
      <c r="D6289" s="14" t="s">
        <v>41935</v>
      </c>
    </row>
    <row r="6290" spans="1:4" ht="15.75" customHeight="1">
      <c r="A6290" s="14" t="s">
        <v>10936</v>
      </c>
      <c r="B6290" s="370" t="s">
        <v>17310</v>
      </c>
      <c r="C6290" s="14" t="s">
        <v>166</v>
      </c>
      <c r="D6290" s="14" t="s">
        <v>41936</v>
      </c>
    </row>
    <row r="6291" spans="1:4" ht="15.75" customHeight="1">
      <c r="A6291" s="14" t="s">
        <v>10937</v>
      </c>
      <c r="B6291" s="370" t="s">
        <v>17311</v>
      </c>
      <c r="C6291" s="14" t="s">
        <v>166</v>
      </c>
      <c r="D6291" s="14" t="s">
        <v>41937</v>
      </c>
    </row>
    <row r="6292" spans="1:4" ht="15.75" customHeight="1">
      <c r="A6292" s="14" t="s">
        <v>10938</v>
      </c>
      <c r="B6292" s="370" t="s">
        <v>17312</v>
      </c>
      <c r="C6292" s="14" t="s">
        <v>166</v>
      </c>
      <c r="D6292" s="14" t="s">
        <v>36930</v>
      </c>
    </row>
    <row r="6293" spans="1:4" ht="15.75" customHeight="1">
      <c r="A6293" s="14" t="s">
        <v>10939</v>
      </c>
      <c r="B6293" s="370" t="s">
        <v>17313</v>
      </c>
      <c r="C6293" s="14" t="s">
        <v>166</v>
      </c>
      <c r="D6293" s="14" t="s">
        <v>18982</v>
      </c>
    </row>
    <row r="6294" spans="1:4" ht="15.75" customHeight="1">
      <c r="A6294" s="14" t="s">
        <v>10940</v>
      </c>
      <c r="B6294" s="370" t="s">
        <v>17314</v>
      </c>
      <c r="C6294" s="14" t="s">
        <v>166</v>
      </c>
      <c r="D6294" s="14" t="s">
        <v>37123</v>
      </c>
    </row>
    <row r="6295" spans="1:4" ht="15.75" customHeight="1">
      <c r="A6295" s="14" t="s">
        <v>10941</v>
      </c>
      <c r="B6295" s="370" t="s">
        <v>17315</v>
      </c>
      <c r="C6295" s="14" t="s">
        <v>166</v>
      </c>
      <c r="D6295" s="14" t="s">
        <v>37196</v>
      </c>
    </row>
    <row r="6296" spans="1:4" ht="15.75" customHeight="1">
      <c r="A6296" s="14" t="s">
        <v>10942</v>
      </c>
      <c r="B6296" s="370" t="s">
        <v>17316</v>
      </c>
      <c r="C6296" s="14" t="s">
        <v>166</v>
      </c>
      <c r="D6296" s="14" t="s">
        <v>37144</v>
      </c>
    </row>
    <row r="6297" spans="1:4" ht="15.75" customHeight="1">
      <c r="A6297" s="14" t="s">
        <v>10943</v>
      </c>
      <c r="B6297" s="370" t="s">
        <v>17317</v>
      </c>
      <c r="C6297" s="14" t="s">
        <v>166</v>
      </c>
      <c r="D6297" s="14" t="s">
        <v>19899</v>
      </c>
    </row>
    <row r="6298" spans="1:4" ht="15.75" customHeight="1">
      <c r="A6298" s="14" t="s">
        <v>10944</v>
      </c>
      <c r="B6298" s="370" t="s">
        <v>17318</v>
      </c>
      <c r="C6298" s="14" t="s">
        <v>166</v>
      </c>
      <c r="D6298" s="14" t="s">
        <v>19647</v>
      </c>
    </row>
    <row r="6299" spans="1:4" ht="15.75" customHeight="1">
      <c r="A6299" s="14" t="s">
        <v>10945</v>
      </c>
      <c r="B6299" s="370" t="s">
        <v>17319</v>
      </c>
      <c r="C6299" s="14" t="s">
        <v>166</v>
      </c>
      <c r="D6299" s="14" t="s">
        <v>19384</v>
      </c>
    </row>
    <row r="6300" spans="1:4" ht="15.75" customHeight="1">
      <c r="A6300" s="14" t="s">
        <v>10946</v>
      </c>
      <c r="B6300" s="370" t="s">
        <v>17320</v>
      </c>
      <c r="C6300" s="14" t="s">
        <v>166</v>
      </c>
      <c r="D6300" s="14" t="s">
        <v>19485</v>
      </c>
    </row>
    <row r="6301" spans="1:4" ht="15.75" customHeight="1">
      <c r="A6301" s="14" t="s">
        <v>10947</v>
      </c>
      <c r="B6301" s="370" t="s">
        <v>17321</v>
      </c>
      <c r="C6301" s="14" t="s">
        <v>166</v>
      </c>
      <c r="D6301" s="14" t="s">
        <v>41938</v>
      </c>
    </row>
    <row r="6302" spans="1:4" ht="15.75" customHeight="1">
      <c r="A6302" s="14" t="s">
        <v>10948</v>
      </c>
      <c r="B6302" s="370" t="s">
        <v>17322</v>
      </c>
      <c r="C6302" s="14" t="s">
        <v>166</v>
      </c>
      <c r="D6302" s="14" t="s">
        <v>41939</v>
      </c>
    </row>
    <row r="6303" spans="1:4" ht="15.75" customHeight="1">
      <c r="A6303" s="14" t="s">
        <v>10949</v>
      </c>
      <c r="B6303" s="370" t="s">
        <v>17323</v>
      </c>
      <c r="C6303" s="14" t="s">
        <v>166</v>
      </c>
      <c r="D6303" s="14" t="s">
        <v>21608</v>
      </c>
    </row>
    <row r="6304" spans="1:4" ht="15.75" customHeight="1">
      <c r="A6304" s="14" t="s">
        <v>10950</v>
      </c>
      <c r="B6304" s="370" t="s">
        <v>17324</v>
      </c>
      <c r="C6304" s="14" t="s">
        <v>166</v>
      </c>
      <c r="D6304" s="14" t="s">
        <v>19653</v>
      </c>
    </row>
    <row r="6305" spans="1:4" ht="81">
      <c r="A6305" s="14" t="s">
        <v>10951</v>
      </c>
      <c r="B6305" s="370" t="s">
        <v>17325</v>
      </c>
      <c r="C6305" s="14" t="s">
        <v>166</v>
      </c>
      <c r="D6305" s="14" t="s">
        <v>36967</v>
      </c>
    </row>
    <row r="6306" spans="1:4" ht="81">
      <c r="A6306" s="14" t="s">
        <v>10952</v>
      </c>
      <c r="B6306" s="370" t="s">
        <v>17326</v>
      </c>
      <c r="C6306" s="14" t="s">
        <v>166</v>
      </c>
      <c r="D6306" s="14" t="s">
        <v>41940</v>
      </c>
    </row>
    <row r="6307" spans="1:4" ht="15.75" customHeight="1">
      <c r="A6307" s="14" t="s">
        <v>10953</v>
      </c>
      <c r="B6307" s="370" t="s">
        <v>17327</v>
      </c>
      <c r="C6307" s="14" t="s">
        <v>166</v>
      </c>
      <c r="D6307" s="14" t="s">
        <v>41941</v>
      </c>
    </row>
    <row r="6308" spans="1:4" ht="15.75" customHeight="1">
      <c r="A6308" s="14" t="s">
        <v>10954</v>
      </c>
      <c r="B6308" s="370" t="s">
        <v>17328</v>
      </c>
      <c r="C6308" s="14" t="s">
        <v>166</v>
      </c>
      <c r="D6308" s="14" t="s">
        <v>37733</v>
      </c>
    </row>
    <row r="6309" spans="1:4" ht="15.75" customHeight="1">
      <c r="A6309" s="14" t="s">
        <v>10955</v>
      </c>
      <c r="B6309" s="370" t="s">
        <v>17329</v>
      </c>
      <c r="C6309" s="14" t="s">
        <v>166</v>
      </c>
      <c r="D6309" s="14" t="s">
        <v>41942</v>
      </c>
    </row>
    <row r="6310" spans="1:4" ht="15.75" customHeight="1">
      <c r="A6310" s="14" t="s">
        <v>10956</v>
      </c>
      <c r="B6310" s="370" t="s">
        <v>17330</v>
      </c>
      <c r="C6310" s="14" t="s">
        <v>166</v>
      </c>
      <c r="D6310" s="14" t="s">
        <v>39965</v>
      </c>
    </row>
    <row r="6311" spans="1:4" ht="15.75" customHeight="1">
      <c r="A6311" s="14" t="s">
        <v>10957</v>
      </c>
      <c r="B6311" s="370" t="s">
        <v>17331</v>
      </c>
      <c r="C6311" s="14" t="s">
        <v>166</v>
      </c>
      <c r="D6311" s="14" t="s">
        <v>36492</v>
      </c>
    </row>
    <row r="6312" spans="1:4" ht="67.5">
      <c r="A6312" s="14" t="s">
        <v>10958</v>
      </c>
      <c r="B6312" s="370" t="s">
        <v>17332</v>
      </c>
      <c r="C6312" s="14" t="s">
        <v>166</v>
      </c>
      <c r="D6312" s="14" t="s">
        <v>41943</v>
      </c>
    </row>
    <row r="6313" spans="1:4" ht="15.75" customHeight="1">
      <c r="A6313" s="14" t="s">
        <v>10959</v>
      </c>
      <c r="B6313" s="370" t="s">
        <v>17333</v>
      </c>
      <c r="C6313" s="14" t="s">
        <v>166</v>
      </c>
      <c r="D6313" s="14" t="s">
        <v>19214</v>
      </c>
    </row>
    <row r="6314" spans="1:4" ht="15.75" customHeight="1">
      <c r="A6314" s="14" t="s">
        <v>10960</v>
      </c>
      <c r="B6314" s="370" t="s">
        <v>17334</v>
      </c>
      <c r="C6314" s="14" t="s">
        <v>166</v>
      </c>
      <c r="D6314" s="14" t="s">
        <v>39179</v>
      </c>
    </row>
    <row r="6315" spans="1:4" ht="67.5">
      <c r="A6315" s="14" t="s">
        <v>10961</v>
      </c>
      <c r="B6315" s="370" t="s">
        <v>17335</v>
      </c>
      <c r="C6315" s="14" t="s">
        <v>166</v>
      </c>
      <c r="D6315" s="14" t="s">
        <v>36475</v>
      </c>
    </row>
    <row r="6316" spans="1:4" ht="15.75" customHeight="1">
      <c r="A6316" s="14" t="s">
        <v>10962</v>
      </c>
      <c r="B6316" s="370" t="s">
        <v>17336</v>
      </c>
      <c r="C6316" s="14" t="s">
        <v>166</v>
      </c>
      <c r="D6316" s="14" t="s">
        <v>36852</v>
      </c>
    </row>
    <row r="6317" spans="1:4" ht="15.75" customHeight="1">
      <c r="A6317" s="14" t="s">
        <v>10963</v>
      </c>
      <c r="B6317" s="370" t="s">
        <v>17337</v>
      </c>
      <c r="C6317" s="14" t="s">
        <v>166</v>
      </c>
      <c r="D6317" s="14" t="s">
        <v>41944</v>
      </c>
    </row>
    <row r="6318" spans="1:4" ht="67.5">
      <c r="A6318" s="14" t="s">
        <v>10964</v>
      </c>
      <c r="B6318" s="370" t="s">
        <v>17338</v>
      </c>
      <c r="C6318" s="14" t="s">
        <v>166</v>
      </c>
      <c r="D6318" s="14" t="s">
        <v>40715</v>
      </c>
    </row>
    <row r="6319" spans="1:4" ht="54">
      <c r="A6319" s="14" t="s">
        <v>10965</v>
      </c>
      <c r="B6319" s="370" t="s">
        <v>17339</v>
      </c>
      <c r="C6319" s="14" t="s">
        <v>166</v>
      </c>
      <c r="D6319" s="14" t="s">
        <v>37227</v>
      </c>
    </row>
    <row r="6320" spans="1:4" ht="15.75" customHeight="1">
      <c r="A6320" s="14" t="s">
        <v>10966</v>
      </c>
      <c r="B6320" s="370" t="s">
        <v>17340</v>
      </c>
      <c r="C6320" s="14" t="s">
        <v>166</v>
      </c>
      <c r="D6320" s="14" t="s">
        <v>37081</v>
      </c>
    </row>
    <row r="6321" spans="1:4" ht="15.75" customHeight="1">
      <c r="A6321" s="14" t="s">
        <v>10967</v>
      </c>
      <c r="B6321" s="370" t="s">
        <v>17341</v>
      </c>
      <c r="C6321" s="14" t="s">
        <v>166</v>
      </c>
      <c r="D6321" s="14" t="s">
        <v>40022</v>
      </c>
    </row>
    <row r="6322" spans="1:4" ht="15.75" customHeight="1">
      <c r="A6322" s="14" t="s">
        <v>10968</v>
      </c>
      <c r="B6322" s="370" t="s">
        <v>17342</v>
      </c>
      <c r="C6322" s="14" t="s">
        <v>166</v>
      </c>
      <c r="D6322" s="14" t="s">
        <v>36493</v>
      </c>
    </row>
    <row r="6323" spans="1:4" ht="15.75" customHeight="1">
      <c r="A6323" s="14" t="s">
        <v>10969</v>
      </c>
      <c r="B6323" s="370" t="s">
        <v>17343</v>
      </c>
      <c r="C6323" s="14" t="s">
        <v>166</v>
      </c>
      <c r="D6323" s="14" t="s">
        <v>41802</v>
      </c>
    </row>
    <row r="6324" spans="1:4" ht="15.75" customHeight="1">
      <c r="A6324" s="14" t="s">
        <v>10970</v>
      </c>
      <c r="B6324" s="370" t="s">
        <v>17344</v>
      </c>
      <c r="C6324" s="14" t="s">
        <v>166</v>
      </c>
      <c r="D6324" s="14" t="s">
        <v>41945</v>
      </c>
    </row>
    <row r="6325" spans="1:4" ht="54">
      <c r="A6325" s="14" t="s">
        <v>10971</v>
      </c>
      <c r="B6325" s="370" t="s">
        <v>17345</v>
      </c>
      <c r="C6325" s="14" t="s">
        <v>166</v>
      </c>
      <c r="D6325" s="14" t="s">
        <v>38170</v>
      </c>
    </row>
    <row r="6326" spans="1:4" ht="15.75" customHeight="1">
      <c r="A6326" s="14" t="s">
        <v>10972</v>
      </c>
      <c r="B6326" s="370" t="s">
        <v>17346</v>
      </c>
      <c r="C6326" s="14" t="s">
        <v>166</v>
      </c>
      <c r="D6326" s="14" t="s">
        <v>19294</v>
      </c>
    </row>
    <row r="6327" spans="1:4" ht="15.75" customHeight="1">
      <c r="A6327" s="14" t="s">
        <v>10973</v>
      </c>
      <c r="B6327" s="370" t="s">
        <v>17347</v>
      </c>
      <c r="C6327" s="14" t="s">
        <v>166</v>
      </c>
      <c r="D6327" s="14" t="s">
        <v>41946</v>
      </c>
    </row>
    <row r="6328" spans="1:4" ht="54">
      <c r="A6328" s="14" t="s">
        <v>10974</v>
      </c>
      <c r="B6328" s="370" t="s">
        <v>17348</v>
      </c>
      <c r="C6328" s="14" t="s">
        <v>166</v>
      </c>
      <c r="D6328" s="14" t="s">
        <v>38952</v>
      </c>
    </row>
    <row r="6329" spans="1:4" ht="15.75" customHeight="1">
      <c r="A6329" s="14" t="s">
        <v>10975</v>
      </c>
      <c r="B6329" s="370" t="s">
        <v>17349</v>
      </c>
      <c r="C6329" s="14" t="s">
        <v>166</v>
      </c>
      <c r="D6329" s="14" t="s">
        <v>41947</v>
      </c>
    </row>
    <row r="6330" spans="1:4" ht="15.75" customHeight="1">
      <c r="A6330" s="14" t="s">
        <v>10976</v>
      </c>
      <c r="B6330" s="370" t="s">
        <v>17350</v>
      </c>
      <c r="C6330" s="14" t="s">
        <v>166</v>
      </c>
      <c r="D6330" s="14" t="s">
        <v>41948</v>
      </c>
    </row>
    <row r="6331" spans="1:4" ht="15.75" customHeight="1">
      <c r="A6331" s="14" t="s">
        <v>10977</v>
      </c>
      <c r="B6331" s="370" t="s">
        <v>17351</v>
      </c>
      <c r="C6331" s="14" t="s">
        <v>166</v>
      </c>
      <c r="D6331" s="14" t="s">
        <v>41949</v>
      </c>
    </row>
    <row r="6332" spans="1:4" ht="15.75" customHeight="1">
      <c r="A6332" s="14" t="s">
        <v>10978</v>
      </c>
      <c r="B6332" s="370" t="s">
        <v>17352</v>
      </c>
      <c r="C6332" s="14" t="s">
        <v>166</v>
      </c>
      <c r="D6332" s="14" t="s">
        <v>41950</v>
      </c>
    </row>
    <row r="6333" spans="1:4" ht="15.75" customHeight="1">
      <c r="A6333" s="14" t="s">
        <v>10979</v>
      </c>
      <c r="B6333" s="370" t="s">
        <v>17353</v>
      </c>
      <c r="C6333" s="14" t="s">
        <v>166</v>
      </c>
      <c r="D6333" s="14" t="s">
        <v>41951</v>
      </c>
    </row>
    <row r="6334" spans="1:4" ht="15.75" customHeight="1">
      <c r="A6334" s="14" t="s">
        <v>10980</v>
      </c>
      <c r="B6334" s="370" t="s">
        <v>17354</v>
      </c>
      <c r="C6334" s="14" t="s">
        <v>166</v>
      </c>
      <c r="D6334" s="14" t="s">
        <v>41952</v>
      </c>
    </row>
    <row r="6335" spans="1:4" ht="15.75" customHeight="1">
      <c r="A6335" s="14" t="s">
        <v>10981</v>
      </c>
      <c r="B6335" s="370" t="s">
        <v>17355</v>
      </c>
      <c r="C6335" s="14" t="s">
        <v>166</v>
      </c>
      <c r="D6335" s="14" t="s">
        <v>41953</v>
      </c>
    </row>
    <row r="6336" spans="1:4" ht="15.75" customHeight="1">
      <c r="A6336" s="14" t="s">
        <v>10982</v>
      </c>
      <c r="B6336" s="370" t="s">
        <v>17356</v>
      </c>
      <c r="C6336" s="14" t="s">
        <v>166</v>
      </c>
      <c r="D6336" s="14" t="s">
        <v>41954</v>
      </c>
    </row>
    <row r="6337" spans="1:4" ht="15.75" customHeight="1">
      <c r="A6337" s="14" t="s">
        <v>10983</v>
      </c>
      <c r="B6337" s="370" t="s">
        <v>17357</v>
      </c>
      <c r="C6337" s="14" t="s">
        <v>166</v>
      </c>
      <c r="D6337" s="14" t="s">
        <v>41955</v>
      </c>
    </row>
    <row r="6338" spans="1:4" ht="15.75" customHeight="1">
      <c r="A6338" s="14" t="s">
        <v>10984</v>
      </c>
      <c r="B6338" s="370" t="s">
        <v>17358</v>
      </c>
      <c r="C6338" s="14" t="s">
        <v>166</v>
      </c>
      <c r="D6338" s="14" t="s">
        <v>41956</v>
      </c>
    </row>
    <row r="6339" spans="1:4" ht="15.75" customHeight="1">
      <c r="A6339" s="14" t="s">
        <v>10985</v>
      </c>
      <c r="B6339" s="370" t="s">
        <v>17359</v>
      </c>
      <c r="C6339" s="14" t="s">
        <v>166</v>
      </c>
      <c r="D6339" s="14" t="s">
        <v>41957</v>
      </c>
    </row>
    <row r="6340" spans="1:4" ht="15.75" customHeight="1">
      <c r="A6340" s="14" t="s">
        <v>10986</v>
      </c>
      <c r="B6340" s="370" t="s">
        <v>17360</v>
      </c>
      <c r="C6340" s="14" t="s">
        <v>166</v>
      </c>
      <c r="D6340" s="14" t="s">
        <v>41958</v>
      </c>
    </row>
    <row r="6341" spans="1:4" ht="15.75" customHeight="1">
      <c r="A6341" s="14" t="s">
        <v>10987</v>
      </c>
      <c r="B6341" s="370" t="s">
        <v>17361</v>
      </c>
      <c r="C6341" s="14" t="s">
        <v>166</v>
      </c>
      <c r="D6341" s="14" t="s">
        <v>41959</v>
      </c>
    </row>
    <row r="6342" spans="1:4" ht="15.75" customHeight="1">
      <c r="A6342" s="14" t="s">
        <v>10988</v>
      </c>
      <c r="B6342" s="370" t="s">
        <v>17362</v>
      </c>
      <c r="C6342" s="14" t="s">
        <v>166</v>
      </c>
      <c r="D6342" s="14" t="s">
        <v>41960</v>
      </c>
    </row>
    <row r="6343" spans="1:4" ht="15.75" customHeight="1">
      <c r="A6343" s="14" t="s">
        <v>10989</v>
      </c>
      <c r="B6343" s="370" t="s">
        <v>17363</v>
      </c>
      <c r="C6343" s="14" t="s">
        <v>166</v>
      </c>
      <c r="D6343" s="14" t="s">
        <v>41961</v>
      </c>
    </row>
    <row r="6344" spans="1:4" ht="15.75" customHeight="1">
      <c r="A6344" s="14" t="s">
        <v>10990</v>
      </c>
      <c r="B6344" s="370" t="s">
        <v>17364</v>
      </c>
      <c r="C6344" s="14" t="s">
        <v>166</v>
      </c>
      <c r="D6344" s="14" t="s">
        <v>18921</v>
      </c>
    </row>
    <row r="6345" spans="1:4" ht="15.75" customHeight="1">
      <c r="A6345" s="14" t="s">
        <v>10991</v>
      </c>
      <c r="B6345" s="370" t="s">
        <v>17365</v>
      </c>
      <c r="C6345" s="14" t="s">
        <v>166</v>
      </c>
      <c r="D6345" s="14" t="s">
        <v>41962</v>
      </c>
    </row>
    <row r="6346" spans="1:4" ht="15.75" customHeight="1">
      <c r="A6346" s="14" t="s">
        <v>10992</v>
      </c>
      <c r="B6346" s="370" t="s">
        <v>17366</v>
      </c>
      <c r="C6346" s="14" t="s">
        <v>166</v>
      </c>
      <c r="D6346" s="14" t="s">
        <v>19917</v>
      </c>
    </row>
    <row r="6347" spans="1:4" ht="15.75" customHeight="1">
      <c r="A6347" s="14" t="s">
        <v>10993</v>
      </c>
      <c r="B6347" s="370" t="s">
        <v>17367</v>
      </c>
      <c r="C6347" s="14" t="s">
        <v>166</v>
      </c>
      <c r="D6347" s="14" t="s">
        <v>41963</v>
      </c>
    </row>
    <row r="6348" spans="1:4" ht="15.75" customHeight="1">
      <c r="A6348" s="14" t="s">
        <v>10994</v>
      </c>
      <c r="B6348" s="370" t="s">
        <v>17368</v>
      </c>
      <c r="C6348" s="14" t="s">
        <v>166</v>
      </c>
      <c r="D6348" s="14" t="s">
        <v>41964</v>
      </c>
    </row>
    <row r="6349" spans="1:4" ht="15.75" customHeight="1">
      <c r="A6349" s="14" t="s">
        <v>10995</v>
      </c>
      <c r="B6349" s="370" t="s">
        <v>17369</v>
      </c>
      <c r="C6349" s="14" t="s">
        <v>166</v>
      </c>
      <c r="D6349" s="14" t="s">
        <v>21690</v>
      </c>
    </row>
    <row r="6350" spans="1:4" ht="15.75" customHeight="1">
      <c r="A6350" s="14" t="s">
        <v>10996</v>
      </c>
      <c r="B6350" s="370" t="s">
        <v>17370</v>
      </c>
      <c r="C6350" s="14" t="s">
        <v>166</v>
      </c>
      <c r="D6350" s="14" t="s">
        <v>41965</v>
      </c>
    </row>
    <row r="6351" spans="1:4" ht="15.75" customHeight="1">
      <c r="A6351" s="14" t="s">
        <v>10997</v>
      </c>
      <c r="B6351" s="370" t="s">
        <v>17371</v>
      </c>
      <c r="C6351" s="14" t="s">
        <v>166</v>
      </c>
      <c r="D6351" s="14" t="s">
        <v>41966</v>
      </c>
    </row>
    <row r="6352" spans="1:4" ht="15.75" customHeight="1">
      <c r="A6352" s="14" t="s">
        <v>10998</v>
      </c>
      <c r="B6352" s="370" t="s">
        <v>17372</v>
      </c>
      <c r="C6352" s="14" t="s">
        <v>166</v>
      </c>
      <c r="D6352" s="14" t="s">
        <v>41967</v>
      </c>
    </row>
    <row r="6353" spans="1:4" ht="15.75" customHeight="1">
      <c r="A6353" s="14" t="s">
        <v>10999</v>
      </c>
      <c r="B6353" s="370" t="s">
        <v>17373</v>
      </c>
      <c r="C6353" s="14" t="s">
        <v>166</v>
      </c>
      <c r="D6353" s="14" t="s">
        <v>41968</v>
      </c>
    </row>
    <row r="6354" spans="1:4" ht="15.75" customHeight="1">
      <c r="A6354" s="14" t="s">
        <v>11000</v>
      </c>
      <c r="B6354" s="370" t="s">
        <v>17374</v>
      </c>
      <c r="C6354" s="14" t="s">
        <v>166</v>
      </c>
      <c r="D6354" s="14" t="s">
        <v>41969</v>
      </c>
    </row>
    <row r="6355" spans="1:4" ht="15.75" customHeight="1">
      <c r="A6355" s="14" t="s">
        <v>11001</v>
      </c>
      <c r="B6355" s="370" t="s">
        <v>17375</v>
      </c>
      <c r="C6355" s="14" t="s">
        <v>166</v>
      </c>
      <c r="D6355" s="14" t="s">
        <v>36584</v>
      </c>
    </row>
    <row r="6356" spans="1:4" ht="15.75" customHeight="1">
      <c r="A6356" s="14" t="s">
        <v>11002</v>
      </c>
      <c r="B6356" s="370" t="s">
        <v>17376</v>
      </c>
      <c r="C6356" s="14" t="s">
        <v>166</v>
      </c>
      <c r="D6356" s="14" t="s">
        <v>22029</v>
      </c>
    </row>
    <row r="6357" spans="1:4" ht="15.75" customHeight="1">
      <c r="A6357" s="14" t="s">
        <v>11003</v>
      </c>
      <c r="B6357" s="370" t="s">
        <v>17377</v>
      </c>
      <c r="C6357" s="14" t="s">
        <v>166</v>
      </c>
      <c r="D6357" s="14" t="s">
        <v>41970</v>
      </c>
    </row>
    <row r="6358" spans="1:4" ht="15.75" customHeight="1">
      <c r="A6358" s="14" t="s">
        <v>11004</v>
      </c>
      <c r="B6358" s="370" t="s">
        <v>17378</v>
      </c>
      <c r="C6358" s="14" t="s">
        <v>166</v>
      </c>
      <c r="D6358" s="14" t="s">
        <v>41971</v>
      </c>
    </row>
    <row r="6359" spans="1:4" ht="15.75" customHeight="1">
      <c r="A6359" s="14" t="s">
        <v>11005</v>
      </c>
      <c r="B6359" s="370" t="s">
        <v>17379</v>
      </c>
      <c r="C6359" s="14" t="s">
        <v>166</v>
      </c>
      <c r="D6359" s="14" t="s">
        <v>41972</v>
      </c>
    </row>
    <row r="6360" spans="1:4" ht="15.75" customHeight="1">
      <c r="A6360" s="14" t="s">
        <v>11006</v>
      </c>
      <c r="B6360" s="370" t="s">
        <v>17380</v>
      </c>
      <c r="C6360" s="14" t="s">
        <v>166</v>
      </c>
      <c r="D6360" s="14" t="s">
        <v>41973</v>
      </c>
    </row>
    <row r="6361" spans="1:4" ht="15.75" customHeight="1">
      <c r="A6361" s="14" t="s">
        <v>11007</v>
      </c>
      <c r="B6361" s="370" t="s">
        <v>17381</v>
      </c>
      <c r="C6361" s="14" t="s">
        <v>166</v>
      </c>
      <c r="D6361" s="14" t="s">
        <v>41974</v>
      </c>
    </row>
    <row r="6362" spans="1:4" ht="15.75" customHeight="1">
      <c r="A6362" s="14" t="s">
        <v>11008</v>
      </c>
      <c r="B6362" s="370" t="s">
        <v>17382</v>
      </c>
      <c r="C6362" s="14" t="s">
        <v>166</v>
      </c>
      <c r="D6362" s="14" t="s">
        <v>41975</v>
      </c>
    </row>
    <row r="6363" spans="1:4" ht="15.75" customHeight="1">
      <c r="A6363" s="14" t="s">
        <v>11009</v>
      </c>
      <c r="B6363" s="370" t="s">
        <v>17383</v>
      </c>
      <c r="C6363" s="14" t="s">
        <v>166</v>
      </c>
      <c r="D6363" s="14" t="s">
        <v>41976</v>
      </c>
    </row>
    <row r="6364" spans="1:4" ht="15.75" customHeight="1">
      <c r="A6364" s="14" t="s">
        <v>11010</v>
      </c>
      <c r="B6364" s="370" t="s">
        <v>17384</v>
      </c>
      <c r="C6364" s="14" t="s">
        <v>166</v>
      </c>
      <c r="D6364" s="14" t="s">
        <v>41977</v>
      </c>
    </row>
    <row r="6365" spans="1:4" ht="15.75" customHeight="1">
      <c r="A6365" s="14" t="s">
        <v>11011</v>
      </c>
      <c r="B6365" s="370" t="s">
        <v>17385</v>
      </c>
      <c r="C6365" s="14" t="s">
        <v>166</v>
      </c>
      <c r="D6365" s="14" t="s">
        <v>41978</v>
      </c>
    </row>
    <row r="6366" spans="1:4" ht="15.75" customHeight="1">
      <c r="A6366" s="14" t="s">
        <v>11012</v>
      </c>
      <c r="B6366" s="370" t="s">
        <v>17386</v>
      </c>
      <c r="C6366" s="14" t="s">
        <v>166</v>
      </c>
      <c r="D6366" s="14" t="s">
        <v>41979</v>
      </c>
    </row>
    <row r="6367" spans="1:4" ht="15.75" customHeight="1">
      <c r="A6367" s="14" t="s">
        <v>11013</v>
      </c>
      <c r="B6367" s="370" t="s">
        <v>17387</v>
      </c>
      <c r="C6367" s="14" t="s">
        <v>166</v>
      </c>
      <c r="D6367" s="14" t="s">
        <v>41980</v>
      </c>
    </row>
    <row r="6368" spans="1:4" ht="15.75" customHeight="1">
      <c r="A6368" s="14" t="s">
        <v>11014</v>
      </c>
      <c r="B6368" s="370" t="s">
        <v>17388</v>
      </c>
      <c r="C6368" s="14" t="s">
        <v>166</v>
      </c>
      <c r="D6368" s="14" t="s">
        <v>37696</v>
      </c>
    </row>
    <row r="6369" spans="1:4" ht="15.75" customHeight="1">
      <c r="A6369" s="14" t="s">
        <v>11015</v>
      </c>
      <c r="B6369" s="370" t="s">
        <v>17389</v>
      </c>
      <c r="C6369" s="14" t="s">
        <v>166</v>
      </c>
      <c r="D6369" s="14" t="s">
        <v>41981</v>
      </c>
    </row>
    <row r="6370" spans="1:4" ht="15.75" customHeight="1">
      <c r="A6370" s="14" t="s">
        <v>11016</v>
      </c>
      <c r="B6370" s="370" t="s">
        <v>17390</v>
      </c>
      <c r="C6370" s="14" t="s">
        <v>166</v>
      </c>
      <c r="D6370" s="14" t="s">
        <v>41982</v>
      </c>
    </row>
    <row r="6371" spans="1:4" ht="15.75" customHeight="1">
      <c r="A6371" s="14" t="s">
        <v>11017</v>
      </c>
      <c r="B6371" s="370" t="s">
        <v>17391</v>
      </c>
      <c r="C6371" s="14" t="s">
        <v>166</v>
      </c>
      <c r="D6371" s="14" t="s">
        <v>41983</v>
      </c>
    </row>
    <row r="6372" spans="1:4" ht="15.75" customHeight="1">
      <c r="A6372" s="14" t="s">
        <v>11018</v>
      </c>
      <c r="B6372" s="370" t="s">
        <v>17392</v>
      </c>
      <c r="C6372" s="14" t="s">
        <v>166</v>
      </c>
      <c r="D6372" s="14" t="s">
        <v>41984</v>
      </c>
    </row>
    <row r="6373" spans="1:4" ht="15.75" customHeight="1">
      <c r="A6373" s="14" t="s">
        <v>11019</v>
      </c>
      <c r="B6373" s="370" t="s">
        <v>17393</v>
      </c>
      <c r="C6373" s="14" t="s">
        <v>166</v>
      </c>
      <c r="D6373" s="14" t="s">
        <v>41985</v>
      </c>
    </row>
    <row r="6374" spans="1:4" ht="15.75" customHeight="1">
      <c r="A6374" s="14" t="s">
        <v>11020</v>
      </c>
      <c r="B6374" s="370" t="s">
        <v>17394</v>
      </c>
      <c r="C6374" s="14" t="s">
        <v>166</v>
      </c>
      <c r="D6374" s="14" t="s">
        <v>41986</v>
      </c>
    </row>
    <row r="6375" spans="1:4" ht="15.75" customHeight="1">
      <c r="A6375" s="14" t="s">
        <v>11021</v>
      </c>
      <c r="B6375" s="370" t="s">
        <v>17395</v>
      </c>
      <c r="C6375" s="14" t="s">
        <v>166</v>
      </c>
      <c r="D6375" s="14" t="s">
        <v>41987</v>
      </c>
    </row>
    <row r="6376" spans="1:4" ht="15.75" customHeight="1">
      <c r="A6376" s="14" t="s">
        <v>11022</v>
      </c>
      <c r="B6376" s="370" t="s">
        <v>17396</v>
      </c>
      <c r="C6376" s="14" t="s">
        <v>166</v>
      </c>
      <c r="D6376" s="14" t="s">
        <v>18370</v>
      </c>
    </row>
    <row r="6377" spans="1:4" ht="15.75" customHeight="1">
      <c r="A6377" s="14" t="s">
        <v>11023</v>
      </c>
      <c r="B6377" s="370" t="s">
        <v>17397</v>
      </c>
      <c r="C6377" s="14" t="s">
        <v>166</v>
      </c>
      <c r="D6377" s="14" t="s">
        <v>41988</v>
      </c>
    </row>
    <row r="6378" spans="1:4" ht="15.75" customHeight="1">
      <c r="A6378" s="14" t="s">
        <v>11024</v>
      </c>
      <c r="B6378" s="370" t="s">
        <v>17398</v>
      </c>
      <c r="C6378" s="14" t="s">
        <v>166</v>
      </c>
      <c r="D6378" s="14" t="s">
        <v>41989</v>
      </c>
    </row>
    <row r="6379" spans="1:4" ht="15.75" customHeight="1">
      <c r="A6379" s="14" t="s">
        <v>11025</v>
      </c>
      <c r="B6379" s="370" t="s">
        <v>17399</v>
      </c>
      <c r="C6379" s="14" t="s">
        <v>166</v>
      </c>
      <c r="D6379" s="14" t="s">
        <v>41990</v>
      </c>
    </row>
    <row r="6380" spans="1:4" ht="15.75" customHeight="1">
      <c r="A6380" s="14" t="s">
        <v>11026</v>
      </c>
      <c r="B6380" s="370" t="s">
        <v>17400</v>
      </c>
      <c r="C6380" s="14" t="s">
        <v>166</v>
      </c>
      <c r="D6380" s="14" t="s">
        <v>19006</v>
      </c>
    </row>
    <row r="6381" spans="1:4" ht="15.75" customHeight="1">
      <c r="A6381" s="14" t="s">
        <v>11027</v>
      </c>
      <c r="B6381" s="370" t="s">
        <v>17401</v>
      </c>
      <c r="C6381" s="14" t="s">
        <v>166</v>
      </c>
      <c r="D6381" s="14" t="s">
        <v>19981</v>
      </c>
    </row>
    <row r="6382" spans="1:4" ht="15.75" customHeight="1">
      <c r="A6382" s="14" t="s">
        <v>11028</v>
      </c>
      <c r="B6382" s="370" t="s">
        <v>17402</v>
      </c>
      <c r="C6382" s="14" t="s">
        <v>166</v>
      </c>
      <c r="D6382" s="14" t="s">
        <v>38438</v>
      </c>
    </row>
    <row r="6383" spans="1:4" ht="15.75" customHeight="1">
      <c r="A6383" s="14" t="s">
        <v>11029</v>
      </c>
      <c r="B6383" s="370" t="s">
        <v>17403</v>
      </c>
      <c r="C6383" s="14" t="s">
        <v>166</v>
      </c>
      <c r="D6383" s="14" t="s">
        <v>41991</v>
      </c>
    </row>
    <row r="6384" spans="1:4" ht="15.75" customHeight="1">
      <c r="A6384" s="14" t="s">
        <v>11030</v>
      </c>
      <c r="B6384" s="370" t="s">
        <v>17404</v>
      </c>
      <c r="C6384" s="14" t="s">
        <v>166</v>
      </c>
      <c r="D6384" s="14" t="s">
        <v>41992</v>
      </c>
    </row>
    <row r="6385" spans="1:4" ht="15.75" customHeight="1">
      <c r="A6385" s="14" t="s">
        <v>11031</v>
      </c>
      <c r="B6385" s="370" t="s">
        <v>17405</v>
      </c>
      <c r="C6385" s="14" t="s">
        <v>166</v>
      </c>
      <c r="D6385" s="14" t="s">
        <v>36662</v>
      </c>
    </row>
    <row r="6386" spans="1:4" ht="15.75" customHeight="1">
      <c r="A6386" s="14" t="s">
        <v>11032</v>
      </c>
      <c r="B6386" s="370" t="s">
        <v>17406</v>
      </c>
      <c r="C6386" s="14" t="s">
        <v>166</v>
      </c>
      <c r="D6386" s="14" t="s">
        <v>38298</v>
      </c>
    </row>
    <row r="6387" spans="1:4" ht="15.75" customHeight="1">
      <c r="A6387" s="14" t="s">
        <v>11033</v>
      </c>
      <c r="B6387" s="370" t="s">
        <v>17407</v>
      </c>
      <c r="C6387" s="14" t="s">
        <v>166</v>
      </c>
      <c r="D6387" s="14" t="s">
        <v>38760</v>
      </c>
    </row>
    <row r="6388" spans="1:4" ht="15.75" customHeight="1">
      <c r="A6388" s="14" t="s">
        <v>11034</v>
      </c>
      <c r="B6388" s="370" t="s">
        <v>17408</v>
      </c>
      <c r="C6388" s="14" t="s">
        <v>166</v>
      </c>
      <c r="D6388" s="14" t="s">
        <v>41993</v>
      </c>
    </row>
    <row r="6389" spans="1:4" ht="15.75" customHeight="1">
      <c r="A6389" s="14" t="s">
        <v>11035</v>
      </c>
      <c r="B6389" s="370" t="s">
        <v>17409</v>
      </c>
      <c r="C6389" s="14" t="s">
        <v>166</v>
      </c>
      <c r="D6389" s="14" t="s">
        <v>41994</v>
      </c>
    </row>
    <row r="6390" spans="1:4" ht="15.75" customHeight="1">
      <c r="A6390" s="14" t="s">
        <v>11036</v>
      </c>
      <c r="B6390" s="370" t="s">
        <v>17410</v>
      </c>
      <c r="C6390" s="14" t="s">
        <v>166</v>
      </c>
      <c r="D6390" s="14" t="s">
        <v>41995</v>
      </c>
    </row>
    <row r="6391" spans="1:4" ht="15.75" customHeight="1">
      <c r="A6391" s="14" t="s">
        <v>11037</v>
      </c>
      <c r="B6391" s="370" t="s">
        <v>17411</v>
      </c>
      <c r="C6391" s="14" t="s">
        <v>166</v>
      </c>
      <c r="D6391" s="14" t="s">
        <v>41996</v>
      </c>
    </row>
    <row r="6392" spans="1:4" ht="15.75" customHeight="1">
      <c r="A6392" s="14" t="s">
        <v>11038</v>
      </c>
      <c r="B6392" s="370" t="s">
        <v>17412</v>
      </c>
      <c r="C6392" s="14" t="s">
        <v>166</v>
      </c>
      <c r="D6392" s="14" t="s">
        <v>36434</v>
      </c>
    </row>
    <row r="6393" spans="1:4" ht="15.75" customHeight="1">
      <c r="A6393" s="14" t="s">
        <v>11039</v>
      </c>
      <c r="B6393" s="370" t="s">
        <v>17413</v>
      </c>
      <c r="C6393" s="14" t="s">
        <v>166</v>
      </c>
      <c r="D6393" s="14" t="s">
        <v>41997</v>
      </c>
    </row>
    <row r="6394" spans="1:4" ht="15.75" customHeight="1">
      <c r="A6394" s="14" t="s">
        <v>11040</v>
      </c>
      <c r="B6394" s="370" t="s">
        <v>17414</v>
      </c>
      <c r="C6394" s="14" t="s">
        <v>166</v>
      </c>
      <c r="D6394" s="14" t="s">
        <v>41998</v>
      </c>
    </row>
    <row r="6395" spans="1:4" ht="15.75" customHeight="1">
      <c r="A6395" s="14" t="s">
        <v>11041</v>
      </c>
      <c r="B6395" s="370" t="s">
        <v>17415</v>
      </c>
      <c r="C6395" s="14" t="s">
        <v>166</v>
      </c>
      <c r="D6395" s="14" t="s">
        <v>37315</v>
      </c>
    </row>
    <row r="6396" spans="1:4" ht="15.75" customHeight="1">
      <c r="A6396" s="14" t="s">
        <v>11042</v>
      </c>
      <c r="B6396" s="370" t="s">
        <v>17416</v>
      </c>
      <c r="C6396" s="14" t="s">
        <v>166</v>
      </c>
      <c r="D6396" s="14" t="s">
        <v>41999</v>
      </c>
    </row>
    <row r="6397" spans="1:4" ht="15.75" customHeight="1">
      <c r="A6397" s="14" t="s">
        <v>11043</v>
      </c>
      <c r="B6397" s="370" t="s">
        <v>17417</v>
      </c>
      <c r="C6397" s="14" t="s">
        <v>166</v>
      </c>
      <c r="D6397" s="14" t="s">
        <v>42000</v>
      </c>
    </row>
    <row r="6398" spans="1:4" ht="15.75" customHeight="1">
      <c r="A6398" s="14" t="s">
        <v>11044</v>
      </c>
      <c r="B6398" s="370" t="s">
        <v>17418</v>
      </c>
      <c r="C6398" s="14" t="s">
        <v>166</v>
      </c>
      <c r="D6398" s="14" t="s">
        <v>42001</v>
      </c>
    </row>
    <row r="6399" spans="1:4" ht="15.75" customHeight="1">
      <c r="A6399" s="14" t="s">
        <v>11045</v>
      </c>
      <c r="B6399" s="370" t="s">
        <v>17419</v>
      </c>
      <c r="C6399" s="14" t="s">
        <v>166</v>
      </c>
      <c r="D6399" s="14" t="s">
        <v>42002</v>
      </c>
    </row>
    <row r="6400" spans="1:4" ht="15.75" customHeight="1">
      <c r="A6400" s="14" t="s">
        <v>11046</v>
      </c>
      <c r="B6400" s="370" t="s">
        <v>17420</v>
      </c>
      <c r="C6400" s="14" t="s">
        <v>166</v>
      </c>
      <c r="D6400" s="14" t="s">
        <v>42003</v>
      </c>
    </row>
    <row r="6401" spans="1:4" ht="54">
      <c r="A6401" s="14" t="s">
        <v>11047</v>
      </c>
      <c r="B6401" s="370" t="s">
        <v>17421</v>
      </c>
      <c r="C6401" s="14" t="s">
        <v>166</v>
      </c>
      <c r="D6401" s="14" t="s">
        <v>42004</v>
      </c>
    </row>
    <row r="6402" spans="1:4" ht="67.5">
      <c r="A6402" s="14" t="s">
        <v>11048</v>
      </c>
      <c r="B6402" s="370" t="s">
        <v>17422</v>
      </c>
      <c r="C6402" s="14" t="s">
        <v>166</v>
      </c>
      <c r="D6402" s="14" t="s">
        <v>42005</v>
      </c>
    </row>
    <row r="6403" spans="1:4" ht="67.5">
      <c r="A6403" s="14" t="s">
        <v>11049</v>
      </c>
      <c r="B6403" s="370" t="s">
        <v>17423</v>
      </c>
      <c r="C6403" s="14" t="s">
        <v>166</v>
      </c>
      <c r="D6403" s="14" t="s">
        <v>37256</v>
      </c>
    </row>
    <row r="6404" spans="1:4" ht="15.75" customHeight="1">
      <c r="A6404" s="14" t="s">
        <v>11050</v>
      </c>
      <c r="B6404" s="370" t="s">
        <v>17424</v>
      </c>
      <c r="C6404" s="14" t="s">
        <v>166</v>
      </c>
      <c r="D6404" s="14" t="s">
        <v>37102</v>
      </c>
    </row>
    <row r="6405" spans="1:4" ht="15.75" customHeight="1">
      <c r="A6405" s="14" t="s">
        <v>11051</v>
      </c>
      <c r="B6405" s="370" t="s">
        <v>17425</v>
      </c>
      <c r="C6405" s="14" t="s">
        <v>166</v>
      </c>
      <c r="D6405" s="14" t="s">
        <v>18866</v>
      </c>
    </row>
    <row r="6406" spans="1:4" ht="15.75" customHeight="1">
      <c r="A6406" s="14" t="s">
        <v>11052</v>
      </c>
      <c r="B6406" s="370" t="s">
        <v>17426</v>
      </c>
      <c r="C6406" s="14" t="s">
        <v>166</v>
      </c>
      <c r="D6406" s="14" t="s">
        <v>42006</v>
      </c>
    </row>
    <row r="6407" spans="1:4" ht="15.75" customHeight="1">
      <c r="A6407" s="14" t="s">
        <v>11053</v>
      </c>
      <c r="B6407" s="370" t="s">
        <v>17427</v>
      </c>
      <c r="C6407" s="14" t="s">
        <v>166</v>
      </c>
      <c r="D6407" s="14" t="s">
        <v>42007</v>
      </c>
    </row>
    <row r="6408" spans="1:4" ht="15.75" customHeight="1">
      <c r="A6408" s="14" t="s">
        <v>11054</v>
      </c>
      <c r="B6408" s="370" t="s">
        <v>17428</v>
      </c>
      <c r="C6408" s="14" t="s">
        <v>166</v>
      </c>
      <c r="D6408" s="14" t="s">
        <v>42008</v>
      </c>
    </row>
    <row r="6409" spans="1:4" ht="15.75" customHeight="1">
      <c r="A6409" s="14" t="s">
        <v>11055</v>
      </c>
      <c r="B6409" s="370" t="s">
        <v>17429</v>
      </c>
      <c r="C6409" s="14" t="s">
        <v>166</v>
      </c>
      <c r="D6409" s="14" t="s">
        <v>42009</v>
      </c>
    </row>
    <row r="6410" spans="1:4" ht="15.75" customHeight="1">
      <c r="A6410" s="14" t="s">
        <v>11056</v>
      </c>
      <c r="B6410" s="370" t="s">
        <v>17430</v>
      </c>
      <c r="C6410" s="14" t="s">
        <v>166</v>
      </c>
      <c r="D6410" s="14" t="s">
        <v>37243</v>
      </c>
    </row>
    <row r="6411" spans="1:4" ht="15.75" customHeight="1">
      <c r="A6411" s="14" t="s">
        <v>11057</v>
      </c>
      <c r="B6411" s="370" t="s">
        <v>17431</v>
      </c>
      <c r="C6411" s="14" t="s">
        <v>166</v>
      </c>
      <c r="D6411" s="14" t="s">
        <v>38952</v>
      </c>
    </row>
    <row r="6412" spans="1:4" ht="51.75" customHeight="1">
      <c r="A6412" s="14" t="s">
        <v>11058</v>
      </c>
      <c r="B6412" s="370" t="s">
        <v>17432</v>
      </c>
      <c r="C6412" s="14" t="s">
        <v>160</v>
      </c>
      <c r="D6412" s="14" t="s">
        <v>42010</v>
      </c>
    </row>
    <row r="6413" spans="1:4" ht="15.75" customHeight="1">
      <c r="A6413" s="14" t="s">
        <v>11059</v>
      </c>
      <c r="B6413" s="370" t="s">
        <v>17433</v>
      </c>
      <c r="C6413" s="14" t="s">
        <v>160</v>
      </c>
      <c r="D6413" s="14" t="s">
        <v>42011</v>
      </c>
    </row>
    <row r="6414" spans="1:4" ht="15.75" customHeight="1">
      <c r="A6414" s="14" t="s">
        <v>11060</v>
      </c>
      <c r="B6414" s="370" t="s">
        <v>17434</v>
      </c>
      <c r="C6414" s="14" t="s">
        <v>160</v>
      </c>
      <c r="D6414" s="14" t="s">
        <v>19751</v>
      </c>
    </row>
    <row r="6415" spans="1:4" ht="15.75" customHeight="1">
      <c r="A6415" s="14" t="s">
        <v>11061</v>
      </c>
      <c r="B6415" s="370" t="s">
        <v>17435</v>
      </c>
      <c r="C6415" s="14" t="s">
        <v>166</v>
      </c>
      <c r="D6415" s="14" t="s">
        <v>37173</v>
      </c>
    </row>
    <row r="6416" spans="1:4" ht="15.75" customHeight="1">
      <c r="A6416" s="14" t="s">
        <v>11062</v>
      </c>
      <c r="B6416" s="370" t="s">
        <v>17436</v>
      </c>
      <c r="C6416" s="14" t="s">
        <v>166</v>
      </c>
      <c r="D6416" s="14" t="s">
        <v>37259</v>
      </c>
    </row>
    <row r="6417" spans="1:4" ht="15.75" customHeight="1">
      <c r="A6417" s="14" t="s">
        <v>11063</v>
      </c>
      <c r="B6417" s="370" t="s">
        <v>17437</v>
      </c>
      <c r="C6417" s="14" t="s">
        <v>160</v>
      </c>
      <c r="D6417" s="14" t="s">
        <v>18909</v>
      </c>
    </row>
    <row r="6418" spans="1:4" ht="15.75" customHeight="1">
      <c r="A6418" s="14" t="s">
        <v>11064</v>
      </c>
      <c r="B6418" s="370" t="s">
        <v>17438</v>
      </c>
      <c r="C6418" s="14" t="s">
        <v>166</v>
      </c>
      <c r="D6418" s="14" t="s">
        <v>42012</v>
      </c>
    </row>
    <row r="6419" spans="1:4" ht="15.75" customHeight="1">
      <c r="A6419" s="14" t="s">
        <v>11065</v>
      </c>
      <c r="B6419" s="370" t="s">
        <v>17439</v>
      </c>
      <c r="C6419" s="14" t="s">
        <v>166</v>
      </c>
      <c r="D6419" s="14" t="s">
        <v>42013</v>
      </c>
    </row>
    <row r="6420" spans="1:4" ht="15.75" customHeight="1">
      <c r="A6420" s="14" t="s">
        <v>11066</v>
      </c>
      <c r="B6420" s="370" t="s">
        <v>17440</v>
      </c>
      <c r="C6420" s="14" t="s">
        <v>166</v>
      </c>
      <c r="D6420" s="14" t="s">
        <v>37765</v>
      </c>
    </row>
    <row r="6421" spans="1:4" ht="15.75" customHeight="1">
      <c r="A6421" s="14" t="s">
        <v>11067</v>
      </c>
      <c r="B6421" s="370" t="s">
        <v>17441</v>
      </c>
      <c r="C6421" s="14" t="s">
        <v>166</v>
      </c>
      <c r="D6421" s="14" t="s">
        <v>42014</v>
      </c>
    </row>
    <row r="6422" spans="1:4" ht="15.75" customHeight="1">
      <c r="A6422" s="14" t="s">
        <v>11068</v>
      </c>
      <c r="B6422" s="370" t="s">
        <v>17442</v>
      </c>
      <c r="C6422" s="14" t="s">
        <v>160</v>
      </c>
      <c r="D6422" s="14" t="s">
        <v>19649</v>
      </c>
    </row>
    <row r="6423" spans="1:4" ht="15.75" customHeight="1">
      <c r="A6423" s="14" t="s">
        <v>11069</v>
      </c>
      <c r="B6423" s="370" t="s">
        <v>17443</v>
      </c>
      <c r="C6423" s="14" t="s">
        <v>160</v>
      </c>
      <c r="D6423" s="14" t="s">
        <v>19734</v>
      </c>
    </row>
    <row r="6424" spans="1:4" ht="15.75" customHeight="1">
      <c r="A6424" s="14" t="s">
        <v>11070</v>
      </c>
      <c r="B6424" s="370" t="s">
        <v>17444</v>
      </c>
      <c r="C6424" s="14" t="s">
        <v>166</v>
      </c>
      <c r="D6424" s="14" t="s">
        <v>21609</v>
      </c>
    </row>
    <row r="6425" spans="1:4" ht="15.75" customHeight="1">
      <c r="A6425" s="14" t="s">
        <v>11071</v>
      </c>
      <c r="B6425" s="370" t="s">
        <v>17445</v>
      </c>
      <c r="C6425" s="14" t="s">
        <v>166</v>
      </c>
      <c r="D6425" s="14" t="s">
        <v>37246</v>
      </c>
    </row>
    <row r="6426" spans="1:4" ht="15.75" customHeight="1">
      <c r="A6426" s="14" t="s">
        <v>11072</v>
      </c>
      <c r="B6426" s="370" t="s">
        <v>17446</v>
      </c>
      <c r="C6426" s="14" t="s">
        <v>166</v>
      </c>
      <c r="D6426" s="14" t="s">
        <v>42015</v>
      </c>
    </row>
    <row r="6427" spans="1:4" ht="15.75" customHeight="1">
      <c r="A6427" s="14" t="s">
        <v>11073</v>
      </c>
      <c r="B6427" s="370" t="s">
        <v>17447</v>
      </c>
      <c r="C6427" s="14" t="s">
        <v>160</v>
      </c>
      <c r="D6427" s="14" t="s">
        <v>19010</v>
      </c>
    </row>
    <row r="6428" spans="1:4" ht="15.75" customHeight="1">
      <c r="A6428" s="14" t="s">
        <v>11074</v>
      </c>
      <c r="B6428" s="370" t="s">
        <v>17448</v>
      </c>
      <c r="C6428" s="14" t="s">
        <v>166</v>
      </c>
      <c r="D6428" s="14" t="s">
        <v>42016</v>
      </c>
    </row>
    <row r="6429" spans="1:4" ht="15.75" customHeight="1">
      <c r="A6429" s="14" t="s">
        <v>11075</v>
      </c>
      <c r="B6429" s="370" t="s">
        <v>17449</v>
      </c>
      <c r="C6429" s="14" t="s">
        <v>166</v>
      </c>
      <c r="D6429" s="14" t="s">
        <v>42017</v>
      </c>
    </row>
    <row r="6430" spans="1:4" ht="15.75" customHeight="1">
      <c r="A6430" s="14" t="s">
        <v>11076</v>
      </c>
      <c r="B6430" s="370" t="s">
        <v>17450</v>
      </c>
      <c r="C6430" s="14" t="s">
        <v>166</v>
      </c>
      <c r="D6430" s="14" t="s">
        <v>18606</v>
      </c>
    </row>
    <row r="6431" spans="1:4" ht="15.75" customHeight="1">
      <c r="A6431" s="14" t="s">
        <v>11077</v>
      </c>
      <c r="B6431" s="370" t="s">
        <v>17451</v>
      </c>
      <c r="C6431" s="14" t="s">
        <v>166</v>
      </c>
      <c r="D6431" s="14" t="s">
        <v>19562</v>
      </c>
    </row>
    <row r="6432" spans="1:4" ht="15.75" customHeight="1">
      <c r="A6432" s="14" t="s">
        <v>11078</v>
      </c>
      <c r="B6432" s="370" t="s">
        <v>17452</v>
      </c>
      <c r="C6432" s="14" t="s">
        <v>166</v>
      </c>
      <c r="D6432" s="14" t="s">
        <v>19787</v>
      </c>
    </row>
    <row r="6433" spans="1:4" ht="15.75" customHeight="1">
      <c r="A6433" s="14" t="s">
        <v>11079</v>
      </c>
      <c r="B6433" s="370" t="s">
        <v>17453</v>
      </c>
      <c r="C6433" s="14" t="s">
        <v>166</v>
      </c>
      <c r="D6433" s="14" t="s">
        <v>19504</v>
      </c>
    </row>
    <row r="6434" spans="1:4" ht="15.75" customHeight="1">
      <c r="A6434" s="14" t="s">
        <v>11080</v>
      </c>
      <c r="B6434" s="370" t="s">
        <v>17454</v>
      </c>
      <c r="C6434" s="14" t="s">
        <v>166</v>
      </c>
      <c r="D6434" s="14" t="s">
        <v>19264</v>
      </c>
    </row>
    <row r="6435" spans="1:4" ht="15.75" customHeight="1">
      <c r="A6435" s="14" t="s">
        <v>11081</v>
      </c>
      <c r="B6435" s="370" t="s">
        <v>17455</v>
      </c>
      <c r="C6435" s="14" t="s">
        <v>166</v>
      </c>
      <c r="D6435" s="14" t="s">
        <v>19363</v>
      </c>
    </row>
    <row r="6436" spans="1:4" ht="15.75" customHeight="1">
      <c r="A6436" s="14" t="s">
        <v>11082</v>
      </c>
      <c r="B6436" s="370" t="s">
        <v>17456</v>
      </c>
      <c r="C6436" s="14" t="s">
        <v>166</v>
      </c>
      <c r="D6436" s="14" t="s">
        <v>19315</v>
      </c>
    </row>
    <row r="6437" spans="1:4" ht="15.75" customHeight="1">
      <c r="A6437" s="14" t="s">
        <v>11083</v>
      </c>
      <c r="B6437" s="370" t="s">
        <v>17457</v>
      </c>
      <c r="C6437" s="14" t="s">
        <v>166</v>
      </c>
      <c r="D6437" s="14" t="s">
        <v>19519</v>
      </c>
    </row>
    <row r="6438" spans="1:4" ht="15.75" customHeight="1">
      <c r="A6438" s="14" t="s">
        <v>11084</v>
      </c>
      <c r="B6438" s="370" t="s">
        <v>17458</v>
      </c>
      <c r="C6438" s="14" t="s">
        <v>167</v>
      </c>
      <c r="D6438" s="14" t="s">
        <v>42018</v>
      </c>
    </row>
    <row r="6439" spans="1:4" ht="15.75" customHeight="1">
      <c r="A6439" s="14" t="s">
        <v>11085</v>
      </c>
      <c r="B6439" s="370" t="s">
        <v>17459</v>
      </c>
      <c r="C6439" s="14" t="s">
        <v>167</v>
      </c>
      <c r="D6439" s="14" t="s">
        <v>42019</v>
      </c>
    </row>
    <row r="6440" spans="1:4" ht="15.75" customHeight="1">
      <c r="A6440" s="14" t="s">
        <v>11086</v>
      </c>
      <c r="B6440" s="370" t="s">
        <v>17460</v>
      </c>
      <c r="C6440" s="14" t="s">
        <v>167</v>
      </c>
      <c r="D6440" s="14" t="s">
        <v>42020</v>
      </c>
    </row>
    <row r="6441" spans="1:4" ht="15.75" customHeight="1">
      <c r="A6441" s="14" t="s">
        <v>11087</v>
      </c>
      <c r="B6441" s="370" t="s">
        <v>17461</v>
      </c>
      <c r="C6441" s="14" t="s">
        <v>167</v>
      </c>
      <c r="D6441" s="14" t="s">
        <v>42021</v>
      </c>
    </row>
    <row r="6442" spans="1:4" ht="15.75" customHeight="1">
      <c r="A6442" s="14" t="s">
        <v>11088</v>
      </c>
      <c r="B6442" s="370" t="s">
        <v>17462</v>
      </c>
      <c r="C6442" s="14" t="s">
        <v>167</v>
      </c>
      <c r="D6442" s="14" t="s">
        <v>42022</v>
      </c>
    </row>
    <row r="6443" spans="1:4" ht="15.75" customHeight="1">
      <c r="A6443" s="14" t="s">
        <v>11089</v>
      </c>
      <c r="B6443" s="370" t="s">
        <v>17463</v>
      </c>
      <c r="C6443" s="14" t="s">
        <v>167</v>
      </c>
      <c r="D6443" s="14" t="s">
        <v>42023</v>
      </c>
    </row>
    <row r="6444" spans="1:4" ht="15.75" customHeight="1">
      <c r="A6444" s="14" t="s">
        <v>11090</v>
      </c>
      <c r="B6444" s="370" t="s">
        <v>17464</v>
      </c>
      <c r="C6444" s="14" t="s">
        <v>167</v>
      </c>
      <c r="D6444" s="14" t="s">
        <v>42024</v>
      </c>
    </row>
    <row r="6445" spans="1:4" ht="15.75" customHeight="1">
      <c r="A6445" s="14" t="s">
        <v>11091</v>
      </c>
      <c r="B6445" s="370" t="s">
        <v>17465</v>
      </c>
      <c r="C6445" s="14" t="s">
        <v>167</v>
      </c>
      <c r="D6445" s="14" t="s">
        <v>42025</v>
      </c>
    </row>
    <row r="6446" spans="1:4" ht="54">
      <c r="A6446" s="14" t="s">
        <v>11092</v>
      </c>
      <c r="B6446" s="370" t="s">
        <v>17466</v>
      </c>
      <c r="C6446" s="14" t="s">
        <v>167</v>
      </c>
      <c r="D6446" s="14" t="s">
        <v>42026</v>
      </c>
    </row>
    <row r="6447" spans="1:4" ht="15.75" customHeight="1">
      <c r="A6447" s="14" t="s">
        <v>11093</v>
      </c>
      <c r="B6447" s="370" t="s">
        <v>17467</v>
      </c>
      <c r="C6447" s="14" t="s">
        <v>167</v>
      </c>
      <c r="D6447" s="14" t="s">
        <v>42027</v>
      </c>
    </row>
    <row r="6448" spans="1:4" ht="15.75" customHeight="1">
      <c r="A6448" s="14" t="s">
        <v>11094</v>
      </c>
      <c r="B6448" s="370" t="s">
        <v>17468</v>
      </c>
      <c r="C6448" s="14" t="s">
        <v>167</v>
      </c>
      <c r="D6448" s="14" t="s">
        <v>42028</v>
      </c>
    </row>
    <row r="6449" spans="1:4" ht="15.75" customHeight="1">
      <c r="A6449" s="14" t="s">
        <v>11095</v>
      </c>
      <c r="B6449" s="370" t="s">
        <v>17469</v>
      </c>
      <c r="C6449" s="14" t="s">
        <v>167</v>
      </c>
      <c r="D6449" s="14" t="s">
        <v>42029</v>
      </c>
    </row>
    <row r="6450" spans="1:4" ht="15.75" customHeight="1">
      <c r="A6450" s="14" t="s">
        <v>11096</v>
      </c>
      <c r="B6450" s="370" t="s">
        <v>17470</v>
      </c>
      <c r="C6450" s="14" t="s">
        <v>167</v>
      </c>
      <c r="D6450" s="14" t="s">
        <v>42030</v>
      </c>
    </row>
    <row r="6451" spans="1:4" ht="15.75" customHeight="1">
      <c r="A6451" s="14" t="s">
        <v>11097</v>
      </c>
      <c r="B6451" s="370" t="s">
        <v>17471</v>
      </c>
      <c r="C6451" s="14" t="s">
        <v>167</v>
      </c>
      <c r="D6451" s="14" t="s">
        <v>42031</v>
      </c>
    </row>
    <row r="6452" spans="1:4" ht="15.75" customHeight="1">
      <c r="A6452" s="14" t="s">
        <v>11098</v>
      </c>
      <c r="B6452" s="370" t="s">
        <v>17472</v>
      </c>
      <c r="C6452" s="14" t="s">
        <v>167</v>
      </c>
      <c r="D6452" s="14" t="s">
        <v>42032</v>
      </c>
    </row>
    <row r="6453" spans="1:4" ht="15.75" customHeight="1">
      <c r="A6453" s="14" t="s">
        <v>11099</v>
      </c>
      <c r="B6453" s="370" t="s">
        <v>17473</v>
      </c>
      <c r="C6453" s="14" t="s">
        <v>167</v>
      </c>
      <c r="D6453" s="14" t="s">
        <v>42033</v>
      </c>
    </row>
    <row r="6454" spans="1:4" ht="15.75" customHeight="1">
      <c r="A6454" s="14" t="s">
        <v>11100</v>
      </c>
      <c r="B6454" s="370" t="s">
        <v>17474</v>
      </c>
      <c r="C6454" s="14" t="s">
        <v>167</v>
      </c>
      <c r="D6454" s="14" t="s">
        <v>42034</v>
      </c>
    </row>
    <row r="6455" spans="1:4" ht="15.75" customHeight="1">
      <c r="A6455" s="14" t="s">
        <v>11101</v>
      </c>
      <c r="B6455" s="370" t="s">
        <v>17475</v>
      </c>
      <c r="C6455" s="14" t="s">
        <v>167</v>
      </c>
      <c r="D6455" s="14" t="s">
        <v>42035</v>
      </c>
    </row>
    <row r="6456" spans="1:4" ht="15.75" customHeight="1">
      <c r="A6456" s="14" t="s">
        <v>11102</v>
      </c>
      <c r="B6456" s="370" t="s">
        <v>17476</v>
      </c>
      <c r="C6456" s="14" t="s">
        <v>167</v>
      </c>
      <c r="D6456" s="14" t="s">
        <v>42036</v>
      </c>
    </row>
    <row r="6457" spans="1:4" ht="15.75" customHeight="1">
      <c r="A6457" s="14" t="s">
        <v>11103</v>
      </c>
      <c r="B6457" s="370" t="s">
        <v>17477</v>
      </c>
      <c r="C6457" s="14" t="s">
        <v>167</v>
      </c>
      <c r="D6457" s="14" t="s">
        <v>42037</v>
      </c>
    </row>
    <row r="6458" spans="1:4" ht="15.75" customHeight="1">
      <c r="A6458" s="14" t="s">
        <v>11104</v>
      </c>
      <c r="B6458" s="370" t="s">
        <v>17478</v>
      </c>
      <c r="C6458" s="14" t="s">
        <v>167</v>
      </c>
      <c r="D6458" s="14" t="s">
        <v>19765</v>
      </c>
    </row>
    <row r="6459" spans="1:4" ht="15.75" customHeight="1">
      <c r="A6459" s="14" t="s">
        <v>11105</v>
      </c>
      <c r="B6459" s="370" t="s">
        <v>17479</v>
      </c>
      <c r="C6459" s="14" t="s">
        <v>167</v>
      </c>
      <c r="D6459" s="14" t="s">
        <v>42038</v>
      </c>
    </row>
    <row r="6460" spans="1:4" ht="15.75" customHeight="1">
      <c r="A6460" s="14" t="s">
        <v>11106</v>
      </c>
      <c r="B6460" s="370" t="s">
        <v>17480</v>
      </c>
      <c r="C6460" s="14" t="s">
        <v>167</v>
      </c>
      <c r="D6460" s="14" t="s">
        <v>42039</v>
      </c>
    </row>
    <row r="6461" spans="1:4" ht="15.75" customHeight="1">
      <c r="A6461" s="14" t="s">
        <v>11107</v>
      </c>
      <c r="B6461" s="370" t="s">
        <v>17481</v>
      </c>
      <c r="C6461" s="14" t="s">
        <v>167</v>
      </c>
      <c r="D6461" s="14" t="s">
        <v>42040</v>
      </c>
    </row>
    <row r="6462" spans="1:4" ht="15.75" customHeight="1">
      <c r="A6462" s="14" t="s">
        <v>11108</v>
      </c>
      <c r="B6462" s="370" t="s">
        <v>17482</v>
      </c>
      <c r="C6462" s="14" t="s">
        <v>167</v>
      </c>
      <c r="D6462" s="14" t="s">
        <v>42041</v>
      </c>
    </row>
    <row r="6463" spans="1:4" ht="15.75" customHeight="1">
      <c r="A6463" s="14" t="s">
        <v>11109</v>
      </c>
      <c r="B6463" s="370" t="s">
        <v>17483</v>
      </c>
      <c r="C6463" s="14" t="s">
        <v>167</v>
      </c>
      <c r="D6463" s="14" t="s">
        <v>42042</v>
      </c>
    </row>
    <row r="6464" spans="1:4" ht="15.75" customHeight="1">
      <c r="A6464" s="14" t="s">
        <v>11110</v>
      </c>
      <c r="B6464" s="370" t="s">
        <v>17484</v>
      </c>
      <c r="C6464" s="14" t="s">
        <v>167</v>
      </c>
      <c r="D6464" s="14" t="s">
        <v>42043</v>
      </c>
    </row>
    <row r="6465" spans="1:4" ht="15.75" customHeight="1">
      <c r="A6465" s="14" t="s">
        <v>11111</v>
      </c>
      <c r="B6465" s="370" t="s">
        <v>17485</v>
      </c>
      <c r="C6465" s="14" t="s">
        <v>167</v>
      </c>
      <c r="D6465" s="14" t="s">
        <v>42044</v>
      </c>
    </row>
    <row r="6466" spans="1:4" ht="15.75" customHeight="1">
      <c r="A6466" s="14" t="s">
        <v>11112</v>
      </c>
      <c r="B6466" s="370" t="s">
        <v>17486</v>
      </c>
      <c r="C6466" s="14" t="s">
        <v>167</v>
      </c>
      <c r="D6466" s="14" t="s">
        <v>42045</v>
      </c>
    </row>
    <row r="6467" spans="1:4" ht="15.75" customHeight="1">
      <c r="A6467" s="14" t="s">
        <v>11113</v>
      </c>
      <c r="B6467" s="370" t="s">
        <v>17487</v>
      </c>
      <c r="C6467" s="14" t="s">
        <v>167</v>
      </c>
      <c r="D6467" s="14" t="s">
        <v>42046</v>
      </c>
    </row>
    <row r="6468" spans="1:4" ht="15.75" customHeight="1">
      <c r="A6468" s="14" t="s">
        <v>11114</v>
      </c>
      <c r="B6468" s="370" t="s">
        <v>17488</v>
      </c>
      <c r="C6468" s="14" t="s">
        <v>167</v>
      </c>
      <c r="D6468" s="14" t="s">
        <v>42047</v>
      </c>
    </row>
    <row r="6469" spans="1:4" ht="15.75" customHeight="1">
      <c r="A6469" s="14" t="s">
        <v>11115</v>
      </c>
      <c r="B6469" s="370" t="s">
        <v>17489</v>
      </c>
      <c r="C6469" s="14" t="s">
        <v>167</v>
      </c>
      <c r="D6469" s="14" t="s">
        <v>42048</v>
      </c>
    </row>
    <row r="6470" spans="1:4" ht="15.75" customHeight="1">
      <c r="A6470" s="14" t="s">
        <v>11116</v>
      </c>
      <c r="B6470" s="370" t="s">
        <v>17490</v>
      </c>
      <c r="C6470" s="14" t="s">
        <v>167</v>
      </c>
      <c r="D6470" s="14" t="s">
        <v>42049</v>
      </c>
    </row>
    <row r="6471" spans="1:4" ht="15.75" customHeight="1">
      <c r="A6471" s="14" t="s">
        <v>11117</v>
      </c>
      <c r="B6471" s="370" t="s">
        <v>17491</v>
      </c>
      <c r="C6471" s="14" t="s">
        <v>167</v>
      </c>
      <c r="D6471" s="14" t="s">
        <v>42050</v>
      </c>
    </row>
    <row r="6472" spans="1:4" ht="15.75" customHeight="1">
      <c r="A6472" s="14" t="s">
        <v>11118</v>
      </c>
      <c r="B6472" s="370" t="s">
        <v>17492</v>
      </c>
      <c r="C6472" s="14" t="s">
        <v>167</v>
      </c>
      <c r="D6472" s="14" t="s">
        <v>42051</v>
      </c>
    </row>
    <row r="6473" spans="1:4" ht="15.75" customHeight="1">
      <c r="A6473" s="14" t="s">
        <v>11119</v>
      </c>
      <c r="B6473" s="370" t="s">
        <v>17493</v>
      </c>
      <c r="C6473" s="14" t="s">
        <v>167</v>
      </c>
      <c r="D6473" s="14" t="s">
        <v>42052</v>
      </c>
    </row>
    <row r="6474" spans="1:4" ht="15.75" customHeight="1">
      <c r="A6474" s="14" t="s">
        <v>11120</v>
      </c>
      <c r="B6474" s="370" t="s">
        <v>17494</v>
      </c>
      <c r="C6474" s="14" t="s">
        <v>167</v>
      </c>
      <c r="D6474" s="14" t="s">
        <v>42053</v>
      </c>
    </row>
    <row r="6475" spans="1:4" ht="15.75" customHeight="1">
      <c r="A6475" s="14" t="s">
        <v>11121</v>
      </c>
      <c r="B6475" s="370" t="s">
        <v>17495</v>
      </c>
      <c r="C6475" s="14" t="s">
        <v>167</v>
      </c>
      <c r="D6475" s="14" t="s">
        <v>42054</v>
      </c>
    </row>
    <row r="6476" spans="1:4" ht="15.75" customHeight="1">
      <c r="A6476" s="14" t="s">
        <v>11122</v>
      </c>
      <c r="B6476" s="370" t="s">
        <v>17496</v>
      </c>
      <c r="C6476" s="14" t="s">
        <v>167</v>
      </c>
      <c r="D6476" s="14" t="s">
        <v>37263</v>
      </c>
    </row>
    <row r="6477" spans="1:4" ht="15.75" customHeight="1">
      <c r="A6477" s="14" t="s">
        <v>11123</v>
      </c>
      <c r="B6477" s="370" t="s">
        <v>17497</v>
      </c>
      <c r="C6477" s="14" t="s">
        <v>167</v>
      </c>
      <c r="D6477" s="14" t="s">
        <v>42055</v>
      </c>
    </row>
    <row r="6478" spans="1:4" ht="15.75" customHeight="1">
      <c r="A6478" s="14" t="s">
        <v>11124</v>
      </c>
      <c r="B6478" s="370" t="s">
        <v>17498</v>
      </c>
      <c r="C6478" s="14" t="s">
        <v>167</v>
      </c>
      <c r="D6478" s="14" t="s">
        <v>42056</v>
      </c>
    </row>
    <row r="6479" spans="1:4" ht="15.75" customHeight="1">
      <c r="A6479" s="14" t="s">
        <v>11125</v>
      </c>
      <c r="B6479" s="370" t="s">
        <v>17499</v>
      </c>
      <c r="C6479" s="14" t="s">
        <v>167</v>
      </c>
      <c r="D6479" s="14" t="s">
        <v>42057</v>
      </c>
    </row>
    <row r="6480" spans="1:4" ht="15.75" customHeight="1">
      <c r="A6480" s="14" t="s">
        <v>11126</v>
      </c>
      <c r="B6480" s="370" t="s">
        <v>17500</v>
      </c>
      <c r="C6480" s="14" t="s">
        <v>167</v>
      </c>
      <c r="D6480" s="14" t="s">
        <v>42058</v>
      </c>
    </row>
    <row r="6481" spans="1:4" ht="15.75" customHeight="1">
      <c r="A6481" s="14" t="s">
        <v>11127</v>
      </c>
      <c r="B6481" s="370" t="s">
        <v>17501</v>
      </c>
      <c r="C6481" s="14" t="s">
        <v>167</v>
      </c>
      <c r="D6481" s="14" t="s">
        <v>42059</v>
      </c>
    </row>
    <row r="6482" spans="1:4" ht="15.75" customHeight="1">
      <c r="A6482" s="14" t="s">
        <v>11128</v>
      </c>
      <c r="B6482" s="370" t="s">
        <v>17502</v>
      </c>
      <c r="C6482" s="14" t="s">
        <v>167</v>
      </c>
      <c r="D6482" s="14" t="s">
        <v>42060</v>
      </c>
    </row>
    <row r="6483" spans="1:4" ht="15.75" customHeight="1">
      <c r="A6483" s="14" t="s">
        <v>11129</v>
      </c>
      <c r="B6483" s="370" t="s">
        <v>17503</v>
      </c>
      <c r="C6483" s="14" t="s">
        <v>167</v>
      </c>
      <c r="D6483" s="14" t="s">
        <v>42061</v>
      </c>
    </row>
    <row r="6484" spans="1:4" ht="15.75" customHeight="1">
      <c r="A6484" s="14" t="s">
        <v>11130</v>
      </c>
      <c r="B6484" s="370" t="s">
        <v>17504</v>
      </c>
      <c r="C6484" s="14" t="s">
        <v>167</v>
      </c>
      <c r="D6484" s="14" t="s">
        <v>42062</v>
      </c>
    </row>
    <row r="6485" spans="1:4" ht="15.75" customHeight="1">
      <c r="A6485" s="14" t="s">
        <v>11131</v>
      </c>
      <c r="B6485" s="370" t="s">
        <v>17505</v>
      </c>
      <c r="C6485" s="14" t="s">
        <v>167</v>
      </c>
      <c r="D6485" s="14" t="s">
        <v>42063</v>
      </c>
    </row>
    <row r="6486" spans="1:4" ht="15.75" customHeight="1">
      <c r="A6486" s="14" t="s">
        <v>11132</v>
      </c>
      <c r="B6486" s="370" t="s">
        <v>17506</v>
      </c>
      <c r="C6486" s="14" t="s">
        <v>167</v>
      </c>
      <c r="D6486" s="14" t="s">
        <v>42064</v>
      </c>
    </row>
    <row r="6487" spans="1:4" ht="15.75" customHeight="1">
      <c r="A6487" s="14" t="s">
        <v>11133</v>
      </c>
      <c r="B6487" s="370" t="s">
        <v>17507</v>
      </c>
      <c r="C6487" s="14" t="s">
        <v>167</v>
      </c>
      <c r="D6487" s="14" t="s">
        <v>42065</v>
      </c>
    </row>
    <row r="6488" spans="1:4" ht="15.75" customHeight="1">
      <c r="A6488" s="14" t="s">
        <v>11134</v>
      </c>
      <c r="B6488" s="370" t="s">
        <v>17508</v>
      </c>
      <c r="C6488" s="14" t="s">
        <v>167</v>
      </c>
      <c r="D6488" s="14" t="s">
        <v>42066</v>
      </c>
    </row>
    <row r="6489" spans="1:4" ht="15.75" customHeight="1">
      <c r="A6489" s="14" t="s">
        <v>11135</v>
      </c>
      <c r="B6489" s="370" t="s">
        <v>17509</v>
      </c>
      <c r="C6489" s="14" t="s">
        <v>167</v>
      </c>
      <c r="D6489" s="14" t="s">
        <v>42067</v>
      </c>
    </row>
    <row r="6490" spans="1:4" ht="15.75" customHeight="1">
      <c r="A6490" s="14" t="s">
        <v>11136</v>
      </c>
      <c r="B6490" s="370" t="s">
        <v>17510</v>
      </c>
      <c r="C6490" s="14" t="s">
        <v>167</v>
      </c>
      <c r="D6490" s="14" t="s">
        <v>42068</v>
      </c>
    </row>
    <row r="6491" spans="1:4" ht="15.75" customHeight="1">
      <c r="A6491" s="14" t="s">
        <v>11137</v>
      </c>
      <c r="B6491" s="370" t="s">
        <v>17511</v>
      </c>
      <c r="C6491" s="14" t="s">
        <v>167</v>
      </c>
      <c r="D6491" s="14" t="s">
        <v>42069</v>
      </c>
    </row>
    <row r="6492" spans="1:4" ht="15.75" customHeight="1">
      <c r="A6492" s="14" t="s">
        <v>11138</v>
      </c>
      <c r="B6492" s="370" t="s">
        <v>17512</v>
      </c>
      <c r="C6492" s="14" t="s">
        <v>167</v>
      </c>
      <c r="D6492" s="14" t="s">
        <v>42070</v>
      </c>
    </row>
    <row r="6493" spans="1:4" ht="15.75" customHeight="1">
      <c r="A6493" s="14" t="s">
        <v>11139</v>
      </c>
      <c r="B6493" s="370" t="s">
        <v>17513</v>
      </c>
      <c r="C6493" s="14" t="s">
        <v>167</v>
      </c>
      <c r="D6493" s="14" t="s">
        <v>42071</v>
      </c>
    </row>
    <row r="6494" spans="1:4" ht="15.75" customHeight="1">
      <c r="A6494" s="14" t="s">
        <v>11140</v>
      </c>
      <c r="B6494" s="370" t="s">
        <v>17514</v>
      </c>
      <c r="C6494" s="14" t="s">
        <v>167</v>
      </c>
      <c r="D6494" s="14" t="s">
        <v>42072</v>
      </c>
    </row>
    <row r="6495" spans="1:4" ht="15.75" customHeight="1">
      <c r="A6495" s="14" t="s">
        <v>11141</v>
      </c>
      <c r="B6495" s="370" t="s">
        <v>17515</v>
      </c>
      <c r="C6495" s="14" t="s">
        <v>167</v>
      </c>
      <c r="D6495" s="14" t="s">
        <v>42073</v>
      </c>
    </row>
    <row r="6496" spans="1:4" ht="15.75" customHeight="1">
      <c r="A6496" s="14" t="s">
        <v>11142</v>
      </c>
      <c r="B6496" s="370" t="s">
        <v>17516</v>
      </c>
      <c r="C6496" s="14" t="s">
        <v>167</v>
      </c>
      <c r="D6496" s="14" t="s">
        <v>42074</v>
      </c>
    </row>
    <row r="6497" spans="1:4" ht="15.75" customHeight="1">
      <c r="A6497" s="14" t="s">
        <v>11143</v>
      </c>
      <c r="B6497" s="370" t="s">
        <v>17517</v>
      </c>
      <c r="C6497" s="14" t="s">
        <v>167</v>
      </c>
      <c r="D6497" s="14" t="s">
        <v>41544</v>
      </c>
    </row>
    <row r="6498" spans="1:4" ht="15.75" customHeight="1">
      <c r="A6498" s="14" t="s">
        <v>11144</v>
      </c>
      <c r="B6498" s="370" t="s">
        <v>17518</v>
      </c>
      <c r="C6498" s="14" t="s">
        <v>167</v>
      </c>
      <c r="D6498" s="14" t="s">
        <v>42075</v>
      </c>
    </row>
    <row r="6499" spans="1:4" ht="15.75" customHeight="1">
      <c r="A6499" s="14" t="s">
        <v>11145</v>
      </c>
      <c r="B6499" s="370" t="s">
        <v>17519</v>
      </c>
      <c r="C6499" s="14" t="s">
        <v>167</v>
      </c>
      <c r="D6499" s="14" t="s">
        <v>42076</v>
      </c>
    </row>
    <row r="6500" spans="1:4" ht="15.75" customHeight="1">
      <c r="A6500" s="14" t="s">
        <v>11146</v>
      </c>
      <c r="B6500" s="370" t="s">
        <v>17520</v>
      </c>
      <c r="C6500" s="14" t="s">
        <v>167</v>
      </c>
      <c r="D6500" s="14" t="s">
        <v>42077</v>
      </c>
    </row>
    <row r="6501" spans="1:4" ht="15.75" customHeight="1">
      <c r="A6501" s="14" t="s">
        <v>11147</v>
      </c>
      <c r="B6501" s="370" t="s">
        <v>17521</v>
      </c>
      <c r="C6501" s="14" t="s">
        <v>167</v>
      </c>
      <c r="D6501" s="14" t="s">
        <v>42078</v>
      </c>
    </row>
    <row r="6502" spans="1:4" ht="15.75" customHeight="1">
      <c r="A6502" s="14" t="s">
        <v>11148</v>
      </c>
      <c r="B6502" s="370" t="s">
        <v>17522</v>
      </c>
      <c r="C6502" s="14" t="s">
        <v>167</v>
      </c>
      <c r="D6502" s="14" t="s">
        <v>42079</v>
      </c>
    </row>
    <row r="6503" spans="1:4" ht="15.75" customHeight="1">
      <c r="A6503" s="14" t="s">
        <v>11149</v>
      </c>
      <c r="B6503" s="370" t="s">
        <v>17523</v>
      </c>
      <c r="C6503" s="14" t="s">
        <v>167</v>
      </c>
      <c r="D6503" s="14" t="s">
        <v>42080</v>
      </c>
    </row>
    <row r="6504" spans="1:4" ht="15.75" customHeight="1">
      <c r="A6504" s="14" t="s">
        <v>11150</v>
      </c>
      <c r="B6504" s="370" t="s">
        <v>17524</v>
      </c>
      <c r="C6504" s="14" t="s">
        <v>167</v>
      </c>
      <c r="D6504" s="14" t="s">
        <v>42081</v>
      </c>
    </row>
    <row r="6505" spans="1:4" ht="15.75" customHeight="1">
      <c r="A6505" s="14" t="s">
        <v>11151</v>
      </c>
      <c r="B6505" s="370" t="s">
        <v>17525</v>
      </c>
      <c r="C6505" s="14" t="s">
        <v>167</v>
      </c>
      <c r="D6505" s="14" t="s">
        <v>42082</v>
      </c>
    </row>
    <row r="6506" spans="1:4" ht="15.75" customHeight="1">
      <c r="A6506" s="14" t="s">
        <v>11152</v>
      </c>
      <c r="B6506" s="370" t="s">
        <v>17526</v>
      </c>
      <c r="C6506" s="14" t="s">
        <v>167</v>
      </c>
      <c r="D6506" s="14" t="s">
        <v>42083</v>
      </c>
    </row>
    <row r="6507" spans="1:4" ht="15.75" customHeight="1">
      <c r="A6507" s="14" t="s">
        <v>11153</v>
      </c>
      <c r="B6507" s="370" t="s">
        <v>17527</v>
      </c>
      <c r="C6507" s="14" t="s">
        <v>167</v>
      </c>
      <c r="D6507" s="14" t="s">
        <v>42084</v>
      </c>
    </row>
    <row r="6508" spans="1:4" ht="15.75" customHeight="1">
      <c r="A6508" s="14" t="s">
        <v>11154</v>
      </c>
      <c r="B6508" s="370" t="s">
        <v>17528</v>
      </c>
      <c r="C6508" s="14" t="s">
        <v>167</v>
      </c>
      <c r="D6508" s="14" t="s">
        <v>42085</v>
      </c>
    </row>
    <row r="6509" spans="1:4" ht="15.75" customHeight="1">
      <c r="A6509" s="14" t="s">
        <v>11155</v>
      </c>
      <c r="B6509" s="370" t="s">
        <v>17529</v>
      </c>
      <c r="C6509" s="14" t="s">
        <v>167</v>
      </c>
      <c r="D6509" s="14" t="s">
        <v>42086</v>
      </c>
    </row>
    <row r="6510" spans="1:4" ht="15.75" customHeight="1">
      <c r="A6510" s="14" t="s">
        <v>11156</v>
      </c>
      <c r="B6510" s="370" t="s">
        <v>17530</v>
      </c>
      <c r="C6510" s="14" t="s">
        <v>167</v>
      </c>
      <c r="D6510" s="14" t="s">
        <v>42087</v>
      </c>
    </row>
    <row r="6511" spans="1:4" ht="15.75" customHeight="1">
      <c r="A6511" s="14" t="s">
        <v>11157</v>
      </c>
      <c r="B6511" s="370" t="s">
        <v>17531</v>
      </c>
      <c r="C6511" s="14" t="s">
        <v>167</v>
      </c>
      <c r="D6511" s="14" t="s">
        <v>42088</v>
      </c>
    </row>
    <row r="6512" spans="1:4" ht="15.75" customHeight="1">
      <c r="A6512" s="14" t="s">
        <v>11158</v>
      </c>
      <c r="B6512" s="370" t="s">
        <v>17532</v>
      </c>
      <c r="C6512" s="14" t="s">
        <v>167</v>
      </c>
      <c r="D6512" s="14" t="s">
        <v>42089</v>
      </c>
    </row>
    <row r="6513" spans="1:4" ht="15.75" customHeight="1">
      <c r="A6513" s="14" t="s">
        <v>11159</v>
      </c>
      <c r="B6513" s="370" t="s">
        <v>17533</v>
      </c>
      <c r="C6513" s="14" t="s">
        <v>167</v>
      </c>
      <c r="D6513" s="14" t="s">
        <v>42090</v>
      </c>
    </row>
    <row r="6514" spans="1:4" ht="15.75" customHeight="1">
      <c r="A6514" s="14" t="s">
        <v>11160</v>
      </c>
      <c r="B6514" s="370" t="s">
        <v>17534</v>
      </c>
      <c r="C6514" s="14" t="s">
        <v>167</v>
      </c>
      <c r="D6514" s="14" t="s">
        <v>42091</v>
      </c>
    </row>
    <row r="6515" spans="1:4" ht="15.75" customHeight="1">
      <c r="A6515" s="14" t="s">
        <v>11161</v>
      </c>
      <c r="B6515" s="370" t="s">
        <v>17535</v>
      </c>
      <c r="C6515" s="14" t="s">
        <v>167</v>
      </c>
      <c r="D6515" s="14" t="s">
        <v>42092</v>
      </c>
    </row>
    <row r="6516" spans="1:4" ht="15.75" customHeight="1">
      <c r="A6516" s="14" t="s">
        <v>11162</v>
      </c>
      <c r="B6516" s="370" t="s">
        <v>17536</v>
      </c>
      <c r="C6516" s="14" t="s">
        <v>167</v>
      </c>
      <c r="D6516" s="14" t="s">
        <v>42093</v>
      </c>
    </row>
    <row r="6517" spans="1:4" ht="15.75" customHeight="1">
      <c r="A6517" s="14" t="s">
        <v>11163</v>
      </c>
      <c r="B6517" s="370" t="s">
        <v>17537</v>
      </c>
      <c r="C6517" s="14" t="s">
        <v>167</v>
      </c>
      <c r="D6517" s="14" t="s">
        <v>37773</v>
      </c>
    </row>
    <row r="6518" spans="1:4" ht="15.75" customHeight="1">
      <c r="A6518" s="14" t="s">
        <v>11164</v>
      </c>
      <c r="B6518" s="370" t="s">
        <v>17538</v>
      </c>
      <c r="C6518" s="14" t="s">
        <v>167</v>
      </c>
      <c r="D6518" s="14" t="s">
        <v>42094</v>
      </c>
    </row>
    <row r="6519" spans="1:4" ht="15.75" customHeight="1">
      <c r="A6519" s="14" t="s">
        <v>11165</v>
      </c>
      <c r="B6519" s="370" t="s">
        <v>17539</v>
      </c>
      <c r="C6519" s="14" t="s">
        <v>167</v>
      </c>
      <c r="D6519" s="14" t="s">
        <v>42095</v>
      </c>
    </row>
    <row r="6520" spans="1:4" ht="15.75" customHeight="1">
      <c r="A6520" s="14" t="s">
        <v>11166</v>
      </c>
      <c r="B6520" s="370" t="s">
        <v>17540</v>
      </c>
      <c r="C6520" s="14" t="s">
        <v>167</v>
      </c>
      <c r="D6520" s="14" t="s">
        <v>42096</v>
      </c>
    </row>
    <row r="6521" spans="1:4" ht="15.75" customHeight="1">
      <c r="A6521" s="14" t="s">
        <v>11167</v>
      </c>
      <c r="B6521" s="370" t="s">
        <v>17541</v>
      </c>
      <c r="C6521" s="14" t="s">
        <v>167</v>
      </c>
      <c r="D6521" s="14" t="s">
        <v>42097</v>
      </c>
    </row>
    <row r="6522" spans="1:4" ht="15.75" customHeight="1">
      <c r="A6522" s="14" t="s">
        <v>11168</v>
      </c>
      <c r="B6522" s="370" t="s">
        <v>17542</v>
      </c>
      <c r="C6522" s="14" t="s">
        <v>167</v>
      </c>
      <c r="D6522" s="14" t="s">
        <v>42098</v>
      </c>
    </row>
    <row r="6523" spans="1:4" ht="15.75" customHeight="1">
      <c r="A6523" s="14" t="s">
        <v>11169</v>
      </c>
      <c r="B6523" s="370" t="s">
        <v>17543</v>
      </c>
      <c r="C6523" s="14" t="s">
        <v>167</v>
      </c>
      <c r="D6523" s="14" t="s">
        <v>42099</v>
      </c>
    </row>
    <row r="6524" spans="1:4" ht="15.75" customHeight="1">
      <c r="A6524" s="14" t="s">
        <v>11170</v>
      </c>
      <c r="B6524" s="370" t="s">
        <v>17544</v>
      </c>
      <c r="C6524" s="14" t="s">
        <v>167</v>
      </c>
      <c r="D6524" s="14" t="s">
        <v>42100</v>
      </c>
    </row>
    <row r="6525" spans="1:4" ht="15.75" customHeight="1">
      <c r="A6525" s="14" t="s">
        <v>11171</v>
      </c>
      <c r="B6525" s="370" t="s">
        <v>17545</v>
      </c>
      <c r="C6525" s="14" t="s">
        <v>167</v>
      </c>
      <c r="D6525" s="14" t="s">
        <v>42101</v>
      </c>
    </row>
    <row r="6526" spans="1:4" ht="15.75" customHeight="1">
      <c r="A6526" s="14" t="s">
        <v>11172</v>
      </c>
      <c r="B6526" s="370" t="s">
        <v>17546</v>
      </c>
      <c r="C6526" s="14" t="s">
        <v>167</v>
      </c>
      <c r="D6526" s="14" t="s">
        <v>42102</v>
      </c>
    </row>
    <row r="6527" spans="1:4" ht="15.75" customHeight="1">
      <c r="A6527" s="14" t="s">
        <v>11173</v>
      </c>
      <c r="B6527" s="370" t="s">
        <v>17547</v>
      </c>
      <c r="C6527" s="14" t="s">
        <v>167</v>
      </c>
      <c r="D6527" s="14" t="s">
        <v>42103</v>
      </c>
    </row>
    <row r="6528" spans="1:4" ht="15.75" customHeight="1">
      <c r="A6528" s="14" t="s">
        <v>11174</v>
      </c>
      <c r="B6528" s="370" t="s">
        <v>17548</v>
      </c>
      <c r="C6528" s="14" t="s">
        <v>167</v>
      </c>
      <c r="D6528" s="14" t="s">
        <v>42104</v>
      </c>
    </row>
    <row r="6529" spans="1:4" ht="15.75" customHeight="1">
      <c r="A6529" s="14" t="s">
        <v>11175</v>
      </c>
      <c r="B6529" s="370" t="s">
        <v>17549</v>
      </c>
      <c r="C6529" s="14" t="s">
        <v>167</v>
      </c>
      <c r="D6529" s="14" t="s">
        <v>42105</v>
      </c>
    </row>
    <row r="6530" spans="1:4" ht="15.75" customHeight="1">
      <c r="A6530" s="14" t="s">
        <v>11176</v>
      </c>
      <c r="B6530" s="370" t="s">
        <v>17550</v>
      </c>
      <c r="C6530" s="14" t="s">
        <v>167</v>
      </c>
      <c r="D6530" s="14" t="s">
        <v>42106</v>
      </c>
    </row>
    <row r="6531" spans="1:4" ht="15.75" customHeight="1">
      <c r="A6531" s="14" t="s">
        <v>11177</v>
      </c>
      <c r="B6531" s="370" t="s">
        <v>17551</v>
      </c>
      <c r="C6531" s="14" t="s">
        <v>167</v>
      </c>
      <c r="D6531" s="14" t="s">
        <v>42107</v>
      </c>
    </row>
    <row r="6532" spans="1:4" ht="15.75" customHeight="1">
      <c r="A6532" s="14" t="s">
        <v>11178</v>
      </c>
      <c r="B6532" s="370" t="s">
        <v>17552</v>
      </c>
      <c r="C6532" s="14" t="s">
        <v>167</v>
      </c>
      <c r="D6532" s="14" t="s">
        <v>42108</v>
      </c>
    </row>
    <row r="6533" spans="1:4" ht="15.75" customHeight="1">
      <c r="A6533" s="14" t="s">
        <v>11179</v>
      </c>
      <c r="B6533" s="370" t="s">
        <v>17553</v>
      </c>
      <c r="C6533" s="14" t="s">
        <v>167</v>
      </c>
      <c r="D6533" s="14" t="s">
        <v>42109</v>
      </c>
    </row>
    <row r="6534" spans="1:4" ht="15.75" customHeight="1">
      <c r="A6534" s="14" t="s">
        <v>11180</v>
      </c>
      <c r="B6534" s="370" t="s">
        <v>17554</v>
      </c>
      <c r="C6534" s="14" t="s">
        <v>167</v>
      </c>
      <c r="D6534" s="14" t="s">
        <v>42110</v>
      </c>
    </row>
    <row r="6535" spans="1:4" ht="15.75" customHeight="1">
      <c r="A6535" s="14" t="s">
        <v>11181</v>
      </c>
      <c r="B6535" s="370" t="s">
        <v>17555</v>
      </c>
      <c r="C6535" s="14" t="s">
        <v>167</v>
      </c>
      <c r="D6535" s="14" t="s">
        <v>42111</v>
      </c>
    </row>
    <row r="6536" spans="1:4" ht="15.75" customHeight="1">
      <c r="A6536" s="14" t="s">
        <v>11182</v>
      </c>
      <c r="B6536" s="370" t="s">
        <v>17556</v>
      </c>
      <c r="C6536" s="14" t="s">
        <v>167</v>
      </c>
      <c r="D6536" s="14" t="s">
        <v>42112</v>
      </c>
    </row>
    <row r="6537" spans="1:4" ht="15.75" customHeight="1">
      <c r="A6537" s="14" t="s">
        <v>11183</v>
      </c>
      <c r="B6537" s="370" t="s">
        <v>17557</v>
      </c>
      <c r="C6537" s="14" t="s">
        <v>167</v>
      </c>
      <c r="D6537" s="14" t="s">
        <v>42113</v>
      </c>
    </row>
    <row r="6538" spans="1:4" ht="15.75" customHeight="1">
      <c r="A6538" s="14" t="s">
        <v>11184</v>
      </c>
      <c r="B6538" s="370" t="s">
        <v>17558</v>
      </c>
      <c r="C6538" s="14" t="s">
        <v>167</v>
      </c>
      <c r="D6538" s="14" t="s">
        <v>42114</v>
      </c>
    </row>
    <row r="6539" spans="1:4" ht="15.75" customHeight="1">
      <c r="A6539" s="14" t="s">
        <v>11185</v>
      </c>
      <c r="B6539" s="370" t="s">
        <v>17559</v>
      </c>
      <c r="C6539" s="14" t="s">
        <v>167</v>
      </c>
      <c r="D6539" s="14" t="s">
        <v>42115</v>
      </c>
    </row>
    <row r="6540" spans="1:4" ht="15.75" customHeight="1">
      <c r="A6540" s="14" t="s">
        <v>11186</v>
      </c>
      <c r="B6540" s="370" t="s">
        <v>17560</v>
      </c>
      <c r="C6540" s="14" t="s">
        <v>167</v>
      </c>
      <c r="D6540" s="14" t="s">
        <v>37264</v>
      </c>
    </row>
    <row r="6541" spans="1:4" ht="15.75" customHeight="1">
      <c r="A6541" s="14" t="s">
        <v>11187</v>
      </c>
      <c r="B6541" s="370" t="s">
        <v>17561</v>
      </c>
      <c r="C6541" s="14" t="s">
        <v>167</v>
      </c>
      <c r="D6541" s="14" t="s">
        <v>37265</v>
      </c>
    </row>
    <row r="6542" spans="1:4" ht="15.75" customHeight="1">
      <c r="A6542" s="14" t="s">
        <v>11188</v>
      </c>
      <c r="B6542" s="370" t="s">
        <v>17562</v>
      </c>
      <c r="C6542" s="14" t="s">
        <v>167</v>
      </c>
      <c r="D6542" s="14" t="s">
        <v>37266</v>
      </c>
    </row>
    <row r="6543" spans="1:4" ht="15.75" customHeight="1">
      <c r="A6543" s="14" t="s">
        <v>11189</v>
      </c>
      <c r="B6543" s="370" t="s">
        <v>17563</v>
      </c>
      <c r="C6543" s="14" t="s">
        <v>167</v>
      </c>
      <c r="D6543" s="14" t="s">
        <v>37267</v>
      </c>
    </row>
    <row r="6544" spans="1:4" ht="15.75" customHeight="1">
      <c r="A6544" s="14" t="s">
        <v>11190</v>
      </c>
      <c r="B6544" s="370" t="s">
        <v>17564</v>
      </c>
      <c r="C6544" s="14" t="s">
        <v>167</v>
      </c>
      <c r="D6544" s="14" t="s">
        <v>42116</v>
      </c>
    </row>
    <row r="6545" spans="1:4" ht="15.75" customHeight="1">
      <c r="A6545" s="14" t="s">
        <v>11191</v>
      </c>
      <c r="B6545" s="370" t="s">
        <v>17565</v>
      </c>
      <c r="C6545" s="14" t="s">
        <v>167</v>
      </c>
      <c r="D6545" s="14" t="s">
        <v>42117</v>
      </c>
    </row>
    <row r="6546" spans="1:4" ht="15.75" customHeight="1">
      <c r="A6546" s="14" t="s">
        <v>11192</v>
      </c>
      <c r="B6546" s="370" t="s">
        <v>17566</v>
      </c>
      <c r="C6546" s="14" t="s">
        <v>167</v>
      </c>
      <c r="D6546" s="14" t="s">
        <v>42118</v>
      </c>
    </row>
    <row r="6547" spans="1:4" ht="15.75" customHeight="1">
      <c r="A6547" s="14" t="s">
        <v>11193</v>
      </c>
      <c r="B6547" s="370" t="s">
        <v>17567</v>
      </c>
      <c r="C6547" s="14" t="s">
        <v>167</v>
      </c>
      <c r="D6547" s="14" t="s">
        <v>42119</v>
      </c>
    </row>
    <row r="6548" spans="1:4" ht="15.75" customHeight="1">
      <c r="A6548" s="14" t="s">
        <v>11194</v>
      </c>
      <c r="B6548" s="370" t="s">
        <v>17568</v>
      </c>
      <c r="C6548" s="14" t="s">
        <v>167</v>
      </c>
      <c r="D6548" s="14" t="s">
        <v>42120</v>
      </c>
    </row>
    <row r="6549" spans="1:4" ht="15.75" customHeight="1">
      <c r="A6549" s="14" t="s">
        <v>11195</v>
      </c>
      <c r="B6549" s="370" t="s">
        <v>17569</v>
      </c>
      <c r="C6549" s="14" t="s">
        <v>167</v>
      </c>
      <c r="D6549" s="14" t="s">
        <v>42121</v>
      </c>
    </row>
    <row r="6550" spans="1:4" ht="15.75" customHeight="1">
      <c r="A6550" s="14" t="s">
        <v>11196</v>
      </c>
      <c r="B6550" s="370" t="s">
        <v>17570</v>
      </c>
      <c r="C6550" s="14" t="s">
        <v>167</v>
      </c>
      <c r="D6550" s="14" t="s">
        <v>42122</v>
      </c>
    </row>
    <row r="6551" spans="1:4" ht="15.75" customHeight="1">
      <c r="A6551" s="14" t="s">
        <v>11197</v>
      </c>
      <c r="B6551" s="370" t="s">
        <v>17571</v>
      </c>
      <c r="C6551" s="14" t="s">
        <v>167</v>
      </c>
      <c r="D6551" s="14" t="s">
        <v>42123</v>
      </c>
    </row>
    <row r="6552" spans="1:4" ht="15.75" customHeight="1">
      <c r="A6552" s="14" t="s">
        <v>11198</v>
      </c>
      <c r="B6552" s="370" t="s">
        <v>17572</v>
      </c>
      <c r="C6552" s="14" t="s">
        <v>167</v>
      </c>
      <c r="D6552" s="14" t="s">
        <v>42124</v>
      </c>
    </row>
    <row r="6553" spans="1:4" ht="15.75" customHeight="1">
      <c r="A6553" s="14" t="s">
        <v>11199</v>
      </c>
      <c r="B6553" s="370" t="s">
        <v>17573</v>
      </c>
      <c r="C6553" s="14" t="s">
        <v>167</v>
      </c>
      <c r="D6553" s="14" t="s">
        <v>42125</v>
      </c>
    </row>
    <row r="6554" spans="1:4" ht="15.75" customHeight="1">
      <c r="A6554" s="14" t="s">
        <v>11200</v>
      </c>
      <c r="B6554" s="370" t="s">
        <v>17574</v>
      </c>
      <c r="C6554" s="14" t="s">
        <v>167</v>
      </c>
      <c r="D6554" s="14" t="s">
        <v>42126</v>
      </c>
    </row>
    <row r="6555" spans="1:4" ht="15.75" customHeight="1">
      <c r="A6555" s="14" t="s">
        <v>11201</v>
      </c>
      <c r="B6555" s="370" t="s">
        <v>17575</v>
      </c>
      <c r="C6555" s="14" t="s">
        <v>167</v>
      </c>
      <c r="D6555" s="14" t="s">
        <v>42127</v>
      </c>
    </row>
    <row r="6556" spans="1:4" ht="15.75" customHeight="1">
      <c r="A6556" s="14" t="s">
        <v>11202</v>
      </c>
      <c r="B6556" s="370" t="s">
        <v>17576</v>
      </c>
      <c r="C6556" s="14" t="s">
        <v>167</v>
      </c>
      <c r="D6556" s="14" t="s">
        <v>42128</v>
      </c>
    </row>
    <row r="6557" spans="1:4" ht="15.75" customHeight="1">
      <c r="A6557" s="14" t="s">
        <v>11203</v>
      </c>
      <c r="B6557" s="370" t="s">
        <v>17577</v>
      </c>
      <c r="C6557" s="14" t="s">
        <v>167</v>
      </c>
      <c r="D6557" s="14" t="s">
        <v>42129</v>
      </c>
    </row>
    <row r="6558" spans="1:4" ht="15.75" customHeight="1">
      <c r="A6558" s="14" t="s">
        <v>11204</v>
      </c>
      <c r="B6558" s="370" t="s">
        <v>17578</v>
      </c>
      <c r="C6558" s="14" t="s">
        <v>167</v>
      </c>
      <c r="D6558" s="14" t="s">
        <v>42130</v>
      </c>
    </row>
    <row r="6559" spans="1:4" ht="15.75" customHeight="1">
      <c r="A6559" s="14" t="s">
        <v>11205</v>
      </c>
      <c r="B6559" s="370" t="s">
        <v>17579</v>
      </c>
      <c r="C6559" s="14" t="s">
        <v>167</v>
      </c>
      <c r="D6559" s="14" t="s">
        <v>42131</v>
      </c>
    </row>
    <row r="6560" spans="1:4" ht="15.75" customHeight="1">
      <c r="A6560" s="14" t="s">
        <v>11206</v>
      </c>
      <c r="B6560" s="370" t="s">
        <v>17580</v>
      </c>
      <c r="C6560" s="14" t="s">
        <v>167</v>
      </c>
      <c r="D6560" s="14" t="s">
        <v>42132</v>
      </c>
    </row>
    <row r="6561" spans="1:4" ht="15.75" customHeight="1">
      <c r="A6561" s="14" t="s">
        <v>11207</v>
      </c>
      <c r="B6561" s="370" t="s">
        <v>17581</v>
      </c>
      <c r="C6561" s="14" t="s">
        <v>167</v>
      </c>
      <c r="D6561" s="14" t="s">
        <v>42133</v>
      </c>
    </row>
    <row r="6562" spans="1:4" ht="15.75" customHeight="1">
      <c r="A6562" s="14" t="s">
        <v>11208</v>
      </c>
      <c r="B6562" s="370" t="s">
        <v>17582</v>
      </c>
      <c r="C6562" s="14" t="s">
        <v>167</v>
      </c>
      <c r="D6562" s="14" t="s">
        <v>42134</v>
      </c>
    </row>
    <row r="6563" spans="1:4" ht="15.75" customHeight="1">
      <c r="A6563" s="14" t="s">
        <v>11209</v>
      </c>
      <c r="B6563" s="370" t="s">
        <v>17583</v>
      </c>
      <c r="C6563" s="14" t="s">
        <v>167</v>
      </c>
      <c r="D6563" s="14" t="s">
        <v>42135</v>
      </c>
    </row>
    <row r="6564" spans="1:4" ht="15.75" customHeight="1">
      <c r="A6564" s="14" t="s">
        <v>11210</v>
      </c>
      <c r="B6564" s="370" t="s">
        <v>17584</v>
      </c>
      <c r="C6564" s="14" t="s">
        <v>167</v>
      </c>
      <c r="D6564" s="14" t="s">
        <v>42136</v>
      </c>
    </row>
    <row r="6565" spans="1:4" ht="15.75" customHeight="1">
      <c r="A6565" s="14" t="s">
        <v>11211</v>
      </c>
      <c r="B6565" s="370" t="s">
        <v>17585</v>
      </c>
      <c r="C6565" s="14" t="s">
        <v>167</v>
      </c>
      <c r="D6565" s="14" t="s">
        <v>42137</v>
      </c>
    </row>
    <row r="6566" spans="1:4" ht="15.75" customHeight="1">
      <c r="A6566" s="14" t="s">
        <v>11212</v>
      </c>
      <c r="B6566" s="370" t="s">
        <v>17586</v>
      </c>
      <c r="C6566" s="14" t="s">
        <v>167</v>
      </c>
      <c r="D6566" s="14" t="s">
        <v>42138</v>
      </c>
    </row>
    <row r="6567" spans="1:4" ht="15.75" customHeight="1">
      <c r="A6567" s="14" t="s">
        <v>11213</v>
      </c>
      <c r="B6567" s="370" t="s">
        <v>17587</v>
      </c>
      <c r="C6567" s="14" t="s">
        <v>167</v>
      </c>
      <c r="D6567" s="14" t="s">
        <v>42139</v>
      </c>
    </row>
    <row r="6568" spans="1:4" ht="15.75" customHeight="1">
      <c r="A6568" s="14" t="s">
        <v>11214</v>
      </c>
      <c r="B6568" s="370" t="s">
        <v>17588</v>
      </c>
      <c r="C6568" s="14" t="s">
        <v>167</v>
      </c>
      <c r="D6568" s="14" t="s">
        <v>42140</v>
      </c>
    </row>
    <row r="6569" spans="1:4" ht="15.75" customHeight="1">
      <c r="A6569" s="14" t="s">
        <v>11215</v>
      </c>
      <c r="B6569" s="370" t="s">
        <v>17589</v>
      </c>
      <c r="C6569" s="14" t="s">
        <v>167</v>
      </c>
      <c r="D6569" s="14" t="s">
        <v>42141</v>
      </c>
    </row>
    <row r="6570" spans="1:4" ht="15.75" customHeight="1">
      <c r="A6570" s="14" t="s">
        <v>11216</v>
      </c>
      <c r="B6570" s="370" t="s">
        <v>17590</v>
      </c>
      <c r="C6570" s="14" t="s">
        <v>167</v>
      </c>
      <c r="D6570" s="14" t="s">
        <v>42142</v>
      </c>
    </row>
    <row r="6571" spans="1:4" ht="15.75" customHeight="1">
      <c r="A6571" s="14" t="s">
        <v>11217</v>
      </c>
      <c r="B6571" s="370" t="s">
        <v>17591</v>
      </c>
      <c r="C6571" s="14" t="s">
        <v>167</v>
      </c>
      <c r="D6571" s="14" t="s">
        <v>42143</v>
      </c>
    </row>
    <row r="6572" spans="1:4" ht="15.75" customHeight="1">
      <c r="A6572" s="14" t="s">
        <v>11218</v>
      </c>
      <c r="B6572" s="370" t="s">
        <v>17592</v>
      </c>
      <c r="C6572" s="14" t="s">
        <v>167</v>
      </c>
      <c r="D6572" s="14" t="s">
        <v>42144</v>
      </c>
    </row>
    <row r="6573" spans="1:4" ht="15.75" customHeight="1">
      <c r="A6573" s="14" t="s">
        <v>11219</v>
      </c>
      <c r="B6573" s="370" t="s">
        <v>17593</v>
      </c>
      <c r="C6573" s="14" t="s">
        <v>167</v>
      </c>
      <c r="D6573" s="14" t="s">
        <v>42145</v>
      </c>
    </row>
    <row r="6574" spans="1:4" ht="15.75" customHeight="1">
      <c r="A6574" s="14" t="s">
        <v>11220</v>
      </c>
      <c r="B6574" s="370" t="s">
        <v>17594</v>
      </c>
      <c r="C6574" s="14" t="s">
        <v>167</v>
      </c>
      <c r="D6574" s="14" t="s">
        <v>42146</v>
      </c>
    </row>
    <row r="6575" spans="1:4" ht="15.75" customHeight="1">
      <c r="A6575" s="14" t="s">
        <v>11221</v>
      </c>
      <c r="B6575" s="370" t="s">
        <v>17595</v>
      </c>
      <c r="C6575" s="14" t="s">
        <v>167</v>
      </c>
      <c r="D6575" s="14" t="s">
        <v>42147</v>
      </c>
    </row>
    <row r="6576" spans="1:4" ht="15.75" customHeight="1">
      <c r="A6576" s="14" t="s">
        <v>11222</v>
      </c>
      <c r="B6576" s="370" t="s">
        <v>17596</v>
      </c>
      <c r="C6576" s="14" t="s">
        <v>167</v>
      </c>
      <c r="D6576" s="14" t="s">
        <v>42148</v>
      </c>
    </row>
    <row r="6577" spans="1:4" ht="15.75" customHeight="1">
      <c r="A6577" s="14" t="s">
        <v>11223</v>
      </c>
      <c r="B6577" s="370" t="s">
        <v>17597</v>
      </c>
      <c r="C6577" s="14" t="s">
        <v>167</v>
      </c>
      <c r="D6577" s="14" t="s">
        <v>42149</v>
      </c>
    </row>
    <row r="6578" spans="1:4" ht="15.75" customHeight="1">
      <c r="A6578" s="14" t="s">
        <v>11224</v>
      </c>
      <c r="B6578" s="370" t="s">
        <v>17598</v>
      </c>
      <c r="C6578" s="14" t="s">
        <v>167</v>
      </c>
      <c r="D6578" s="14" t="s">
        <v>42150</v>
      </c>
    </row>
    <row r="6579" spans="1:4" ht="15.75" customHeight="1">
      <c r="A6579" s="14" t="s">
        <v>11225</v>
      </c>
      <c r="B6579" s="370" t="s">
        <v>17599</v>
      </c>
      <c r="C6579" s="14" t="s">
        <v>167</v>
      </c>
      <c r="D6579" s="14" t="s">
        <v>42151</v>
      </c>
    </row>
    <row r="6580" spans="1:4" ht="15.75" customHeight="1">
      <c r="A6580" s="14" t="s">
        <v>11226</v>
      </c>
      <c r="B6580" s="370" t="s">
        <v>17600</v>
      </c>
      <c r="C6580" s="14" t="s">
        <v>167</v>
      </c>
      <c r="D6580" s="14" t="s">
        <v>42152</v>
      </c>
    </row>
    <row r="6581" spans="1:4" ht="15.75" customHeight="1">
      <c r="A6581" s="14" t="s">
        <v>11227</v>
      </c>
      <c r="B6581" s="370" t="s">
        <v>17601</v>
      </c>
      <c r="C6581" s="14" t="s">
        <v>167</v>
      </c>
      <c r="D6581" s="14" t="s">
        <v>42153</v>
      </c>
    </row>
    <row r="6582" spans="1:4" ht="15.75" customHeight="1">
      <c r="A6582" s="14" t="s">
        <v>11228</v>
      </c>
      <c r="B6582" s="370" t="s">
        <v>17602</v>
      </c>
      <c r="C6582" s="14" t="s">
        <v>167</v>
      </c>
      <c r="D6582" s="14" t="s">
        <v>21741</v>
      </c>
    </row>
    <row r="6583" spans="1:4" ht="15.75" customHeight="1">
      <c r="A6583" s="14" t="s">
        <v>11229</v>
      </c>
      <c r="B6583" s="370" t="s">
        <v>17603</v>
      </c>
      <c r="C6583" s="14" t="s">
        <v>167</v>
      </c>
      <c r="D6583" s="14" t="s">
        <v>22095</v>
      </c>
    </row>
    <row r="6584" spans="1:4" ht="15.75" customHeight="1">
      <c r="A6584" s="14" t="s">
        <v>11230</v>
      </c>
      <c r="B6584" s="370" t="s">
        <v>17604</v>
      </c>
      <c r="C6584" s="14" t="s">
        <v>167</v>
      </c>
      <c r="D6584" s="14" t="s">
        <v>37270</v>
      </c>
    </row>
    <row r="6585" spans="1:4" ht="15.75" customHeight="1">
      <c r="A6585" s="14" t="s">
        <v>11231</v>
      </c>
      <c r="B6585" s="370" t="s">
        <v>17605</v>
      </c>
      <c r="C6585" s="14" t="s">
        <v>18359</v>
      </c>
      <c r="D6585" s="14" t="s">
        <v>18694</v>
      </c>
    </row>
    <row r="6586" spans="1:4" ht="15.75" customHeight="1">
      <c r="A6586" s="14" t="s">
        <v>11232</v>
      </c>
      <c r="B6586" s="370" t="s">
        <v>17606</v>
      </c>
      <c r="C6586" s="14" t="s">
        <v>18359</v>
      </c>
      <c r="D6586" s="14" t="s">
        <v>18547</v>
      </c>
    </row>
    <row r="6587" spans="1:4" ht="15.75" customHeight="1">
      <c r="A6587" s="14" t="s">
        <v>11233</v>
      </c>
      <c r="B6587" s="370" t="s">
        <v>17607</v>
      </c>
      <c r="C6587" s="14" t="s">
        <v>18359</v>
      </c>
      <c r="D6587" s="14" t="s">
        <v>19378</v>
      </c>
    </row>
    <row r="6588" spans="1:4" ht="15.75" customHeight="1">
      <c r="A6588" s="14" t="s">
        <v>11234</v>
      </c>
      <c r="B6588" s="370" t="s">
        <v>17608</v>
      </c>
      <c r="C6588" s="14" t="s">
        <v>18359</v>
      </c>
      <c r="D6588" s="14" t="s">
        <v>18692</v>
      </c>
    </row>
    <row r="6589" spans="1:4" ht="15.75" customHeight="1">
      <c r="A6589" s="14" t="s">
        <v>11235</v>
      </c>
      <c r="B6589" s="370" t="s">
        <v>17609</v>
      </c>
      <c r="C6589" s="14" t="s">
        <v>18359</v>
      </c>
      <c r="D6589" s="14" t="s">
        <v>19400</v>
      </c>
    </row>
    <row r="6590" spans="1:4" ht="15.75" customHeight="1">
      <c r="A6590" s="14" t="s">
        <v>11236</v>
      </c>
      <c r="B6590" s="370" t="s">
        <v>17610</v>
      </c>
      <c r="C6590" s="14" t="s">
        <v>18359</v>
      </c>
      <c r="D6590" s="14" t="s">
        <v>18531</v>
      </c>
    </row>
    <row r="6591" spans="1:4" ht="15.75" customHeight="1">
      <c r="A6591" s="14" t="s">
        <v>11237</v>
      </c>
      <c r="B6591" s="370" t="s">
        <v>17611</v>
      </c>
      <c r="C6591" s="14" t="s">
        <v>18359</v>
      </c>
      <c r="D6591" s="14" t="s">
        <v>18553</v>
      </c>
    </row>
    <row r="6592" spans="1:4" ht="15.75" customHeight="1">
      <c r="A6592" s="14" t="s">
        <v>11238</v>
      </c>
      <c r="B6592" s="370" t="s">
        <v>17612</v>
      </c>
      <c r="C6592" s="14" t="s">
        <v>18359</v>
      </c>
      <c r="D6592" s="14" t="s">
        <v>18556</v>
      </c>
    </row>
    <row r="6593" spans="1:4" ht="15.75" customHeight="1">
      <c r="A6593" s="14" t="s">
        <v>11239</v>
      </c>
      <c r="B6593" s="370" t="s">
        <v>17613</v>
      </c>
      <c r="C6593" s="14" t="s">
        <v>18359</v>
      </c>
      <c r="D6593" s="14" t="s">
        <v>18545</v>
      </c>
    </row>
    <row r="6594" spans="1:4" ht="15.75" customHeight="1">
      <c r="A6594" s="14" t="s">
        <v>11240</v>
      </c>
      <c r="B6594" s="370" t="s">
        <v>17614</v>
      </c>
      <c r="C6594" s="14" t="s">
        <v>18359</v>
      </c>
      <c r="D6594" s="14" t="s">
        <v>18546</v>
      </c>
    </row>
    <row r="6595" spans="1:4" ht="15.75" customHeight="1">
      <c r="A6595" s="14" t="s">
        <v>11241</v>
      </c>
      <c r="B6595" s="370" t="s">
        <v>17615</v>
      </c>
      <c r="C6595" s="14" t="s">
        <v>169</v>
      </c>
      <c r="D6595" s="14" t="s">
        <v>37271</v>
      </c>
    </row>
    <row r="6596" spans="1:4" ht="15.75" customHeight="1">
      <c r="A6596" s="14" t="s">
        <v>11242</v>
      </c>
      <c r="B6596" s="370" t="s">
        <v>17616</v>
      </c>
      <c r="C6596" s="14" t="s">
        <v>169</v>
      </c>
      <c r="D6596" s="14" t="s">
        <v>37272</v>
      </c>
    </row>
    <row r="6597" spans="1:4" ht="15.75" customHeight="1">
      <c r="A6597" s="14" t="s">
        <v>11243</v>
      </c>
      <c r="B6597" s="370" t="s">
        <v>17617</v>
      </c>
      <c r="C6597" s="14" t="s">
        <v>169</v>
      </c>
      <c r="D6597" s="14" t="s">
        <v>41831</v>
      </c>
    </row>
    <row r="6598" spans="1:4" ht="15.75" customHeight="1">
      <c r="A6598" s="14" t="s">
        <v>11244</v>
      </c>
      <c r="B6598" s="370" t="s">
        <v>17618</v>
      </c>
      <c r="C6598" s="14" t="s">
        <v>18360</v>
      </c>
      <c r="D6598" s="14" t="s">
        <v>36473</v>
      </c>
    </row>
    <row r="6599" spans="1:4" ht="15.75" customHeight="1">
      <c r="A6599" s="14" t="s">
        <v>11245</v>
      </c>
      <c r="B6599" s="370" t="s">
        <v>17619</v>
      </c>
      <c r="C6599" s="14" t="s">
        <v>18360</v>
      </c>
      <c r="D6599" s="14" t="s">
        <v>19841</v>
      </c>
    </row>
    <row r="6600" spans="1:4" ht="15.75" customHeight="1">
      <c r="A6600" s="14" t="s">
        <v>11246</v>
      </c>
      <c r="B6600" s="370" t="s">
        <v>17620</v>
      </c>
      <c r="C6600" s="14" t="s">
        <v>18360</v>
      </c>
      <c r="D6600" s="14" t="s">
        <v>21811</v>
      </c>
    </row>
    <row r="6601" spans="1:4" ht="15.75" customHeight="1">
      <c r="A6601" s="14" t="s">
        <v>11247</v>
      </c>
      <c r="B6601" s="370" t="s">
        <v>17621</v>
      </c>
      <c r="C6601" s="14" t="s">
        <v>18360</v>
      </c>
      <c r="D6601" s="14" t="s">
        <v>19084</v>
      </c>
    </row>
    <row r="6602" spans="1:4" ht="15.75" customHeight="1">
      <c r="A6602" s="14" t="s">
        <v>11248</v>
      </c>
      <c r="B6602" s="370" t="s">
        <v>17622</v>
      </c>
      <c r="C6602" s="14" t="s">
        <v>18360</v>
      </c>
      <c r="D6602" s="14" t="s">
        <v>18507</v>
      </c>
    </row>
    <row r="6603" spans="1:4" ht="15.75" customHeight="1">
      <c r="A6603" s="14" t="s">
        <v>11249</v>
      </c>
      <c r="B6603" s="370" t="s">
        <v>17623</v>
      </c>
      <c r="C6603" s="14" t="s">
        <v>18360</v>
      </c>
      <c r="D6603" s="14" t="s">
        <v>18394</v>
      </c>
    </row>
    <row r="6604" spans="1:4" ht="15.75" customHeight="1">
      <c r="A6604" s="14" t="s">
        <v>11250</v>
      </c>
      <c r="B6604" s="370" t="s">
        <v>17624</v>
      </c>
      <c r="C6604" s="14" t="s">
        <v>18360</v>
      </c>
      <c r="D6604" s="14" t="s">
        <v>18687</v>
      </c>
    </row>
    <row r="6605" spans="1:4" ht="15.75" customHeight="1">
      <c r="A6605" s="14" t="s">
        <v>11251</v>
      </c>
      <c r="B6605" s="370" t="s">
        <v>17625</v>
      </c>
      <c r="C6605" s="14" t="s">
        <v>18360</v>
      </c>
      <c r="D6605" s="14" t="s">
        <v>18398</v>
      </c>
    </row>
    <row r="6606" spans="1:4" ht="15.75" customHeight="1">
      <c r="A6606" s="14" t="s">
        <v>11252</v>
      </c>
      <c r="B6606" s="370" t="s">
        <v>17626</v>
      </c>
      <c r="C6606" s="14" t="s">
        <v>18360</v>
      </c>
      <c r="D6606" s="14" t="s">
        <v>19501</v>
      </c>
    </row>
    <row r="6607" spans="1:4" ht="15.75" customHeight="1">
      <c r="A6607" s="14" t="s">
        <v>11253</v>
      </c>
      <c r="B6607" s="370" t="s">
        <v>17627</v>
      </c>
      <c r="C6607" s="14" t="s">
        <v>18360</v>
      </c>
      <c r="D6607" s="14" t="s">
        <v>39981</v>
      </c>
    </row>
    <row r="6608" spans="1:4" ht="15.75" customHeight="1">
      <c r="A6608" s="14" t="s">
        <v>11254</v>
      </c>
      <c r="B6608" s="370" t="s">
        <v>17628</v>
      </c>
      <c r="C6608" s="14" t="s">
        <v>18360</v>
      </c>
      <c r="D6608" s="14" t="s">
        <v>19958</v>
      </c>
    </row>
    <row r="6609" spans="1:4" ht="15.75" customHeight="1">
      <c r="A6609" s="14" t="s">
        <v>11255</v>
      </c>
      <c r="B6609" s="370" t="s">
        <v>17629</v>
      </c>
      <c r="C6609" s="14" t="s">
        <v>18360</v>
      </c>
      <c r="D6609" s="14" t="s">
        <v>18542</v>
      </c>
    </row>
    <row r="6610" spans="1:4" ht="15.75" customHeight="1">
      <c r="A6610" s="14" t="s">
        <v>11256</v>
      </c>
      <c r="B6610" s="370" t="s">
        <v>17630</v>
      </c>
      <c r="C6610" s="14" t="s">
        <v>18361</v>
      </c>
      <c r="D6610" s="14" t="s">
        <v>37273</v>
      </c>
    </row>
    <row r="6611" spans="1:4" ht="15.75" customHeight="1">
      <c r="A6611" s="14" t="s">
        <v>11257</v>
      </c>
      <c r="B6611" s="370" t="s">
        <v>17631</v>
      </c>
      <c r="C6611" s="14" t="s">
        <v>18361</v>
      </c>
      <c r="D6611" s="14" t="s">
        <v>37274</v>
      </c>
    </row>
    <row r="6612" spans="1:4" ht="15.75" customHeight="1">
      <c r="A6612" s="14" t="s">
        <v>11258</v>
      </c>
      <c r="B6612" s="370" t="s">
        <v>17632</v>
      </c>
      <c r="C6612" s="14" t="s">
        <v>18361</v>
      </c>
      <c r="D6612" s="14" t="s">
        <v>18732</v>
      </c>
    </row>
    <row r="6613" spans="1:4" ht="15.75" customHeight="1">
      <c r="A6613" s="14" t="s">
        <v>11259</v>
      </c>
      <c r="B6613" s="370" t="s">
        <v>17633</v>
      </c>
      <c r="C6613" s="14" t="s">
        <v>18361</v>
      </c>
      <c r="D6613" s="14" t="s">
        <v>19659</v>
      </c>
    </row>
    <row r="6614" spans="1:4" ht="15.75" customHeight="1">
      <c r="A6614" s="14" t="s">
        <v>11260</v>
      </c>
      <c r="B6614" s="370" t="s">
        <v>17634</v>
      </c>
      <c r="C6614" s="14" t="s">
        <v>18361</v>
      </c>
      <c r="D6614" s="14" t="s">
        <v>39981</v>
      </c>
    </row>
    <row r="6615" spans="1:4" ht="15.75" customHeight="1">
      <c r="A6615" s="14" t="s">
        <v>11261</v>
      </c>
      <c r="B6615" s="370" t="s">
        <v>17635</v>
      </c>
      <c r="C6615" s="14" t="s">
        <v>18362</v>
      </c>
      <c r="D6615" s="14" t="s">
        <v>22005</v>
      </c>
    </row>
    <row r="6616" spans="1:4" ht="15.75" customHeight="1">
      <c r="A6616" s="14" t="s">
        <v>11262</v>
      </c>
      <c r="B6616" s="370" t="s">
        <v>17636</v>
      </c>
      <c r="C6616" s="14" t="s">
        <v>18362</v>
      </c>
      <c r="D6616" s="14" t="s">
        <v>18504</v>
      </c>
    </row>
    <row r="6617" spans="1:4" ht="15.75" customHeight="1">
      <c r="A6617" s="14" t="s">
        <v>11263</v>
      </c>
      <c r="B6617" s="370" t="s">
        <v>17637</v>
      </c>
      <c r="C6617" s="14" t="s">
        <v>18362</v>
      </c>
      <c r="D6617" s="14" t="s">
        <v>18616</v>
      </c>
    </row>
    <row r="6618" spans="1:4" ht="15.75" customHeight="1">
      <c r="A6618" s="14" t="s">
        <v>11264</v>
      </c>
      <c r="B6618" s="370" t="s">
        <v>17638</v>
      </c>
      <c r="C6618" s="14" t="s">
        <v>18362</v>
      </c>
      <c r="D6618" s="14" t="s">
        <v>18651</v>
      </c>
    </row>
    <row r="6619" spans="1:4" ht="15.75" customHeight="1">
      <c r="A6619" s="14" t="s">
        <v>11265</v>
      </c>
      <c r="B6619" s="370" t="s">
        <v>17639</v>
      </c>
      <c r="C6619" s="14" t="s">
        <v>143</v>
      </c>
      <c r="D6619" s="14" t="s">
        <v>18644</v>
      </c>
    </row>
    <row r="6620" spans="1:4" ht="15.75" customHeight="1">
      <c r="A6620" s="14" t="s">
        <v>11266</v>
      </c>
      <c r="B6620" s="370" t="s">
        <v>17640</v>
      </c>
      <c r="C6620" s="14" t="s">
        <v>143</v>
      </c>
      <c r="D6620" s="14" t="s">
        <v>18650</v>
      </c>
    </row>
    <row r="6621" spans="1:4" ht="15.75" customHeight="1">
      <c r="A6621" s="14" t="s">
        <v>11267</v>
      </c>
      <c r="B6621" s="370" t="s">
        <v>17641</v>
      </c>
      <c r="C6621" s="14" t="s">
        <v>143</v>
      </c>
      <c r="D6621" s="14" t="s">
        <v>18502</v>
      </c>
    </row>
    <row r="6622" spans="1:4" ht="15.75" customHeight="1">
      <c r="A6622" s="14" t="s">
        <v>11268</v>
      </c>
      <c r="B6622" s="370" t="s">
        <v>17642</v>
      </c>
      <c r="C6622" s="14" t="s">
        <v>165</v>
      </c>
      <c r="D6622" s="14" t="s">
        <v>19379</v>
      </c>
    </row>
    <row r="6623" spans="1:4" ht="15.75" customHeight="1">
      <c r="A6623" s="14" t="s">
        <v>11269</v>
      </c>
      <c r="B6623" s="370" t="s">
        <v>17643</v>
      </c>
      <c r="C6623" s="14" t="s">
        <v>165</v>
      </c>
      <c r="D6623" s="14" t="s">
        <v>19409</v>
      </c>
    </row>
    <row r="6624" spans="1:4" ht="15.75" customHeight="1">
      <c r="A6624" s="14" t="s">
        <v>11270</v>
      </c>
      <c r="B6624" s="370" t="s">
        <v>17644</v>
      </c>
      <c r="C6624" s="14" t="s">
        <v>166</v>
      </c>
      <c r="D6624" s="14" t="s">
        <v>19401</v>
      </c>
    </row>
    <row r="6625" spans="1:4" ht="15.75" customHeight="1">
      <c r="A6625" s="14" t="s">
        <v>11271</v>
      </c>
      <c r="B6625" s="370" t="s">
        <v>17645</v>
      </c>
      <c r="C6625" s="14" t="s">
        <v>152</v>
      </c>
      <c r="D6625" s="14" t="s">
        <v>18502</v>
      </c>
    </row>
    <row r="6626" spans="1:4" ht="15.75" customHeight="1">
      <c r="A6626" s="14" t="s">
        <v>11272</v>
      </c>
      <c r="B6626" s="370" t="s">
        <v>17646</v>
      </c>
      <c r="C6626" s="14" t="s">
        <v>18363</v>
      </c>
      <c r="D6626" s="14" t="s">
        <v>19495</v>
      </c>
    </row>
    <row r="6627" spans="1:4" ht="15.75" customHeight="1">
      <c r="A6627" s="14" t="s">
        <v>11273</v>
      </c>
      <c r="B6627" s="370" t="s">
        <v>17647</v>
      </c>
      <c r="C6627" s="14" t="s">
        <v>18363</v>
      </c>
      <c r="D6627" s="14" t="s">
        <v>36560</v>
      </c>
    </row>
    <row r="6628" spans="1:4" ht="15.75" customHeight="1">
      <c r="A6628" s="14" t="s">
        <v>11274</v>
      </c>
      <c r="B6628" s="370" t="s">
        <v>17648</v>
      </c>
      <c r="C6628" s="14" t="s">
        <v>18363</v>
      </c>
      <c r="D6628" s="14" t="s">
        <v>19188</v>
      </c>
    </row>
    <row r="6629" spans="1:4" ht="15.75" customHeight="1">
      <c r="A6629" s="14" t="s">
        <v>11275</v>
      </c>
      <c r="B6629" s="370" t="s">
        <v>17649</v>
      </c>
      <c r="C6629" s="14" t="s">
        <v>18363</v>
      </c>
      <c r="D6629" s="14" t="s">
        <v>19199</v>
      </c>
    </row>
    <row r="6630" spans="1:4" ht="15.75" customHeight="1">
      <c r="A6630" s="14" t="s">
        <v>11276</v>
      </c>
      <c r="B6630" s="370" t="s">
        <v>17650</v>
      </c>
      <c r="C6630" s="14" t="s">
        <v>18363</v>
      </c>
      <c r="D6630" s="14" t="s">
        <v>19514</v>
      </c>
    </row>
    <row r="6631" spans="1:4" ht="15.75" customHeight="1">
      <c r="A6631" s="14" t="s">
        <v>11277</v>
      </c>
      <c r="B6631" s="370" t="s">
        <v>17651</v>
      </c>
      <c r="C6631" s="14" t="s">
        <v>18363</v>
      </c>
      <c r="D6631" s="14" t="s">
        <v>19199</v>
      </c>
    </row>
    <row r="6632" spans="1:4" ht="15.75" customHeight="1">
      <c r="A6632" s="14" t="s">
        <v>11278</v>
      </c>
      <c r="B6632" s="370" t="s">
        <v>17652</v>
      </c>
      <c r="C6632" s="14" t="s">
        <v>18363</v>
      </c>
      <c r="D6632" s="14" t="s">
        <v>37275</v>
      </c>
    </row>
    <row r="6633" spans="1:4" ht="15.75" customHeight="1">
      <c r="A6633" s="14" t="s">
        <v>11279</v>
      </c>
      <c r="B6633" s="370" t="s">
        <v>17653</v>
      </c>
      <c r="C6633" s="14" t="s">
        <v>18363</v>
      </c>
      <c r="D6633" s="14" t="s">
        <v>19451</v>
      </c>
    </row>
    <row r="6634" spans="1:4" ht="15.75" customHeight="1">
      <c r="A6634" s="14" t="s">
        <v>11280</v>
      </c>
      <c r="B6634" s="370" t="s">
        <v>17654</v>
      </c>
      <c r="C6634" s="14" t="s">
        <v>18363</v>
      </c>
      <c r="D6634" s="14" t="s">
        <v>19514</v>
      </c>
    </row>
    <row r="6635" spans="1:4" ht="15.75" customHeight="1">
      <c r="A6635" s="14" t="s">
        <v>11281</v>
      </c>
      <c r="B6635" s="370" t="s">
        <v>17655</v>
      </c>
      <c r="C6635" s="14" t="s">
        <v>18363</v>
      </c>
      <c r="D6635" s="14" t="s">
        <v>18491</v>
      </c>
    </row>
    <row r="6636" spans="1:4" ht="15.75" customHeight="1">
      <c r="A6636" s="14" t="s">
        <v>11282</v>
      </c>
      <c r="B6636" s="370" t="s">
        <v>17656</v>
      </c>
      <c r="C6636" s="14" t="s">
        <v>18363</v>
      </c>
      <c r="D6636" s="14" t="s">
        <v>19349</v>
      </c>
    </row>
    <row r="6637" spans="1:4" ht="15.75" customHeight="1">
      <c r="A6637" s="14" t="s">
        <v>11283</v>
      </c>
      <c r="B6637" s="370" t="s">
        <v>17657</v>
      </c>
      <c r="C6637" s="14" t="s">
        <v>18363</v>
      </c>
      <c r="D6637" s="14" t="s">
        <v>36560</v>
      </c>
    </row>
    <row r="6638" spans="1:4" ht="15.75" customHeight="1">
      <c r="A6638" s="14" t="s">
        <v>11284</v>
      </c>
      <c r="B6638" s="370" t="s">
        <v>17658</v>
      </c>
      <c r="C6638" s="14" t="s">
        <v>18363</v>
      </c>
      <c r="D6638" s="14" t="s">
        <v>36735</v>
      </c>
    </row>
    <row r="6639" spans="1:4" ht="15.75" customHeight="1">
      <c r="A6639" s="14" t="s">
        <v>11285</v>
      </c>
      <c r="B6639" s="370" t="s">
        <v>17659</v>
      </c>
      <c r="C6639" s="14" t="s">
        <v>18363</v>
      </c>
      <c r="D6639" s="14" t="s">
        <v>19349</v>
      </c>
    </row>
    <row r="6640" spans="1:4" ht="15.75" customHeight="1">
      <c r="A6640" s="14" t="s">
        <v>11286</v>
      </c>
      <c r="B6640" s="370" t="s">
        <v>17660</v>
      </c>
      <c r="C6640" s="14" t="s">
        <v>18363</v>
      </c>
      <c r="D6640" s="14" t="s">
        <v>18875</v>
      </c>
    </row>
    <row r="6641" spans="1:4" ht="15.75" customHeight="1">
      <c r="A6641" s="14" t="s">
        <v>11287</v>
      </c>
      <c r="B6641" s="370" t="s">
        <v>17661</v>
      </c>
      <c r="C6641" s="14" t="s">
        <v>18363</v>
      </c>
      <c r="D6641" s="14" t="s">
        <v>36735</v>
      </c>
    </row>
    <row r="6642" spans="1:4" ht="15.75" customHeight="1">
      <c r="A6642" s="14" t="s">
        <v>11288</v>
      </c>
      <c r="B6642" s="370" t="s">
        <v>17662</v>
      </c>
      <c r="C6642" s="14" t="s">
        <v>18363</v>
      </c>
      <c r="D6642" s="14" t="s">
        <v>37275</v>
      </c>
    </row>
    <row r="6643" spans="1:4" ht="15.75" customHeight="1">
      <c r="A6643" s="14" t="s">
        <v>11289</v>
      </c>
      <c r="B6643" s="370" t="s">
        <v>17663</v>
      </c>
      <c r="C6643" s="14" t="s">
        <v>18363</v>
      </c>
      <c r="D6643" s="14" t="s">
        <v>18910</v>
      </c>
    </row>
    <row r="6644" spans="1:4" ht="15.75" customHeight="1">
      <c r="A6644" s="14" t="s">
        <v>11290</v>
      </c>
      <c r="B6644" s="370" t="s">
        <v>17664</v>
      </c>
      <c r="C6644" s="14" t="s">
        <v>18363</v>
      </c>
      <c r="D6644" s="14" t="s">
        <v>36904</v>
      </c>
    </row>
    <row r="6645" spans="1:4" ht="15.75" customHeight="1">
      <c r="A6645" s="14" t="s">
        <v>11291</v>
      </c>
      <c r="B6645" s="370" t="s">
        <v>17665</v>
      </c>
      <c r="C6645" s="14" t="s">
        <v>18363</v>
      </c>
      <c r="D6645" s="14" t="s">
        <v>36908</v>
      </c>
    </row>
    <row r="6646" spans="1:4" ht="15.75" customHeight="1">
      <c r="A6646" s="14" t="s">
        <v>11292</v>
      </c>
      <c r="B6646" s="370" t="s">
        <v>17666</v>
      </c>
      <c r="C6646" s="14" t="s">
        <v>18363</v>
      </c>
      <c r="D6646" s="14" t="s">
        <v>37276</v>
      </c>
    </row>
    <row r="6647" spans="1:4" ht="15.75" customHeight="1">
      <c r="A6647" s="14" t="s">
        <v>11293</v>
      </c>
      <c r="B6647" s="370" t="s">
        <v>17667</v>
      </c>
      <c r="C6647" s="14" t="s">
        <v>18363</v>
      </c>
      <c r="D6647" s="14" t="s">
        <v>19188</v>
      </c>
    </row>
    <row r="6648" spans="1:4" ht="15.75" customHeight="1">
      <c r="A6648" s="14" t="s">
        <v>11294</v>
      </c>
      <c r="B6648" s="370" t="s">
        <v>17668</v>
      </c>
      <c r="C6648" s="14" t="s">
        <v>18363</v>
      </c>
      <c r="D6648" s="14" t="s">
        <v>36908</v>
      </c>
    </row>
    <row r="6649" spans="1:4" ht="15.75" customHeight="1">
      <c r="A6649" s="14" t="s">
        <v>11295</v>
      </c>
      <c r="B6649" s="370" t="s">
        <v>17669</v>
      </c>
      <c r="C6649" s="14" t="s">
        <v>18363</v>
      </c>
      <c r="D6649" s="14" t="s">
        <v>18910</v>
      </c>
    </row>
    <row r="6650" spans="1:4" ht="15.75" customHeight="1">
      <c r="A6650" s="14" t="s">
        <v>11296</v>
      </c>
      <c r="B6650" s="370" t="s">
        <v>17670</v>
      </c>
      <c r="C6650" s="14" t="s">
        <v>18359</v>
      </c>
      <c r="D6650" s="14" t="s">
        <v>19110</v>
      </c>
    </row>
    <row r="6651" spans="1:4" ht="15.75" customHeight="1">
      <c r="A6651" s="14" t="s">
        <v>11297</v>
      </c>
      <c r="B6651" s="370" t="s">
        <v>17671</v>
      </c>
      <c r="C6651" s="14" t="s">
        <v>18359</v>
      </c>
      <c r="D6651" s="14" t="s">
        <v>18984</v>
      </c>
    </row>
    <row r="6652" spans="1:4" ht="15.75" customHeight="1">
      <c r="A6652" s="14" t="s">
        <v>11298</v>
      </c>
      <c r="B6652" s="370" t="s">
        <v>17672</v>
      </c>
      <c r="C6652" s="14" t="s">
        <v>18359</v>
      </c>
      <c r="D6652" s="14" t="s">
        <v>18500</v>
      </c>
    </row>
    <row r="6653" spans="1:4" ht="15.75" customHeight="1">
      <c r="A6653" s="14" t="s">
        <v>11299</v>
      </c>
      <c r="B6653" s="370" t="s">
        <v>17673</v>
      </c>
      <c r="C6653" s="14" t="s">
        <v>18359</v>
      </c>
      <c r="D6653" s="14" t="s">
        <v>19494</v>
      </c>
    </row>
    <row r="6654" spans="1:4" ht="15.75" customHeight="1">
      <c r="A6654" s="14" t="s">
        <v>11300</v>
      </c>
      <c r="B6654" s="370" t="s">
        <v>17674</v>
      </c>
      <c r="C6654" s="14" t="s">
        <v>18361</v>
      </c>
      <c r="D6654" s="14" t="s">
        <v>37277</v>
      </c>
    </row>
    <row r="6655" spans="1:4" ht="15.75" customHeight="1">
      <c r="A6655" s="14" t="s">
        <v>11301</v>
      </c>
      <c r="B6655" s="370" t="s">
        <v>17675</v>
      </c>
      <c r="C6655" s="14" t="s">
        <v>166</v>
      </c>
      <c r="D6655" s="14" t="s">
        <v>18697</v>
      </c>
    </row>
    <row r="6656" spans="1:4" ht="15.75" customHeight="1">
      <c r="A6656" s="14" t="s">
        <v>11302</v>
      </c>
      <c r="B6656" s="370" t="s">
        <v>17676</v>
      </c>
      <c r="C6656" s="14" t="s">
        <v>18360</v>
      </c>
      <c r="D6656" s="14" t="s">
        <v>37278</v>
      </c>
    </row>
    <row r="6657" spans="1:4" ht="15.75" customHeight="1">
      <c r="A6657" s="14" t="s">
        <v>11303</v>
      </c>
      <c r="B6657" s="370" t="s">
        <v>17677</v>
      </c>
      <c r="C6657" s="14" t="s">
        <v>165</v>
      </c>
      <c r="D6657" s="14" t="s">
        <v>19693</v>
      </c>
    </row>
    <row r="6658" spans="1:4" ht="15.75" customHeight="1">
      <c r="A6658" s="14" t="s">
        <v>11304</v>
      </c>
      <c r="B6658" s="370" t="s">
        <v>17678</v>
      </c>
      <c r="C6658" s="14" t="s">
        <v>18360</v>
      </c>
      <c r="D6658" s="14" t="s">
        <v>37278</v>
      </c>
    </row>
    <row r="6659" spans="1:4" ht="15.75" customHeight="1">
      <c r="A6659" s="14" t="s">
        <v>11305</v>
      </c>
      <c r="B6659" s="370" t="s">
        <v>17679</v>
      </c>
      <c r="C6659" s="14" t="s">
        <v>165</v>
      </c>
      <c r="D6659" s="14" t="s">
        <v>19693</v>
      </c>
    </row>
    <row r="6660" spans="1:4" ht="15.75" customHeight="1">
      <c r="A6660" s="14" t="s">
        <v>11306</v>
      </c>
      <c r="B6660" s="370" t="s">
        <v>17680</v>
      </c>
      <c r="C6660" s="14" t="s">
        <v>18360</v>
      </c>
      <c r="D6660" s="14" t="s">
        <v>19751</v>
      </c>
    </row>
    <row r="6661" spans="1:4" ht="15.75" customHeight="1">
      <c r="A6661" s="14" t="s">
        <v>11307</v>
      </c>
      <c r="B6661" s="370" t="s">
        <v>17681</v>
      </c>
      <c r="C6661" s="14" t="s">
        <v>18361</v>
      </c>
      <c r="D6661" s="14" t="s">
        <v>37279</v>
      </c>
    </row>
    <row r="6662" spans="1:4" ht="15.75" customHeight="1">
      <c r="A6662" s="14" t="s">
        <v>11308</v>
      </c>
      <c r="B6662" s="370" t="s">
        <v>17682</v>
      </c>
      <c r="C6662" s="14" t="s">
        <v>166</v>
      </c>
      <c r="D6662" s="14" t="s">
        <v>18484</v>
      </c>
    </row>
    <row r="6663" spans="1:4" ht="15.75" customHeight="1">
      <c r="A6663" s="14" t="s">
        <v>11309</v>
      </c>
      <c r="B6663" s="370" t="s">
        <v>17683</v>
      </c>
      <c r="C6663" s="14" t="s">
        <v>18359</v>
      </c>
      <c r="D6663" s="14" t="s">
        <v>18438</v>
      </c>
    </row>
    <row r="6664" spans="1:4" ht="15.75" customHeight="1">
      <c r="A6664" s="14" t="s">
        <v>11310</v>
      </c>
      <c r="B6664" s="370" t="s">
        <v>17684</v>
      </c>
      <c r="C6664" s="14" t="s">
        <v>18361</v>
      </c>
      <c r="D6664" s="14" t="s">
        <v>22048</v>
      </c>
    </row>
    <row r="6665" spans="1:4" ht="15.75" customHeight="1">
      <c r="A6665" s="14" t="s">
        <v>11311</v>
      </c>
      <c r="B6665" s="370" t="s">
        <v>17685</v>
      </c>
      <c r="C6665" s="14" t="s">
        <v>18361</v>
      </c>
      <c r="D6665" s="14" t="s">
        <v>36677</v>
      </c>
    </row>
    <row r="6666" spans="1:4" ht="15.75" customHeight="1">
      <c r="A6666" s="14" t="s">
        <v>11312</v>
      </c>
      <c r="B6666" s="370" t="s">
        <v>17686</v>
      </c>
      <c r="C6666" s="14" t="s">
        <v>18361</v>
      </c>
      <c r="D6666" s="14" t="s">
        <v>18968</v>
      </c>
    </row>
    <row r="6667" spans="1:4" ht="15.75" customHeight="1">
      <c r="A6667" s="14" t="s">
        <v>11313</v>
      </c>
      <c r="B6667" s="370" t="s">
        <v>17687</v>
      </c>
      <c r="C6667" s="14" t="s">
        <v>18361</v>
      </c>
      <c r="D6667" s="14" t="s">
        <v>36469</v>
      </c>
    </row>
    <row r="6668" spans="1:4" ht="15.75" customHeight="1">
      <c r="A6668" s="14" t="s">
        <v>11314</v>
      </c>
      <c r="B6668" s="370" t="s">
        <v>17688</v>
      </c>
      <c r="C6668" s="14" t="s">
        <v>18360</v>
      </c>
      <c r="D6668" s="14" t="s">
        <v>36562</v>
      </c>
    </row>
    <row r="6669" spans="1:4" ht="15.75" customHeight="1">
      <c r="A6669" s="14" t="s">
        <v>11315</v>
      </c>
      <c r="B6669" s="370" t="s">
        <v>17689</v>
      </c>
      <c r="C6669" s="14" t="s">
        <v>165</v>
      </c>
      <c r="D6669" s="14" t="s">
        <v>19402</v>
      </c>
    </row>
    <row r="6670" spans="1:4" ht="15.75" customHeight="1">
      <c r="A6670" s="14" t="s">
        <v>11316</v>
      </c>
      <c r="B6670" s="370" t="s">
        <v>17690</v>
      </c>
      <c r="C6670" s="14" t="s">
        <v>18360</v>
      </c>
      <c r="D6670" s="14" t="s">
        <v>18757</v>
      </c>
    </row>
    <row r="6671" spans="1:4" ht="15.75" customHeight="1">
      <c r="A6671" s="14" t="s">
        <v>11317</v>
      </c>
      <c r="B6671" s="370" t="s">
        <v>17691</v>
      </c>
      <c r="C6671" s="14" t="s">
        <v>18360</v>
      </c>
      <c r="D6671" s="14" t="s">
        <v>19278</v>
      </c>
    </row>
    <row r="6672" spans="1:4" ht="15.75" customHeight="1">
      <c r="A6672" s="14" t="s">
        <v>11318</v>
      </c>
      <c r="B6672" s="370" t="s">
        <v>17692</v>
      </c>
      <c r="C6672" s="14" t="s">
        <v>18361</v>
      </c>
      <c r="D6672" s="14" t="s">
        <v>21893</v>
      </c>
    </row>
    <row r="6673" spans="1:4" ht="15.75" customHeight="1">
      <c r="A6673" s="14" t="s">
        <v>11319</v>
      </c>
      <c r="B6673" s="370" t="s">
        <v>17693</v>
      </c>
      <c r="C6673" s="14" t="s">
        <v>18361</v>
      </c>
      <c r="D6673" s="14" t="s">
        <v>37280</v>
      </c>
    </row>
    <row r="6674" spans="1:4" ht="15.75" customHeight="1">
      <c r="A6674" s="14" t="s">
        <v>11320</v>
      </c>
      <c r="B6674" s="370" t="s">
        <v>17694</v>
      </c>
      <c r="C6674" s="14" t="s">
        <v>18361</v>
      </c>
      <c r="D6674" s="14" t="s">
        <v>21722</v>
      </c>
    </row>
    <row r="6675" spans="1:4" ht="15.75" customHeight="1">
      <c r="A6675" s="14" t="s">
        <v>11321</v>
      </c>
      <c r="B6675" s="370" t="s">
        <v>17695</v>
      </c>
      <c r="C6675" s="14" t="s">
        <v>18363</v>
      </c>
      <c r="D6675" s="14" t="s">
        <v>19962</v>
      </c>
    </row>
    <row r="6676" spans="1:4" ht="15.75" customHeight="1">
      <c r="A6676" s="14" t="s">
        <v>11322</v>
      </c>
      <c r="B6676" s="370" t="s">
        <v>17696</v>
      </c>
      <c r="C6676" s="14" t="s">
        <v>18363</v>
      </c>
      <c r="D6676" s="14" t="s">
        <v>18972</v>
      </c>
    </row>
    <row r="6677" spans="1:4" ht="15.75" customHeight="1">
      <c r="A6677" s="14" t="s">
        <v>11323</v>
      </c>
      <c r="B6677" s="370" t="s">
        <v>17697</v>
      </c>
      <c r="C6677" s="14" t="s">
        <v>18363</v>
      </c>
      <c r="D6677" s="14" t="s">
        <v>36735</v>
      </c>
    </row>
    <row r="6678" spans="1:4" ht="15.75" customHeight="1">
      <c r="A6678" s="14" t="s">
        <v>11324</v>
      </c>
      <c r="B6678" s="370" t="s">
        <v>17698</v>
      </c>
      <c r="C6678" s="14" t="s">
        <v>166</v>
      </c>
      <c r="D6678" s="14" t="s">
        <v>19707</v>
      </c>
    </row>
    <row r="6679" spans="1:4" ht="15.75" customHeight="1">
      <c r="A6679" s="14" t="s">
        <v>11325</v>
      </c>
      <c r="B6679" s="370" t="s">
        <v>17699</v>
      </c>
      <c r="C6679" s="14" t="s">
        <v>166</v>
      </c>
      <c r="D6679" s="14" t="s">
        <v>19403</v>
      </c>
    </row>
    <row r="6680" spans="1:4" ht="15.75" customHeight="1">
      <c r="A6680" s="14" t="s">
        <v>11326</v>
      </c>
      <c r="B6680" s="370" t="s">
        <v>17700</v>
      </c>
      <c r="C6680" s="14" t="s">
        <v>166</v>
      </c>
      <c r="D6680" s="14" t="s">
        <v>19374</v>
      </c>
    </row>
    <row r="6681" spans="1:4" ht="15.75" customHeight="1">
      <c r="A6681" s="14" t="s">
        <v>11327</v>
      </c>
      <c r="B6681" s="370" t="s">
        <v>17701</v>
      </c>
      <c r="C6681" s="14" t="s">
        <v>166</v>
      </c>
      <c r="D6681" s="14" t="s">
        <v>42154</v>
      </c>
    </row>
    <row r="6682" spans="1:4" ht="15.75" customHeight="1">
      <c r="A6682" s="14" t="s">
        <v>11328</v>
      </c>
      <c r="B6682" s="370" t="s">
        <v>17702</v>
      </c>
      <c r="C6682" s="14" t="s">
        <v>166</v>
      </c>
      <c r="D6682" s="14" t="s">
        <v>21961</v>
      </c>
    </row>
    <row r="6683" spans="1:4" ht="15.75" customHeight="1">
      <c r="A6683" s="14" t="s">
        <v>11329</v>
      </c>
      <c r="B6683" s="370" t="s">
        <v>17703</v>
      </c>
      <c r="C6683" s="14" t="s">
        <v>166</v>
      </c>
      <c r="D6683" s="14" t="s">
        <v>19693</v>
      </c>
    </row>
    <row r="6684" spans="1:4" ht="15.75" customHeight="1">
      <c r="A6684" s="14" t="s">
        <v>11330</v>
      </c>
      <c r="B6684" s="370" t="s">
        <v>17704</v>
      </c>
      <c r="C6684" s="14" t="s">
        <v>166</v>
      </c>
      <c r="D6684" s="14" t="s">
        <v>19157</v>
      </c>
    </row>
    <row r="6685" spans="1:4" ht="15.75" customHeight="1">
      <c r="A6685" s="14" t="s">
        <v>11331</v>
      </c>
      <c r="B6685" s="370" t="s">
        <v>17705</v>
      </c>
      <c r="C6685" s="14" t="s">
        <v>166</v>
      </c>
      <c r="D6685" s="14" t="s">
        <v>19193</v>
      </c>
    </row>
    <row r="6686" spans="1:4" ht="15.75" customHeight="1">
      <c r="A6686" s="14" t="s">
        <v>11332</v>
      </c>
      <c r="B6686" s="370" t="s">
        <v>17706</v>
      </c>
      <c r="C6686" s="14" t="s">
        <v>166</v>
      </c>
      <c r="D6686" s="14" t="s">
        <v>37086</v>
      </c>
    </row>
    <row r="6687" spans="1:4" ht="15.75" customHeight="1">
      <c r="A6687" s="14" t="s">
        <v>11333</v>
      </c>
      <c r="B6687" s="370" t="s">
        <v>17707</v>
      </c>
      <c r="C6687" s="14" t="s">
        <v>166</v>
      </c>
      <c r="D6687" s="14" t="s">
        <v>19272</v>
      </c>
    </row>
    <row r="6688" spans="1:4" ht="15.75" customHeight="1">
      <c r="A6688" s="14" t="s">
        <v>11334</v>
      </c>
      <c r="B6688" s="370" t="s">
        <v>17708</v>
      </c>
      <c r="C6688" s="14" t="s">
        <v>166</v>
      </c>
      <c r="D6688" s="14" t="s">
        <v>18700</v>
      </c>
    </row>
    <row r="6689" spans="1:4" ht="15.75" customHeight="1">
      <c r="A6689" s="14" t="s">
        <v>11335</v>
      </c>
      <c r="B6689" s="370" t="s">
        <v>17709</v>
      </c>
      <c r="C6689" s="14" t="s">
        <v>166</v>
      </c>
      <c r="D6689" s="14" t="s">
        <v>19530</v>
      </c>
    </row>
    <row r="6690" spans="1:4" ht="15.75" customHeight="1">
      <c r="A6690" s="14" t="s">
        <v>11336</v>
      </c>
      <c r="B6690" s="370" t="s">
        <v>17710</v>
      </c>
      <c r="C6690" s="14" t="s">
        <v>166</v>
      </c>
      <c r="D6690" s="14" t="s">
        <v>19476</v>
      </c>
    </row>
    <row r="6691" spans="1:4" ht="15.75" customHeight="1">
      <c r="A6691" s="14" t="s">
        <v>11337</v>
      </c>
      <c r="B6691" s="370" t="s">
        <v>17711</v>
      </c>
      <c r="C6691" s="14" t="s">
        <v>165</v>
      </c>
      <c r="D6691" s="14" t="s">
        <v>19841</v>
      </c>
    </row>
    <row r="6692" spans="1:4" ht="15.75" customHeight="1">
      <c r="A6692" s="14" t="s">
        <v>11338</v>
      </c>
      <c r="B6692" s="370" t="s">
        <v>17712</v>
      </c>
      <c r="C6692" s="14" t="s">
        <v>165</v>
      </c>
      <c r="D6692" s="14" t="s">
        <v>19562</v>
      </c>
    </row>
    <row r="6693" spans="1:4" ht="15.75" customHeight="1">
      <c r="A6693" s="14" t="s">
        <v>11339</v>
      </c>
      <c r="B6693" s="370" t="s">
        <v>17713</v>
      </c>
      <c r="C6693" s="14" t="s">
        <v>165</v>
      </c>
      <c r="D6693" s="14" t="s">
        <v>18529</v>
      </c>
    </row>
    <row r="6694" spans="1:4" ht="15.75" customHeight="1">
      <c r="A6694" s="14" t="s">
        <v>11340</v>
      </c>
      <c r="B6694" s="370" t="s">
        <v>17714</v>
      </c>
      <c r="C6694" s="14" t="s">
        <v>165</v>
      </c>
      <c r="D6694" s="14" t="s">
        <v>18529</v>
      </c>
    </row>
    <row r="6695" spans="1:4" ht="15.75" customHeight="1">
      <c r="A6695" s="14" t="s">
        <v>11341</v>
      </c>
      <c r="B6695" s="370" t="s">
        <v>17715</v>
      </c>
      <c r="C6695" s="14" t="s">
        <v>166</v>
      </c>
      <c r="D6695" s="14" t="s">
        <v>19175</v>
      </c>
    </row>
    <row r="6696" spans="1:4" ht="15.75" customHeight="1">
      <c r="A6696" s="14" t="s">
        <v>11342</v>
      </c>
      <c r="B6696" s="370" t="s">
        <v>17716</v>
      </c>
      <c r="C6696" s="14" t="s">
        <v>166</v>
      </c>
      <c r="D6696" s="14" t="s">
        <v>22005</v>
      </c>
    </row>
    <row r="6697" spans="1:4" ht="15.75" customHeight="1">
      <c r="A6697" s="14" t="s">
        <v>11343</v>
      </c>
      <c r="B6697" s="370" t="s">
        <v>17717</v>
      </c>
      <c r="C6697" s="14" t="s">
        <v>166</v>
      </c>
      <c r="D6697" s="14" t="s">
        <v>18384</v>
      </c>
    </row>
    <row r="6698" spans="1:4" ht="15.75" customHeight="1">
      <c r="A6698" s="14" t="s">
        <v>11344</v>
      </c>
      <c r="B6698" s="370" t="s">
        <v>17718</v>
      </c>
      <c r="C6698" s="14" t="s">
        <v>166</v>
      </c>
      <c r="D6698" s="14" t="s">
        <v>19499</v>
      </c>
    </row>
    <row r="6699" spans="1:4" ht="15.75" customHeight="1">
      <c r="A6699" s="14" t="s">
        <v>11345</v>
      </c>
      <c r="B6699" s="370" t="s">
        <v>17719</v>
      </c>
      <c r="C6699" s="14" t="s">
        <v>166</v>
      </c>
      <c r="D6699" s="14" t="s">
        <v>42155</v>
      </c>
    </row>
    <row r="6700" spans="1:4" ht="15.75" customHeight="1">
      <c r="A6700" s="14" t="s">
        <v>11346</v>
      </c>
      <c r="B6700" s="370" t="s">
        <v>17720</v>
      </c>
      <c r="C6700" s="14" t="s">
        <v>166</v>
      </c>
      <c r="D6700" s="14" t="s">
        <v>19921</v>
      </c>
    </row>
    <row r="6701" spans="1:4" ht="15.75" customHeight="1">
      <c r="A6701" s="14" t="s">
        <v>11347</v>
      </c>
      <c r="B6701" s="370" t="s">
        <v>17721</v>
      </c>
      <c r="C6701" s="14" t="s">
        <v>166</v>
      </c>
      <c r="D6701" s="14" t="s">
        <v>19454</v>
      </c>
    </row>
    <row r="6702" spans="1:4" ht="15.75" customHeight="1">
      <c r="A6702" s="14" t="s">
        <v>11348</v>
      </c>
      <c r="B6702" s="370" t="s">
        <v>17722</v>
      </c>
      <c r="C6702" s="14" t="s">
        <v>166</v>
      </c>
      <c r="D6702" s="14" t="s">
        <v>18701</v>
      </c>
    </row>
    <row r="6703" spans="1:4" ht="15.75" customHeight="1">
      <c r="A6703" s="14" t="s">
        <v>11349</v>
      </c>
      <c r="B6703" s="370" t="s">
        <v>17723</v>
      </c>
      <c r="C6703" s="14" t="s">
        <v>160</v>
      </c>
      <c r="D6703" s="14" t="s">
        <v>37258</v>
      </c>
    </row>
    <row r="6704" spans="1:4" ht="15.75" customHeight="1">
      <c r="A6704" s="14" t="s">
        <v>11350</v>
      </c>
      <c r="B6704" s="370" t="s">
        <v>17724</v>
      </c>
      <c r="C6704" s="14" t="s">
        <v>160</v>
      </c>
      <c r="D6704" s="14" t="s">
        <v>42156</v>
      </c>
    </row>
    <row r="6705" spans="1:4" ht="15.75" customHeight="1">
      <c r="A6705" s="14" t="s">
        <v>11351</v>
      </c>
      <c r="B6705" s="370" t="s">
        <v>17725</v>
      </c>
      <c r="C6705" s="14" t="s">
        <v>160</v>
      </c>
      <c r="D6705" s="14" t="s">
        <v>37202</v>
      </c>
    </row>
    <row r="6706" spans="1:4" ht="15.75" customHeight="1">
      <c r="A6706" s="14" t="s">
        <v>11352</v>
      </c>
      <c r="B6706" s="370" t="s">
        <v>17726</v>
      </c>
      <c r="C6706" s="14" t="s">
        <v>160</v>
      </c>
      <c r="D6706" s="14" t="s">
        <v>19218</v>
      </c>
    </row>
    <row r="6707" spans="1:4" ht="15.75" customHeight="1">
      <c r="A6707" s="14" t="s">
        <v>11353</v>
      </c>
      <c r="B6707" s="370" t="s">
        <v>17727</v>
      </c>
      <c r="C6707" s="14" t="s">
        <v>160</v>
      </c>
      <c r="D6707" s="14" t="s">
        <v>42157</v>
      </c>
    </row>
    <row r="6708" spans="1:4" ht="15.75" customHeight="1">
      <c r="A6708" s="14" t="s">
        <v>11354</v>
      </c>
      <c r="B6708" s="370" t="s">
        <v>17728</v>
      </c>
      <c r="C6708" s="14" t="s">
        <v>160</v>
      </c>
      <c r="D6708" s="14" t="s">
        <v>42158</v>
      </c>
    </row>
    <row r="6709" spans="1:4" ht="15.75" customHeight="1">
      <c r="A6709" s="14" t="s">
        <v>11355</v>
      </c>
      <c r="B6709" s="370" t="s">
        <v>17729</v>
      </c>
      <c r="C6709" s="14" t="s">
        <v>160</v>
      </c>
      <c r="D6709" s="14" t="s">
        <v>40725</v>
      </c>
    </row>
    <row r="6710" spans="1:4" ht="15.75" customHeight="1">
      <c r="A6710" s="14" t="s">
        <v>11356</v>
      </c>
      <c r="B6710" s="370" t="s">
        <v>17730</v>
      </c>
      <c r="C6710" s="14" t="s">
        <v>160</v>
      </c>
      <c r="D6710" s="14" t="s">
        <v>42159</v>
      </c>
    </row>
    <row r="6711" spans="1:4" ht="15.75" customHeight="1">
      <c r="A6711" s="14" t="s">
        <v>11357</v>
      </c>
      <c r="B6711" s="370" t="s">
        <v>17731</v>
      </c>
      <c r="C6711" s="14" t="s">
        <v>160</v>
      </c>
      <c r="D6711" s="14" t="s">
        <v>42160</v>
      </c>
    </row>
    <row r="6712" spans="1:4" ht="15.75" customHeight="1">
      <c r="A6712" s="14" t="s">
        <v>11358</v>
      </c>
      <c r="B6712" s="370" t="s">
        <v>17732</v>
      </c>
      <c r="C6712" s="14" t="s">
        <v>160</v>
      </c>
      <c r="D6712" s="14" t="s">
        <v>42161</v>
      </c>
    </row>
    <row r="6713" spans="1:4" ht="15.75" customHeight="1">
      <c r="A6713" s="14" t="s">
        <v>11359</v>
      </c>
      <c r="B6713" s="370" t="s">
        <v>17733</v>
      </c>
      <c r="C6713" s="14" t="s">
        <v>160</v>
      </c>
      <c r="D6713" s="14" t="s">
        <v>42162</v>
      </c>
    </row>
    <row r="6714" spans="1:4" ht="15.75" customHeight="1">
      <c r="A6714" s="14" t="s">
        <v>11360</v>
      </c>
      <c r="B6714" s="370" t="s">
        <v>17734</v>
      </c>
      <c r="C6714" s="14" t="s">
        <v>160</v>
      </c>
      <c r="D6714" s="14" t="s">
        <v>42163</v>
      </c>
    </row>
    <row r="6715" spans="1:4" ht="15.75" customHeight="1">
      <c r="A6715" s="14" t="s">
        <v>11361</v>
      </c>
      <c r="B6715" s="370" t="s">
        <v>17735</v>
      </c>
      <c r="C6715" s="14" t="s">
        <v>160</v>
      </c>
      <c r="D6715" s="14" t="s">
        <v>42164</v>
      </c>
    </row>
    <row r="6716" spans="1:4" ht="15.75" customHeight="1">
      <c r="A6716" s="14" t="s">
        <v>11362</v>
      </c>
      <c r="B6716" s="370" t="s">
        <v>17736</v>
      </c>
      <c r="C6716" s="14" t="s">
        <v>166</v>
      </c>
      <c r="D6716" s="14" t="s">
        <v>42165</v>
      </c>
    </row>
    <row r="6717" spans="1:4" ht="15.75" customHeight="1">
      <c r="A6717" s="14" t="s">
        <v>11363</v>
      </c>
      <c r="B6717" s="370" t="s">
        <v>17737</v>
      </c>
      <c r="C6717" s="14" t="s">
        <v>166</v>
      </c>
      <c r="D6717" s="14" t="s">
        <v>18897</v>
      </c>
    </row>
    <row r="6718" spans="1:4" ht="15.75" customHeight="1">
      <c r="A6718" s="14" t="s">
        <v>11364</v>
      </c>
      <c r="B6718" s="370" t="s">
        <v>17738</v>
      </c>
      <c r="C6718" s="14" t="s">
        <v>166</v>
      </c>
      <c r="D6718" s="14" t="s">
        <v>42166</v>
      </c>
    </row>
    <row r="6719" spans="1:4" ht="15.75" customHeight="1">
      <c r="A6719" s="14" t="s">
        <v>11365</v>
      </c>
      <c r="B6719" s="370" t="s">
        <v>17739</v>
      </c>
      <c r="C6719" s="14" t="s">
        <v>166</v>
      </c>
      <c r="D6719" s="14" t="s">
        <v>36516</v>
      </c>
    </row>
    <row r="6720" spans="1:4" ht="15.75" customHeight="1">
      <c r="A6720" s="14" t="s">
        <v>11366</v>
      </c>
      <c r="B6720" s="370" t="s">
        <v>17740</v>
      </c>
      <c r="C6720" s="14" t="s">
        <v>166</v>
      </c>
      <c r="D6720" s="14" t="s">
        <v>18548</v>
      </c>
    </row>
    <row r="6721" spans="1:4" ht="15.75" customHeight="1">
      <c r="A6721" s="14" t="s">
        <v>11367</v>
      </c>
      <c r="B6721" s="370" t="s">
        <v>17741</v>
      </c>
      <c r="C6721" s="14" t="s">
        <v>166</v>
      </c>
      <c r="D6721" s="14" t="s">
        <v>18550</v>
      </c>
    </row>
    <row r="6722" spans="1:4" ht="15.75" customHeight="1">
      <c r="A6722" s="14" t="s">
        <v>11368</v>
      </c>
      <c r="B6722" s="370" t="s">
        <v>17742</v>
      </c>
      <c r="C6722" s="14" t="s">
        <v>165</v>
      </c>
      <c r="D6722" s="14" t="s">
        <v>42167</v>
      </c>
    </row>
    <row r="6723" spans="1:4" ht="15.75" customHeight="1">
      <c r="A6723" s="14" t="s">
        <v>11369</v>
      </c>
      <c r="B6723" s="370" t="s">
        <v>17743</v>
      </c>
      <c r="C6723" s="14" t="s">
        <v>166</v>
      </c>
      <c r="D6723" s="14" t="s">
        <v>18878</v>
      </c>
    </row>
    <row r="6724" spans="1:4" ht="15.75" customHeight="1">
      <c r="A6724" s="14" t="s">
        <v>11370</v>
      </c>
      <c r="B6724" s="370" t="s">
        <v>17744</v>
      </c>
      <c r="C6724" s="14" t="s">
        <v>166</v>
      </c>
      <c r="D6724" s="14" t="s">
        <v>18793</v>
      </c>
    </row>
    <row r="6725" spans="1:4" ht="15.75" customHeight="1">
      <c r="A6725" s="14" t="s">
        <v>11371</v>
      </c>
      <c r="B6725" s="370" t="s">
        <v>17745</v>
      </c>
      <c r="C6725" s="14" t="s">
        <v>160</v>
      </c>
      <c r="D6725" s="14" t="s">
        <v>18914</v>
      </c>
    </row>
    <row r="6726" spans="1:4" ht="15.75" customHeight="1">
      <c r="A6726" s="14" t="s">
        <v>11372</v>
      </c>
      <c r="B6726" s="370" t="s">
        <v>17746</v>
      </c>
      <c r="C6726" s="14" t="s">
        <v>167</v>
      </c>
      <c r="D6726" s="14" t="s">
        <v>18487</v>
      </c>
    </row>
    <row r="6727" spans="1:4" ht="15.75" customHeight="1">
      <c r="A6727" s="14" t="s">
        <v>11373</v>
      </c>
      <c r="B6727" s="370" t="s">
        <v>17747</v>
      </c>
      <c r="C6727" s="14" t="s">
        <v>166</v>
      </c>
      <c r="D6727" s="14" t="s">
        <v>42168</v>
      </c>
    </row>
    <row r="6728" spans="1:4" ht="15.75" customHeight="1">
      <c r="A6728" s="14" t="s">
        <v>11374</v>
      </c>
      <c r="B6728" s="370" t="s">
        <v>17748</v>
      </c>
      <c r="C6728" s="14" t="s">
        <v>160</v>
      </c>
      <c r="D6728" s="14" t="s">
        <v>42169</v>
      </c>
    </row>
    <row r="6729" spans="1:4" ht="15.75" customHeight="1">
      <c r="A6729" s="14" t="s">
        <v>11375</v>
      </c>
      <c r="B6729" s="370" t="s">
        <v>17749</v>
      </c>
      <c r="C6729" s="14" t="s">
        <v>167</v>
      </c>
      <c r="D6729" s="14" t="s">
        <v>37282</v>
      </c>
    </row>
    <row r="6730" spans="1:4" ht="15.75" customHeight="1">
      <c r="A6730" s="14" t="s">
        <v>11376</v>
      </c>
      <c r="B6730" s="370" t="s">
        <v>17750</v>
      </c>
      <c r="C6730" s="14" t="s">
        <v>167</v>
      </c>
      <c r="D6730" s="14" t="s">
        <v>37283</v>
      </c>
    </row>
    <row r="6731" spans="1:4" ht="15.75" customHeight="1">
      <c r="A6731" s="14" t="s">
        <v>11377</v>
      </c>
      <c r="B6731" s="370" t="s">
        <v>17751</v>
      </c>
      <c r="C6731" s="14" t="s">
        <v>167</v>
      </c>
      <c r="D6731" s="14" t="s">
        <v>37284</v>
      </c>
    </row>
    <row r="6732" spans="1:4" ht="15.75" customHeight="1">
      <c r="A6732" s="14" t="s">
        <v>11378</v>
      </c>
      <c r="B6732" s="370" t="s">
        <v>17752</v>
      </c>
      <c r="C6732" s="14" t="s">
        <v>167</v>
      </c>
      <c r="D6732" s="14" t="s">
        <v>18382</v>
      </c>
    </row>
    <row r="6733" spans="1:4" ht="15.75" customHeight="1">
      <c r="A6733" s="14" t="s">
        <v>11379</v>
      </c>
      <c r="B6733" s="370" t="s">
        <v>17753</v>
      </c>
      <c r="C6733" s="14" t="s">
        <v>167</v>
      </c>
      <c r="D6733" s="14" t="s">
        <v>39087</v>
      </c>
    </row>
    <row r="6734" spans="1:4" ht="15.75" customHeight="1">
      <c r="A6734" s="14" t="s">
        <v>11380</v>
      </c>
      <c r="B6734" s="370" t="s">
        <v>17754</v>
      </c>
      <c r="C6734" s="14" t="s">
        <v>167</v>
      </c>
      <c r="D6734" s="14" t="s">
        <v>37285</v>
      </c>
    </row>
    <row r="6735" spans="1:4" ht="15.75" customHeight="1">
      <c r="A6735" s="14" t="s">
        <v>11381</v>
      </c>
      <c r="B6735" s="370" t="s">
        <v>17755</v>
      </c>
      <c r="C6735" s="14" t="s">
        <v>167</v>
      </c>
      <c r="D6735" s="14" t="s">
        <v>42170</v>
      </c>
    </row>
    <row r="6736" spans="1:4" ht="15.75" customHeight="1">
      <c r="A6736" s="14" t="s">
        <v>11382</v>
      </c>
      <c r="B6736" s="370" t="s">
        <v>17756</v>
      </c>
      <c r="C6736" s="14" t="s">
        <v>167</v>
      </c>
      <c r="D6736" s="14" t="s">
        <v>37286</v>
      </c>
    </row>
    <row r="6737" spans="1:4" ht="15.75" customHeight="1">
      <c r="A6737" s="14" t="s">
        <v>11383</v>
      </c>
      <c r="B6737" s="370" t="s">
        <v>17757</v>
      </c>
      <c r="C6737" s="14" t="s">
        <v>167</v>
      </c>
      <c r="D6737" s="14" t="s">
        <v>42171</v>
      </c>
    </row>
    <row r="6738" spans="1:4" ht="15.75" customHeight="1">
      <c r="A6738" s="14" t="s">
        <v>11384</v>
      </c>
      <c r="B6738" s="370" t="s">
        <v>17758</v>
      </c>
      <c r="C6738" s="14" t="s">
        <v>166</v>
      </c>
      <c r="D6738" s="14" t="s">
        <v>18500</v>
      </c>
    </row>
    <row r="6739" spans="1:4" ht="15.75" customHeight="1">
      <c r="A6739" s="14" t="s">
        <v>11385</v>
      </c>
      <c r="B6739" s="370" t="s">
        <v>17759</v>
      </c>
      <c r="C6739" s="14" t="s">
        <v>160</v>
      </c>
      <c r="D6739" s="14" t="s">
        <v>19735</v>
      </c>
    </row>
    <row r="6740" spans="1:4" ht="15.75" customHeight="1">
      <c r="A6740" s="14" t="s">
        <v>11386</v>
      </c>
      <c r="B6740" s="370" t="s">
        <v>17760</v>
      </c>
      <c r="C6740" s="14" t="s">
        <v>166</v>
      </c>
      <c r="D6740" s="14" t="s">
        <v>19247</v>
      </c>
    </row>
    <row r="6741" spans="1:4" ht="15.75" customHeight="1">
      <c r="A6741" s="14" t="s">
        <v>11387</v>
      </c>
      <c r="B6741" s="370" t="s">
        <v>17761</v>
      </c>
      <c r="C6741" s="14" t="s">
        <v>166</v>
      </c>
      <c r="D6741" s="14" t="s">
        <v>18832</v>
      </c>
    </row>
    <row r="6742" spans="1:4" ht="15.75" customHeight="1">
      <c r="A6742" s="14" t="s">
        <v>11388</v>
      </c>
      <c r="B6742" s="370" t="s">
        <v>17762</v>
      </c>
      <c r="C6742" s="14" t="s">
        <v>166</v>
      </c>
      <c r="D6742" s="14" t="s">
        <v>37287</v>
      </c>
    </row>
    <row r="6743" spans="1:4" ht="15.75" customHeight="1">
      <c r="A6743" s="14" t="s">
        <v>11389</v>
      </c>
      <c r="B6743" s="370" t="s">
        <v>17763</v>
      </c>
      <c r="C6743" s="14" t="s">
        <v>166</v>
      </c>
      <c r="D6743" s="14" t="s">
        <v>42172</v>
      </c>
    </row>
    <row r="6744" spans="1:4" ht="15.75" customHeight="1">
      <c r="A6744" s="14" t="s">
        <v>11390</v>
      </c>
      <c r="B6744" s="370" t="s">
        <v>17764</v>
      </c>
      <c r="C6744" s="14" t="s">
        <v>166</v>
      </c>
      <c r="D6744" s="14" t="s">
        <v>19363</v>
      </c>
    </row>
    <row r="6745" spans="1:4" ht="15.75" customHeight="1">
      <c r="A6745" s="14" t="s">
        <v>11391</v>
      </c>
      <c r="B6745" s="370" t="s">
        <v>17765</v>
      </c>
      <c r="C6745" s="14" t="s">
        <v>166</v>
      </c>
      <c r="D6745" s="14" t="s">
        <v>42173</v>
      </c>
    </row>
    <row r="6746" spans="1:4" ht="15.75" customHeight="1">
      <c r="A6746" s="14" t="s">
        <v>11392</v>
      </c>
      <c r="B6746" s="370" t="s">
        <v>17766</v>
      </c>
      <c r="C6746" s="14" t="s">
        <v>166</v>
      </c>
      <c r="D6746" s="14" t="s">
        <v>19064</v>
      </c>
    </row>
    <row r="6747" spans="1:4" ht="15.75" customHeight="1">
      <c r="A6747" s="14" t="s">
        <v>11393</v>
      </c>
      <c r="B6747" s="370" t="s">
        <v>17767</v>
      </c>
      <c r="C6747" s="14" t="s">
        <v>166</v>
      </c>
      <c r="D6747" s="14" t="s">
        <v>42174</v>
      </c>
    </row>
    <row r="6748" spans="1:4" ht="15.75" customHeight="1">
      <c r="A6748" s="14" t="s">
        <v>11394</v>
      </c>
      <c r="B6748" s="370" t="s">
        <v>17768</v>
      </c>
      <c r="C6748" s="14" t="s">
        <v>166</v>
      </c>
      <c r="D6748" s="14" t="s">
        <v>21624</v>
      </c>
    </row>
    <row r="6749" spans="1:4" ht="15.75" customHeight="1">
      <c r="A6749" s="14" t="s">
        <v>11395</v>
      </c>
      <c r="B6749" s="370" t="s">
        <v>17769</v>
      </c>
      <c r="C6749" s="14" t="s">
        <v>166</v>
      </c>
      <c r="D6749" s="14" t="s">
        <v>39243</v>
      </c>
    </row>
    <row r="6750" spans="1:4" ht="15.75" customHeight="1">
      <c r="A6750" s="14" t="s">
        <v>11396</v>
      </c>
      <c r="B6750" s="370" t="s">
        <v>17770</v>
      </c>
      <c r="C6750" s="14" t="s">
        <v>166</v>
      </c>
      <c r="D6750" s="14" t="s">
        <v>19697</v>
      </c>
    </row>
    <row r="6751" spans="1:4" ht="15.75" customHeight="1">
      <c r="A6751" s="14" t="s">
        <v>11397</v>
      </c>
      <c r="B6751" s="370" t="s">
        <v>17771</v>
      </c>
      <c r="C6751" s="14" t="s">
        <v>166</v>
      </c>
      <c r="D6751" s="14" t="s">
        <v>19758</v>
      </c>
    </row>
    <row r="6752" spans="1:4" ht="15.75" customHeight="1">
      <c r="A6752" s="14" t="s">
        <v>11398</v>
      </c>
      <c r="B6752" s="370" t="s">
        <v>17772</v>
      </c>
      <c r="C6752" s="14" t="s">
        <v>166</v>
      </c>
      <c r="D6752" s="14" t="s">
        <v>21873</v>
      </c>
    </row>
    <row r="6753" spans="1:4" ht="15.75" customHeight="1">
      <c r="A6753" s="14" t="s">
        <v>11399</v>
      </c>
      <c r="B6753" s="370" t="s">
        <v>17773</v>
      </c>
      <c r="C6753" s="14" t="s">
        <v>166</v>
      </c>
      <c r="D6753" s="14" t="s">
        <v>19674</v>
      </c>
    </row>
    <row r="6754" spans="1:4" ht="15.75" customHeight="1">
      <c r="A6754" s="14" t="s">
        <v>11400</v>
      </c>
      <c r="B6754" s="370" t="s">
        <v>17774</v>
      </c>
      <c r="C6754" s="14" t="s">
        <v>166</v>
      </c>
      <c r="D6754" s="14" t="s">
        <v>18572</v>
      </c>
    </row>
    <row r="6755" spans="1:4" ht="15.75" customHeight="1">
      <c r="A6755" s="14" t="s">
        <v>11401</v>
      </c>
      <c r="B6755" s="370" t="s">
        <v>17775</v>
      </c>
      <c r="C6755" s="14" t="s">
        <v>166</v>
      </c>
      <c r="D6755" s="14" t="s">
        <v>19676</v>
      </c>
    </row>
    <row r="6756" spans="1:4" ht="15.75" customHeight="1">
      <c r="A6756" s="14" t="s">
        <v>11402</v>
      </c>
      <c r="B6756" s="370" t="s">
        <v>17776</v>
      </c>
      <c r="C6756" s="14" t="s">
        <v>166</v>
      </c>
      <c r="D6756" s="14" t="s">
        <v>18562</v>
      </c>
    </row>
    <row r="6757" spans="1:4" ht="15.75" customHeight="1">
      <c r="A6757" s="14" t="s">
        <v>11403</v>
      </c>
      <c r="B6757" s="370" t="s">
        <v>17777</v>
      </c>
      <c r="C6757" s="14" t="s">
        <v>165</v>
      </c>
      <c r="D6757" s="14" t="s">
        <v>37288</v>
      </c>
    </row>
    <row r="6758" spans="1:4" ht="15.75" customHeight="1">
      <c r="A6758" s="14" t="s">
        <v>11404</v>
      </c>
      <c r="B6758" s="370" t="s">
        <v>17778</v>
      </c>
      <c r="C6758" s="14" t="s">
        <v>165</v>
      </c>
      <c r="D6758" s="14" t="s">
        <v>37289</v>
      </c>
    </row>
    <row r="6759" spans="1:4" ht="15.75" customHeight="1">
      <c r="A6759" s="14" t="s">
        <v>11405</v>
      </c>
      <c r="B6759" s="370" t="s">
        <v>17779</v>
      </c>
      <c r="C6759" s="14" t="s">
        <v>165</v>
      </c>
      <c r="D6759" s="14" t="s">
        <v>42175</v>
      </c>
    </row>
    <row r="6760" spans="1:4" ht="15.75" customHeight="1">
      <c r="A6760" s="14" t="s">
        <v>11406</v>
      </c>
      <c r="B6760" s="370" t="s">
        <v>17780</v>
      </c>
      <c r="C6760" s="14" t="s">
        <v>165</v>
      </c>
      <c r="D6760" s="14" t="s">
        <v>42176</v>
      </c>
    </row>
    <row r="6761" spans="1:4" ht="15.75" customHeight="1">
      <c r="A6761" s="14" t="s">
        <v>11407</v>
      </c>
      <c r="B6761" s="370" t="s">
        <v>17781</v>
      </c>
      <c r="C6761" s="14" t="s">
        <v>166</v>
      </c>
      <c r="D6761" s="14" t="s">
        <v>36489</v>
      </c>
    </row>
    <row r="6762" spans="1:4" ht="15.75" customHeight="1">
      <c r="A6762" s="14" t="s">
        <v>11408</v>
      </c>
      <c r="B6762" s="370" t="s">
        <v>17782</v>
      </c>
      <c r="C6762" s="14" t="s">
        <v>165</v>
      </c>
      <c r="D6762" s="14" t="s">
        <v>37290</v>
      </c>
    </row>
    <row r="6763" spans="1:4" ht="15.75" customHeight="1">
      <c r="A6763" s="14" t="s">
        <v>11409</v>
      </c>
      <c r="B6763" s="370" t="s">
        <v>17783</v>
      </c>
      <c r="C6763" s="14" t="s">
        <v>165</v>
      </c>
      <c r="D6763" s="14" t="s">
        <v>37291</v>
      </c>
    </row>
    <row r="6764" spans="1:4" ht="15.75" customHeight="1">
      <c r="A6764" s="14" t="s">
        <v>11410</v>
      </c>
      <c r="B6764" s="370" t="s">
        <v>17784</v>
      </c>
      <c r="C6764" s="14" t="s">
        <v>165</v>
      </c>
      <c r="D6764" s="14" t="s">
        <v>42177</v>
      </c>
    </row>
    <row r="6765" spans="1:4" ht="15.75" customHeight="1">
      <c r="A6765" s="14" t="s">
        <v>11411</v>
      </c>
      <c r="B6765" s="370" t="s">
        <v>17785</v>
      </c>
      <c r="C6765" s="14" t="s">
        <v>165</v>
      </c>
      <c r="D6765" s="14" t="s">
        <v>41813</v>
      </c>
    </row>
    <row r="6766" spans="1:4" ht="15.75" customHeight="1">
      <c r="A6766" s="14" t="s">
        <v>11412</v>
      </c>
      <c r="B6766" s="370" t="s">
        <v>17786</v>
      </c>
      <c r="C6766" s="14" t="s">
        <v>165</v>
      </c>
      <c r="D6766" s="14" t="s">
        <v>18504</v>
      </c>
    </row>
    <row r="6767" spans="1:4" ht="15.75" customHeight="1">
      <c r="A6767" s="14" t="s">
        <v>11413</v>
      </c>
      <c r="B6767" s="370" t="s">
        <v>17787</v>
      </c>
      <c r="C6767" s="14" t="s">
        <v>160</v>
      </c>
      <c r="D6767" s="14" t="s">
        <v>18504</v>
      </c>
    </row>
    <row r="6768" spans="1:4" ht="15.75" customHeight="1">
      <c r="A6768" s="14" t="s">
        <v>11414</v>
      </c>
      <c r="B6768" s="370" t="s">
        <v>17788</v>
      </c>
      <c r="C6768" s="14" t="s">
        <v>160</v>
      </c>
      <c r="D6768" s="14" t="s">
        <v>18681</v>
      </c>
    </row>
    <row r="6769" spans="1:4" ht="15.75" customHeight="1">
      <c r="A6769" s="14" t="s">
        <v>11415</v>
      </c>
      <c r="B6769" s="370" t="s">
        <v>17789</v>
      </c>
      <c r="C6769" s="14" t="s">
        <v>165</v>
      </c>
      <c r="D6769" s="14" t="s">
        <v>36827</v>
      </c>
    </row>
    <row r="6770" spans="1:4" ht="15.75" customHeight="1">
      <c r="A6770" s="14" t="s">
        <v>11416</v>
      </c>
      <c r="B6770" s="370" t="s">
        <v>17790</v>
      </c>
      <c r="C6770" s="14" t="s">
        <v>165</v>
      </c>
      <c r="D6770" s="14" t="s">
        <v>18698</v>
      </c>
    </row>
    <row r="6771" spans="1:4" ht="15.75" customHeight="1">
      <c r="A6771" s="14" t="s">
        <v>11417</v>
      </c>
      <c r="B6771" s="370" t="s">
        <v>17791</v>
      </c>
      <c r="C6771" s="14" t="s">
        <v>165</v>
      </c>
      <c r="D6771" s="14" t="s">
        <v>18547</v>
      </c>
    </row>
    <row r="6772" spans="1:4" ht="15.75" customHeight="1">
      <c r="A6772" s="14" t="s">
        <v>11418</v>
      </c>
      <c r="B6772" s="370" t="s">
        <v>17792</v>
      </c>
      <c r="C6772" s="14" t="s">
        <v>165</v>
      </c>
      <c r="D6772" s="14" t="s">
        <v>18728</v>
      </c>
    </row>
    <row r="6773" spans="1:4" ht="15.75" customHeight="1">
      <c r="A6773" s="14" t="s">
        <v>11419</v>
      </c>
      <c r="B6773" s="370" t="s">
        <v>17793</v>
      </c>
      <c r="C6773" s="14" t="s">
        <v>149</v>
      </c>
      <c r="D6773" s="14" t="s">
        <v>36600</v>
      </c>
    </row>
    <row r="6774" spans="1:4" ht="15.75" customHeight="1">
      <c r="A6774" s="14" t="s">
        <v>11420</v>
      </c>
      <c r="B6774" s="370" t="s">
        <v>17794</v>
      </c>
      <c r="C6774" s="14" t="s">
        <v>165</v>
      </c>
      <c r="D6774" s="14" t="s">
        <v>36421</v>
      </c>
    </row>
    <row r="6775" spans="1:4" ht="15.75" customHeight="1">
      <c r="A6775" s="14" t="s">
        <v>11421</v>
      </c>
      <c r="B6775" s="370" t="s">
        <v>17795</v>
      </c>
      <c r="C6775" s="14" t="s">
        <v>160</v>
      </c>
      <c r="D6775" s="14" t="s">
        <v>21984</v>
      </c>
    </row>
    <row r="6776" spans="1:4" ht="15.75" customHeight="1">
      <c r="A6776" s="14" t="s">
        <v>11422</v>
      </c>
      <c r="B6776" s="370" t="s">
        <v>17796</v>
      </c>
      <c r="C6776" s="14" t="s">
        <v>165</v>
      </c>
      <c r="D6776" s="14" t="s">
        <v>42178</v>
      </c>
    </row>
    <row r="6777" spans="1:4" ht="15.75" customHeight="1">
      <c r="A6777" s="14" t="s">
        <v>11423</v>
      </c>
      <c r="B6777" s="370" t="s">
        <v>17797</v>
      </c>
      <c r="C6777" s="14" t="s">
        <v>165</v>
      </c>
      <c r="D6777" s="14" t="s">
        <v>42179</v>
      </c>
    </row>
    <row r="6778" spans="1:4" ht="15.75" customHeight="1">
      <c r="A6778" s="14" t="s">
        <v>11424</v>
      </c>
      <c r="B6778" s="370" t="s">
        <v>17798</v>
      </c>
      <c r="C6778" s="14" t="s">
        <v>165</v>
      </c>
      <c r="D6778" s="14" t="s">
        <v>18689</v>
      </c>
    </row>
    <row r="6779" spans="1:4" ht="15.75" customHeight="1">
      <c r="A6779" s="14" t="s">
        <v>11425</v>
      </c>
      <c r="B6779" s="370" t="s">
        <v>17799</v>
      </c>
      <c r="C6779" s="14" t="s">
        <v>160</v>
      </c>
      <c r="D6779" s="14" t="s">
        <v>19191</v>
      </c>
    </row>
    <row r="6780" spans="1:4" ht="15.75" customHeight="1">
      <c r="A6780" s="14" t="s">
        <v>11426</v>
      </c>
      <c r="B6780" s="370" t="s">
        <v>17800</v>
      </c>
      <c r="C6780" s="14" t="s">
        <v>160</v>
      </c>
      <c r="D6780" s="14" t="s">
        <v>18640</v>
      </c>
    </row>
    <row r="6781" spans="1:4" ht="15.75" customHeight="1">
      <c r="A6781" s="14" t="s">
        <v>11427</v>
      </c>
      <c r="B6781" s="370" t="s">
        <v>17801</v>
      </c>
      <c r="C6781" s="14" t="s">
        <v>169</v>
      </c>
      <c r="D6781" s="14" t="s">
        <v>19241</v>
      </c>
    </row>
    <row r="6782" spans="1:4" ht="15.75" customHeight="1">
      <c r="A6782" s="14" t="s">
        <v>11428</v>
      </c>
      <c r="B6782" s="370" t="s">
        <v>17802</v>
      </c>
      <c r="C6782" s="14" t="s">
        <v>169</v>
      </c>
      <c r="D6782" s="14" t="s">
        <v>19478</v>
      </c>
    </row>
    <row r="6783" spans="1:4" ht="15.75" customHeight="1">
      <c r="A6783" s="14" t="s">
        <v>11429</v>
      </c>
      <c r="B6783" s="370" t="s">
        <v>17803</v>
      </c>
      <c r="C6783" s="14" t="s">
        <v>169</v>
      </c>
      <c r="D6783" s="14" t="s">
        <v>42180</v>
      </c>
    </row>
    <row r="6784" spans="1:4" ht="15.75" customHeight="1">
      <c r="A6784" s="14" t="s">
        <v>11430</v>
      </c>
      <c r="B6784" s="370" t="s">
        <v>17804</v>
      </c>
      <c r="C6784" s="14" t="s">
        <v>169</v>
      </c>
      <c r="D6784" s="14" t="s">
        <v>19357</v>
      </c>
    </row>
    <row r="6785" spans="1:4" ht="15.75" customHeight="1">
      <c r="A6785" s="14" t="s">
        <v>11431</v>
      </c>
      <c r="B6785" s="370" t="s">
        <v>17805</v>
      </c>
      <c r="C6785" s="14" t="s">
        <v>169</v>
      </c>
      <c r="D6785" s="14" t="s">
        <v>39294</v>
      </c>
    </row>
    <row r="6786" spans="1:4" ht="15.75" customHeight="1">
      <c r="A6786" s="14" t="s">
        <v>11432</v>
      </c>
      <c r="B6786" s="370" t="s">
        <v>17806</v>
      </c>
      <c r="C6786" s="14" t="s">
        <v>169</v>
      </c>
      <c r="D6786" s="14" t="s">
        <v>42181</v>
      </c>
    </row>
    <row r="6787" spans="1:4" ht="15.75" customHeight="1">
      <c r="A6787" s="14" t="s">
        <v>11433</v>
      </c>
      <c r="B6787" s="370" t="s">
        <v>17807</v>
      </c>
      <c r="C6787" s="14" t="s">
        <v>168</v>
      </c>
      <c r="D6787" s="14" t="s">
        <v>19571</v>
      </c>
    </row>
    <row r="6788" spans="1:4" ht="15.75" customHeight="1">
      <c r="A6788" s="14" t="s">
        <v>11434</v>
      </c>
      <c r="B6788" s="370" t="s">
        <v>17808</v>
      </c>
      <c r="C6788" s="14" t="s">
        <v>168</v>
      </c>
      <c r="D6788" s="14" t="s">
        <v>42182</v>
      </c>
    </row>
    <row r="6789" spans="1:4" ht="15.75" customHeight="1">
      <c r="A6789" s="14" t="s">
        <v>11435</v>
      </c>
      <c r="B6789" s="370" t="s">
        <v>17809</v>
      </c>
      <c r="C6789" s="14" t="s">
        <v>168</v>
      </c>
      <c r="D6789" s="14" t="s">
        <v>19402</v>
      </c>
    </row>
    <row r="6790" spans="1:4" ht="15.75" customHeight="1">
      <c r="A6790" s="14" t="s">
        <v>11436</v>
      </c>
      <c r="B6790" s="370" t="s">
        <v>17810</v>
      </c>
      <c r="C6790" s="14" t="s">
        <v>168</v>
      </c>
      <c r="D6790" s="14" t="s">
        <v>19155</v>
      </c>
    </row>
    <row r="6791" spans="1:4" ht="15.75" customHeight="1">
      <c r="A6791" s="14" t="s">
        <v>11437</v>
      </c>
      <c r="B6791" s="370" t="s">
        <v>17811</v>
      </c>
      <c r="C6791" s="14" t="s">
        <v>168</v>
      </c>
      <c r="D6791" s="14" t="s">
        <v>21978</v>
      </c>
    </row>
    <row r="6792" spans="1:4" ht="15.75" customHeight="1">
      <c r="A6792" s="14" t="s">
        <v>11438</v>
      </c>
      <c r="B6792" s="370" t="s">
        <v>17812</v>
      </c>
      <c r="C6792" s="14" t="s">
        <v>168</v>
      </c>
      <c r="D6792" s="14" t="s">
        <v>18544</v>
      </c>
    </row>
    <row r="6793" spans="1:4" ht="15.75" customHeight="1">
      <c r="A6793" s="14" t="s">
        <v>11439</v>
      </c>
      <c r="B6793" s="370" t="s">
        <v>17813</v>
      </c>
      <c r="C6793" s="14" t="s">
        <v>169</v>
      </c>
      <c r="D6793" s="14" t="s">
        <v>18666</v>
      </c>
    </row>
    <row r="6794" spans="1:4" ht="15.75" customHeight="1">
      <c r="A6794" s="14" t="s">
        <v>11440</v>
      </c>
      <c r="B6794" s="370" t="s">
        <v>17814</v>
      </c>
      <c r="C6794" s="14" t="s">
        <v>169</v>
      </c>
      <c r="D6794" s="14" t="s">
        <v>19492</v>
      </c>
    </row>
    <row r="6795" spans="1:4" ht="15.75" customHeight="1">
      <c r="A6795" s="14" t="s">
        <v>11441</v>
      </c>
      <c r="B6795" s="370" t="s">
        <v>17815</v>
      </c>
      <c r="C6795" s="14" t="s">
        <v>169</v>
      </c>
      <c r="D6795" s="14" t="s">
        <v>18556</v>
      </c>
    </row>
    <row r="6796" spans="1:4" ht="15.75" customHeight="1">
      <c r="A6796" s="14" t="s">
        <v>11442</v>
      </c>
      <c r="B6796" s="370" t="s">
        <v>17816</v>
      </c>
      <c r="C6796" s="14" t="s">
        <v>168</v>
      </c>
      <c r="D6796" s="14" t="s">
        <v>19335</v>
      </c>
    </row>
    <row r="6797" spans="1:4" ht="15.75" customHeight="1">
      <c r="A6797" s="14" t="s">
        <v>11443</v>
      </c>
      <c r="B6797" s="370" t="s">
        <v>17817</v>
      </c>
      <c r="C6797" s="14" t="s">
        <v>168</v>
      </c>
      <c r="D6797" s="14" t="s">
        <v>19693</v>
      </c>
    </row>
    <row r="6798" spans="1:4" ht="15.75" customHeight="1">
      <c r="A6798" s="14" t="s">
        <v>11444</v>
      </c>
      <c r="B6798" s="370" t="s">
        <v>17818</v>
      </c>
      <c r="C6798" s="14" t="s">
        <v>168</v>
      </c>
      <c r="D6798" s="14" t="s">
        <v>18481</v>
      </c>
    </row>
    <row r="6799" spans="1:4" ht="15.75" customHeight="1">
      <c r="A6799" s="14" t="s">
        <v>11445</v>
      </c>
      <c r="B6799" s="370" t="s">
        <v>17819</v>
      </c>
      <c r="C6799" s="14" t="s">
        <v>169</v>
      </c>
      <c r="D6799" s="14" t="s">
        <v>36557</v>
      </c>
    </row>
    <row r="6800" spans="1:4" ht="15.75" customHeight="1">
      <c r="A6800" s="14" t="s">
        <v>11446</v>
      </c>
      <c r="B6800" s="370" t="s">
        <v>17820</v>
      </c>
      <c r="C6800" s="14" t="s">
        <v>169</v>
      </c>
      <c r="D6800" s="14" t="s">
        <v>18691</v>
      </c>
    </row>
    <row r="6801" spans="1:4" ht="15.75" customHeight="1">
      <c r="A6801" s="14" t="s">
        <v>11447</v>
      </c>
      <c r="B6801" s="370" t="s">
        <v>17821</v>
      </c>
      <c r="C6801" s="14" t="s">
        <v>169</v>
      </c>
      <c r="D6801" s="14" t="s">
        <v>19521</v>
      </c>
    </row>
    <row r="6802" spans="1:4" ht="15.75" customHeight="1">
      <c r="A6802" s="14" t="s">
        <v>11448</v>
      </c>
      <c r="B6802" s="370" t="s">
        <v>17822</v>
      </c>
      <c r="C6802" s="14" t="s">
        <v>168</v>
      </c>
      <c r="D6802" s="14" t="s">
        <v>19345</v>
      </c>
    </row>
    <row r="6803" spans="1:4" ht="15.75" customHeight="1">
      <c r="A6803" s="14" t="s">
        <v>11449</v>
      </c>
      <c r="B6803" s="370" t="s">
        <v>17823</v>
      </c>
      <c r="C6803" s="14" t="s">
        <v>168</v>
      </c>
      <c r="D6803" s="14" t="s">
        <v>19352</v>
      </c>
    </row>
    <row r="6804" spans="1:4" ht="15.75" customHeight="1">
      <c r="A6804" s="14" t="s">
        <v>11450</v>
      </c>
      <c r="B6804" s="370" t="s">
        <v>17824</v>
      </c>
      <c r="C6804" s="14" t="s">
        <v>168</v>
      </c>
      <c r="D6804" s="14" t="s">
        <v>18560</v>
      </c>
    </row>
    <row r="6805" spans="1:4" ht="15.75" customHeight="1">
      <c r="A6805" s="14" t="s">
        <v>11451</v>
      </c>
      <c r="B6805" s="370" t="s">
        <v>17825</v>
      </c>
      <c r="C6805" s="14" t="s">
        <v>169</v>
      </c>
      <c r="D6805" s="14" t="s">
        <v>19157</v>
      </c>
    </row>
    <row r="6806" spans="1:4" ht="15.75" customHeight="1">
      <c r="A6806" s="14" t="s">
        <v>11452</v>
      </c>
      <c r="B6806" s="370" t="s">
        <v>17826</v>
      </c>
      <c r="C6806" s="14" t="s">
        <v>169</v>
      </c>
      <c r="D6806" s="14" t="s">
        <v>19577</v>
      </c>
    </row>
    <row r="6807" spans="1:4" ht="15.75" customHeight="1">
      <c r="A6807" s="14" t="s">
        <v>11453</v>
      </c>
      <c r="B6807" s="370" t="s">
        <v>17827</v>
      </c>
      <c r="C6807" s="14" t="s">
        <v>169</v>
      </c>
      <c r="D6807" s="14" t="s">
        <v>36560</v>
      </c>
    </row>
    <row r="6808" spans="1:4" ht="15.75" customHeight="1">
      <c r="A6808" s="14" t="s">
        <v>11454</v>
      </c>
      <c r="B6808" s="370" t="s">
        <v>17828</v>
      </c>
      <c r="C6808" s="14" t="s">
        <v>169</v>
      </c>
      <c r="D6808" s="14" t="s">
        <v>42183</v>
      </c>
    </row>
    <row r="6809" spans="1:4" ht="15.75" customHeight="1">
      <c r="A6809" s="14" t="s">
        <v>11455</v>
      </c>
      <c r="B6809" s="370" t="s">
        <v>17829</v>
      </c>
      <c r="C6809" s="14" t="s">
        <v>169</v>
      </c>
      <c r="D6809" s="14" t="s">
        <v>18805</v>
      </c>
    </row>
    <row r="6810" spans="1:4" ht="15.75" customHeight="1">
      <c r="A6810" s="14" t="s">
        <v>11456</v>
      </c>
      <c r="B6810" s="370" t="s">
        <v>17830</v>
      </c>
      <c r="C6810" s="14" t="s">
        <v>169</v>
      </c>
      <c r="D6810" s="14" t="s">
        <v>21789</v>
      </c>
    </row>
    <row r="6811" spans="1:4" ht="15.75" customHeight="1">
      <c r="A6811" s="14" t="s">
        <v>11457</v>
      </c>
      <c r="B6811" s="370" t="s">
        <v>17831</v>
      </c>
      <c r="C6811" s="14" t="s">
        <v>169</v>
      </c>
      <c r="D6811" s="14" t="s">
        <v>18413</v>
      </c>
    </row>
    <row r="6812" spans="1:4" ht="15.75" customHeight="1">
      <c r="A6812" s="14" t="s">
        <v>11458</v>
      </c>
      <c r="B6812" s="370" t="s">
        <v>17832</v>
      </c>
      <c r="C6812" s="14" t="s">
        <v>169</v>
      </c>
      <c r="D6812" s="14" t="s">
        <v>18949</v>
      </c>
    </row>
    <row r="6813" spans="1:4" ht="15.75" customHeight="1">
      <c r="A6813" s="14" t="s">
        <v>11459</v>
      </c>
      <c r="B6813" s="370" t="s">
        <v>17833</v>
      </c>
      <c r="C6813" s="14" t="s">
        <v>168</v>
      </c>
      <c r="D6813" s="14" t="s">
        <v>42184</v>
      </c>
    </row>
    <row r="6814" spans="1:4" ht="15.75" customHeight="1">
      <c r="A6814" s="14" t="s">
        <v>11460</v>
      </c>
      <c r="B6814" s="370" t="s">
        <v>17834</v>
      </c>
      <c r="C6814" s="14" t="s">
        <v>168</v>
      </c>
      <c r="D6814" s="14" t="s">
        <v>39161</v>
      </c>
    </row>
    <row r="6815" spans="1:4" ht="15.75" customHeight="1">
      <c r="A6815" s="14" t="s">
        <v>11461</v>
      </c>
      <c r="B6815" s="370" t="s">
        <v>17835</v>
      </c>
      <c r="C6815" s="14" t="s">
        <v>168</v>
      </c>
      <c r="D6815" s="14" t="s">
        <v>19518</v>
      </c>
    </row>
    <row r="6816" spans="1:4" ht="15.75" customHeight="1">
      <c r="A6816" s="14" t="s">
        <v>11462</v>
      </c>
      <c r="B6816" s="370" t="s">
        <v>17836</v>
      </c>
      <c r="C6816" s="14" t="s">
        <v>168</v>
      </c>
      <c r="D6816" s="14" t="s">
        <v>42185</v>
      </c>
    </row>
    <row r="6817" spans="1:4" ht="15.75" customHeight="1">
      <c r="A6817" s="14" t="s">
        <v>11463</v>
      </c>
      <c r="B6817" s="370" t="s">
        <v>17837</v>
      </c>
      <c r="C6817" s="14" t="s">
        <v>168</v>
      </c>
      <c r="D6817" s="14" t="s">
        <v>19315</v>
      </c>
    </row>
    <row r="6818" spans="1:4" ht="15.75" customHeight="1">
      <c r="A6818" s="14" t="s">
        <v>11464</v>
      </c>
      <c r="B6818" s="370" t="s">
        <v>17838</v>
      </c>
      <c r="C6818" s="14" t="s">
        <v>168</v>
      </c>
      <c r="D6818" s="14" t="s">
        <v>42186</v>
      </c>
    </row>
    <row r="6819" spans="1:4" ht="15.75" customHeight="1">
      <c r="A6819" s="14" t="s">
        <v>11465</v>
      </c>
      <c r="B6819" s="370" t="s">
        <v>17839</v>
      </c>
      <c r="C6819" s="14" t="s">
        <v>168</v>
      </c>
      <c r="D6819" s="14" t="s">
        <v>39177</v>
      </c>
    </row>
    <row r="6820" spans="1:4" ht="15.75" customHeight="1">
      <c r="A6820" s="14" t="s">
        <v>11466</v>
      </c>
      <c r="B6820" s="370" t="s">
        <v>17840</v>
      </c>
      <c r="C6820" s="14" t="s">
        <v>168</v>
      </c>
      <c r="D6820" s="14" t="s">
        <v>42181</v>
      </c>
    </row>
    <row r="6821" spans="1:4" ht="15.75" customHeight="1">
      <c r="A6821" s="14" t="s">
        <v>11467</v>
      </c>
      <c r="B6821" s="370" t="s">
        <v>17841</v>
      </c>
      <c r="C6821" s="14" t="s">
        <v>168</v>
      </c>
      <c r="D6821" s="14" t="s">
        <v>42187</v>
      </c>
    </row>
    <row r="6822" spans="1:4" ht="15.75" customHeight="1">
      <c r="A6822" s="14" t="s">
        <v>11468</v>
      </c>
      <c r="B6822" s="370" t="s">
        <v>17842</v>
      </c>
      <c r="C6822" s="14" t="s">
        <v>168</v>
      </c>
      <c r="D6822" s="14" t="s">
        <v>19516</v>
      </c>
    </row>
    <row r="6823" spans="1:4" ht="15.75" customHeight="1">
      <c r="A6823" s="14" t="s">
        <v>11469</v>
      </c>
      <c r="B6823" s="370" t="s">
        <v>17843</v>
      </c>
      <c r="C6823" s="14" t="s">
        <v>168</v>
      </c>
      <c r="D6823" s="14" t="s">
        <v>18624</v>
      </c>
    </row>
    <row r="6824" spans="1:4" ht="15.75" customHeight="1">
      <c r="A6824" s="14" t="s">
        <v>11470</v>
      </c>
      <c r="B6824" s="370" t="s">
        <v>17844</v>
      </c>
      <c r="C6824" s="14" t="s">
        <v>168</v>
      </c>
      <c r="D6824" s="14" t="s">
        <v>19923</v>
      </c>
    </row>
    <row r="6825" spans="1:4" ht="15.75" customHeight="1">
      <c r="A6825" s="14" t="s">
        <v>11471</v>
      </c>
      <c r="B6825" s="370" t="s">
        <v>17845</v>
      </c>
      <c r="C6825" s="14" t="s">
        <v>168</v>
      </c>
      <c r="D6825" s="14" t="s">
        <v>18492</v>
      </c>
    </row>
    <row r="6826" spans="1:4" ht="15.75" customHeight="1">
      <c r="A6826" s="14" t="s">
        <v>11472</v>
      </c>
      <c r="B6826" s="370" t="s">
        <v>17846</v>
      </c>
      <c r="C6826" s="14" t="s">
        <v>168</v>
      </c>
      <c r="D6826" s="14" t="s">
        <v>19464</v>
      </c>
    </row>
    <row r="6827" spans="1:4" ht="15.75" customHeight="1">
      <c r="A6827" s="14" t="s">
        <v>11473</v>
      </c>
      <c r="B6827" s="370" t="s">
        <v>17847</v>
      </c>
      <c r="C6827" s="14" t="s">
        <v>169</v>
      </c>
      <c r="D6827" s="14" t="s">
        <v>19519</v>
      </c>
    </row>
    <row r="6828" spans="1:4" ht="15.75" customHeight="1">
      <c r="A6828" s="14" t="s">
        <v>11474</v>
      </c>
      <c r="B6828" s="370" t="s">
        <v>17848</v>
      </c>
      <c r="C6828" s="14" t="s">
        <v>169</v>
      </c>
      <c r="D6828" s="14" t="s">
        <v>18570</v>
      </c>
    </row>
    <row r="6829" spans="1:4" ht="15.75" customHeight="1">
      <c r="A6829" s="14" t="s">
        <v>11475</v>
      </c>
      <c r="B6829" s="370" t="s">
        <v>17849</v>
      </c>
      <c r="C6829" s="14" t="s">
        <v>169</v>
      </c>
      <c r="D6829" s="14" t="s">
        <v>19265</v>
      </c>
    </row>
    <row r="6830" spans="1:4" ht="15.75" customHeight="1">
      <c r="A6830" s="14" t="s">
        <v>11476</v>
      </c>
      <c r="B6830" s="370" t="s">
        <v>17850</v>
      </c>
      <c r="C6830" s="14" t="s">
        <v>169</v>
      </c>
      <c r="D6830" s="14" t="s">
        <v>42188</v>
      </c>
    </row>
    <row r="6831" spans="1:4" ht="15.75" customHeight="1">
      <c r="A6831" s="14" t="s">
        <v>11477</v>
      </c>
      <c r="B6831" s="370" t="s">
        <v>17851</v>
      </c>
      <c r="C6831" s="14" t="s">
        <v>169</v>
      </c>
      <c r="D6831" s="14" t="s">
        <v>40189</v>
      </c>
    </row>
    <row r="6832" spans="1:4" ht="15.75" customHeight="1">
      <c r="A6832" s="14" t="s">
        <v>11478</v>
      </c>
      <c r="B6832" s="370" t="s">
        <v>17852</v>
      </c>
      <c r="C6832" s="14" t="s">
        <v>169</v>
      </c>
      <c r="D6832" s="14" t="s">
        <v>21880</v>
      </c>
    </row>
    <row r="6833" spans="1:4" ht="15.75" customHeight="1">
      <c r="A6833" s="14" t="s">
        <v>11479</v>
      </c>
      <c r="B6833" s="370" t="s">
        <v>17853</v>
      </c>
      <c r="C6833" s="14" t="s">
        <v>169</v>
      </c>
      <c r="D6833" s="14" t="s">
        <v>19360</v>
      </c>
    </row>
    <row r="6834" spans="1:4" ht="15.75" customHeight="1">
      <c r="A6834" s="14" t="s">
        <v>11480</v>
      </c>
      <c r="B6834" s="370" t="s">
        <v>17854</v>
      </c>
      <c r="C6834" s="14" t="s">
        <v>169</v>
      </c>
      <c r="D6834" s="14" t="s">
        <v>19450</v>
      </c>
    </row>
    <row r="6835" spans="1:4" ht="15.75" customHeight="1">
      <c r="A6835" s="14" t="s">
        <v>11481</v>
      </c>
      <c r="B6835" s="370" t="s">
        <v>17855</v>
      </c>
      <c r="C6835" s="14" t="s">
        <v>169</v>
      </c>
      <c r="D6835" s="14" t="s">
        <v>19228</v>
      </c>
    </row>
    <row r="6836" spans="1:4" ht="15.75" customHeight="1">
      <c r="A6836" s="14" t="s">
        <v>11482</v>
      </c>
      <c r="B6836" s="370" t="s">
        <v>17856</v>
      </c>
      <c r="C6836" s="14" t="s">
        <v>169</v>
      </c>
      <c r="D6836" s="14" t="s">
        <v>18971</v>
      </c>
    </row>
    <row r="6837" spans="1:4" ht="15.75" customHeight="1">
      <c r="A6837" s="14" t="s">
        <v>11483</v>
      </c>
      <c r="B6837" s="370" t="s">
        <v>17857</v>
      </c>
      <c r="C6837" s="14" t="s">
        <v>167</v>
      </c>
      <c r="D6837" s="14" t="s">
        <v>19462</v>
      </c>
    </row>
    <row r="6838" spans="1:4" ht="15.75" customHeight="1">
      <c r="A6838" s="14" t="s">
        <v>11484</v>
      </c>
      <c r="B6838" s="370" t="s">
        <v>17858</v>
      </c>
      <c r="C6838" s="14" t="s">
        <v>167</v>
      </c>
      <c r="D6838" s="14" t="s">
        <v>18838</v>
      </c>
    </row>
    <row r="6839" spans="1:4" ht="15.75" customHeight="1">
      <c r="A6839" s="14" t="s">
        <v>11485</v>
      </c>
      <c r="B6839" s="370" t="s">
        <v>17859</v>
      </c>
      <c r="C6839" s="14" t="s">
        <v>167</v>
      </c>
      <c r="D6839" s="14" t="s">
        <v>19984</v>
      </c>
    </row>
    <row r="6840" spans="1:4" ht="15.75" customHeight="1">
      <c r="A6840" s="14" t="s">
        <v>11486</v>
      </c>
      <c r="B6840" s="370" t="s">
        <v>17860</v>
      </c>
      <c r="C6840" s="14" t="s">
        <v>168</v>
      </c>
      <c r="D6840" s="14" t="s">
        <v>37387</v>
      </c>
    </row>
    <row r="6841" spans="1:4" ht="15.75" customHeight="1">
      <c r="A6841" s="14" t="s">
        <v>11487</v>
      </c>
      <c r="B6841" s="370" t="s">
        <v>17861</v>
      </c>
      <c r="C6841" s="14" t="s">
        <v>168</v>
      </c>
      <c r="D6841" s="14" t="s">
        <v>39205</v>
      </c>
    </row>
    <row r="6842" spans="1:4" ht="15.75" customHeight="1">
      <c r="A6842" s="14" t="s">
        <v>11488</v>
      </c>
      <c r="B6842" s="370" t="s">
        <v>17862</v>
      </c>
      <c r="C6842" s="14" t="s">
        <v>168</v>
      </c>
      <c r="D6842" s="14" t="s">
        <v>19481</v>
      </c>
    </row>
    <row r="6843" spans="1:4" ht="15.75" customHeight="1">
      <c r="A6843" s="14" t="s">
        <v>11489</v>
      </c>
      <c r="B6843" s="370" t="s">
        <v>17863</v>
      </c>
      <c r="C6843" s="14" t="s">
        <v>168</v>
      </c>
      <c r="D6843" s="14" t="s">
        <v>19581</v>
      </c>
    </row>
    <row r="6844" spans="1:4" ht="15.75" customHeight="1">
      <c r="A6844" s="14" t="s">
        <v>11490</v>
      </c>
      <c r="B6844" s="370" t="s">
        <v>17864</v>
      </c>
      <c r="C6844" s="14" t="s">
        <v>168</v>
      </c>
      <c r="D6844" s="14" t="s">
        <v>18592</v>
      </c>
    </row>
    <row r="6845" spans="1:4" ht="15.75" customHeight="1">
      <c r="A6845" s="14" t="s">
        <v>11491</v>
      </c>
      <c r="B6845" s="370" t="s">
        <v>17865</v>
      </c>
      <c r="C6845" s="14" t="s">
        <v>168</v>
      </c>
      <c r="D6845" s="14" t="s">
        <v>18544</v>
      </c>
    </row>
    <row r="6846" spans="1:4" ht="15.75" customHeight="1">
      <c r="A6846" s="14" t="s">
        <v>11492</v>
      </c>
      <c r="B6846" s="370" t="s">
        <v>17866</v>
      </c>
      <c r="C6846" s="14" t="s">
        <v>168</v>
      </c>
      <c r="D6846" s="14" t="s">
        <v>19958</v>
      </c>
    </row>
    <row r="6847" spans="1:4" ht="15.75" customHeight="1">
      <c r="A6847" s="14" t="s">
        <v>11493</v>
      </c>
      <c r="B6847" s="370" t="s">
        <v>17867</v>
      </c>
      <c r="C6847" s="14" t="s">
        <v>168</v>
      </c>
      <c r="D6847" s="14" t="s">
        <v>18643</v>
      </c>
    </row>
    <row r="6848" spans="1:4" ht="15.75" customHeight="1">
      <c r="A6848" s="14" t="s">
        <v>11494</v>
      </c>
      <c r="B6848" s="370" t="s">
        <v>17868</v>
      </c>
      <c r="C6848" s="14" t="s">
        <v>18358</v>
      </c>
      <c r="D6848" s="14" t="s">
        <v>42189</v>
      </c>
    </row>
    <row r="6849" spans="1:4" ht="15.75" customHeight="1">
      <c r="A6849" s="14" t="s">
        <v>11495</v>
      </c>
      <c r="B6849" s="370" t="s">
        <v>17869</v>
      </c>
      <c r="C6849" s="14" t="s">
        <v>18358</v>
      </c>
      <c r="D6849" s="14" t="s">
        <v>37249</v>
      </c>
    </row>
    <row r="6850" spans="1:4" ht="15.75" customHeight="1">
      <c r="A6850" s="14" t="s">
        <v>11496</v>
      </c>
      <c r="B6850" s="370" t="s">
        <v>17870</v>
      </c>
      <c r="C6850" s="14" t="s">
        <v>18358</v>
      </c>
      <c r="D6850" s="14" t="s">
        <v>42190</v>
      </c>
    </row>
    <row r="6851" spans="1:4" ht="15.75" customHeight="1">
      <c r="A6851" s="14" t="s">
        <v>11497</v>
      </c>
      <c r="B6851" s="370" t="s">
        <v>17871</v>
      </c>
      <c r="C6851" s="14" t="s">
        <v>167</v>
      </c>
      <c r="D6851" s="14" t="s">
        <v>19187</v>
      </c>
    </row>
    <row r="6852" spans="1:4" ht="15.75" customHeight="1">
      <c r="A6852" s="14" t="s">
        <v>11498</v>
      </c>
      <c r="B6852" s="370" t="s">
        <v>17872</v>
      </c>
      <c r="C6852" s="14" t="s">
        <v>167</v>
      </c>
      <c r="D6852" s="14" t="s">
        <v>21675</v>
      </c>
    </row>
    <row r="6853" spans="1:4" ht="15.75" customHeight="1">
      <c r="A6853" s="14" t="s">
        <v>11499</v>
      </c>
      <c r="B6853" s="370" t="s">
        <v>17873</v>
      </c>
      <c r="C6853" s="14" t="s">
        <v>167</v>
      </c>
      <c r="D6853" s="14" t="s">
        <v>19034</v>
      </c>
    </row>
    <row r="6854" spans="1:4" ht="15.75" customHeight="1">
      <c r="A6854" s="14" t="s">
        <v>11500</v>
      </c>
      <c r="B6854" s="370" t="s">
        <v>17874</v>
      </c>
      <c r="C6854" s="14" t="s">
        <v>167</v>
      </c>
      <c r="D6854" s="14" t="s">
        <v>42187</v>
      </c>
    </row>
    <row r="6855" spans="1:4" ht="15.75" customHeight="1">
      <c r="A6855" s="14" t="s">
        <v>11501</v>
      </c>
      <c r="B6855" s="370" t="s">
        <v>17875</v>
      </c>
      <c r="C6855" s="14" t="s">
        <v>167</v>
      </c>
      <c r="D6855" s="14" t="s">
        <v>36901</v>
      </c>
    </row>
    <row r="6856" spans="1:4" ht="15.75" customHeight="1">
      <c r="A6856" s="14" t="s">
        <v>11502</v>
      </c>
      <c r="B6856" s="370" t="s">
        <v>17876</v>
      </c>
      <c r="C6856" s="14" t="s">
        <v>167</v>
      </c>
      <c r="D6856" s="14" t="s">
        <v>18756</v>
      </c>
    </row>
    <row r="6857" spans="1:4" ht="15.75" customHeight="1">
      <c r="A6857" s="14" t="s">
        <v>11503</v>
      </c>
      <c r="B6857" s="370" t="s">
        <v>17877</v>
      </c>
      <c r="C6857" s="14" t="s">
        <v>167</v>
      </c>
      <c r="D6857" s="14" t="s">
        <v>18416</v>
      </c>
    </row>
    <row r="6858" spans="1:4" ht="15.75" customHeight="1">
      <c r="A6858" s="14" t="s">
        <v>11504</v>
      </c>
      <c r="B6858" s="370" t="s">
        <v>17878</v>
      </c>
      <c r="C6858" s="14" t="s">
        <v>167</v>
      </c>
      <c r="D6858" s="14" t="s">
        <v>19167</v>
      </c>
    </row>
    <row r="6859" spans="1:4" ht="15.75" customHeight="1">
      <c r="A6859" s="14" t="s">
        <v>11505</v>
      </c>
      <c r="B6859" s="370" t="s">
        <v>17879</v>
      </c>
      <c r="C6859" s="14" t="s">
        <v>167</v>
      </c>
      <c r="D6859" s="14" t="s">
        <v>19224</v>
      </c>
    </row>
    <row r="6860" spans="1:4" ht="15.75" customHeight="1">
      <c r="A6860" s="14" t="s">
        <v>11506</v>
      </c>
      <c r="B6860" s="370" t="s">
        <v>17880</v>
      </c>
      <c r="C6860" s="14" t="s">
        <v>167</v>
      </c>
      <c r="D6860" s="14" t="s">
        <v>19457</v>
      </c>
    </row>
    <row r="6861" spans="1:4" ht="15.75" customHeight="1">
      <c r="A6861" s="14" t="s">
        <v>11507</v>
      </c>
      <c r="B6861" s="370" t="s">
        <v>17881</v>
      </c>
      <c r="C6861" s="14" t="s">
        <v>167</v>
      </c>
      <c r="D6861" s="14" t="s">
        <v>19187</v>
      </c>
    </row>
    <row r="6862" spans="1:4" ht="15.75" customHeight="1">
      <c r="A6862" s="14" t="s">
        <v>11508</v>
      </c>
      <c r="B6862" s="370" t="s">
        <v>17882</v>
      </c>
      <c r="C6862" s="14" t="s">
        <v>167</v>
      </c>
      <c r="D6862" s="14" t="s">
        <v>36472</v>
      </c>
    </row>
    <row r="6863" spans="1:4" ht="15.75" customHeight="1">
      <c r="A6863" s="14" t="s">
        <v>11509</v>
      </c>
      <c r="B6863" s="370" t="s">
        <v>17883</v>
      </c>
      <c r="C6863" s="14" t="s">
        <v>167</v>
      </c>
      <c r="D6863" s="14" t="s">
        <v>21720</v>
      </c>
    </row>
    <row r="6864" spans="1:4" ht="15.75" customHeight="1">
      <c r="A6864" s="14" t="s">
        <v>11510</v>
      </c>
      <c r="B6864" s="370" t="s">
        <v>17884</v>
      </c>
      <c r="C6864" s="14" t="s">
        <v>18358</v>
      </c>
      <c r="D6864" s="14" t="s">
        <v>19568</v>
      </c>
    </row>
    <row r="6865" spans="1:4" ht="15.75" customHeight="1">
      <c r="A6865" s="14" t="s">
        <v>11511</v>
      </c>
      <c r="B6865" s="370" t="s">
        <v>17885</v>
      </c>
      <c r="C6865" s="14" t="s">
        <v>18358</v>
      </c>
      <c r="D6865" s="14" t="s">
        <v>19568</v>
      </c>
    </row>
    <row r="6866" spans="1:4" ht="15.75" customHeight="1">
      <c r="A6866" s="14" t="s">
        <v>11512</v>
      </c>
      <c r="B6866" s="370" t="s">
        <v>17886</v>
      </c>
      <c r="C6866" s="14" t="s">
        <v>18358</v>
      </c>
      <c r="D6866" s="14" t="s">
        <v>37148</v>
      </c>
    </row>
    <row r="6867" spans="1:4" ht="15.75" customHeight="1">
      <c r="A6867" s="14" t="s">
        <v>11513</v>
      </c>
      <c r="B6867" s="370" t="s">
        <v>17887</v>
      </c>
      <c r="C6867" s="14" t="s">
        <v>18358</v>
      </c>
      <c r="D6867" s="14" t="s">
        <v>18391</v>
      </c>
    </row>
    <row r="6868" spans="1:4" ht="15.75" customHeight="1">
      <c r="A6868" s="14" t="s">
        <v>11514</v>
      </c>
      <c r="B6868" s="370" t="s">
        <v>17888</v>
      </c>
      <c r="C6868" s="14" t="s">
        <v>18358</v>
      </c>
      <c r="D6868" s="14" t="s">
        <v>19837</v>
      </c>
    </row>
    <row r="6869" spans="1:4" ht="15.75" customHeight="1">
      <c r="A6869" s="14" t="s">
        <v>11515</v>
      </c>
      <c r="B6869" s="370" t="s">
        <v>17889</v>
      </c>
      <c r="C6869" s="14" t="s">
        <v>18358</v>
      </c>
      <c r="D6869" s="14" t="s">
        <v>19671</v>
      </c>
    </row>
    <row r="6870" spans="1:4" ht="15.75" customHeight="1">
      <c r="A6870" s="14" t="s">
        <v>11516</v>
      </c>
      <c r="B6870" s="370" t="s">
        <v>17890</v>
      </c>
      <c r="C6870" s="14" t="s">
        <v>18358</v>
      </c>
      <c r="D6870" s="14" t="s">
        <v>19188</v>
      </c>
    </row>
    <row r="6871" spans="1:4" ht="15.75" customHeight="1">
      <c r="A6871" s="14" t="s">
        <v>11517</v>
      </c>
      <c r="B6871" s="370" t="s">
        <v>17891</v>
      </c>
      <c r="C6871" s="14" t="s">
        <v>18358</v>
      </c>
      <c r="D6871" s="14" t="s">
        <v>18599</v>
      </c>
    </row>
    <row r="6872" spans="1:4" ht="15.75" customHeight="1">
      <c r="A6872" s="14" t="s">
        <v>11518</v>
      </c>
      <c r="B6872" s="370" t="s">
        <v>17892</v>
      </c>
      <c r="C6872" s="14" t="s">
        <v>18358</v>
      </c>
      <c r="D6872" s="14" t="s">
        <v>39115</v>
      </c>
    </row>
    <row r="6873" spans="1:4" ht="15.75" customHeight="1">
      <c r="A6873" s="14" t="s">
        <v>11519</v>
      </c>
      <c r="B6873" s="370" t="s">
        <v>17893</v>
      </c>
      <c r="C6873" s="14" t="s">
        <v>18358</v>
      </c>
      <c r="D6873" s="14" t="s">
        <v>19191</v>
      </c>
    </row>
    <row r="6874" spans="1:4" ht="15.75" customHeight="1">
      <c r="A6874" s="14" t="s">
        <v>11520</v>
      </c>
      <c r="B6874" s="370" t="s">
        <v>17894</v>
      </c>
      <c r="C6874" s="14" t="s">
        <v>18358</v>
      </c>
      <c r="D6874" s="14" t="s">
        <v>18877</v>
      </c>
    </row>
    <row r="6875" spans="1:4" ht="15.75" customHeight="1">
      <c r="A6875" s="14" t="s">
        <v>11521</v>
      </c>
      <c r="B6875" s="370" t="s">
        <v>17895</v>
      </c>
      <c r="C6875" s="14" t="s">
        <v>18358</v>
      </c>
      <c r="D6875" s="14" t="s">
        <v>18974</v>
      </c>
    </row>
    <row r="6876" spans="1:4" ht="15.75" customHeight="1">
      <c r="A6876" s="14" t="s">
        <v>11522</v>
      </c>
      <c r="B6876" s="370" t="s">
        <v>17896</v>
      </c>
      <c r="C6876" s="14" t="s">
        <v>18358</v>
      </c>
      <c r="D6876" s="14" t="s">
        <v>39269</v>
      </c>
    </row>
    <row r="6877" spans="1:4" ht="15.75" customHeight="1">
      <c r="A6877" s="14" t="s">
        <v>11523</v>
      </c>
      <c r="B6877" s="370" t="s">
        <v>17897</v>
      </c>
      <c r="C6877" s="14" t="s">
        <v>18358</v>
      </c>
      <c r="D6877" s="14" t="s">
        <v>19891</v>
      </c>
    </row>
    <row r="6878" spans="1:4" ht="15.75" customHeight="1">
      <c r="A6878" s="14" t="s">
        <v>11524</v>
      </c>
      <c r="B6878" s="370" t="s">
        <v>17898</v>
      </c>
      <c r="C6878" s="14" t="s">
        <v>18358</v>
      </c>
      <c r="D6878" s="14" t="s">
        <v>41586</v>
      </c>
    </row>
    <row r="6879" spans="1:4" ht="15.75" customHeight="1">
      <c r="A6879" s="14" t="s">
        <v>11525</v>
      </c>
      <c r="B6879" s="370" t="s">
        <v>17899</v>
      </c>
      <c r="C6879" s="14" t="s">
        <v>18358</v>
      </c>
      <c r="D6879" s="14" t="s">
        <v>19197</v>
      </c>
    </row>
    <row r="6880" spans="1:4" ht="15.75" customHeight="1">
      <c r="A6880" s="14" t="s">
        <v>11526</v>
      </c>
      <c r="B6880" s="370" t="s">
        <v>17900</v>
      </c>
      <c r="C6880" s="14" t="s">
        <v>167</v>
      </c>
      <c r="D6880" s="14" t="s">
        <v>21819</v>
      </c>
    </row>
    <row r="6881" spans="1:4" ht="15.75" customHeight="1">
      <c r="A6881" s="14" t="s">
        <v>11527</v>
      </c>
      <c r="B6881" s="370" t="s">
        <v>17901</v>
      </c>
      <c r="C6881" s="14" t="s">
        <v>167</v>
      </c>
      <c r="D6881" s="14" t="s">
        <v>22084</v>
      </c>
    </row>
    <row r="6882" spans="1:4" ht="15.75" customHeight="1">
      <c r="A6882" s="14" t="s">
        <v>11528</v>
      </c>
      <c r="B6882" s="370" t="s">
        <v>17902</v>
      </c>
      <c r="C6882" s="14" t="s">
        <v>167</v>
      </c>
      <c r="D6882" s="14" t="s">
        <v>19142</v>
      </c>
    </row>
    <row r="6883" spans="1:4" ht="15.75" customHeight="1">
      <c r="A6883" s="14" t="s">
        <v>11529</v>
      </c>
      <c r="B6883" s="370" t="s">
        <v>17903</v>
      </c>
      <c r="C6883" s="14" t="s">
        <v>167</v>
      </c>
      <c r="D6883" s="14" t="s">
        <v>18439</v>
      </c>
    </row>
    <row r="6884" spans="1:4" ht="15.75" customHeight="1">
      <c r="A6884" s="14" t="s">
        <v>11530</v>
      </c>
      <c r="B6884" s="370" t="s">
        <v>17904</v>
      </c>
      <c r="C6884" s="14" t="s">
        <v>18358</v>
      </c>
      <c r="D6884" s="14" t="s">
        <v>42191</v>
      </c>
    </row>
    <row r="6885" spans="1:4" ht="15.75" customHeight="1">
      <c r="A6885" s="14" t="s">
        <v>11531</v>
      </c>
      <c r="B6885" s="370" t="s">
        <v>17905</v>
      </c>
      <c r="C6885" s="14" t="s">
        <v>18358</v>
      </c>
      <c r="D6885" s="14" t="s">
        <v>37065</v>
      </c>
    </row>
    <row r="6886" spans="1:4" ht="15.75" customHeight="1">
      <c r="A6886" s="14" t="s">
        <v>11532</v>
      </c>
      <c r="B6886" s="370" t="s">
        <v>17906</v>
      </c>
      <c r="C6886" s="14" t="s">
        <v>18358</v>
      </c>
      <c r="D6886" s="14" t="s">
        <v>42192</v>
      </c>
    </row>
    <row r="6887" spans="1:4" ht="15.75" customHeight="1">
      <c r="A6887" s="14" t="s">
        <v>11533</v>
      </c>
      <c r="B6887" s="370" t="s">
        <v>17907</v>
      </c>
      <c r="C6887" s="14" t="s">
        <v>18358</v>
      </c>
      <c r="D6887" s="14" t="s">
        <v>41235</v>
      </c>
    </row>
    <row r="6888" spans="1:4" ht="15.75" customHeight="1">
      <c r="A6888" s="14" t="s">
        <v>11534</v>
      </c>
      <c r="B6888" s="370" t="s">
        <v>17908</v>
      </c>
      <c r="C6888" s="14" t="s">
        <v>18358</v>
      </c>
      <c r="D6888" s="14" t="s">
        <v>21869</v>
      </c>
    </row>
    <row r="6889" spans="1:4" ht="15.75" customHeight="1">
      <c r="A6889" s="14" t="s">
        <v>11535</v>
      </c>
      <c r="B6889" s="370" t="s">
        <v>17909</v>
      </c>
      <c r="C6889" s="14" t="s">
        <v>18358</v>
      </c>
      <c r="D6889" s="14" t="s">
        <v>42193</v>
      </c>
    </row>
    <row r="6890" spans="1:4" ht="15.75" customHeight="1">
      <c r="A6890" s="14" t="s">
        <v>11536</v>
      </c>
      <c r="B6890" s="370" t="s">
        <v>17910</v>
      </c>
      <c r="C6890" s="14" t="s">
        <v>18358</v>
      </c>
      <c r="D6890" s="14" t="s">
        <v>40785</v>
      </c>
    </row>
    <row r="6891" spans="1:4" ht="15.75" customHeight="1">
      <c r="A6891" s="14" t="s">
        <v>11537</v>
      </c>
      <c r="B6891" s="370" t="s">
        <v>17911</v>
      </c>
      <c r="C6891" s="14" t="s">
        <v>18358</v>
      </c>
      <c r="D6891" s="14" t="s">
        <v>37203</v>
      </c>
    </row>
    <row r="6892" spans="1:4" ht="15.75" customHeight="1">
      <c r="A6892" s="14" t="s">
        <v>11538</v>
      </c>
      <c r="B6892" s="370" t="s">
        <v>17912</v>
      </c>
      <c r="C6892" s="14" t="s">
        <v>18358</v>
      </c>
      <c r="D6892" s="14" t="s">
        <v>41849</v>
      </c>
    </row>
    <row r="6893" spans="1:4" ht="15.75" customHeight="1">
      <c r="A6893" s="14" t="s">
        <v>11539</v>
      </c>
      <c r="B6893" s="370" t="s">
        <v>17913</v>
      </c>
      <c r="C6893" s="14" t="s">
        <v>18358</v>
      </c>
      <c r="D6893" s="14" t="s">
        <v>37252</v>
      </c>
    </row>
    <row r="6894" spans="1:4" ht="15.75" customHeight="1">
      <c r="A6894" s="14" t="s">
        <v>11540</v>
      </c>
      <c r="B6894" s="370" t="s">
        <v>17914</v>
      </c>
      <c r="C6894" s="14" t="s">
        <v>18358</v>
      </c>
      <c r="D6894" s="14" t="s">
        <v>42194</v>
      </c>
    </row>
    <row r="6895" spans="1:4" ht="15.75" customHeight="1">
      <c r="A6895" s="14" t="s">
        <v>11541</v>
      </c>
      <c r="B6895" s="370" t="s">
        <v>17915</v>
      </c>
      <c r="C6895" s="14" t="s">
        <v>18358</v>
      </c>
      <c r="D6895" s="14" t="s">
        <v>21797</v>
      </c>
    </row>
    <row r="6896" spans="1:4" ht="15.75" customHeight="1">
      <c r="A6896" s="14" t="s">
        <v>11542</v>
      </c>
      <c r="B6896" s="370" t="s">
        <v>17916</v>
      </c>
      <c r="C6896" s="14" t="s">
        <v>18358</v>
      </c>
      <c r="D6896" s="14" t="s">
        <v>22021</v>
      </c>
    </row>
    <row r="6897" spans="1:4" ht="15.75" customHeight="1">
      <c r="A6897" s="14" t="s">
        <v>11543</v>
      </c>
      <c r="B6897" s="370" t="s">
        <v>17917</v>
      </c>
      <c r="C6897" s="14" t="s">
        <v>18358</v>
      </c>
      <c r="D6897" s="14" t="s">
        <v>37191</v>
      </c>
    </row>
    <row r="6898" spans="1:4" ht="15.75" customHeight="1">
      <c r="A6898" s="14" t="s">
        <v>11544</v>
      </c>
      <c r="B6898" s="370" t="s">
        <v>17918</v>
      </c>
      <c r="C6898" s="14" t="s">
        <v>18358</v>
      </c>
      <c r="D6898" s="14" t="s">
        <v>37765</v>
      </c>
    </row>
    <row r="6899" spans="1:4" ht="15.75" customHeight="1">
      <c r="A6899" s="14" t="s">
        <v>11545</v>
      </c>
      <c r="B6899" s="370" t="s">
        <v>17919</v>
      </c>
      <c r="C6899" s="14" t="s">
        <v>18358</v>
      </c>
      <c r="D6899" s="14" t="s">
        <v>21795</v>
      </c>
    </row>
    <row r="6900" spans="1:4" ht="15.75" customHeight="1">
      <c r="A6900" s="14" t="s">
        <v>11546</v>
      </c>
      <c r="B6900" s="370" t="s">
        <v>17920</v>
      </c>
      <c r="C6900" s="14" t="s">
        <v>18358</v>
      </c>
      <c r="D6900" s="14" t="s">
        <v>40971</v>
      </c>
    </row>
    <row r="6901" spans="1:4" ht="15.75" customHeight="1">
      <c r="A6901" s="14" t="s">
        <v>11547</v>
      </c>
      <c r="B6901" s="370" t="s">
        <v>17921</v>
      </c>
      <c r="C6901" s="14" t="s">
        <v>18358</v>
      </c>
      <c r="D6901" s="14" t="s">
        <v>19422</v>
      </c>
    </row>
    <row r="6902" spans="1:4" ht="15.75" customHeight="1">
      <c r="A6902" s="14" t="s">
        <v>11548</v>
      </c>
      <c r="B6902" s="370" t="s">
        <v>17922</v>
      </c>
      <c r="C6902" s="14" t="s">
        <v>18358</v>
      </c>
      <c r="D6902" s="14" t="s">
        <v>22098</v>
      </c>
    </row>
    <row r="6903" spans="1:4" ht="15.75" customHeight="1">
      <c r="A6903" s="14" t="s">
        <v>11549</v>
      </c>
      <c r="B6903" s="370" t="s">
        <v>17923</v>
      </c>
      <c r="C6903" s="14" t="s">
        <v>18358</v>
      </c>
      <c r="D6903" s="14" t="s">
        <v>19847</v>
      </c>
    </row>
    <row r="6904" spans="1:4" ht="15.75" customHeight="1">
      <c r="A6904" s="14" t="s">
        <v>11550</v>
      </c>
      <c r="B6904" s="370" t="s">
        <v>17924</v>
      </c>
      <c r="C6904" s="14" t="s">
        <v>18358</v>
      </c>
      <c r="D6904" s="14" t="s">
        <v>19825</v>
      </c>
    </row>
    <row r="6905" spans="1:4" ht="15.75" customHeight="1">
      <c r="A6905" s="14" t="s">
        <v>11551</v>
      </c>
      <c r="B6905" s="370" t="s">
        <v>17925</v>
      </c>
      <c r="C6905" s="14" t="s">
        <v>18358</v>
      </c>
      <c r="D6905" s="14" t="s">
        <v>18882</v>
      </c>
    </row>
    <row r="6906" spans="1:4" ht="15.75" customHeight="1">
      <c r="A6906" s="14" t="s">
        <v>11552</v>
      </c>
      <c r="B6906" s="370" t="s">
        <v>17926</v>
      </c>
      <c r="C6906" s="14" t="s">
        <v>18358</v>
      </c>
      <c r="D6906" s="14" t="s">
        <v>36681</v>
      </c>
    </row>
    <row r="6907" spans="1:4" ht="15.75" customHeight="1">
      <c r="A6907" s="14" t="s">
        <v>11553</v>
      </c>
      <c r="B6907" s="370" t="s">
        <v>17927</v>
      </c>
      <c r="C6907" s="14" t="s">
        <v>18358</v>
      </c>
      <c r="D6907" s="14" t="s">
        <v>19535</v>
      </c>
    </row>
    <row r="6908" spans="1:4" ht="15.75" customHeight="1">
      <c r="A6908" s="14" t="s">
        <v>11554</v>
      </c>
      <c r="B6908" s="370" t="s">
        <v>17928</v>
      </c>
      <c r="C6908" s="14" t="s">
        <v>18358</v>
      </c>
      <c r="D6908" s="14" t="s">
        <v>42195</v>
      </c>
    </row>
    <row r="6909" spans="1:4" ht="15.75" customHeight="1">
      <c r="A6909" s="14" t="s">
        <v>11555</v>
      </c>
      <c r="B6909" s="370" t="s">
        <v>17929</v>
      </c>
      <c r="C6909" s="14" t="s">
        <v>18358</v>
      </c>
      <c r="D6909" s="14" t="s">
        <v>38850</v>
      </c>
    </row>
    <row r="6910" spans="1:4" ht="15.75" customHeight="1">
      <c r="A6910" s="14" t="s">
        <v>11556</v>
      </c>
      <c r="B6910" s="370" t="s">
        <v>17930</v>
      </c>
      <c r="C6910" s="14" t="s">
        <v>18358</v>
      </c>
      <c r="D6910" s="14" t="s">
        <v>36967</v>
      </c>
    </row>
    <row r="6911" spans="1:4" ht="15.75" customHeight="1">
      <c r="A6911" s="14" t="s">
        <v>11557</v>
      </c>
      <c r="B6911" s="370" t="s">
        <v>17931</v>
      </c>
      <c r="C6911" s="14" t="s">
        <v>18358</v>
      </c>
      <c r="D6911" s="14" t="s">
        <v>38380</v>
      </c>
    </row>
    <row r="6912" spans="1:4" ht="15.75" customHeight="1">
      <c r="A6912" s="14" t="s">
        <v>11558</v>
      </c>
      <c r="B6912" s="370" t="s">
        <v>17932</v>
      </c>
      <c r="C6912" s="14" t="s">
        <v>18358</v>
      </c>
      <c r="D6912" s="14" t="s">
        <v>40753</v>
      </c>
    </row>
    <row r="6913" spans="1:4" ht="15.75" customHeight="1">
      <c r="A6913" s="14" t="s">
        <v>11559</v>
      </c>
      <c r="B6913" s="370" t="s">
        <v>17933</v>
      </c>
      <c r="C6913" s="14" t="s">
        <v>18358</v>
      </c>
      <c r="D6913" s="14" t="s">
        <v>42196</v>
      </c>
    </row>
    <row r="6914" spans="1:4" ht="15.75" customHeight="1">
      <c r="A6914" s="14" t="s">
        <v>11560</v>
      </c>
      <c r="B6914" s="370" t="s">
        <v>17934</v>
      </c>
      <c r="C6914" s="14" t="s">
        <v>18358</v>
      </c>
      <c r="D6914" s="14" t="s">
        <v>42197</v>
      </c>
    </row>
    <row r="6915" spans="1:4" ht="15.75" customHeight="1">
      <c r="A6915" s="14" t="s">
        <v>11561</v>
      </c>
      <c r="B6915" s="370" t="s">
        <v>17935</v>
      </c>
      <c r="C6915" s="14" t="s">
        <v>18358</v>
      </c>
      <c r="D6915" s="14" t="s">
        <v>42198</v>
      </c>
    </row>
    <row r="6916" spans="1:4" ht="15.75" customHeight="1">
      <c r="A6916" s="14" t="s">
        <v>11562</v>
      </c>
      <c r="B6916" s="370" t="s">
        <v>17936</v>
      </c>
      <c r="C6916" s="14" t="s">
        <v>18358</v>
      </c>
      <c r="D6916" s="14" t="s">
        <v>42199</v>
      </c>
    </row>
    <row r="6917" spans="1:4" ht="15.75" customHeight="1">
      <c r="A6917" s="14" t="s">
        <v>11563</v>
      </c>
      <c r="B6917" s="370" t="s">
        <v>17937</v>
      </c>
      <c r="C6917" s="14" t="s">
        <v>160</v>
      </c>
      <c r="D6917" s="14" t="s">
        <v>21894</v>
      </c>
    </row>
    <row r="6918" spans="1:4" ht="15.75" customHeight="1">
      <c r="A6918" s="14" t="s">
        <v>11564</v>
      </c>
      <c r="B6918" s="370" t="s">
        <v>17938</v>
      </c>
      <c r="C6918" s="14" t="s">
        <v>160</v>
      </c>
      <c r="D6918" s="14" t="s">
        <v>41633</v>
      </c>
    </row>
    <row r="6919" spans="1:4" ht="15.75" customHeight="1">
      <c r="A6919" s="14" t="s">
        <v>11565</v>
      </c>
      <c r="B6919" s="370" t="s">
        <v>17939</v>
      </c>
      <c r="C6919" s="14" t="s">
        <v>160</v>
      </c>
      <c r="D6919" s="14" t="s">
        <v>38012</v>
      </c>
    </row>
    <row r="6920" spans="1:4" ht="15.75" customHeight="1">
      <c r="A6920" s="14" t="s">
        <v>11566</v>
      </c>
      <c r="B6920" s="370" t="s">
        <v>17940</v>
      </c>
      <c r="C6920" s="14" t="s">
        <v>160</v>
      </c>
      <c r="D6920" s="14" t="s">
        <v>42200</v>
      </c>
    </row>
    <row r="6921" spans="1:4" ht="15.75" customHeight="1">
      <c r="A6921" s="14" t="s">
        <v>11567</v>
      </c>
      <c r="B6921" s="370" t="s">
        <v>17941</v>
      </c>
      <c r="C6921" s="14" t="s">
        <v>160</v>
      </c>
      <c r="D6921" s="14" t="s">
        <v>42201</v>
      </c>
    </row>
    <row r="6922" spans="1:4" ht="15.75" customHeight="1">
      <c r="A6922" s="14" t="s">
        <v>11568</v>
      </c>
      <c r="B6922" s="370" t="s">
        <v>17942</v>
      </c>
      <c r="C6922" s="14" t="s">
        <v>160</v>
      </c>
      <c r="D6922" s="14" t="s">
        <v>39350</v>
      </c>
    </row>
    <row r="6923" spans="1:4" ht="15.75" customHeight="1">
      <c r="A6923" s="14" t="s">
        <v>11569</v>
      </c>
      <c r="B6923" s="370" t="s">
        <v>17943</v>
      </c>
      <c r="C6923" s="14" t="s">
        <v>160</v>
      </c>
      <c r="D6923" s="14" t="s">
        <v>42202</v>
      </c>
    </row>
    <row r="6924" spans="1:4" ht="15.75" customHeight="1">
      <c r="A6924" s="14" t="s">
        <v>11570</v>
      </c>
      <c r="B6924" s="370" t="s">
        <v>17944</v>
      </c>
      <c r="C6924" s="14" t="s">
        <v>160</v>
      </c>
      <c r="D6924" s="14" t="s">
        <v>42203</v>
      </c>
    </row>
    <row r="6925" spans="1:4" ht="15.75" customHeight="1">
      <c r="A6925" s="14" t="s">
        <v>11571</v>
      </c>
      <c r="B6925" s="370" t="s">
        <v>17945</v>
      </c>
      <c r="C6925" s="14" t="s">
        <v>160</v>
      </c>
      <c r="D6925" s="14" t="s">
        <v>38225</v>
      </c>
    </row>
    <row r="6926" spans="1:4" ht="15.75" customHeight="1">
      <c r="A6926" s="14" t="s">
        <v>11572</v>
      </c>
      <c r="B6926" s="370" t="s">
        <v>17946</v>
      </c>
      <c r="C6926" s="14" t="s">
        <v>160</v>
      </c>
      <c r="D6926" s="14" t="s">
        <v>42204</v>
      </c>
    </row>
    <row r="6927" spans="1:4" ht="15.75" customHeight="1">
      <c r="A6927" s="14" t="s">
        <v>11573</v>
      </c>
      <c r="B6927" s="370" t="s">
        <v>17947</v>
      </c>
      <c r="C6927" s="14" t="s">
        <v>160</v>
      </c>
      <c r="D6927" s="14" t="s">
        <v>19778</v>
      </c>
    </row>
    <row r="6928" spans="1:4" ht="15.75" customHeight="1">
      <c r="A6928" s="14" t="s">
        <v>11574</v>
      </c>
      <c r="B6928" s="370" t="s">
        <v>17948</v>
      </c>
      <c r="C6928" s="14" t="s">
        <v>160</v>
      </c>
      <c r="D6928" s="14" t="s">
        <v>21906</v>
      </c>
    </row>
    <row r="6929" spans="1:4" ht="15.75" customHeight="1">
      <c r="A6929" s="14" t="s">
        <v>11575</v>
      </c>
      <c r="B6929" s="370" t="s">
        <v>17949</v>
      </c>
      <c r="C6929" s="14" t="s">
        <v>160</v>
      </c>
      <c r="D6929" s="14" t="s">
        <v>37199</v>
      </c>
    </row>
    <row r="6930" spans="1:4" ht="15.75" customHeight="1">
      <c r="A6930" s="14" t="s">
        <v>11576</v>
      </c>
      <c r="B6930" s="370" t="s">
        <v>17950</v>
      </c>
      <c r="C6930" s="14" t="s">
        <v>160</v>
      </c>
      <c r="D6930" s="14" t="s">
        <v>42205</v>
      </c>
    </row>
    <row r="6931" spans="1:4" ht="15.75" customHeight="1">
      <c r="A6931" s="14" t="s">
        <v>11577</v>
      </c>
      <c r="B6931" s="370" t="s">
        <v>17951</v>
      </c>
      <c r="C6931" s="14" t="s">
        <v>160</v>
      </c>
      <c r="D6931" s="14" t="s">
        <v>21782</v>
      </c>
    </row>
    <row r="6932" spans="1:4" ht="15.75" customHeight="1">
      <c r="A6932" s="14" t="s">
        <v>11578</v>
      </c>
      <c r="B6932" s="370" t="s">
        <v>17952</v>
      </c>
      <c r="C6932" s="14" t="s">
        <v>160</v>
      </c>
      <c r="D6932" s="14" t="s">
        <v>37199</v>
      </c>
    </row>
    <row r="6933" spans="1:4" ht="15.75" customHeight="1">
      <c r="A6933" s="14" t="s">
        <v>11579</v>
      </c>
      <c r="B6933" s="370" t="s">
        <v>17953</v>
      </c>
      <c r="C6933" s="14" t="s">
        <v>166</v>
      </c>
      <c r="D6933" s="14" t="s">
        <v>42206</v>
      </c>
    </row>
    <row r="6934" spans="1:4" ht="15.75" customHeight="1">
      <c r="A6934" s="14" t="s">
        <v>11580</v>
      </c>
      <c r="B6934" s="370" t="s">
        <v>17954</v>
      </c>
      <c r="C6934" s="14" t="s">
        <v>166</v>
      </c>
      <c r="D6934" s="14" t="s">
        <v>42207</v>
      </c>
    </row>
    <row r="6935" spans="1:4" ht="15.75" customHeight="1">
      <c r="A6935" s="14" t="s">
        <v>11581</v>
      </c>
      <c r="B6935" s="370" t="s">
        <v>17955</v>
      </c>
      <c r="C6935" s="14" t="s">
        <v>166</v>
      </c>
      <c r="D6935" s="14" t="s">
        <v>42208</v>
      </c>
    </row>
    <row r="6936" spans="1:4" ht="15.75" customHeight="1">
      <c r="A6936" s="14" t="s">
        <v>11582</v>
      </c>
      <c r="B6936" s="370" t="s">
        <v>17956</v>
      </c>
      <c r="C6936" s="14" t="s">
        <v>165</v>
      </c>
      <c r="D6936" s="14" t="s">
        <v>42209</v>
      </c>
    </row>
    <row r="6937" spans="1:4" ht="15.75" customHeight="1">
      <c r="A6937" s="14" t="s">
        <v>11583</v>
      </c>
      <c r="B6937" s="370" t="s">
        <v>17957</v>
      </c>
      <c r="C6937" s="14" t="s">
        <v>165</v>
      </c>
      <c r="D6937" s="14" t="s">
        <v>42210</v>
      </c>
    </row>
    <row r="6938" spans="1:4" ht="15.75" customHeight="1">
      <c r="A6938" s="14" t="s">
        <v>11584</v>
      </c>
      <c r="B6938" s="370" t="s">
        <v>17958</v>
      </c>
      <c r="C6938" s="14" t="s">
        <v>165</v>
      </c>
      <c r="D6938" s="14" t="s">
        <v>37083</v>
      </c>
    </row>
    <row r="6939" spans="1:4" ht="15.75" customHeight="1">
      <c r="A6939" s="14" t="s">
        <v>11585</v>
      </c>
      <c r="B6939" s="370" t="s">
        <v>17959</v>
      </c>
      <c r="C6939" s="14" t="s">
        <v>165</v>
      </c>
      <c r="D6939" s="14" t="s">
        <v>42211</v>
      </c>
    </row>
    <row r="6940" spans="1:4" ht="15.75" customHeight="1">
      <c r="A6940" s="14" t="s">
        <v>11586</v>
      </c>
      <c r="B6940" s="370" t="s">
        <v>17960</v>
      </c>
      <c r="C6940" s="14" t="s">
        <v>166</v>
      </c>
      <c r="D6940" s="14" t="s">
        <v>21922</v>
      </c>
    </row>
    <row r="6941" spans="1:4" ht="15.75" customHeight="1">
      <c r="A6941" s="14" t="s">
        <v>11587</v>
      </c>
      <c r="B6941" s="370" t="s">
        <v>17961</v>
      </c>
      <c r="C6941" s="14" t="s">
        <v>166</v>
      </c>
      <c r="D6941" s="14" t="s">
        <v>18606</v>
      </c>
    </row>
    <row r="6942" spans="1:4" ht="15.75" customHeight="1">
      <c r="A6942" s="14" t="s">
        <v>11588</v>
      </c>
      <c r="B6942" s="370" t="s">
        <v>17962</v>
      </c>
      <c r="C6942" s="14" t="s">
        <v>166</v>
      </c>
      <c r="D6942" s="14" t="s">
        <v>19691</v>
      </c>
    </row>
    <row r="6943" spans="1:4" ht="15.75" customHeight="1">
      <c r="A6943" s="14" t="s">
        <v>11589</v>
      </c>
      <c r="B6943" s="370" t="s">
        <v>17963</v>
      </c>
      <c r="C6943" s="14" t="s">
        <v>160</v>
      </c>
      <c r="D6943" s="14" t="s">
        <v>41264</v>
      </c>
    </row>
    <row r="6944" spans="1:4" ht="15.75" customHeight="1">
      <c r="A6944" s="14" t="s">
        <v>11590</v>
      </c>
      <c r="B6944" s="370" t="s">
        <v>17964</v>
      </c>
      <c r="C6944" s="14" t="s">
        <v>166</v>
      </c>
      <c r="D6944" s="14" t="s">
        <v>19234</v>
      </c>
    </row>
    <row r="6945" spans="1:4" ht="15.75" customHeight="1">
      <c r="A6945" s="14" t="s">
        <v>11591</v>
      </c>
      <c r="B6945" s="370" t="s">
        <v>17965</v>
      </c>
      <c r="C6945" s="14" t="s">
        <v>166</v>
      </c>
      <c r="D6945" s="14" t="s">
        <v>19119</v>
      </c>
    </row>
    <row r="6946" spans="1:4" ht="15.75" customHeight="1">
      <c r="A6946" s="14" t="s">
        <v>11592</v>
      </c>
      <c r="B6946" s="370" t="s">
        <v>36418</v>
      </c>
      <c r="C6946" s="14" t="s">
        <v>166</v>
      </c>
      <c r="D6946" s="14" t="s">
        <v>18819</v>
      </c>
    </row>
    <row r="6947" spans="1:4" ht="15.75" customHeight="1">
      <c r="A6947" s="14" t="s">
        <v>11593</v>
      </c>
      <c r="B6947" s="370" t="s">
        <v>17966</v>
      </c>
      <c r="C6947" s="14" t="s">
        <v>166</v>
      </c>
      <c r="D6947" s="14" t="s">
        <v>38169</v>
      </c>
    </row>
    <row r="6948" spans="1:4" ht="15.75" customHeight="1">
      <c r="A6948" s="14" t="s">
        <v>35435</v>
      </c>
      <c r="B6948" s="370" t="s">
        <v>36419</v>
      </c>
      <c r="C6948" s="14" t="s">
        <v>166</v>
      </c>
      <c r="D6948" s="14" t="s">
        <v>37191</v>
      </c>
    </row>
    <row r="6949" spans="1:4" ht="15.75" customHeight="1">
      <c r="A6949" s="14" t="s">
        <v>11594</v>
      </c>
      <c r="B6949" s="370" t="s">
        <v>17967</v>
      </c>
      <c r="C6949" s="14" t="s">
        <v>165</v>
      </c>
      <c r="D6949" s="14" t="s">
        <v>37300</v>
      </c>
    </row>
    <row r="6950" spans="1:4" ht="15.75" customHeight="1">
      <c r="A6950" s="14" t="s">
        <v>11595</v>
      </c>
      <c r="B6950" s="370" t="s">
        <v>17968</v>
      </c>
      <c r="C6950" s="14" t="s">
        <v>165</v>
      </c>
      <c r="D6950" s="14" t="s">
        <v>37301</v>
      </c>
    </row>
    <row r="6951" spans="1:4" ht="15.75" customHeight="1">
      <c r="A6951" s="14" t="s">
        <v>11596</v>
      </c>
      <c r="B6951" s="370" t="s">
        <v>17969</v>
      </c>
      <c r="C6951" s="14" t="s">
        <v>165</v>
      </c>
      <c r="D6951" s="14" t="s">
        <v>37302</v>
      </c>
    </row>
    <row r="6952" spans="1:4" ht="15.75" customHeight="1">
      <c r="A6952" s="14" t="s">
        <v>11597</v>
      </c>
      <c r="B6952" s="370" t="s">
        <v>17970</v>
      </c>
      <c r="C6952" s="14" t="s">
        <v>165</v>
      </c>
      <c r="D6952" s="14" t="s">
        <v>37303</v>
      </c>
    </row>
    <row r="6953" spans="1:4" ht="15.75" customHeight="1">
      <c r="A6953" s="14" t="s">
        <v>11598</v>
      </c>
      <c r="B6953" s="370" t="s">
        <v>17971</v>
      </c>
      <c r="C6953" s="14" t="s">
        <v>165</v>
      </c>
      <c r="D6953" s="14" t="s">
        <v>37304</v>
      </c>
    </row>
    <row r="6954" spans="1:4" ht="15.75" customHeight="1">
      <c r="A6954" s="14" t="s">
        <v>11599</v>
      </c>
      <c r="B6954" s="370" t="s">
        <v>17972</v>
      </c>
      <c r="C6954" s="14" t="s">
        <v>165</v>
      </c>
      <c r="D6954" s="14" t="s">
        <v>42212</v>
      </c>
    </row>
    <row r="6955" spans="1:4" ht="15.75" customHeight="1">
      <c r="A6955" s="14" t="s">
        <v>11600</v>
      </c>
      <c r="B6955" s="370" t="s">
        <v>17973</v>
      </c>
      <c r="C6955" s="14" t="s">
        <v>165</v>
      </c>
      <c r="D6955" s="14" t="s">
        <v>42213</v>
      </c>
    </row>
    <row r="6956" spans="1:4" ht="15.75" customHeight="1">
      <c r="A6956" s="14" t="s">
        <v>11601</v>
      </c>
      <c r="B6956" s="370" t="s">
        <v>17974</v>
      </c>
      <c r="C6956" s="14" t="s">
        <v>165</v>
      </c>
      <c r="D6956" s="14" t="s">
        <v>42214</v>
      </c>
    </row>
    <row r="6957" spans="1:4" ht="15.75" customHeight="1">
      <c r="A6957" s="14" t="s">
        <v>11602</v>
      </c>
      <c r="B6957" s="370" t="s">
        <v>17975</v>
      </c>
      <c r="C6957" s="14" t="s">
        <v>165</v>
      </c>
      <c r="D6957" s="14" t="s">
        <v>42215</v>
      </c>
    </row>
    <row r="6958" spans="1:4" ht="15.75" customHeight="1">
      <c r="A6958" s="14" t="s">
        <v>11603</v>
      </c>
      <c r="B6958" s="370" t="s">
        <v>17976</v>
      </c>
      <c r="C6958" s="14" t="s">
        <v>165</v>
      </c>
      <c r="D6958" s="14" t="s">
        <v>42216</v>
      </c>
    </row>
    <row r="6959" spans="1:4" ht="15.75" customHeight="1">
      <c r="A6959" s="14" t="s">
        <v>11604</v>
      </c>
      <c r="B6959" s="370" t="s">
        <v>17977</v>
      </c>
      <c r="C6959" s="14" t="s">
        <v>165</v>
      </c>
      <c r="D6959" s="14" t="s">
        <v>42217</v>
      </c>
    </row>
    <row r="6960" spans="1:4" ht="15.75" customHeight="1">
      <c r="A6960" s="14" t="s">
        <v>11605</v>
      </c>
      <c r="B6960" s="370" t="s">
        <v>17978</v>
      </c>
      <c r="C6960" s="14" t="s">
        <v>165</v>
      </c>
      <c r="D6960" s="14" t="s">
        <v>42218</v>
      </c>
    </row>
    <row r="6961" spans="1:4" ht="15.75" customHeight="1">
      <c r="A6961" s="14" t="s">
        <v>11606</v>
      </c>
      <c r="B6961" s="370" t="s">
        <v>17979</v>
      </c>
      <c r="C6961" s="14" t="s">
        <v>165</v>
      </c>
      <c r="D6961" s="14" t="s">
        <v>42219</v>
      </c>
    </row>
    <row r="6962" spans="1:4" ht="15.75" customHeight="1">
      <c r="A6962" s="14" t="s">
        <v>11607</v>
      </c>
      <c r="B6962" s="370" t="s">
        <v>17980</v>
      </c>
      <c r="C6962" s="14" t="s">
        <v>165</v>
      </c>
      <c r="D6962" s="14" t="s">
        <v>42220</v>
      </c>
    </row>
    <row r="6963" spans="1:4" ht="15.75" customHeight="1">
      <c r="A6963" s="14" t="s">
        <v>11608</v>
      </c>
      <c r="B6963" s="370" t="s">
        <v>17981</v>
      </c>
      <c r="C6963" s="14" t="s">
        <v>165</v>
      </c>
      <c r="D6963" s="14" t="s">
        <v>42221</v>
      </c>
    </row>
    <row r="6964" spans="1:4" ht="15.75" customHeight="1">
      <c r="A6964" s="14" t="s">
        <v>11609</v>
      </c>
      <c r="B6964" s="370" t="s">
        <v>17982</v>
      </c>
      <c r="C6964" s="14" t="s">
        <v>165</v>
      </c>
      <c r="D6964" s="14" t="s">
        <v>42222</v>
      </c>
    </row>
    <row r="6965" spans="1:4" ht="15.75" customHeight="1">
      <c r="A6965" s="14" t="s">
        <v>11610</v>
      </c>
      <c r="B6965" s="370" t="s">
        <v>17983</v>
      </c>
      <c r="C6965" s="14" t="s">
        <v>165</v>
      </c>
      <c r="D6965" s="14" t="s">
        <v>42223</v>
      </c>
    </row>
    <row r="6966" spans="1:4" ht="15.75" customHeight="1">
      <c r="A6966" s="14" t="s">
        <v>11611</v>
      </c>
      <c r="B6966" s="370" t="s">
        <v>17984</v>
      </c>
      <c r="C6966" s="14" t="s">
        <v>165</v>
      </c>
      <c r="D6966" s="14" t="s">
        <v>37305</v>
      </c>
    </row>
    <row r="6967" spans="1:4" ht="15.75" customHeight="1">
      <c r="A6967" s="14" t="s">
        <v>11612</v>
      </c>
      <c r="B6967" s="370" t="s">
        <v>17985</v>
      </c>
      <c r="C6967" s="14" t="s">
        <v>165</v>
      </c>
      <c r="D6967" s="14" t="s">
        <v>42224</v>
      </c>
    </row>
    <row r="6968" spans="1:4" ht="15.75" customHeight="1">
      <c r="A6968" s="14" t="s">
        <v>11613</v>
      </c>
      <c r="B6968" s="370" t="s">
        <v>17986</v>
      </c>
      <c r="C6968" s="14" t="s">
        <v>165</v>
      </c>
      <c r="D6968" s="14" t="s">
        <v>42225</v>
      </c>
    </row>
    <row r="6969" spans="1:4" ht="15.75" customHeight="1">
      <c r="A6969" s="14" t="s">
        <v>11614</v>
      </c>
      <c r="B6969" s="370" t="s">
        <v>17987</v>
      </c>
      <c r="C6969" s="14" t="s">
        <v>166</v>
      </c>
      <c r="D6969" s="14" t="s">
        <v>42226</v>
      </c>
    </row>
    <row r="6970" spans="1:4" ht="15.75" customHeight="1">
      <c r="A6970" s="14" t="s">
        <v>11615</v>
      </c>
      <c r="B6970" s="370" t="s">
        <v>17988</v>
      </c>
      <c r="C6970" s="14" t="s">
        <v>166</v>
      </c>
      <c r="D6970" s="14" t="s">
        <v>42227</v>
      </c>
    </row>
    <row r="6971" spans="1:4" ht="15.75" customHeight="1">
      <c r="A6971" s="14" t="s">
        <v>35436</v>
      </c>
      <c r="B6971" s="370" t="s">
        <v>36420</v>
      </c>
      <c r="C6971" s="14" t="s">
        <v>165</v>
      </c>
      <c r="D6971" s="14" t="s">
        <v>42228</v>
      </c>
    </row>
    <row r="6972" spans="1:4" ht="15.75" customHeight="1">
      <c r="A6972" s="14" t="s">
        <v>11616</v>
      </c>
      <c r="B6972" s="370" t="s">
        <v>17989</v>
      </c>
      <c r="C6972" s="14" t="s">
        <v>166</v>
      </c>
      <c r="D6972" s="14" t="s">
        <v>18559</v>
      </c>
    </row>
    <row r="6973" spans="1:4" ht="15.75" customHeight="1">
      <c r="A6973" s="14" t="s">
        <v>11617</v>
      </c>
      <c r="B6973" s="370" t="s">
        <v>17990</v>
      </c>
      <c r="C6973" s="14" t="s">
        <v>165</v>
      </c>
      <c r="D6973" s="14" t="s">
        <v>37115</v>
      </c>
    </row>
    <row r="6974" spans="1:4" ht="15.75" customHeight="1">
      <c r="A6974" s="14" t="s">
        <v>11618</v>
      </c>
      <c r="B6974" s="370" t="s">
        <v>17991</v>
      </c>
      <c r="C6974" s="14" t="s">
        <v>165</v>
      </c>
      <c r="D6974" s="14" t="s">
        <v>42229</v>
      </c>
    </row>
    <row r="6975" spans="1:4" ht="15.75" customHeight="1">
      <c r="A6975" s="14" t="s">
        <v>11619</v>
      </c>
      <c r="B6975" s="370" t="s">
        <v>17992</v>
      </c>
      <c r="C6975" s="14" t="s">
        <v>165</v>
      </c>
      <c r="D6975" s="14" t="s">
        <v>42230</v>
      </c>
    </row>
    <row r="6976" spans="1:4" ht="15.75" customHeight="1">
      <c r="A6976" s="14" t="s">
        <v>11620</v>
      </c>
      <c r="B6976" s="370" t="s">
        <v>17993</v>
      </c>
      <c r="C6976" s="14" t="s">
        <v>165</v>
      </c>
      <c r="D6976" s="14" t="s">
        <v>37306</v>
      </c>
    </row>
    <row r="6977" spans="1:4" ht="15.75" customHeight="1">
      <c r="A6977" s="14" t="s">
        <v>11621</v>
      </c>
      <c r="B6977" s="370" t="s">
        <v>17994</v>
      </c>
      <c r="C6977" s="14" t="s">
        <v>165</v>
      </c>
      <c r="D6977" s="14" t="s">
        <v>37307</v>
      </c>
    </row>
    <row r="6978" spans="1:4" ht="15.75" customHeight="1">
      <c r="A6978" s="14" t="s">
        <v>11622</v>
      </c>
      <c r="B6978" s="370" t="s">
        <v>17995</v>
      </c>
      <c r="C6978" s="14" t="s">
        <v>165</v>
      </c>
      <c r="D6978" s="14" t="s">
        <v>42231</v>
      </c>
    </row>
    <row r="6979" spans="1:4" ht="15.75" customHeight="1">
      <c r="A6979" s="14" t="s">
        <v>11623</v>
      </c>
      <c r="B6979" s="370" t="s">
        <v>17996</v>
      </c>
      <c r="C6979" s="14" t="s">
        <v>165</v>
      </c>
      <c r="D6979" s="14" t="s">
        <v>42232</v>
      </c>
    </row>
    <row r="6980" spans="1:4" ht="15.75" customHeight="1">
      <c r="A6980" s="14" t="s">
        <v>11624</v>
      </c>
      <c r="B6980" s="370" t="s">
        <v>17997</v>
      </c>
      <c r="C6980" s="14" t="s">
        <v>165</v>
      </c>
      <c r="D6980" s="14" t="s">
        <v>42233</v>
      </c>
    </row>
    <row r="6981" spans="1:4" ht="15.75" customHeight="1">
      <c r="A6981" s="14" t="s">
        <v>11625</v>
      </c>
      <c r="B6981" s="370" t="s">
        <v>17998</v>
      </c>
      <c r="C6981" s="14" t="s">
        <v>165</v>
      </c>
      <c r="D6981" s="14" t="s">
        <v>42234</v>
      </c>
    </row>
    <row r="6982" spans="1:4" ht="15.75" customHeight="1">
      <c r="A6982" s="14" t="s">
        <v>11626</v>
      </c>
      <c r="B6982" s="370" t="s">
        <v>17999</v>
      </c>
      <c r="C6982" s="14" t="s">
        <v>165</v>
      </c>
      <c r="D6982" s="14" t="s">
        <v>42235</v>
      </c>
    </row>
    <row r="6983" spans="1:4" ht="15.75" customHeight="1">
      <c r="A6983" s="14" t="s">
        <v>11627</v>
      </c>
      <c r="B6983" s="370" t="s">
        <v>170</v>
      </c>
      <c r="C6983" s="14" t="s">
        <v>149</v>
      </c>
      <c r="D6983" s="14" t="s">
        <v>19613</v>
      </c>
    </row>
    <row r="6984" spans="1:4" ht="15.75" customHeight="1">
      <c r="A6984" s="14" t="s">
        <v>11628</v>
      </c>
      <c r="B6984" s="370" t="s">
        <v>171</v>
      </c>
      <c r="C6984" s="14" t="s">
        <v>149</v>
      </c>
      <c r="D6984" s="14" t="s">
        <v>37061</v>
      </c>
    </row>
    <row r="6985" spans="1:4" ht="15.75" customHeight="1">
      <c r="A6985" s="14" t="s">
        <v>11629</v>
      </c>
      <c r="B6985" s="370" t="s">
        <v>18000</v>
      </c>
      <c r="C6985" s="14" t="s">
        <v>149</v>
      </c>
      <c r="D6985" s="14" t="s">
        <v>19954</v>
      </c>
    </row>
    <row r="6986" spans="1:4" ht="15.75" customHeight="1">
      <c r="A6986" s="14" t="s">
        <v>11630</v>
      </c>
      <c r="B6986" s="370" t="s">
        <v>18001</v>
      </c>
      <c r="C6986" s="14" t="s">
        <v>149</v>
      </c>
      <c r="D6986" s="14" t="s">
        <v>36934</v>
      </c>
    </row>
    <row r="6987" spans="1:4" ht="15.75" customHeight="1">
      <c r="A6987" s="14" t="s">
        <v>11631</v>
      </c>
      <c r="B6987" s="370" t="s">
        <v>18002</v>
      </c>
      <c r="C6987" s="14" t="s">
        <v>149</v>
      </c>
      <c r="D6987" s="14" t="s">
        <v>19203</v>
      </c>
    </row>
    <row r="6988" spans="1:4">
      <c r="A6988" s="14" t="s">
        <v>11632</v>
      </c>
      <c r="B6988" s="370" t="s">
        <v>172</v>
      </c>
      <c r="C6988" s="14" t="s">
        <v>149</v>
      </c>
      <c r="D6988" s="14" t="s">
        <v>19022</v>
      </c>
    </row>
    <row r="6989" spans="1:4" ht="15.75" customHeight="1">
      <c r="A6989" s="14" t="s">
        <v>11633</v>
      </c>
      <c r="B6989" s="370" t="s">
        <v>173</v>
      </c>
      <c r="C6989" s="14" t="s">
        <v>149</v>
      </c>
      <c r="D6989" s="14" t="s">
        <v>18706</v>
      </c>
    </row>
    <row r="6990" spans="1:4" ht="15.75" customHeight="1">
      <c r="A6990" s="14" t="s">
        <v>11634</v>
      </c>
      <c r="B6990" s="370" t="s">
        <v>18003</v>
      </c>
      <c r="C6990" s="14" t="s">
        <v>149</v>
      </c>
      <c r="D6990" s="14" t="s">
        <v>39241</v>
      </c>
    </row>
    <row r="6991" spans="1:4" ht="15.75" customHeight="1">
      <c r="A6991" s="14" t="s">
        <v>11635</v>
      </c>
      <c r="B6991" s="370" t="s">
        <v>18004</v>
      </c>
      <c r="C6991" s="14" t="s">
        <v>149</v>
      </c>
      <c r="D6991" s="14" t="s">
        <v>37066</v>
      </c>
    </row>
    <row r="6992" spans="1:4" ht="15.75" customHeight="1">
      <c r="A6992" s="14" t="s">
        <v>11636</v>
      </c>
      <c r="B6992" s="370" t="s">
        <v>18005</v>
      </c>
      <c r="C6992" s="14" t="s">
        <v>149</v>
      </c>
      <c r="D6992" s="14" t="s">
        <v>19884</v>
      </c>
    </row>
    <row r="6993" spans="1:4" ht="15.75" customHeight="1">
      <c r="A6993" s="14" t="s">
        <v>11637</v>
      </c>
      <c r="B6993" s="370" t="s">
        <v>18006</v>
      </c>
      <c r="C6993" s="14" t="s">
        <v>149</v>
      </c>
      <c r="D6993" s="14" t="s">
        <v>21850</v>
      </c>
    </row>
    <row r="6994" spans="1:4" ht="15.75" customHeight="1">
      <c r="A6994" s="14" t="s">
        <v>11638</v>
      </c>
      <c r="B6994" s="370" t="s">
        <v>18007</v>
      </c>
      <c r="C6994" s="14" t="s">
        <v>149</v>
      </c>
      <c r="D6994" s="14" t="s">
        <v>19759</v>
      </c>
    </row>
    <row r="6995" spans="1:4" ht="15.75" customHeight="1">
      <c r="A6995" s="14" t="s">
        <v>11639</v>
      </c>
      <c r="B6995" s="370" t="s">
        <v>18008</v>
      </c>
      <c r="C6995" s="14" t="s">
        <v>149</v>
      </c>
      <c r="D6995" s="14" t="s">
        <v>36934</v>
      </c>
    </row>
    <row r="6996" spans="1:4" ht="15.75" customHeight="1">
      <c r="A6996" s="14" t="s">
        <v>11640</v>
      </c>
      <c r="B6996" s="370" t="s">
        <v>18009</v>
      </c>
      <c r="C6996" s="14" t="s">
        <v>149</v>
      </c>
      <c r="D6996" s="14" t="s">
        <v>19475</v>
      </c>
    </row>
    <row r="6997" spans="1:4" ht="15.75" customHeight="1">
      <c r="A6997" s="14" t="s">
        <v>11641</v>
      </c>
      <c r="B6997" s="370" t="s">
        <v>18010</v>
      </c>
      <c r="C6997" s="14" t="s">
        <v>149</v>
      </c>
      <c r="D6997" s="14" t="s">
        <v>21818</v>
      </c>
    </row>
    <row r="6998" spans="1:4" ht="15.75" customHeight="1">
      <c r="A6998" s="14" t="s">
        <v>11642</v>
      </c>
      <c r="B6998" s="370" t="s">
        <v>18011</v>
      </c>
      <c r="C6998" s="14" t="s">
        <v>149</v>
      </c>
      <c r="D6998" s="14" t="s">
        <v>42236</v>
      </c>
    </row>
    <row r="6999" spans="1:4" ht="15.75" customHeight="1">
      <c r="A6999" s="14" t="s">
        <v>11643</v>
      </c>
      <c r="B6999" s="370" t="s">
        <v>18012</v>
      </c>
      <c r="C6999" s="14" t="s">
        <v>149</v>
      </c>
      <c r="D6999" s="14" t="s">
        <v>18980</v>
      </c>
    </row>
    <row r="7000" spans="1:4" ht="15.75" customHeight="1">
      <c r="A7000" s="14" t="s">
        <v>11644</v>
      </c>
      <c r="B7000" s="370" t="s">
        <v>18013</v>
      </c>
      <c r="C7000" s="14" t="s">
        <v>149</v>
      </c>
      <c r="D7000" s="14" t="s">
        <v>36428</v>
      </c>
    </row>
    <row r="7001" spans="1:4" ht="15.75" customHeight="1">
      <c r="A7001" s="14" t="s">
        <v>11645</v>
      </c>
      <c r="B7001" s="370" t="s">
        <v>18014</v>
      </c>
      <c r="C7001" s="14" t="s">
        <v>149</v>
      </c>
      <c r="D7001" s="14" t="s">
        <v>18707</v>
      </c>
    </row>
    <row r="7002" spans="1:4" ht="15.75" customHeight="1">
      <c r="A7002" s="14" t="s">
        <v>11646</v>
      </c>
      <c r="B7002" s="370" t="s">
        <v>174</v>
      </c>
      <c r="C7002" s="14" t="s">
        <v>149</v>
      </c>
      <c r="D7002" s="14" t="s">
        <v>21772</v>
      </c>
    </row>
    <row r="7003" spans="1:4" ht="15.75" customHeight="1">
      <c r="A7003" s="14" t="s">
        <v>11647</v>
      </c>
      <c r="B7003" s="370" t="s">
        <v>175</v>
      </c>
      <c r="C7003" s="14" t="s">
        <v>149</v>
      </c>
      <c r="D7003" s="14" t="s">
        <v>19246</v>
      </c>
    </row>
    <row r="7004" spans="1:4" ht="15.75" customHeight="1">
      <c r="A7004" s="14" t="s">
        <v>11648</v>
      </c>
      <c r="B7004" s="370" t="s">
        <v>18015</v>
      </c>
      <c r="C7004" s="14" t="s">
        <v>149</v>
      </c>
      <c r="D7004" s="14" t="s">
        <v>21879</v>
      </c>
    </row>
    <row r="7005" spans="1:4" ht="15.75" customHeight="1">
      <c r="A7005" s="14" t="s">
        <v>11649</v>
      </c>
      <c r="B7005" s="370" t="s">
        <v>18016</v>
      </c>
      <c r="C7005" s="14" t="s">
        <v>149</v>
      </c>
      <c r="D7005" s="14" t="s">
        <v>18969</v>
      </c>
    </row>
    <row r="7006" spans="1:4" ht="15.75" customHeight="1">
      <c r="A7006" s="14" t="s">
        <v>11650</v>
      </c>
      <c r="B7006" s="370" t="s">
        <v>176</v>
      </c>
      <c r="C7006" s="14" t="s">
        <v>149</v>
      </c>
      <c r="D7006" s="14" t="s">
        <v>19048</v>
      </c>
    </row>
    <row r="7007" spans="1:4" ht="15.75" customHeight="1">
      <c r="A7007" s="14" t="s">
        <v>11651</v>
      </c>
      <c r="B7007" s="370" t="s">
        <v>18017</v>
      </c>
      <c r="C7007" s="14" t="s">
        <v>149</v>
      </c>
      <c r="D7007" s="14" t="s">
        <v>21715</v>
      </c>
    </row>
    <row r="7008" spans="1:4" ht="15.75" customHeight="1">
      <c r="A7008" s="14" t="s">
        <v>11652</v>
      </c>
      <c r="B7008" s="370" t="s">
        <v>18018</v>
      </c>
      <c r="C7008" s="14" t="s">
        <v>149</v>
      </c>
      <c r="D7008" s="14" t="s">
        <v>18578</v>
      </c>
    </row>
    <row r="7009" spans="1:4" ht="15.75" customHeight="1">
      <c r="A7009" s="14" t="s">
        <v>11653</v>
      </c>
      <c r="B7009" s="370" t="s">
        <v>18019</v>
      </c>
      <c r="C7009" s="14" t="s">
        <v>149</v>
      </c>
      <c r="D7009" s="14" t="s">
        <v>19880</v>
      </c>
    </row>
    <row r="7010" spans="1:4" ht="15.75" customHeight="1">
      <c r="A7010" s="14" t="s">
        <v>11654</v>
      </c>
      <c r="B7010" s="370" t="s">
        <v>177</v>
      </c>
      <c r="C7010" s="14" t="s">
        <v>149</v>
      </c>
      <c r="D7010" s="14" t="s">
        <v>21881</v>
      </c>
    </row>
    <row r="7011" spans="1:4" ht="15.75" customHeight="1">
      <c r="A7011" s="14" t="s">
        <v>11655</v>
      </c>
      <c r="B7011" s="370" t="s">
        <v>178</v>
      </c>
      <c r="C7011" s="14" t="s">
        <v>149</v>
      </c>
      <c r="D7011" s="14" t="s">
        <v>21847</v>
      </c>
    </row>
    <row r="7012" spans="1:4" ht="15.75" customHeight="1">
      <c r="A7012" s="14" t="s">
        <v>11656</v>
      </c>
      <c r="B7012" s="370" t="s">
        <v>18020</v>
      </c>
      <c r="C7012" s="14" t="s">
        <v>149</v>
      </c>
      <c r="D7012" s="14" t="s">
        <v>37049</v>
      </c>
    </row>
    <row r="7013" spans="1:4" ht="15.75" customHeight="1">
      <c r="A7013" s="14" t="s">
        <v>11657</v>
      </c>
      <c r="B7013" s="370" t="s">
        <v>179</v>
      </c>
      <c r="C7013" s="14" t="s">
        <v>149</v>
      </c>
      <c r="D7013" s="14" t="s">
        <v>19471</v>
      </c>
    </row>
    <row r="7014" spans="1:4" ht="15.75" customHeight="1">
      <c r="A7014" s="14" t="s">
        <v>11658</v>
      </c>
      <c r="B7014" s="370" t="s">
        <v>18021</v>
      </c>
      <c r="C7014" s="14" t="s">
        <v>149</v>
      </c>
      <c r="D7014" s="14" t="s">
        <v>19036</v>
      </c>
    </row>
    <row r="7015" spans="1:4" ht="15.75" customHeight="1">
      <c r="A7015" s="14" t="s">
        <v>11659</v>
      </c>
      <c r="B7015" s="370" t="s">
        <v>18022</v>
      </c>
      <c r="C7015" s="14" t="s">
        <v>149</v>
      </c>
      <c r="D7015" s="14" t="s">
        <v>37741</v>
      </c>
    </row>
    <row r="7016" spans="1:4" ht="15.75" customHeight="1">
      <c r="A7016" s="14" t="s">
        <v>11660</v>
      </c>
      <c r="B7016" s="370" t="s">
        <v>18023</v>
      </c>
      <c r="C7016" s="14" t="s">
        <v>149</v>
      </c>
      <c r="D7016" s="14" t="s">
        <v>37140</v>
      </c>
    </row>
    <row r="7017" spans="1:4" ht="15.75" customHeight="1">
      <c r="A7017" s="14" t="s">
        <v>11661</v>
      </c>
      <c r="B7017" s="370" t="s">
        <v>18024</v>
      </c>
      <c r="C7017" s="14" t="s">
        <v>149</v>
      </c>
      <c r="D7017" s="14" t="s">
        <v>18934</v>
      </c>
    </row>
    <row r="7018" spans="1:4" ht="15.75" customHeight="1">
      <c r="A7018" s="14" t="s">
        <v>11662</v>
      </c>
      <c r="B7018" s="370" t="s">
        <v>18025</v>
      </c>
      <c r="C7018" s="14" t="s">
        <v>149</v>
      </c>
      <c r="D7018" s="14" t="s">
        <v>19092</v>
      </c>
    </row>
    <row r="7019" spans="1:4" ht="15.75" customHeight="1">
      <c r="A7019" s="14" t="s">
        <v>11663</v>
      </c>
      <c r="B7019" s="370" t="s">
        <v>18026</v>
      </c>
      <c r="C7019" s="14" t="s">
        <v>149</v>
      </c>
      <c r="D7019" s="14" t="s">
        <v>21924</v>
      </c>
    </row>
    <row r="7020" spans="1:4" ht="15.75" customHeight="1">
      <c r="A7020" s="14" t="s">
        <v>11664</v>
      </c>
      <c r="B7020" s="370" t="s">
        <v>18027</v>
      </c>
      <c r="C7020" s="14" t="s">
        <v>149</v>
      </c>
      <c r="D7020" s="14" t="s">
        <v>38286</v>
      </c>
    </row>
    <row r="7021" spans="1:4" ht="15.75" customHeight="1">
      <c r="A7021" s="14" t="s">
        <v>11665</v>
      </c>
      <c r="B7021" s="370" t="s">
        <v>18028</v>
      </c>
      <c r="C7021" s="14" t="s">
        <v>149</v>
      </c>
      <c r="D7021" s="14" t="s">
        <v>42237</v>
      </c>
    </row>
    <row r="7022" spans="1:4" ht="15.75" customHeight="1">
      <c r="A7022" s="14" t="s">
        <v>11666</v>
      </c>
      <c r="B7022" s="370" t="s">
        <v>18029</v>
      </c>
      <c r="C7022" s="14" t="s">
        <v>149</v>
      </c>
      <c r="D7022" s="14" t="s">
        <v>41224</v>
      </c>
    </row>
    <row r="7023" spans="1:4" ht="15.75" customHeight="1">
      <c r="A7023" s="14" t="s">
        <v>11667</v>
      </c>
      <c r="B7023" s="370" t="s">
        <v>18030</v>
      </c>
      <c r="C7023" s="14" t="s">
        <v>149</v>
      </c>
      <c r="D7023" s="14" t="s">
        <v>19951</v>
      </c>
    </row>
    <row r="7024" spans="1:4" ht="15.75" customHeight="1">
      <c r="A7024" s="14" t="s">
        <v>11668</v>
      </c>
      <c r="B7024" s="370" t="s">
        <v>18031</v>
      </c>
      <c r="C7024" s="14" t="s">
        <v>149</v>
      </c>
      <c r="D7024" s="14" t="s">
        <v>19705</v>
      </c>
    </row>
    <row r="7025" spans="1:4" ht="15.75" customHeight="1">
      <c r="A7025" s="14" t="s">
        <v>11669</v>
      </c>
      <c r="B7025" s="370" t="s">
        <v>18032</v>
      </c>
      <c r="C7025" s="14" t="s">
        <v>149</v>
      </c>
      <c r="D7025" s="14" t="s">
        <v>18712</v>
      </c>
    </row>
    <row r="7026" spans="1:4" ht="15.75" customHeight="1">
      <c r="A7026" s="14" t="s">
        <v>11670</v>
      </c>
      <c r="B7026" s="370" t="s">
        <v>18033</v>
      </c>
      <c r="C7026" s="14" t="s">
        <v>149</v>
      </c>
      <c r="D7026" s="14" t="s">
        <v>42238</v>
      </c>
    </row>
    <row r="7027" spans="1:4" ht="15.75" customHeight="1">
      <c r="A7027" s="14" t="s">
        <v>11671</v>
      </c>
      <c r="B7027" s="370" t="s">
        <v>18034</v>
      </c>
      <c r="C7027" s="14" t="s">
        <v>149</v>
      </c>
      <c r="D7027" s="14" t="s">
        <v>41464</v>
      </c>
    </row>
    <row r="7028" spans="1:4" ht="15.75" customHeight="1">
      <c r="A7028" s="14" t="s">
        <v>11672</v>
      </c>
      <c r="B7028" s="370" t="s">
        <v>18035</v>
      </c>
      <c r="C7028" s="14" t="s">
        <v>149</v>
      </c>
      <c r="D7028" s="14" t="s">
        <v>36579</v>
      </c>
    </row>
    <row r="7029" spans="1:4" ht="15.75" customHeight="1">
      <c r="A7029" s="14" t="s">
        <v>11673</v>
      </c>
      <c r="B7029" s="370" t="s">
        <v>18036</v>
      </c>
      <c r="C7029" s="14" t="s">
        <v>149</v>
      </c>
      <c r="D7029" s="14" t="s">
        <v>42239</v>
      </c>
    </row>
    <row r="7030" spans="1:4" ht="15.75" customHeight="1">
      <c r="A7030" s="14" t="s">
        <v>11674</v>
      </c>
      <c r="B7030" s="370" t="s">
        <v>18037</v>
      </c>
      <c r="C7030" s="14" t="s">
        <v>149</v>
      </c>
      <c r="D7030" s="14" t="s">
        <v>42240</v>
      </c>
    </row>
    <row r="7031" spans="1:4" ht="15.75" customHeight="1">
      <c r="A7031" s="14" t="s">
        <v>11675</v>
      </c>
      <c r="B7031" s="370" t="s">
        <v>18038</v>
      </c>
      <c r="C7031" s="14" t="s">
        <v>149</v>
      </c>
      <c r="D7031" s="14" t="s">
        <v>40829</v>
      </c>
    </row>
    <row r="7032" spans="1:4" ht="15.75" customHeight="1">
      <c r="A7032" s="14" t="s">
        <v>11676</v>
      </c>
      <c r="B7032" s="370" t="s">
        <v>18039</v>
      </c>
      <c r="C7032" s="14" t="s">
        <v>149</v>
      </c>
      <c r="D7032" s="14" t="s">
        <v>18379</v>
      </c>
    </row>
    <row r="7033" spans="1:4" ht="15.75" customHeight="1">
      <c r="A7033" s="14" t="s">
        <v>11677</v>
      </c>
      <c r="B7033" s="370" t="s">
        <v>18040</v>
      </c>
      <c r="C7033" s="14" t="s">
        <v>149</v>
      </c>
      <c r="D7033" s="14" t="s">
        <v>18513</v>
      </c>
    </row>
    <row r="7034" spans="1:4" ht="15.75" customHeight="1">
      <c r="A7034" s="14" t="s">
        <v>11678</v>
      </c>
      <c r="B7034" s="370" t="s">
        <v>18041</v>
      </c>
      <c r="C7034" s="14" t="s">
        <v>149</v>
      </c>
      <c r="D7034" s="14" t="s">
        <v>36607</v>
      </c>
    </row>
    <row r="7035" spans="1:4" ht="15.75" customHeight="1">
      <c r="A7035" s="14" t="s">
        <v>11679</v>
      </c>
      <c r="B7035" s="370" t="s">
        <v>18042</v>
      </c>
      <c r="C7035" s="14" t="s">
        <v>149</v>
      </c>
      <c r="D7035" s="14" t="s">
        <v>18609</v>
      </c>
    </row>
    <row r="7036" spans="1:4" ht="15.75" customHeight="1">
      <c r="A7036" s="14" t="s">
        <v>11680</v>
      </c>
      <c r="B7036" s="370" t="s">
        <v>18043</v>
      </c>
      <c r="C7036" s="14" t="s">
        <v>149</v>
      </c>
      <c r="D7036" s="14" t="s">
        <v>19132</v>
      </c>
    </row>
    <row r="7037" spans="1:4" ht="15.75" customHeight="1">
      <c r="A7037" s="14" t="s">
        <v>11681</v>
      </c>
      <c r="B7037" s="370" t="s">
        <v>18044</v>
      </c>
      <c r="C7037" s="14" t="s">
        <v>149</v>
      </c>
      <c r="D7037" s="14" t="s">
        <v>42241</v>
      </c>
    </row>
    <row r="7038" spans="1:4" ht="15.75" customHeight="1">
      <c r="A7038" s="14" t="s">
        <v>11682</v>
      </c>
      <c r="B7038" s="370" t="s">
        <v>18045</v>
      </c>
      <c r="C7038" s="14" t="s">
        <v>149</v>
      </c>
      <c r="D7038" s="14" t="s">
        <v>18369</v>
      </c>
    </row>
    <row r="7039" spans="1:4" ht="15.75" customHeight="1">
      <c r="A7039" s="14" t="s">
        <v>11683</v>
      </c>
      <c r="B7039" s="370" t="s">
        <v>18046</v>
      </c>
      <c r="C7039" s="14" t="s">
        <v>149</v>
      </c>
      <c r="D7039" s="14" t="s">
        <v>18913</v>
      </c>
    </row>
    <row r="7040" spans="1:4" ht="15.75" customHeight="1">
      <c r="A7040" s="14" t="s">
        <v>11684</v>
      </c>
      <c r="B7040" s="370" t="s">
        <v>18047</v>
      </c>
      <c r="C7040" s="14" t="s">
        <v>149</v>
      </c>
      <c r="D7040" s="14" t="s">
        <v>18712</v>
      </c>
    </row>
    <row r="7041" spans="1:4" ht="15.75" customHeight="1">
      <c r="A7041" s="14" t="s">
        <v>11685</v>
      </c>
      <c r="B7041" s="370" t="s">
        <v>18048</v>
      </c>
      <c r="C7041" s="14" t="s">
        <v>149</v>
      </c>
      <c r="D7041" s="14" t="s">
        <v>42242</v>
      </c>
    </row>
    <row r="7042" spans="1:4" ht="15.75" customHeight="1">
      <c r="A7042" s="14" t="s">
        <v>11686</v>
      </c>
      <c r="B7042" s="370" t="s">
        <v>18049</v>
      </c>
      <c r="C7042" s="14" t="s">
        <v>149</v>
      </c>
      <c r="D7042" s="14" t="s">
        <v>37067</v>
      </c>
    </row>
    <row r="7043" spans="1:4" ht="15.75" customHeight="1">
      <c r="A7043" s="14" t="s">
        <v>11687</v>
      </c>
      <c r="B7043" s="370" t="s">
        <v>180</v>
      </c>
      <c r="C7043" s="14" t="s">
        <v>149</v>
      </c>
      <c r="D7043" s="14" t="s">
        <v>21847</v>
      </c>
    </row>
    <row r="7044" spans="1:4" ht="15.75" customHeight="1">
      <c r="A7044" s="14" t="s">
        <v>11688</v>
      </c>
      <c r="B7044" s="370" t="s">
        <v>181</v>
      </c>
      <c r="C7044" s="14" t="s">
        <v>149</v>
      </c>
      <c r="D7044" s="14" t="s">
        <v>21743</v>
      </c>
    </row>
    <row r="7045" spans="1:4" ht="15.75" customHeight="1">
      <c r="A7045" s="14" t="s">
        <v>11689</v>
      </c>
      <c r="B7045" s="370" t="s">
        <v>18050</v>
      </c>
      <c r="C7045" s="14" t="s">
        <v>149</v>
      </c>
      <c r="D7045" s="14" t="s">
        <v>36926</v>
      </c>
    </row>
    <row r="7046" spans="1:4" ht="15.75" customHeight="1">
      <c r="A7046" s="14" t="s">
        <v>11690</v>
      </c>
      <c r="B7046" s="370" t="s">
        <v>18051</v>
      </c>
      <c r="C7046" s="14" t="s">
        <v>149</v>
      </c>
      <c r="D7046" s="14" t="s">
        <v>21743</v>
      </c>
    </row>
    <row r="7047" spans="1:4" ht="15.75" customHeight="1">
      <c r="A7047" s="14" t="s">
        <v>11691</v>
      </c>
      <c r="B7047" s="370" t="s">
        <v>182</v>
      </c>
      <c r="C7047" s="14" t="s">
        <v>149</v>
      </c>
      <c r="D7047" s="14" t="s">
        <v>19258</v>
      </c>
    </row>
    <row r="7048" spans="1:4" ht="15.75" customHeight="1">
      <c r="A7048" s="14" t="s">
        <v>11692</v>
      </c>
      <c r="B7048" s="370" t="s">
        <v>183</v>
      </c>
      <c r="C7048" s="14" t="s">
        <v>149</v>
      </c>
      <c r="D7048" s="14" t="s">
        <v>37137</v>
      </c>
    </row>
    <row r="7049" spans="1:4" ht="15.75" customHeight="1">
      <c r="A7049" s="14" t="s">
        <v>11693</v>
      </c>
      <c r="B7049" s="370" t="s">
        <v>184</v>
      </c>
      <c r="C7049" s="14" t="s">
        <v>149</v>
      </c>
      <c r="D7049" s="14" t="s">
        <v>18706</v>
      </c>
    </row>
    <row r="7050" spans="1:4" ht="15.75" customHeight="1">
      <c r="A7050" s="14" t="s">
        <v>11694</v>
      </c>
      <c r="B7050" s="370" t="s">
        <v>185</v>
      </c>
      <c r="C7050" s="14" t="s">
        <v>149</v>
      </c>
      <c r="D7050" s="14" t="s">
        <v>19608</v>
      </c>
    </row>
    <row r="7051" spans="1:4" ht="15.75" customHeight="1">
      <c r="A7051" s="14" t="s">
        <v>11695</v>
      </c>
      <c r="B7051" s="370" t="s">
        <v>18052</v>
      </c>
      <c r="C7051" s="14" t="s">
        <v>149</v>
      </c>
      <c r="D7051" s="14" t="s">
        <v>21967</v>
      </c>
    </row>
    <row r="7052" spans="1:4" ht="15.75" customHeight="1">
      <c r="A7052" s="14" t="s">
        <v>11696</v>
      </c>
      <c r="B7052" s="370" t="s">
        <v>18053</v>
      </c>
      <c r="C7052" s="14" t="s">
        <v>149</v>
      </c>
      <c r="D7052" s="14" t="s">
        <v>42243</v>
      </c>
    </row>
    <row r="7053" spans="1:4" ht="15.75" customHeight="1">
      <c r="A7053" s="14" t="s">
        <v>11697</v>
      </c>
      <c r="B7053" s="370" t="s">
        <v>18054</v>
      </c>
      <c r="C7053" s="14" t="s">
        <v>149</v>
      </c>
      <c r="D7053" s="14" t="s">
        <v>21879</v>
      </c>
    </row>
    <row r="7054" spans="1:4" ht="15.75" customHeight="1">
      <c r="A7054" s="14" t="s">
        <v>11698</v>
      </c>
      <c r="B7054" s="370" t="s">
        <v>18055</v>
      </c>
      <c r="C7054" s="14" t="s">
        <v>149</v>
      </c>
      <c r="D7054" s="14" t="s">
        <v>36569</v>
      </c>
    </row>
    <row r="7055" spans="1:4" ht="15.75" customHeight="1">
      <c r="A7055" s="14" t="s">
        <v>11699</v>
      </c>
      <c r="B7055" s="370" t="s">
        <v>18056</v>
      </c>
      <c r="C7055" s="14" t="s">
        <v>149</v>
      </c>
      <c r="D7055" s="14" t="s">
        <v>21863</v>
      </c>
    </row>
    <row r="7056" spans="1:4" ht="15.75" customHeight="1">
      <c r="A7056" s="14" t="s">
        <v>11700</v>
      </c>
      <c r="B7056" s="370" t="s">
        <v>186</v>
      </c>
      <c r="C7056" s="14" t="s">
        <v>149</v>
      </c>
      <c r="D7056" s="14" t="s">
        <v>19170</v>
      </c>
    </row>
    <row r="7057" spans="1:4" ht="15.75" customHeight="1">
      <c r="A7057" s="14" t="s">
        <v>11701</v>
      </c>
      <c r="B7057" s="370" t="s">
        <v>18057</v>
      </c>
      <c r="C7057" s="14" t="s">
        <v>149</v>
      </c>
      <c r="D7057" s="14" t="s">
        <v>42244</v>
      </c>
    </row>
    <row r="7058" spans="1:4" ht="15.75" customHeight="1">
      <c r="A7058" s="14" t="s">
        <v>11702</v>
      </c>
      <c r="B7058" s="370" t="s">
        <v>187</v>
      </c>
      <c r="C7058" s="14" t="s">
        <v>149</v>
      </c>
      <c r="D7058" s="14" t="s">
        <v>21901</v>
      </c>
    </row>
    <row r="7059" spans="1:4" ht="15.75" customHeight="1">
      <c r="A7059" s="14" t="s">
        <v>11703</v>
      </c>
      <c r="B7059" s="370" t="s">
        <v>18058</v>
      </c>
      <c r="C7059" s="14" t="s">
        <v>149</v>
      </c>
      <c r="D7059" s="14" t="s">
        <v>18930</v>
      </c>
    </row>
    <row r="7060" spans="1:4" ht="15.75" customHeight="1">
      <c r="A7060" s="14" t="s">
        <v>11704</v>
      </c>
      <c r="B7060" s="370" t="s">
        <v>18059</v>
      </c>
      <c r="C7060" s="14" t="s">
        <v>149</v>
      </c>
      <c r="D7060" s="14" t="s">
        <v>21767</v>
      </c>
    </row>
    <row r="7061" spans="1:4" ht="15.75" customHeight="1">
      <c r="A7061" s="14" t="s">
        <v>11705</v>
      </c>
      <c r="B7061" s="370" t="s">
        <v>188</v>
      </c>
      <c r="C7061" s="14" t="s">
        <v>149</v>
      </c>
      <c r="D7061" s="14" t="s">
        <v>18709</v>
      </c>
    </row>
    <row r="7062" spans="1:4" ht="15.75" customHeight="1">
      <c r="A7062" s="14" t="s">
        <v>11706</v>
      </c>
      <c r="B7062" s="370" t="s">
        <v>18060</v>
      </c>
      <c r="C7062" s="14" t="s">
        <v>149</v>
      </c>
      <c r="D7062" s="14" t="s">
        <v>42245</v>
      </c>
    </row>
    <row r="7063" spans="1:4" ht="15.75" customHeight="1">
      <c r="A7063" s="14" t="s">
        <v>11707</v>
      </c>
      <c r="B7063" s="370" t="s">
        <v>18061</v>
      </c>
      <c r="C7063" s="14" t="s">
        <v>149</v>
      </c>
      <c r="D7063" s="14" t="s">
        <v>19229</v>
      </c>
    </row>
    <row r="7064" spans="1:4" ht="15.75" customHeight="1">
      <c r="A7064" s="14" t="s">
        <v>11708</v>
      </c>
      <c r="B7064" s="370" t="s">
        <v>18062</v>
      </c>
      <c r="C7064" s="14" t="s">
        <v>149</v>
      </c>
      <c r="D7064" s="14" t="s">
        <v>21818</v>
      </c>
    </row>
    <row r="7065" spans="1:4" ht="15.75" customHeight="1">
      <c r="A7065" s="14" t="s">
        <v>11709</v>
      </c>
      <c r="B7065" s="370" t="s">
        <v>18063</v>
      </c>
      <c r="C7065" s="14" t="s">
        <v>149</v>
      </c>
      <c r="D7065" s="14" t="s">
        <v>36731</v>
      </c>
    </row>
    <row r="7066" spans="1:4" ht="15.75" customHeight="1">
      <c r="A7066" s="14" t="s">
        <v>11710</v>
      </c>
      <c r="B7066" s="370" t="s">
        <v>18064</v>
      </c>
      <c r="C7066" s="14" t="s">
        <v>149</v>
      </c>
      <c r="D7066" s="14" t="s">
        <v>42246</v>
      </c>
    </row>
    <row r="7067" spans="1:4" ht="15.75" customHeight="1">
      <c r="A7067" s="14" t="s">
        <v>11711</v>
      </c>
      <c r="B7067" s="370" t="s">
        <v>18065</v>
      </c>
      <c r="C7067" s="14" t="s">
        <v>149</v>
      </c>
      <c r="D7067" s="14" t="s">
        <v>36846</v>
      </c>
    </row>
    <row r="7068" spans="1:4" ht="15.75" customHeight="1">
      <c r="A7068" s="14" t="s">
        <v>11712</v>
      </c>
      <c r="B7068" s="370" t="s">
        <v>18066</v>
      </c>
      <c r="C7068" s="14" t="s">
        <v>149</v>
      </c>
      <c r="D7068" s="14" t="s">
        <v>19810</v>
      </c>
    </row>
    <row r="7069" spans="1:4" ht="15.75" customHeight="1">
      <c r="A7069" s="14" t="s">
        <v>11713</v>
      </c>
      <c r="B7069" s="370" t="s">
        <v>18067</v>
      </c>
      <c r="C7069" s="14" t="s">
        <v>149</v>
      </c>
      <c r="D7069" s="14" t="s">
        <v>21738</v>
      </c>
    </row>
    <row r="7070" spans="1:4" ht="15.75" customHeight="1">
      <c r="A7070" s="14" t="s">
        <v>11714</v>
      </c>
      <c r="B7070" s="370" t="s">
        <v>18068</v>
      </c>
      <c r="C7070" s="14" t="s">
        <v>149</v>
      </c>
      <c r="D7070" s="14" t="s">
        <v>36929</v>
      </c>
    </row>
    <row r="7071" spans="1:4" ht="15.75" customHeight="1">
      <c r="A7071" s="14" t="s">
        <v>11715</v>
      </c>
      <c r="B7071" s="370" t="s">
        <v>18069</v>
      </c>
      <c r="C7071" s="14" t="s">
        <v>149</v>
      </c>
      <c r="D7071" s="14" t="s">
        <v>42247</v>
      </c>
    </row>
    <row r="7072" spans="1:4" ht="15.75" customHeight="1">
      <c r="A7072" s="14" t="s">
        <v>11716</v>
      </c>
      <c r="B7072" s="370" t="s">
        <v>18070</v>
      </c>
      <c r="C7072" s="14" t="s">
        <v>149</v>
      </c>
      <c r="D7072" s="14" t="s">
        <v>18688</v>
      </c>
    </row>
    <row r="7073" spans="1:4" ht="15.75" customHeight="1">
      <c r="A7073" s="14" t="s">
        <v>11717</v>
      </c>
      <c r="B7073" s="370" t="s">
        <v>18071</v>
      </c>
      <c r="C7073" s="14" t="s">
        <v>149</v>
      </c>
      <c r="D7073" s="14" t="s">
        <v>42248</v>
      </c>
    </row>
    <row r="7074" spans="1:4" ht="15.75" customHeight="1">
      <c r="A7074" s="14" t="s">
        <v>11718</v>
      </c>
      <c r="B7074" s="370" t="s">
        <v>18072</v>
      </c>
      <c r="C7074" s="14" t="s">
        <v>149</v>
      </c>
      <c r="D7074" s="14" t="s">
        <v>42249</v>
      </c>
    </row>
    <row r="7075" spans="1:4" ht="15.75" customHeight="1">
      <c r="A7075" s="14" t="s">
        <v>11719</v>
      </c>
      <c r="B7075" s="370" t="s">
        <v>18073</v>
      </c>
      <c r="C7075" s="14" t="s">
        <v>149</v>
      </c>
      <c r="D7075" s="14" t="s">
        <v>41538</v>
      </c>
    </row>
    <row r="7076" spans="1:4" ht="15.75" customHeight="1">
      <c r="A7076" s="14" t="s">
        <v>11720</v>
      </c>
      <c r="B7076" s="370" t="s">
        <v>18074</v>
      </c>
      <c r="C7076" s="14" t="s">
        <v>149</v>
      </c>
      <c r="D7076" s="14" t="s">
        <v>37315</v>
      </c>
    </row>
    <row r="7077" spans="1:4" ht="15.75" customHeight="1">
      <c r="A7077" s="14" t="s">
        <v>11721</v>
      </c>
      <c r="B7077" s="370" t="s">
        <v>18075</v>
      </c>
      <c r="C7077" s="14" t="s">
        <v>149</v>
      </c>
      <c r="D7077" s="14" t="s">
        <v>39420</v>
      </c>
    </row>
    <row r="7078" spans="1:4" ht="15.75" customHeight="1">
      <c r="A7078" s="14" t="s">
        <v>11722</v>
      </c>
      <c r="B7078" s="370" t="s">
        <v>18076</v>
      </c>
      <c r="C7078" s="14" t="s">
        <v>149</v>
      </c>
      <c r="D7078" s="14" t="s">
        <v>42250</v>
      </c>
    </row>
    <row r="7079" spans="1:4" ht="15.75" customHeight="1">
      <c r="A7079" s="14" t="s">
        <v>11723</v>
      </c>
      <c r="B7079" s="370" t="s">
        <v>18077</v>
      </c>
      <c r="C7079" s="14" t="s">
        <v>149</v>
      </c>
      <c r="D7079" s="14" t="s">
        <v>42251</v>
      </c>
    </row>
    <row r="7080" spans="1:4" ht="15.75" customHeight="1">
      <c r="A7080" s="14" t="s">
        <v>11724</v>
      </c>
      <c r="B7080" s="370" t="s">
        <v>18078</v>
      </c>
      <c r="C7080" s="14" t="s">
        <v>18364</v>
      </c>
      <c r="D7080" s="14" t="s">
        <v>42252</v>
      </c>
    </row>
    <row r="7081" spans="1:4" ht="15.75" customHeight="1">
      <c r="A7081" s="14" t="s">
        <v>11725</v>
      </c>
      <c r="B7081" s="370" t="s">
        <v>18060</v>
      </c>
      <c r="C7081" s="14" t="s">
        <v>18364</v>
      </c>
      <c r="D7081" s="14" t="s">
        <v>42253</v>
      </c>
    </row>
    <row r="7082" spans="1:4" ht="15.75" customHeight="1">
      <c r="A7082" s="14" t="s">
        <v>11726</v>
      </c>
      <c r="B7082" s="370" t="s">
        <v>18068</v>
      </c>
      <c r="C7082" s="14" t="s">
        <v>18364</v>
      </c>
      <c r="D7082" s="14" t="s">
        <v>42254</v>
      </c>
    </row>
    <row r="7083" spans="1:4" ht="15.75" customHeight="1">
      <c r="A7083" s="14" t="s">
        <v>11727</v>
      </c>
      <c r="B7083" s="370" t="s">
        <v>18069</v>
      </c>
      <c r="C7083" s="14" t="s">
        <v>18364</v>
      </c>
      <c r="D7083" s="14" t="s">
        <v>42255</v>
      </c>
    </row>
    <row r="7084" spans="1:4" ht="15.75" customHeight="1">
      <c r="A7084" s="14" t="s">
        <v>11728</v>
      </c>
      <c r="B7084" s="370" t="s">
        <v>18066</v>
      </c>
      <c r="C7084" s="14" t="s">
        <v>18364</v>
      </c>
      <c r="D7084" s="14" t="s">
        <v>42256</v>
      </c>
    </row>
    <row r="7085" spans="1:4" ht="15.75" customHeight="1">
      <c r="A7085" s="14" t="s">
        <v>11729</v>
      </c>
      <c r="B7085" s="370" t="s">
        <v>18061</v>
      </c>
      <c r="C7085" s="14" t="s">
        <v>18364</v>
      </c>
      <c r="D7085" s="14" t="s">
        <v>37318</v>
      </c>
    </row>
    <row r="7086" spans="1:4" ht="15.75" customHeight="1">
      <c r="A7086" s="14" t="s">
        <v>11730</v>
      </c>
      <c r="B7086" s="370" t="s">
        <v>18062</v>
      </c>
      <c r="C7086" s="14" t="s">
        <v>18364</v>
      </c>
      <c r="D7086" s="14" t="s">
        <v>37319</v>
      </c>
    </row>
    <row r="7087" spans="1:4" ht="15.75" customHeight="1">
      <c r="A7087" s="14" t="s">
        <v>11731</v>
      </c>
      <c r="B7087" s="370" t="s">
        <v>18071</v>
      </c>
      <c r="C7087" s="14" t="s">
        <v>18364</v>
      </c>
      <c r="D7087" s="14" t="s">
        <v>42257</v>
      </c>
    </row>
    <row r="7088" spans="1:4" ht="15.75" customHeight="1">
      <c r="A7088" s="14" t="s">
        <v>11732</v>
      </c>
      <c r="B7088" s="370" t="s">
        <v>18067</v>
      </c>
      <c r="C7088" s="14" t="s">
        <v>18364</v>
      </c>
      <c r="D7088" s="14" t="s">
        <v>37320</v>
      </c>
    </row>
    <row r="7089" spans="1:4" ht="15.75" customHeight="1">
      <c r="A7089" s="14" t="s">
        <v>11733</v>
      </c>
      <c r="B7089" s="370" t="s">
        <v>18072</v>
      </c>
      <c r="C7089" s="14" t="s">
        <v>18364</v>
      </c>
      <c r="D7089" s="14" t="s">
        <v>42258</v>
      </c>
    </row>
    <row r="7090" spans="1:4" ht="15.75" customHeight="1">
      <c r="A7090" s="14" t="s">
        <v>11734</v>
      </c>
      <c r="B7090" s="370" t="s">
        <v>18073</v>
      </c>
      <c r="C7090" s="14" t="s">
        <v>18364</v>
      </c>
      <c r="D7090" s="14" t="s">
        <v>42259</v>
      </c>
    </row>
    <row r="7091" spans="1:4" ht="15.75" customHeight="1">
      <c r="A7091" s="14" t="s">
        <v>11735</v>
      </c>
      <c r="B7091" s="370" t="s">
        <v>18079</v>
      </c>
      <c r="C7091" s="14" t="s">
        <v>18364</v>
      </c>
      <c r="D7091" s="14" t="s">
        <v>42260</v>
      </c>
    </row>
    <row r="7092" spans="1:4" ht="15.75" customHeight="1">
      <c r="A7092" s="14" t="s">
        <v>11736</v>
      </c>
      <c r="B7092" s="370" t="s">
        <v>18080</v>
      </c>
      <c r="C7092" s="14" t="s">
        <v>18364</v>
      </c>
      <c r="D7092" s="14" t="s">
        <v>42261</v>
      </c>
    </row>
    <row r="7093" spans="1:4" ht="15.75" customHeight="1">
      <c r="A7093" s="14" t="s">
        <v>11737</v>
      </c>
      <c r="B7093" s="370" t="s">
        <v>18081</v>
      </c>
      <c r="C7093" s="14" t="s">
        <v>18364</v>
      </c>
      <c r="D7093" s="14" t="s">
        <v>42262</v>
      </c>
    </row>
    <row r="7094" spans="1:4" ht="15.75" customHeight="1">
      <c r="A7094" s="14" t="s">
        <v>11738</v>
      </c>
      <c r="B7094" s="370" t="s">
        <v>18082</v>
      </c>
      <c r="C7094" s="14" t="s">
        <v>18364</v>
      </c>
      <c r="D7094" s="14" t="s">
        <v>37321</v>
      </c>
    </row>
    <row r="7095" spans="1:4" ht="15.75" customHeight="1">
      <c r="A7095" s="14" t="s">
        <v>11739</v>
      </c>
      <c r="B7095" s="370" t="s">
        <v>18074</v>
      </c>
      <c r="C7095" s="14" t="s">
        <v>18364</v>
      </c>
      <c r="D7095" s="14" t="s">
        <v>37322</v>
      </c>
    </row>
    <row r="7096" spans="1:4" ht="15.75" customHeight="1">
      <c r="A7096" s="14" t="s">
        <v>11740</v>
      </c>
      <c r="B7096" s="370" t="s">
        <v>18075</v>
      </c>
      <c r="C7096" s="14" t="s">
        <v>18364</v>
      </c>
      <c r="D7096" s="14" t="s">
        <v>42263</v>
      </c>
    </row>
    <row r="7097" spans="1:4" ht="15.75" customHeight="1">
      <c r="A7097" s="14" t="s">
        <v>11741</v>
      </c>
      <c r="B7097" s="370" t="s">
        <v>18083</v>
      </c>
      <c r="C7097" s="14" t="s">
        <v>149</v>
      </c>
      <c r="D7097" s="14" t="s">
        <v>18493</v>
      </c>
    </row>
    <row r="7098" spans="1:4" ht="15.75" customHeight="1">
      <c r="A7098" s="14" t="s">
        <v>11742</v>
      </c>
      <c r="B7098" s="370" t="s">
        <v>18084</v>
      </c>
      <c r="C7098" s="14" t="s">
        <v>149</v>
      </c>
      <c r="D7098" s="14" t="s">
        <v>18664</v>
      </c>
    </row>
    <row r="7099" spans="1:4" ht="15.75" customHeight="1">
      <c r="A7099" s="14" t="s">
        <v>11743</v>
      </c>
      <c r="B7099" s="370" t="s">
        <v>18085</v>
      </c>
      <c r="C7099" s="14" t="s">
        <v>149</v>
      </c>
      <c r="D7099" s="14" t="s">
        <v>18493</v>
      </c>
    </row>
    <row r="7100" spans="1:4" ht="15.75" customHeight="1">
      <c r="A7100" s="14" t="s">
        <v>11744</v>
      </c>
      <c r="B7100" s="370" t="s">
        <v>18086</v>
      </c>
      <c r="C7100" s="14" t="s">
        <v>149</v>
      </c>
      <c r="D7100" s="14" t="s">
        <v>18645</v>
      </c>
    </row>
    <row r="7101" spans="1:4" ht="15.75" customHeight="1">
      <c r="A7101" s="14" t="s">
        <v>11745</v>
      </c>
      <c r="B7101" s="370" t="s">
        <v>18087</v>
      </c>
      <c r="C7101" s="14" t="s">
        <v>149</v>
      </c>
      <c r="D7101" s="14" t="s">
        <v>18576</v>
      </c>
    </row>
    <row r="7102" spans="1:4" ht="15.75" customHeight="1">
      <c r="A7102" s="14" t="s">
        <v>11746</v>
      </c>
      <c r="B7102" s="370" t="s">
        <v>18088</v>
      </c>
      <c r="C7102" s="14" t="s">
        <v>149</v>
      </c>
      <c r="D7102" s="14" t="s">
        <v>18645</v>
      </c>
    </row>
    <row r="7103" spans="1:4" ht="15.75" customHeight="1">
      <c r="A7103" s="14" t="s">
        <v>11747</v>
      </c>
      <c r="B7103" s="370" t="s">
        <v>18089</v>
      </c>
      <c r="C7103" s="14" t="s">
        <v>149</v>
      </c>
      <c r="D7103" s="14" t="s">
        <v>18664</v>
      </c>
    </row>
    <row r="7104" spans="1:4" ht="15.75" customHeight="1">
      <c r="A7104" s="14" t="s">
        <v>11748</v>
      </c>
      <c r="B7104" s="370" t="s">
        <v>18090</v>
      </c>
      <c r="C7104" s="14" t="s">
        <v>149</v>
      </c>
      <c r="D7104" s="14" t="s">
        <v>18499</v>
      </c>
    </row>
    <row r="7105" spans="1:4" ht="15.75" customHeight="1">
      <c r="A7105" s="14" t="s">
        <v>11749</v>
      </c>
      <c r="B7105" s="370" t="s">
        <v>18091</v>
      </c>
      <c r="C7105" s="14" t="s">
        <v>149</v>
      </c>
      <c r="D7105" s="14" t="s">
        <v>19707</v>
      </c>
    </row>
    <row r="7106" spans="1:4" ht="15.75" customHeight="1">
      <c r="A7106" s="14" t="s">
        <v>11750</v>
      </c>
      <c r="B7106" s="370" t="s">
        <v>18092</v>
      </c>
      <c r="C7106" s="14" t="s">
        <v>149</v>
      </c>
      <c r="D7106" s="14" t="s">
        <v>18499</v>
      </c>
    </row>
    <row r="7107" spans="1:4" ht="15.75" customHeight="1">
      <c r="A7107" s="14" t="s">
        <v>11751</v>
      </c>
      <c r="B7107" s="370" t="s">
        <v>18093</v>
      </c>
      <c r="C7107" s="14" t="s">
        <v>149</v>
      </c>
      <c r="D7107" s="14" t="s">
        <v>19399</v>
      </c>
    </row>
    <row r="7108" spans="1:4" ht="15.75" customHeight="1">
      <c r="A7108" s="14" t="s">
        <v>11752</v>
      </c>
      <c r="B7108" s="370" t="s">
        <v>18094</v>
      </c>
      <c r="C7108" s="14" t="s">
        <v>149</v>
      </c>
      <c r="D7108" s="14" t="s">
        <v>18548</v>
      </c>
    </row>
    <row r="7109" spans="1:4" ht="15.75" customHeight="1">
      <c r="A7109" s="14" t="s">
        <v>11753</v>
      </c>
      <c r="B7109" s="370" t="s">
        <v>18095</v>
      </c>
      <c r="C7109" s="14" t="s">
        <v>149</v>
      </c>
      <c r="D7109" s="14" t="s">
        <v>18645</v>
      </c>
    </row>
    <row r="7110" spans="1:4" ht="15.75" customHeight="1">
      <c r="A7110" s="14" t="s">
        <v>11754</v>
      </c>
      <c r="B7110" s="370" t="s">
        <v>18096</v>
      </c>
      <c r="C7110" s="14" t="s">
        <v>149</v>
      </c>
      <c r="D7110" s="14" t="s">
        <v>18493</v>
      </c>
    </row>
    <row r="7111" spans="1:4" ht="15.75" customHeight="1">
      <c r="A7111" s="14" t="s">
        <v>11755</v>
      </c>
      <c r="B7111" s="370" t="s">
        <v>18097</v>
      </c>
      <c r="C7111" s="14" t="s">
        <v>149</v>
      </c>
      <c r="D7111" s="14" t="s">
        <v>18546</v>
      </c>
    </row>
    <row r="7112" spans="1:4" ht="15.75" customHeight="1">
      <c r="A7112" s="14" t="s">
        <v>11756</v>
      </c>
      <c r="B7112" s="370" t="s">
        <v>18098</v>
      </c>
      <c r="C7112" s="14" t="s">
        <v>149</v>
      </c>
      <c r="D7112" s="14" t="s">
        <v>18584</v>
      </c>
    </row>
    <row r="7113" spans="1:4" ht="15.75" customHeight="1">
      <c r="A7113" s="14" t="s">
        <v>11757</v>
      </c>
      <c r="B7113" s="370" t="s">
        <v>18099</v>
      </c>
      <c r="C7113" s="14" t="s">
        <v>149</v>
      </c>
      <c r="D7113" s="14" t="s">
        <v>18512</v>
      </c>
    </row>
    <row r="7114" spans="1:4" ht="15.75" customHeight="1">
      <c r="A7114" s="14" t="s">
        <v>11758</v>
      </c>
      <c r="B7114" s="370" t="s">
        <v>18100</v>
      </c>
      <c r="C7114" s="14" t="s">
        <v>149</v>
      </c>
      <c r="D7114" s="14" t="s">
        <v>18499</v>
      </c>
    </row>
    <row r="7115" spans="1:4" ht="15.75" customHeight="1">
      <c r="A7115" s="14" t="s">
        <v>11759</v>
      </c>
      <c r="B7115" s="370" t="s">
        <v>18101</v>
      </c>
      <c r="C7115" s="14" t="s">
        <v>149</v>
      </c>
      <c r="D7115" s="14" t="s">
        <v>18621</v>
      </c>
    </row>
    <row r="7116" spans="1:4" ht="15.75" customHeight="1">
      <c r="A7116" s="14" t="s">
        <v>11760</v>
      </c>
      <c r="B7116" s="370" t="s">
        <v>18102</v>
      </c>
      <c r="C7116" s="14" t="s">
        <v>149</v>
      </c>
      <c r="D7116" s="14" t="s">
        <v>18548</v>
      </c>
    </row>
    <row r="7117" spans="1:4" ht="15.75" customHeight="1">
      <c r="A7117" s="14" t="s">
        <v>11761</v>
      </c>
      <c r="B7117" s="370" t="s">
        <v>18103</v>
      </c>
      <c r="C7117" s="14" t="s">
        <v>149</v>
      </c>
      <c r="D7117" s="14" t="s">
        <v>19400</v>
      </c>
    </row>
    <row r="7118" spans="1:4" ht="15.75" customHeight="1">
      <c r="A7118" s="14" t="s">
        <v>11762</v>
      </c>
      <c r="B7118" s="370" t="s">
        <v>18104</v>
      </c>
      <c r="C7118" s="14" t="s">
        <v>149</v>
      </c>
      <c r="D7118" s="14" t="s">
        <v>18664</v>
      </c>
    </row>
    <row r="7119" spans="1:4" ht="15.75" customHeight="1">
      <c r="A7119" s="14" t="s">
        <v>11763</v>
      </c>
      <c r="B7119" s="370" t="s">
        <v>18105</v>
      </c>
      <c r="C7119" s="14" t="s">
        <v>149</v>
      </c>
      <c r="D7119" s="14" t="s">
        <v>18548</v>
      </c>
    </row>
    <row r="7120" spans="1:4" ht="15.75" customHeight="1">
      <c r="A7120" s="14" t="s">
        <v>11764</v>
      </c>
      <c r="B7120" s="370" t="s">
        <v>18106</v>
      </c>
      <c r="C7120" s="14" t="s">
        <v>149</v>
      </c>
      <c r="D7120" s="14" t="s">
        <v>19209</v>
      </c>
    </row>
    <row r="7121" spans="1:4" ht="15.75" customHeight="1">
      <c r="A7121" s="14" t="s">
        <v>11765</v>
      </c>
      <c r="B7121" s="370" t="s">
        <v>18107</v>
      </c>
      <c r="C7121" s="14" t="s">
        <v>149</v>
      </c>
      <c r="D7121" s="14" t="s">
        <v>18620</v>
      </c>
    </row>
    <row r="7122" spans="1:4" ht="15.75" customHeight="1">
      <c r="A7122" s="14" t="s">
        <v>11766</v>
      </c>
      <c r="B7122" s="370" t="s">
        <v>18108</v>
      </c>
      <c r="C7122" s="14" t="s">
        <v>149</v>
      </c>
      <c r="D7122" s="14" t="s">
        <v>18490</v>
      </c>
    </row>
    <row r="7123" spans="1:4" ht="15.75" customHeight="1">
      <c r="A7123" s="14" t="s">
        <v>11767</v>
      </c>
      <c r="B7123" s="370" t="s">
        <v>18109</v>
      </c>
      <c r="C7123" s="14" t="s">
        <v>149</v>
      </c>
      <c r="D7123" s="14" t="s">
        <v>18462</v>
      </c>
    </row>
    <row r="7124" spans="1:4" ht="15.75" customHeight="1">
      <c r="A7124" s="14" t="s">
        <v>11768</v>
      </c>
      <c r="B7124" s="370" t="s">
        <v>18110</v>
      </c>
      <c r="C7124" s="14" t="s">
        <v>149</v>
      </c>
      <c r="D7124" s="14" t="s">
        <v>18590</v>
      </c>
    </row>
    <row r="7125" spans="1:4" ht="15.75" customHeight="1">
      <c r="A7125" s="14" t="s">
        <v>11769</v>
      </c>
      <c r="B7125" s="370" t="s">
        <v>18111</v>
      </c>
      <c r="C7125" s="14" t="s">
        <v>149</v>
      </c>
      <c r="D7125" s="14" t="s">
        <v>18587</v>
      </c>
    </row>
    <row r="7126" spans="1:4" ht="15.75" customHeight="1">
      <c r="A7126" s="14" t="s">
        <v>11770</v>
      </c>
      <c r="B7126" s="370" t="s">
        <v>18112</v>
      </c>
      <c r="C7126" s="14" t="s">
        <v>149</v>
      </c>
      <c r="D7126" s="14" t="s">
        <v>19400</v>
      </c>
    </row>
    <row r="7127" spans="1:4" ht="15.75" customHeight="1">
      <c r="A7127" s="14" t="s">
        <v>11771</v>
      </c>
      <c r="B7127" s="370" t="s">
        <v>18113</v>
      </c>
      <c r="C7127" s="14" t="s">
        <v>149</v>
      </c>
      <c r="D7127" s="14" t="s">
        <v>18692</v>
      </c>
    </row>
    <row r="7128" spans="1:4" ht="15.75" customHeight="1">
      <c r="A7128" s="14" t="s">
        <v>11772</v>
      </c>
      <c r="B7128" s="370" t="s">
        <v>18114</v>
      </c>
      <c r="C7128" s="14" t="s">
        <v>149</v>
      </c>
      <c r="D7128" s="14" t="s">
        <v>18512</v>
      </c>
    </row>
    <row r="7129" spans="1:4" ht="15.75" customHeight="1">
      <c r="A7129" s="14" t="s">
        <v>11773</v>
      </c>
      <c r="B7129" s="370" t="s">
        <v>18115</v>
      </c>
      <c r="C7129" s="14" t="s">
        <v>149</v>
      </c>
      <c r="D7129" s="14" t="s">
        <v>19409</v>
      </c>
    </row>
    <row r="7130" spans="1:4" ht="15.75" customHeight="1">
      <c r="A7130" s="14" t="s">
        <v>11774</v>
      </c>
      <c r="B7130" s="370" t="s">
        <v>18116</v>
      </c>
      <c r="C7130" s="14" t="s">
        <v>149</v>
      </c>
      <c r="D7130" s="14" t="s">
        <v>18494</v>
      </c>
    </row>
    <row r="7131" spans="1:4" ht="15.75" customHeight="1">
      <c r="A7131" s="14" t="s">
        <v>11775</v>
      </c>
      <c r="B7131" s="370" t="s">
        <v>18117</v>
      </c>
      <c r="C7131" s="14" t="s">
        <v>149</v>
      </c>
      <c r="D7131" s="14" t="s">
        <v>19399</v>
      </c>
    </row>
    <row r="7132" spans="1:4" ht="15.75" customHeight="1">
      <c r="A7132" s="14" t="s">
        <v>11776</v>
      </c>
      <c r="B7132" s="370" t="s">
        <v>18118</v>
      </c>
      <c r="C7132" s="14" t="s">
        <v>149</v>
      </c>
      <c r="D7132" s="14" t="s">
        <v>18504</v>
      </c>
    </row>
    <row r="7133" spans="1:4" ht="15.75" customHeight="1">
      <c r="A7133" s="14" t="s">
        <v>11777</v>
      </c>
      <c r="B7133" s="370" t="s">
        <v>18119</v>
      </c>
      <c r="C7133" s="14" t="s">
        <v>149</v>
      </c>
      <c r="D7133" s="14" t="s">
        <v>18621</v>
      </c>
    </row>
    <row r="7134" spans="1:4" ht="15.75" customHeight="1">
      <c r="A7134" s="14" t="s">
        <v>11778</v>
      </c>
      <c r="B7134" s="370" t="s">
        <v>18120</v>
      </c>
      <c r="C7134" s="14" t="s">
        <v>149</v>
      </c>
      <c r="D7134" s="14" t="s">
        <v>18621</v>
      </c>
    </row>
    <row r="7135" spans="1:4" ht="15.75" customHeight="1">
      <c r="A7135" s="14" t="s">
        <v>11779</v>
      </c>
      <c r="B7135" s="370" t="s">
        <v>18121</v>
      </c>
      <c r="C7135" s="14" t="s">
        <v>149</v>
      </c>
      <c r="D7135" s="14" t="s">
        <v>18550</v>
      </c>
    </row>
    <row r="7136" spans="1:4" ht="15.75" customHeight="1">
      <c r="A7136" s="14" t="s">
        <v>11780</v>
      </c>
      <c r="B7136" s="370" t="s">
        <v>18122</v>
      </c>
      <c r="C7136" s="14" t="s">
        <v>149</v>
      </c>
      <c r="D7136" s="14" t="s">
        <v>18619</v>
      </c>
    </row>
    <row r="7137" spans="1:4" ht="15.75" customHeight="1">
      <c r="A7137" s="14" t="s">
        <v>11781</v>
      </c>
      <c r="B7137" s="370" t="s">
        <v>18123</v>
      </c>
      <c r="C7137" s="14" t="s">
        <v>149</v>
      </c>
      <c r="D7137" s="14" t="s">
        <v>18638</v>
      </c>
    </row>
    <row r="7138" spans="1:4" ht="15.75" customHeight="1">
      <c r="A7138" s="14" t="s">
        <v>11782</v>
      </c>
      <c r="B7138" s="370" t="s">
        <v>18124</v>
      </c>
      <c r="C7138" s="14" t="s">
        <v>149</v>
      </c>
      <c r="D7138" s="14" t="s">
        <v>18512</v>
      </c>
    </row>
    <row r="7139" spans="1:4" ht="15.75" customHeight="1">
      <c r="A7139" s="14" t="s">
        <v>11783</v>
      </c>
      <c r="B7139" s="370" t="s">
        <v>18125</v>
      </c>
      <c r="C7139" s="14" t="s">
        <v>149</v>
      </c>
      <c r="D7139" s="14" t="s">
        <v>18645</v>
      </c>
    </row>
    <row r="7140" spans="1:4" ht="15.75" customHeight="1">
      <c r="A7140" s="14" t="s">
        <v>11784</v>
      </c>
      <c r="B7140" s="370" t="s">
        <v>18126</v>
      </c>
      <c r="C7140" s="14" t="s">
        <v>149</v>
      </c>
      <c r="D7140" s="14" t="s">
        <v>18546</v>
      </c>
    </row>
    <row r="7141" spans="1:4" ht="15.75" customHeight="1">
      <c r="A7141" s="14" t="s">
        <v>11785</v>
      </c>
      <c r="B7141" s="370" t="s">
        <v>18127</v>
      </c>
      <c r="C7141" s="14" t="s">
        <v>149</v>
      </c>
      <c r="D7141" s="14" t="s">
        <v>18546</v>
      </c>
    </row>
    <row r="7142" spans="1:4" ht="15.75" customHeight="1">
      <c r="A7142" s="14" t="s">
        <v>11786</v>
      </c>
      <c r="B7142" s="370" t="s">
        <v>18128</v>
      </c>
      <c r="C7142" s="14" t="s">
        <v>149</v>
      </c>
      <c r="D7142" s="14" t="s">
        <v>18548</v>
      </c>
    </row>
    <row r="7143" spans="1:4" ht="15.75" customHeight="1">
      <c r="A7143" s="14" t="s">
        <v>11787</v>
      </c>
      <c r="B7143" s="370" t="s">
        <v>18129</v>
      </c>
      <c r="C7143" s="14" t="s">
        <v>149</v>
      </c>
      <c r="D7143" s="14" t="s">
        <v>18499</v>
      </c>
    </row>
    <row r="7144" spans="1:4" ht="15.75" customHeight="1">
      <c r="A7144" s="14" t="s">
        <v>11788</v>
      </c>
      <c r="B7144" s="370" t="s">
        <v>18130</v>
      </c>
      <c r="C7144" s="14" t="s">
        <v>149</v>
      </c>
      <c r="D7144" s="14" t="s">
        <v>18494</v>
      </c>
    </row>
    <row r="7145" spans="1:4" ht="15.75" customHeight="1">
      <c r="A7145" s="14" t="s">
        <v>11789</v>
      </c>
      <c r="B7145" s="370" t="s">
        <v>18131</v>
      </c>
      <c r="C7145" s="14" t="s">
        <v>149</v>
      </c>
      <c r="D7145" s="14" t="s">
        <v>18649</v>
      </c>
    </row>
    <row r="7146" spans="1:4" ht="15.75" customHeight="1">
      <c r="A7146" s="14" t="s">
        <v>11790</v>
      </c>
      <c r="B7146" s="370" t="s">
        <v>18132</v>
      </c>
      <c r="C7146" s="14" t="s">
        <v>149</v>
      </c>
      <c r="D7146" s="14" t="s">
        <v>19399</v>
      </c>
    </row>
    <row r="7147" spans="1:4" ht="15.75" customHeight="1">
      <c r="A7147" s="14" t="s">
        <v>11791</v>
      </c>
      <c r="B7147" s="370" t="s">
        <v>18133</v>
      </c>
      <c r="C7147" s="14" t="s">
        <v>149</v>
      </c>
      <c r="D7147" s="14" t="s">
        <v>18550</v>
      </c>
    </row>
    <row r="7148" spans="1:4" ht="15.75" customHeight="1">
      <c r="A7148" s="14" t="s">
        <v>11792</v>
      </c>
      <c r="B7148" s="370" t="s">
        <v>18134</v>
      </c>
      <c r="C7148" s="14" t="s">
        <v>149</v>
      </c>
      <c r="D7148" s="14" t="s">
        <v>18548</v>
      </c>
    </row>
    <row r="7149" spans="1:4" ht="15.75" customHeight="1">
      <c r="A7149" s="14" t="s">
        <v>11793</v>
      </c>
      <c r="B7149" s="370" t="s">
        <v>18135</v>
      </c>
      <c r="C7149" s="14" t="s">
        <v>149</v>
      </c>
      <c r="D7149" s="14" t="s">
        <v>19399</v>
      </c>
    </row>
    <row r="7150" spans="1:4" ht="15.75" customHeight="1">
      <c r="A7150" s="14" t="s">
        <v>11794</v>
      </c>
      <c r="B7150" s="370" t="s">
        <v>18136</v>
      </c>
      <c r="C7150" s="14" t="s">
        <v>149</v>
      </c>
      <c r="D7150" s="14" t="s">
        <v>18645</v>
      </c>
    </row>
    <row r="7151" spans="1:4" ht="15.75" customHeight="1">
      <c r="A7151" s="14" t="s">
        <v>11795</v>
      </c>
      <c r="B7151" s="370" t="s">
        <v>18137</v>
      </c>
      <c r="C7151" s="14" t="s">
        <v>149</v>
      </c>
      <c r="D7151" s="14" t="s">
        <v>18645</v>
      </c>
    </row>
    <row r="7152" spans="1:4" ht="15.75" customHeight="1">
      <c r="A7152" s="14" t="s">
        <v>11796</v>
      </c>
      <c r="B7152" s="370" t="s">
        <v>18138</v>
      </c>
      <c r="C7152" s="14" t="s">
        <v>149</v>
      </c>
      <c r="D7152" s="14" t="s">
        <v>18546</v>
      </c>
    </row>
    <row r="7153" spans="1:4" ht="15.75" customHeight="1">
      <c r="A7153" s="14" t="s">
        <v>11797</v>
      </c>
      <c r="B7153" s="370" t="s">
        <v>18139</v>
      </c>
      <c r="C7153" s="14" t="s">
        <v>149</v>
      </c>
      <c r="D7153" s="14" t="s">
        <v>18493</v>
      </c>
    </row>
    <row r="7154" spans="1:4" ht="15.75" customHeight="1">
      <c r="A7154" s="14" t="s">
        <v>11798</v>
      </c>
      <c r="B7154" s="370" t="s">
        <v>18140</v>
      </c>
      <c r="C7154" s="14" t="s">
        <v>149</v>
      </c>
      <c r="D7154" s="14" t="s">
        <v>18664</v>
      </c>
    </row>
    <row r="7155" spans="1:4" ht="15.75" customHeight="1">
      <c r="A7155" s="14" t="s">
        <v>11799</v>
      </c>
      <c r="B7155" s="370" t="s">
        <v>18141</v>
      </c>
      <c r="C7155" s="14" t="s">
        <v>149</v>
      </c>
      <c r="D7155" s="14" t="s">
        <v>19409</v>
      </c>
    </row>
    <row r="7156" spans="1:4" ht="15.75" customHeight="1">
      <c r="A7156" s="14" t="s">
        <v>11800</v>
      </c>
      <c r="B7156" s="370" t="s">
        <v>18142</v>
      </c>
      <c r="C7156" s="14" t="s">
        <v>149</v>
      </c>
      <c r="D7156" s="14" t="s">
        <v>18692</v>
      </c>
    </row>
    <row r="7157" spans="1:4" ht="15.75" customHeight="1">
      <c r="A7157" s="14" t="s">
        <v>11801</v>
      </c>
      <c r="B7157" s="370" t="s">
        <v>18143</v>
      </c>
      <c r="C7157" s="14" t="s">
        <v>149</v>
      </c>
      <c r="D7157" s="14" t="s">
        <v>18587</v>
      </c>
    </row>
    <row r="7158" spans="1:4" ht="15.75" customHeight="1">
      <c r="A7158" s="14" t="s">
        <v>11802</v>
      </c>
      <c r="B7158" s="370" t="s">
        <v>18144</v>
      </c>
      <c r="C7158" s="14" t="s">
        <v>149</v>
      </c>
      <c r="D7158" s="14" t="s">
        <v>18692</v>
      </c>
    </row>
    <row r="7159" spans="1:4" ht="15.75" customHeight="1">
      <c r="A7159" s="14" t="s">
        <v>11803</v>
      </c>
      <c r="B7159" s="370" t="s">
        <v>18145</v>
      </c>
      <c r="C7159" s="14" t="s">
        <v>149</v>
      </c>
      <c r="D7159" s="14" t="s">
        <v>18692</v>
      </c>
    </row>
    <row r="7160" spans="1:4" ht="15.75" customHeight="1">
      <c r="A7160" s="14" t="s">
        <v>11804</v>
      </c>
      <c r="B7160" s="370" t="s">
        <v>18146</v>
      </c>
      <c r="C7160" s="14" t="s">
        <v>149</v>
      </c>
      <c r="D7160" s="14" t="s">
        <v>18692</v>
      </c>
    </row>
    <row r="7161" spans="1:4" ht="15.75" customHeight="1">
      <c r="A7161" s="14" t="s">
        <v>11805</v>
      </c>
      <c r="B7161" s="370" t="s">
        <v>18147</v>
      </c>
      <c r="C7161" s="14" t="s">
        <v>149</v>
      </c>
      <c r="D7161" s="14" t="s">
        <v>18462</v>
      </c>
    </row>
    <row r="7162" spans="1:4" ht="15.75" customHeight="1">
      <c r="A7162" s="14" t="s">
        <v>11806</v>
      </c>
      <c r="B7162" s="370" t="s">
        <v>18148</v>
      </c>
      <c r="C7162" s="14" t="s">
        <v>149</v>
      </c>
      <c r="D7162" s="14" t="s">
        <v>18453</v>
      </c>
    </row>
    <row r="7163" spans="1:4" ht="15.75" customHeight="1">
      <c r="A7163" s="14" t="s">
        <v>11807</v>
      </c>
      <c r="B7163" s="370" t="s">
        <v>18149</v>
      </c>
      <c r="C7163" s="14" t="s">
        <v>149</v>
      </c>
      <c r="D7163" s="14" t="s">
        <v>18664</v>
      </c>
    </row>
    <row r="7164" spans="1:4" ht="15.75" customHeight="1">
      <c r="A7164" s="14" t="s">
        <v>11808</v>
      </c>
      <c r="B7164" s="370" t="s">
        <v>18150</v>
      </c>
      <c r="C7164" s="14" t="s">
        <v>149</v>
      </c>
      <c r="D7164" s="14" t="s">
        <v>18649</v>
      </c>
    </row>
    <row r="7165" spans="1:4" ht="15.75" customHeight="1">
      <c r="A7165" s="14" t="s">
        <v>11809</v>
      </c>
      <c r="B7165" s="370" t="s">
        <v>18151</v>
      </c>
      <c r="C7165" s="14" t="s">
        <v>149</v>
      </c>
      <c r="D7165" s="14" t="s">
        <v>18590</v>
      </c>
    </row>
    <row r="7166" spans="1:4" ht="15.75" customHeight="1">
      <c r="A7166" s="14" t="s">
        <v>11810</v>
      </c>
      <c r="B7166" s="370" t="s">
        <v>18152</v>
      </c>
      <c r="C7166" s="14" t="s">
        <v>149</v>
      </c>
      <c r="D7166" s="14" t="s">
        <v>19400</v>
      </c>
    </row>
    <row r="7167" spans="1:4" ht="15.75" customHeight="1">
      <c r="A7167" s="14" t="s">
        <v>11811</v>
      </c>
      <c r="B7167" s="370" t="s">
        <v>18153</v>
      </c>
      <c r="C7167" s="14" t="s">
        <v>149</v>
      </c>
      <c r="D7167" s="14" t="s">
        <v>18664</v>
      </c>
    </row>
    <row r="7168" spans="1:4" ht="15.75" customHeight="1">
      <c r="A7168" s="14" t="s">
        <v>11812</v>
      </c>
      <c r="B7168" s="370" t="s">
        <v>18154</v>
      </c>
      <c r="C7168" s="14" t="s">
        <v>149</v>
      </c>
      <c r="D7168" s="14" t="s">
        <v>18499</v>
      </c>
    </row>
    <row r="7169" spans="1:4" ht="15.75" customHeight="1">
      <c r="A7169" s="14" t="s">
        <v>11813</v>
      </c>
      <c r="B7169" s="370" t="s">
        <v>18155</v>
      </c>
      <c r="C7169" s="14" t="s">
        <v>149</v>
      </c>
      <c r="D7169" s="14" t="s">
        <v>18462</v>
      </c>
    </row>
    <row r="7170" spans="1:4" ht="15.75" customHeight="1">
      <c r="A7170" s="14" t="s">
        <v>11814</v>
      </c>
      <c r="B7170" s="370" t="s">
        <v>18156</v>
      </c>
      <c r="C7170" s="14" t="s">
        <v>149</v>
      </c>
      <c r="D7170" s="14" t="s">
        <v>18664</v>
      </c>
    </row>
    <row r="7171" spans="1:4" ht="15.75" customHeight="1">
      <c r="A7171" s="14" t="s">
        <v>11815</v>
      </c>
      <c r="B7171" s="370" t="s">
        <v>18157</v>
      </c>
      <c r="C7171" s="14" t="s">
        <v>149</v>
      </c>
      <c r="D7171" s="14" t="s">
        <v>18664</v>
      </c>
    </row>
    <row r="7172" spans="1:4" ht="15.75" customHeight="1">
      <c r="A7172" s="14" t="s">
        <v>11816</v>
      </c>
      <c r="B7172" s="370" t="s">
        <v>18158</v>
      </c>
      <c r="C7172" s="14" t="s">
        <v>149</v>
      </c>
      <c r="D7172" s="14" t="s">
        <v>18664</v>
      </c>
    </row>
    <row r="7173" spans="1:4" ht="15.75" customHeight="1">
      <c r="A7173" s="14" t="s">
        <v>11817</v>
      </c>
      <c r="B7173" s="370" t="s">
        <v>18159</v>
      </c>
      <c r="C7173" s="14" t="s">
        <v>149</v>
      </c>
      <c r="D7173" s="14" t="s">
        <v>18621</v>
      </c>
    </row>
    <row r="7174" spans="1:4" ht="15.75" customHeight="1">
      <c r="A7174" s="14" t="s">
        <v>11818</v>
      </c>
      <c r="B7174" s="370" t="s">
        <v>18160</v>
      </c>
      <c r="C7174" s="14" t="s">
        <v>149</v>
      </c>
      <c r="D7174" s="14" t="s">
        <v>18550</v>
      </c>
    </row>
    <row r="7175" spans="1:4" ht="15.75" customHeight="1">
      <c r="A7175" s="14" t="s">
        <v>11819</v>
      </c>
      <c r="B7175" s="370" t="s">
        <v>18161</v>
      </c>
      <c r="C7175" s="14" t="s">
        <v>149</v>
      </c>
      <c r="D7175" s="14" t="s">
        <v>18621</v>
      </c>
    </row>
    <row r="7176" spans="1:4" ht="15.75" customHeight="1">
      <c r="A7176" s="14" t="s">
        <v>11820</v>
      </c>
      <c r="B7176" s="370" t="s">
        <v>18162</v>
      </c>
      <c r="C7176" s="14" t="s">
        <v>149</v>
      </c>
      <c r="D7176" s="14" t="s">
        <v>18550</v>
      </c>
    </row>
    <row r="7177" spans="1:4" ht="15.75" customHeight="1">
      <c r="A7177" s="14" t="s">
        <v>11821</v>
      </c>
      <c r="B7177" s="370" t="s">
        <v>18163</v>
      </c>
      <c r="C7177" s="14" t="s">
        <v>149</v>
      </c>
      <c r="D7177" s="14" t="s">
        <v>18638</v>
      </c>
    </row>
    <row r="7178" spans="1:4" ht="15.75" customHeight="1">
      <c r="A7178" s="14" t="s">
        <v>11822</v>
      </c>
      <c r="B7178" s="370" t="s">
        <v>18164</v>
      </c>
      <c r="C7178" s="14" t="s">
        <v>149</v>
      </c>
      <c r="D7178" s="14" t="s">
        <v>18462</v>
      </c>
    </row>
    <row r="7179" spans="1:4" ht="15.75" customHeight="1">
      <c r="A7179" s="14" t="s">
        <v>11823</v>
      </c>
      <c r="B7179" s="370" t="s">
        <v>18165</v>
      </c>
      <c r="C7179" s="14" t="s">
        <v>149</v>
      </c>
      <c r="D7179" s="14" t="s">
        <v>18481</v>
      </c>
    </row>
    <row r="7180" spans="1:4" ht="15.75" customHeight="1">
      <c r="A7180" s="14" t="s">
        <v>11824</v>
      </c>
      <c r="B7180" s="370" t="s">
        <v>18166</v>
      </c>
      <c r="C7180" s="14" t="s">
        <v>149</v>
      </c>
      <c r="D7180" s="14" t="s">
        <v>18503</v>
      </c>
    </row>
    <row r="7181" spans="1:4" ht="15.75" customHeight="1">
      <c r="A7181" s="14" t="s">
        <v>11825</v>
      </c>
      <c r="B7181" s="370" t="s">
        <v>18167</v>
      </c>
      <c r="C7181" s="14" t="s">
        <v>149</v>
      </c>
      <c r="D7181" s="14" t="s">
        <v>18597</v>
      </c>
    </row>
    <row r="7182" spans="1:4" ht="15.75" customHeight="1">
      <c r="A7182" s="14" t="s">
        <v>11826</v>
      </c>
      <c r="B7182" s="370" t="s">
        <v>18168</v>
      </c>
      <c r="C7182" s="14" t="s">
        <v>149</v>
      </c>
      <c r="D7182" s="14" t="s">
        <v>18546</v>
      </c>
    </row>
    <row r="7183" spans="1:4" ht="15.75" customHeight="1">
      <c r="A7183" s="14" t="s">
        <v>11827</v>
      </c>
      <c r="B7183" s="370" t="s">
        <v>18169</v>
      </c>
      <c r="C7183" s="14" t="s">
        <v>149</v>
      </c>
      <c r="D7183" s="14" t="s">
        <v>18619</v>
      </c>
    </row>
    <row r="7184" spans="1:4" ht="15.75" customHeight="1">
      <c r="A7184" s="14" t="s">
        <v>11828</v>
      </c>
      <c r="B7184" s="370" t="s">
        <v>18170</v>
      </c>
      <c r="C7184" s="14" t="s">
        <v>149</v>
      </c>
      <c r="D7184" s="14" t="s">
        <v>18493</v>
      </c>
    </row>
    <row r="7185" spans="1:4" ht="15.75" customHeight="1">
      <c r="A7185" s="14" t="s">
        <v>11829</v>
      </c>
      <c r="B7185" s="370" t="s">
        <v>18171</v>
      </c>
      <c r="C7185" s="14" t="s">
        <v>149</v>
      </c>
      <c r="D7185" s="14" t="s">
        <v>18576</v>
      </c>
    </row>
    <row r="7186" spans="1:4" ht="15.75" customHeight="1">
      <c r="A7186" s="14" t="s">
        <v>11830</v>
      </c>
      <c r="B7186" s="370" t="s">
        <v>18172</v>
      </c>
      <c r="C7186" s="14" t="s">
        <v>149</v>
      </c>
      <c r="D7186" s="14" t="s">
        <v>18569</v>
      </c>
    </row>
    <row r="7187" spans="1:4" ht="15.75" customHeight="1">
      <c r="A7187" s="14" t="s">
        <v>11831</v>
      </c>
      <c r="B7187" s="370" t="s">
        <v>18173</v>
      </c>
      <c r="C7187" s="14" t="s">
        <v>149</v>
      </c>
      <c r="D7187" s="14" t="s">
        <v>18549</v>
      </c>
    </row>
    <row r="7188" spans="1:4" ht="15.75" customHeight="1">
      <c r="A7188" s="14" t="s">
        <v>11832</v>
      </c>
      <c r="B7188" s="370" t="s">
        <v>18174</v>
      </c>
      <c r="C7188" s="14" t="s">
        <v>149</v>
      </c>
      <c r="D7188" s="14" t="s">
        <v>19350</v>
      </c>
    </row>
    <row r="7189" spans="1:4" ht="15.75" customHeight="1">
      <c r="A7189" s="14" t="s">
        <v>11833</v>
      </c>
      <c r="B7189" s="370" t="s">
        <v>18175</v>
      </c>
      <c r="C7189" s="14" t="s">
        <v>149</v>
      </c>
      <c r="D7189" s="14" t="s">
        <v>19336</v>
      </c>
    </row>
    <row r="7190" spans="1:4" ht="15.75" customHeight="1">
      <c r="A7190" s="14" t="s">
        <v>11834</v>
      </c>
      <c r="B7190" s="370" t="s">
        <v>18176</v>
      </c>
      <c r="C7190" s="14" t="s">
        <v>149</v>
      </c>
      <c r="D7190" s="14" t="s">
        <v>18484</v>
      </c>
    </row>
    <row r="7191" spans="1:4" ht="15.75" customHeight="1">
      <c r="A7191" s="14" t="s">
        <v>11835</v>
      </c>
      <c r="B7191" s="370" t="s">
        <v>18177</v>
      </c>
      <c r="C7191" s="14" t="s">
        <v>149</v>
      </c>
      <c r="D7191" s="14" t="s">
        <v>18449</v>
      </c>
    </row>
    <row r="7192" spans="1:4" ht="15.75" customHeight="1">
      <c r="A7192" s="14" t="s">
        <v>11836</v>
      </c>
      <c r="B7192" s="370" t="s">
        <v>18178</v>
      </c>
      <c r="C7192" s="14" t="s">
        <v>149</v>
      </c>
      <c r="D7192" s="14" t="s">
        <v>19357</v>
      </c>
    </row>
    <row r="7193" spans="1:4" ht="15.75" customHeight="1">
      <c r="A7193" s="14" t="s">
        <v>11837</v>
      </c>
      <c r="B7193" s="370" t="s">
        <v>18179</v>
      </c>
      <c r="C7193" s="14" t="s">
        <v>18364</v>
      </c>
      <c r="D7193" s="14" t="s">
        <v>18792</v>
      </c>
    </row>
    <row r="7194" spans="1:4" ht="15.75" customHeight="1">
      <c r="A7194" s="14" t="s">
        <v>11838</v>
      </c>
      <c r="B7194" s="370" t="s">
        <v>18180</v>
      </c>
      <c r="C7194" s="14" t="s">
        <v>18364</v>
      </c>
      <c r="D7194" s="14" t="s">
        <v>18740</v>
      </c>
    </row>
    <row r="7195" spans="1:4" ht="15.75" customHeight="1">
      <c r="A7195" s="14" t="s">
        <v>11839</v>
      </c>
      <c r="B7195" s="370" t="s">
        <v>18181</v>
      </c>
      <c r="C7195" s="14" t="s">
        <v>18364</v>
      </c>
      <c r="D7195" s="14" t="s">
        <v>19898</v>
      </c>
    </row>
    <row r="7196" spans="1:4" ht="15.75" customHeight="1">
      <c r="A7196" s="14" t="s">
        <v>11840</v>
      </c>
      <c r="B7196" s="370" t="s">
        <v>18182</v>
      </c>
      <c r="C7196" s="14" t="s">
        <v>18364</v>
      </c>
      <c r="D7196" s="14" t="s">
        <v>18454</v>
      </c>
    </row>
    <row r="7197" spans="1:4" ht="15.75" customHeight="1">
      <c r="A7197" s="14" t="s">
        <v>11841</v>
      </c>
      <c r="B7197" s="370" t="s">
        <v>18183</v>
      </c>
      <c r="C7197" s="14" t="s">
        <v>18364</v>
      </c>
      <c r="D7197" s="14" t="s">
        <v>42264</v>
      </c>
    </row>
    <row r="7198" spans="1:4" ht="15.75" customHeight="1">
      <c r="A7198" s="14" t="s">
        <v>11842</v>
      </c>
      <c r="B7198" s="370" t="s">
        <v>18184</v>
      </c>
      <c r="C7198" s="14" t="s">
        <v>18364</v>
      </c>
      <c r="D7198" s="14" t="s">
        <v>37294</v>
      </c>
    </row>
    <row r="7199" spans="1:4" ht="15.75" customHeight="1">
      <c r="A7199" s="14" t="s">
        <v>11843</v>
      </c>
      <c r="B7199" s="370" t="s">
        <v>18185</v>
      </c>
      <c r="C7199" s="14" t="s">
        <v>18364</v>
      </c>
      <c r="D7199" s="14" t="s">
        <v>36720</v>
      </c>
    </row>
    <row r="7200" spans="1:4" ht="15.75" customHeight="1">
      <c r="A7200" s="14" t="s">
        <v>11844</v>
      </c>
      <c r="B7200" s="370" t="s">
        <v>18186</v>
      </c>
      <c r="C7200" s="14" t="s">
        <v>18364</v>
      </c>
      <c r="D7200" s="14" t="s">
        <v>42265</v>
      </c>
    </row>
    <row r="7201" spans="1:4" ht="15.75" customHeight="1">
      <c r="A7201" s="14" t="s">
        <v>11845</v>
      </c>
      <c r="B7201" s="370" t="s">
        <v>18187</v>
      </c>
      <c r="C7201" s="14" t="s">
        <v>18364</v>
      </c>
      <c r="D7201" s="14" t="s">
        <v>19224</v>
      </c>
    </row>
    <row r="7202" spans="1:4" ht="15.75" customHeight="1">
      <c r="A7202" s="14" t="s">
        <v>11846</v>
      </c>
      <c r="B7202" s="370" t="s">
        <v>18188</v>
      </c>
      <c r="C7202" s="14" t="s">
        <v>18364</v>
      </c>
      <c r="D7202" s="14" t="s">
        <v>42266</v>
      </c>
    </row>
    <row r="7203" spans="1:4" ht="15.75" customHeight="1">
      <c r="A7203" s="14" t="s">
        <v>11847</v>
      </c>
      <c r="B7203" s="370" t="s">
        <v>18189</v>
      </c>
      <c r="C7203" s="14" t="s">
        <v>18364</v>
      </c>
      <c r="D7203" s="14" t="s">
        <v>42267</v>
      </c>
    </row>
    <row r="7204" spans="1:4" ht="15.75" customHeight="1">
      <c r="A7204" s="14" t="s">
        <v>11848</v>
      </c>
      <c r="B7204" s="370" t="s">
        <v>18190</v>
      </c>
      <c r="C7204" s="14" t="s">
        <v>18364</v>
      </c>
      <c r="D7204" s="14" t="s">
        <v>42268</v>
      </c>
    </row>
    <row r="7205" spans="1:4" ht="15.75" customHeight="1">
      <c r="A7205" s="14" t="s">
        <v>11849</v>
      </c>
      <c r="B7205" s="370" t="s">
        <v>18191</v>
      </c>
      <c r="C7205" s="14" t="s">
        <v>18364</v>
      </c>
      <c r="D7205" s="14" t="s">
        <v>42269</v>
      </c>
    </row>
    <row r="7206" spans="1:4" ht="15.75" customHeight="1">
      <c r="A7206" s="14" t="s">
        <v>11850</v>
      </c>
      <c r="B7206" s="370" t="s">
        <v>18192</v>
      </c>
      <c r="C7206" s="14" t="s">
        <v>18364</v>
      </c>
      <c r="D7206" s="14" t="s">
        <v>42270</v>
      </c>
    </row>
    <row r="7207" spans="1:4" ht="15.75" customHeight="1">
      <c r="A7207" s="14" t="s">
        <v>11851</v>
      </c>
      <c r="B7207" s="370" t="s">
        <v>18193</v>
      </c>
      <c r="C7207" s="14" t="s">
        <v>18364</v>
      </c>
      <c r="D7207" s="14" t="s">
        <v>37324</v>
      </c>
    </row>
    <row r="7208" spans="1:4" ht="15.75" customHeight="1">
      <c r="A7208" s="14" t="s">
        <v>11852</v>
      </c>
      <c r="B7208" s="370" t="s">
        <v>18194</v>
      </c>
      <c r="C7208" s="14" t="s">
        <v>18364</v>
      </c>
      <c r="D7208" s="14" t="s">
        <v>21877</v>
      </c>
    </row>
    <row r="7209" spans="1:4" ht="15.75" customHeight="1">
      <c r="A7209" s="14" t="s">
        <v>11853</v>
      </c>
      <c r="B7209" s="370" t="s">
        <v>18195</v>
      </c>
      <c r="C7209" s="14" t="s">
        <v>18364</v>
      </c>
      <c r="D7209" s="14" t="s">
        <v>42271</v>
      </c>
    </row>
    <row r="7210" spans="1:4" ht="15.75" customHeight="1">
      <c r="A7210" s="14" t="s">
        <v>11854</v>
      </c>
      <c r="B7210" s="370" t="s">
        <v>18196</v>
      </c>
      <c r="C7210" s="14" t="s">
        <v>149</v>
      </c>
      <c r="D7210" s="14" t="s">
        <v>18453</v>
      </c>
    </row>
    <row r="7211" spans="1:4" ht="15.75" customHeight="1">
      <c r="A7211" s="14" t="s">
        <v>11855</v>
      </c>
      <c r="B7211" s="370" t="s">
        <v>18197</v>
      </c>
      <c r="C7211" s="14" t="s">
        <v>149</v>
      </c>
      <c r="D7211" s="14" t="s">
        <v>19574</v>
      </c>
    </row>
    <row r="7212" spans="1:4" ht="15.75" customHeight="1">
      <c r="A7212" s="14" t="s">
        <v>11856</v>
      </c>
      <c r="B7212" s="370" t="s">
        <v>18198</v>
      </c>
      <c r="C7212" s="14" t="s">
        <v>149</v>
      </c>
      <c r="D7212" s="14" t="s">
        <v>18619</v>
      </c>
    </row>
    <row r="7213" spans="1:4" ht="15.75" customHeight="1">
      <c r="A7213" s="14" t="s">
        <v>11857</v>
      </c>
      <c r="B7213" s="370" t="s">
        <v>18199</v>
      </c>
      <c r="C7213" s="14" t="s">
        <v>149</v>
      </c>
      <c r="D7213" s="14" t="s">
        <v>18664</v>
      </c>
    </row>
    <row r="7214" spans="1:4" ht="15.75" customHeight="1">
      <c r="A7214" s="14" t="s">
        <v>11858</v>
      </c>
      <c r="B7214" s="370" t="s">
        <v>18200</v>
      </c>
      <c r="C7214" s="14" t="s">
        <v>149</v>
      </c>
      <c r="D7214" s="14" t="s">
        <v>19209</v>
      </c>
    </row>
    <row r="7215" spans="1:4" ht="15.75" customHeight="1">
      <c r="A7215" s="14" t="s">
        <v>11859</v>
      </c>
      <c r="B7215" s="370" t="s">
        <v>18201</v>
      </c>
      <c r="C7215" s="14" t="s">
        <v>149</v>
      </c>
      <c r="D7215" s="14" t="s">
        <v>18576</v>
      </c>
    </row>
    <row r="7216" spans="1:4" ht="15.75" customHeight="1">
      <c r="A7216" s="14" t="s">
        <v>11860</v>
      </c>
      <c r="B7216" s="370" t="s">
        <v>18202</v>
      </c>
      <c r="C7216" s="14" t="s">
        <v>149</v>
      </c>
      <c r="D7216" s="14" t="s">
        <v>19309</v>
      </c>
    </row>
    <row r="7217" spans="1:4" ht="15.75" customHeight="1">
      <c r="A7217" s="14" t="s">
        <v>11861</v>
      </c>
      <c r="B7217" s="370" t="s">
        <v>18203</v>
      </c>
      <c r="C7217" s="14" t="s">
        <v>149</v>
      </c>
      <c r="D7217" s="14" t="s">
        <v>18475</v>
      </c>
    </row>
    <row r="7218" spans="1:4" ht="15.75" customHeight="1">
      <c r="A7218" s="14" t="s">
        <v>11862</v>
      </c>
      <c r="B7218" s="370" t="s">
        <v>18204</v>
      </c>
      <c r="C7218" s="14" t="s">
        <v>149</v>
      </c>
      <c r="D7218" s="14" t="s">
        <v>18551</v>
      </c>
    </row>
    <row r="7219" spans="1:4" ht="15.75" customHeight="1">
      <c r="A7219" s="14" t="s">
        <v>11863</v>
      </c>
      <c r="B7219" s="370" t="s">
        <v>18205</v>
      </c>
      <c r="C7219" s="14" t="s">
        <v>149</v>
      </c>
      <c r="D7219" s="14" t="s">
        <v>18400</v>
      </c>
    </row>
    <row r="7220" spans="1:4" ht="15.75" customHeight="1">
      <c r="A7220" s="14" t="s">
        <v>11864</v>
      </c>
      <c r="B7220" s="370" t="s">
        <v>18206</v>
      </c>
      <c r="C7220" s="14" t="s">
        <v>149</v>
      </c>
      <c r="D7220" s="14" t="s">
        <v>18496</v>
      </c>
    </row>
    <row r="7221" spans="1:4" ht="15.75" customHeight="1">
      <c r="A7221" s="14" t="s">
        <v>11865</v>
      </c>
      <c r="B7221" s="370" t="s">
        <v>18207</v>
      </c>
      <c r="C7221" s="14" t="s">
        <v>149</v>
      </c>
      <c r="D7221" s="14" t="s">
        <v>18543</v>
      </c>
    </row>
    <row r="7222" spans="1:4" ht="15.75" customHeight="1">
      <c r="A7222" s="14" t="s">
        <v>11866</v>
      </c>
      <c r="B7222" s="370" t="s">
        <v>18208</v>
      </c>
      <c r="C7222" s="14" t="s">
        <v>149</v>
      </c>
      <c r="D7222" s="14" t="s">
        <v>21902</v>
      </c>
    </row>
    <row r="7223" spans="1:4" ht="15.75" customHeight="1">
      <c r="A7223" s="14" t="s">
        <v>11867</v>
      </c>
      <c r="B7223" s="370" t="s">
        <v>189</v>
      </c>
      <c r="C7223" s="14" t="s">
        <v>149</v>
      </c>
      <c r="D7223" s="14" t="s">
        <v>21889</v>
      </c>
    </row>
    <row r="7224" spans="1:4" ht="15.75" customHeight="1">
      <c r="A7224" s="14" t="s">
        <v>11868</v>
      </c>
      <c r="B7224" s="370" t="s">
        <v>18209</v>
      </c>
      <c r="C7224" s="14" t="s">
        <v>149</v>
      </c>
      <c r="D7224" s="14" t="s">
        <v>42272</v>
      </c>
    </row>
    <row r="7225" spans="1:4" ht="15.75" customHeight="1">
      <c r="A7225" s="14" t="s">
        <v>11869</v>
      </c>
      <c r="B7225" s="370" t="s">
        <v>18210</v>
      </c>
      <c r="C7225" s="14" t="s">
        <v>149</v>
      </c>
      <c r="D7225" s="14" t="s">
        <v>19203</v>
      </c>
    </row>
    <row r="7226" spans="1:4" ht="15.75" customHeight="1">
      <c r="A7226" s="14" t="s">
        <v>11870</v>
      </c>
      <c r="B7226" s="370" t="s">
        <v>18211</v>
      </c>
      <c r="C7226" s="14" t="s">
        <v>149</v>
      </c>
      <c r="D7226" s="14" t="s">
        <v>42273</v>
      </c>
    </row>
    <row r="7227" spans="1:4" ht="15.75" customHeight="1">
      <c r="A7227" s="14" t="s">
        <v>11871</v>
      </c>
      <c r="B7227" s="370" t="s">
        <v>18212</v>
      </c>
      <c r="C7227" s="14" t="s">
        <v>149</v>
      </c>
      <c r="D7227" s="14" t="s">
        <v>42274</v>
      </c>
    </row>
    <row r="7228" spans="1:4" ht="15.75" customHeight="1">
      <c r="A7228" s="14" t="s">
        <v>11872</v>
      </c>
      <c r="B7228" s="370" t="s">
        <v>18213</v>
      </c>
      <c r="C7228" s="14" t="s">
        <v>149</v>
      </c>
      <c r="D7228" s="14" t="s">
        <v>42275</v>
      </c>
    </row>
    <row r="7229" spans="1:4" ht="15.75" customHeight="1">
      <c r="A7229" s="14" t="s">
        <v>11873</v>
      </c>
      <c r="B7229" s="370" t="s">
        <v>18214</v>
      </c>
      <c r="C7229" s="14" t="s">
        <v>149</v>
      </c>
      <c r="D7229" s="14" t="s">
        <v>19259</v>
      </c>
    </row>
    <row r="7230" spans="1:4" ht="15.75" customHeight="1">
      <c r="A7230" s="14" t="s">
        <v>11874</v>
      </c>
      <c r="B7230" s="370" t="s">
        <v>18215</v>
      </c>
      <c r="C7230" s="14" t="s">
        <v>149</v>
      </c>
      <c r="D7230" s="14" t="s">
        <v>37200</v>
      </c>
    </row>
    <row r="7231" spans="1:4" ht="15.75" customHeight="1">
      <c r="A7231" s="14" t="s">
        <v>11875</v>
      </c>
      <c r="B7231" s="370" t="s">
        <v>18216</v>
      </c>
      <c r="C7231" s="14" t="s">
        <v>149</v>
      </c>
      <c r="D7231" s="14" t="s">
        <v>37326</v>
      </c>
    </row>
    <row r="7232" spans="1:4" ht="15.75" customHeight="1">
      <c r="A7232" s="14" t="s">
        <v>11876</v>
      </c>
      <c r="B7232" s="370" t="s">
        <v>18217</v>
      </c>
      <c r="C7232" s="14" t="s">
        <v>18364</v>
      </c>
      <c r="D7232" s="14" t="s">
        <v>19867</v>
      </c>
    </row>
    <row r="7233" spans="1:4" ht="15.75" customHeight="1">
      <c r="A7233" s="14" t="s">
        <v>11877</v>
      </c>
      <c r="B7233" s="370" t="s">
        <v>18218</v>
      </c>
      <c r="C7233" s="14" t="s">
        <v>18364</v>
      </c>
      <c r="D7233" s="14" t="s">
        <v>42276</v>
      </c>
    </row>
    <row r="7234" spans="1:4" ht="15.75" customHeight="1">
      <c r="A7234" s="14" t="s">
        <v>11878</v>
      </c>
      <c r="B7234" s="370" t="s">
        <v>18219</v>
      </c>
      <c r="C7234" s="14" t="s">
        <v>18364</v>
      </c>
      <c r="D7234" s="14" t="s">
        <v>37307</v>
      </c>
    </row>
    <row r="7235" spans="1:4" ht="15.75" customHeight="1">
      <c r="A7235" s="14" t="s">
        <v>11879</v>
      </c>
      <c r="B7235" s="370" t="s">
        <v>18220</v>
      </c>
      <c r="C7235" s="14" t="s">
        <v>18364</v>
      </c>
      <c r="D7235" s="14" t="s">
        <v>42277</v>
      </c>
    </row>
    <row r="7236" spans="1:4" ht="15.75" customHeight="1">
      <c r="A7236" s="14" t="s">
        <v>11880</v>
      </c>
      <c r="B7236" s="370" t="s">
        <v>18221</v>
      </c>
      <c r="C7236" s="14" t="s">
        <v>18364</v>
      </c>
      <c r="D7236" s="14" t="s">
        <v>42278</v>
      </c>
    </row>
    <row r="7237" spans="1:4" ht="15.75" customHeight="1">
      <c r="A7237" s="14" t="s">
        <v>11881</v>
      </c>
      <c r="B7237" s="370" t="s">
        <v>18222</v>
      </c>
      <c r="C7237" s="14" t="s">
        <v>18364</v>
      </c>
      <c r="D7237" s="14" t="s">
        <v>37327</v>
      </c>
    </row>
    <row r="7238" spans="1:4" ht="15.75" customHeight="1">
      <c r="A7238" s="14" t="s">
        <v>11882</v>
      </c>
      <c r="B7238" s="370" t="s">
        <v>18208</v>
      </c>
      <c r="C7238" s="14" t="s">
        <v>18364</v>
      </c>
      <c r="D7238" s="14" t="s">
        <v>37328</v>
      </c>
    </row>
    <row r="7239" spans="1:4" ht="15.75" customHeight="1">
      <c r="A7239" s="14" t="s">
        <v>11883</v>
      </c>
      <c r="B7239" s="370" t="s">
        <v>18223</v>
      </c>
      <c r="C7239" s="14" t="s">
        <v>18364</v>
      </c>
      <c r="D7239" s="14" t="s">
        <v>42279</v>
      </c>
    </row>
    <row r="7240" spans="1:4" ht="15.75" customHeight="1">
      <c r="A7240" s="14" t="s">
        <v>11884</v>
      </c>
      <c r="B7240" s="370" t="s">
        <v>18211</v>
      </c>
      <c r="C7240" s="14" t="s">
        <v>18364</v>
      </c>
      <c r="D7240" s="14" t="s">
        <v>42280</v>
      </c>
    </row>
    <row r="7241" spans="1:4" ht="15.75" customHeight="1">
      <c r="A7241" s="14" t="s">
        <v>11885</v>
      </c>
      <c r="B7241" s="370" t="s">
        <v>18212</v>
      </c>
      <c r="C7241" s="14" t="s">
        <v>18364</v>
      </c>
      <c r="D7241" s="14" t="s">
        <v>42281</v>
      </c>
    </row>
    <row r="7242" spans="1:4" ht="15.75" customHeight="1">
      <c r="A7242" s="14" t="s">
        <v>11886</v>
      </c>
      <c r="B7242" s="370" t="s">
        <v>18213</v>
      </c>
      <c r="C7242" s="14" t="s">
        <v>18364</v>
      </c>
      <c r="D7242" s="14" t="s">
        <v>42282</v>
      </c>
    </row>
    <row r="7243" spans="1:4" ht="15.75" customHeight="1">
      <c r="A7243" s="14" t="s">
        <v>11887</v>
      </c>
      <c r="B7243" s="370" t="s">
        <v>18216</v>
      </c>
      <c r="C7243" s="14" t="s">
        <v>18364</v>
      </c>
      <c r="D7243" s="14" t="s">
        <v>37329</v>
      </c>
    </row>
    <row r="7244" spans="1:4" ht="15.75" customHeight="1">
      <c r="A7244" s="14" t="s">
        <v>11888</v>
      </c>
      <c r="B7244" s="370" t="s">
        <v>18224</v>
      </c>
      <c r="C7244" s="14" t="s">
        <v>149</v>
      </c>
      <c r="D7244" s="14" t="s">
        <v>19419</v>
      </c>
    </row>
    <row r="7245" spans="1:4" ht="15.75" customHeight="1">
      <c r="A7245" s="14" t="s">
        <v>11889</v>
      </c>
      <c r="B7245" s="370" t="s">
        <v>18224</v>
      </c>
      <c r="C7245" s="14" t="s">
        <v>18364</v>
      </c>
      <c r="D7245" s="14" t="s">
        <v>42283</v>
      </c>
    </row>
    <row r="7246" spans="1:4" ht="15.75" customHeight="1">
      <c r="A7246" s="14" t="s">
        <v>11890</v>
      </c>
      <c r="B7246" s="370" t="s">
        <v>18225</v>
      </c>
      <c r="C7246" s="14" t="s">
        <v>149</v>
      </c>
      <c r="D7246" s="14" t="s">
        <v>18542</v>
      </c>
    </row>
    <row r="7247" spans="1:4" ht="15.75" customHeight="1">
      <c r="A7247" s="14" t="s">
        <v>11891</v>
      </c>
      <c r="B7247" s="370" t="s">
        <v>18226</v>
      </c>
      <c r="C7247" s="14" t="s">
        <v>18364</v>
      </c>
      <c r="D7247" s="14" t="s">
        <v>42284</v>
      </c>
    </row>
    <row r="7248" spans="1:4" ht="15.75" customHeight="1">
      <c r="A7248" s="14" t="s">
        <v>11892</v>
      </c>
      <c r="B7248" s="370" t="s">
        <v>18227</v>
      </c>
      <c r="C7248" s="14" t="s">
        <v>149</v>
      </c>
      <c r="D7248" s="14" t="s">
        <v>19352</v>
      </c>
    </row>
    <row r="7249" spans="1:4" ht="15.75" customHeight="1">
      <c r="A7249" s="14" t="s">
        <v>11893</v>
      </c>
      <c r="B7249" s="370" t="s">
        <v>18228</v>
      </c>
      <c r="C7249" s="14" t="s">
        <v>149</v>
      </c>
      <c r="D7249" s="14" t="s">
        <v>19691</v>
      </c>
    </row>
    <row r="7250" spans="1:4" ht="15.75" customHeight="1">
      <c r="A7250" s="14" t="s">
        <v>11894</v>
      </c>
      <c r="B7250" s="370" t="s">
        <v>18229</v>
      </c>
      <c r="C7250" s="14" t="s">
        <v>18364</v>
      </c>
      <c r="D7250" s="14" t="s">
        <v>19930</v>
      </c>
    </row>
    <row r="7251" spans="1:4" ht="15.75" customHeight="1">
      <c r="A7251" s="14" t="s">
        <v>11895</v>
      </c>
      <c r="B7251" s="370" t="s">
        <v>18230</v>
      </c>
      <c r="C7251" s="14" t="s">
        <v>18364</v>
      </c>
      <c r="D7251" s="14" t="s">
        <v>18371</v>
      </c>
    </row>
    <row r="7252" spans="1:4" ht="15.75" customHeight="1">
      <c r="A7252" s="14" t="s">
        <v>11896</v>
      </c>
      <c r="B7252" s="370" t="s">
        <v>18231</v>
      </c>
      <c r="C7252" s="14" t="s">
        <v>18364</v>
      </c>
      <c r="D7252" s="14" t="s">
        <v>19592</v>
      </c>
    </row>
    <row r="7253" spans="1:4" ht="15.75" customHeight="1">
      <c r="A7253" s="14" t="s">
        <v>11897</v>
      </c>
      <c r="B7253" s="370" t="s">
        <v>18232</v>
      </c>
      <c r="C7253" s="14" t="s">
        <v>18364</v>
      </c>
      <c r="D7253" s="14" t="s">
        <v>19760</v>
      </c>
    </row>
    <row r="7254" spans="1:4" ht="15.75" customHeight="1">
      <c r="A7254" s="14" t="s">
        <v>11898</v>
      </c>
      <c r="B7254" s="370" t="s">
        <v>18233</v>
      </c>
      <c r="C7254" s="14" t="s">
        <v>18364</v>
      </c>
      <c r="D7254" s="14" t="s">
        <v>19598</v>
      </c>
    </row>
    <row r="7255" spans="1:4" ht="15.75" customHeight="1">
      <c r="A7255" s="14" t="s">
        <v>11899</v>
      </c>
      <c r="B7255" s="370" t="s">
        <v>18234</v>
      </c>
      <c r="C7255" s="14" t="s">
        <v>18364</v>
      </c>
      <c r="D7255" s="14" t="s">
        <v>19760</v>
      </c>
    </row>
    <row r="7256" spans="1:4" ht="15.75" customHeight="1">
      <c r="A7256" s="14" t="s">
        <v>11900</v>
      </c>
      <c r="B7256" s="370" t="s">
        <v>18235</v>
      </c>
      <c r="C7256" s="14" t="s">
        <v>18364</v>
      </c>
      <c r="D7256" s="14" t="s">
        <v>36594</v>
      </c>
    </row>
    <row r="7257" spans="1:4" ht="15.75" customHeight="1">
      <c r="A7257" s="14" t="s">
        <v>11901</v>
      </c>
      <c r="B7257" s="370" t="s">
        <v>18236</v>
      </c>
      <c r="C7257" s="14" t="s">
        <v>18364</v>
      </c>
      <c r="D7257" s="14" t="s">
        <v>37331</v>
      </c>
    </row>
    <row r="7258" spans="1:4" ht="15.75" customHeight="1">
      <c r="A7258" s="14" t="s">
        <v>11902</v>
      </c>
      <c r="B7258" s="370" t="s">
        <v>18237</v>
      </c>
      <c r="C7258" s="14" t="s">
        <v>18364</v>
      </c>
      <c r="D7258" s="14" t="s">
        <v>19626</v>
      </c>
    </row>
    <row r="7259" spans="1:4" ht="15.75" customHeight="1">
      <c r="A7259" s="14" t="s">
        <v>11903</v>
      </c>
      <c r="B7259" s="370" t="s">
        <v>18238</v>
      </c>
      <c r="C7259" s="14" t="s">
        <v>18364</v>
      </c>
      <c r="D7259" s="14" t="s">
        <v>19483</v>
      </c>
    </row>
    <row r="7260" spans="1:4" ht="15.75" customHeight="1">
      <c r="A7260" s="14" t="s">
        <v>11904</v>
      </c>
      <c r="B7260" s="370" t="s">
        <v>18239</v>
      </c>
      <c r="C7260" s="14" t="s">
        <v>18364</v>
      </c>
      <c r="D7260" s="14" t="s">
        <v>18609</v>
      </c>
    </row>
    <row r="7261" spans="1:4" ht="15.75" customHeight="1">
      <c r="A7261" s="14" t="s">
        <v>11905</v>
      </c>
      <c r="B7261" s="370" t="s">
        <v>18240</v>
      </c>
      <c r="C7261" s="14" t="s">
        <v>18364</v>
      </c>
      <c r="D7261" s="14" t="s">
        <v>37332</v>
      </c>
    </row>
    <row r="7262" spans="1:4" ht="15.75" customHeight="1">
      <c r="A7262" s="14" t="s">
        <v>11906</v>
      </c>
      <c r="B7262" s="370" t="s">
        <v>18241</v>
      </c>
      <c r="C7262" s="14" t="s">
        <v>18364</v>
      </c>
      <c r="D7262" s="14" t="s">
        <v>37673</v>
      </c>
    </row>
    <row r="7263" spans="1:4" ht="15.75" customHeight="1">
      <c r="A7263" s="14" t="s">
        <v>11907</v>
      </c>
      <c r="B7263" s="370" t="s">
        <v>18242</v>
      </c>
      <c r="C7263" s="14" t="s">
        <v>18364</v>
      </c>
      <c r="D7263" s="14" t="s">
        <v>19483</v>
      </c>
    </row>
    <row r="7264" spans="1:4" ht="15.75" customHeight="1">
      <c r="A7264" s="14" t="s">
        <v>11908</v>
      </c>
      <c r="B7264" s="370" t="s">
        <v>18243</v>
      </c>
      <c r="C7264" s="14" t="s">
        <v>18364</v>
      </c>
      <c r="D7264" s="14" t="s">
        <v>37333</v>
      </c>
    </row>
    <row r="7265" spans="1:4" ht="15.75" customHeight="1">
      <c r="A7265" s="14" t="s">
        <v>11909</v>
      </c>
      <c r="B7265" s="370" t="s">
        <v>18244</v>
      </c>
      <c r="C7265" s="14" t="s">
        <v>18364</v>
      </c>
      <c r="D7265" s="14" t="s">
        <v>42285</v>
      </c>
    </row>
    <row r="7266" spans="1:4" ht="15.75" customHeight="1">
      <c r="A7266" s="14" t="s">
        <v>11910</v>
      </c>
      <c r="B7266" s="370" t="s">
        <v>18245</v>
      </c>
      <c r="C7266" s="14" t="s">
        <v>18364</v>
      </c>
      <c r="D7266" s="14" t="s">
        <v>37389</v>
      </c>
    </row>
    <row r="7267" spans="1:4" ht="15.75" customHeight="1">
      <c r="A7267" s="14" t="s">
        <v>11911</v>
      </c>
      <c r="B7267" s="370" t="s">
        <v>18246</v>
      </c>
      <c r="C7267" s="14" t="s">
        <v>18364</v>
      </c>
      <c r="D7267" s="14" t="s">
        <v>37335</v>
      </c>
    </row>
    <row r="7268" spans="1:4" ht="15.75" customHeight="1">
      <c r="A7268" s="14" t="s">
        <v>11912</v>
      </c>
      <c r="B7268" s="370" t="s">
        <v>18247</v>
      </c>
      <c r="C7268" s="14" t="s">
        <v>18364</v>
      </c>
      <c r="D7268" s="14" t="s">
        <v>18907</v>
      </c>
    </row>
    <row r="7269" spans="1:4" ht="15.75" customHeight="1">
      <c r="A7269" s="14" t="s">
        <v>11913</v>
      </c>
      <c r="B7269" s="370" t="s">
        <v>18248</v>
      </c>
      <c r="C7269" s="14" t="s">
        <v>18364</v>
      </c>
      <c r="D7269" s="14" t="s">
        <v>42286</v>
      </c>
    </row>
    <row r="7270" spans="1:4" ht="15.75" customHeight="1">
      <c r="A7270" s="14" t="s">
        <v>11914</v>
      </c>
      <c r="B7270" s="370" t="s">
        <v>18249</v>
      </c>
      <c r="C7270" s="14" t="s">
        <v>18364</v>
      </c>
      <c r="D7270" s="14" t="s">
        <v>19574</v>
      </c>
    </row>
    <row r="7271" spans="1:4" ht="15.75" customHeight="1">
      <c r="A7271" s="14" t="s">
        <v>11915</v>
      </c>
      <c r="B7271" s="370" t="s">
        <v>18250</v>
      </c>
      <c r="C7271" s="14" t="s">
        <v>18364</v>
      </c>
      <c r="D7271" s="14" t="s">
        <v>18943</v>
      </c>
    </row>
    <row r="7272" spans="1:4" ht="15.75" customHeight="1">
      <c r="A7272" s="14" t="s">
        <v>11916</v>
      </c>
      <c r="B7272" s="370" t="s">
        <v>18251</v>
      </c>
      <c r="C7272" s="14" t="s">
        <v>18364</v>
      </c>
      <c r="D7272" s="14" t="s">
        <v>19598</v>
      </c>
    </row>
    <row r="7273" spans="1:4" ht="15.75" customHeight="1">
      <c r="A7273" s="14" t="s">
        <v>11917</v>
      </c>
      <c r="B7273" s="370" t="s">
        <v>18252</v>
      </c>
      <c r="C7273" s="14" t="s">
        <v>18364</v>
      </c>
      <c r="D7273" s="14" t="s">
        <v>37336</v>
      </c>
    </row>
    <row r="7274" spans="1:4" ht="15.75" customHeight="1">
      <c r="A7274" s="14" t="s">
        <v>11918</v>
      </c>
      <c r="B7274" s="370" t="s">
        <v>18253</v>
      </c>
      <c r="C7274" s="14" t="s">
        <v>18364</v>
      </c>
      <c r="D7274" s="14" t="s">
        <v>37331</v>
      </c>
    </row>
    <row r="7275" spans="1:4" ht="15.75" customHeight="1">
      <c r="A7275" s="14" t="s">
        <v>11919</v>
      </c>
      <c r="B7275" s="370" t="s">
        <v>18254</v>
      </c>
      <c r="C7275" s="14" t="s">
        <v>18364</v>
      </c>
      <c r="D7275" s="14" t="s">
        <v>19502</v>
      </c>
    </row>
    <row r="7276" spans="1:4" ht="15.75" customHeight="1">
      <c r="A7276" s="14" t="s">
        <v>11920</v>
      </c>
      <c r="B7276" s="370" t="s">
        <v>18255</v>
      </c>
      <c r="C7276" s="14" t="s">
        <v>18364</v>
      </c>
      <c r="D7276" s="14" t="s">
        <v>37337</v>
      </c>
    </row>
    <row r="7277" spans="1:4" ht="15.75" customHeight="1">
      <c r="A7277" s="14" t="s">
        <v>11921</v>
      </c>
      <c r="B7277" s="370" t="s">
        <v>18256</v>
      </c>
      <c r="C7277" s="14" t="s">
        <v>18364</v>
      </c>
      <c r="D7277" s="14" t="s">
        <v>37338</v>
      </c>
    </row>
    <row r="7278" spans="1:4" ht="15.75" customHeight="1">
      <c r="A7278" s="14" t="s">
        <v>11922</v>
      </c>
      <c r="B7278" s="370" t="s">
        <v>18257</v>
      </c>
      <c r="C7278" s="14" t="s">
        <v>18364</v>
      </c>
      <c r="D7278" s="14" t="s">
        <v>37339</v>
      </c>
    </row>
    <row r="7279" spans="1:4" ht="15.75" customHeight="1">
      <c r="A7279" s="14" t="s">
        <v>11923</v>
      </c>
      <c r="B7279" s="370" t="s">
        <v>18258</v>
      </c>
      <c r="C7279" s="14" t="s">
        <v>18364</v>
      </c>
      <c r="D7279" s="14" t="s">
        <v>22002</v>
      </c>
    </row>
    <row r="7280" spans="1:4" ht="15.75" customHeight="1">
      <c r="A7280" s="14" t="s">
        <v>11924</v>
      </c>
      <c r="B7280" s="370" t="s">
        <v>18259</v>
      </c>
      <c r="C7280" s="14" t="s">
        <v>18364</v>
      </c>
      <c r="D7280" s="14" t="s">
        <v>42287</v>
      </c>
    </row>
    <row r="7281" spans="1:4" ht="15.75" customHeight="1">
      <c r="A7281" s="14" t="s">
        <v>11925</v>
      </c>
      <c r="B7281" s="370" t="s">
        <v>18260</v>
      </c>
      <c r="C7281" s="14" t="s">
        <v>18364</v>
      </c>
      <c r="D7281" s="14" t="s">
        <v>42288</v>
      </c>
    </row>
    <row r="7282" spans="1:4" ht="15.75" customHeight="1">
      <c r="A7282" s="14" t="s">
        <v>11926</v>
      </c>
      <c r="B7282" s="370" t="s">
        <v>18261</v>
      </c>
      <c r="C7282" s="14" t="s">
        <v>18364</v>
      </c>
      <c r="D7282" s="14" t="s">
        <v>42289</v>
      </c>
    </row>
    <row r="7283" spans="1:4" ht="15.75" customHeight="1">
      <c r="A7283" s="14" t="s">
        <v>11927</v>
      </c>
      <c r="B7283" s="370" t="s">
        <v>18262</v>
      </c>
      <c r="C7283" s="14" t="s">
        <v>18364</v>
      </c>
      <c r="D7283" s="14" t="s">
        <v>19078</v>
      </c>
    </row>
    <row r="7284" spans="1:4" ht="15.75" customHeight="1">
      <c r="A7284" s="14" t="s">
        <v>11928</v>
      </c>
      <c r="B7284" s="370" t="s">
        <v>18263</v>
      </c>
      <c r="C7284" s="14" t="s">
        <v>18364</v>
      </c>
      <c r="D7284" s="14" t="s">
        <v>37311</v>
      </c>
    </row>
    <row r="7285" spans="1:4" ht="15.75" customHeight="1">
      <c r="A7285" s="14" t="s">
        <v>11929</v>
      </c>
      <c r="B7285" s="370" t="s">
        <v>18264</v>
      </c>
      <c r="C7285" s="14" t="s">
        <v>18364</v>
      </c>
      <c r="D7285" s="14" t="s">
        <v>36911</v>
      </c>
    </row>
    <row r="7286" spans="1:4" ht="15.75" customHeight="1">
      <c r="A7286" s="14" t="s">
        <v>11930</v>
      </c>
      <c r="B7286" s="370" t="s">
        <v>18265</v>
      </c>
      <c r="C7286" s="14" t="s">
        <v>18364</v>
      </c>
      <c r="D7286" s="14" t="s">
        <v>18945</v>
      </c>
    </row>
    <row r="7287" spans="1:4" ht="15.75" customHeight="1">
      <c r="A7287" s="14" t="s">
        <v>11931</v>
      </c>
      <c r="B7287" s="370" t="s">
        <v>18266</v>
      </c>
      <c r="C7287" s="14" t="s">
        <v>18364</v>
      </c>
      <c r="D7287" s="14" t="s">
        <v>36520</v>
      </c>
    </row>
    <row r="7288" spans="1:4" ht="15.75" customHeight="1">
      <c r="A7288" s="14" t="s">
        <v>11932</v>
      </c>
      <c r="B7288" s="370" t="s">
        <v>18267</v>
      </c>
      <c r="C7288" s="14" t="s">
        <v>18364</v>
      </c>
      <c r="D7288" s="14" t="s">
        <v>21882</v>
      </c>
    </row>
    <row r="7289" spans="1:4" ht="15.75" customHeight="1">
      <c r="A7289" s="14" t="s">
        <v>11933</v>
      </c>
      <c r="B7289" s="370" t="s">
        <v>18268</v>
      </c>
      <c r="C7289" s="14" t="s">
        <v>18364</v>
      </c>
      <c r="D7289" s="14" t="s">
        <v>18792</v>
      </c>
    </row>
    <row r="7290" spans="1:4" ht="15.75" customHeight="1">
      <c r="A7290" s="14" t="s">
        <v>11934</v>
      </c>
      <c r="B7290" s="370" t="s">
        <v>18269</v>
      </c>
      <c r="C7290" s="14" t="s">
        <v>18364</v>
      </c>
      <c r="D7290" s="14" t="s">
        <v>40307</v>
      </c>
    </row>
    <row r="7291" spans="1:4" ht="15.75" customHeight="1">
      <c r="A7291" s="14" t="s">
        <v>11935</v>
      </c>
      <c r="B7291" s="370" t="s">
        <v>18270</v>
      </c>
      <c r="C7291" s="14" t="s">
        <v>18364</v>
      </c>
      <c r="D7291" s="14" t="s">
        <v>38206</v>
      </c>
    </row>
    <row r="7292" spans="1:4" ht="15.75" customHeight="1">
      <c r="A7292" s="14" t="s">
        <v>11936</v>
      </c>
      <c r="B7292" s="370" t="s">
        <v>18271</v>
      </c>
      <c r="C7292" s="14" t="s">
        <v>18364</v>
      </c>
      <c r="D7292" s="14" t="s">
        <v>21671</v>
      </c>
    </row>
    <row r="7293" spans="1:4" ht="15.75" customHeight="1">
      <c r="A7293" s="14" t="s">
        <v>11937</v>
      </c>
      <c r="B7293" s="370" t="s">
        <v>18272</v>
      </c>
      <c r="C7293" s="14" t="s">
        <v>18364</v>
      </c>
      <c r="D7293" s="14" t="s">
        <v>37342</v>
      </c>
    </row>
    <row r="7294" spans="1:4" ht="15.75" customHeight="1">
      <c r="A7294" s="14" t="s">
        <v>11938</v>
      </c>
      <c r="B7294" s="370" t="s">
        <v>18273</v>
      </c>
      <c r="C7294" s="14" t="s">
        <v>18364</v>
      </c>
      <c r="D7294" s="14" t="s">
        <v>19174</v>
      </c>
    </row>
    <row r="7295" spans="1:4" ht="15.75" customHeight="1">
      <c r="A7295" s="14" t="s">
        <v>11939</v>
      </c>
      <c r="B7295" s="370" t="s">
        <v>18274</v>
      </c>
      <c r="C7295" s="14" t="s">
        <v>18364</v>
      </c>
      <c r="D7295" s="14" t="s">
        <v>21812</v>
      </c>
    </row>
    <row r="7296" spans="1:4" ht="15.75" customHeight="1">
      <c r="A7296" s="14" t="s">
        <v>11940</v>
      </c>
      <c r="B7296" s="370" t="s">
        <v>18275</v>
      </c>
      <c r="C7296" s="14" t="s">
        <v>18364</v>
      </c>
      <c r="D7296" s="14" t="s">
        <v>37343</v>
      </c>
    </row>
    <row r="7297" spans="1:4" ht="15.75" customHeight="1">
      <c r="A7297" s="14" t="s">
        <v>11941</v>
      </c>
      <c r="B7297" s="370" t="s">
        <v>18276</v>
      </c>
      <c r="C7297" s="14" t="s">
        <v>18364</v>
      </c>
      <c r="D7297" s="14" t="s">
        <v>42290</v>
      </c>
    </row>
    <row r="7298" spans="1:4" ht="15.75" customHeight="1">
      <c r="A7298" s="14" t="s">
        <v>11942</v>
      </c>
      <c r="B7298" s="370" t="s">
        <v>18277</v>
      </c>
      <c r="C7298" s="14" t="s">
        <v>18364</v>
      </c>
      <c r="D7298" s="14" t="s">
        <v>42291</v>
      </c>
    </row>
    <row r="7299" spans="1:4" ht="15.75" customHeight="1">
      <c r="A7299" s="14" t="s">
        <v>11943</v>
      </c>
      <c r="B7299" s="370" t="s">
        <v>18278</v>
      </c>
      <c r="C7299" s="14" t="s">
        <v>18364</v>
      </c>
      <c r="D7299" s="14" t="s">
        <v>19414</v>
      </c>
    </row>
    <row r="7300" spans="1:4" ht="15.75" customHeight="1">
      <c r="A7300" s="14" t="s">
        <v>11944</v>
      </c>
      <c r="B7300" s="370" t="s">
        <v>18279</v>
      </c>
      <c r="C7300" s="14" t="s">
        <v>18364</v>
      </c>
      <c r="D7300" s="14" t="s">
        <v>21996</v>
      </c>
    </row>
    <row r="7301" spans="1:4" ht="15.75" customHeight="1">
      <c r="A7301" s="14" t="s">
        <v>11945</v>
      </c>
      <c r="B7301" s="370" t="s">
        <v>18280</v>
      </c>
      <c r="C7301" s="14" t="s">
        <v>18364</v>
      </c>
      <c r="D7301" s="14" t="s">
        <v>36792</v>
      </c>
    </row>
    <row r="7302" spans="1:4" ht="15.75" customHeight="1">
      <c r="A7302" s="14" t="s">
        <v>11946</v>
      </c>
      <c r="B7302" s="370" t="s">
        <v>18281</v>
      </c>
      <c r="C7302" s="14" t="s">
        <v>18364</v>
      </c>
      <c r="D7302" s="14" t="s">
        <v>40178</v>
      </c>
    </row>
    <row r="7303" spans="1:4" ht="15.75" customHeight="1">
      <c r="A7303" s="14" t="s">
        <v>11947</v>
      </c>
      <c r="B7303" s="370" t="s">
        <v>18282</v>
      </c>
      <c r="C7303" s="14" t="s">
        <v>18364</v>
      </c>
      <c r="D7303" s="14" t="s">
        <v>40351</v>
      </c>
    </row>
    <row r="7304" spans="1:4" ht="15.75" customHeight="1">
      <c r="A7304" s="14" t="s">
        <v>11948</v>
      </c>
      <c r="B7304" s="370" t="s">
        <v>18283</v>
      </c>
      <c r="C7304" s="14" t="s">
        <v>18364</v>
      </c>
      <c r="D7304" s="14" t="s">
        <v>41097</v>
      </c>
    </row>
    <row r="7305" spans="1:4" ht="15.75" customHeight="1">
      <c r="A7305" s="14" t="s">
        <v>11949</v>
      </c>
      <c r="B7305" s="370" t="s">
        <v>18284</v>
      </c>
      <c r="C7305" s="14" t="s">
        <v>18364</v>
      </c>
      <c r="D7305" s="14" t="s">
        <v>19406</v>
      </c>
    </row>
    <row r="7306" spans="1:4" ht="15.75" customHeight="1">
      <c r="A7306" s="14" t="s">
        <v>11950</v>
      </c>
      <c r="B7306" s="370" t="s">
        <v>18285</v>
      </c>
      <c r="C7306" s="14" t="s">
        <v>18364</v>
      </c>
      <c r="D7306" s="14" t="s">
        <v>36976</v>
      </c>
    </row>
    <row r="7307" spans="1:4" ht="15.75" customHeight="1">
      <c r="A7307" s="14" t="s">
        <v>11951</v>
      </c>
      <c r="B7307" s="370" t="s">
        <v>18286</v>
      </c>
      <c r="C7307" s="14" t="s">
        <v>18364</v>
      </c>
      <c r="D7307" s="14" t="s">
        <v>19062</v>
      </c>
    </row>
    <row r="7308" spans="1:4" ht="15.75" customHeight="1">
      <c r="A7308" s="14" t="s">
        <v>11952</v>
      </c>
      <c r="B7308" s="370" t="s">
        <v>18287</v>
      </c>
      <c r="C7308" s="14" t="s">
        <v>18364</v>
      </c>
      <c r="D7308" s="14" t="s">
        <v>36495</v>
      </c>
    </row>
    <row r="7309" spans="1:4" ht="15.75" customHeight="1">
      <c r="A7309" s="14" t="s">
        <v>11953</v>
      </c>
      <c r="B7309" s="370" t="s">
        <v>18288</v>
      </c>
      <c r="C7309" s="14" t="s">
        <v>18364</v>
      </c>
      <c r="D7309" s="14" t="s">
        <v>18712</v>
      </c>
    </row>
    <row r="7310" spans="1:4" ht="15.75" customHeight="1">
      <c r="A7310" s="14" t="s">
        <v>11954</v>
      </c>
      <c r="B7310" s="370" t="s">
        <v>18289</v>
      </c>
      <c r="C7310" s="14" t="s">
        <v>18364</v>
      </c>
      <c r="D7310" s="14" t="s">
        <v>21807</v>
      </c>
    </row>
    <row r="7311" spans="1:4" ht="15.75" customHeight="1">
      <c r="A7311" s="14" t="s">
        <v>11955</v>
      </c>
      <c r="B7311" s="370" t="s">
        <v>18290</v>
      </c>
      <c r="C7311" s="14" t="s">
        <v>18364</v>
      </c>
      <c r="D7311" s="14" t="s">
        <v>22132</v>
      </c>
    </row>
    <row r="7312" spans="1:4" ht="15.75" customHeight="1">
      <c r="A7312" s="14" t="s">
        <v>11956</v>
      </c>
      <c r="B7312" s="370" t="s">
        <v>18291</v>
      </c>
      <c r="C7312" s="14" t="s">
        <v>18364</v>
      </c>
      <c r="D7312" s="14" t="s">
        <v>37332</v>
      </c>
    </row>
    <row r="7313" spans="1:4" ht="15.75" customHeight="1">
      <c r="A7313" s="14" t="s">
        <v>11957</v>
      </c>
      <c r="B7313" s="370" t="s">
        <v>18292</v>
      </c>
      <c r="C7313" s="14" t="s">
        <v>18364</v>
      </c>
      <c r="D7313" s="14" t="s">
        <v>40858</v>
      </c>
    </row>
    <row r="7314" spans="1:4" ht="15.75" customHeight="1">
      <c r="A7314" s="14" t="s">
        <v>11958</v>
      </c>
      <c r="B7314" s="370" t="s">
        <v>18293</v>
      </c>
      <c r="C7314" s="14" t="s">
        <v>18364</v>
      </c>
      <c r="D7314" s="14" t="s">
        <v>19422</v>
      </c>
    </row>
    <row r="7315" spans="1:4" ht="15.75" customHeight="1">
      <c r="A7315" s="14" t="s">
        <v>11959</v>
      </c>
      <c r="B7315" s="370" t="s">
        <v>18294</v>
      </c>
      <c r="C7315" s="14" t="s">
        <v>18364</v>
      </c>
      <c r="D7315" s="14" t="s">
        <v>37027</v>
      </c>
    </row>
    <row r="7316" spans="1:4" ht="15.75" customHeight="1">
      <c r="A7316" s="14" t="s">
        <v>11960</v>
      </c>
      <c r="B7316" s="370" t="s">
        <v>18295</v>
      </c>
      <c r="C7316" s="14" t="s">
        <v>18364</v>
      </c>
      <c r="D7316" s="14" t="s">
        <v>18524</v>
      </c>
    </row>
    <row r="7317" spans="1:4" ht="15.75" customHeight="1">
      <c r="A7317" s="14" t="s">
        <v>11961</v>
      </c>
      <c r="B7317" s="370" t="s">
        <v>18296</v>
      </c>
      <c r="C7317" s="14" t="s">
        <v>18364</v>
      </c>
      <c r="D7317" s="14" t="s">
        <v>18532</v>
      </c>
    </row>
    <row r="7318" spans="1:4" ht="15.75" customHeight="1">
      <c r="A7318" s="14" t="s">
        <v>11962</v>
      </c>
      <c r="B7318" s="370" t="s">
        <v>18297</v>
      </c>
      <c r="C7318" s="14" t="s">
        <v>18364</v>
      </c>
      <c r="D7318" s="14" t="s">
        <v>19125</v>
      </c>
    </row>
    <row r="7319" spans="1:4" ht="15.75" customHeight="1">
      <c r="A7319" s="14" t="s">
        <v>11963</v>
      </c>
      <c r="B7319" s="370" t="s">
        <v>18298</v>
      </c>
      <c r="C7319" s="14" t="s">
        <v>18364</v>
      </c>
      <c r="D7319" s="14" t="s">
        <v>36911</v>
      </c>
    </row>
    <row r="7320" spans="1:4" ht="15.75" customHeight="1">
      <c r="A7320" s="14" t="s">
        <v>11964</v>
      </c>
      <c r="B7320" s="370" t="s">
        <v>18299</v>
      </c>
      <c r="C7320" s="14" t="s">
        <v>18364</v>
      </c>
      <c r="D7320" s="14" t="s">
        <v>19125</v>
      </c>
    </row>
    <row r="7321" spans="1:4" ht="15.75" customHeight="1">
      <c r="A7321" s="14" t="s">
        <v>11965</v>
      </c>
      <c r="B7321" s="370" t="s">
        <v>18300</v>
      </c>
      <c r="C7321" s="14" t="s">
        <v>18364</v>
      </c>
      <c r="D7321" s="14" t="s">
        <v>37347</v>
      </c>
    </row>
    <row r="7322" spans="1:4" ht="15.75" customHeight="1">
      <c r="A7322" s="14" t="s">
        <v>11966</v>
      </c>
      <c r="B7322" s="370" t="s">
        <v>18301</v>
      </c>
      <c r="C7322" s="14" t="s">
        <v>18364</v>
      </c>
      <c r="D7322" s="14" t="s">
        <v>19125</v>
      </c>
    </row>
    <row r="7323" spans="1:4" ht="15.75" customHeight="1">
      <c r="A7323" s="14" t="s">
        <v>11967</v>
      </c>
      <c r="B7323" s="370" t="s">
        <v>18302</v>
      </c>
      <c r="C7323" s="14" t="s">
        <v>18364</v>
      </c>
      <c r="D7323" s="14" t="s">
        <v>36995</v>
      </c>
    </row>
    <row r="7324" spans="1:4" ht="15.75" customHeight="1">
      <c r="A7324" s="14" t="s">
        <v>11968</v>
      </c>
      <c r="B7324" s="370" t="s">
        <v>18303</v>
      </c>
      <c r="C7324" s="14" t="s">
        <v>18364</v>
      </c>
      <c r="D7324" s="14" t="s">
        <v>18970</v>
      </c>
    </row>
    <row r="7325" spans="1:4" ht="15.75" customHeight="1">
      <c r="A7325" s="14" t="s">
        <v>11969</v>
      </c>
      <c r="B7325" s="370" t="s">
        <v>18304</v>
      </c>
      <c r="C7325" s="14" t="s">
        <v>18364</v>
      </c>
      <c r="D7325" s="14" t="s">
        <v>37331</v>
      </c>
    </row>
    <row r="7326" spans="1:4" ht="15.75" customHeight="1">
      <c r="A7326" s="14" t="s">
        <v>11970</v>
      </c>
      <c r="B7326" s="370" t="s">
        <v>18305</v>
      </c>
      <c r="C7326" s="14" t="s">
        <v>18364</v>
      </c>
      <c r="D7326" s="14" t="s">
        <v>21781</v>
      </c>
    </row>
    <row r="7327" spans="1:4" ht="15.75" customHeight="1">
      <c r="A7327" s="14" t="s">
        <v>11971</v>
      </c>
      <c r="B7327" s="370" t="s">
        <v>18306</v>
      </c>
      <c r="C7327" s="14" t="s">
        <v>18364</v>
      </c>
      <c r="D7327" s="14" t="s">
        <v>37047</v>
      </c>
    </row>
    <row r="7328" spans="1:4" ht="15.75" customHeight="1">
      <c r="A7328" s="14" t="s">
        <v>11972</v>
      </c>
      <c r="B7328" s="370" t="s">
        <v>18307</v>
      </c>
      <c r="C7328" s="14" t="s">
        <v>18364</v>
      </c>
      <c r="D7328" s="14" t="s">
        <v>36512</v>
      </c>
    </row>
    <row r="7329" spans="1:4" ht="15.75" customHeight="1">
      <c r="A7329" s="14" t="s">
        <v>11973</v>
      </c>
      <c r="B7329" s="370" t="s">
        <v>18308</v>
      </c>
      <c r="C7329" s="14" t="s">
        <v>18364</v>
      </c>
      <c r="D7329" s="14" t="s">
        <v>37331</v>
      </c>
    </row>
    <row r="7330" spans="1:4" ht="15.75" customHeight="1">
      <c r="A7330" s="14" t="s">
        <v>11974</v>
      </c>
      <c r="B7330" s="370" t="s">
        <v>18309</v>
      </c>
      <c r="C7330" s="14" t="s">
        <v>18364</v>
      </c>
      <c r="D7330" s="14" t="s">
        <v>18823</v>
      </c>
    </row>
    <row r="7331" spans="1:4" ht="15.75" customHeight="1">
      <c r="A7331" s="14" t="s">
        <v>11975</v>
      </c>
      <c r="B7331" s="370" t="s">
        <v>18310</v>
      </c>
      <c r="C7331" s="14" t="s">
        <v>18364</v>
      </c>
      <c r="D7331" s="14" t="s">
        <v>42193</v>
      </c>
    </row>
    <row r="7332" spans="1:4" ht="15.75" customHeight="1">
      <c r="A7332" s="14" t="s">
        <v>11976</v>
      </c>
      <c r="B7332" s="370" t="s">
        <v>18311</v>
      </c>
      <c r="C7332" s="14" t="s">
        <v>18364</v>
      </c>
      <c r="D7332" s="14" t="s">
        <v>21648</v>
      </c>
    </row>
    <row r="7333" spans="1:4" ht="15.75" customHeight="1">
      <c r="A7333" s="14" t="s">
        <v>11977</v>
      </c>
      <c r="B7333" s="370" t="s">
        <v>18312</v>
      </c>
      <c r="C7333" s="14" t="s">
        <v>18364</v>
      </c>
      <c r="D7333" s="14" t="s">
        <v>37140</v>
      </c>
    </row>
    <row r="7334" spans="1:4" ht="15.75" customHeight="1">
      <c r="A7334" s="14" t="s">
        <v>11978</v>
      </c>
      <c r="B7334" s="370" t="s">
        <v>18313</v>
      </c>
      <c r="C7334" s="14" t="s">
        <v>18364</v>
      </c>
      <c r="D7334" s="14" t="s">
        <v>18985</v>
      </c>
    </row>
    <row r="7335" spans="1:4" ht="15.75" customHeight="1">
      <c r="A7335" s="14" t="s">
        <v>11979</v>
      </c>
      <c r="B7335" s="370" t="s">
        <v>18314</v>
      </c>
      <c r="C7335" s="14" t="s">
        <v>149</v>
      </c>
      <c r="D7335" s="14" t="s">
        <v>42292</v>
      </c>
    </row>
    <row r="7336" spans="1:4" ht="15.75" customHeight="1">
      <c r="A7336" s="14" t="s">
        <v>11980</v>
      </c>
      <c r="B7336" s="370" t="s">
        <v>170</v>
      </c>
      <c r="C7336" s="14" t="s">
        <v>18364</v>
      </c>
      <c r="D7336" s="14" t="s">
        <v>37349</v>
      </c>
    </row>
    <row r="7337" spans="1:4" ht="15.75" customHeight="1">
      <c r="A7337" s="14" t="s">
        <v>11981</v>
      </c>
      <c r="B7337" s="370" t="s">
        <v>190</v>
      </c>
      <c r="C7337" s="14" t="s">
        <v>18364</v>
      </c>
      <c r="D7337" s="14" t="s">
        <v>37350</v>
      </c>
    </row>
    <row r="7338" spans="1:4" ht="15.75" customHeight="1">
      <c r="A7338" s="14" t="s">
        <v>11982</v>
      </c>
      <c r="B7338" s="370" t="s">
        <v>18315</v>
      </c>
      <c r="C7338" s="14" t="s">
        <v>18364</v>
      </c>
      <c r="D7338" s="14" t="s">
        <v>42293</v>
      </c>
    </row>
    <row r="7339" spans="1:4" ht="15.75" customHeight="1">
      <c r="A7339" s="14" t="s">
        <v>11983</v>
      </c>
      <c r="B7339" s="370" t="s">
        <v>18001</v>
      </c>
      <c r="C7339" s="14" t="s">
        <v>18364</v>
      </c>
      <c r="D7339" s="14" t="s">
        <v>37351</v>
      </c>
    </row>
    <row r="7340" spans="1:4" ht="15.75" customHeight="1">
      <c r="A7340" s="14" t="s">
        <v>11984</v>
      </c>
      <c r="B7340" s="370" t="s">
        <v>189</v>
      </c>
      <c r="C7340" s="14" t="s">
        <v>18364</v>
      </c>
      <c r="D7340" s="14" t="s">
        <v>37352</v>
      </c>
    </row>
    <row r="7341" spans="1:4" ht="15.75" customHeight="1">
      <c r="A7341" s="14" t="s">
        <v>11985</v>
      </c>
      <c r="B7341" s="370" t="s">
        <v>18316</v>
      </c>
      <c r="C7341" s="14" t="s">
        <v>18364</v>
      </c>
      <c r="D7341" s="14" t="s">
        <v>37351</v>
      </c>
    </row>
    <row r="7342" spans="1:4" ht="15.75" customHeight="1">
      <c r="A7342" s="14" t="s">
        <v>11986</v>
      </c>
      <c r="B7342" s="370" t="s">
        <v>172</v>
      </c>
      <c r="C7342" s="14" t="s">
        <v>18364</v>
      </c>
      <c r="D7342" s="14" t="s">
        <v>37353</v>
      </c>
    </row>
    <row r="7343" spans="1:4" ht="15.75" customHeight="1">
      <c r="A7343" s="14" t="s">
        <v>11987</v>
      </c>
      <c r="B7343" s="370" t="s">
        <v>173</v>
      </c>
      <c r="C7343" s="14" t="s">
        <v>18364</v>
      </c>
      <c r="D7343" s="14" t="s">
        <v>37354</v>
      </c>
    </row>
    <row r="7344" spans="1:4" ht="15.75" customHeight="1">
      <c r="A7344" s="14" t="s">
        <v>11988</v>
      </c>
      <c r="B7344" s="370" t="s">
        <v>18317</v>
      </c>
      <c r="C7344" s="14" t="s">
        <v>18364</v>
      </c>
      <c r="D7344" s="14" t="s">
        <v>42294</v>
      </c>
    </row>
    <row r="7345" spans="1:4" ht="15.75" customHeight="1">
      <c r="A7345" s="14" t="s">
        <v>11989</v>
      </c>
      <c r="B7345" s="370" t="s">
        <v>18210</v>
      </c>
      <c r="C7345" s="14" t="s">
        <v>18364</v>
      </c>
      <c r="D7345" s="14" t="s">
        <v>37355</v>
      </c>
    </row>
    <row r="7346" spans="1:4" ht="15.75" customHeight="1">
      <c r="A7346" s="14" t="s">
        <v>11990</v>
      </c>
      <c r="B7346" s="370" t="s">
        <v>18005</v>
      </c>
      <c r="C7346" s="14" t="s">
        <v>18364</v>
      </c>
      <c r="D7346" s="14" t="s">
        <v>37356</v>
      </c>
    </row>
    <row r="7347" spans="1:4" ht="15.75" customHeight="1">
      <c r="A7347" s="14" t="s">
        <v>11991</v>
      </c>
      <c r="B7347" s="370" t="s">
        <v>18318</v>
      </c>
      <c r="C7347" s="14" t="s">
        <v>18364</v>
      </c>
      <c r="D7347" s="14" t="s">
        <v>37357</v>
      </c>
    </row>
    <row r="7348" spans="1:4" ht="15.75" customHeight="1">
      <c r="A7348" s="14" t="s">
        <v>11992</v>
      </c>
      <c r="B7348" s="370" t="s">
        <v>18007</v>
      </c>
      <c r="C7348" s="14" t="s">
        <v>18364</v>
      </c>
      <c r="D7348" s="14" t="s">
        <v>42295</v>
      </c>
    </row>
    <row r="7349" spans="1:4" ht="15.75" customHeight="1">
      <c r="A7349" s="14" t="s">
        <v>11993</v>
      </c>
      <c r="B7349" s="370" t="s">
        <v>18319</v>
      </c>
      <c r="C7349" s="14" t="s">
        <v>18364</v>
      </c>
      <c r="D7349" s="14" t="s">
        <v>37355</v>
      </c>
    </row>
    <row r="7350" spans="1:4" ht="15.75" customHeight="1">
      <c r="A7350" s="14" t="s">
        <v>11994</v>
      </c>
      <c r="B7350" s="370" t="s">
        <v>18009</v>
      </c>
      <c r="C7350" s="14" t="s">
        <v>18364</v>
      </c>
      <c r="D7350" s="14" t="s">
        <v>37358</v>
      </c>
    </row>
    <row r="7351" spans="1:4" ht="15.75" customHeight="1">
      <c r="A7351" s="14" t="s">
        <v>11995</v>
      </c>
      <c r="B7351" s="370" t="s">
        <v>18010</v>
      </c>
      <c r="C7351" s="14" t="s">
        <v>18364</v>
      </c>
      <c r="D7351" s="14" t="s">
        <v>42296</v>
      </c>
    </row>
    <row r="7352" spans="1:4" ht="15.75" customHeight="1">
      <c r="A7352" s="14" t="s">
        <v>11996</v>
      </c>
      <c r="B7352" s="370" t="s">
        <v>18320</v>
      </c>
      <c r="C7352" s="14" t="s">
        <v>18364</v>
      </c>
      <c r="D7352" s="14" t="s">
        <v>42297</v>
      </c>
    </row>
    <row r="7353" spans="1:4" ht="15.75" customHeight="1">
      <c r="A7353" s="14" t="s">
        <v>11997</v>
      </c>
      <c r="B7353" s="370" t="s">
        <v>18321</v>
      </c>
      <c r="C7353" s="14" t="s">
        <v>18364</v>
      </c>
      <c r="D7353" s="14" t="s">
        <v>37359</v>
      </c>
    </row>
    <row r="7354" spans="1:4" ht="15.75" customHeight="1">
      <c r="A7354" s="14" t="s">
        <v>11998</v>
      </c>
      <c r="B7354" s="370" t="s">
        <v>18322</v>
      </c>
      <c r="C7354" s="14" t="s">
        <v>18364</v>
      </c>
      <c r="D7354" s="14" t="s">
        <v>42298</v>
      </c>
    </row>
    <row r="7355" spans="1:4" ht="15.75" customHeight="1">
      <c r="A7355" s="14" t="s">
        <v>11999</v>
      </c>
      <c r="B7355" s="370" t="s">
        <v>174</v>
      </c>
      <c r="C7355" s="14" t="s">
        <v>18364</v>
      </c>
      <c r="D7355" s="14" t="s">
        <v>37360</v>
      </c>
    </row>
    <row r="7356" spans="1:4" ht="15.75" customHeight="1">
      <c r="A7356" s="14" t="s">
        <v>12000</v>
      </c>
      <c r="B7356" s="370" t="s">
        <v>18323</v>
      </c>
      <c r="C7356" s="14" t="s">
        <v>18364</v>
      </c>
      <c r="D7356" s="14" t="s">
        <v>37361</v>
      </c>
    </row>
    <row r="7357" spans="1:4" ht="15.75" customHeight="1">
      <c r="A7357" s="14" t="s">
        <v>12001</v>
      </c>
      <c r="B7357" s="370" t="s">
        <v>18324</v>
      </c>
      <c r="C7357" s="14" t="s">
        <v>18364</v>
      </c>
      <c r="D7357" s="14" t="s">
        <v>37362</v>
      </c>
    </row>
    <row r="7358" spans="1:4" ht="15.75" customHeight="1">
      <c r="A7358" s="14" t="s">
        <v>12002</v>
      </c>
      <c r="B7358" s="370" t="s">
        <v>18015</v>
      </c>
      <c r="C7358" s="14" t="s">
        <v>18364</v>
      </c>
      <c r="D7358" s="14" t="s">
        <v>37363</v>
      </c>
    </row>
    <row r="7359" spans="1:4" ht="15.75" customHeight="1">
      <c r="A7359" s="14" t="s">
        <v>12003</v>
      </c>
      <c r="B7359" s="370" t="s">
        <v>18325</v>
      </c>
      <c r="C7359" s="14" t="s">
        <v>18364</v>
      </c>
      <c r="D7359" s="14" t="s">
        <v>42299</v>
      </c>
    </row>
    <row r="7360" spans="1:4" ht="15.75" customHeight="1">
      <c r="A7360" s="14" t="s">
        <v>12004</v>
      </c>
      <c r="B7360" s="370" t="s">
        <v>176</v>
      </c>
      <c r="C7360" s="14" t="s">
        <v>18364</v>
      </c>
      <c r="D7360" s="14" t="s">
        <v>37364</v>
      </c>
    </row>
    <row r="7361" spans="1:4" ht="15.75" customHeight="1">
      <c r="A7361" s="14" t="s">
        <v>12005</v>
      </c>
      <c r="B7361" s="370" t="s">
        <v>18326</v>
      </c>
      <c r="C7361" s="14" t="s">
        <v>18364</v>
      </c>
      <c r="D7361" s="14" t="s">
        <v>37365</v>
      </c>
    </row>
    <row r="7362" spans="1:4" ht="15.75" customHeight="1">
      <c r="A7362" s="14" t="s">
        <v>12006</v>
      </c>
      <c r="B7362" s="370" t="s">
        <v>18018</v>
      </c>
      <c r="C7362" s="14" t="s">
        <v>18364</v>
      </c>
      <c r="D7362" s="14" t="s">
        <v>37366</v>
      </c>
    </row>
    <row r="7363" spans="1:4" ht="15.75" customHeight="1">
      <c r="A7363" s="14" t="s">
        <v>12007</v>
      </c>
      <c r="B7363" s="370" t="s">
        <v>18019</v>
      </c>
      <c r="C7363" s="14" t="s">
        <v>18364</v>
      </c>
      <c r="D7363" s="14" t="s">
        <v>37367</v>
      </c>
    </row>
    <row r="7364" spans="1:4" ht="15.75" customHeight="1">
      <c r="A7364" s="14" t="s">
        <v>12008</v>
      </c>
      <c r="B7364" s="370" t="s">
        <v>18314</v>
      </c>
      <c r="C7364" s="14" t="s">
        <v>18364</v>
      </c>
      <c r="D7364" s="14" t="s">
        <v>42300</v>
      </c>
    </row>
    <row r="7365" spans="1:4" ht="15.75" customHeight="1">
      <c r="A7365" s="14" t="s">
        <v>12009</v>
      </c>
      <c r="B7365" s="370" t="s">
        <v>18076</v>
      </c>
      <c r="C7365" s="14" t="s">
        <v>18364</v>
      </c>
      <c r="D7365" s="14" t="s">
        <v>42301</v>
      </c>
    </row>
    <row r="7366" spans="1:4" ht="15.75" customHeight="1">
      <c r="A7366" s="14" t="s">
        <v>12010</v>
      </c>
      <c r="B7366" s="370" t="s">
        <v>18077</v>
      </c>
      <c r="C7366" s="14" t="s">
        <v>18364</v>
      </c>
      <c r="D7366" s="14" t="s">
        <v>42302</v>
      </c>
    </row>
    <row r="7367" spans="1:4" ht="15.75" customHeight="1">
      <c r="A7367" s="14" t="s">
        <v>12011</v>
      </c>
      <c r="B7367" s="370" t="s">
        <v>177</v>
      </c>
      <c r="C7367" s="14" t="s">
        <v>18364</v>
      </c>
      <c r="D7367" s="14" t="s">
        <v>37368</v>
      </c>
    </row>
    <row r="7368" spans="1:4" ht="15.75" customHeight="1">
      <c r="A7368" s="14" t="s">
        <v>12012</v>
      </c>
      <c r="B7368" s="370" t="s">
        <v>178</v>
      </c>
      <c r="C7368" s="14" t="s">
        <v>18364</v>
      </c>
      <c r="D7368" s="14" t="s">
        <v>37369</v>
      </c>
    </row>
    <row r="7369" spans="1:4" ht="15.75" customHeight="1">
      <c r="A7369" s="14" t="s">
        <v>12013</v>
      </c>
      <c r="B7369" s="370" t="s">
        <v>18327</v>
      </c>
      <c r="C7369" s="14" t="s">
        <v>18364</v>
      </c>
      <c r="D7369" s="14" t="s">
        <v>42303</v>
      </c>
    </row>
    <row r="7370" spans="1:4" ht="15.75" customHeight="1">
      <c r="A7370" s="14" t="s">
        <v>12014</v>
      </c>
      <c r="B7370" s="370" t="s">
        <v>188</v>
      </c>
      <c r="C7370" s="14" t="s">
        <v>18364</v>
      </c>
      <c r="D7370" s="14" t="s">
        <v>37370</v>
      </c>
    </row>
    <row r="7371" spans="1:4" ht="15.75" customHeight="1">
      <c r="A7371" s="14" t="s">
        <v>12015</v>
      </c>
      <c r="B7371" s="370" t="s">
        <v>18328</v>
      </c>
      <c r="C7371" s="14" t="s">
        <v>18364</v>
      </c>
      <c r="D7371" s="14" t="s">
        <v>37371</v>
      </c>
    </row>
    <row r="7372" spans="1:4" ht="15.75" customHeight="1">
      <c r="A7372" s="14" t="s">
        <v>12016</v>
      </c>
      <c r="B7372" s="370" t="s">
        <v>18329</v>
      </c>
      <c r="C7372" s="14" t="s">
        <v>18364</v>
      </c>
      <c r="D7372" s="14" t="s">
        <v>42304</v>
      </c>
    </row>
    <row r="7373" spans="1:4" ht="15.75" customHeight="1">
      <c r="A7373" s="14" t="s">
        <v>12017</v>
      </c>
      <c r="B7373" s="370" t="s">
        <v>179</v>
      </c>
      <c r="C7373" s="14" t="s">
        <v>18364</v>
      </c>
      <c r="D7373" s="14" t="s">
        <v>37372</v>
      </c>
    </row>
    <row r="7374" spans="1:4" ht="15.75" customHeight="1">
      <c r="A7374" s="14" t="s">
        <v>12018</v>
      </c>
      <c r="B7374" s="370" t="s">
        <v>18330</v>
      </c>
      <c r="C7374" s="14" t="s">
        <v>18364</v>
      </c>
      <c r="D7374" s="14" t="s">
        <v>37373</v>
      </c>
    </row>
    <row r="7375" spans="1:4" ht="15.75" customHeight="1">
      <c r="A7375" s="14" t="s">
        <v>12019</v>
      </c>
      <c r="B7375" s="370" t="s">
        <v>18331</v>
      </c>
      <c r="C7375" s="14" t="s">
        <v>18364</v>
      </c>
      <c r="D7375" s="14" t="s">
        <v>42305</v>
      </c>
    </row>
    <row r="7376" spans="1:4" ht="15.75" customHeight="1">
      <c r="A7376" s="14" t="s">
        <v>12020</v>
      </c>
      <c r="B7376" s="370" t="s">
        <v>18215</v>
      </c>
      <c r="C7376" s="14" t="s">
        <v>18364</v>
      </c>
      <c r="D7376" s="14" t="s">
        <v>37374</v>
      </c>
    </row>
    <row r="7377" spans="1:4" ht="15.75" customHeight="1">
      <c r="A7377" s="14" t="s">
        <v>12021</v>
      </c>
      <c r="B7377" s="370" t="s">
        <v>18332</v>
      </c>
      <c r="C7377" s="14" t="s">
        <v>18364</v>
      </c>
      <c r="D7377" s="14" t="s">
        <v>37375</v>
      </c>
    </row>
    <row r="7378" spans="1:4" ht="15.75" customHeight="1">
      <c r="A7378" s="14" t="s">
        <v>12022</v>
      </c>
      <c r="B7378" s="370" t="s">
        <v>18333</v>
      </c>
      <c r="C7378" s="14" t="s">
        <v>18364</v>
      </c>
      <c r="D7378" s="14" t="s">
        <v>42306</v>
      </c>
    </row>
    <row r="7379" spans="1:4" ht="15.75" customHeight="1">
      <c r="A7379" s="14" t="s">
        <v>12023</v>
      </c>
      <c r="B7379" s="370" t="s">
        <v>18334</v>
      </c>
      <c r="C7379" s="14" t="s">
        <v>18364</v>
      </c>
      <c r="D7379" s="14" t="s">
        <v>37376</v>
      </c>
    </row>
    <row r="7380" spans="1:4" ht="15.75" customHeight="1">
      <c r="A7380" s="14" t="s">
        <v>12024</v>
      </c>
      <c r="B7380" s="370" t="s">
        <v>18335</v>
      </c>
      <c r="C7380" s="14" t="s">
        <v>18364</v>
      </c>
      <c r="D7380" s="14" t="s">
        <v>42307</v>
      </c>
    </row>
    <row r="7381" spans="1:4" ht="15.75" customHeight="1">
      <c r="A7381" s="14" t="s">
        <v>12025</v>
      </c>
      <c r="B7381" s="370" t="s">
        <v>18336</v>
      </c>
      <c r="C7381" s="14" t="s">
        <v>18364</v>
      </c>
      <c r="D7381" s="14" t="s">
        <v>42308</v>
      </c>
    </row>
    <row r="7382" spans="1:4" ht="15.75" customHeight="1">
      <c r="A7382" s="14" t="s">
        <v>12026</v>
      </c>
      <c r="B7382" s="370" t="s">
        <v>18337</v>
      </c>
      <c r="C7382" s="14" t="s">
        <v>18364</v>
      </c>
      <c r="D7382" s="14" t="s">
        <v>42309</v>
      </c>
    </row>
    <row r="7383" spans="1:4" ht="15.75" customHeight="1">
      <c r="A7383" s="14" t="s">
        <v>12027</v>
      </c>
      <c r="B7383" s="370" t="s">
        <v>18338</v>
      </c>
      <c r="C7383" s="14" t="s">
        <v>18364</v>
      </c>
      <c r="D7383" s="14" t="s">
        <v>42310</v>
      </c>
    </row>
    <row r="7384" spans="1:4" ht="15.75" customHeight="1">
      <c r="A7384" s="14" t="s">
        <v>12028</v>
      </c>
      <c r="B7384" s="370" t="s">
        <v>18339</v>
      </c>
      <c r="C7384" s="14" t="s">
        <v>18364</v>
      </c>
      <c r="D7384" s="14" t="s">
        <v>42311</v>
      </c>
    </row>
    <row r="7385" spans="1:4" ht="15.75" customHeight="1">
      <c r="A7385" s="14" t="s">
        <v>12029</v>
      </c>
      <c r="B7385" s="370" t="s">
        <v>18340</v>
      </c>
      <c r="C7385" s="14" t="s">
        <v>18364</v>
      </c>
      <c r="D7385" s="14" t="s">
        <v>42312</v>
      </c>
    </row>
    <row r="7386" spans="1:4" ht="15.75" customHeight="1">
      <c r="A7386" s="14" t="s">
        <v>12030</v>
      </c>
      <c r="B7386" s="370" t="s">
        <v>18341</v>
      </c>
      <c r="C7386" s="14" t="s">
        <v>18364</v>
      </c>
      <c r="D7386" s="14" t="s">
        <v>42313</v>
      </c>
    </row>
    <row r="7387" spans="1:4" ht="15.75" customHeight="1">
      <c r="A7387" s="14" t="s">
        <v>12031</v>
      </c>
      <c r="B7387" s="370" t="s">
        <v>18033</v>
      </c>
      <c r="C7387" s="14" t="s">
        <v>18364</v>
      </c>
      <c r="D7387" s="14" t="s">
        <v>42314</v>
      </c>
    </row>
    <row r="7388" spans="1:4" ht="15.75" customHeight="1">
      <c r="A7388" s="14" t="s">
        <v>12032</v>
      </c>
      <c r="B7388" s="370" t="s">
        <v>191</v>
      </c>
      <c r="C7388" s="14" t="s">
        <v>18364</v>
      </c>
      <c r="D7388" s="14" t="s">
        <v>42315</v>
      </c>
    </row>
    <row r="7389" spans="1:4" ht="15.75" customHeight="1">
      <c r="A7389" s="14" t="s">
        <v>12033</v>
      </c>
      <c r="B7389" s="370" t="s">
        <v>18342</v>
      </c>
      <c r="C7389" s="14" t="s">
        <v>18364</v>
      </c>
      <c r="D7389" s="14" t="s">
        <v>42316</v>
      </c>
    </row>
    <row r="7390" spans="1:4" ht="15.75" customHeight="1">
      <c r="A7390" s="14" t="s">
        <v>12034</v>
      </c>
      <c r="B7390" s="370" t="s">
        <v>18343</v>
      </c>
      <c r="C7390" s="14" t="s">
        <v>18364</v>
      </c>
      <c r="D7390" s="14" t="s">
        <v>42317</v>
      </c>
    </row>
    <row r="7391" spans="1:4" ht="15.75" customHeight="1">
      <c r="A7391" s="14" t="s">
        <v>12035</v>
      </c>
      <c r="B7391" s="370" t="s">
        <v>18036</v>
      </c>
      <c r="C7391" s="14" t="s">
        <v>18364</v>
      </c>
      <c r="D7391" s="14" t="s">
        <v>42318</v>
      </c>
    </row>
    <row r="7392" spans="1:4" ht="15.75" customHeight="1">
      <c r="A7392" s="14" t="s">
        <v>12036</v>
      </c>
      <c r="B7392" s="370" t="s">
        <v>18344</v>
      </c>
      <c r="C7392" s="14" t="s">
        <v>18364</v>
      </c>
      <c r="D7392" s="14" t="s">
        <v>42319</v>
      </c>
    </row>
    <row r="7393" spans="1:4" ht="15.75" customHeight="1">
      <c r="A7393" s="14" t="s">
        <v>12037</v>
      </c>
      <c r="B7393" s="370" t="s">
        <v>18038</v>
      </c>
      <c r="C7393" s="14" t="s">
        <v>18364</v>
      </c>
      <c r="D7393" s="14" t="s">
        <v>42320</v>
      </c>
    </row>
    <row r="7394" spans="1:4" ht="15.75" customHeight="1">
      <c r="A7394" s="14" t="s">
        <v>12038</v>
      </c>
      <c r="B7394" s="370" t="s">
        <v>18345</v>
      </c>
      <c r="C7394" s="14" t="s">
        <v>18364</v>
      </c>
      <c r="D7394" s="14" t="s">
        <v>42321</v>
      </c>
    </row>
    <row r="7395" spans="1:4" ht="15.75" customHeight="1">
      <c r="A7395" s="14" t="s">
        <v>12039</v>
      </c>
      <c r="B7395" s="370" t="s">
        <v>18346</v>
      </c>
      <c r="C7395" s="14" t="s">
        <v>18364</v>
      </c>
      <c r="D7395" s="14" t="s">
        <v>42322</v>
      </c>
    </row>
    <row r="7396" spans="1:4" ht="15.75" customHeight="1">
      <c r="A7396" s="14" t="s">
        <v>12040</v>
      </c>
      <c r="B7396" s="370" t="s">
        <v>18040</v>
      </c>
      <c r="C7396" s="14" t="s">
        <v>18364</v>
      </c>
      <c r="D7396" s="14" t="s">
        <v>42323</v>
      </c>
    </row>
    <row r="7397" spans="1:4" ht="15.75" customHeight="1">
      <c r="A7397" s="14" t="s">
        <v>12041</v>
      </c>
      <c r="B7397" s="370" t="s">
        <v>18347</v>
      </c>
      <c r="C7397" s="14" t="s">
        <v>18364</v>
      </c>
      <c r="D7397" s="14" t="s">
        <v>42324</v>
      </c>
    </row>
    <row r="7398" spans="1:4" ht="15.75" customHeight="1">
      <c r="A7398" s="14" t="s">
        <v>12042</v>
      </c>
      <c r="B7398" s="370" t="s">
        <v>18042</v>
      </c>
      <c r="C7398" s="14" t="s">
        <v>18364</v>
      </c>
      <c r="D7398" s="14" t="s">
        <v>42325</v>
      </c>
    </row>
    <row r="7399" spans="1:4" ht="15.75" customHeight="1">
      <c r="A7399" s="14" t="s">
        <v>12043</v>
      </c>
      <c r="B7399" s="370" t="s">
        <v>18043</v>
      </c>
      <c r="C7399" s="14" t="s">
        <v>18364</v>
      </c>
      <c r="D7399" s="14" t="s">
        <v>42326</v>
      </c>
    </row>
    <row r="7400" spans="1:4" ht="15.75" customHeight="1">
      <c r="A7400" s="14" t="s">
        <v>12044</v>
      </c>
      <c r="B7400" s="370" t="s">
        <v>18348</v>
      </c>
      <c r="C7400" s="14" t="s">
        <v>18364</v>
      </c>
      <c r="D7400" s="14" t="s">
        <v>42327</v>
      </c>
    </row>
    <row r="7401" spans="1:4" ht="15.75" customHeight="1">
      <c r="A7401" s="14" t="s">
        <v>12045</v>
      </c>
      <c r="B7401" s="370" t="s">
        <v>18045</v>
      </c>
      <c r="C7401" s="14" t="s">
        <v>18364</v>
      </c>
      <c r="D7401" s="14" t="s">
        <v>42328</v>
      </c>
    </row>
    <row r="7402" spans="1:4" ht="15.75" customHeight="1">
      <c r="A7402" s="14" t="s">
        <v>12046</v>
      </c>
      <c r="B7402" s="370" t="s">
        <v>18349</v>
      </c>
      <c r="C7402" s="14" t="s">
        <v>18364</v>
      </c>
      <c r="D7402" s="14" t="s">
        <v>42329</v>
      </c>
    </row>
    <row r="7403" spans="1:4" ht="15.75" customHeight="1">
      <c r="A7403" s="14" t="s">
        <v>12047</v>
      </c>
      <c r="B7403" s="370" t="s">
        <v>18046</v>
      </c>
      <c r="C7403" s="14" t="s">
        <v>18364</v>
      </c>
      <c r="D7403" s="14" t="s">
        <v>42330</v>
      </c>
    </row>
    <row r="7404" spans="1:4" ht="15.75" customHeight="1">
      <c r="A7404" s="14" t="s">
        <v>12048</v>
      </c>
      <c r="B7404" s="370" t="s">
        <v>18049</v>
      </c>
      <c r="C7404" s="14" t="s">
        <v>18364</v>
      </c>
      <c r="D7404" s="14" t="s">
        <v>37377</v>
      </c>
    </row>
    <row r="7405" spans="1:4" ht="15.75" customHeight="1">
      <c r="A7405" s="14" t="s">
        <v>12049</v>
      </c>
      <c r="B7405" s="370" t="s">
        <v>180</v>
      </c>
      <c r="C7405" s="14" t="s">
        <v>18364</v>
      </c>
      <c r="D7405" s="14" t="s">
        <v>37369</v>
      </c>
    </row>
    <row r="7406" spans="1:4" ht="15.75" customHeight="1">
      <c r="A7406" s="14" t="s">
        <v>12050</v>
      </c>
      <c r="B7406" s="370" t="s">
        <v>181</v>
      </c>
      <c r="C7406" s="14" t="s">
        <v>18364</v>
      </c>
      <c r="D7406" s="14" t="s">
        <v>37378</v>
      </c>
    </row>
    <row r="7407" spans="1:4" ht="15.75" customHeight="1">
      <c r="A7407" s="14" t="s">
        <v>12051</v>
      </c>
      <c r="B7407" s="370" t="s">
        <v>18050</v>
      </c>
      <c r="C7407" s="14" t="s">
        <v>18364</v>
      </c>
      <c r="D7407" s="14" t="s">
        <v>37379</v>
      </c>
    </row>
    <row r="7408" spans="1:4" ht="15.75" customHeight="1">
      <c r="A7408" s="14" t="s">
        <v>12052</v>
      </c>
      <c r="B7408" s="370" t="s">
        <v>18051</v>
      </c>
      <c r="C7408" s="14" t="s">
        <v>18364</v>
      </c>
      <c r="D7408" s="14" t="s">
        <v>37378</v>
      </c>
    </row>
    <row r="7409" spans="1:4" ht="15.75" customHeight="1">
      <c r="A7409" s="14" t="s">
        <v>12053</v>
      </c>
      <c r="B7409" s="370" t="s">
        <v>18350</v>
      </c>
      <c r="C7409" s="14" t="s">
        <v>18364</v>
      </c>
      <c r="D7409" s="14" t="s">
        <v>42331</v>
      </c>
    </row>
    <row r="7410" spans="1:4" ht="15.75" customHeight="1">
      <c r="A7410" s="14" t="s">
        <v>12054</v>
      </c>
      <c r="B7410" s="370" t="s">
        <v>183</v>
      </c>
      <c r="C7410" s="14" t="s">
        <v>18364</v>
      </c>
      <c r="D7410" s="14" t="s">
        <v>42332</v>
      </c>
    </row>
    <row r="7411" spans="1:4" ht="15.75" customHeight="1">
      <c r="A7411" s="14" t="s">
        <v>12055</v>
      </c>
      <c r="B7411" s="370" t="s">
        <v>184</v>
      </c>
      <c r="C7411" s="14" t="s">
        <v>18364</v>
      </c>
      <c r="D7411" s="14" t="s">
        <v>37354</v>
      </c>
    </row>
    <row r="7412" spans="1:4" ht="15.75" customHeight="1">
      <c r="A7412" s="14" t="s">
        <v>12056</v>
      </c>
      <c r="B7412" s="370" t="s">
        <v>18351</v>
      </c>
      <c r="C7412" s="14" t="s">
        <v>18364</v>
      </c>
      <c r="D7412" s="14" t="s">
        <v>37380</v>
      </c>
    </row>
    <row r="7413" spans="1:4" ht="15.75" customHeight="1">
      <c r="A7413" s="14" t="s">
        <v>12057</v>
      </c>
      <c r="B7413" s="370" t="s">
        <v>18052</v>
      </c>
      <c r="C7413" s="14" t="s">
        <v>18364</v>
      </c>
      <c r="D7413" s="14" t="s">
        <v>42333</v>
      </c>
    </row>
    <row r="7414" spans="1:4" ht="15.75" customHeight="1">
      <c r="A7414" s="14" t="s">
        <v>12058</v>
      </c>
      <c r="B7414" s="370" t="s">
        <v>18352</v>
      </c>
      <c r="C7414" s="14" t="s">
        <v>18364</v>
      </c>
      <c r="D7414" s="14" t="s">
        <v>42334</v>
      </c>
    </row>
    <row r="7415" spans="1:4" ht="15.75" customHeight="1">
      <c r="A7415" s="14" t="s">
        <v>12059</v>
      </c>
      <c r="B7415" s="370" t="s">
        <v>18054</v>
      </c>
      <c r="C7415" s="14" t="s">
        <v>18364</v>
      </c>
      <c r="D7415" s="14" t="s">
        <v>37363</v>
      </c>
    </row>
    <row r="7416" spans="1:4" ht="15.75" customHeight="1">
      <c r="A7416" s="14" t="s">
        <v>12060</v>
      </c>
      <c r="B7416" s="370" t="s">
        <v>18353</v>
      </c>
      <c r="C7416" s="14" t="s">
        <v>18364</v>
      </c>
      <c r="D7416" s="14" t="s">
        <v>37381</v>
      </c>
    </row>
    <row r="7417" spans="1:4" ht="15.75" customHeight="1">
      <c r="A7417" s="14" t="s">
        <v>12061</v>
      </c>
      <c r="B7417" s="370" t="s">
        <v>18354</v>
      </c>
      <c r="C7417" s="14" t="s">
        <v>18364</v>
      </c>
      <c r="D7417" s="14" t="s">
        <v>42335</v>
      </c>
    </row>
    <row r="7418" spans="1:4" ht="15.75" customHeight="1">
      <c r="A7418" s="14" t="s">
        <v>12062</v>
      </c>
      <c r="B7418" s="370" t="s">
        <v>18355</v>
      </c>
      <c r="C7418" s="14" t="s">
        <v>18364</v>
      </c>
      <c r="D7418" s="14" t="s">
        <v>37382</v>
      </c>
    </row>
    <row r="7419" spans="1:4" ht="15.75" customHeight="1">
      <c r="A7419" s="14" t="s">
        <v>12063</v>
      </c>
      <c r="B7419" s="370" t="s">
        <v>187</v>
      </c>
      <c r="C7419" s="14" t="s">
        <v>18364</v>
      </c>
      <c r="D7419" s="14" t="s">
        <v>37383</v>
      </c>
    </row>
    <row r="7420" spans="1:4" ht="15.75" customHeight="1">
      <c r="A7420" s="14" t="s">
        <v>12064</v>
      </c>
      <c r="B7420" s="370" t="s">
        <v>18197</v>
      </c>
      <c r="C7420" s="14" t="s">
        <v>18364</v>
      </c>
      <c r="D7420" s="14" t="s">
        <v>37384</v>
      </c>
    </row>
    <row r="7421" spans="1:4" ht="15" customHeight="1">
      <c r="A7421" s="128">
        <v>38605</v>
      </c>
      <c r="B7421" s="328" t="s">
        <v>42336</v>
      </c>
      <c r="C7421" s="128" t="s">
        <v>19428</v>
      </c>
      <c r="D7421" s="128" t="s">
        <v>37386</v>
      </c>
    </row>
    <row r="7422" spans="1:4" ht="15" customHeight="1">
      <c r="A7422" s="128">
        <v>11270</v>
      </c>
      <c r="B7422" s="328" t="s">
        <v>42337</v>
      </c>
      <c r="C7422" s="128" t="s">
        <v>19428</v>
      </c>
      <c r="D7422" s="128" t="s">
        <v>19516</v>
      </c>
    </row>
    <row r="7423" spans="1:4" ht="15" customHeight="1">
      <c r="A7423" s="128">
        <v>412</v>
      </c>
      <c r="B7423" s="328" t="s">
        <v>42338</v>
      </c>
      <c r="C7423" s="128" t="s">
        <v>19428</v>
      </c>
      <c r="D7423" s="128" t="s">
        <v>42180</v>
      </c>
    </row>
    <row r="7424" spans="1:4" ht="15" customHeight="1">
      <c r="A7424" s="128">
        <v>414</v>
      </c>
      <c r="B7424" s="328" t="s">
        <v>42339</v>
      </c>
      <c r="C7424" s="128" t="s">
        <v>19428</v>
      </c>
      <c r="D7424" s="128" t="s">
        <v>18619</v>
      </c>
    </row>
    <row r="7425" spans="1:4" ht="15" customHeight="1">
      <c r="A7425" s="128">
        <v>410</v>
      </c>
      <c r="B7425" s="328" t="s">
        <v>42340</v>
      </c>
      <c r="C7425" s="128" t="s">
        <v>19428</v>
      </c>
      <c r="D7425" s="128" t="s">
        <v>19409</v>
      </c>
    </row>
    <row r="7426" spans="1:4" ht="15" customHeight="1">
      <c r="A7426" s="128">
        <v>411</v>
      </c>
      <c r="B7426" s="328" t="s">
        <v>42341</v>
      </c>
      <c r="C7426" s="128" t="s">
        <v>19428</v>
      </c>
      <c r="D7426" s="128" t="s">
        <v>18590</v>
      </c>
    </row>
    <row r="7427" spans="1:4" ht="15" customHeight="1">
      <c r="A7427" s="128">
        <v>408</v>
      </c>
      <c r="B7427" s="328" t="s">
        <v>42342</v>
      </c>
      <c r="C7427" s="128" t="s">
        <v>19428</v>
      </c>
      <c r="D7427" s="128" t="s">
        <v>19681</v>
      </c>
    </row>
    <row r="7428" spans="1:4" ht="15" customHeight="1">
      <c r="A7428" s="128">
        <v>39131</v>
      </c>
      <c r="B7428" s="328" t="s">
        <v>42343</v>
      </c>
      <c r="C7428" s="128" t="s">
        <v>19428</v>
      </c>
      <c r="D7428" s="128" t="s">
        <v>19278</v>
      </c>
    </row>
    <row r="7429" spans="1:4" ht="15" customHeight="1">
      <c r="A7429" s="128">
        <v>394</v>
      </c>
      <c r="B7429" s="328" t="s">
        <v>42344</v>
      </c>
      <c r="C7429" s="128" t="s">
        <v>19428</v>
      </c>
      <c r="D7429" s="128" t="s">
        <v>47536</v>
      </c>
    </row>
    <row r="7430" spans="1:4" ht="15" customHeight="1">
      <c r="A7430" s="128">
        <v>39130</v>
      </c>
      <c r="B7430" s="328" t="s">
        <v>42345</v>
      </c>
      <c r="C7430" s="128" t="s">
        <v>19428</v>
      </c>
      <c r="D7430" s="128" t="s">
        <v>19355</v>
      </c>
    </row>
    <row r="7431" spans="1:4" ht="15" customHeight="1">
      <c r="A7431" s="128">
        <v>395</v>
      </c>
      <c r="B7431" s="328" t="s">
        <v>42346</v>
      </c>
      <c r="C7431" s="128" t="s">
        <v>19428</v>
      </c>
      <c r="D7431" s="128" t="s">
        <v>18617</v>
      </c>
    </row>
    <row r="7432" spans="1:4" ht="15" customHeight="1">
      <c r="A7432" s="128">
        <v>39127</v>
      </c>
      <c r="B7432" s="328" t="s">
        <v>42347</v>
      </c>
      <c r="C7432" s="128" t="s">
        <v>19428</v>
      </c>
      <c r="D7432" s="128" t="s">
        <v>18396</v>
      </c>
    </row>
    <row r="7433" spans="1:4" ht="15" customHeight="1">
      <c r="A7433" s="128">
        <v>392</v>
      </c>
      <c r="B7433" s="328" t="s">
        <v>42348</v>
      </c>
      <c r="C7433" s="128" t="s">
        <v>19428</v>
      </c>
      <c r="D7433" s="128" t="s">
        <v>19348</v>
      </c>
    </row>
    <row r="7434" spans="1:4" ht="15" customHeight="1">
      <c r="A7434" s="128">
        <v>39129</v>
      </c>
      <c r="B7434" s="328" t="s">
        <v>42349</v>
      </c>
      <c r="C7434" s="128" t="s">
        <v>19428</v>
      </c>
      <c r="D7434" s="128" t="s">
        <v>18591</v>
      </c>
    </row>
    <row r="7435" spans="1:4" ht="15" customHeight="1">
      <c r="A7435" s="128">
        <v>393</v>
      </c>
      <c r="B7435" s="328" t="s">
        <v>42350</v>
      </c>
      <c r="C7435" s="128" t="s">
        <v>19428</v>
      </c>
      <c r="D7435" s="128" t="s">
        <v>19493</v>
      </c>
    </row>
    <row r="7436" spans="1:4" ht="15" customHeight="1">
      <c r="A7436" s="128">
        <v>39133</v>
      </c>
      <c r="B7436" s="328" t="s">
        <v>42351</v>
      </c>
      <c r="C7436" s="128" t="s">
        <v>19428</v>
      </c>
      <c r="D7436" s="128" t="s">
        <v>47537</v>
      </c>
    </row>
    <row r="7437" spans="1:4" ht="15" customHeight="1">
      <c r="A7437" s="128">
        <v>397</v>
      </c>
      <c r="B7437" s="328" t="s">
        <v>42352</v>
      </c>
      <c r="C7437" s="128" t="s">
        <v>19428</v>
      </c>
      <c r="D7437" s="128" t="s">
        <v>18615</v>
      </c>
    </row>
    <row r="7438" spans="1:4" ht="15" customHeight="1">
      <c r="A7438" s="128">
        <v>39132</v>
      </c>
      <c r="B7438" s="328" t="s">
        <v>42353</v>
      </c>
      <c r="C7438" s="128" t="s">
        <v>19428</v>
      </c>
      <c r="D7438" s="128" t="s">
        <v>38279</v>
      </c>
    </row>
    <row r="7439" spans="1:4" ht="15" customHeight="1">
      <c r="A7439" s="128">
        <v>396</v>
      </c>
      <c r="B7439" s="328" t="s">
        <v>42354</v>
      </c>
      <c r="C7439" s="128" t="s">
        <v>19428</v>
      </c>
      <c r="D7439" s="128" t="s">
        <v>18821</v>
      </c>
    </row>
    <row r="7440" spans="1:4" ht="15" customHeight="1">
      <c r="A7440" s="128">
        <v>39135</v>
      </c>
      <c r="B7440" s="328" t="s">
        <v>42355</v>
      </c>
      <c r="C7440" s="128" t="s">
        <v>19428</v>
      </c>
      <c r="D7440" s="128" t="s">
        <v>18851</v>
      </c>
    </row>
    <row r="7441" spans="1:4" ht="15" customHeight="1">
      <c r="A7441" s="128">
        <v>39128</v>
      </c>
      <c r="B7441" s="328" t="s">
        <v>42356</v>
      </c>
      <c r="C7441" s="128" t="s">
        <v>19428</v>
      </c>
      <c r="D7441" s="128" t="s">
        <v>36469</v>
      </c>
    </row>
    <row r="7442" spans="1:4" ht="15" customHeight="1">
      <c r="A7442" s="128">
        <v>400</v>
      </c>
      <c r="B7442" s="328" t="s">
        <v>42357</v>
      </c>
      <c r="C7442" s="128" t="s">
        <v>19428</v>
      </c>
      <c r="D7442" s="128" t="s">
        <v>22005</v>
      </c>
    </row>
    <row r="7443" spans="1:4" ht="15" customHeight="1">
      <c r="A7443" s="128">
        <v>39125</v>
      </c>
      <c r="B7443" s="328" t="s">
        <v>42358</v>
      </c>
      <c r="C7443" s="128" t="s">
        <v>19428</v>
      </c>
      <c r="D7443" s="128" t="s">
        <v>36469</v>
      </c>
    </row>
    <row r="7444" spans="1:4" ht="15" customHeight="1">
      <c r="A7444" s="128">
        <v>39134</v>
      </c>
      <c r="B7444" s="328" t="s">
        <v>42359</v>
      </c>
      <c r="C7444" s="128" t="s">
        <v>19428</v>
      </c>
      <c r="D7444" s="128" t="s">
        <v>36467</v>
      </c>
    </row>
    <row r="7445" spans="1:4" ht="15" customHeight="1">
      <c r="A7445" s="128">
        <v>398</v>
      </c>
      <c r="B7445" s="328" t="s">
        <v>42360</v>
      </c>
      <c r="C7445" s="128" t="s">
        <v>19428</v>
      </c>
      <c r="D7445" s="128" t="s">
        <v>18949</v>
      </c>
    </row>
    <row r="7446" spans="1:4" ht="15" customHeight="1">
      <c r="A7446" s="128">
        <v>39126</v>
      </c>
      <c r="B7446" s="328" t="s">
        <v>42361</v>
      </c>
      <c r="C7446" s="128" t="s">
        <v>19428</v>
      </c>
      <c r="D7446" s="128" t="s">
        <v>21985</v>
      </c>
    </row>
    <row r="7447" spans="1:4" ht="15" customHeight="1">
      <c r="A7447" s="128">
        <v>399</v>
      </c>
      <c r="B7447" s="328" t="s">
        <v>42362</v>
      </c>
      <c r="C7447" s="128" t="s">
        <v>19428</v>
      </c>
      <c r="D7447" s="128" t="s">
        <v>19367</v>
      </c>
    </row>
    <row r="7448" spans="1:4" ht="15" customHeight="1">
      <c r="A7448" s="128">
        <v>39158</v>
      </c>
      <c r="B7448" s="328" t="s">
        <v>42363</v>
      </c>
      <c r="C7448" s="128" t="s">
        <v>19428</v>
      </c>
      <c r="D7448" s="128" t="s">
        <v>21767</v>
      </c>
    </row>
    <row r="7449" spans="1:4" ht="15" customHeight="1">
      <c r="A7449" s="128">
        <v>39141</v>
      </c>
      <c r="B7449" s="328" t="s">
        <v>42364</v>
      </c>
      <c r="C7449" s="128" t="s">
        <v>19428</v>
      </c>
      <c r="D7449" s="128" t="s">
        <v>19453</v>
      </c>
    </row>
    <row r="7450" spans="1:4" ht="15" customHeight="1">
      <c r="A7450" s="128">
        <v>39140</v>
      </c>
      <c r="B7450" s="328" t="s">
        <v>42365</v>
      </c>
      <c r="C7450" s="128" t="s">
        <v>19428</v>
      </c>
      <c r="D7450" s="128" t="s">
        <v>19361</v>
      </c>
    </row>
    <row r="7451" spans="1:4" ht="15" customHeight="1">
      <c r="A7451" s="128">
        <v>39137</v>
      </c>
      <c r="B7451" s="328" t="s">
        <v>42366</v>
      </c>
      <c r="C7451" s="128" t="s">
        <v>19428</v>
      </c>
      <c r="D7451" s="128" t="s">
        <v>19316</v>
      </c>
    </row>
    <row r="7452" spans="1:4" ht="15" customHeight="1">
      <c r="A7452" s="128">
        <v>39139</v>
      </c>
      <c r="B7452" s="328" t="s">
        <v>42367</v>
      </c>
      <c r="C7452" s="128" t="s">
        <v>19428</v>
      </c>
      <c r="D7452" s="128" t="s">
        <v>19353</v>
      </c>
    </row>
    <row r="7453" spans="1:4" ht="15" customHeight="1">
      <c r="A7453" s="128">
        <v>39143</v>
      </c>
      <c r="B7453" s="328" t="s">
        <v>42368</v>
      </c>
      <c r="C7453" s="128" t="s">
        <v>19428</v>
      </c>
      <c r="D7453" s="128" t="s">
        <v>19883</v>
      </c>
    </row>
    <row r="7454" spans="1:4" ht="15" customHeight="1">
      <c r="A7454" s="128">
        <v>39142</v>
      </c>
      <c r="B7454" s="328" t="s">
        <v>42369</v>
      </c>
      <c r="C7454" s="128" t="s">
        <v>19428</v>
      </c>
      <c r="D7454" s="128" t="s">
        <v>18623</v>
      </c>
    </row>
    <row r="7455" spans="1:4" ht="15" customHeight="1">
      <c r="A7455" s="128">
        <v>39138</v>
      </c>
      <c r="B7455" s="328" t="s">
        <v>42370</v>
      </c>
      <c r="C7455" s="128" t="s">
        <v>19428</v>
      </c>
      <c r="D7455" s="128" t="s">
        <v>18643</v>
      </c>
    </row>
    <row r="7456" spans="1:4" ht="15" customHeight="1">
      <c r="A7456" s="128">
        <v>39136</v>
      </c>
      <c r="B7456" s="328" t="s">
        <v>42371</v>
      </c>
      <c r="C7456" s="128" t="s">
        <v>19428</v>
      </c>
      <c r="D7456" s="128" t="s">
        <v>18588</v>
      </c>
    </row>
    <row r="7457" spans="1:4" ht="15" customHeight="1">
      <c r="A7457" s="128">
        <v>39144</v>
      </c>
      <c r="B7457" s="328" t="s">
        <v>42372</v>
      </c>
      <c r="C7457" s="128" t="s">
        <v>19428</v>
      </c>
      <c r="D7457" s="128" t="s">
        <v>18617</v>
      </c>
    </row>
    <row r="7458" spans="1:4" ht="15" customHeight="1">
      <c r="A7458" s="128">
        <v>39145</v>
      </c>
      <c r="B7458" s="328" t="s">
        <v>42373</v>
      </c>
      <c r="C7458" s="128" t="s">
        <v>19428</v>
      </c>
      <c r="D7458" s="128" t="s">
        <v>18514</v>
      </c>
    </row>
    <row r="7459" spans="1:4" ht="15" customHeight="1">
      <c r="A7459" s="128">
        <v>12615</v>
      </c>
      <c r="B7459" s="328" t="s">
        <v>42374</v>
      </c>
      <c r="C7459" s="128" t="s">
        <v>19428</v>
      </c>
      <c r="D7459" s="128" t="s">
        <v>18482</v>
      </c>
    </row>
    <row r="7460" spans="1:4" ht="15" customHeight="1">
      <c r="A7460" s="128">
        <v>11927</v>
      </c>
      <c r="B7460" s="328" t="s">
        <v>42375</v>
      </c>
      <c r="C7460" s="128" t="s">
        <v>19428</v>
      </c>
      <c r="D7460" s="128" t="s">
        <v>18452</v>
      </c>
    </row>
    <row r="7461" spans="1:4" ht="15" customHeight="1">
      <c r="A7461" s="128">
        <v>11928</v>
      </c>
      <c r="B7461" s="328" t="s">
        <v>42376</v>
      </c>
      <c r="C7461" s="128" t="s">
        <v>19428</v>
      </c>
      <c r="D7461" s="128" t="s">
        <v>18999</v>
      </c>
    </row>
    <row r="7462" spans="1:4" ht="15" customHeight="1">
      <c r="A7462" s="128">
        <v>11929</v>
      </c>
      <c r="B7462" s="328" t="s">
        <v>42377</v>
      </c>
      <c r="C7462" s="128" t="s">
        <v>19428</v>
      </c>
      <c r="D7462" s="128" t="s">
        <v>37870</v>
      </c>
    </row>
    <row r="7463" spans="1:4" ht="15" customHeight="1">
      <c r="A7463" s="128">
        <v>36801</v>
      </c>
      <c r="B7463" s="328" t="s">
        <v>42378</v>
      </c>
      <c r="C7463" s="128" t="s">
        <v>19428</v>
      </c>
      <c r="D7463" s="128" t="s">
        <v>18967</v>
      </c>
    </row>
    <row r="7464" spans="1:4" ht="15" customHeight="1">
      <c r="A7464" s="128">
        <v>36246</v>
      </c>
      <c r="B7464" s="328" t="s">
        <v>42379</v>
      </c>
      <c r="C7464" s="128" t="s">
        <v>19430</v>
      </c>
      <c r="D7464" s="128" t="s">
        <v>19053</v>
      </c>
    </row>
    <row r="7465" spans="1:4" ht="15" customHeight="1">
      <c r="A7465" s="128">
        <v>37600</v>
      </c>
      <c r="B7465" s="328" t="s">
        <v>42380</v>
      </c>
      <c r="C7465" s="128" t="s">
        <v>19428</v>
      </c>
      <c r="D7465" s="128" t="s">
        <v>47538</v>
      </c>
    </row>
    <row r="7466" spans="1:4" ht="15" customHeight="1">
      <c r="A7466" s="128">
        <v>37599</v>
      </c>
      <c r="B7466" s="328" t="s">
        <v>42381</v>
      </c>
      <c r="C7466" s="128" t="s">
        <v>19428</v>
      </c>
      <c r="D7466" s="128" t="s">
        <v>47539</v>
      </c>
    </row>
    <row r="7467" spans="1:4" ht="15" customHeight="1">
      <c r="A7467" s="128">
        <v>1</v>
      </c>
      <c r="B7467" s="328" t="s">
        <v>42382</v>
      </c>
      <c r="C7467" s="128" t="s">
        <v>19431</v>
      </c>
      <c r="D7467" s="128" t="s">
        <v>18750</v>
      </c>
    </row>
    <row r="7468" spans="1:4" ht="15" customHeight="1">
      <c r="A7468" s="128">
        <v>3</v>
      </c>
      <c r="B7468" s="328" t="s">
        <v>42383</v>
      </c>
      <c r="C7468" s="128" t="s">
        <v>19432</v>
      </c>
      <c r="D7468" s="128" t="s">
        <v>37980</v>
      </c>
    </row>
    <row r="7469" spans="1:4" ht="15" customHeight="1">
      <c r="A7469" s="128">
        <v>43054</v>
      </c>
      <c r="B7469" s="328" t="s">
        <v>42384</v>
      </c>
      <c r="C7469" s="128" t="s">
        <v>19431</v>
      </c>
      <c r="D7469" s="128" t="s">
        <v>18733</v>
      </c>
    </row>
    <row r="7470" spans="1:4" ht="15" customHeight="1">
      <c r="A7470" s="128">
        <v>42402</v>
      </c>
      <c r="B7470" s="328" t="s">
        <v>42385</v>
      </c>
      <c r="C7470" s="128" t="s">
        <v>19431</v>
      </c>
      <c r="D7470" s="128" t="s">
        <v>18783</v>
      </c>
    </row>
    <row r="7471" spans="1:4" ht="15" customHeight="1">
      <c r="A7471" s="128">
        <v>42403</v>
      </c>
      <c r="B7471" s="328" t="s">
        <v>42386</v>
      </c>
      <c r="C7471" s="128" t="s">
        <v>19431</v>
      </c>
      <c r="D7471" s="128" t="s">
        <v>36813</v>
      </c>
    </row>
    <row r="7472" spans="1:4" ht="15" customHeight="1">
      <c r="A7472" s="128">
        <v>42404</v>
      </c>
      <c r="B7472" s="328" t="s">
        <v>42387</v>
      </c>
      <c r="C7472" s="128" t="s">
        <v>19431</v>
      </c>
      <c r="D7472" s="128" t="s">
        <v>19554</v>
      </c>
    </row>
    <row r="7473" spans="1:4" ht="15" customHeight="1">
      <c r="A7473" s="128">
        <v>42405</v>
      </c>
      <c r="B7473" s="328" t="s">
        <v>42388</v>
      </c>
      <c r="C7473" s="128" t="s">
        <v>19431</v>
      </c>
      <c r="D7473" s="128" t="s">
        <v>21707</v>
      </c>
    </row>
    <row r="7474" spans="1:4" ht="15" customHeight="1">
      <c r="A7474" s="128">
        <v>34341</v>
      </c>
      <c r="B7474" s="328" t="s">
        <v>42389</v>
      </c>
      <c r="C7474" s="128" t="s">
        <v>19431</v>
      </c>
      <c r="D7474" s="128" t="s">
        <v>41712</v>
      </c>
    </row>
    <row r="7475" spans="1:4" ht="15" customHeight="1">
      <c r="A7475" s="128">
        <v>43053</v>
      </c>
      <c r="B7475" s="328" t="s">
        <v>42390</v>
      </c>
      <c r="C7475" s="128" t="s">
        <v>19431</v>
      </c>
      <c r="D7475" s="128" t="s">
        <v>18732</v>
      </c>
    </row>
    <row r="7476" spans="1:4" ht="15" customHeight="1">
      <c r="A7476" s="128">
        <v>43058</v>
      </c>
      <c r="B7476" s="328" t="s">
        <v>42391</v>
      </c>
      <c r="C7476" s="128" t="s">
        <v>19431</v>
      </c>
      <c r="D7476" s="128" t="s">
        <v>37074</v>
      </c>
    </row>
    <row r="7477" spans="1:4" ht="15" customHeight="1">
      <c r="A7477" s="128">
        <v>34</v>
      </c>
      <c r="B7477" s="328" t="s">
        <v>42392</v>
      </c>
      <c r="C7477" s="128" t="s">
        <v>19431</v>
      </c>
      <c r="D7477" s="128" t="s">
        <v>21722</v>
      </c>
    </row>
    <row r="7478" spans="1:4" ht="15" customHeight="1">
      <c r="A7478" s="128">
        <v>43055</v>
      </c>
      <c r="B7478" s="328" t="s">
        <v>42393</v>
      </c>
      <c r="C7478" s="128" t="s">
        <v>19431</v>
      </c>
      <c r="D7478" s="128" t="s">
        <v>18971</v>
      </c>
    </row>
    <row r="7479" spans="1:4" ht="15" customHeight="1">
      <c r="A7479" s="128">
        <v>43056</v>
      </c>
      <c r="B7479" s="328" t="s">
        <v>42394</v>
      </c>
      <c r="C7479" s="128" t="s">
        <v>19431</v>
      </c>
      <c r="D7479" s="128" t="s">
        <v>18722</v>
      </c>
    </row>
    <row r="7480" spans="1:4" ht="15" customHeight="1">
      <c r="A7480" s="128">
        <v>43057</v>
      </c>
      <c r="B7480" s="328" t="s">
        <v>42395</v>
      </c>
      <c r="C7480" s="128" t="s">
        <v>19431</v>
      </c>
      <c r="D7480" s="128" t="s">
        <v>37611</v>
      </c>
    </row>
    <row r="7481" spans="1:4" ht="15" customHeight="1">
      <c r="A7481" s="128">
        <v>34449</v>
      </c>
      <c r="B7481" s="328" t="s">
        <v>42396</v>
      </c>
      <c r="C7481" s="128" t="s">
        <v>19431</v>
      </c>
      <c r="D7481" s="128" t="s">
        <v>47540</v>
      </c>
    </row>
    <row r="7482" spans="1:4" ht="15" customHeight="1">
      <c r="A7482" s="128">
        <v>32</v>
      </c>
      <c r="B7482" s="328" t="s">
        <v>42397</v>
      </c>
      <c r="C7482" s="128" t="s">
        <v>19431</v>
      </c>
      <c r="D7482" s="128" t="s">
        <v>19535</v>
      </c>
    </row>
    <row r="7483" spans="1:4" ht="15" customHeight="1">
      <c r="A7483" s="128">
        <v>33</v>
      </c>
      <c r="B7483" s="328" t="s">
        <v>42398</v>
      </c>
      <c r="C7483" s="128" t="s">
        <v>19431</v>
      </c>
      <c r="D7483" s="128" t="s">
        <v>18434</v>
      </c>
    </row>
    <row r="7484" spans="1:4" ht="15" customHeight="1">
      <c r="A7484" s="128">
        <v>43061</v>
      </c>
      <c r="B7484" s="328" t="s">
        <v>42399</v>
      </c>
      <c r="C7484" s="128" t="s">
        <v>19431</v>
      </c>
      <c r="D7484" s="128" t="s">
        <v>19641</v>
      </c>
    </row>
    <row r="7485" spans="1:4" ht="15" customHeight="1">
      <c r="A7485" s="128">
        <v>43059</v>
      </c>
      <c r="B7485" s="328" t="s">
        <v>42400</v>
      </c>
      <c r="C7485" s="128" t="s">
        <v>19431</v>
      </c>
      <c r="D7485" s="128" t="s">
        <v>19646</v>
      </c>
    </row>
    <row r="7486" spans="1:4" ht="15" customHeight="1">
      <c r="A7486" s="128">
        <v>43062</v>
      </c>
      <c r="B7486" s="328" t="s">
        <v>42401</v>
      </c>
      <c r="C7486" s="128" t="s">
        <v>19431</v>
      </c>
      <c r="D7486" s="128" t="s">
        <v>40190</v>
      </c>
    </row>
    <row r="7487" spans="1:4" ht="15" customHeight="1">
      <c r="A7487" s="128">
        <v>43060</v>
      </c>
      <c r="B7487" s="328" t="s">
        <v>42402</v>
      </c>
      <c r="C7487" s="128" t="s">
        <v>19431</v>
      </c>
      <c r="D7487" s="128" t="s">
        <v>19920</v>
      </c>
    </row>
    <row r="7488" spans="1:4" ht="15" customHeight="1">
      <c r="A7488" s="128">
        <v>20063</v>
      </c>
      <c r="B7488" s="328" t="s">
        <v>42403</v>
      </c>
      <c r="C7488" s="128" t="s">
        <v>19428</v>
      </c>
      <c r="D7488" s="128" t="s">
        <v>19104</v>
      </c>
    </row>
    <row r="7489" spans="1:4" ht="15" customHeight="1">
      <c r="A7489" s="128">
        <v>40410</v>
      </c>
      <c r="B7489" s="328" t="s">
        <v>42404</v>
      </c>
      <c r="C7489" s="128" t="s">
        <v>19428</v>
      </c>
      <c r="D7489" s="128" t="s">
        <v>37200</v>
      </c>
    </row>
    <row r="7490" spans="1:4" ht="15" customHeight="1">
      <c r="A7490" s="128">
        <v>40411</v>
      </c>
      <c r="B7490" s="328" t="s">
        <v>42405</v>
      </c>
      <c r="C7490" s="128" t="s">
        <v>19428</v>
      </c>
      <c r="D7490" s="128" t="s">
        <v>36851</v>
      </c>
    </row>
    <row r="7491" spans="1:4" ht="15" customHeight="1">
      <c r="A7491" s="128">
        <v>40412</v>
      </c>
      <c r="B7491" s="328" t="s">
        <v>42406</v>
      </c>
      <c r="C7491" s="128" t="s">
        <v>19428</v>
      </c>
      <c r="D7491" s="128" t="s">
        <v>19067</v>
      </c>
    </row>
    <row r="7492" spans="1:4" ht="15" customHeight="1">
      <c r="A7492" s="128">
        <v>38838</v>
      </c>
      <c r="B7492" s="328" t="s">
        <v>42407</v>
      </c>
      <c r="C7492" s="128" t="s">
        <v>19428</v>
      </c>
      <c r="D7492" s="128" t="s">
        <v>19522</v>
      </c>
    </row>
    <row r="7493" spans="1:4" ht="15" customHeight="1">
      <c r="A7493" s="128">
        <v>38839</v>
      </c>
      <c r="B7493" s="328" t="s">
        <v>42408</v>
      </c>
      <c r="C7493" s="128" t="s">
        <v>19428</v>
      </c>
      <c r="D7493" s="128" t="s">
        <v>19871</v>
      </c>
    </row>
    <row r="7494" spans="1:4" ht="15" customHeight="1">
      <c r="A7494" s="128">
        <v>55</v>
      </c>
      <c r="B7494" s="328" t="s">
        <v>42409</v>
      </c>
      <c r="C7494" s="128" t="s">
        <v>19428</v>
      </c>
      <c r="D7494" s="128" t="s">
        <v>18603</v>
      </c>
    </row>
    <row r="7495" spans="1:4" ht="15" customHeight="1">
      <c r="A7495" s="128">
        <v>61</v>
      </c>
      <c r="B7495" s="328" t="s">
        <v>42410</v>
      </c>
      <c r="C7495" s="128" t="s">
        <v>19428</v>
      </c>
      <c r="D7495" s="128" t="s">
        <v>19461</v>
      </c>
    </row>
    <row r="7496" spans="1:4" ht="15" customHeight="1">
      <c r="A7496" s="128">
        <v>62</v>
      </c>
      <c r="B7496" s="328" t="s">
        <v>42411</v>
      </c>
      <c r="C7496" s="128" t="s">
        <v>19428</v>
      </c>
      <c r="D7496" s="128" t="s">
        <v>19466</v>
      </c>
    </row>
    <row r="7497" spans="1:4" ht="15" customHeight="1">
      <c r="A7497" s="128">
        <v>77</v>
      </c>
      <c r="B7497" s="328" t="s">
        <v>42412</v>
      </c>
      <c r="C7497" s="128" t="s">
        <v>19428</v>
      </c>
      <c r="D7497" s="128" t="s">
        <v>39205</v>
      </c>
    </row>
    <row r="7498" spans="1:4" ht="15" customHeight="1">
      <c r="A7498" s="128">
        <v>76</v>
      </c>
      <c r="B7498" s="328" t="s">
        <v>42413</v>
      </c>
      <c r="C7498" s="128" t="s">
        <v>19428</v>
      </c>
      <c r="D7498" s="128" t="s">
        <v>19378</v>
      </c>
    </row>
    <row r="7499" spans="1:4" ht="15" customHeight="1">
      <c r="A7499" s="128">
        <v>67</v>
      </c>
      <c r="B7499" s="328" t="s">
        <v>42414</v>
      </c>
      <c r="C7499" s="128" t="s">
        <v>19428</v>
      </c>
      <c r="D7499" s="128" t="s">
        <v>47541</v>
      </c>
    </row>
    <row r="7500" spans="1:4" ht="15" customHeight="1">
      <c r="A7500" s="128">
        <v>71</v>
      </c>
      <c r="B7500" s="328" t="s">
        <v>42415</v>
      </c>
      <c r="C7500" s="128" t="s">
        <v>19428</v>
      </c>
      <c r="D7500" s="128" t="s">
        <v>47542</v>
      </c>
    </row>
    <row r="7501" spans="1:4" ht="15" customHeight="1">
      <c r="A7501" s="128">
        <v>73</v>
      </c>
      <c r="B7501" s="328" t="s">
        <v>42416</v>
      </c>
      <c r="C7501" s="128" t="s">
        <v>19428</v>
      </c>
      <c r="D7501" s="128" t="s">
        <v>36918</v>
      </c>
    </row>
    <row r="7502" spans="1:4" ht="15" customHeight="1">
      <c r="A7502" s="128">
        <v>103</v>
      </c>
      <c r="B7502" s="328" t="s">
        <v>42417</v>
      </c>
      <c r="C7502" s="128" t="s">
        <v>19428</v>
      </c>
      <c r="D7502" s="128" t="s">
        <v>47543</v>
      </c>
    </row>
    <row r="7503" spans="1:4" ht="15" customHeight="1">
      <c r="A7503" s="128">
        <v>107</v>
      </c>
      <c r="B7503" s="328" t="s">
        <v>42418</v>
      </c>
      <c r="C7503" s="128" t="s">
        <v>19428</v>
      </c>
      <c r="D7503" s="128" t="s">
        <v>39098</v>
      </c>
    </row>
    <row r="7504" spans="1:4" ht="15" customHeight="1">
      <c r="A7504" s="128">
        <v>65</v>
      </c>
      <c r="B7504" s="328" t="s">
        <v>42419</v>
      </c>
      <c r="C7504" s="128" t="s">
        <v>19428</v>
      </c>
      <c r="D7504" s="128" t="s">
        <v>19628</v>
      </c>
    </row>
    <row r="7505" spans="1:4" ht="15" customHeight="1">
      <c r="A7505" s="128">
        <v>108</v>
      </c>
      <c r="B7505" s="328" t="s">
        <v>42420</v>
      </c>
      <c r="C7505" s="128" t="s">
        <v>19428</v>
      </c>
      <c r="D7505" s="128" t="s">
        <v>18682</v>
      </c>
    </row>
    <row r="7506" spans="1:4" ht="15" customHeight="1">
      <c r="A7506" s="128">
        <v>110</v>
      </c>
      <c r="B7506" s="328" t="s">
        <v>42421</v>
      </c>
      <c r="C7506" s="128" t="s">
        <v>19428</v>
      </c>
      <c r="D7506" s="128" t="s">
        <v>18402</v>
      </c>
    </row>
    <row r="7507" spans="1:4" ht="15" customHeight="1">
      <c r="A7507" s="128">
        <v>109</v>
      </c>
      <c r="B7507" s="328" t="s">
        <v>42422</v>
      </c>
      <c r="C7507" s="128" t="s">
        <v>19428</v>
      </c>
      <c r="D7507" s="128" t="s">
        <v>18876</v>
      </c>
    </row>
    <row r="7508" spans="1:4" ht="15" customHeight="1">
      <c r="A7508" s="128">
        <v>111</v>
      </c>
      <c r="B7508" s="328" t="s">
        <v>42423</v>
      </c>
      <c r="C7508" s="128" t="s">
        <v>19428</v>
      </c>
      <c r="D7508" s="128" t="s">
        <v>41239</v>
      </c>
    </row>
    <row r="7509" spans="1:4" ht="15" customHeight="1">
      <c r="A7509" s="128">
        <v>112</v>
      </c>
      <c r="B7509" s="328" t="s">
        <v>42424</v>
      </c>
      <c r="C7509" s="128" t="s">
        <v>19428</v>
      </c>
      <c r="D7509" s="128" t="s">
        <v>36530</v>
      </c>
    </row>
    <row r="7510" spans="1:4" ht="15" customHeight="1">
      <c r="A7510" s="128">
        <v>113</v>
      </c>
      <c r="B7510" s="328" t="s">
        <v>42425</v>
      </c>
      <c r="C7510" s="128" t="s">
        <v>19428</v>
      </c>
      <c r="D7510" s="128" t="s">
        <v>21855</v>
      </c>
    </row>
    <row r="7511" spans="1:4" ht="15" customHeight="1">
      <c r="A7511" s="128">
        <v>104</v>
      </c>
      <c r="B7511" s="328" t="s">
        <v>42426</v>
      </c>
      <c r="C7511" s="128" t="s">
        <v>19428</v>
      </c>
      <c r="D7511" s="128" t="s">
        <v>19761</v>
      </c>
    </row>
    <row r="7512" spans="1:4" ht="15" customHeight="1">
      <c r="A7512" s="128">
        <v>102</v>
      </c>
      <c r="B7512" s="328" t="s">
        <v>42427</v>
      </c>
      <c r="C7512" s="128" t="s">
        <v>19428</v>
      </c>
      <c r="D7512" s="128" t="s">
        <v>47544</v>
      </c>
    </row>
    <row r="7513" spans="1:4" ht="15" customHeight="1">
      <c r="A7513" s="128">
        <v>95</v>
      </c>
      <c r="B7513" s="328" t="s">
        <v>42428</v>
      </c>
      <c r="C7513" s="128" t="s">
        <v>19428</v>
      </c>
      <c r="D7513" s="128" t="s">
        <v>36813</v>
      </c>
    </row>
    <row r="7514" spans="1:4" ht="15" customHeight="1">
      <c r="A7514" s="128">
        <v>96</v>
      </c>
      <c r="B7514" s="328" t="s">
        <v>42429</v>
      </c>
      <c r="C7514" s="128" t="s">
        <v>19428</v>
      </c>
      <c r="D7514" s="128" t="s">
        <v>19821</v>
      </c>
    </row>
    <row r="7515" spans="1:4" ht="15" customHeight="1">
      <c r="A7515" s="128">
        <v>97</v>
      </c>
      <c r="B7515" s="328" t="s">
        <v>42430</v>
      </c>
      <c r="C7515" s="128" t="s">
        <v>19428</v>
      </c>
      <c r="D7515" s="128" t="s">
        <v>37060</v>
      </c>
    </row>
    <row r="7516" spans="1:4" ht="15" customHeight="1">
      <c r="A7516" s="128">
        <v>98</v>
      </c>
      <c r="B7516" s="328" t="s">
        <v>42431</v>
      </c>
      <c r="C7516" s="128" t="s">
        <v>19428</v>
      </c>
      <c r="D7516" s="128" t="s">
        <v>18963</v>
      </c>
    </row>
    <row r="7517" spans="1:4" ht="15" customHeight="1">
      <c r="A7517" s="128">
        <v>99</v>
      </c>
      <c r="B7517" s="328" t="s">
        <v>42432</v>
      </c>
      <c r="C7517" s="128" t="s">
        <v>19428</v>
      </c>
      <c r="D7517" s="128" t="s">
        <v>36898</v>
      </c>
    </row>
    <row r="7518" spans="1:4" ht="15" customHeight="1">
      <c r="A7518" s="128">
        <v>100</v>
      </c>
      <c r="B7518" s="328" t="s">
        <v>42433</v>
      </c>
      <c r="C7518" s="128" t="s">
        <v>19428</v>
      </c>
      <c r="D7518" s="128" t="s">
        <v>47545</v>
      </c>
    </row>
    <row r="7519" spans="1:4" ht="15" customHeight="1">
      <c r="A7519" s="128">
        <v>75</v>
      </c>
      <c r="B7519" s="328" t="s">
        <v>42434</v>
      </c>
      <c r="C7519" s="128" t="s">
        <v>19428</v>
      </c>
      <c r="D7519" s="128" t="s">
        <v>47546</v>
      </c>
    </row>
    <row r="7520" spans="1:4" ht="15" customHeight="1">
      <c r="A7520" s="128">
        <v>114</v>
      </c>
      <c r="B7520" s="328" t="s">
        <v>42435</v>
      </c>
      <c r="C7520" s="128" t="s">
        <v>19428</v>
      </c>
      <c r="D7520" s="128" t="s">
        <v>19460</v>
      </c>
    </row>
    <row r="7521" spans="1:4" ht="15" customHeight="1">
      <c r="A7521" s="128">
        <v>68</v>
      </c>
      <c r="B7521" s="328" t="s">
        <v>42436</v>
      </c>
      <c r="C7521" s="128" t="s">
        <v>19428</v>
      </c>
      <c r="D7521" s="128" t="s">
        <v>21633</v>
      </c>
    </row>
    <row r="7522" spans="1:4" ht="15" customHeight="1">
      <c r="A7522" s="128">
        <v>86</v>
      </c>
      <c r="B7522" s="328" t="s">
        <v>42437</v>
      </c>
      <c r="C7522" s="128" t="s">
        <v>19428</v>
      </c>
      <c r="D7522" s="128" t="s">
        <v>47547</v>
      </c>
    </row>
    <row r="7523" spans="1:4" ht="15" customHeight="1">
      <c r="A7523" s="128">
        <v>66</v>
      </c>
      <c r="B7523" s="328" t="s">
        <v>42438</v>
      </c>
      <c r="C7523" s="128" t="s">
        <v>19428</v>
      </c>
      <c r="D7523" s="128" t="s">
        <v>21636</v>
      </c>
    </row>
    <row r="7524" spans="1:4" ht="15" customHeight="1">
      <c r="A7524" s="128">
        <v>69</v>
      </c>
      <c r="B7524" s="328" t="s">
        <v>42439</v>
      </c>
      <c r="C7524" s="128" t="s">
        <v>19428</v>
      </c>
      <c r="D7524" s="128" t="s">
        <v>41592</v>
      </c>
    </row>
    <row r="7525" spans="1:4" ht="15" customHeight="1">
      <c r="A7525" s="128">
        <v>83</v>
      </c>
      <c r="B7525" s="328" t="s">
        <v>42440</v>
      </c>
      <c r="C7525" s="128" t="s">
        <v>19428</v>
      </c>
      <c r="D7525" s="128" t="s">
        <v>47548</v>
      </c>
    </row>
    <row r="7526" spans="1:4" ht="15" customHeight="1">
      <c r="A7526" s="128">
        <v>74</v>
      </c>
      <c r="B7526" s="328" t="s">
        <v>42441</v>
      </c>
      <c r="C7526" s="128" t="s">
        <v>19428</v>
      </c>
      <c r="D7526" s="128" t="s">
        <v>47549</v>
      </c>
    </row>
    <row r="7527" spans="1:4" ht="15" customHeight="1">
      <c r="A7527" s="128">
        <v>106</v>
      </c>
      <c r="B7527" s="328" t="s">
        <v>42442</v>
      </c>
      <c r="C7527" s="128" t="s">
        <v>19428</v>
      </c>
      <c r="D7527" s="128" t="s">
        <v>47550</v>
      </c>
    </row>
    <row r="7528" spans="1:4" ht="15" customHeight="1">
      <c r="A7528" s="128">
        <v>87</v>
      </c>
      <c r="B7528" s="328" t="s">
        <v>42443</v>
      </c>
      <c r="C7528" s="128" t="s">
        <v>19428</v>
      </c>
      <c r="D7528" s="128" t="s">
        <v>37067</v>
      </c>
    </row>
    <row r="7529" spans="1:4" ht="15" customHeight="1">
      <c r="A7529" s="128">
        <v>88</v>
      </c>
      <c r="B7529" s="328" t="s">
        <v>42444</v>
      </c>
      <c r="C7529" s="128" t="s">
        <v>19428</v>
      </c>
      <c r="D7529" s="128" t="s">
        <v>19528</v>
      </c>
    </row>
    <row r="7530" spans="1:4" ht="15" customHeight="1">
      <c r="A7530" s="128">
        <v>89</v>
      </c>
      <c r="B7530" s="328" t="s">
        <v>42445</v>
      </c>
      <c r="C7530" s="128" t="s">
        <v>19428</v>
      </c>
      <c r="D7530" s="128" t="s">
        <v>36595</v>
      </c>
    </row>
    <row r="7531" spans="1:4" ht="15" customHeight="1">
      <c r="A7531" s="128">
        <v>90</v>
      </c>
      <c r="B7531" s="328" t="s">
        <v>42446</v>
      </c>
      <c r="C7531" s="128" t="s">
        <v>19428</v>
      </c>
      <c r="D7531" s="128" t="s">
        <v>40446</v>
      </c>
    </row>
    <row r="7532" spans="1:4" ht="15" customHeight="1">
      <c r="A7532" s="128">
        <v>81</v>
      </c>
      <c r="B7532" s="328" t="s">
        <v>42447</v>
      </c>
      <c r="C7532" s="128" t="s">
        <v>19428</v>
      </c>
      <c r="D7532" s="128" t="s">
        <v>47551</v>
      </c>
    </row>
    <row r="7533" spans="1:4" ht="15" customHeight="1">
      <c r="A7533" s="128">
        <v>82</v>
      </c>
      <c r="B7533" s="328" t="s">
        <v>42448</v>
      </c>
      <c r="C7533" s="128" t="s">
        <v>19428</v>
      </c>
      <c r="D7533" s="128" t="s">
        <v>47552</v>
      </c>
    </row>
    <row r="7534" spans="1:4" ht="15" customHeight="1">
      <c r="A7534" s="128">
        <v>105</v>
      </c>
      <c r="B7534" s="328" t="s">
        <v>42449</v>
      </c>
      <c r="C7534" s="128" t="s">
        <v>19428</v>
      </c>
      <c r="D7534" s="128" t="s">
        <v>47553</v>
      </c>
    </row>
    <row r="7535" spans="1:4" ht="15" customHeight="1">
      <c r="A7535" s="128">
        <v>60</v>
      </c>
      <c r="B7535" s="328" t="s">
        <v>42450</v>
      </c>
      <c r="C7535" s="128" t="s">
        <v>19428</v>
      </c>
      <c r="D7535" s="128" t="s">
        <v>18606</v>
      </c>
    </row>
    <row r="7536" spans="1:4" ht="15" customHeight="1">
      <c r="A7536" s="128">
        <v>72</v>
      </c>
      <c r="B7536" s="328" t="s">
        <v>42451</v>
      </c>
      <c r="C7536" s="128" t="s">
        <v>19428</v>
      </c>
      <c r="D7536" s="128" t="s">
        <v>18705</v>
      </c>
    </row>
    <row r="7537" spans="1:4" ht="15" customHeight="1">
      <c r="A7537" s="128">
        <v>70</v>
      </c>
      <c r="B7537" s="328" t="s">
        <v>42452</v>
      </c>
      <c r="C7537" s="128" t="s">
        <v>19428</v>
      </c>
      <c r="D7537" s="128" t="s">
        <v>40323</v>
      </c>
    </row>
    <row r="7538" spans="1:4" ht="15" customHeight="1">
      <c r="A7538" s="128">
        <v>85</v>
      </c>
      <c r="B7538" s="328" t="s">
        <v>42453</v>
      </c>
      <c r="C7538" s="128" t="s">
        <v>19428</v>
      </c>
      <c r="D7538" s="128" t="s">
        <v>47554</v>
      </c>
    </row>
    <row r="7539" spans="1:4" ht="15" customHeight="1">
      <c r="A7539" s="128">
        <v>84</v>
      </c>
      <c r="B7539" s="328" t="s">
        <v>42454</v>
      </c>
      <c r="C7539" s="128" t="s">
        <v>19428</v>
      </c>
      <c r="D7539" s="128" t="s">
        <v>18697</v>
      </c>
    </row>
    <row r="7540" spans="1:4" ht="15" customHeight="1">
      <c r="A7540" s="128">
        <v>37997</v>
      </c>
      <c r="B7540" s="328" t="s">
        <v>42455</v>
      </c>
      <c r="C7540" s="128" t="s">
        <v>19428</v>
      </c>
      <c r="D7540" s="128" t="s">
        <v>18684</v>
      </c>
    </row>
    <row r="7541" spans="1:4" ht="15" customHeight="1">
      <c r="A7541" s="128">
        <v>37998</v>
      </c>
      <c r="B7541" s="328" t="s">
        <v>42456</v>
      </c>
      <c r="C7541" s="128" t="s">
        <v>19428</v>
      </c>
      <c r="D7541" s="128" t="s">
        <v>19586</v>
      </c>
    </row>
    <row r="7542" spans="1:4" ht="15" customHeight="1">
      <c r="A7542" s="128">
        <v>10899</v>
      </c>
      <c r="B7542" s="328" t="s">
        <v>42457</v>
      </c>
      <c r="C7542" s="128" t="s">
        <v>19428</v>
      </c>
      <c r="D7542" s="128" t="s">
        <v>36480</v>
      </c>
    </row>
    <row r="7543" spans="1:4" ht="15" customHeight="1">
      <c r="A7543" s="128">
        <v>10900</v>
      </c>
      <c r="B7543" s="328" t="s">
        <v>42458</v>
      </c>
      <c r="C7543" s="128" t="s">
        <v>19428</v>
      </c>
      <c r="D7543" s="128" t="s">
        <v>21984</v>
      </c>
    </row>
    <row r="7544" spans="1:4" ht="15" customHeight="1">
      <c r="A7544" s="128">
        <v>46</v>
      </c>
      <c r="B7544" s="328" t="s">
        <v>42459</v>
      </c>
      <c r="C7544" s="128" t="s">
        <v>19428</v>
      </c>
      <c r="D7544" s="128" t="s">
        <v>37392</v>
      </c>
    </row>
    <row r="7545" spans="1:4" ht="15" customHeight="1">
      <c r="A7545" s="128">
        <v>51</v>
      </c>
      <c r="B7545" s="328" t="s">
        <v>42460</v>
      </c>
      <c r="C7545" s="128" t="s">
        <v>19428</v>
      </c>
      <c r="D7545" s="128" t="s">
        <v>37393</v>
      </c>
    </row>
    <row r="7546" spans="1:4" ht="15" customHeight="1">
      <c r="A7546" s="128">
        <v>12863</v>
      </c>
      <c r="B7546" s="328" t="s">
        <v>42461</v>
      </c>
      <c r="C7546" s="128" t="s">
        <v>19428</v>
      </c>
      <c r="D7546" s="128" t="s">
        <v>37394</v>
      </c>
    </row>
    <row r="7547" spans="1:4" ht="15" customHeight="1">
      <c r="A7547" s="128">
        <v>50</v>
      </c>
      <c r="B7547" s="328" t="s">
        <v>42462</v>
      </c>
      <c r="C7547" s="128" t="s">
        <v>19428</v>
      </c>
      <c r="D7547" s="128" t="s">
        <v>37395</v>
      </c>
    </row>
    <row r="7548" spans="1:4" ht="15" customHeight="1">
      <c r="A7548" s="128">
        <v>47</v>
      </c>
      <c r="B7548" s="328" t="s">
        <v>42463</v>
      </c>
      <c r="C7548" s="128" t="s">
        <v>19428</v>
      </c>
      <c r="D7548" s="128" t="s">
        <v>21839</v>
      </c>
    </row>
    <row r="7549" spans="1:4" ht="15" customHeight="1">
      <c r="A7549" s="128">
        <v>48</v>
      </c>
      <c r="B7549" s="328" t="s">
        <v>42464</v>
      </c>
      <c r="C7549" s="128" t="s">
        <v>19428</v>
      </c>
      <c r="D7549" s="128" t="s">
        <v>19041</v>
      </c>
    </row>
    <row r="7550" spans="1:4" ht="15" customHeight="1">
      <c r="A7550" s="128">
        <v>52</v>
      </c>
      <c r="B7550" s="328" t="s">
        <v>42465</v>
      </c>
      <c r="C7550" s="128" t="s">
        <v>19428</v>
      </c>
      <c r="D7550" s="128" t="s">
        <v>21772</v>
      </c>
    </row>
    <row r="7551" spans="1:4" ht="15" customHeight="1">
      <c r="A7551" s="128">
        <v>43</v>
      </c>
      <c r="B7551" s="328" t="s">
        <v>42466</v>
      </c>
      <c r="C7551" s="128" t="s">
        <v>19428</v>
      </c>
      <c r="D7551" s="128" t="s">
        <v>19854</v>
      </c>
    </row>
    <row r="7552" spans="1:4" ht="15" customHeight="1">
      <c r="A7552" s="128">
        <v>39719</v>
      </c>
      <c r="B7552" s="328" t="s">
        <v>42467</v>
      </c>
      <c r="C7552" s="128" t="s">
        <v>19432</v>
      </c>
      <c r="D7552" s="128" t="s">
        <v>47555</v>
      </c>
    </row>
    <row r="7553" spans="1:4" ht="15" customHeight="1">
      <c r="A7553" s="128">
        <v>3410</v>
      </c>
      <c r="B7553" s="328" t="s">
        <v>42468</v>
      </c>
      <c r="C7553" s="128" t="s">
        <v>19431</v>
      </c>
      <c r="D7553" s="128" t="s">
        <v>36742</v>
      </c>
    </row>
    <row r="7554" spans="1:4" ht="15" customHeight="1">
      <c r="A7554" s="128">
        <v>4791</v>
      </c>
      <c r="B7554" s="328" t="s">
        <v>42469</v>
      </c>
      <c r="C7554" s="128" t="s">
        <v>19431</v>
      </c>
      <c r="D7554" s="128" t="s">
        <v>47556</v>
      </c>
    </row>
    <row r="7555" spans="1:4" ht="15" customHeight="1">
      <c r="A7555" s="128">
        <v>157</v>
      </c>
      <c r="B7555" s="328" t="s">
        <v>42470</v>
      </c>
      <c r="C7555" s="128" t="s">
        <v>19431</v>
      </c>
      <c r="D7555" s="128" t="s">
        <v>37713</v>
      </c>
    </row>
    <row r="7556" spans="1:4" ht="15" customHeight="1">
      <c r="A7556" s="128">
        <v>156</v>
      </c>
      <c r="B7556" s="328" t="s">
        <v>42471</v>
      </c>
      <c r="C7556" s="128" t="s">
        <v>19431</v>
      </c>
      <c r="D7556" s="128" t="s">
        <v>37643</v>
      </c>
    </row>
    <row r="7557" spans="1:4" ht="15" customHeight="1">
      <c r="A7557" s="128">
        <v>131</v>
      </c>
      <c r="B7557" s="328" t="s">
        <v>42472</v>
      </c>
      <c r="C7557" s="128" t="s">
        <v>19431</v>
      </c>
      <c r="D7557" s="128" t="s">
        <v>37973</v>
      </c>
    </row>
    <row r="7558" spans="1:4" ht="15" customHeight="1">
      <c r="A7558" s="128">
        <v>21114</v>
      </c>
      <c r="B7558" s="328" t="s">
        <v>42473</v>
      </c>
      <c r="C7558" s="128" t="s">
        <v>19428</v>
      </c>
      <c r="D7558" s="128" t="s">
        <v>37019</v>
      </c>
    </row>
    <row r="7559" spans="1:4" ht="15" customHeight="1">
      <c r="A7559" s="128">
        <v>119</v>
      </c>
      <c r="B7559" s="328" t="s">
        <v>42474</v>
      </c>
      <c r="C7559" s="128" t="s">
        <v>19428</v>
      </c>
      <c r="D7559" s="128" t="s">
        <v>19367</v>
      </c>
    </row>
    <row r="7560" spans="1:4" ht="15" customHeight="1">
      <c r="A7560" s="128">
        <v>122</v>
      </c>
      <c r="B7560" s="328" t="s">
        <v>42475</v>
      </c>
      <c r="C7560" s="128" t="s">
        <v>19428</v>
      </c>
      <c r="D7560" s="128" t="s">
        <v>36503</v>
      </c>
    </row>
    <row r="7561" spans="1:4" ht="15" customHeight="1">
      <c r="A7561" s="128">
        <v>20080</v>
      </c>
      <c r="B7561" s="328" t="s">
        <v>42476</v>
      </c>
      <c r="C7561" s="128" t="s">
        <v>19428</v>
      </c>
      <c r="D7561" s="128" t="s">
        <v>19045</v>
      </c>
    </row>
    <row r="7562" spans="1:4" ht="15" customHeight="1">
      <c r="A7562" s="128">
        <v>124</v>
      </c>
      <c r="B7562" s="328" t="s">
        <v>42477</v>
      </c>
      <c r="C7562" s="128" t="s">
        <v>19432</v>
      </c>
      <c r="D7562" s="128" t="s">
        <v>36792</v>
      </c>
    </row>
    <row r="7563" spans="1:4" ht="15" customHeight="1">
      <c r="A7563" s="128">
        <v>7334</v>
      </c>
      <c r="B7563" s="328" t="s">
        <v>42478</v>
      </c>
      <c r="C7563" s="128" t="s">
        <v>19432</v>
      </c>
      <c r="D7563" s="128" t="s">
        <v>18746</v>
      </c>
    </row>
    <row r="7564" spans="1:4" ht="15" customHeight="1">
      <c r="A7564" s="128">
        <v>123</v>
      </c>
      <c r="B7564" s="328" t="s">
        <v>42479</v>
      </c>
      <c r="C7564" s="128" t="s">
        <v>19432</v>
      </c>
      <c r="D7564" s="128" t="s">
        <v>19281</v>
      </c>
    </row>
    <row r="7565" spans="1:4" ht="15" customHeight="1">
      <c r="A7565" s="128">
        <v>127</v>
      </c>
      <c r="B7565" s="328" t="s">
        <v>42480</v>
      </c>
      <c r="C7565" s="128" t="s">
        <v>19432</v>
      </c>
      <c r="D7565" s="128" t="s">
        <v>19112</v>
      </c>
    </row>
    <row r="7566" spans="1:4" ht="15" customHeight="1">
      <c r="A7566" s="128">
        <v>41373</v>
      </c>
      <c r="B7566" s="328" t="s">
        <v>42481</v>
      </c>
      <c r="C7566" s="128" t="s">
        <v>19432</v>
      </c>
      <c r="D7566" s="128" t="s">
        <v>18957</v>
      </c>
    </row>
    <row r="7567" spans="1:4" ht="15" customHeight="1">
      <c r="A7567" s="128">
        <v>133</v>
      </c>
      <c r="B7567" s="328" t="s">
        <v>42482</v>
      </c>
      <c r="C7567" s="128" t="s">
        <v>19432</v>
      </c>
      <c r="D7567" s="128" t="s">
        <v>19198</v>
      </c>
    </row>
    <row r="7568" spans="1:4" ht="15" customHeight="1">
      <c r="A7568" s="128">
        <v>43617</v>
      </c>
      <c r="B7568" s="328" t="s">
        <v>42483</v>
      </c>
      <c r="C7568" s="128" t="s">
        <v>19432</v>
      </c>
      <c r="D7568" s="128" t="s">
        <v>19034</v>
      </c>
    </row>
    <row r="7569" spans="1:4" ht="15" customHeight="1">
      <c r="A7569" s="128">
        <v>132</v>
      </c>
      <c r="B7569" s="328" t="s">
        <v>42484</v>
      </c>
      <c r="C7569" s="128" t="s">
        <v>19432</v>
      </c>
      <c r="D7569" s="128" t="s">
        <v>18469</v>
      </c>
    </row>
    <row r="7570" spans="1:4" ht="15" customHeight="1">
      <c r="A7570" s="128">
        <v>43618</v>
      </c>
      <c r="B7570" s="328" t="s">
        <v>42485</v>
      </c>
      <c r="C7570" s="128" t="s">
        <v>19431</v>
      </c>
      <c r="D7570" s="128" t="s">
        <v>19726</v>
      </c>
    </row>
    <row r="7571" spans="1:4" ht="15" customHeight="1">
      <c r="A7571" s="128">
        <v>37476</v>
      </c>
      <c r="B7571" s="328" t="s">
        <v>42486</v>
      </c>
      <c r="C7571" s="128" t="s">
        <v>19428</v>
      </c>
      <c r="D7571" s="128" t="s">
        <v>47557</v>
      </c>
    </row>
    <row r="7572" spans="1:4" ht="15" customHeight="1">
      <c r="A7572" s="128">
        <v>37478</v>
      </c>
      <c r="B7572" s="328" t="s">
        <v>42487</v>
      </c>
      <c r="C7572" s="128" t="s">
        <v>19428</v>
      </c>
      <c r="D7572" s="128" t="s">
        <v>47558</v>
      </c>
    </row>
    <row r="7573" spans="1:4" ht="15" customHeight="1">
      <c r="A7573" s="128">
        <v>37477</v>
      </c>
      <c r="B7573" s="328" t="s">
        <v>42488</v>
      </c>
      <c r="C7573" s="128" t="s">
        <v>19428</v>
      </c>
      <c r="D7573" s="128" t="s">
        <v>47559</v>
      </c>
    </row>
    <row r="7574" spans="1:4" ht="15" customHeight="1">
      <c r="A7574" s="128">
        <v>37479</v>
      </c>
      <c r="B7574" s="328" t="s">
        <v>42489</v>
      </c>
      <c r="C7574" s="128" t="s">
        <v>19428</v>
      </c>
      <c r="D7574" s="128" t="s">
        <v>47560</v>
      </c>
    </row>
    <row r="7575" spans="1:4" ht="15" customHeight="1">
      <c r="A7575" s="128">
        <v>4319</v>
      </c>
      <c r="B7575" s="328" t="s">
        <v>42490</v>
      </c>
      <c r="C7575" s="128" t="s">
        <v>19428</v>
      </c>
      <c r="D7575" s="128" t="s">
        <v>18623</v>
      </c>
    </row>
    <row r="7576" spans="1:4" ht="15" customHeight="1">
      <c r="A7576" s="128">
        <v>42409</v>
      </c>
      <c r="B7576" s="328" t="s">
        <v>42491</v>
      </c>
      <c r="C7576" s="128" t="s">
        <v>19431</v>
      </c>
      <c r="D7576" s="128" t="s">
        <v>21737</v>
      </c>
    </row>
    <row r="7577" spans="1:4" ht="15" customHeight="1">
      <c r="A7577" s="128">
        <v>40553</v>
      </c>
      <c r="B7577" s="328" t="s">
        <v>42492</v>
      </c>
      <c r="C7577" s="128" t="s">
        <v>19433</v>
      </c>
      <c r="D7577" s="128" t="s">
        <v>47561</v>
      </c>
    </row>
    <row r="7578" spans="1:4" ht="15" customHeight="1">
      <c r="A7578" s="128">
        <v>6114</v>
      </c>
      <c r="B7578" s="328" t="s">
        <v>42493</v>
      </c>
      <c r="C7578" s="128" t="s">
        <v>19434</v>
      </c>
      <c r="D7578" s="128" t="s">
        <v>18518</v>
      </c>
    </row>
    <row r="7579" spans="1:4" ht="15" customHeight="1">
      <c r="A7579" s="128">
        <v>40912</v>
      </c>
      <c r="B7579" s="328" t="s">
        <v>42494</v>
      </c>
      <c r="C7579" s="128" t="s">
        <v>19435</v>
      </c>
      <c r="D7579" s="128" t="s">
        <v>37398</v>
      </c>
    </row>
    <row r="7580" spans="1:4" ht="15" customHeight="1">
      <c r="A7580" s="128">
        <v>247</v>
      </c>
      <c r="B7580" s="328" t="s">
        <v>42495</v>
      </c>
      <c r="C7580" s="128" t="s">
        <v>19434</v>
      </c>
      <c r="D7580" s="128" t="s">
        <v>19176</v>
      </c>
    </row>
    <row r="7581" spans="1:4" ht="15" customHeight="1">
      <c r="A7581" s="128">
        <v>40919</v>
      </c>
      <c r="B7581" s="328" t="s">
        <v>42496</v>
      </c>
      <c r="C7581" s="128" t="s">
        <v>19435</v>
      </c>
      <c r="D7581" s="128" t="s">
        <v>37399</v>
      </c>
    </row>
    <row r="7582" spans="1:4" ht="15" customHeight="1">
      <c r="A7582" s="128">
        <v>40984</v>
      </c>
      <c r="B7582" s="328" t="s">
        <v>42497</v>
      </c>
      <c r="C7582" s="128" t="s">
        <v>19435</v>
      </c>
      <c r="D7582" s="128" t="s">
        <v>47562</v>
      </c>
    </row>
    <row r="7583" spans="1:4" ht="15" customHeight="1">
      <c r="A7583" s="128">
        <v>44499</v>
      </c>
      <c r="B7583" s="328" t="s">
        <v>42498</v>
      </c>
      <c r="C7583" s="128" t="s">
        <v>19434</v>
      </c>
      <c r="D7583" s="128" t="s">
        <v>18518</v>
      </c>
    </row>
    <row r="7584" spans="1:4" ht="15" customHeight="1">
      <c r="A7584" s="128">
        <v>248</v>
      </c>
      <c r="B7584" s="328" t="s">
        <v>42499</v>
      </c>
      <c r="C7584" s="128" t="s">
        <v>19434</v>
      </c>
      <c r="D7584" s="128" t="s">
        <v>19176</v>
      </c>
    </row>
    <row r="7585" spans="1:4" ht="15" customHeight="1">
      <c r="A7585" s="128">
        <v>41086</v>
      </c>
      <c r="B7585" s="328" t="s">
        <v>42500</v>
      </c>
      <c r="C7585" s="128" t="s">
        <v>19435</v>
      </c>
      <c r="D7585" s="128" t="s">
        <v>37399</v>
      </c>
    </row>
    <row r="7586" spans="1:4" ht="15" customHeight="1">
      <c r="A7586" s="128">
        <v>34466</v>
      </c>
      <c r="B7586" s="328" t="s">
        <v>42501</v>
      </c>
      <c r="C7586" s="128" t="s">
        <v>19434</v>
      </c>
      <c r="D7586" s="128" t="s">
        <v>19176</v>
      </c>
    </row>
    <row r="7587" spans="1:4" ht="15" customHeight="1">
      <c r="A7587" s="128">
        <v>41083</v>
      </c>
      <c r="B7587" s="328" t="s">
        <v>42502</v>
      </c>
      <c r="C7587" s="128" t="s">
        <v>19435</v>
      </c>
      <c r="D7587" s="128" t="s">
        <v>37399</v>
      </c>
    </row>
    <row r="7588" spans="1:4" ht="15" customHeight="1">
      <c r="A7588" s="128">
        <v>252</v>
      </c>
      <c r="B7588" s="328" t="s">
        <v>42503</v>
      </c>
      <c r="C7588" s="128" t="s">
        <v>19434</v>
      </c>
      <c r="D7588" s="128" t="s">
        <v>19176</v>
      </c>
    </row>
    <row r="7589" spans="1:4" ht="15" customHeight="1">
      <c r="A7589" s="128">
        <v>40909</v>
      </c>
      <c r="B7589" s="328" t="s">
        <v>42504</v>
      </c>
      <c r="C7589" s="128" t="s">
        <v>19435</v>
      </c>
      <c r="D7589" s="128" t="s">
        <v>37399</v>
      </c>
    </row>
    <row r="7590" spans="1:4" ht="15" customHeight="1">
      <c r="A7590" s="128">
        <v>242</v>
      </c>
      <c r="B7590" s="328" t="s">
        <v>42505</v>
      </c>
      <c r="C7590" s="128" t="s">
        <v>19434</v>
      </c>
      <c r="D7590" s="128" t="s">
        <v>19176</v>
      </c>
    </row>
    <row r="7591" spans="1:4" ht="15" customHeight="1">
      <c r="A7591" s="128">
        <v>41085</v>
      </c>
      <c r="B7591" s="328" t="s">
        <v>42506</v>
      </c>
      <c r="C7591" s="128" t="s">
        <v>19435</v>
      </c>
      <c r="D7591" s="128" t="s">
        <v>37401</v>
      </c>
    </row>
    <row r="7592" spans="1:4" ht="15" customHeight="1">
      <c r="A7592" s="128">
        <v>427</v>
      </c>
      <c r="B7592" s="328" t="s">
        <v>42507</v>
      </c>
      <c r="C7592" s="128" t="s">
        <v>19428</v>
      </c>
      <c r="D7592" s="128" t="s">
        <v>21632</v>
      </c>
    </row>
    <row r="7593" spans="1:4" ht="15" customHeight="1">
      <c r="A7593" s="128">
        <v>417</v>
      </c>
      <c r="B7593" s="328" t="s">
        <v>42508</v>
      </c>
      <c r="C7593" s="128" t="s">
        <v>19428</v>
      </c>
      <c r="D7593" s="128" t="s">
        <v>18684</v>
      </c>
    </row>
    <row r="7594" spans="1:4" ht="15" customHeight="1">
      <c r="A7594" s="128">
        <v>11273</v>
      </c>
      <c r="B7594" s="328" t="s">
        <v>42509</v>
      </c>
      <c r="C7594" s="128" t="s">
        <v>19428</v>
      </c>
      <c r="D7594" s="128" t="s">
        <v>22054</v>
      </c>
    </row>
    <row r="7595" spans="1:4" ht="15" customHeight="1">
      <c r="A7595" s="128">
        <v>11272</v>
      </c>
      <c r="B7595" s="328" t="s">
        <v>42510</v>
      </c>
      <c r="C7595" s="128" t="s">
        <v>19428</v>
      </c>
      <c r="D7595" s="128" t="s">
        <v>18802</v>
      </c>
    </row>
    <row r="7596" spans="1:4" ht="15" customHeight="1">
      <c r="A7596" s="128">
        <v>11275</v>
      </c>
      <c r="B7596" s="328" t="s">
        <v>42511</v>
      </c>
      <c r="C7596" s="128" t="s">
        <v>19428</v>
      </c>
      <c r="D7596" s="128" t="s">
        <v>19517</v>
      </c>
    </row>
    <row r="7597" spans="1:4" ht="15" customHeight="1">
      <c r="A7597" s="128">
        <v>11274</v>
      </c>
      <c r="B7597" s="328" t="s">
        <v>42512</v>
      </c>
      <c r="C7597" s="128" t="s">
        <v>19428</v>
      </c>
      <c r="D7597" s="128" t="s">
        <v>19752</v>
      </c>
    </row>
    <row r="7598" spans="1:4" ht="15" customHeight="1">
      <c r="A7598" s="128">
        <v>38470</v>
      </c>
      <c r="B7598" s="328" t="s">
        <v>42513</v>
      </c>
      <c r="C7598" s="128" t="s">
        <v>19428</v>
      </c>
      <c r="D7598" s="128" t="s">
        <v>19486</v>
      </c>
    </row>
    <row r="7599" spans="1:4" ht="15" customHeight="1">
      <c r="A7599" s="128">
        <v>38547</v>
      </c>
      <c r="B7599" s="328" t="s">
        <v>42514</v>
      </c>
      <c r="C7599" s="128" t="s">
        <v>19428</v>
      </c>
      <c r="D7599" s="128" t="s">
        <v>47563</v>
      </c>
    </row>
    <row r="7600" spans="1:4" ht="15" customHeight="1">
      <c r="A7600" s="128">
        <v>38469</v>
      </c>
      <c r="B7600" s="328" t="s">
        <v>42515</v>
      </c>
      <c r="C7600" s="128" t="s">
        <v>19428</v>
      </c>
      <c r="D7600" s="128" t="s">
        <v>41677</v>
      </c>
    </row>
    <row r="7601" spans="1:4" ht="15" customHeight="1">
      <c r="A7601" s="128">
        <v>38467</v>
      </c>
      <c r="B7601" s="328" t="s">
        <v>42516</v>
      </c>
      <c r="C7601" s="128" t="s">
        <v>19428</v>
      </c>
      <c r="D7601" s="128" t="s">
        <v>19751</v>
      </c>
    </row>
    <row r="7602" spans="1:4" ht="15" customHeight="1">
      <c r="A7602" s="128">
        <v>38468</v>
      </c>
      <c r="B7602" s="328" t="s">
        <v>42517</v>
      </c>
      <c r="C7602" s="128" t="s">
        <v>19428</v>
      </c>
      <c r="D7602" s="128" t="s">
        <v>47564</v>
      </c>
    </row>
    <row r="7603" spans="1:4" ht="15" customHeight="1">
      <c r="A7603" s="128">
        <v>38471</v>
      </c>
      <c r="B7603" s="328" t="s">
        <v>42518</v>
      </c>
      <c r="C7603" s="128" t="s">
        <v>19428</v>
      </c>
      <c r="D7603" s="128" t="s">
        <v>36522</v>
      </c>
    </row>
    <row r="7604" spans="1:4" ht="15" customHeight="1">
      <c r="A7604" s="128">
        <v>37370</v>
      </c>
      <c r="B7604" s="328" t="s">
        <v>42519</v>
      </c>
      <c r="C7604" s="128" t="s">
        <v>19434</v>
      </c>
      <c r="D7604" s="128" t="s">
        <v>19452</v>
      </c>
    </row>
    <row r="7605" spans="1:4" ht="15" customHeight="1">
      <c r="A7605" s="128">
        <v>40862</v>
      </c>
      <c r="B7605" s="328" t="s">
        <v>42520</v>
      </c>
      <c r="C7605" s="128" t="s">
        <v>19435</v>
      </c>
      <c r="D7605" s="128" t="s">
        <v>19474</v>
      </c>
    </row>
    <row r="7606" spans="1:4" ht="15" customHeight="1">
      <c r="A7606" s="128">
        <v>10658</v>
      </c>
      <c r="B7606" s="328" t="s">
        <v>42521</v>
      </c>
      <c r="C7606" s="128" t="s">
        <v>19428</v>
      </c>
      <c r="D7606" s="128" t="s">
        <v>37402</v>
      </c>
    </row>
    <row r="7607" spans="1:4" ht="15" customHeight="1">
      <c r="A7607" s="128">
        <v>253</v>
      </c>
      <c r="B7607" s="328" t="s">
        <v>42522</v>
      </c>
      <c r="C7607" s="128" t="s">
        <v>19434</v>
      </c>
      <c r="D7607" s="128" t="s">
        <v>19022</v>
      </c>
    </row>
    <row r="7608" spans="1:4" ht="15" customHeight="1">
      <c r="A7608" s="128">
        <v>40809</v>
      </c>
      <c r="B7608" s="328" t="s">
        <v>42523</v>
      </c>
      <c r="C7608" s="128" t="s">
        <v>19435</v>
      </c>
      <c r="D7608" s="128" t="s">
        <v>37403</v>
      </c>
    </row>
    <row r="7609" spans="1:4" ht="15" customHeight="1">
      <c r="A7609" s="128">
        <v>42428</v>
      </c>
      <c r="B7609" s="328" t="s">
        <v>42524</v>
      </c>
      <c r="C7609" s="128" t="s">
        <v>19428</v>
      </c>
      <c r="D7609" s="128" t="s">
        <v>37404</v>
      </c>
    </row>
    <row r="7610" spans="1:4" ht="15" customHeight="1">
      <c r="A7610" s="128">
        <v>583</v>
      </c>
      <c r="B7610" s="328" t="s">
        <v>42525</v>
      </c>
      <c r="C7610" s="128" t="s">
        <v>19431</v>
      </c>
      <c r="D7610" s="128" t="s">
        <v>22083</v>
      </c>
    </row>
    <row r="7611" spans="1:4" ht="15" customHeight="1">
      <c r="A7611" s="128">
        <v>301</v>
      </c>
      <c r="B7611" s="328" t="s">
        <v>42526</v>
      </c>
      <c r="C7611" s="128" t="s">
        <v>19428</v>
      </c>
      <c r="D7611" s="128" t="s">
        <v>37405</v>
      </c>
    </row>
    <row r="7612" spans="1:4" ht="15" customHeight="1">
      <c r="A7612" s="128">
        <v>296</v>
      </c>
      <c r="B7612" s="328" t="s">
        <v>42527</v>
      </c>
      <c r="C7612" s="128" t="s">
        <v>19428</v>
      </c>
      <c r="D7612" s="128" t="s">
        <v>19327</v>
      </c>
    </row>
    <row r="7613" spans="1:4" ht="15" customHeight="1">
      <c r="A7613" s="128">
        <v>297</v>
      </c>
      <c r="B7613" s="328" t="s">
        <v>42528</v>
      </c>
      <c r="C7613" s="128" t="s">
        <v>19428</v>
      </c>
      <c r="D7613" s="128" t="s">
        <v>18748</v>
      </c>
    </row>
    <row r="7614" spans="1:4" ht="15" customHeight="1">
      <c r="A7614" s="128">
        <v>299</v>
      </c>
      <c r="B7614" s="328" t="s">
        <v>42529</v>
      </c>
      <c r="C7614" s="128" t="s">
        <v>19428</v>
      </c>
      <c r="D7614" s="128" t="s">
        <v>18687</v>
      </c>
    </row>
    <row r="7615" spans="1:4" ht="15" customHeight="1">
      <c r="A7615" s="128">
        <v>300</v>
      </c>
      <c r="B7615" s="328" t="s">
        <v>42530</v>
      </c>
      <c r="C7615" s="128" t="s">
        <v>19428</v>
      </c>
      <c r="D7615" s="128" t="s">
        <v>21619</v>
      </c>
    </row>
    <row r="7616" spans="1:4" ht="15" customHeight="1">
      <c r="A7616" s="128">
        <v>20085</v>
      </c>
      <c r="B7616" s="328" t="s">
        <v>42531</v>
      </c>
      <c r="C7616" s="128" t="s">
        <v>19428</v>
      </c>
      <c r="D7616" s="128" t="s">
        <v>19358</v>
      </c>
    </row>
    <row r="7617" spans="1:4" ht="15" customHeight="1">
      <c r="A7617" s="128">
        <v>298</v>
      </c>
      <c r="B7617" s="328" t="s">
        <v>42532</v>
      </c>
      <c r="C7617" s="128" t="s">
        <v>19428</v>
      </c>
      <c r="D7617" s="128" t="s">
        <v>18622</v>
      </c>
    </row>
    <row r="7618" spans="1:4" ht="15" customHeight="1">
      <c r="A7618" s="128">
        <v>311</v>
      </c>
      <c r="B7618" s="328" t="s">
        <v>42533</v>
      </c>
      <c r="C7618" s="128" t="s">
        <v>19428</v>
      </c>
      <c r="D7618" s="128" t="s">
        <v>18732</v>
      </c>
    </row>
    <row r="7619" spans="1:4" ht="15" customHeight="1">
      <c r="A7619" s="128">
        <v>318</v>
      </c>
      <c r="B7619" s="328" t="s">
        <v>42534</v>
      </c>
      <c r="C7619" s="128" t="s">
        <v>19428</v>
      </c>
      <c r="D7619" s="128" t="s">
        <v>19414</v>
      </c>
    </row>
    <row r="7620" spans="1:4" ht="15" customHeight="1">
      <c r="A7620" s="128">
        <v>319</v>
      </c>
      <c r="B7620" s="328" t="s">
        <v>42535</v>
      </c>
      <c r="C7620" s="128" t="s">
        <v>19428</v>
      </c>
      <c r="D7620" s="128" t="s">
        <v>21685</v>
      </c>
    </row>
    <row r="7621" spans="1:4" ht="15" customHeight="1">
      <c r="A7621" s="128">
        <v>303</v>
      </c>
      <c r="B7621" s="328" t="s">
        <v>42536</v>
      </c>
      <c r="C7621" s="128" t="s">
        <v>19428</v>
      </c>
      <c r="D7621" s="128" t="s">
        <v>19150</v>
      </c>
    </row>
    <row r="7622" spans="1:4" ht="15" customHeight="1">
      <c r="A7622" s="128">
        <v>305</v>
      </c>
      <c r="B7622" s="328" t="s">
        <v>42537</v>
      </c>
      <c r="C7622" s="128" t="s">
        <v>19428</v>
      </c>
      <c r="D7622" s="128" t="s">
        <v>18722</v>
      </c>
    </row>
    <row r="7623" spans="1:4" ht="15" customHeight="1">
      <c r="A7623" s="128">
        <v>306</v>
      </c>
      <c r="B7623" s="328" t="s">
        <v>42538</v>
      </c>
      <c r="C7623" s="128" t="s">
        <v>19428</v>
      </c>
      <c r="D7623" s="128" t="s">
        <v>19821</v>
      </c>
    </row>
    <row r="7624" spans="1:4" ht="15" customHeight="1">
      <c r="A7624" s="128">
        <v>307</v>
      </c>
      <c r="B7624" s="328" t="s">
        <v>42539</v>
      </c>
      <c r="C7624" s="128" t="s">
        <v>19428</v>
      </c>
      <c r="D7624" s="128" t="s">
        <v>37406</v>
      </c>
    </row>
    <row r="7625" spans="1:4" ht="15" customHeight="1">
      <c r="A7625" s="128">
        <v>309</v>
      </c>
      <c r="B7625" s="328" t="s">
        <v>42540</v>
      </c>
      <c r="C7625" s="128" t="s">
        <v>19428</v>
      </c>
      <c r="D7625" s="128" t="s">
        <v>19304</v>
      </c>
    </row>
    <row r="7626" spans="1:4" ht="15" customHeight="1">
      <c r="A7626" s="128">
        <v>310</v>
      </c>
      <c r="B7626" s="328" t="s">
        <v>42541</v>
      </c>
      <c r="C7626" s="128" t="s">
        <v>19428</v>
      </c>
      <c r="D7626" s="128" t="s">
        <v>37407</v>
      </c>
    </row>
    <row r="7627" spans="1:4" ht="15" customHeight="1">
      <c r="A7627" s="128">
        <v>328</v>
      </c>
      <c r="B7627" s="328" t="s">
        <v>42542</v>
      </c>
      <c r="C7627" s="128" t="s">
        <v>19428</v>
      </c>
      <c r="D7627" s="128" t="s">
        <v>19758</v>
      </c>
    </row>
    <row r="7628" spans="1:4" ht="15" customHeight="1">
      <c r="A7628" s="128">
        <v>325</v>
      </c>
      <c r="B7628" s="328" t="s">
        <v>42543</v>
      </c>
      <c r="C7628" s="128" t="s">
        <v>19428</v>
      </c>
      <c r="D7628" s="128" t="s">
        <v>19363</v>
      </c>
    </row>
    <row r="7629" spans="1:4" ht="15" customHeight="1">
      <c r="A7629" s="128">
        <v>20326</v>
      </c>
      <c r="B7629" s="328" t="s">
        <v>42544</v>
      </c>
      <c r="C7629" s="128" t="s">
        <v>19428</v>
      </c>
      <c r="D7629" s="128" t="s">
        <v>36528</v>
      </c>
    </row>
    <row r="7630" spans="1:4" ht="15" customHeight="1">
      <c r="A7630" s="128">
        <v>329</v>
      </c>
      <c r="B7630" s="328" t="s">
        <v>42545</v>
      </c>
      <c r="C7630" s="128" t="s">
        <v>19428</v>
      </c>
      <c r="D7630" s="128" t="s">
        <v>18413</v>
      </c>
    </row>
    <row r="7631" spans="1:4" ht="15" customHeight="1">
      <c r="A7631" s="128">
        <v>308</v>
      </c>
      <c r="B7631" s="328" t="s">
        <v>42546</v>
      </c>
      <c r="C7631" s="128" t="s">
        <v>19428</v>
      </c>
      <c r="D7631" s="128" t="s">
        <v>36981</v>
      </c>
    </row>
    <row r="7632" spans="1:4" ht="15" customHeight="1">
      <c r="A7632" s="128">
        <v>39642</v>
      </c>
      <c r="B7632" s="328" t="s">
        <v>42547</v>
      </c>
      <c r="C7632" s="128" t="s">
        <v>19428</v>
      </c>
      <c r="D7632" s="128" t="s">
        <v>19449</v>
      </c>
    </row>
    <row r="7633" spans="1:4" ht="15" customHeight="1">
      <c r="A7633" s="128">
        <v>39641</v>
      </c>
      <c r="B7633" s="328" t="s">
        <v>42548</v>
      </c>
      <c r="C7633" s="128" t="s">
        <v>19428</v>
      </c>
      <c r="D7633" s="128" t="s">
        <v>18951</v>
      </c>
    </row>
    <row r="7634" spans="1:4" ht="15" customHeight="1">
      <c r="A7634" s="128">
        <v>39643</v>
      </c>
      <c r="B7634" s="328" t="s">
        <v>42549</v>
      </c>
      <c r="C7634" s="128" t="s">
        <v>19428</v>
      </c>
      <c r="D7634" s="128" t="s">
        <v>18696</v>
      </c>
    </row>
    <row r="7635" spans="1:4" ht="15" customHeight="1">
      <c r="A7635" s="128">
        <v>39644</v>
      </c>
      <c r="B7635" s="328" t="s">
        <v>42550</v>
      </c>
      <c r="C7635" s="128" t="s">
        <v>19428</v>
      </c>
      <c r="D7635" s="128" t="s">
        <v>19269</v>
      </c>
    </row>
    <row r="7636" spans="1:4" ht="15" customHeight="1">
      <c r="A7636" s="128">
        <v>39645</v>
      </c>
      <c r="B7636" s="328" t="s">
        <v>42551</v>
      </c>
      <c r="C7636" s="128" t="s">
        <v>19428</v>
      </c>
      <c r="D7636" s="128" t="s">
        <v>19891</v>
      </c>
    </row>
    <row r="7637" spans="1:4" ht="15" customHeight="1">
      <c r="A7637" s="128">
        <v>41610</v>
      </c>
      <c r="B7637" s="328" t="s">
        <v>42552</v>
      </c>
      <c r="C7637" s="128" t="s">
        <v>19428</v>
      </c>
      <c r="D7637" s="128" t="s">
        <v>47565</v>
      </c>
    </row>
    <row r="7638" spans="1:4" ht="15" customHeight="1">
      <c r="A7638" s="128">
        <v>41611</v>
      </c>
      <c r="B7638" s="328" t="s">
        <v>42553</v>
      </c>
      <c r="C7638" s="128" t="s">
        <v>19428</v>
      </c>
      <c r="D7638" s="128" t="s">
        <v>47566</v>
      </c>
    </row>
    <row r="7639" spans="1:4" ht="15" customHeight="1">
      <c r="A7639" s="128">
        <v>41612</v>
      </c>
      <c r="B7639" s="328" t="s">
        <v>42554</v>
      </c>
      <c r="C7639" s="128" t="s">
        <v>19428</v>
      </c>
      <c r="D7639" s="128" t="s">
        <v>47567</v>
      </c>
    </row>
    <row r="7640" spans="1:4" ht="15" customHeight="1">
      <c r="A7640" s="128">
        <v>41637</v>
      </c>
      <c r="B7640" s="328" t="s">
        <v>42555</v>
      </c>
      <c r="C7640" s="128" t="s">
        <v>19428</v>
      </c>
      <c r="D7640" s="128" t="s">
        <v>47568</v>
      </c>
    </row>
    <row r="7641" spans="1:4" ht="15" customHeight="1">
      <c r="A7641" s="128">
        <v>41638</v>
      </c>
      <c r="B7641" s="328" t="s">
        <v>42556</v>
      </c>
      <c r="C7641" s="128" t="s">
        <v>19428</v>
      </c>
      <c r="D7641" s="128" t="s">
        <v>47569</v>
      </c>
    </row>
    <row r="7642" spans="1:4" ht="15" customHeight="1">
      <c r="A7642" s="128">
        <v>41639</v>
      </c>
      <c r="B7642" s="328" t="s">
        <v>42557</v>
      </c>
      <c r="C7642" s="128" t="s">
        <v>19428</v>
      </c>
      <c r="D7642" s="128" t="s">
        <v>47570</v>
      </c>
    </row>
    <row r="7643" spans="1:4" ht="15" customHeight="1">
      <c r="A7643" s="128">
        <v>11789</v>
      </c>
      <c r="B7643" s="328" t="s">
        <v>42558</v>
      </c>
      <c r="C7643" s="128" t="s">
        <v>19428</v>
      </c>
      <c r="D7643" s="128" t="s">
        <v>18589</v>
      </c>
    </row>
    <row r="7644" spans="1:4" ht="15" customHeight="1">
      <c r="A7644" s="128">
        <v>20975</v>
      </c>
      <c r="B7644" s="328" t="s">
        <v>42559</v>
      </c>
      <c r="C7644" s="128" t="s">
        <v>19428</v>
      </c>
      <c r="D7644" s="128" t="s">
        <v>19630</v>
      </c>
    </row>
    <row r="7645" spans="1:4" ht="15" customHeight="1">
      <c r="A7645" s="128">
        <v>20976</v>
      </c>
      <c r="B7645" s="328" t="s">
        <v>42560</v>
      </c>
      <c r="C7645" s="128" t="s">
        <v>19428</v>
      </c>
      <c r="D7645" s="128" t="s">
        <v>18633</v>
      </c>
    </row>
    <row r="7646" spans="1:4" ht="15" customHeight="1">
      <c r="A7646" s="128">
        <v>40340</v>
      </c>
      <c r="B7646" s="328" t="s">
        <v>42561</v>
      </c>
      <c r="C7646" s="128" t="s">
        <v>19428</v>
      </c>
      <c r="D7646" s="128" t="s">
        <v>19888</v>
      </c>
    </row>
    <row r="7647" spans="1:4" ht="15" customHeight="1">
      <c r="A7647" s="128">
        <v>40341</v>
      </c>
      <c r="B7647" s="328" t="s">
        <v>42562</v>
      </c>
      <c r="C7647" s="128" t="s">
        <v>19428</v>
      </c>
      <c r="D7647" s="128" t="s">
        <v>37408</v>
      </c>
    </row>
    <row r="7648" spans="1:4" ht="15" customHeight="1">
      <c r="A7648" s="128">
        <v>40342</v>
      </c>
      <c r="B7648" s="328" t="s">
        <v>42563</v>
      </c>
      <c r="C7648" s="128" t="s">
        <v>19428</v>
      </c>
      <c r="D7648" s="128" t="s">
        <v>21860</v>
      </c>
    </row>
    <row r="7649" spans="1:4" ht="15" customHeight="1">
      <c r="A7649" s="128">
        <v>40343</v>
      </c>
      <c r="B7649" s="328" t="s">
        <v>42564</v>
      </c>
      <c r="C7649" s="128" t="s">
        <v>19428</v>
      </c>
      <c r="D7649" s="128" t="s">
        <v>19138</v>
      </c>
    </row>
    <row r="7650" spans="1:4" ht="15" customHeight="1">
      <c r="A7650" s="128">
        <v>40344</v>
      </c>
      <c r="B7650" s="328" t="s">
        <v>42565</v>
      </c>
      <c r="C7650" s="128" t="s">
        <v>19428</v>
      </c>
      <c r="D7650" s="128" t="s">
        <v>18938</v>
      </c>
    </row>
    <row r="7651" spans="1:4" ht="15" customHeight="1">
      <c r="A7651" s="128">
        <v>40345</v>
      </c>
      <c r="B7651" s="328" t="s">
        <v>42566</v>
      </c>
      <c r="C7651" s="128" t="s">
        <v>19428</v>
      </c>
      <c r="D7651" s="128" t="s">
        <v>37409</v>
      </c>
    </row>
    <row r="7652" spans="1:4" ht="15" customHeight="1">
      <c r="A7652" s="128">
        <v>40346</v>
      </c>
      <c r="B7652" s="328" t="s">
        <v>42567</v>
      </c>
      <c r="C7652" s="128" t="s">
        <v>19428</v>
      </c>
      <c r="D7652" s="128" t="s">
        <v>37410</v>
      </c>
    </row>
    <row r="7653" spans="1:4" ht="15" customHeight="1">
      <c r="A7653" s="128">
        <v>40347</v>
      </c>
      <c r="B7653" s="328" t="s">
        <v>42568</v>
      </c>
      <c r="C7653" s="128" t="s">
        <v>19428</v>
      </c>
      <c r="D7653" s="128" t="s">
        <v>37411</v>
      </c>
    </row>
    <row r="7654" spans="1:4" ht="15" customHeight="1">
      <c r="A7654" s="128">
        <v>6138</v>
      </c>
      <c r="B7654" s="328" t="s">
        <v>42569</v>
      </c>
      <c r="C7654" s="128" t="s">
        <v>19428</v>
      </c>
      <c r="D7654" s="128" t="s">
        <v>18831</v>
      </c>
    </row>
    <row r="7655" spans="1:4" ht="15" customHeight="1">
      <c r="A7655" s="128">
        <v>38840</v>
      </c>
      <c r="B7655" s="328" t="s">
        <v>42570</v>
      </c>
      <c r="C7655" s="128" t="s">
        <v>19428</v>
      </c>
      <c r="D7655" s="128" t="s">
        <v>47571</v>
      </c>
    </row>
    <row r="7656" spans="1:4" ht="15" customHeight="1">
      <c r="A7656" s="128">
        <v>38841</v>
      </c>
      <c r="B7656" s="328" t="s">
        <v>42571</v>
      </c>
      <c r="C7656" s="128" t="s">
        <v>19428</v>
      </c>
      <c r="D7656" s="128" t="s">
        <v>47572</v>
      </c>
    </row>
    <row r="7657" spans="1:4" ht="15" customHeight="1">
      <c r="A7657" s="128">
        <v>38842</v>
      </c>
      <c r="B7657" s="328" t="s">
        <v>42572</v>
      </c>
      <c r="C7657" s="128" t="s">
        <v>19428</v>
      </c>
      <c r="D7657" s="128" t="s">
        <v>19369</v>
      </c>
    </row>
    <row r="7658" spans="1:4" ht="15" customHeight="1">
      <c r="A7658" s="128">
        <v>38843</v>
      </c>
      <c r="B7658" s="328" t="s">
        <v>42573</v>
      </c>
      <c r="C7658" s="128" t="s">
        <v>19428</v>
      </c>
      <c r="D7658" s="128" t="s">
        <v>19197</v>
      </c>
    </row>
    <row r="7659" spans="1:4" ht="15" customHeight="1">
      <c r="A7659" s="128">
        <v>43424</v>
      </c>
      <c r="B7659" s="328" t="s">
        <v>42574</v>
      </c>
      <c r="C7659" s="128" t="s">
        <v>19428</v>
      </c>
      <c r="D7659" s="128" t="s">
        <v>47573</v>
      </c>
    </row>
    <row r="7660" spans="1:4" ht="15" customHeight="1">
      <c r="A7660" s="128">
        <v>43426</v>
      </c>
      <c r="B7660" s="328" t="s">
        <v>42575</v>
      </c>
      <c r="C7660" s="128" t="s">
        <v>19428</v>
      </c>
      <c r="D7660" s="128" t="s">
        <v>47574</v>
      </c>
    </row>
    <row r="7661" spans="1:4" ht="15" customHeight="1">
      <c r="A7661" s="128">
        <v>12565</v>
      </c>
      <c r="B7661" s="328" t="s">
        <v>42576</v>
      </c>
      <c r="C7661" s="128" t="s">
        <v>19428</v>
      </c>
      <c r="D7661" s="128" t="s">
        <v>47575</v>
      </c>
    </row>
    <row r="7662" spans="1:4" ht="15" customHeight="1">
      <c r="A7662" s="128">
        <v>12567</v>
      </c>
      <c r="B7662" s="328" t="s">
        <v>42577</v>
      </c>
      <c r="C7662" s="128" t="s">
        <v>19428</v>
      </c>
      <c r="D7662" s="128" t="s">
        <v>47576</v>
      </c>
    </row>
    <row r="7663" spans="1:4" ht="15" customHeight="1">
      <c r="A7663" s="128">
        <v>12568</v>
      </c>
      <c r="B7663" s="328" t="s">
        <v>42578</v>
      </c>
      <c r="C7663" s="128" t="s">
        <v>19428</v>
      </c>
      <c r="D7663" s="128" t="s">
        <v>47577</v>
      </c>
    </row>
    <row r="7664" spans="1:4" ht="15" customHeight="1">
      <c r="A7664" s="128">
        <v>43441</v>
      </c>
      <c r="B7664" s="328" t="s">
        <v>42579</v>
      </c>
      <c r="C7664" s="128" t="s">
        <v>19428</v>
      </c>
      <c r="D7664" s="128" t="s">
        <v>47578</v>
      </c>
    </row>
    <row r="7665" spans="1:4" ht="15" customHeight="1">
      <c r="A7665" s="128">
        <v>43423</v>
      </c>
      <c r="B7665" s="328" t="s">
        <v>42580</v>
      </c>
      <c r="C7665" s="128" t="s">
        <v>19428</v>
      </c>
      <c r="D7665" s="128" t="s">
        <v>47579</v>
      </c>
    </row>
    <row r="7666" spans="1:4" ht="15" customHeight="1">
      <c r="A7666" s="128">
        <v>12532</v>
      </c>
      <c r="B7666" s="328" t="s">
        <v>42581</v>
      </c>
      <c r="C7666" s="128" t="s">
        <v>19428</v>
      </c>
      <c r="D7666" s="128" t="s">
        <v>47580</v>
      </c>
    </row>
    <row r="7667" spans="1:4" ht="15" customHeight="1">
      <c r="A7667" s="128">
        <v>43444</v>
      </c>
      <c r="B7667" s="328" t="s">
        <v>42582</v>
      </c>
      <c r="C7667" s="128" t="s">
        <v>19428</v>
      </c>
      <c r="D7667" s="128" t="s">
        <v>47581</v>
      </c>
    </row>
    <row r="7668" spans="1:4" ht="15" customHeight="1">
      <c r="A7668" s="128">
        <v>12551</v>
      </c>
      <c r="B7668" s="328" t="s">
        <v>42583</v>
      </c>
      <c r="C7668" s="128" t="s">
        <v>19428</v>
      </c>
      <c r="D7668" s="128" t="s">
        <v>47582</v>
      </c>
    </row>
    <row r="7669" spans="1:4" ht="15" customHeight="1">
      <c r="A7669" s="128">
        <v>43442</v>
      </c>
      <c r="B7669" s="328" t="s">
        <v>42584</v>
      </c>
      <c r="C7669" s="128" t="s">
        <v>19428</v>
      </c>
      <c r="D7669" s="128" t="s">
        <v>47583</v>
      </c>
    </row>
    <row r="7670" spans="1:4" ht="15" customHeight="1">
      <c r="A7670" s="128">
        <v>43443</v>
      </c>
      <c r="B7670" s="328" t="s">
        <v>42585</v>
      </c>
      <c r="C7670" s="128" t="s">
        <v>19428</v>
      </c>
      <c r="D7670" s="128" t="s">
        <v>41357</v>
      </c>
    </row>
    <row r="7671" spans="1:4" ht="15" customHeight="1">
      <c r="A7671" s="128">
        <v>12544</v>
      </c>
      <c r="B7671" s="328" t="s">
        <v>42586</v>
      </c>
      <c r="C7671" s="128" t="s">
        <v>19428</v>
      </c>
      <c r="D7671" s="128" t="s">
        <v>47584</v>
      </c>
    </row>
    <row r="7672" spans="1:4" ht="15" customHeight="1">
      <c r="A7672" s="128">
        <v>12547</v>
      </c>
      <c r="B7672" s="328" t="s">
        <v>42587</v>
      </c>
      <c r="C7672" s="128" t="s">
        <v>19428</v>
      </c>
      <c r="D7672" s="128" t="s">
        <v>36462</v>
      </c>
    </row>
    <row r="7673" spans="1:4" ht="15" customHeight="1">
      <c r="A7673" s="128">
        <v>43445</v>
      </c>
      <c r="B7673" s="328" t="s">
        <v>42588</v>
      </c>
      <c r="C7673" s="128" t="s">
        <v>19428</v>
      </c>
      <c r="D7673" s="128" t="s">
        <v>47585</v>
      </c>
    </row>
    <row r="7674" spans="1:4" ht="15" customHeight="1">
      <c r="A7674" s="128">
        <v>12563</v>
      </c>
      <c r="B7674" s="328" t="s">
        <v>42589</v>
      </c>
      <c r="C7674" s="128" t="s">
        <v>19428</v>
      </c>
      <c r="D7674" s="128" t="s">
        <v>39990</v>
      </c>
    </row>
    <row r="7675" spans="1:4" ht="15" customHeight="1">
      <c r="A7675" s="128">
        <v>43425</v>
      </c>
      <c r="B7675" s="328" t="s">
        <v>42590</v>
      </c>
      <c r="C7675" s="128" t="s">
        <v>19428</v>
      </c>
      <c r="D7675" s="128" t="s">
        <v>37522</v>
      </c>
    </row>
    <row r="7676" spans="1:4" ht="15" customHeight="1">
      <c r="A7676" s="128">
        <v>43446</v>
      </c>
      <c r="B7676" s="328" t="s">
        <v>42591</v>
      </c>
      <c r="C7676" s="128" t="s">
        <v>19428</v>
      </c>
      <c r="D7676" s="128" t="s">
        <v>47586</v>
      </c>
    </row>
    <row r="7677" spans="1:4" ht="15" customHeight="1">
      <c r="A7677" s="128">
        <v>43447</v>
      </c>
      <c r="B7677" s="328" t="s">
        <v>42592</v>
      </c>
      <c r="C7677" s="128" t="s">
        <v>19428</v>
      </c>
      <c r="D7677" s="128" t="s">
        <v>47587</v>
      </c>
    </row>
    <row r="7678" spans="1:4" ht="15" customHeight="1">
      <c r="A7678" s="128">
        <v>43448</v>
      </c>
      <c r="B7678" s="328" t="s">
        <v>42593</v>
      </c>
      <c r="C7678" s="128" t="s">
        <v>19428</v>
      </c>
      <c r="D7678" s="128" t="s">
        <v>47588</v>
      </c>
    </row>
    <row r="7679" spans="1:4" ht="15" customHeight="1">
      <c r="A7679" s="128">
        <v>13761</v>
      </c>
      <c r="B7679" s="328" t="s">
        <v>42594</v>
      </c>
      <c r="C7679" s="128" t="s">
        <v>19428</v>
      </c>
      <c r="D7679" s="128" t="s">
        <v>37412</v>
      </c>
    </row>
    <row r="7680" spans="1:4" ht="15" customHeight="1">
      <c r="A7680" s="128">
        <v>4814</v>
      </c>
      <c r="B7680" s="328" t="s">
        <v>42595</v>
      </c>
      <c r="C7680" s="128" t="s">
        <v>19428</v>
      </c>
      <c r="D7680" s="128" t="s">
        <v>47589</v>
      </c>
    </row>
    <row r="7681" spans="1:4" ht="15" customHeight="1">
      <c r="A7681" s="128">
        <v>44473</v>
      </c>
      <c r="B7681" s="328" t="s">
        <v>42596</v>
      </c>
      <c r="C7681" s="128" t="s">
        <v>19428</v>
      </c>
      <c r="D7681" s="128" t="s">
        <v>37414</v>
      </c>
    </row>
    <row r="7682" spans="1:4" ht="15" customHeight="1">
      <c r="A7682" s="128">
        <v>6122</v>
      </c>
      <c r="B7682" s="328" t="s">
        <v>42597</v>
      </c>
      <c r="C7682" s="128" t="s">
        <v>19434</v>
      </c>
      <c r="D7682" s="128" t="s">
        <v>18665</v>
      </c>
    </row>
    <row r="7683" spans="1:4" ht="15" customHeight="1">
      <c r="A7683" s="128">
        <v>40810</v>
      </c>
      <c r="B7683" s="328" t="s">
        <v>42598</v>
      </c>
      <c r="C7683" s="128" t="s">
        <v>19435</v>
      </c>
      <c r="D7683" s="128" t="s">
        <v>37415</v>
      </c>
    </row>
    <row r="7684" spans="1:4" ht="15" customHeight="1">
      <c r="A7684" s="128">
        <v>21100</v>
      </c>
      <c r="B7684" s="328" t="s">
        <v>42599</v>
      </c>
      <c r="C7684" s="128" t="s">
        <v>19428</v>
      </c>
      <c r="D7684" s="128" t="s">
        <v>37416</v>
      </c>
    </row>
    <row r="7685" spans="1:4" ht="15" customHeight="1">
      <c r="A7685" s="128">
        <v>11816</v>
      </c>
      <c r="B7685" s="328" t="s">
        <v>42600</v>
      </c>
      <c r="C7685" s="128" t="s">
        <v>19428</v>
      </c>
      <c r="D7685" s="128" t="s">
        <v>37417</v>
      </c>
    </row>
    <row r="7686" spans="1:4" ht="15" customHeight="1">
      <c r="A7686" s="128">
        <v>11814</v>
      </c>
      <c r="B7686" s="328" t="s">
        <v>42601</v>
      </c>
      <c r="C7686" s="128" t="s">
        <v>19428</v>
      </c>
      <c r="D7686" s="128" t="s">
        <v>37418</v>
      </c>
    </row>
    <row r="7687" spans="1:4" ht="15" customHeight="1">
      <c r="A7687" s="128">
        <v>14186</v>
      </c>
      <c r="B7687" s="328" t="s">
        <v>42602</v>
      </c>
      <c r="C7687" s="128" t="s">
        <v>19428</v>
      </c>
      <c r="D7687" s="128" t="s">
        <v>37419</v>
      </c>
    </row>
    <row r="7688" spans="1:4" ht="15" customHeight="1">
      <c r="A7688" s="128">
        <v>14185</v>
      </c>
      <c r="B7688" s="328" t="s">
        <v>42603</v>
      </c>
      <c r="C7688" s="128" t="s">
        <v>19428</v>
      </c>
      <c r="D7688" s="128" t="s">
        <v>37420</v>
      </c>
    </row>
    <row r="7689" spans="1:4" ht="15" customHeight="1">
      <c r="A7689" s="128">
        <v>11811</v>
      </c>
      <c r="B7689" s="328" t="s">
        <v>42604</v>
      </c>
      <c r="C7689" s="128" t="s">
        <v>19428</v>
      </c>
      <c r="D7689" s="128" t="s">
        <v>37421</v>
      </c>
    </row>
    <row r="7690" spans="1:4" ht="15" customHeight="1">
      <c r="A7690" s="128">
        <v>44498</v>
      </c>
      <c r="B7690" s="328" t="s">
        <v>42605</v>
      </c>
      <c r="C7690" s="128" t="s">
        <v>19428</v>
      </c>
      <c r="D7690" s="128" t="s">
        <v>47590</v>
      </c>
    </row>
    <row r="7691" spans="1:4" ht="15" customHeight="1">
      <c r="A7691" s="128">
        <v>34469</v>
      </c>
      <c r="B7691" s="328" t="s">
        <v>42606</v>
      </c>
      <c r="C7691" s="128" t="s">
        <v>19428</v>
      </c>
      <c r="D7691" s="128" t="s">
        <v>47591</v>
      </c>
    </row>
    <row r="7692" spans="1:4" ht="15" customHeight="1">
      <c r="A7692" s="128">
        <v>34476</v>
      </c>
      <c r="B7692" s="328" t="s">
        <v>42607</v>
      </c>
      <c r="C7692" s="128" t="s">
        <v>19428</v>
      </c>
      <c r="D7692" s="128" t="s">
        <v>47592</v>
      </c>
    </row>
    <row r="7693" spans="1:4" ht="15" customHeight="1">
      <c r="A7693" s="128">
        <v>34477</v>
      </c>
      <c r="B7693" s="328" t="s">
        <v>42608</v>
      </c>
      <c r="C7693" s="128" t="s">
        <v>19428</v>
      </c>
      <c r="D7693" s="128" t="s">
        <v>47593</v>
      </c>
    </row>
    <row r="7694" spans="1:4" ht="15" customHeight="1">
      <c r="A7694" s="128">
        <v>34482</v>
      </c>
      <c r="B7694" s="328" t="s">
        <v>42609</v>
      </c>
      <c r="C7694" s="128" t="s">
        <v>19428</v>
      </c>
      <c r="D7694" s="128" t="s">
        <v>47594</v>
      </c>
    </row>
    <row r="7695" spans="1:4" ht="15" customHeight="1">
      <c r="A7695" s="128">
        <v>34472</v>
      </c>
      <c r="B7695" s="328" t="s">
        <v>42610</v>
      </c>
      <c r="C7695" s="128" t="s">
        <v>19428</v>
      </c>
      <c r="D7695" s="128" t="s">
        <v>47595</v>
      </c>
    </row>
    <row r="7696" spans="1:4" ht="15" customHeight="1">
      <c r="A7696" s="128">
        <v>42425</v>
      </c>
      <c r="B7696" s="328" t="s">
        <v>42611</v>
      </c>
      <c r="C7696" s="128" t="s">
        <v>19428</v>
      </c>
      <c r="D7696" s="128" t="s">
        <v>47596</v>
      </c>
    </row>
    <row r="7697" spans="1:4" ht="15" customHeight="1">
      <c r="A7697" s="128">
        <v>42422</v>
      </c>
      <c r="B7697" s="328" t="s">
        <v>42612</v>
      </c>
      <c r="C7697" s="128" t="s">
        <v>19428</v>
      </c>
      <c r="D7697" s="128" t="s">
        <v>47597</v>
      </c>
    </row>
    <row r="7698" spans="1:4" ht="15" customHeight="1">
      <c r="A7698" s="128">
        <v>43184</v>
      </c>
      <c r="B7698" s="328" t="s">
        <v>42613</v>
      </c>
      <c r="C7698" s="128" t="s">
        <v>19428</v>
      </c>
      <c r="D7698" s="128" t="s">
        <v>47598</v>
      </c>
    </row>
    <row r="7699" spans="1:4" ht="15" customHeight="1">
      <c r="A7699" s="128">
        <v>42424</v>
      </c>
      <c r="B7699" s="328" t="s">
        <v>42614</v>
      </c>
      <c r="C7699" s="128" t="s">
        <v>19428</v>
      </c>
      <c r="D7699" s="128" t="s">
        <v>47599</v>
      </c>
    </row>
    <row r="7700" spans="1:4" ht="15" customHeight="1">
      <c r="A7700" s="128">
        <v>42421</v>
      </c>
      <c r="B7700" s="328" t="s">
        <v>42615</v>
      </c>
      <c r="C7700" s="128" t="s">
        <v>19428</v>
      </c>
      <c r="D7700" s="128" t="s">
        <v>47600</v>
      </c>
    </row>
    <row r="7701" spans="1:4" ht="15" customHeight="1">
      <c r="A7701" s="128">
        <v>42416</v>
      </c>
      <c r="B7701" s="328" t="s">
        <v>42616</v>
      </c>
      <c r="C7701" s="128" t="s">
        <v>19428</v>
      </c>
      <c r="D7701" s="128" t="s">
        <v>47601</v>
      </c>
    </row>
    <row r="7702" spans="1:4" ht="15" customHeight="1">
      <c r="A7702" s="128">
        <v>42417</v>
      </c>
      <c r="B7702" s="328" t="s">
        <v>42617</v>
      </c>
      <c r="C7702" s="128" t="s">
        <v>19428</v>
      </c>
      <c r="D7702" s="128" t="s">
        <v>47602</v>
      </c>
    </row>
    <row r="7703" spans="1:4" ht="15" customHeight="1">
      <c r="A7703" s="128">
        <v>42419</v>
      </c>
      <c r="B7703" s="328" t="s">
        <v>42618</v>
      </c>
      <c r="C7703" s="128" t="s">
        <v>19428</v>
      </c>
      <c r="D7703" s="128" t="s">
        <v>47603</v>
      </c>
    </row>
    <row r="7704" spans="1:4" ht="15" customHeight="1">
      <c r="A7704" s="128">
        <v>42420</v>
      </c>
      <c r="B7704" s="328" t="s">
        <v>42619</v>
      </c>
      <c r="C7704" s="128" t="s">
        <v>19428</v>
      </c>
      <c r="D7704" s="128" t="s">
        <v>47604</v>
      </c>
    </row>
    <row r="7705" spans="1:4" ht="15" customHeight="1">
      <c r="A7705" s="128">
        <v>43195</v>
      </c>
      <c r="B7705" s="328" t="s">
        <v>42620</v>
      </c>
      <c r="C7705" s="128" t="s">
        <v>19428</v>
      </c>
      <c r="D7705" s="128" t="s">
        <v>47605</v>
      </c>
    </row>
    <row r="7706" spans="1:4" ht="15" customHeight="1">
      <c r="A7706" s="128">
        <v>43196</v>
      </c>
      <c r="B7706" s="328" t="s">
        <v>42621</v>
      </c>
      <c r="C7706" s="128" t="s">
        <v>19428</v>
      </c>
      <c r="D7706" s="128" t="s">
        <v>47606</v>
      </c>
    </row>
    <row r="7707" spans="1:4" ht="15" customHeight="1">
      <c r="A7707" s="128">
        <v>43198</v>
      </c>
      <c r="B7707" s="328" t="s">
        <v>42622</v>
      </c>
      <c r="C7707" s="128" t="s">
        <v>19428</v>
      </c>
      <c r="D7707" s="128" t="s">
        <v>47607</v>
      </c>
    </row>
    <row r="7708" spans="1:4" ht="15" customHeight="1">
      <c r="A7708" s="128">
        <v>43199</v>
      </c>
      <c r="B7708" s="328" t="s">
        <v>42623</v>
      </c>
      <c r="C7708" s="128" t="s">
        <v>19428</v>
      </c>
      <c r="D7708" s="128" t="s">
        <v>47608</v>
      </c>
    </row>
    <row r="7709" spans="1:4" ht="15" customHeight="1">
      <c r="A7709" s="128">
        <v>43200</v>
      </c>
      <c r="B7709" s="328" t="s">
        <v>42624</v>
      </c>
      <c r="C7709" s="128" t="s">
        <v>19428</v>
      </c>
      <c r="D7709" s="128" t="s">
        <v>47609</v>
      </c>
    </row>
    <row r="7710" spans="1:4" ht="15" customHeight="1">
      <c r="A7710" s="128">
        <v>39556</v>
      </c>
      <c r="B7710" s="328" t="s">
        <v>42625</v>
      </c>
      <c r="C7710" s="128" t="s">
        <v>19428</v>
      </c>
      <c r="D7710" s="128" t="s">
        <v>47610</v>
      </c>
    </row>
    <row r="7711" spans="1:4" ht="15" customHeight="1">
      <c r="A7711" s="128">
        <v>39557</v>
      </c>
      <c r="B7711" s="328" t="s">
        <v>42626</v>
      </c>
      <c r="C7711" s="128" t="s">
        <v>19428</v>
      </c>
      <c r="D7711" s="128" t="s">
        <v>47611</v>
      </c>
    </row>
    <row r="7712" spans="1:4" ht="15" customHeight="1">
      <c r="A7712" s="128">
        <v>39559</v>
      </c>
      <c r="B7712" s="328" t="s">
        <v>42627</v>
      </c>
      <c r="C7712" s="128" t="s">
        <v>19428</v>
      </c>
      <c r="D7712" s="128" t="s">
        <v>47612</v>
      </c>
    </row>
    <row r="7713" spans="1:4" ht="15" customHeight="1">
      <c r="A7713" s="128">
        <v>39560</v>
      </c>
      <c r="B7713" s="328" t="s">
        <v>42628</v>
      </c>
      <c r="C7713" s="128" t="s">
        <v>19428</v>
      </c>
      <c r="D7713" s="128" t="s">
        <v>47613</v>
      </c>
    </row>
    <row r="7714" spans="1:4" ht="15" customHeight="1">
      <c r="A7714" s="128">
        <v>39561</v>
      </c>
      <c r="B7714" s="328" t="s">
        <v>42629</v>
      </c>
      <c r="C7714" s="128" t="s">
        <v>19428</v>
      </c>
      <c r="D7714" s="128" t="s">
        <v>47614</v>
      </c>
    </row>
    <row r="7715" spans="1:4" ht="15" customHeight="1">
      <c r="A7715" s="128">
        <v>43190</v>
      </c>
      <c r="B7715" s="328" t="s">
        <v>42630</v>
      </c>
      <c r="C7715" s="128" t="s">
        <v>19428</v>
      </c>
      <c r="D7715" s="128" t="s">
        <v>47615</v>
      </c>
    </row>
    <row r="7716" spans="1:4" ht="15" customHeight="1">
      <c r="A7716" s="128">
        <v>39555</v>
      </c>
      <c r="B7716" s="328" t="s">
        <v>42631</v>
      </c>
      <c r="C7716" s="128" t="s">
        <v>19428</v>
      </c>
      <c r="D7716" s="128" t="s">
        <v>47616</v>
      </c>
    </row>
    <row r="7717" spans="1:4" ht="15" customHeight="1">
      <c r="A7717" s="128">
        <v>43191</v>
      </c>
      <c r="B7717" s="328" t="s">
        <v>42632</v>
      </c>
      <c r="C7717" s="128" t="s">
        <v>19428</v>
      </c>
      <c r="D7717" s="128" t="s">
        <v>47617</v>
      </c>
    </row>
    <row r="7718" spans="1:4" ht="15" customHeight="1">
      <c r="A7718" s="128">
        <v>39548</v>
      </c>
      <c r="B7718" s="328" t="s">
        <v>42633</v>
      </c>
      <c r="C7718" s="128" t="s">
        <v>19428</v>
      </c>
      <c r="D7718" s="128" t="s">
        <v>47618</v>
      </c>
    </row>
    <row r="7719" spans="1:4" ht="15" customHeight="1">
      <c r="A7719" s="128">
        <v>43192</v>
      </c>
      <c r="B7719" s="328" t="s">
        <v>42634</v>
      </c>
      <c r="C7719" s="128" t="s">
        <v>19428</v>
      </c>
      <c r="D7719" s="128" t="s">
        <v>47619</v>
      </c>
    </row>
    <row r="7720" spans="1:4" ht="15" customHeight="1">
      <c r="A7720" s="128">
        <v>39554</v>
      </c>
      <c r="B7720" s="328" t="s">
        <v>42635</v>
      </c>
      <c r="C7720" s="128" t="s">
        <v>19428</v>
      </c>
      <c r="D7720" s="128" t="s">
        <v>47620</v>
      </c>
    </row>
    <row r="7721" spans="1:4" ht="15" customHeight="1">
      <c r="A7721" s="128">
        <v>43194</v>
      </c>
      <c r="B7721" s="328" t="s">
        <v>42636</v>
      </c>
      <c r="C7721" s="128" t="s">
        <v>19428</v>
      </c>
      <c r="D7721" s="128" t="s">
        <v>21754</v>
      </c>
    </row>
    <row r="7722" spans="1:4" ht="15" customHeight="1">
      <c r="A7722" s="128">
        <v>39551</v>
      </c>
      <c r="B7722" s="328" t="s">
        <v>42637</v>
      </c>
      <c r="C7722" s="128" t="s">
        <v>19428</v>
      </c>
      <c r="D7722" s="128" t="s">
        <v>47621</v>
      </c>
    </row>
    <row r="7723" spans="1:4" ht="15" customHeight="1">
      <c r="A7723" s="128">
        <v>43185</v>
      </c>
      <c r="B7723" s="328" t="s">
        <v>42638</v>
      </c>
      <c r="C7723" s="128" t="s">
        <v>19428</v>
      </c>
      <c r="D7723" s="128" t="s">
        <v>47622</v>
      </c>
    </row>
    <row r="7724" spans="1:4" ht="15" customHeight="1">
      <c r="A7724" s="128">
        <v>43186</v>
      </c>
      <c r="B7724" s="328" t="s">
        <v>42639</v>
      </c>
      <c r="C7724" s="128" t="s">
        <v>19428</v>
      </c>
      <c r="D7724" s="128" t="s">
        <v>47623</v>
      </c>
    </row>
    <row r="7725" spans="1:4" ht="15" customHeight="1">
      <c r="A7725" s="128">
        <v>43187</v>
      </c>
      <c r="B7725" s="328" t="s">
        <v>42640</v>
      </c>
      <c r="C7725" s="128" t="s">
        <v>19428</v>
      </c>
      <c r="D7725" s="128" t="s">
        <v>47624</v>
      </c>
    </row>
    <row r="7726" spans="1:4" ht="15" customHeight="1">
      <c r="A7726" s="128">
        <v>43188</v>
      </c>
      <c r="B7726" s="328" t="s">
        <v>42641</v>
      </c>
      <c r="C7726" s="128" t="s">
        <v>19428</v>
      </c>
      <c r="D7726" s="128" t="s">
        <v>47625</v>
      </c>
    </row>
    <row r="7727" spans="1:4" ht="15" customHeight="1">
      <c r="A7727" s="128">
        <v>43189</v>
      </c>
      <c r="B7727" s="328" t="s">
        <v>42642</v>
      </c>
      <c r="C7727" s="128" t="s">
        <v>19428</v>
      </c>
      <c r="D7727" s="128" t="s">
        <v>47626</v>
      </c>
    </row>
    <row r="7728" spans="1:4" ht="15" customHeight="1">
      <c r="A7728" s="128">
        <v>39580</v>
      </c>
      <c r="B7728" s="328" t="s">
        <v>42643</v>
      </c>
      <c r="C7728" s="128" t="s">
        <v>19428</v>
      </c>
      <c r="D7728" s="128" t="s">
        <v>47627</v>
      </c>
    </row>
    <row r="7729" spans="1:4" ht="15" customHeight="1">
      <c r="A7729" s="128">
        <v>39577</v>
      </c>
      <c r="B7729" s="328" t="s">
        <v>42644</v>
      </c>
      <c r="C7729" s="128" t="s">
        <v>19428</v>
      </c>
      <c r="D7729" s="128" t="s">
        <v>47628</v>
      </c>
    </row>
    <row r="7730" spans="1:4" ht="15" customHeight="1">
      <c r="A7730" s="128">
        <v>39578</v>
      </c>
      <c r="B7730" s="328" t="s">
        <v>42645</v>
      </c>
      <c r="C7730" s="128" t="s">
        <v>19428</v>
      </c>
      <c r="D7730" s="128" t="s">
        <v>47629</v>
      </c>
    </row>
    <row r="7731" spans="1:4" ht="15" customHeight="1">
      <c r="A7731" s="128">
        <v>39579</v>
      </c>
      <c r="B7731" s="328" t="s">
        <v>42646</v>
      </c>
      <c r="C7731" s="128" t="s">
        <v>19428</v>
      </c>
      <c r="D7731" s="128" t="s">
        <v>47630</v>
      </c>
    </row>
    <row r="7732" spans="1:4" ht="15" customHeight="1">
      <c r="A7732" s="128">
        <v>39826</v>
      </c>
      <c r="B7732" s="328" t="s">
        <v>42647</v>
      </c>
      <c r="C7732" s="128" t="s">
        <v>19428</v>
      </c>
      <c r="D7732" s="128" t="s">
        <v>47631</v>
      </c>
    </row>
    <row r="7733" spans="1:4" ht="15" customHeight="1">
      <c r="A7733" s="128">
        <v>10700</v>
      </c>
      <c r="B7733" s="328" t="s">
        <v>42648</v>
      </c>
      <c r="C7733" s="128" t="s">
        <v>19428</v>
      </c>
      <c r="D7733" s="128" t="s">
        <v>47632</v>
      </c>
    </row>
    <row r="7734" spans="1:4" ht="15" customHeight="1">
      <c r="A7734" s="128">
        <v>346</v>
      </c>
      <c r="B7734" s="328" t="s">
        <v>42649</v>
      </c>
      <c r="C7734" s="128" t="s">
        <v>19431</v>
      </c>
      <c r="D7734" s="128" t="s">
        <v>19486</v>
      </c>
    </row>
    <row r="7735" spans="1:4" ht="15" customHeight="1">
      <c r="A7735" s="128">
        <v>3312</v>
      </c>
      <c r="B7735" s="328" t="s">
        <v>42650</v>
      </c>
      <c r="C7735" s="128" t="s">
        <v>19431</v>
      </c>
      <c r="D7735" s="128" t="s">
        <v>19406</v>
      </c>
    </row>
    <row r="7736" spans="1:4" ht="15" customHeight="1">
      <c r="A7736" s="128">
        <v>339</v>
      </c>
      <c r="B7736" s="328" t="s">
        <v>42651</v>
      </c>
      <c r="C7736" s="128" t="s">
        <v>19430</v>
      </c>
      <c r="D7736" s="128" t="s">
        <v>19345</v>
      </c>
    </row>
    <row r="7737" spans="1:4" ht="15" customHeight="1">
      <c r="A7737" s="128">
        <v>340</v>
      </c>
      <c r="B7737" s="328" t="s">
        <v>42652</v>
      </c>
      <c r="C7737" s="128" t="s">
        <v>19430</v>
      </c>
      <c r="D7737" s="128" t="s">
        <v>19352</v>
      </c>
    </row>
    <row r="7738" spans="1:4" ht="15" customHeight="1">
      <c r="A7738" s="128">
        <v>43130</v>
      </c>
      <c r="B7738" s="328" t="s">
        <v>42653</v>
      </c>
      <c r="C7738" s="128" t="s">
        <v>19431</v>
      </c>
      <c r="D7738" s="128" t="s">
        <v>19488</v>
      </c>
    </row>
    <row r="7739" spans="1:4" ht="15" customHeight="1">
      <c r="A7739" s="128">
        <v>344</v>
      </c>
      <c r="B7739" s="328" t="s">
        <v>42654</v>
      </c>
      <c r="C7739" s="128" t="s">
        <v>19431</v>
      </c>
      <c r="D7739" s="128" t="s">
        <v>19262</v>
      </c>
    </row>
    <row r="7740" spans="1:4" ht="15" customHeight="1">
      <c r="A7740" s="128">
        <v>345</v>
      </c>
      <c r="B7740" s="328" t="s">
        <v>42655</v>
      </c>
      <c r="C7740" s="128" t="s">
        <v>19431</v>
      </c>
      <c r="D7740" s="128" t="s">
        <v>19489</v>
      </c>
    </row>
    <row r="7741" spans="1:4" ht="15" customHeight="1">
      <c r="A7741" s="128">
        <v>43131</v>
      </c>
      <c r="B7741" s="328" t="s">
        <v>42656</v>
      </c>
      <c r="C7741" s="128" t="s">
        <v>19431</v>
      </c>
      <c r="D7741" s="128" t="s">
        <v>18618</v>
      </c>
    </row>
    <row r="7742" spans="1:4" ht="15" customHeight="1">
      <c r="A7742" s="128">
        <v>3313</v>
      </c>
      <c r="B7742" s="328" t="s">
        <v>42657</v>
      </c>
      <c r="C7742" s="128" t="s">
        <v>19431</v>
      </c>
      <c r="D7742" s="128" t="s">
        <v>36751</v>
      </c>
    </row>
    <row r="7743" spans="1:4" ht="15" customHeight="1">
      <c r="A7743" s="128">
        <v>43132</v>
      </c>
      <c r="B7743" s="328" t="s">
        <v>42658</v>
      </c>
      <c r="C7743" s="128" t="s">
        <v>19431</v>
      </c>
      <c r="D7743" s="128" t="s">
        <v>19488</v>
      </c>
    </row>
    <row r="7744" spans="1:4" ht="15" customHeight="1">
      <c r="A7744" s="128">
        <v>366</v>
      </c>
      <c r="B7744" s="328" t="s">
        <v>42659</v>
      </c>
      <c r="C7744" s="128" t="s">
        <v>19433</v>
      </c>
      <c r="D7744" s="128" t="s">
        <v>47633</v>
      </c>
    </row>
    <row r="7745" spans="1:4" ht="15" customHeight="1">
      <c r="A7745" s="128">
        <v>367</v>
      </c>
      <c r="B7745" s="328" t="s">
        <v>42660</v>
      </c>
      <c r="C7745" s="128" t="s">
        <v>19433</v>
      </c>
      <c r="D7745" s="128" t="s">
        <v>47634</v>
      </c>
    </row>
    <row r="7746" spans="1:4" ht="15" customHeight="1">
      <c r="A7746" s="128">
        <v>370</v>
      </c>
      <c r="B7746" s="328" t="s">
        <v>42661</v>
      </c>
      <c r="C7746" s="128" t="s">
        <v>19433</v>
      </c>
      <c r="D7746" s="128" t="s">
        <v>47633</v>
      </c>
    </row>
    <row r="7747" spans="1:4" ht="15" customHeight="1">
      <c r="A7747" s="128">
        <v>368</v>
      </c>
      <c r="B7747" s="328" t="s">
        <v>42662</v>
      </c>
      <c r="C7747" s="128" t="s">
        <v>19433</v>
      </c>
      <c r="D7747" s="128" t="s">
        <v>47635</v>
      </c>
    </row>
    <row r="7748" spans="1:4" ht="15" customHeight="1">
      <c r="A7748" s="128">
        <v>11075</v>
      </c>
      <c r="B7748" s="328" t="s">
        <v>42663</v>
      </c>
      <c r="C7748" s="128" t="s">
        <v>19433</v>
      </c>
      <c r="D7748" s="128" t="s">
        <v>47636</v>
      </c>
    </row>
    <row r="7749" spans="1:4" ht="15" customHeight="1">
      <c r="A7749" s="128">
        <v>1381</v>
      </c>
      <c r="B7749" s="328" t="s">
        <v>42664</v>
      </c>
      <c r="C7749" s="128" t="s">
        <v>19431</v>
      </c>
      <c r="D7749" s="128" t="s">
        <v>18694</v>
      </c>
    </row>
    <row r="7750" spans="1:4" ht="15" customHeight="1">
      <c r="A7750" s="128">
        <v>34353</v>
      </c>
      <c r="B7750" s="328" t="s">
        <v>42665</v>
      </c>
      <c r="C7750" s="128" t="s">
        <v>19431</v>
      </c>
      <c r="D7750" s="128" t="s">
        <v>21962</v>
      </c>
    </row>
    <row r="7751" spans="1:4" ht="15" customHeight="1">
      <c r="A7751" s="128">
        <v>37595</v>
      </c>
      <c r="B7751" s="328" t="s">
        <v>42666</v>
      </c>
      <c r="C7751" s="128" t="s">
        <v>19431</v>
      </c>
      <c r="D7751" s="128" t="s">
        <v>19779</v>
      </c>
    </row>
    <row r="7752" spans="1:4" ht="15" customHeight="1">
      <c r="A7752" s="128">
        <v>37596</v>
      </c>
      <c r="B7752" s="328" t="s">
        <v>42667</v>
      </c>
      <c r="C7752" s="128" t="s">
        <v>19431</v>
      </c>
      <c r="D7752" s="128" t="s">
        <v>37293</v>
      </c>
    </row>
    <row r="7753" spans="1:4" ht="15" customHeight="1">
      <c r="A7753" s="128">
        <v>371</v>
      </c>
      <c r="B7753" s="328" t="s">
        <v>42668</v>
      </c>
      <c r="C7753" s="128" t="s">
        <v>19431</v>
      </c>
      <c r="D7753" s="128" t="s">
        <v>21961</v>
      </c>
    </row>
    <row r="7754" spans="1:4" ht="15" customHeight="1">
      <c r="A7754" s="128">
        <v>37553</v>
      </c>
      <c r="B7754" s="328" t="s">
        <v>42669</v>
      </c>
      <c r="C7754" s="128" t="s">
        <v>19431</v>
      </c>
      <c r="D7754" s="128" t="s">
        <v>18677</v>
      </c>
    </row>
    <row r="7755" spans="1:4" ht="15" customHeight="1">
      <c r="A7755" s="128">
        <v>37552</v>
      </c>
      <c r="B7755" s="328" t="s">
        <v>42670</v>
      </c>
      <c r="C7755" s="128" t="s">
        <v>19431</v>
      </c>
      <c r="D7755" s="128" t="s">
        <v>18585</v>
      </c>
    </row>
    <row r="7756" spans="1:4" ht="15" customHeight="1">
      <c r="A7756" s="128">
        <v>36880</v>
      </c>
      <c r="B7756" s="328" t="s">
        <v>42671</v>
      </c>
      <c r="C7756" s="128" t="s">
        <v>19431</v>
      </c>
      <c r="D7756" s="128" t="s">
        <v>18690</v>
      </c>
    </row>
    <row r="7757" spans="1:4" ht="15" customHeight="1">
      <c r="A7757" s="128">
        <v>34355</v>
      </c>
      <c r="B7757" s="328" t="s">
        <v>42672</v>
      </c>
      <c r="C7757" s="128" t="s">
        <v>19431</v>
      </c>
      <c r="D7757" s="128" t="s">
        <v>37387</v>
      </c>
    </row>
    <row r="7758" spans="1:4" ht="15" customHeight="1">
      <c r="A7758" s="128">
        <v>130</v>
      </c>
      <c r="B7758" s="328" t="s">
        <v>42673</v>
      </c>
      <c r="C7758" s="128" t="s">
        <v>19431</v>
      </c>
      <c r="D7758" s="128" t="s">
        <v>18610</v>
      </c>
    </row>
    <row r="7759" spans="1:4" ht="15" customHeight="1">
      <c r="A7759" s="128">
        <v>135</v>
      </c>
      <c r="B7759" s="328" t="s">
        <v>42674</v>
      </c>
      <c r="C7759" s="128" t="s">
        <v>19431</v>
      </c>
      <c r="D7759" s="128" t="s">
        <v>19668</v>
      </c>
    </row>
    <row r="7760" spans="1:4" ht="15" customHeight="1">
      <c r="A7760" s="128">
        <v>36886</v>
      </c>
      <c r="B7760" s="328" t="s">
        <v>42675</v>
      </c>
      <c r="C7760" s="128" t="s">
        <v>19431</v>
      </c>
      <c r="D7760" s="128" t="s">
        <v>18654</v>
      </c>
    </row>
    <row r="7761" spans="1:4" ht="15" customHeight="1">
      <c r="A7761" s="128">
        <v>38546</v>
      </c>
      <c r="B7761" s="328" t="s">
        <v>42676</v>
      </c>
      <c r="C7761" s="128" t="s">
        <v>19433</v>
      </c>
      <c r="D7761" s="128" t="s">
        <v>37424</v>
      </c>
    </row>
    <row r="7762" spans="1:4" ht="15" customHeight="1">
      <c r="A7762" s="128">
        <v>34549</v>
      </c>
      <c r="B7762" s="328" t="s">
        <v>42677</v>
      </c>
      <c r="C7762" s="128" t="s">
        <v>19433</v>
      </c>
      <c r="D7762" s="128" t="s">
        <v>47637</v>
      </c>
    </row>
    <row r="7763" spans="1:4" ht="15" customHeight="1">
      <c r="A7763" s="128">
        <v>6081</v>
      </c>
      <c r="B7763" s="328" t="s">
        <v>42678</v>
      </c>
      <c r="C7763" s="128" t="s">
        <v>19433</v>
      </c>
      <c r="D7763" s="128" t="s">
        <v>47638</v>
      </c>
    </row>
    <row r="7764" spans="1:4" ht="15" customHeight="1">
      <c r="A7764" s="128">
        <v>6077</v>
      </c>
      <c r="B7764" s="328" t="s">
        <v>42679</v>
      </c>
      <c r="C7764" s="128" t="s">
        <v>19433</v>
      </c>
      <c r="D7764" s="128" t="s">
        <v>36772</v>
      </c>
    </row>
    <row r="7765" spans="1:4" ht="15" customHeight="1">
      <c r="A7765" s="128">
        <v>6079</v>
      </c>
      <c r="B7765" s="328" t="s">
        <v>42680</v>
      </c>
      <c r="C7765" s="128" t="s">
        <v>19433</v>
      </c>
      <c r="D7765" s="128" t="s">
        <v>36772</v>
      </c>
    </row>
    <row r="7766" spans="1:4" ht="15" customHeight="1">
      <c r="A7766" s="128">
        <v>1091</v>
      </c>
      <c r="B7766" s="328" t="s">
        <v>42681</v>
      </c>
      <c r="C7766" s="128" t="s">
        <v>19428</v>
      </c>
      <c r="D7766" s="128" t="s">
        <v>37425</v>
      </c>
    </row>
    <row r="7767" spans="1:4" ht="15" customHeight="1">
      <c r="A7767" s="128">
        <v>1094</v>
      </c>
      <c r="B7767" s="328" t="s">
        <v>42682</v>
      </c>
      <c r="C7767" s="128" t="s">
        <v>19428</v>
      </c>
      <c r="D7767" s="128" t="s">
        <v>36629</v>
      </c>
    </row>
    <row r="7768" spans="1:4" ht="15" customHeight="1">
      <c r="A7768" s="128">
        <v>1095</v>
      </c>
      <c r="B7768" s="328" t="s">
        <v>42683</v>
      </c>
      <c r="C7768" s="128" t="s">
        <v>19428</v>
      </c>
      <c r="D7768" s="128" t="s">
        <v>37426</v>
      </c>
    </row>
    <row r="7769" spans="1:4" ht="15" customHeight="1">
      <c r="A7769" s="128">
        <v>1092</v>
      </c>
      <c r="B7769" s="328" t="s">
        <v>42684</v>
      </c>
      <c r="C7769" s="128" t="s">
        <v>19428</v>
      </c>
      <c r="D7769" s="128" t="s">
        <v>37427</v>
      </c>
    </row>
    <row r="7770" spans="1:4" ht="15" customHeight="1">
      <c r="A7770" s="128">
        <v>1093</v>
      </c>
      <c r="B7770" s="328" t="s">
        <v>42685</v>
      </c>
      <c r="C7770" s="128" t="s">
        <v>19428</v>
      </c>
      <c r="D7770" s="128" t="s">
        <v>37251</v>
      </c>
    </row>
    <row r="7771" spans="1:4" ht="15" customHeight="1">
      <c r="A7771" s="128">
        <v>1090</v>
      </c>
      <c r="B7771" s="328" t="s">
        <v>42686</v>
      </c>
      <c r="C7771" s="128" t="s">
        <v>19428</v>
      </c>
      <c r="D7771" s="128" t="s">
        <v>19877</v>
      </c>
    </row>
    <row r="7772" spans="1:4" ht="15" customHeight="1">
      <c r="A7772" s="128">
        <v>1096</v>
      </c>
      <c r="B7772" s="328" t="s">
        <v>42687</v>
      </c>
      <c r="C7772" s="128" t="s">
        <v>19428</v>
      </c>
      <c r="D7772" s="128" t="s">
        <v>37428</v>
      </c>
    </row>
    <row r="7773" spans="1:4" ht="15" customHeight="1">
      <c r="A7773" s="128">
        <v>1097</v>
      </c>
      <c r="B7773" s="328" t="s">
        <v>42688</v>
      </c>
      <c r="C7773" s="128" t="s">
        <v>19428</v>
      </c>
      <c r="D7773" s="128" t="s">
        <v>37429</v>
      </c>
    </row>
    <row r="7774" spans="1:4" ht="15" customHeight="1">
      <c r="A7774" s="128">
        <v>378</v>
      </c>
      <c r="B7774" s="328" t="s">
        <v>42689</v>
      </c>
      <c r="C7774" s="128" t="s">
        <v>19434</v>
      </c>
      <c r="D7774" s="128" t="s">
        <v>19022</v>
      </c>
    </row>
    <row r="7775" spans="1:4" ht="15" customHeight="1">
      <c r="A7775" s="128">
        <v>40911</v>
      </c>
      <c r="B7775" s="328" t="s">
        <v>42690</v>
      </c>
      <c r="C7775" s="128" t="s">
        <v>19435</v>
      </c>
      <c r="D7775" s="128" t="s">
        <v>37403</v>
      </c>
    </row>
    <row r="7776" spans="1:4" ht="15" customHeight="1">
      <c r="A7776" s="128">
        <v>33939</v>
      </c>
      <c r="B7776" s="328" t="s">
        <v>42691</v>
      </c>
      <c r="C7776" s="128" t="s">
        <v>19434</v>
      </c>
      <c r="D7776" s="128" t="s">
        <v>47639</v>
      </c>
    </row>
    <row r="7777" spans="1:4" ht="15" customHeight="1">
      <c r="A7777" s="128">
        <v>40815</v>
      </c>
      <c r="B7777" s="328" t="s">
        <v>42692</v>
      </c>
      <c r="C7777" s="128" t="s">
        <v>19435</v>
      </c>
      <c r="D7777" s="128" t="s">
        <v>47640</v>
      </c>
    </row>
    <row r="7778" spans="1:4" ht="15" customHeight="1">
      <c r="A7778" s="128">
        <v>34760</v>
      </c>
      <c r="B7778" s="328" t="s">
        <v>42693</v>
      </c>
      <c r="C7778" s="128" t="s">
        <v>19434</v>
      </c>
      <c r="D7778" s="128" t="s">
        <v>37261</v>
      </c>
    </row>
    <row r="7779" spans="1:4" ht="15" customHeight="1">
      <c r="A7779" s="128">
        <v>40935</v>
      </c>
      <c r="B7779" s="328" t="s">
        <v>42694</v>
      </c>
      <c r="C7779" s="128" t="s">
        <v>19435</v>
      </c>
      <c r="D7779" s="128" t="s">
        <v>47641</v>
      </c>
    </row>
    <row r="7780" spans="1:4" ht="15" customHeight="1">
      <c r="A7780" s="128">
        <v>33952</v>
      </c>
      <c r="B7780" s="328" t="s">
        <v>42695</v>
      </c>
      <c r="C7780" s="128" t="s">
        <v>19434</v>
      </c>
      <c r="D7780" s="128" t="s">
        <v>47642</v>
      </c>
    </row>
    <row r="7781" spans="1:4" ht="15" customHeight="1">
      <c r="A7781" s="128">
        <v>40816</v>
      </c>
      <c r="B7781" s="328" t="s">
        <v>42696</v>
      </c>
      <c r="C7781" s="128" t="s">
        <v>19435</v>
      </c>
      <c r="D7781" s="128" t="s">
        <v>47643</v>
      </c>
    </row>
    <row r="7782" spans="1:4" ht="15" customHeight="1">
      <c r="A7782" s="128">
        <v>33953</v>
      </c>
      <c r="B7782" s="328" t="s">
        <v>42697</v>
      </c>
      <c r="C7782" s="128" t="s">
        <v>19434</v>
      </c>
      <c r="D7782" s="128" t="s">
        <v>19704</v>
      </c>
    </row>
    <row r="7783" spans="1:4" ht="15" customHeight="1">
      <c r="A7783" s="128">
        <v>40817</v>
      </c>
      <c r="B7783" s="328" t="s">
        <v>42698</v>
      </c>
      <c r="C7783" s="128" t="s">
        <v>19435</v>
      </c>
      <c r="D7783" s="128" t="s">
        <v>47644</v>
      </c>
    </row>
    <row r="7784" spans="1:4" ht="15" customHeight="1">
      <c r="A7784" s="128">
        <v>13348</v>
      </c>
      <c r="B7784" s="328" t="s">
        <v>42699</v>
      </c>
      <c r="C7784" s="128" t="s">
        <v>19428</v>
      </c>
      <c r="D7784" s="128" t="s">
        <v>18560</v>
      </c>
    </row>
    <row r="7785" spans="1:4" ht="15" customHeight="1">
      <c r="A7785" s="128">
        <v>39211</v>
      </c>
      <c r="B7785" s="328" t="s">
        <v>42700</v>
      </c>
      <c r="C7785" s="128" t="s">
        <v>19428</v>
      </c>
      <c r="D7785" s="128" t="s">
        <v>18396</v>
      </c>
    </row>
    <row r="7786" spans="1:4" ht="15" customHeight="1">
      <c r="A7786" s="128">
        <v>39212</v>
      </c>
      <c r="B7786" s="328" t="s">
        <v>42701</v>
      </c>
      <c r="C7786" s="128" t="s">
        <v>19428</v>
      </c>
      <c r="D7786" s="128" t="s">
        <v>19223</v>
      </c>
    </row>
    <row r="7787" spans="1:4" ht="15" customHeight="1">
      <c r="A7787" s="128">
        <v>39208</v>
      </c>
      <c r="B7787" s="328" t="s">
        <v>42702</v>
      </c>
      <c r="C7787" s="128" t="s">
        <v>19428</v>
      </c>
      <c r="D7787" s="128" t="s">
        <v>18471</v>
      </c>
    </row>
    <row r="7788" spans="1:4" ht="15" customHeight="1">
      <c r="A7788" s="128">
        <v>39210</v>
      </c>
      <c r="B7788" s="328" t="s">
        <v>42703</v>
      </c>
      <c r="C7788" s="128" t="s">
        <v>19428</v>
      </c>
      <c r="D7788" s="128" t="s">
        <v>18551</v>
      </c>
    </row>
    <row r="7789" spans="1:4" ht="15" customHeight="1">
      <c r="A7789" s="128">
        <v>39214</v>
      </c>
      <c r="B7789" s="328" t="s">
        <v>42704</v>
      </c>
      <c r="C7789" s="128" t="s">
        <v>19428</v>
      </c>
      <c r="D7789" s="128" t="s">
        <v>18939</v>
      </c>
    </row>
    <row r="7790" spans="1:4" ht="15" customHeight="1">
      <c r="A7790" s="128">
        <v>39213</v>
      </c>
      <c r="B7790" s="328" t="s">
        <v>42705</v>
      </c>
      <c r="C7790" s="128" t="s">
        <v>19428</v>
      </c>
      <c r="D7790" s="128" t="s">
        <v>19692</v>
      </c>
    </row>
    <row r="7791" spans="1:4" ht="15" customHeight="1">
      <c r="A7791" s="128">
        <v>39209</v>
      </c>
      <c r="B7791" s="328" t="s">
        <v>42706</v>
      </c>
      <c r="C7791" s="128" t="s">
        <v>19428</v>
      </c>
      <c r="D7791" s="128" t="s">
        <v>19310</v>
      </c>
    </row>
    <row r="7792" spans="1:4" ht="15" customHeight="1">
      <c r="A7792" s="128">
        <v>39207</v>
      </c>
      <c r="B7792" s="328" t="s">
        <v>42707</v>
      </c>
      <c r="C7792" s="128" t="s">
        <v>19428</v>
      </c>
      <c r="D7792" s="128" t="s">
        <v>18551</v>
      </c>
    </row>
    <row r="7793" spans="1:4" ht="15" customHeight="1">
      <c r="A7793" s="128">
        <v>39215</v>
      </c>
      <c r="B7793" s="328" t="s">
        <v>42708</v>
      </c>
      <c r="C7793" s="128" t="s">
        <v>19428</v>
      </c>
      <c r="D7793" s="128" t="s">
        <v>19152</v>
      </c>
    </row>
    <row r="7794" spans="1:4" ht="15" customHeight="1">
      <c r="A7794" s="128">
        <v>39216</v>
      </c>
      <c r="B7794" s="328" t="s">
        <v>42709</v>
      </c>
      <c r="C7794" s="128" t="s">
        <v>19428</v>
      </c>
      <c r="D7794" s="128" t="s">
        <v>19189</v>
      </c>
    </row>
    <row r="7795" spans="1:4" ht="15" customHeight="1">
      <c r="A7795" s="128">
        <v>11267</v>
      </c>
      <c r="B7795" s="328" t="s">
        <v>42710</v>
      </c>
      <c r="C7795" s="128" t="s">
        <v>19428</v>
      </c>
      <c r="D7795" s="128" t="s">
        <v>18679</v>
      </c>
    </row>
    <row r="7796" spans="1:4" ht="15" customHeight="1">
      <c r="A7796" s="128">
        <v>379</v>
      </c>
      <c r="B7796" s="328" t="s">
        <v>42711</v>
      </c>
      <c r="C7796" s="128" t="s">
        <v>19428</v>
      </c>
      <c r="D7796" s="128" t="s">
        <v>42183</v>
      </c>
    </row>
    <row r="7797" spans="1:4" ht="15" customHeight="1">
      <c r="A7797" s="128">
        <v>510</v>
      </c>
      <c r="B7797" s="328" t="s">
        <v>42712</v>
      </c>
      <c r="C7797" s="128" t="s">
        <v>19431</v>
      </c>
      <c r="D7797" s="128" t="s">
        <v>19783</v>
      </c>
    </row>
    <row r="7798" spans="1:4" ht="15" customHeight="1">
      <c r="A7798" s="128">
        <v>516</v>
      </c>
      <c r="B7798" s="328" t="s">
        <v>42713</v>
      </c>
      <c r="C7798" s="128" t="s">
        <v>19431</v>
      </c>
      <c r="D7798" s="128" t="s">
        <v>21735</v>
      </c>
    </row>
    <row r="7799" spans="1:4" ht="15" customHeight="1">
      <c r="A7799" s="128">
        <v>509</v>
      </c>
      <c r="B7799" s="328" t="s">
        <v>42714</v>
      </c>
      <c r="C7799" s="128" t="s">
        <v>19431</v>
      </c>
      <c r="D7799" s="128" t="s">
        <v>19080</v>
      </c>
    </row>
    <row r="7800" spans="1:4" ht="15" customHeight="1">
      <c r="A7800" s="128">
        <v>40331</v>
      </c>
      <c r="B7800" s="328" t="s">
        <v>42715</v>
      </c>
      <c r="C7800" s="128" t="s">
        <v>19434</v>
      </c>
      <c r="D7800" s="128" t="s">
        <v>19039</v>
      </c>
    </row>
    <row r="7801" spans="1:4" ht="15" customHeight="1">
      <c r="A7801" s="128">
        <v>40930</v>
      </c>
      <c r="B7801" s="328" t="s">
        <v>42716</v>
      </c>
      <c r="C7801" s="128" t="s">
        <v>19435</v>
      </c>
      <c r="D7801" s="128" t="s">
        <v>47645</v>
      </c>
    </row>
    <row r="7802" spans="1:4" ht="15" customHeight="1">
      <c r="A7802" s="128">
        <v>11761</v>
      </c>
      <c r="B7802" s="328" t="s">
        <v>42717</v>
      </c>
      <c r="C7802" s="128" t="s">
        <v>19428</v>
      </c>
      <c r="D7802" s="128" t="s">
        <v>47646</v>
      </c>
    </row>
    <row r="7803" spans="1:4" ht="15" customHeight="1">
      <c r="A7803" s="128">
        <v>377</v>
      </c>
      <c r="B7803" s="328" t="s">
        <v>42718</v>
      </c>
      <c r="C7803" s="128" t="s">
        <v>19428</v>
      </c>
      <c r="D7803" s="128" t="s">
        <v>47647</v>
      </c>
    </row>
    <row r="7804" spans="1:4" ht="15" customHeight="1">
      <c r="A7804" s="128">
        <v>7588</v>
      </c>
      <c r="B7804" s="328" t="s">
        <v>42719</v>
      </c>
      <c r="C7804" s="128" t="s">
        <v>19428</v>
      </c>
      <c r="D7804" s="128" t="s">
        <v>37434</v>
      </c>
    </row>
    <row r="7805" spans="1:4" ht="15" customHeight="1">
      <c r="A7805" s="128">
        <v>34392</v>
      </c>
      <c r="B7805" s="328" t="s">
        <v>42720</v>
      </c>
      <c r="C7805" s="128" t="s">
        <v>19434</v>
      </c>
      <c r="D7805" s="128" t="s">
        <v>19176</v>
      </c>
    </row>
    <row r="7806" spans="1:4" ht="15" customHeight="1">
      <c r="A7806" s="128">
        <v>40908</v>
      </c>
      <c r="B7806" s="328" t="s">
        <v>42721</v>
      </c>
      <c r="C7806" s="128" t="s">
        <v>19435</v>
      </c>
      <c r="D7806" s="128" t="s">
        <v>37399</v>
      </c>
    </row>
    <row r="7807" spans="1:4" ht="15" customHeight="1">
      <c r="A7807" s="128">
        <v>34551</v>
      </c>
      <c r="B7807" s="328" t="s">
        <v>42722</v>
      </c>
      <c r="C7807" s="128" t="s">
        <v>19434</v>
      </c>
      <c r="D7807" s="128" t="s">
        <v>18518</v>
      </c>
    </row>
    <row r="7808" spans="1:4" ht="15" customHeight="1">
      <c r="A7808" s="128">
        <v>41078</v>
      </c>
      <c r="B7808" s="328" t="s">
        <v>42723</v>
      </c>
      <c r="C7808" s="128" t="s">
        <v>19435</v>
      </c>
      <c r="D7808" s="128" t="s">
        <v>37398</v>
      </c>
    </row>
    <row r="7809" spans="1:4" ht="15" customHeight="1">
      <c r="A7809" s="128">
        <v>246</v>
      </c>
      <c r="B7809" s="328" t="s">
        <v>42724</v>
      </c>
      <c r="C7809" s="128" t="s">
        <v>19434</v>
      </c>
      <c r="D7809" s="128" t="s">
        <v>19176</v>
      </c>
    </row>
    <row r="7810" spans="1:4" ht="15" customHeight="1">
      <c r="A7810" s="128">
        <v>40927</v>
      </c>
      <c r="B7810" s="328" t="s">
        <v>42725</v>
      </c>
      <c r="C7810" s="128" t="s">
        <v>19435</v>
      </c>
      <c r="D7810" s="128" t="s">
        <v>37399</v>
      </c>
    </row>
    <row r="7811" spans="1:4" ht="15" customHeight="1">
      <c r="A7811" s="128">
        <v>2350</v>
      </c>
      <c r="B7811" s="328" t="s">
        <v>42726</v>
      </c>
      <c r="C7811" s="128" t="s">
        <v>19434</v>
      </c>
      <c r="D7811" s="128" t="s">
        <v>22101</v>
      </c>
    </row>
    <row r="7812" spans="1:4" ht="15" customHeight="1">
      <c r="A7812" s="128">
        <v>40812</v>
      </c>
      <c r="B7812" s="328" t="s">
        <v>42727</v>
      </c>
      <c r="C7812" s="128" t="s">
        <v>19435</v>
      </c>
      <c r="D7812" s="128" t="s">
        <v>37435</v>
      </c>
    </row>
    <row r="7813" spans="1:4" ht="15" customHeight="1">
      <c r="A7813" s="128">
        <v>245</v>
      </c>
      <c r="B7813" s="328" t="s">
        <v>42728</v>
      </c>
      <c r="C7813" s="128" t="s">
        <v>19434</v>
      </c>
      <c r="D7813" s="128" t="s">
        <v>37436</v>
      </c>
    </row>
    <row r="7814" spans="1:4" ht="15" customHeight="1">
      <c r="A7814" s="128">
        <v>41090</v>
      </c>
      <c r="B7814" s="328" t="s">
        <v>42729</v>
      </c>
      <c r="C7814" s="128" t="s">
        <v>19435</v>
      </c>
      <c r="D7814" s="128" t="s">
        <v>37437</v>
      </c>
    </row>
    <row r="7815" spans="1:4" ht="15" customHeight="1">
      <c r="A7815" s="128">
        <v>251</v>
      </c>
      <c r="B7815" s="328" t="s">
        <v>42730</v>
      </c>
      <c r="C7815" s="128" t="s">
        <v>19434</v>
      </c>
      <c r="D7815" s="128" t="s">
        <v>40187</v>
      </c>
    </row>
    <row r="7816" spans="1:4" ht="15" customHeight="1">
      <c r="A7816" s="128">
        <v>40975</v>
      </c>
      <c r="B7816" s="328" t="s">
        <v>42731</v>
      </c>
      <c r="C7816" s="128" t="s">
        <v>19435</v>
      </c>
      <c r="D7816" s="128" t="s">
        <v>47648</v>
      </c>
    </row>
    <row r="7817" spans="1:4" ht="15" customHeight="1">
      <c r="A7817" s="128">
        <v>6127</v>
      </c>
      <c r="B7817" s="328" t="s">
        <v>42732</v>
      </c>
      <c r="C7817" s="128" t="s">
        <v>19434</v>
      </c>
      <c r="D7817" s="128" t="s">
        <v>18518</v>
      </c>
    </row>
    <row r="7818" spans="1:4" ht="15" customHeight="1">
      <c r="A7818" s="128">
        <v>41072</v>
      </c>
      <c r="B7818" s="328" t="s">
        <v>42733</v>
      </c>
      <c r="C7818" s="128" t="s">
        <v>19435</v>
      </c>
      <c r="D7818" s="128" t="s">
        <v>37398</v>
      </c>
    </row>
    <row r="7819" spans="1:4" ht="15" customHeight="1">
      <c r="A7819" s="128">
        <v>6121</v>
      </c>
      <c r="B7819" s="328" t="s">
        <v>42734</v>
      </c>
      <c r="C7819" s="128" t="s">
        <v>19434</v>
      </c>
      <c r="D7819" s="128" t="s">
        <v>18739</v>
      </c>
    </row>
    <row r="7820" spans="1:4" ht="15" customHeight="1">
      <c r="A7820" s="128">
        <v>41071</v>
      </c>
      <c r="B7820" s="328" t="s">
        <v>42735</v>
      </c>
      <c r="C7820" s="128" t="s">
        <v>19435</v>
      </c>
      <c r="D7820" s="128" t="s">
        <v>37438</v>
      </c>
    </row>
    <row r="7821" spans="1:4" ht="15" customHeight="1">
      <c r="A7821" s="128">
        <v>244</v>
      </c>
      <c r="B7821" s="328" t="s">
        <v>42736</v>
      </c>
      <c r="C7821" s="128" t="s">
        <v>19434</v>
      </c>
      <c r="D7821" s="128" t="s">
        <v>22054</v>
      </c>
    </row>
    <row r="7822" spans="1:4" ht="15" customHeight="1">
      <c r="A7822" s="128">
        <v>41093</v>
      </c>
      <c r="B7822" s="328" t="s">
        <v>42737</v>
      </c>
      <c r="C7822" s="128" t="s">
        <v>19435</v>
      </c>
      <c r="D7822" s="128" t="s">
        <v>47649</v>
      </c>
    </row>
    <row r="7823" spans="1:4" ht="15" customHeight="1">
      <c r="A7823" s="128">
        <v>532</v>
      </c>
      <c r="B7823" s="328" t="s">
        <v>42738</v>
      </c>
      <c r="C7823" s="128" t="s">
        <v>19434</v>
      </c>
      <c r="D7823" s="128" t="s">
        <v>47650</v>
      </c>
    </row>
    <row r="7824" spans="1:4" ht="15" customHeight="1">
      <c r="A7824" s="128">
        <v>40931</v>
      </c>
      <c r="B7824" s="328" t="s">
        <v>42739</v>
      </c>
      <c r="C7824" s="128" t="s">
        <v>19435</v>
      </c>
      <c r="D7824" s="128" t="s">
        <v>47651</v>
      </c>
    </row>
    <row r="7825" spans="1:4" ht="15" customHeight="1">
      <c r="A7825" s="128">
        <v>36150</v>
      </c>
      <c r="B7825" s="328" t="s">
        <v>42740</v>
      </c>
      <c r="C7825" s="128" t="s">
        <v>19428</v>
      </c>
      <c r="D7825" s="128" t="s">
        <v>19699</v>
      </c>
    </row>
    <row r="7826" spans="1:4" ht="15" customHeight="1">
      <c r="A7826" s="128">
        <v>4760</v>
      </c>
      <c r="B7826" s="328" t="s">
        <v>42741</v>
      </c>
      <c r="C7826" s="128" t="s">
        <v>19434</v>
      </c>
      <c r="D7826" s="128" t="s">
        <v>19397</v>
      </c>
    </row>
    <row r="7827" spans="1:4" ht="15" customHeight="1">
      <c r="A7827" s="128">
        <v>41069</v>
      </c>
      <c r="B7827" s="328" t="s">
        <v>42742</v>
      </c>
      <c r="C7827" s="128" t="s">
        <v>19435</v>
      </c>
      <c r="D7827" s="128" t="s">
        <v>37439</v>
      </c>
    </row>
    <row r="7828" spans="1:4" ht="15" customHeight="1">
      <c r="A7828" s="128">
        <v>10422</v>
      </c>
      <c r="B7828" s="328" t="s">
        <v>42743</v>
      </c>
      <c r="C7828" s="128" t="s">
        <v>19428</v>
      </c>
      <c r="D7828" s="128" t="s">
        <v>37440</v>
      </c>
    </row>
    <row r="7829" spans="1:4" ht="15" customHeight="1">
      <c r="A7829" s="128">
        <v>44019</v>
      </c>
      <c r="B7829" s="328" t="s">
        <v>42744</v>
      </c>
      <c r="C7829" s="128" t="s">
        <v>19428</v>
      </c>
      <c r="D7829" s="128" t="s">
        <v>37441</v>
      </c>
    </row>
    <row r="7830" spans="1:4" ht="15" customHeight="1">
      <c r="A7830" s="128">
        <v>36520</v>
      </c>
      <c r="B7830" s="328" t="s">
        <v>42745</v>
      </c>
      <c r="C7830" s="128" t="s">
        <v>19428</v>
      </c>
      <c r="D7830" s="128" t="s">
        <v>37442</v>
      </c>
    </row>
    <row r="7831" spans="1:4" ht="15" customHeight="1">
      <c r="A7831" s="128">
        <v>42319</v>
      </c>
      <c r="B7831" s="328" t="s">
        <v>42746</v>
      </c>
      <c r="C7831" s="128" t="s">
        <v>19428</v>
      </c>
      <c r="D7831" s="128" t="s">
        <v>37443</v>
      </c>
    </row>
    <row r="7832" spans="1:4" ht="15" customHeight="1">
      <c r="A7832" s="128">
        <v>10420</v>
      </c>
      <c r="B7832" s="328" t="s">
        <v>42747</v>
      </c>
      <c r="C7832" s="128" t="s">
        <v>19428</v>
      </c>
      <c r="D7832" s="128" t="s">
        <v>37444</v>
      </c>
    </row>
    <row r="7833" spans="1:4" ht="15" customHeight="1">
      <c r="A7833" s="128">
        <v>10421</v>
      </c>
      <c r="B7833" s="328" t="s">
        <v>42748</v>
      </c>
      <c r="C7833" s="128" t="s">
        <v>19428</v>
      </c>
      <c r="D7833" s="128" t="s">
        <v>37445</v>
      </c>
    </row>
    <row r="7834" spans="1:4" ht="15" customHeight="1">
      <c r="A7834" s="128">
        <v>11786</v>
      </c>
      <c r="B7834" s="328" t="s">
        <v>42749</v>
      </c>
      <c r="C7834" s="128" t="s">
        <v>19428</v>
      </c>
      <c r="D7834" s="128" t="s">
        <v>37446</v>
      </c>
    </row>
    <row r="7835" spans="1:4" ht="15" customHeight="1">
      <c r="A7835" s="128">
        <v>10</v>
      </c>
      <c r="B7835" s="328" t="s">
        <v>42750</v>
      </c>
      <c r="C7835" s="128" t="s">
        <v>19428</v>
      </c>
      <c r="D7835" s="128" t="s">
        <v>19507</v>
      </c>
    </row>
    <row r="7836" spans="1:4" ht="15" customHeight="1">
      <c r="A7836" s="128">
        <v>4815</v>
      </c>
      <c r="B7836" s="328" t="s">
        <v>42751</v>
      </c>
      <c r="C7836" s="128" t="s">
        <v>19428</v>
      </c>
      <c r="D7836" s="128" t="s">
        <v>36426</v>
      </c>
    </row>
    <row r="7837" spans="1:4" ht="15" customHeight="1">
      <c r="A7837" s="128">
        <v>541</v>
      </c>
      <c r="B7837" s="328" t="s">
        <v>42752</v>
      </c>
      <c r="C7837" s="128" t="s">
        <v>19428</v>
      </c>
      <c r="D7837" s="128" t="s">
        <v>41705</v>
      </c>
    </row>
    <row r="7838" spans="1:4" ht="15" customHeight="1">
      <c r="A7838" s="128">
        <v>542</v>
      </c>
      <c r="B7838" s="328" t="s">
        <v>42753</v>
      </c>
      <c r="C7838" s="128" t="s">
        <v>19428</v>
      </c>
      <c r="D7838" s="128" t="s">
        <v>47652</v>
      </c>
    </row>
    <row r="7839" spans="1:4" ht="15" customHeight="1">
      <c r="A7839" s="128">
        <v>540</v>
      </c>
      <c r="B7839" s="328" t="s">
        <v>42754</v>
      </c>
      <c r="C7839" s="128" t="s">
        <v>19428</v>
      </c>
      <c r="D7839" s="128" t="s">
        <v>47653</v>
      </c>
    </row>
    <row r="7840" spans="1:4" ht="15" customHeight="1">
      <c r="A7840" s="128">
        <v>38364</v>
      </c>
      <c r="B7840" s="328" t="s">
        <v>42755</v>
      </c>
      <c r="C7840" s="128" t="s">
        <v>19428</v>
      </c>
      <c r="D7840" s="128" t="s">
        <v>47654</v>
      </c>
    </row>
    <row r="7841" spans="1:4" ht="15" customHeight="1">
      <c r="A7841" s="128">
        <v>11692</v>
      </c>
      <c r="B7841" s="328" t="s">
        <v>42756</v>
      </c>
      <c r="C7841" s="128" t="s">
        <v>19429</v>
      </c>
      <c r="D7841" s="128" t="s">
        <v>37447</v>
      </c>
    </row>
    <row r="7842" spans="1:4" ht="15" customHeight="1">
      <c r="A7842" s="128">
        <v>1746</v>
      </c>
      <c r="B7842" s="328" t="s">
        <v>42757</v>
      </c>
      <c r="C7842" s="128" t="s">
        <v>19428</v>
      </c>
      <c r="D7842" s="128" t="s">
        <v>47655</v>
      </c>
    </row>
    <row r="7843" spans="1:4" ht="15" customHeight="1">
      <c r="A7843" s="128">
        <v>1748</v>
      </c>
      <c r="B7843" s="328" t="s">
        <v>42758</v>
      </c>
      <c r="C7843" s="128" t="s">
        <v>19428</v>
      </c>
      <c r="D7843" s="128" t="s">
        <v>47656</v>
      </c>
    </row>
    <row r="7844" spans="1:4" ht="15" customHeight="1">
      <c r="A7844" s="128">
        <v>1749</v>
      </c>
      <c r="B7844" s="328" t="s">
        <v>42759</v>
      </c>
      <c r="C7844" s="128" t="s">
        <v>19428</v>
      </c>
      <c r="D7844" s="128" t="s">
        <v>47657</v>
      </c>
    </row>
    <row r="7845" spans="1:4" ht="15" customHeight="1">
      <c r="A7845" s="128">
        <v>37412</v>
      </c>
      <c r="B7845" s="328" t="s">
        <v>42760</v>
      </c>
      <c r="C7845" s="128" t="s">
        <v>19428</v>
      </c>
      <c r="D7845" s="128" t="s">
        <v>36663</v>
      </c>
    </row>
    <row r="7846" spans="1:4" ht="15" customHeight="1">
      <c r="A7846" s="128">
        <v>1745</v>
      </c>
      <c r="B7846" s="328" t="s">
        <v>42761</v>
      </c>
      <c r="C7846" s="128" t="s">
        <v>19428</v>
      </c>
      <c r="D7846" s="128" t="s">
        <v>47658</v>
      </c>
    </row>
    <row r="7847" spans="1:4" ht="15" customHeight="1">
      <c r="A7847" s="128">
        <v>1750</v>
      </c>
      <c r="B7847" s="328" t="s">
        <v>42762</v>
      </c>
      <c r="C7847" s="128" t="s">
        <v>19428</v>
      </c>
      <c r="D7847" s="128" t="s">
        <v>47659</v>
      </c>
    </row>
    <row r="7848" spans="1:4" ht="15" customHeight="1">
      <c r="A7848" s="128">
        <v>11687</v>
      </c>
      <c r="B7848" s="328" t="s">
        <v>42763</v>
      </c>
      <c r="C7848" s="128" t="s">
        <v>19430</v>
      </c>
      <c r="D7848" s="128" t="s">
        <v>47660</v>
      </c>
    </row>
    <row r="7849" spans="1:4" ht="15" customHeight="1">
      <c r="A7849" s="128">
        <v>11689</v>
      </c>
      <c r="B7849" s="328" t="s">
        <v>42764</v>
      </c>
      <c r="C7849" s="128" t="s">
        <v>19430</v>
      </c>
      <c r="D7849" s="128" t="s">
        <v>47661</v>
      </c>
    </row>
    <row r="7850" spans="1:4" ht="15" customHeight="1">
      <c r="A7850" s="128">
        <v>11693</v>
      </c>
      <c r="B7850" s="328" t="s">
        <v>42765</v>
      </c>
      <c r="C7850" s="128" t="s">
        <v>19429</v>
      </c>
      <c r="D7850" s="128" t="s">
        <v>38118</v>
      </c>
    </row>
    <row r="7851" spans="1:4" ht="15" customHeight="1">
      <c r="A7851" s="128">
        <v>36215</v>
      </c>
      <c r="B7851" s="328" t="s">
        <v>42766</v>
      </c>
      <c r="C7851" s="128" t="s">
        <v>19428</v>
      </c>
      <c r="D7851" s="128" t="s">
        <v>47662</v>
      </c>
    </row>
    <row r="7852" spans="1:4" ht="15" customHeight="1">
      <c r="A7852" s="128">
        <v>42439</v>
      </c>
      <c r="B7852" s="328" t="s">
        <v>42767</v>
      </c>
      <c r="C7852" s="128" t="s">
        <v>19428</v>
      </c>
      <c r="D7852" s="128" t="s">
        <v>37448</v>
      </c>
    </row>
    <row r="7853" spans="1:4" ht="15" customHeight="1">
      <c r="A7853" s="128">
        <v>38381</v>
      </c>
      <c r="B7853" s="328" t="s">
        <v>42768</v>
      </c>
      <c r="C7853" s="128" t="s">
        <v>19428</v>
      </c>
      <c r="D7853" s="128" t="s">
        <v>40331</v>
      </c>
    </row>
    <row r="7854" spans="1:4" ht="15" customHeight="1">
      <c r="A7854" s="128">
        <v>39621</v>
      </c>
      <c r="B7854" s="328" t="s">
        <v>42769</v>
      </c>
      <c r="C7854" s="128" t="s">
        <v>19436</v>
      </c>
      <c r="D7854" s="128" t="s">
        <v>47663</v>
      </c>
    </row>
    <row r="7855" spans="1:4" ht="15" customHeight="1">
      <c r="A7855" s="128">
        <v>39624</v>
      </c>
      <c r="B7855" s="328" t="s">
        <v>42770</v>
      </c>
      <c r="C7855" s="128" t="s">
        <v>19436</v>
      </c>
      <c r="D7855" s="128" t="s">
        <v>47664</v>
      </c>
    </row>
    <row r="7856" spans="1:4" ht="15" customHeight="1">
      <c r="A7856" s="128">
        <v>39615</v>
      </c>
      <c r="B7856" s="328" t="s">
        <v>42771</v>
      </c>
      <c r="C7856" s="128" t="s">
        <v>19428</v>
      </c>
      <c r="D7856" s="128" t="s">
        <v>47665</v>
      </c>
    </row>
    <row r="7857" spans="1:4" ht="15" customHeight="1">
      <c r="A7857" s="128">
        <v>39620</v>
      </c>
      <c r="B7857" s="328" t="s">
        <v>42772</v>
      </c>
      <c r="C7857" s="128" t="s">
        <v>19428</v>
      </c>
      <c r="D7857" s="128" t="s">
        <v>47666</v>
      </c>
    </row>
    <row r="7858" spans="1:4" ht="15" customHeight="1">
      <c r="A7858" s="128">
        <v>39623</v>
      </c>
      <c r="B7858" s="328" t="s">
        <v>42773</v>
      </c>
      <c r="C7858" s="128" t="s">
        <v>19428</v>
      </c>
      <c r="D7858" s="128" t="s">
        <v>47667</v>
      </c>
    </row>
    <row r="7859" spans="1:4" ht="15" customHeight="1">
      <c r="A7859" s="128">
        <v>36207</v>
      </c>
      <c r="B7859" s="328" t="s">
        <v>42774</v>
      </c>
      <c r="C7859" s="128" t="s">
        <v>19428</v>
      </c>
      <c r="D7859" s="128" t="s">
        <v>47668</v>
      </c>
    </row>
    <row r="7860" spans="1:4" ht="15" customHeight="1">
      <c r="A7860" s="128">
        <v>36209</v>
      </c>
      <c r="B7860" s="328" t="s">
        <v>42775</v>
      </c>
      <c r="C7860" s="128" t="s">
        <v>19428</v>
      </c>
      <c r="D7860" s="128" t="s">
        <v>47669</v>
      </c>
    </row>
    <row r="7861" spans="1:4" ht="15" customHeight="1">
      <c r="A7861" s="128">
        <v>36210</v>
      </c>
      <c r="B7861" s="328" t="s">
        <v>42776</v>
      </c>
      <c r="C7861" s="128" t="s">
        <v>19428</v>
      </c>
      <c r="D7861" s="128" t="s">
        <v>47670</v>
      </c>
    </row>
    <row r="7862" spans="1:4" ht="15" customHeight="1">
      <c r="A7862" s="128">
        <v>36204</v>
      </c>
      <c r="B7862" s="328" t="s">
        <v>42777</v>
      </c>
      <c r="C7862" s="128" t="s">
        <v>19428</v>
      </c>
      <c r="D7862" s="128" t="s">
        <v>47671</v>
      </c>
    </row>
    <row r="7863" spans="1:4" ht="15" customHeight="1">
      <c r="A7863" s="128">
        <v>36205</v>
      </c>
      <c r="B7863" s="328" t="s">
        <v>42778</v>
      </c>
      <c r="C7863" s="128" t="s">
        <v>19428</v>
      </c>
      <c r="D7863" s="128" t="s">
        <v>47672</v>
      </c>
    </row>
    <row r="7864" spans="1:4" ht="15" customHeight="1">
      <c r="A7864" s="128">
        <v>36081</v>
      </c>
      <c r="B7864" s="328" t="s">
        <v>42779</v>
      </c>
      <c r="C7864" s="128" t="s">
        <v>19428</v>
      </c>
      <c r="D7864" s="128" t="s">
        <v>47673</v>
      </c>
    </row>
    <row r="7865" spans="1:4" ht="15" customHeight="1">
      <c r="A7865" s="128">
        <v>36206</v>
      </c>
      <c r="B7865" s="328" t="s">
        <v>42780</v>
      </c>
      <c r="C7865" s="128" t="s">
        <v>19428</v>
      </c>
      <c r="D7865" s="128" t="s">
        <v>47674</v>
      </c>
    </row>
    <row r="7866" spans="1:4" ht="15" customHeight="1">
      <c r="A7866" s="128">
        <v>36218</v>
      </c>
      <c r="B7866" s="328" t="s">
        <v>42781</v>
      </c>
      <c r="C7866" s="128" t="s">
        <v>19428</v>
      </c>
      <c r="D7866" s="128" t="s">
        <v>19508</v>
      </c>
    </row>
    <row r="7867" spans="1:4" ht="15" customHeight="1">
      <c r="A7867" s="128">
        <v>36220</v>
      </c>
      <c r="B7867" s="328" t="s">
        <v>42782</v>
      </c>
      <c r="C7867" s="128" t="s">
        <v>19428</v>
      </c>
      <c r="D7867" s="128" t="s">
        <v>19509</v>
      </c>
    </row>
    <row r="7868" spans="1:4" ht="15" customHeight="1">
      <c r="A7868" s="128">
        <v>36080</v>
      </c>
      <c r="B7868" s="328" t="s">
        <v>42783</v>
      </c>
      <c r="C7868" s="128" t="s">
        <v>19428</v>
      </c>
      <c r="D7868" s="128" t="s">
        <v>19510</v>
      </c>
    </row>
    <row r="7869" spans="1:4" ht="15" customHeight="1">
      <c r="A7869" s="128">
        <v>36223</v>
      </c>
      <c r="B7869" s="328" t="s">
        <v>42784</v>
      </c>
      <c r="C7869" s="128" t="s">
        <v>19428</v>
      </c>
      <c r="D7869" s="128" t="s">
        <v>19511</v>
      </c>
    </row>
    <row r="7870" spans="1:4" ht="15" customHeight="1">
      <c r="A7870" s="128">
        <v>546</v>
      </c>
      <c r="B7870" s="328" t="s">
        <v>42785</v>
      </c>
      <c r="C7870" s="128" t="s">
        <v>19431</v>
      </c>
      <c r="D7870" s="128" t="s">
        <v>18802</v>
      </c>
    </row>
    <row r="7871" spans="1:4" ht="15" customHeight="1">
      <c r="A7871" s="128">
        <v>566</v>
      </c>
      <c r="B7871" s="328" t="s">
        <v>42786</v>
      </c>
      <c r="C7871" s="128" t="s">
        <v>19430</v>
      </c>
      <c r="D7871" s="128" t="s">
        <v>36514</v>
      </c>
    </row>
    <row r="7872" spans="1:4" ht="15" customHeight="1">
      <c r="A7872" s="128">
        <v>565</v>
      </c>
      <c r="B7872" s="328" t="s">
        <v>42787</v>
      </c>
      <c r="C7872" s="128" t="s">
        <v>19430</v>
      </c>
      <c r="D7872" s="128" t="s">
        <v>21916</v>
      </c>
    </row>
    <row r="7873" spans="1:4" ht="15" customHeight="1">
      <c r="A7873" s="128">
        <v>555</v>
      </c>
      <c r="B7873" s="328" t="s">
        <v>42788</v>
      </c>
      <c r="C7873" s="128" t="s">
        <v>19430</v>
      </c>
      <c r="D7873" s="128" t="s">
        <v>21980</v>
      </c>
    </row>
    <row r="7874" spans="1:4" ht="15" customHeight="1">
      <c r="A7874" s="128">
        <v>557</v>
      </c>
      <c r="B7874" s="328" t="s">
        <v>42789</v>
      </c>
      <c r="C7874" s="128" t="s">
        <v>19430</v>
      </c>
      <c r="D7874" s="128" t="s">
        <v>47675</v>
      </c>
    </row>
    <row r="7875" spans="1:4" ht="15" customHeight="1">
      <c r="A7875" s="128">
        <v>552</v>
      </c>
      <c r="B7875" s="328" t="s">
        <v>42790</v>
      </c>
      <c r="C7875" s="128" t="s">
        <v>19430</v>
      </c>
      <c r="D7875" s="128" t="s">
        <v>18505</v>
      </c>
    </row>
    <row r="7876" spans="1:4" ht="15" customHeight="1">
      <c r="A7876" s="128">
        <v>563</v>
      </c>
      <c r="B7876" s="328" t="s">
        <v>42791</v>
      </c>
      <c r="C7876" s="128" t="s">
        <v>19430</v>
      </c>
      <c r="D7876" s="128" t="s">
        <v>38404</v>
      </c>
    </row>
    <row r="7877" spans="1:4" ht="15" customHeight="1">
      <c r="A7877" s="128">
        <v>549</v>
      </c>
      <c r="B7877" s="328" t="s">
        <v>42792</v>
      </c>
      <c r="C7877" s="128" t="s">
        <v>19430</v>
      </c>
      <c r="D7877" s="128" t="s">
        <v>37795</v>
      </c>
    </row>
    <row r="7878" spans="1:4" ht="15" customHeight="1">
      <c r="A7878" s="128">
        <v>551</v>
      </c>
      <c r="B7878" s="328" t="s">
        <v>42793</v>
      </c>
      <c r="C7878" s="128" t="s">
        <v>19430</v>
      </c>
      <c r="D7878" s="128" t="s">
        <v>47676</v>
      </c>
    </row>
    <row r="7879" spans="1:4" ht="15" customHeight="1">
      <c r="A7879" s="128">
        <v>559</v>
      </c>
      <c r="B7879" s="328" t="s">
        <v>42794</v>
      </c>
      <c r="C7879" s="128" t="s">
        <v>19430</v>
      </c>
      <c r="D7879" s="128" t="s">
        <v>38201</v>
      </c>
    </row>
    <row r="7880" spans="1:4" ht="15" customHeight="1">
      <c r="A7880" s="128">
        <v>560</v>
      </c>
      <c r="B7880" s="328" t="s">
        <v>42795</v>
      </c>
      <c r="C7880" s="128" t="s">
        <v>19430</v>
      </c>
      <c r="D7880" s="128" t="s">
        <v>40781</v>
      </c>
    </row>
    <row r="7881" spans="1:4" ht="15" customHeight="1">
      <c r="A7881" s="128">
        <v>547</v>
      </c>
      <c r="B7881" s="328" t="s">
        <v>42796</v>
      </c>
      <c r="C7881" s="128" t="s">
        <v>19430</v>
      </c>
      <c r="D7881" s="128" t="s">
        <v>47677</v>
      </c>
    </row>
    <row r="7882" spans="1:4" ht="15" customHeight="1">
      <c r="A7882" s="128">
        <v>38127</v>
      </c>
      <c r="B7882" s="328" t="s">
        <v>42797</v>
      </c>
      <c r="C7882" s="128" t="s">
        <v>19428</v>
      </c>
      <c r="D7882" s="128" t="s">
        <v>47678</v>
      </c>
    </row>
    <row r="7883" spans="1:4" ht="15" customHeight="1">
      <c r="A7883" s="128">
        <v>38060</v>
      </c>
      <c r="B7883" s="328" t="s">
        <v>42798</v>
      </c>
      <c r="C7883" s="128" t="s">
        <v>19428</v>
      </c>
      <c r="D7883" s="128" t="s">
        <v>39188</v>
      </c>
    </row>
    <row r="7884" spans="1:4" ht="15" customHeight="1">
      <c r="A7884" s="128">
        <v>10956</v>
      </c>
      <c r="B7884" s="328" t="s">
        <v>42799</v>
      </c>
      <c r="C7884" s="128" t="s">
        <v>19428</v>
      </c>
      <c r="D7884" s="128" t="s">
        <v>36620</v>
      </c>
    </row>
    <row r="7885" spans="1:4" ht="15" customHeight="1">
      <c r="A7885" s="128">
        <v>39380</v>
      </c>
      <c r="B7885" s="328" t="s">
        <v>42800</v>
      </c>
      <c r="C7885" s="128" t="s">
        <v>19428</v>
      </c>
      <c r="D7885" s="128" t="s">
        <v>22067</v>
      </c>
    </row>
    <row r="7886" spans="1:4" ht="15" customHeight="1">
      <c r="A7886" s="128">
        <v>44172</v>
      </c>
      <c r="B7886" s="328" t="s">
        <v>42801</v>
      </c>
      <c r="C7886" s="128" t="s">
        <v>19428</v>
      </c>
      <c r="D7886" s="128" t="s">
        <v>19346</v>
      </c>
    </row>
    <row r="7887" spans="1:4" ht="15" customHeight="1">
      <c r="A7887" s="128">
        <v>37597</v>
      </c>
      <c r="B7887" s="328" t="s">
        <v>42802</v>
      </c>
      <c r="C7887" s="128" t="s">
        <v>19428</v>
      </c>
      <c r="D7887" s="128" t="s">
        <v>47679</v>
      </c>
    </row>
    <row r="7888" spans="1:4" ht="15" customHeight="1">
      <c r="A7888" s="128">
        <v>183</v>
      </c>
      <c r="B7888" s="328" t="s">
        <v>42803</v>
      </c>
      <c r="C7888" s="128" t="s">
        <v>19437</v>
      </c>
      <c r="D7888" s="128" t="s">
        <v>47680</v>
      </c>
    </row>
    <row r="7889" spans="1:4" ht="15" customHeight="1">
      <c r="A7889" s="128">
        <v>184</v>
      </c>
      <c r="B7889" s="328" t="s">
        <v>42804</v>
      </c>
      <c r="C7889" s="128" t="s">
        <v>19437</v>
      </c>
      <c r="D7889" s="128" t="s">
        <v>47681</v>
      </c>
    </row>
    <row r="7890" spans="1:4" ht="15" customHeight="1">
      <c r="A7890" s="128">
        <v>181</v>
      </c>
      <c r="B7890" s="328" t="s">
        <v>42805</v>
      </c>
      <c r="C7890" s="128" t="s">
        <v>19437</v>
      </c>
      <c r="D7890" s="128" t="s">
        <v>47682</v>
      </c>
    </row>
    <row r="7891" spans="1:4" ht="15" customHeight="1">
      <c r="A7891" s="128">
        <v>20001</v>
      </c>
      <c r="B7891" s="328" t="s">
        <v>42806</v>
      </c>
      <c r="C7891" s="128" t="s">
        <v>19437</v>
      </c>
      <c r="D7891" s="128" t="s">
        <v>40291</v>
      </c>
    </row>
    <row r="7892" spans="1:4" ht="15" customHeight="1">
      <c r="A7892" s="128">
        <v>39837</v>
      </c>
      <c r="B7892" s="328" t="s">
        <v>42807</v>
      </c>
      <c r="C7892" s="128" t="s">
        <v>19437</v>
      </c>
      <c r="D7892" s="128" t="s">
        <v>47683</v>
      </c>
    </row>
    <row r="7893" spans="1:4" ht="15" customHeight="1">
      <c r="A7893" s="128">
        <v>43366</v>
      </c>
      <c r="B7893" s="328" t="s">
        <v>42808</v>
      </c>
      <c r="C7893" s="128" t="s">
        <v>19431</v>
      </c>
      <c r="D7893" s="128" t="s">
        <v>19339</v>
      </c>
    </row>
    <row r="7894" spans="1:4" ht="15" customHeight="1">
      <c r="A7894" s="128">
        <v>10535</v>
      </c>
      <c r="B7894" s="328" t="s">
        <v>42809</v>
      </c>
      <c r="C7894" s="128" t="s">
        <v>19428</v>
      </c>
      <c r="D7894" s="128" t="s">
        <v>47684</v>
      </c>
    </row>
    <row r="7895" spans="1:4" ht="15" customHeight="1">
      <c r="A7895" s="128">
        <v>10537</v>
      </c>
      <c r="B7895" s="328" t="s">
        <v>42810</v>
      </c>
      <c r="C7895" s="128" t="s">
        <v>19428</v>
      </c>
      <c r="D7895" s="128" t="s">
        <v>47685</v>
      </c>
    </row>
    <row r="7896" spans="1:4" ht="15" customHeight="1">
      <c r="A7896" s="128">
        <v>13891</v>
      </c>
      <c r="B7896" s="328" t="s">
        <v>42811</v>
      </c>
      <c r="C7896" s="128" t="s">
        <v>19428</v>
      </c>
      <c r="D7896" s="128" t="s">
        <v>47686</v>
      </c>
    </row>
    <row r="7897" spans="1:4" ht="15" customHeight="1">
      <c r="A7897" s="128">
        <v>44492</v>
      </c>
      <c r="B7897" s="328" t="s">
        <v>42812</v>
      </c>
      <c r="C7897" s="128" t="s">
        <v>19428</v>
      </c>
      <c r="D7897" s="128" t="s">
        <v>47687</v>
      </c>
    </row>
    <row r="7898" spans="1:4" ht="15" customHeight="1">
      <c r="A7898" s="128">
        <v>36396</v>
      </c>
      <c r="B7898" s="328" t="s">
        <v>42813</v>
      </c>
      <c r="C7898" s="128" t="s">
        <v>19428</v>
      </c>
      <c r="D7898" s="128" t="s">
        <v>47688</v>
      </c>
    </row>
    <row r="7899" spans="1:4" ht="15" customHeight="1">
      <c r="A7899" s="128">
        <v>36397</v>
      </c>
      <c r="B7899" s="328" t="s">
        <v>42814</v>
      </c>
      <c r="C7899" s="128" t="s">
        <v>19428</v>
      </c>
      <c r="D7899" s="128" t="s">
        <v>47689</v>
      </c>
    </row>
    <row r="7900" spans="1:4" ht="15" customHeight="1">
      <c r="A7900" s="128">
        <v>36398</v>
      </c>
      <c r="B7900" s="328" t="s">
        <v>42815</v>
      </c>
      <c r="C7900" s="128" t="s">
        <v>19428</v>
      </c>
      <c r="D7900" s="128" t="s">
        <v>47690</v>
      </c>
    </row>
    <row r="7901" spans="1:4" ht="15" customHeight="1">
      <c r="A7901" s="128">
        <v>647</v>
      </c>
      <c r="B7901" s="328" t="s">
        <v>42816</v>
      </c>
      <c r="C7901" s="128" t="s">
        <v>19434</v>
      </c>
      <c r="D7901" s="128" t="s">
        <v>19106</v>
      </c>
    </row>
    <row r="7902" spans="1:4" ht="15" customHeight="1">
      <c r="A7902" s="128">
        <v>40920</v>
      </c>
      <c r="B7902" s="328" t="s">
        <v>42817</v>
      </c>
      <c r="C7902" s="128" t="s">
        <v>19435</v>
      </c>
      <c r="D7902" s="128" t="s">
        <v>47691</v>
      </c>
    </row>
    <row r="7903" spans="1:4" ht="15" customHeight="1">
      <c r="A7903" s="128">
        <v>715</v>
      </c>
      <c r="B7903" s="328" t="s">
        <v>42818</v>
      </c>
      <c r="C7903" s="128" t="s">
        <v>19428</v>
      </c>
      <c r="D7903" s="128" t="s">
        <v>19049</v>
      </c>
    </row>
    <row r="7904" spans="1:4" ht="15" customHeight="1">
      <c r="A7904" s="128">
        <v>716</v>
      </c>
      <c r="B7904" s="328" t="s">
        <v>42819</v>
      </c>
      <c r="C7904" s="128" t="s">
        <v>19428</v>
      </c>
      <c r="D7904" s="128" t="s">
        <v>19555</v>
      </c>
    </row>
    <row r="7905" spans="1:4" ht="15" customHeight="1">
      <c r="A7905" s="128">
        <v>38783</v>
      </c>
      <c r="B7905" s="328" t="s">
        <v>42820</v>
      </c>
      <c r="C7905" s="128" t="s">
        <v>19428</v>
      </c>
      <c r="D7905" s="128" t="s">
        <v>19513</v>
      </c>
    </row>
    <row r="7906" spans="1:4" ht="15" customHeight="1">
      <c r="A7906" s="128">
        <v>37593</v>
      </c>
      <c r="B7906" s="328" t="s">
        <v>42821</v>
      </c>
      <c r="C7906" s="128" t="s">
        <v>19428</v>
      </c>
      <c r="D7906" s="128" t="s">
        <v>18682</v>
      </c>
    </row>
    <row r="7907" spans="1:4" ht="15" customHeight="1">
      <c r="A7907" s="128">
        <v>37594</v>
      </c>
      <c r="B7907" s="328" t="s">
        <v>42822</v>
      </c>
      <c r="C7907" s="128" t="s">
        <v>19428</v>
      </c>
      <c r="D7907" s="128" t="s">
        <v>19752</v>
      </c>
    </row>
    <row r="7908" spans="1:4" ht="15" customHeight="1">
      <c r="A7908" s="128">
        <v>37592</v>
      </c>
      <c r="B7908" s="328" t="s">
        <v>42823</v>
      </c>
      <c r="C7908" s="128" t="s">
        <v>19428</v>
      </c>
      <c r="D7908" s="128" t="s">
        <v>18437</v>
      </c>
    </row>
    <row r="7909" spans="1:4" ht="15" customHeight="1">
      <c r="A7909" s="128">
        <v>7270</v>
      </c>
      <c r="B7909" s="328" t="s">
        <v>42824</v>
      </c>
      <c r="C7909" s="128" t="s">
        <v>19428</v>
      </c>
      <c r="D7909" s="128" t="s">
        <v>18541</v>
      </c>
    </row>
    <row r="7910" spans="1:4" ht="15" customHeight="1">
      <c r="A7910" s="128">
        <v>7267</v>
      </c>
      <c r="B7910" s="328" t="s">
        <v>42825</v>
      </c>
      <c r="C7910" s="128" t="s">
        <v>19428</v>
      </c>
      <c r="D7910" s="128" t="s">
        <v>18605</v>
      </c>
    </row>
    <row r="7911" spans="1:4" ht="15" customHeight="1">
      <c r="A7911" s="128">
        <v>7271</v>
      </c>
      <c r="B7911" s="328" t="s">
        <v>42826</v>
      </c>
      <c r="C7911" s="128" t="s">
        <v>19428</v>
      </c>
      <c r="D7911" s="128" t="s">
        <v>18657</v>
      </c>
    </row>
    <row r="7912" spans="1:4" ht="15" customHeight="1">
      <c r="A7912" s="128">
        <v>7268</v>
      </c>
      <c r="B7912" s="328" t="s">
        <v>42827</v>
      </c>
      <c r="C7912" s="128" t="s">
        <v>19428</v>
      </c>
      <c r="D7912" s="128" t="s">
        <v>19353</v>
      </c>
    </row>
    <row r="7913" spans="1:4" ht="15" customHeight="1">
      <c r="A7913" s="128">
        <v>34556</v>
      </c>
      <c r="B7913" s="328" t="s">
        <v>42828</v>
      </c>
      <c r="C7913" s="128" t="s">
        <v>19428</v>
      </c>
      <c r="D7913" s="128" t="s">
        <v>21764</v>
      </c>
    </row>
    <row r="7914" spans="1:4" ht="15" customHeight="1">
      <c r="A7914" s="128">
        <v>37873</v>
      </c>
      <c r="B7914" s="328" t="s">
        <v>42829</v>
      </c>
      <c r="C7914" s="128" t="s">
        <v>19428</v>
      </c>
      <c r="D7914" s="128" t="s">
        <v>19516</v>
      </c>
    </row>
    <row r="7915" spans="1:4" ht="15" customHeight="1">
      <c r="A7915" s="128">
        <v>34564</v>
      </c>
      <c r="B7915" s="328" t="s">
        <v>42830</v>
      </c>
      <c r="C7915" s="128" t="s">
        <v>19428</v>
      </c>
      <c r="D7915" s="128" t="s">
        <v>47692</v>
      </c>
    </row>
    <row r="7916" spans="1:4" ht="15" customHeight="1">
      <c r="A7916" s="128">
        <v>34565</v>
      </c>
      <c r="B7916" s="328" t="s">
        <v>42831</v>
      </c>
      <c r="C7916" s="128" t="s">
        <v>19428</v>
      </c>
      <c r="D7916" s="128" t="s">
        <v>18564</v>
      </c>
    </row>
    <row r="7917" spans="1:4" ht="15" customHeight="1">
      <c r="A7917" s="128">
        <v>38590</v>
      </c>
      <c r="B7917" s="328" t="s">
        <v>42832</v>
      </c>
      <c r="C7917" s="128" t="s">
        <v>19428</v>
      </c>
      <c r="D7917" s="128" t="s">
        <v>19450</v>
      </c>
    </row>
    <row r="7918" spans="1:4" ht="15" customHeight="1">
      <c r="A7918" s="128">
        <v>34566</v>
      </c>
      <c r="B7918" s="328" t="s">
        <v>42833</v>
      </c>
      <c r="C7918" s="128" t="s">
        <v>19428</v>
      </c>
      <c r="D7918" s="128" t="s">
        <v>18624</v>
      </c>
    </row>
    <row r="7919" spans="1:4" ht="15" customHeight="1">
      <c r="A7919" s="128">
        <v>34567</v>
      </c>
      <c r="B7919" s="328" t="s">
        <v>42834</v>
      </c>
      <c r="C7919" s="128" t="s">
        <v>19428</v>
      </c>
      <c r="D7919" s="128" t="s">
        <v>19150</v>
      </c>
    </row>
    <row r="7920" spans="1:4" ht="15" customHeight="1">
      <c r="A7920" s="128">
        <v>38591</v>
      </c>
      <c r="B7920" s="328" t="s">
        <v>42835</v>
      </c>
      <c r="C7920" s="128" t="s">
        <v>19428</v>
      </c>
      <c r="D7920" s="128" t="s">
        <v>21616</v>
      </c>
    </row>
    <row r="7921" spans="1:4" ht="15" customHeight="1">
      <c r="A7921" s="128">
        <v>34568</v>
      </c>
      <c r="B7921" s="328" t="s">
        <v>42836</v>
      </c>
      <c r="C7921" s="128" t="s">
        <v>19428</v>
      </c>
      <c r="D7921" s="128" t="s">
        <v>36488</v>
      </c>
    </row>
    <row r="7922" spans="1:4" ht="15" customHeight="1">
      <c r="A7922" s="128">
        <v>34569</v>
      </c>
      <c r="B7922" s="328" t="s">
        <v>42837</v>
      </c>
      <c r="C7922" s="128" t="s">
        <v>19428</v>
      </c>
      <c r="D7922" s="128" t="s">
        <v>18564</v>
      </c>
    </row>
    <row r="7923" spans="1:4" ht="15" customHeight="1">
      <c r="A7923" s="128">
        <v>34570</v>
      </c>
      <c r="B7923" s="328" t="s">
        <v>42838</v>
      </c>
      <c r="C7923" s="128" t="s">
        <v>19428</v>
      </c>
      <c r="D7923" s="128" t="s">
        <v>19319</v>
      </c>
    </row>
    <row r="7924" spans="1:4" ht="15" customHeight="1">
      <c r="A7924" s="128">
        <v>25070</v>
      </c>
      <c r="B7924" s="328" t="s">
        <v>42839</v>
      </c>
      <c r="C7924" s="128" t="s">
        <v>19428</v>
      </c>
      <c r="D7924" s="128" t="s">
        <v>21670</v>
      </c>
    </row>
    <row r="7925" spans="1:4" ht="15" customHeight="1">
      <c r="A7925" s="128">
        <v>34571</v>
      </c>
      <c r="B7925" s="328" t="s">
        <v>42840</v>
      </c>
      <c r="C7925" s="128" t="s">
        <v>19428</v>
      </c>
      <c r="D7925" s="128" t="s">
        <v>18527</v>
      </c>
    </row>
    <row r="7926" spans="1:4" ht="15" customHeight="1">
      <c r="A7926" s="128">
        <v>34573</v>
      </c>
      <c r="B7926" s="328" t="s">
        <v>42841</v>
      </c>
      <c r="C7926" s="128" t="s">
        <v>19428</v>
      </c>
      <c r="D7926" s="128" t="s">
        <v>18610</v>
      </c>
    </row>
    <row r="7927" spans="1:4" ht="15" customHeight="1">
      <c r="A7927" s="128">
        <v>37107</v>
      </c>
      <c r="B7927" s="328" t="s">
        <v>42842</v>
      </c>
      <c r="C7927" s="128" t="s">
        <v>19428</v>
      </c>
      <c r="D7927" s="128" t="s">
        <v>37535</v>
      </c>
    </row>
    <row r="7928" spans="1:4" ht="15" customHeight="1">
      <c r="A7928" s="128">
        <v>34576</v>
      </c>
      <c r="B7928" s="328" t="s">
        <v>42843</v>
      </c>
      <c r="C7928" s="128" t="s">
        <v>19428</v>
      </c>
      <c r="D7928" s="128" t="s">
        <v>18973</v>
      </c>
    </row>
    <row r="7929" spans="1:4" ht="15" customHeight="1">
      <c r="A7929" s="128">
        <v>34577</v>
      </c>
      <c r="B7929" s="328" t="s">
        <v>42844</v>
      </c>
      <c r="C7929" s="128" t="s">
        <v>19428</v>
      </c>
      <c r="D7929" s="128" t="s">
        <v>39111</v>
      </c>
    </row>
    <row r="7930" spans="1:4" ht="15" customHeight="1">
      <c r="A7930" s="128">
        <v>34578</v>
      </c>
      <c r="B7930" s="328" t="s">
        <v>42845</v>
      </c>
      <c r="C7930" s="128" t="s">
        <v>19428</v>
      </c>
      <c r="D7930" s="128" t="s">
        <v>19332</v>
      </c>
    </row>
    <row r="7931" spans="1:4" ht="15" customHeight="1">
      <c r="A7931" s="128">
        <v>34579</v>
      </c>
      <c r="B7931" s="328" t="s">
        <v>42846</v>
      </c>
      <c r="C7931" s="128" t="s">
        <v>19428</v>
      </c>
      <c r="D7931" s="128" t="s">
        <v>40782</v>
      </c>
    </row>
    <row r="7932" spans="1:4" ht="15" customHeight="1">
      <c r="A7932" s="128">
        <v>25067</v>
      </c>
      <c r="B7932" s="328" t="s">
        <v>42847</v>
      </c>
      <c r="C7932" s="128" t="s">
        <v>19428</v>
      </c>
      <c r="D7932" s="128" t="s">
        <v>21662</v>
      </c>
    </row>
    <row r="7933" spans="1:4" ht="15" customHeight="1">
      <c r="A7933" s="128">
        <v>34580</v>
      </c>
      <c r="B7933" s="328" t="s">
        <v>42848</v>
      </c>
      <c r="C7933" s="128" t="s">
        <v>19428</v>
      </c>
      <c r="D7933" s="128" t="s">
        <v>19539</v>
      </c>
    </row>
    <row r="7934" spans="1:4" ht="15" customHeight="1">
      <c r="A7934" s="128">
        <v>25071</v>
      </c>
      <c r="B7934" s="328" t="s">
        <v>42849</v>
      </c>
      <c r="C7934" s="128" t="s">
        <v>19428</v>
      </c>
      <c r="D7934" s="128" t="s">
        <v>18394</v>
      </c>
    </row>
    <row r="7935" spans="1:4" ht="15" customHeight="1">
      <c r="A7935" s="128">
        <v>44171</v>
      </c>
      <c r="B7935" s="328" t="s">
        <v>42850</v>
      </c>
      <c r="C7935" s="128" t="s">
        <v>19428</v>
      </c>
      <c r="D7935" s="128" t="s">
        <v>18633</v>
      </c>
    </row>
    <row r="7936" spans="1:4" ht="15" customHeight="1">
      <c r="A7936" s="128">
        <v>38395</v>
      </c>
      <c r="B7936" s="328" t="s">
        <v>42851</v>
      </c>
      <c r="C7936" s="128" t="s">
        <v>19428</v>
      </c>
      <c r="D7936" s="128" t="s">
        <v>19615</v>
      </c>
    </row>
    <row r="7937" spans="1:4" ht="15" customHeight="1">
      <c r="A7937" s="128">
        <v>34583</v>
      </c>
      <c r="B7937" s="328" t="s">
        <v>42852</v>
      </c>
      <c r="C7937" s="128" t="s">
        <v>19429</v>
      </c>
      <c r="D7937" s="128" t="s">
        <v>22096</v>
      </c>
    </row>
    <row r="7938" spans="1:4" ht="15" customHeight="1">
      <c r="A7938" s="128">
        <v>34584</v>
      </c>
      <c r="B7938" s="328" t="s">
        <v>42853</v>
      </c>
      <c r="C7938" s="128" t="s">
        <v>19429</v>
      </c>
      <c r="D7938" s="128" t="s">
        <v>37452</v>
      </c>
    </row>
    <row r="7939" spans="1:4" ht="15" customHeight="1">
      <c r="A7939" s="128">
        <v>709</v>
      </c>
      <c r="B7939" s="328" t="s">
        <v>42854</v>
      </c>
      <c r="C7939" s="128" t="s">
        <v>19429</v>
      </c>
      <c r="D7939" s="128" t="s">
        <v>19523</v>
      </c>
    </row>
    <row r="7940" spans="1:4" ht="15" customHeight="1">
      <c r="A7940" s="128">
        <v>34599</v>
      </c>
      <c r="B7940" s="328" t="s">
        <v>42855</v>
      </c>
      <c r="C7940" s="128" t="s">
        <v>19428</v>
      </c>
      <c r="D7940" s="128" t="s">
        <v>19694</v>
      </c>
    </row>
    <row r="7941" spans="1:4" ht="15" customHeight="1">
      <c r="A7941" s="128">
        <v>34592</v>
      </c>
      <c r="B7941" s="328" t="s">
        <v>42856</v>
      </c>
      <c r="C7941" s="128" t="s">
        <v>19428</v>
      </c>
      <c r="D7941" s="128" t="s">
        <v>19226</v>
      </c>
    </row>
    <row r="7942" spans="1:4" ht="15" customHeight="1">
      <c r="A7942" s="128">
        <v>37103</v>
      </c>
      <c r="B7942" s="328" t="s">
        <v>42857</v>
      </c>
      <c r="C7942" s="128" t="s">
        <v>19428</v>
      </c>
      <c r="D7942" s="128" t="s">
        <v>37405</v>
      </c>
    </row>
    <row r="7943" spans="1:4" ht="15" customHeight="1">
      <c r="A7943" s="128">
        <v>34555</v>
      </c>
      <c r="B7943" s="328" t="s">
        <v>42858</v>
      </c>
      <c r="C7943" s="128" t="s">
        <v>19428</v>
      </c>
      <c r="D7943" s="128" t="s">
        <v>47692</v>
      </c>
    </row>
    <row r="7944" spans="1:4" ht="15" customHeight="1">
      <c r="A7944" s="128">
        <v>674</v>
      </c>
      <c r="B7944" s="328" t="s">
        <v>42859</v>
      </c>
      <c r="C7944" s="128" t="s">
        <v>19429</v>
      </c>
      <c r="D7944" s="128" t="s">
        <v>41619</v>
      </c>
    </row>
    <row r="7945" spans="1:4" ht="15" customHeight="1">
      <c r="A7945" s="128">
        <v>34600</v>
      </c>
      <c r="B7945" s="328" t="s">
        <v>42860</v>
      </c>
      <c r="C7945" s="128" t="s">
        <v>19429</v>
      </c>
      <c r="D7945" s="128" t="s">
        <v>21618</v>
      </c>
    </row>
    <row r="7946" spans="1:4" ht="15" customHeight="1">
      <c r="A7946" s="128">
        <v>652</v>
      </c>
      <c r="B7946" s="328" t="s">
        <v>42861</v>
      </c>
      <c r="C7946" s="128" t="s">
        <v>19429</v>
      </c>
      <c r="D7946" s="128" t="s">
        <v>47693</v>
      </c>
    </row>
    <row r="7947" spans="1:4" ht="15" customHeight="1">
      <c r="A7947" s="128">
        <v>651</v>
      </c>
      <c r="B7947" s="328" t="s">
        <v>42862</v>
      </c>
      <c r="C7947" s="128" t="s">
        <v>19428</v>
      </c>
      <c r="D7947" s="128" t="s">
        <v>19923</v>
      </c>
    </row>
    <row r="7948" spans="1:4" ht="15" customHeight="1">
      <c r="A7948" s="128">
        <v>654</v>
      </c>
      <c r="B7948" s="328" t="s">
        <v>42863</v>
      </c>
      <c r="C7948" s="128" t="s">
        <v>19428</v>
      </c>
      <c r="D7948" s="128" t="s">
        <v>21764</v>
      </c>
    </row>
    <row r="7949" spans="1:4" ht="15" customHeight="1">
      <c r="A7949" s="128">
        <v>650</v>
      </c>
      <c r="B7949" s="328" t="s">
        <v>42864</v>
      </c>
      <c r="C7949" s="128" t="s">
        <v>19428</v>
      </c>
      <c r="D7949" s="128" t="s">
        <v>18689</v>
      </c>
    </row>
    <row r="7950" spans="1:4" ht="15" customHeight="1">
      <c r="A7950" s="128">
        <v>718</v>
      </c>
      <c r="B7950" s="328" t="s">
        <v>42865</v>
      </c>
      <c r="C7950" s="128" t="s">
        <v>19428</v>
      </c>
      <c r="D7950" s="128" t="s">
        <v>18965</v>
      </c>
    </row>
    <row r="7951" spans="1:4" ht="15" customHeight="1">
      <c r="A7951" s="128">
        <v>11981</v>
      </c>
      <c r="B7951" s="328" t="s">
        <v>42866</v>
      </c>
      <c r="C7951" s="128" t="s">
        <v>19428</v>
      </c>
      <c r="D7951" s="128" t="s">
        <v>18898</v>
      </c>
    </row>
    <row r="7952" spans="1:4" ht="15" customHeight="1">
      <c r="A7952" s="128">
        <v>34586</v>
      </c>
      <c r="B7952" s="328" t="s">
        <v>42867</v>
      </c>
      <c r="C7952" s="128" t="s">
        <v>19428</v>
      </c>
      <c r="D7952" s="128" t="s">
        <v>19339</v>
      </c>
    </row>
    <row r="7953" spans="1:4" ht="15" customHeight="1">
      <c r="A7953" s="128">
        <v>38603</v>
      </c>
      <c r="B7953" s="328" t="s">
        <v>42868</v>
      </c>
      <c r="C7953" s="128" t="s">
        <v>19428</v>
      </c>
      <c r="D7953" s="128" t="s">
        <v>19451</v>
      </c>
    </row>
    <row r="7954" spans="1:4" ht="15" customHeight="1">
      <c r="A7954" s="128">
        <v>34588</v>
      </c>
      <c r="B7954" s="328" t="s">
        <v>42869</v>
      </c>
      <c r="C7954" s="128" t="s">
        <v>19428</v>
      </c>
      <c r="D7954" s="128" t="s">
        <v>19923</v>
      </c>
    </row>
    <row r="7955" spans="1:4" ht="15" customHeight="1">
      <c r="A7955" s="128">
        <v>34590</v>
      </c>
      <c r="B7955" s="328" t="s">
        <v>42870</v>
      </c>
      <c r="C7955" s="128" t="s">
        <v>19428</v>
      </c>
      <c r="D7955" s="128" t="s">
        <v>39243</v>
      </c>
    </row>
    <row r="7956" spans="1:4" ht="15" customHeight="1">
      <c r="A7956" s="128">
        <v>34591</v>
      </c>
      <c r="B7956" s="328" t="s">
        <v>42871</v>
      </c>
      <c r="C7956" s="128" t="s">
        <v>19428</v>
      </c>
      <c r="D7956" s="128" t="s">
        <v>21764</v>
      </c>
    </row>
    <row r="7957" spans="1:4" ht="15" customHeight="1">
      <c r="A7957" s="128">
        <v>41372</v>
      </c>
      <c r="B7957" s="328" t="s">
        <v>42872</v>
      </c>
      <c r="C7957" s="128" t="s">
        <v>19429</v>
      </c>
      <c r="D7957" s="128" t="s">
        <v>38898</v>
      </c>
    </row>
    <row r="7958" spans="1:4" ht="15" customHeight="1">
      <c r="A7958" s="128">
        <v>41371</v>
      </c>
      <c r="B7958" s="328" t="s">
        <v>42873</v>
      </c>
      <c r="C7958" s="128" t="s">
        <v>19429</v>
      </c>
      <c r="D7958" s="128" t="s">
        <v>36537</v>
      </c>
    </row>
    <row r="7959" spans="1:4" ht="15" customHeight="1">
      <c r="A7959" s="128">
        <v>40517</v>
      </c>
      <c r="B7959" s="328" t="s">
        <v>42874</v>
      </c>
      <c r="C7959" s="128" t="s">
        <v>19429</v>
      </c>
      <c r="D7959" s="128" t="s">
        <v>37453</v>
      </c>
    </row>
    <row r="7960" spans="1:4" ht="15" customHeight="1">
      <c r="A7960" s="128">
        <v>40515</v>
      </c>
      <c r="B7960" s="328" t="s">
        <v>42875</v>
      </c>
      <c r="C7960" s="128" t="s">
        <v>19429</v>
      </c>
      <c r="D7960" s="128" t="s">
        <v>37454</v>
      </c>
    </row>
    <row r="7961" spans="1:4" ht="15" customHeight="1">
      <c r="A7961" s="128">
        <v>40529</v>
      </c>
      <c r="B7961" s="328" t="s">
        <v>42876</v>
      </c>
      <c r="C7961" s="128" t="s">
        <v>19429</v>
      </c>
      <c r="D7961" s="128" t="s">
        <v>37455</v>
      </c>
    </row>
    <row r="7962" spans="1:4" ht="15" customHeight="1">
      <c r="A7962" s="128">
        <v>36170</v>
      </c>
      <c r="B7962" s="328" t="s">
        <v>42877</v>
      </c>
      <c r="C7962" s="128" t="s">
        <v>19429</v>
      </c>
      <c r="D7962" s="128" t="s">
        <v>37456</v>
      </c>
    </row>
    <row r="7963" spans="1:4" ht="15" customHeight="1">
      <c r="A7963" s="128">
        <v>40524</v>
      </c>
      <c r="B7963" s="328" t="s">
        <v>42878</v>
      </c>
      <c r="C7963" s="128" t="s">
        <v>19429</v>
      </c>
      <c r="D7963" s="128" t="s">
        <v>37457</v>
      </c>
    </row>
    <row r="7964" spans="1:4" ht="15" customHeight="1">
      <c r="A7964" s="128">
        <v>36156</v>
      </c>
      <c r="B7964" s="328" t="s">
        <v>42879</v>
      </c>
      <c r="C7964" s="128" t="s">
        <v>19429</v>
      </c>
      <c r="D7964" s="128" t="s">
        <v>37458</v>
      </c>
    </row>
    <row r="7965" spans="1:4" ht="15" customHeight="1">
      <c r="A7965" s="128">
        <v>36155</v>
      </c>
      <c r="B7965" s="328" t="s">
        <v>42880</v>
      </c>
      <c r="C7965" s="128" t="s">
        <v>19429</v>
      </c>
      <c r="D7965" s="128" t="s">
        <v>36529</v>
      </c>
    </row>
    <row r="7966" spans="1:4" ht="15" customHeight="1">
      <c r="A7966" s="128">
        <v>36154</v>
      </c>
      <c r="B7966" s="328" t="s">
        <v>42881</v>
      </c>
      <c r="C7966" s="128" t="s">
        <v>19429</v>
      </c>
      <c r="D7966" s="128" t="s">
        <v>36765</v>
      </c>
    </row>
    <row r="7967" spans="1:4" ht="15" customHeight="1">
      <c r="A7967" s="128">
        <v>695</v>
      </c>
      <c r="B7967" s="328" t="s">
        <v>42882</v>
      </c>
      <c r="C7967" s="128" t="s">
        <v>19429</v>
      </c>
      <c r="D7967" s="128" t="s">
        <v>19702</v>
      </c>
    </row>
    <row r="7968" spans="1:4" ht="15" customHeight="1">
      <c r="A7968" s="128">
        <v>679</v>
      </c>
      <c r="B7968" s="328" t="s">
        <v>42883</v>
      </c>
      <c r="C7968" s="128" t="s">
        <v>19429</v>
      </c>
      <c r="D7968" s="128" t="s">
        <v>37455</v>
      </c>
    </row>
    <row r="7969" spans="1:4" ht="15" customHeight="1">
      <c r="A7969" s="128">
        <v>711</v>
      </c>
      <c r="B7969" s="328" t="s">
        <v>42884</v>
      </c>
      <c r="C7969" s="128" t="s">
        <v>19429</v>
      </c>
      <c r="D7969" s="128" t="s">
        <v>37459</v>
      </c>
    </row>
    <row r="7970" spans="1:4" ht="15" customHeight="1">
      <c r="A7970" s="128">
        <v>712</v>
      </c>
      <c r="B7970" s="328" t="s">
        <v>42885</v>
      </c>
      <c r="C7970" s="128" t="s">
        <v>19429</v>
      </c>
      <c r="D7970" s="128" t="s">
        <v>37460</v>
      </c>
    </row>
    <row r="7971" spans="1:4" ht="15" customHeight="1">
      <c r="A7971" s="128">
        <v>12614</v>
      </c>
      <c r="B7971" s="328" t="s">
        <v>42886</v>
      </c>
      <c r="C7971" s="128" t="s">
        <v>19428</v>
      </c>
      <c r="D7971" s="128" t="s">
        <v>19073</v>
      </c>
    </row>
    <row r="7972" spans="1:4" ht="15" customHeight="1">
      <c r="A7972" s="128">
        <v>6140</v>
      </c>
      <c r="B7972" s="328" t="s">
        <v>42887</v>
      </c>
      <c r="C7972" s="128" t="s">
        <v>19428</v>
      </c>
      <c r="D7972" s="128" t="s">
        <v>18409</v>
      </c>
    </row>
    <row r="7973" spans="1:4" ht="15" customHeight="1">
      <c r="A7973" s="128">
        <v>38399</v>
      </c>
      <c r="B7973" s="328" t="s">
        <v>42888</v>
      </c>
      <c r="C7973" s="128" t="s">
        <v>19428</v>
      </c>
      <c r="D7973" s="128" t="s">
        <v>37461</v>
      </c>
    </row>
    <row r="7974" spans="1:4" ht="15" customHeight="1">
      <c r="A7974" s="128">
        <v>735</v>
      </c>
      <c r="B7974" s="328" t="s">
        <v>42889</v>
      </c>
      <c r="C7974" s="128" t="s">
        <v>19428</v>
      </c>
      <c r="D7974" s="128" t="s">
        <v>47694</v>
      </c>
    </row>
    <row r="7975" spans="1:4" ht="15" customHeight="1">
      <c r="A7975" s="128">
        <v>736</v>
      </c>
      <c r="B7975" s="328" t="s">
        <v>42890</v>
      </c>
      <c r="C7975" s="128" t="s">
        <v>19428</v>
      </c>
      <c r="D7975" s="128" t="s">
        <v>47695</v>
      </c>
    </row>
    <row r="7976" spans="1:4" ht="15" customHeight="1">
      <c r="A7976" s="128">
        <v>729</v>
      </c>
      <c r="B7976" s="328" t="s">
        <v>42891</v>
      </c>
      <c r="C7976" s="128" t="s">
        <v>19428</v>
      </c>
      <c r="D7976" s="128" t="s">
        <v>47696</v>
      </c>
    </row>
    <row r="7977" spans="1:4" ht="15" customHeight="1">
      <c r="A7977" s="128">
        <v>39925</v>
      </c>
      <c r="B7977" s="328" t="s">
        <v>42892</v>
      </c>
      <c r="C7977" s="128" t="s">
        <v>19428</v>
      </c>
      <c r="D7977" s="128" t="s">
        <v>47697</v>
      </c>
    </row>
    <row r="7978" spans="1:4" ht="15" customHeight="1">
      <c r="A7978" s="128">
        <v>731</v>
      </c>
      <c r="B7978" s="328" t="s">
        <v>42893</v>
      </c>
      <c r="C7978" s="128" t="s">
        <v>19428</v>
      </c>
      <c r="D7978" s="128" t="s">
        <v>37132</v>
      </c>
    </row>
    <row r="7979" spans="1:4" ht="15" customHeight="1">
      <c r="A7979" s="128">
        <v>10575</v>
      </c>
      <c r="B7979" s="328" t="s">
        <v>42894</v>
      </c>
      <c r="C7979" s="128" t="s">
        <v>19428</v>
      </c>
      <c r="D7979" s="128" t="s">
        <v>47698</v>
      </c>
    </row>
    <row r="7980" spans="1:4" ht="15" customHeight="1">
      <c r="A7980" s="128">
        <v>733</v>
      </c>
      <c r="B7980" s="328" t="s">
        <v>42895</v>
      </c>
      <c r="C7980" s="128" t="s">
        <v>19428</v>
      </c>
      <c r="D7980" s="128" t="s">
        <v>47699</v>
      </c>
    </row>
    <row r="7981" spans="1:4" ht="15" customHeight="1">
      <c r="A7981" s="128">
        <v>732</v>
      </c>
      <c r="B7981" s="328" t="s">
        <v>42896</v>
      </c>
      <c r="C7981" s="128" t="s">
        <v>19428</v>
      </c>
      <c r="D7981" s="128" t="s">
        <v>47700</v>
      </c>
    </row>
    <row r="7982" spans="1:4" ht="15" customHeight="1">
      <c r="A7982" s="128">
        <v>737</v>
      </c>
      <c r="B7982" s="328" t="s">
        <v>42897</v>
      </c>
      <c r="C7982" s="128" t="s">
        <v>19428</v>
      </c>
      <c r="D7982" s="128" t="s">
        <v>47701</v>
      </c>
    </row>
    <row r="7983" spans="1:4" ht="15" customHeight="1">
      <c r="A7983" s="128">
        <v>738</v>
      </c>
      <c r="B7983" s="328" t="s">
        <v>42898</v>
      </c>
      <c r="C7983" s="128" t="s">
        <v>19428</v>
      </c>
      <c r="D7983" s="128" t="s">
        <v>47702</v>
      </c>
    </row>
    <row r="7984" spans="1:4" ht="15" customHeight="1">
      <c r="A7984" s="128">
        <v>740</v>
      </c>
      <c r="B7984" s="328" t="s">
        <v>42899</v>
      </c>
      <c r="C7984" s="128" t="s">
        <v>19428</v>
      </c>
      <c r="D7984" s="128" t="s">
        <v>47703</v>
      </c>
    </row>
    <row r="7985" spans="1:4" ht="15" customHeight="1">
      <c r="A7985" s="128">
        <v>734</v>
      </c>
      <c r="B7985" s="328" t="s">
        <v>42900</v>
      </c>
      <c r="C7985" s="128" t="s">
        <v>19428</v>
      </c>
      <c r="D7985" s="128" t="s">
        <v>47704</v>
      </c>
    </row>
    <row r="7986" spans="1:4" ht="15" customHeight="1">
      <c r="A7986" s="128">
        <v>39008</v>
      </c>
      <c r="B7986" s="328" t="s">
        <v>42901</v>
      </c>
      <c r="C7986" s="128" t="s">
        <v>19428</v>
      </c>
      <c r="D7986" s="128" t="s">
        <v>47705</v>
      </c>
    </row>
    <row r="7987" spans="1:4" ht="15" customHeight="1">
      <c r="A7987" s="128">
        <v>39009</v>
      </c>
      <c r="B7987" s="328" t="s">
        <v>42902</v>
      </c>
      <c r="C7987" s="128" t="s">
        <v>19428</v>
      </c>
      <c r="D7987" s="128" t="s">
        <v>47706</v>
      </c>
    </row>
    <row r="7988" spans="1:4" ht="15" customHeight="1">
      <c r="A7988" s="128">
        <v>10587</v>
      </c>
      <c r="B7988" s="328" t="s">
        <v>42903</v>
      </c>
      <c r="C7988" s="128" t="s">
        <v>19428</v>
      </c>
      <c r="D7988" s="128" t="s">
        <v>47707</v>
      </c>
    </row>
    <row r="7989" spans="1:4" ht="15" customHeight="1">
      <c r="A7989" s="128">
        <v>759</v>
      </c>
      <c r="B7989" s="328" t="s">
        <v>42904</v>
      </c>
      <c r="C7989" s="128" t="s">
        <v>19428</v>
      </c>
      <c r="D7989" s="128" t="s">
        <v>47708</v>
      </c>
    </row>
    <row r="7990" spans="1:4" ht="15" customHeight="1">
      <c r="A7990" s="128">
        <v>761</v>
      </c>
      <c r="B7990" s="328" t="s">
        <v>42905</v>
      </c>
      <c r="C7990" s="128" t="s">
        <v>19428</v>
      </c>
      <c r="D7990" s="128" t="s">
        <v>47709</v>
      </c>
    </row>
    <row r="7991" spans="1:4" ht="15" customHeight="1">
      <c r="A7991" s="128">
        <v>750</v>
      </c>
      <c r="B7991" s="328" t="s">
        <v>42906</v>
      </c>
      <c r="C7991" s="128" t="s">
        <v>19428</v>
      </c>
      <c r="D7991" s="128" t="s">
        <v>47710</v>
      </c>
    </row>
    <row r="7992" spans="1:4" ht="15" customHeight="1">
      <c r="A7992" s="128">
        <v>755</v>
      </c>
      <c r="B7992" s="328" t="s">
        <v>42907</v>
      </c>
      <c r="C7992" s="128" t="s">
        <v>19428</v>
      </c>
      <c r="D7992" s="128" t="s">
        <v>47711</v>
      </c>
    </row>
    <row r="7993" spans="1:4" ht="15" customHeight="1">
      <c r="A7993" s="128">
        <v>749</v>
      </c>
      <c r="B7993" s="328" t="s">
        <v>42908</v>
      </c>
      <c r="C7993" s="128" t="s">
        <v>19428</v>
      </c>
      <c r="D7993" s="128" t="s">
        <v>47712</v>
      </c>
    </row>
    <row r="7994" spans="1:4" ht="15" customHeight="1">
      <c r="A7994" s="128">
        <v>756</v>
      </c>
      <c r="B7994" s="328" t="s">
        <v>42909</v>
      </c>
      <c r="C7994" s="128" t="s">
        <v>19428</v>
      </c>
      <c r="D7994" s="128" t="s">
        <v>47713</v>
      </c>
    </row>
    <row r="7995" spans="1:4" ht="15" customHeight="1">
      <c r="A7995" s="128">
        <v>757</v>
      </c>
      <c r="B7995" s="328" t="s">
        <v>42910</v>
      </c>
      <c r="C7995" s="128" t="s">
        <v>19428</v>
      </c>
      <c r="D7995" s="128" t="s">
        <v>47714</v>
      </c>
    </row>
    <row r="7996" spans="1:4" ht="15" customHeight="1">
      <c r="A7996" s="128">
        <v>10588</v>
      </c>
      <c r="B7996" s="328" t="s">
        <v>42911</v>
      </c>
      <c r="C7996" s="128" t="s">
        <v>19428</v>
      </c>
      <c r="D7996" s="128" t="s">
        <v>47715</v>
      </c>
    </row>
    <row r="7997" spans="1:4" ht="15" customHeight="1">
      <c r="A7997" s="128">
        <v>10592</v>
      </c>
      <c r="B7997" s="328" t="s">
        <v>42912</v>
      </c>
      <c r="C7997" s="128" t="s">
        <v>19428</v>
      </c>
      <c r="D7997" s="128" t="s">
        <v>47716</v>
      </c>
    </row>
    <row r="7998" spans="1:4" ht="15" customHeight="1">
      <c r="A7998" s="128">
        <v>10589</v>
      </c>
      <c r="B7998" s="328" t="s">
        <v>42913</v>
      </c>
      <c r="C7998" s="128" t="s">
        <v>19428</v>
      </c>
      <c r="D7998" s="128" t="s">
        <v>47717</v>
      </c>
    </row>
    <row r="7999" spans="1:4" ht="15" customHeight="1">
      <c r="A7999" s="128">
        <v>760</v>
      </c>
      <c r="B7999" s="328" t="s">
        <v>42914</v>
      </c>
      <c r="C7999" s="128" t="s">
        <v>19428</v>
      </c>
      <c r="D7999" s="128" t="s">
        <v>47718</v>
      </c>
    </row>
    <row r="8000" spans="1:4" ht="15" customHeight="1">
      <c r="A8000" s="128">
        <v>751</v>
      </c>
      <c r="B8000" s="328" t="s">
        <v>42915</v>
      </c>
      <c r="C8000" s="128" t="s">
        <v>19428</v>
      </c>
      <c r="D8000" s="128" t="s">
        <v>47719</v>
      </c>
    </row>
    <row r="8001" spans="1:4" ht="15" customHeight="1">
      <c r="A8001" s="128">
        <v>754</v>
      </c>
      <c r="B8001" s="328" t="s">
        <v>42916</v>
      </c>
      <c r="C8001" s="128" t="s">
        <v>19428</v>
      </c>
      <c r="D8001" s="128" t="s">
        <v>47720</v>
      </c>
    </row>
    <row r="8002" spans="1:4" ht="15" customHeight="1">
      <c r="A8002" s="128">
        <v>44489</v>
      </c>
      <c r="B8002" s="328" t="s">
        <v>42917</v>
      </c>
      <c r="C8002" s="128" t="s">
        <v>19428</v>
      </c>
      <c r="D8002" s="128" t="s">
        <v>47721</v>
      </c>
    </row>
    <row r="8003" spans="1:4" ht="15" customHeight="1">
      <c r="A8003" s="128">
        <v>39917</v>
      </c>
      <c r="B8003" s="328" t="s">
        <v>42918</v>
      </c>
      <c r="C8003" s="128" t="s">
        <v>19428</v>
      </c>
      <c r="D8003" s="128" t="s">
        <v>47722</v>
      </c>
    </row>
    <row r="8004" spans="1:4" ht="15" customHeight="1">
      <c r="A8004" s="128">
        <v>38167</v>
      </c>
      <c r="B8004" s="328" t="s">
        <v>42919</v>
      </c>
      <c r="C8004" s="128" t="s">
        <v>19436</v>
      </c>
      <c r="D8004" s="128" t="s">
        <v>41838</v>
      </c>
    </row>
    <row r="8005" spans="1:4" ht="15" customHeight="1">
      <c r="A8005" s="128">
        <v>36145</v>
      </c>
      <c r="B8005" s="328" t="s">
        <v>42920</v>
      </c>
      <c r="C8005" s="128" t="s">
        <v>19436</v>
      </c>
      <c r="D8005" s="128" t="s">
        <v>37555</v>
      </c>
    </row>
    <row r="8006" spans="1:4" ht="15" customHeight="1">
      <c r="A8006" s="128">
        <v>12893</v>
      </c>
      <c r="B8006" s="328" t="s">
        <v>42921</v>
      </c>
      <c r="C8006" s="128" t="s">
        <v>19436</v>
      </c>
      <c r="D8006" s="128" t="s">
        <v>47723</v>
      </c>
    </row>
    <row r="8007" spans="1:4" ht="15" customHeight="1">
      <c r="A8007" s="128">
        <v>11685</v>
      </c>
      <c r="B8007" s="328" t="s">
        <v>42922</v>
      </c>
      <c r="C8007" s="128" t="s">
        <v>19428</v>
      </c>
      <c r="D8007" s="128" t="s">
        <v>19006</v>
      </c>
    </row>
    <row r="8008" spans="1:4" ht="15" customHeight="1">
      <c r="A8008" s="128">
        <v>11680</v>
      </c>
      <c r="B8008" s="328" t="s">
        <v>42923</v>
      </c>
      <c r="C8008" s="128" t="s">
        <v>19428</v>
      </c>
      <c r="D8008" s="128" t="s">
        <v>37072</v>
      </c>
    </row>
    <row r="8009" spans="1:4" ht="15" customHeight="1">
      <c r="A8009" s="128">
        <v>11679</v>
      </c>
      <c r="B8009" s="328" t="s">
        <v>42924</v>
      </c>
      <c r="C8009" s="128" t="s">
        <v>19428</v>
      </c>
      <c r="D8009" s="128" t="s">
        <v>19532</v>
      </c>
    </row>
    <row r="8010" spans="1:4" ht="15" customHeight="1">
      <c r="A8010" s="128">
        <v>2512</v>
      </c>
      <c r="B8010" s="328" t="s">
        <v>42925</v>
      </c>
      <c r="C8010" s="128" t="s">
        <v>19428</v>
      </c>
      <c r="D8010" s="128" t="s">
        <v>18421</v>
      </c>
    </row>
    <row r="8011" spans="1:4" ht="15" customHeight="1">
      <c r="A8011" s="128">
        <v>4374</v>
      </c>
      <c r="B8011" s="328" t="s">
        <v>42926</v>
      </c>
      <c r="C8011" s="128" t="s">
        <v>19428</v>
      </c>
      <c r="D8011" s="128" t="s">
        <v>18462</v>
      </c>
    </row>
    <row r="8012" spans="1:4" ht="15" customHeight="1">
      <c r="A8012" s="128">
        <v>7568</v>
      </c>
      <c r="B8012" s="328" t="s">
        <v>42927</v>
      </c>
      <c r="C8012" s="128" t="s">
        <v>19428</v>
      </c>
      <c r="D8012" s="128" t="s">
        <v>18481</v>
      </c>
    </row>
    <row r="8013" spans="1:4" ht="15" customHeight="1">
      <c r="A8013" s="128">
        <v>7584</v>
      </c>
      <c r="B8013" s="328" t="s">
        <v>42928</v>
      </c>
      <c r="C8013" s="128" t="s">
        <v>19428</v>
      </c>
      <c r="D8013" s="128" t="s">
        <v>18662</v>
      </c>
    </row>
    <row r="8014" spans="1:4" ht="15" customHeight="1">
      <c r="A8014" s="128">
        <v>11945</v>
      </c>
      <c r="B8014" s="328" t="s">
        <v>42929</v>
      </c>
      <c r="C8014" s="128" t="s">
        <v>19428</v>
      </c>
      <c r="D8014" s="128" t="s">
        <v>18558</v>
      </c>
    </row>
    <row r="8015" spans="1:4" ht="15" customHeight="1">
      <c r="A8015" s="128">
        <v>11946</v>
      </c>
      <c r="B8015" s="328" t="s">
        <v>42930</v>
      </c>
      <c r="C8015" s="128" t="s">
        <v>19428</v>
      </c>
      <c r="D8015" s="128" t="s">
        <v>18453</v>
      </c>
    </row>
    <row r="8016" spans="1:4" ht="15" customHeight="1">
      <c r="A8016" s="128">
        <v>4375</v>
      </c>
      <c r="B8016" s="328" t="s">
        <v>42931</v>
      </c>
      <c r="C8016" s="128" t="s">
        <v>19428</v>
      </c>
      <c r="D8016" s="128" t="s">
        <v>18638</v>
      </c>
    </row>
    <row r="8017" spans="1:4" ht="15" customHeight="1">
      <c r="A8017" s="128">
        <v>11950</v>
      </c>
      <c r="B8017" s="328" t="s">
        <v>42932</v>
      </c>
      <c r="C8017" s="128" t="s">
        <v>19428</v>
      </c>
      <c r="D8017" s="128" t="s">
        <v>18576</v>
      </c>
    </row>
    <row r="8018" spans="1:4" ht="15" customHeight="1">
      <c r="A8018" s="128">
        <v>4376</v>
      </c>
      <c r="B8018" s="328" t="s">
        <v>42933</v>
      </c>
      <c r="C8018" s="128" t="s">
        <v>19428</v>
      </c>
      <c r="D8018" s="128" t="s">
        <v>19409</v>
      </c>
    </row>
    <row r="8019" spans="1:4" ht="15" customHeight="1">
      <c r="A8019" s="128">
        <v>7583</v>
      </c>
      <c r="B8019" s="328" t="s">
        <v>42934</v>
      </c>
      <c r="C8019" s="128" t="s">
        <v>19428</v>
      </c>
      <c r="D8019" s="128" t="s">
        <v>18531</v>
      </c>
    </row>
    <row r="8020" spans="1:4" ht="15" customHeight="1">
      <c r="A8020" s="128">
        <v>4350</v>
      </c>
      <c r="B8020" s="328" t="s">
        <v>42935</v>
      </c>
      <c r="C8020" s="128" t="s">
        <v>19428</v>
      </c>
      <c r="D8020" s="128" t="s">
        <v>18555</v>
      </c>
    </row>
    <row r="8021" spans="1:4" ht="15" customHeight="1">
      <c r="A8021" s="128">
        <v>39886</v>
      </c>
      <c r="B8021" s="328" t="s">
        <v>42936</v>
      </c>
      <c r="C8021" s="128" t="s">
        <v>19428</v>
      </c>
      <c r="D8021" s="128" t="s">
        <v>18428</v>
      </c>
    </row>
    <row r="8022" spans="1:4" ht="15" customHeight="1">
      <c r="A8022" s="128">
        <v>39887</v>
      </c>
      <c r="B8022" s="328" t="s">
        <v>42937</v>
      </c>
      <c r="C8022" s="128" t="s">
        <v>19428</v>
      </c>
      <c r="D8022" s="128" t="s">
        <v>18656</v>
      </c>
    </row>
    <row r="8023" spans="1:4" ht="15" customHeight="1">
      <c r="A8023" s="128">
        <v>39888</v>
      </c>
      <c r="B8023" s="328" t="s">
        <v>42938</v>
      </c>
      <c r="C8023" s="128" t="s">
        <v>19428</v>
      </c>
      <c r="D8023" s="128" t="s">
        <v>36918</v>
      </c>
    </row>
    <row r="8024" spans="1:4" ht="15" customHeight="1">
      <c r="A8024" s="128">
        <v>39890</v>
      </c>
      <c r="B8024" s="328" t="s">
        <v>42939</v>
      </c>
      <c r="C8024" s="128" t="s">
        <v>19428</v>
      </c>
      <c r="D8024" s="128" t="s">
        <v>21868</v>
      </c>
    </row>
    <row r="8025" spans="1:4" ht="15" customHeight="1">
      <c r="A8025" s="128">
        <v>39891</v>
      </c>
      <c r="B8025" s="328" t="s">
        <v>42940</v>
      </c>
      <c r="C8025" s="128" t="s">
        <v>19428</v>
      </c>
      <c r="D8025" s="128" t="s">
        <v>36618</v>
      </c>
    </row>
    <row r="8026" spans="1:4" ht="15" customHeight="1">
      <c r="A8026" s="128">
        <v>39892</v>
      </c>
      <c r="B8026" s="328" t="s">
        <v>42941</v>
      </c>
      <c r="C8026" s="128" t="s">
        <v>19428</v>
      </c>
      <c r="D8026" s="128" t="s">
        <v>36608</v>
      </c>
    </row>
    <row r="8027" spans="1:4" ht="15" customHeight="1">
      <c r="A8027" s="128">
        <v>790</v>
      </c>
      <c r="B8027" s="328" t="s">
        <v>42942</v>
      </c>
      <c r="C8027" s="128" t="s">
        <v>19428</v>
      </c>
      <c r="D8027" s="128" t="s">
        <v>19254</v>
      </c>
    </row>
    <row r="8028" spans="1:4" ht="15" customHeight="1">
      <c r="A8028" s="128">
        <v>766</v>
      </c>
      <c r="B8028" s="328" t="s">
        <v>42943</v>
      </c>
      <c r="C8028" s="128" t="s">
        <v>19428</v>
      </c>
      <c r="D8028" s="128" t="s">
        <v>19254</v>
      </c>
    </row>
    <row r="8029" spans="1:4" ht="15" customHeight="1">
      <c r="A8029" s="128">
        <v>791</v>
      </c>
      <c r="B8029" s="328" t="s">
        <v>42944</v>
      </c>
      <c r="C8029" s="128" t="s">
        <v>19428</v>
      </c>
      <c r="D8029" s="128" t="s">
        <v>19254</v>
      </c>
    </row>
    <row r="8030" spans="1:4" ht="15" customHeight="1">
      <c r="A8030" s="128">
        <v>767</v>
      </c>
      <c r="B8030" s="328" t="s">
        <v>42945</v>
      </c>
      <c r="C8030" s="128" t="s">
        <v>19428</v>
      </c>
      <c r="D8030" s="128" t="s">
        <v>19254</v>
      </c>
    </row>
    <row r="8031" spans="1:4" ht="15" customHeight="1">
      <c r="A8031" s="128">
        <v>768</v>
      </c>
      <c r="B8031" s="328" t="s">
        <v>42946</v>
      </c>
      <c r="C8031" s="128" t="s">
        <v>19428</v>
      </c>
      <c r="D8031" s="128" t="s">
        <v>18405</v>
      </c>
    </row>
    <row r="8032" spans="1:4" ht="15" customHeight="1">
      <c r="A8032" s="128">
        <v>789</v>
      </c>
      <c r="B8032" s="328" t="s">
        <v>42947</v>
      </c>
      <c r="C8032" s="128" t="s">
        <v>19428</v>
      </c>
      <c r="D8032" s="128" t="s">
        <v>36739</v>
      </c>
    </row>
    <row r="8033" spans="1:4" ht="15" customHeight="1">
      <c r="A8033" s="128">
        <v>769</v>
      </c>
      <c r="B8033" s="328" t="s">
        <v>42948</v>
      </c>
      <c r="C8033" s="128" t="s">
        <v>19428</v>
      </c>
      <c r="D8033" s="128" t="s">
        <v>18405</v>
      </c>
    </row>
    <row r="8034" spans="1:4" ht="15" customHeight="1">
      <c r="A8034" s="128">
        <v>770</v>
      </c>
      <c r="B8034" s="328" t="s">
        <v>42949</v>
      </c>
      <c r="C8034" s="128" t="s">
        <v>19428</v>
      </c>
      <c r="D8034" s="128" t="s">
        <v>18852</v>
      </c>
    </row>
    <row r="8035" spans="1:4" ht="15" customHeight="1">
      <c r="A8035" s="128">
        <v>12394</v>
      </c>
      <c r="B8035" s="328" t="s">
        <v>42950</v>
      </c>
      <c r="C8035" s="128" t="s">
        <v>19428</v>
      </c>
      <c r="D8035" s="128" t="s">
        <v>18852</v>
      </c>
    </row>
    <row r="8036" spans="1:4" ht="15" customHeight="1">
      <c r="A8036" s="128">
        <v>764</v>
      </c>
      <c r="B8036" s="328" t="s">
        <v>42951</v>
      </c>
      <c r="C8036" s="128" t="s">
        <v>19428</v>
      </c>
      <c r="D8036" s="128" t="s">
        <v>18374</v>
      </c>
    </row>
    <row r="8037" spans="1:4" ht="15" customHeight="1">
      <c r="A8037" s="128">
        <v>765</v>
      </c>
      <c r="B8037" s="328" t="s">
        <v>42952</v>
      </c>
      <c r="C8037" s="128" t="s">
        <v>19428</v>
      </c>
      <c r="D8037" s="128" t="s">
        <v>18374</v>
      </c>
    </row>
    <row r="8038" spans="1:4" ht="15" customHeight="1">
      <c r="A8038" s="128">
        <v>787</v>
      </c>
      <c r="B8038" s="328" t="s">
        <v>42953</v>
      </c>
      <c r="C8038" s="128" t="s">
        <v>19428</v>
      </c>
      <c r="D8038" s="128" t="s">
        <v>37463</v>
      </c>
    </row>
    <row r="8039" spans="1:4" ht="15" customHeight="1">
      <c r="A8039" s="128">
        <v>774</v>
      </c>
      <c r="B8039" s="328" t="s">
        <v>42954</v>
      </c>
      <c r="C8039" s="128" t="s">
        <v>19428</v>
      </c>
      <c r="D8039" s="128" t="s">
        <v>37463</v>
      </c>
    </row>
    <row r="8040" spans="1:4" ht="15" customHeight="1">
      <c r="A8040" s="128">
        <v>773</v>
      </c>
      <c r="B8040" s="328" t="s">
        <v>42955</v>
      </c>
      <c r="C8040" s="128" t="s">
        <v>19428</v>
      </c>
      <c r="D8040" s="128" t="s">
        <v>37463</v>
      </c>
    </row>
    <row r="8041" spans="1:4" ht="15" customHeight="1">
      <c r="A8041" s="128">
        <v>775</v>
      </c>
      <c r="B8041" s="328" t="s">
        <v>42956</v>
      </c>
      <c r="C8041" s="128" t="s">
        <v>19428</v>
      </c>
      <c r="D8041" s="128" t="s">
        <v>37463</v>
      </c>
    </row>
    <row r="8042" spans="1:4" ht="15" customHeight="1">
      <c r="A8042" s="128">
        <v>788</v>
      </c>
      <c r="B8042" s="328" t="s">
        <v>42957</v>
      </c>
      <c r="C8042" s="128" t="s">
        <v>19428</v>
      </c>
      <c r="D8042" s="128" t="s">
        <v>37464</v>
      </c>
    </row>
    <row r="8043" spans="1:4" ht="15" customHeight="1">
      <c r="A8043" s="128">
        <v>772</v>
      </c>
      <c r="B8043" s="328" t="s">
        <v>42958</v>
      </c>
      <c r="C8043" s="128" t="s">
        <v>19428</v>
      </c>
      <c r="D8043" s="128" t="s">
        <v>37464</v>
      </c>
    </row>
    <row r="8044" spans="1:4" ht="15" customHeight="1">
      <c r="A8044" s="128">
        <v>771</v>
      </c>
      <c r="B8044" s="328" t="s">
        <v>42959</v>
      </c>
      <c r="C8044" s="128" t="s">
        <v>19428</v>
      </c>
      <c r="D8044" s="128" t="s">
        <v>37464</v>
      </c>
    </row>
    <row r="8045" spans="1:4" ht="15" customHeight="1">
      <c r="A8045" s="128">
        <v>779</v>
      </c>
      <c r="B8045" s="328" t="s">
        <v>42960</v>
      </c>
      <c r="C8045" s="128" t="s">
        <v>19428</v>
      </c>
      <c r="D8045" s="128" t="s">
        <v>37465</v>
      </c>
    </row>
    <row r="8046" spans="1:4" ht="15" customHeight="1">
      <c r="A8046" s="128">
        <v>776</v>
      </c>
      <c r="B8046" s="328" t="s">
        <v>42961</v>
      </c>
      <c r="C8046" s="128" t="s">
        <v>19428</v>
      </c>
      <c r="D8046" s="128" t="s">
        <v>37466</v>
      </c>
    </row>
    <row r="8047" spans="1:4" ht="15" customHeight="1">
      <c r="A8047" s="128">
        <v>777</v>
      </c>
      <c r="B8047" s="328" t="s">
        <v>42962</v>
      </c>
      <c r="C8047" s="128" t="s">
        <v>19428</v>
      </c>
      <c r="D8047" s="128" t="s">
        <v>37467</v>
      </c>
    </row>
    <row r="8048" spans="1:4" ht="15" customHeight="1">
      <c r="A8048" s="128">
        <v>780</v>
      </c>
      <c r="B8048" s="328" t="s">
        <v>42963</v>
      </c>
      <c r="C8048" s="128" t="s">
        <v>19428</v>
      </c>
      <c r="D8048" s="128" t="s">
        <v>37468</v>
      </c>
    </row>
    <row r="8049" spans="1:4" ht="15" customHeight="1">
      <c r="A8049" s="128">
        <v>778</v>
      </c>
      <c r="B8049" s="328" t="s">
        <v>42964</v>
      </c>
      <c r="C8049" s="128" t="s">
        <v>19428</v>
      </c>
      <c r="D8049" s="128" t="s">
        <v>37466</v>
      </c>
    </row>
    <row r="8050" spans="1:4" ht="15" customHeight="1">
      <c r="A8050" s="128">
        <v>781</v>
      </c>
      <c r="B8050" s="328" t="s">
        <v>42965</v>
      </c>
      <c r="C8050" s="128" t="s">
        <v>19428</v>
      </c>
      <c r="D8050" s="128" t="s">
        <v>21623</v>
      </c>
    </row>
    <row r="8051" spans="1:4" ht="15" customHeight="1">
      <c r="A8051" s="128">
        <v>786</v>
      </c>
      <c r="B8051" s="328" t="s">
        <v>42966</v>
      </c>
      <c r="C8051" s="128" t="s">
        <v>19428</v>
      </c>
      <c r="D8051" s="128" t="s">
        <v>21623</v>
      </c>
    </row>
    <row r="8052" spans="1:4" ht="15" customHeight="1">
      <c r="A8052" s="128">
        <v>782</v>
      </c>
      <c r="B8052" s="328" t="s">
        <v>42967</v>
      </c>
      <c r="C8052" s="128" t="s">
        <v>19428</v>
      </c>
      <c r="D8052" s="128" t="s">
        <v>21623</v>
      </c>
    </row>
    <row r="8053" spans="1:4" ht="15" customHeight="1">
      <c r="A8053" s="128">
        <v>783</v>
      </c>
      <c r="B8053" s="328" t="s">
        <v>42968</v>
      </c>
      <c r="C8053" s="128" t="s">
        <v>19428</v>
      </c>
      <c r="D8053" s="128" t="s">
        <v>37469</v>
      </c>
    </row>
    <row r="8054" spans="1:4" ht="15" customHeight="1">
      <c r="A8054" s="128">
        <v>785</v>
      </c>
      <c r="B8054" s="328" t="s">
        <v>42969</v>
      </c>
      <c r="C8054" s="128" t="s">
        <v>19428</v>
      </c>
      <c r="D8054" s="128" t="s">
        <v>37470</v>
      </c>
    </row>
    <row r="8055" spans="1:4" ht="15" customHeight="1">
      <c r="A8055" s="128">
        <v>784</v>
      </c>
      <c r="B8055" s="328" t="s">
        <v>42970</v>
      </c>
      <c r="C8055" s="128" t="s">
        <v>19428</v>
      </c>
      <c r="D8055" s="128" t="s">
        <v>37471</v>
      </c>
    </row>
    <row r="8056" spans="1:4" ht="15" customHeight="1">
      <c r="A8056" s="128">
        <v>831</v>
      </c>
      <c r="B8056" s="328" t="s">
        <v>42971</v>
      </c>
      <c r="C8056" s="128" t="s">
        <v>19428</v>
      </c>
      <c r="D8056" s="128" t="s">
        <v>47724</v>
      </c>
    </row>
    <row r="8057" spans="1:4" ht="15" customHeight="1">
      <c r="A8057" s="128">
        <v>828</v>
      </c>
      <c r="B8057" s="328" t="s">
        <v>42972</v>
      </c>
      <c r="C8057" s="128" t="s">
        <v>19428</v>
      </c>
      <c r="D8057" s="128" t="s">
        <v>18620</v>
      </c>
    </row>
    <row r="8058" spans="1:4" ht="15" customHeight="1">
      <c r="A8058" s="128">
        <v>829</v>
      </c>
      <c r="B8058" s="328" t="s">
        <v>42973</v>
      </c>
      <c r="C8058" s="128" t="s">
        <v>19428</v>
      </c>
      <c r="D8058" s="128" t="s">
        <v>19266</v>
      </c>
    </row>
    <row r="8059" spans="1:4" ht="15" customHeight="1">
      <c r="A8059" s="128">
        <v>812</v>
      </c>
      <c r="B8059" s="328" t="s">
        <v>42974</v>
      </c>
      <c r="C8059" s="128" t="s">
        <v>19428</v>
      </c>
      <c r="D8059" s="128" t="s">
        <v>19357</v>
      </c>
    </row>
    <row r="8060" spans="1:4" ht="15" customHeight="1">
      <c r="A8060" s="128">
        <v>819</v>
      </c>
      <c r="B8060" s="328" t="s">
        <v>42975</v>
      </c>
      <c r="C8060" s="128" t="s">
        <v>19428</v>
      </c>
      <c r="D8060" s="128" t="s">
        <v>39239</v>
      </c>
    </row>
    <row r="8061" spans="1:4" ht="15" customHeight="1">
      <c r="A8061" s="128">
        <v>818</v>
      </c>
      <c r="B8061" s="328" t="s">
        <v>42976</v>
      </c>
      <c r="C8061" s="128" t="s">
        <v>19428</v>
      </c>
      <c r="D8061" s="128" t="s">
        <v>19007</v>
      </c>
    </row>
    <row r="8062" spans="1:4" ht="15" customHeight="1">
      <c r="A8062" s="128">
        <v>823</v>
      </c>
      <c r="B8062" s="328" t="s">
        <v>42977</v>
      </c>
      <c r="C8062" s="128" t="s">
        <v>19428</v>
      </c>
      <c r="D8062" s="128" t="s">
        <v>39338</v>
      </c>
    </row>
    <row r="8063" spans="1:4" ht="15" customHeight="1">
      <c r="A8063" s="128">
        <v>830</v>
      </c>
      <c r="B8063" s="328" t="s">
        <v>42978</v>
      </c>
      <c r="C8063" s="128" t="s">
        <v>19428</v>
      </c>
      <c r="D8063" s="128" t="s">
        <v>22009</v>
      </c>
    </row>
    <row r="8064" spans="1:4" ht="15" customHeight="1">
      <c r="A8064" s="128">
        <v>826</v>
      </c>
      <c r="B8064" s="328" t="s">
        <v>42979</v>
      </c>
      <c r="C8064" s="128" t="s">
        <v>19428</v>
      </c>
      <c r="D8064" s="128" t="s">
        <v>47725</v>
      </c>
    </row>
    <row r="8065" spans="1:4" ht="15" customHeight="1">
      <c r="A8065" s="128">
        <v>827</v>
      </c>
      <c r="B8065" s="328" t="s">
        <v>42980</v>
      </c>
      <c r="C8065" s="128" t="s">
        <v>19428</v>
      </c>
      <c r="D8065" s="128" t="s">
        <v>36854</v>
      </c>
    </row>
    <row r="8066" spans="1:4" ht="15" customHeight="1">
      <c r="A8066" s="128">
        <v>832</v>
      </c>
      <c r="B8066" s="328" t="s">
        <v>42981</v>
      </c>
      <c r="C8066" s="128" t="s">
        <v>19428</v>
      </c>
      <c r="D8066" s="128" t="s">
        <v>18617</v>
      </c>
    </row>
    <row r="8067" spans="1:4" ht="15" customHeight="1">
      <c r="A8067" s="128">
        <v>833</v>
      </c>
      <c r="B8067" s="328" t="s">
        <v>42982</v>
      </c>
      <c r="C8067" s="128" t="s">
        <v>19428</v>
      </c>
      <c r="D8067" s="128" t="s">
        <v>18876</v>
      </c>
    </row>
    <row r="8068" spans="1:4" ht="15" customHeight="1">
      <c r="A8068" s="128">
        <v>834</v>
      </c>
      <c r="B8068" s="328" t="s">
        <v>42983</v>
      </c>
      <c r="C8068" s="128" t="s">
        <v>19428</v>
      </c>
      <c r="D8068" s="128" t="s">
        <v>18995</v>
      </c>
    </row>
    <row r="8069" spans="1:4" ht="15" customHeight="1">
      <c r="A8069" s="128">
        <v>825</v>
      </c>
      <c r="B8069" s="328" t="s">
        <v>42984</v>
      </c>
      <c r="C8069" s="128" t="s">
        <v>19428</v>
      </c>
      <c r="D8069" s="128" t="s">
        <v>36441</v>
      </c>
    </row>
    <row r="8070" spans="1:4" ht="15" customHeight="1">
      <c r="A8070" s="128">
        <v>813</v>
      </c>
      <c r="B8070" s="328" t="s">
        <v>42985</v>
      </c>
      <c r="C8070" s="128" t="s">
        <v>19428</v>
      </c>
      <c r="D8070" s="128" t="s">
        <v>19368</v>
      </c>
    </row>
    <row r="8071" spans="1:4" ht="15" customHeight="1">
      <c r="A8071" s="128">
        <v>820</v>
      </c>
      <c r="B8071" s="328" t="s">
        <v>42986</v>
      </c>
      <c r="C8071" s="128" t="s">
        <v>19428</v>
      </c>
      <c r="D8071" s="128" t="s">
        <v>19279</v>
      </c>
    </row>
    <row r="8072" spans="1:4" ht="15" customHeight="1">
      <c r="A8072" s="128">
        <v>816</v>
      </c>
      <c r="B8072" s="328" t="s">
        <v>42987</v>
      </c>
      <c r="C8072" s="128" t="s">
        <v>19428</v>
      </c>
      <c r="D8072" s="128" t="s">
        <v>19786</v>
      </c>
    </row>
    <row r="8073" spans="1:4" ht="15" customHeight="1">
      <c r="A8073" s="128">
        <v>814</v>
      </c>
      <c r="B8073" s="328" t="s">
        <v>42988</v>
      </c>
      <c r="C8073" s="128" t="s">
        <v>19428</v>
      </c>
      <c r="D8073" s="128" t="s">
        <v>19051</v>
      </c>
    </row>
    <row r="8074" spans="1:4" ht="15" customHeight="1">
      <c r="A8074" s="128">
        <v>815</v>
      </c>
      <c r="B8074" s="328" t="s">
        <v>42989</v>
      </c>
      <c r="C8074" s="128" t="s">
        <v>19428</v>
      </c>
      <c r="D8074" s="128" t="s">
        <v>18534</v>
      </c>
    </row>
    <row r="8075" spans="1:4" ht="15" customHeight="1">
      <c r="A8075" s="128">
        <v>822</v>
      </c>
      <c r="B8075" s="328" t="s">
        <v>42990</v>
      </c>
      <c r="C8075" s="128" t="s">
        <v>19428</v>
      </c>
      <c r="D8075" s="128" t="s">
        <v>37066</v>
      </c>
    </row>
    <row r="8076" spans="1:4" ht="15" customHeight="1">
      <c r="A8076" s="128">
        <v>821</v>
      </c>
      <c r="B8076" s="328" t="s">
        <v>42991</v>
      </c>
      <c r="C8076" s="128" t="s">
        <v>19428</v>
      </c>
      <c r="D8076" s="128" t="s">
        <v>37129</v>
      </c>
    </row>
    <row r="8077" spans="1:4" ht="15" customHeight="1">
      <c r="A8077" s="128">
        <v>817</v>
      </c>
      <c r="B8077" s="328" t="s">
        <v>42992</v>
      </c>
      <c r="C8077" s="128" t="s">
        <v>19428</v>
      </c>
      <c r="D8077" s="128" t="s">
        <v>37672</v>
      </c>
    </row>
    <row r="8078" spans="1:4" ht="15" customHeight="1">
      <c r="A8078" s="128">
        <v>20086</v>
      </c>
      <c r="B8078" s="328" t="s">
        <v>42993</v>
      </c>
      <c r="C8078" s="128" t="s">
        <v>19428</v>
      </c>
      <c r="D8078" s="128" t="s">
        <v>39981</v>
      </c>
    </row>
    <row r="8079" spans="1:4" ht="15" customHeight="1">
      <c r="A8079" s="128">
        <v>39191</v>
      </c>
      <c r="B8079" s="328" t="s">
        <v>42994</v>
      </c>
      <c r="C8079" s="128" t="s">
        <v>19428</v>
      </c>
      <c r="D8079" s="128" t="s">
        <v>37472</v>
      </c>
    </row>
    <row r="8080" spans="1:4" ht="15" customHeight="1">
      <c r="A8080" s="128">
        <v>39190</v>
      </c>
      <c r="B8080" s="328" t="s">
        <v>42995</v>
      </c>
      <c r="C8080" s="128" t="s">
        <v>19428</v>
      </c>
      <c r="D8080" s="128" t="s">
        <v>19122</v>
      </c>
    </row>
    <row r="8081" spans="1:4" ht="15" customHeight="1">
      <c r="A8081" s="128">
        <v>39189</v>
      </c>
      <c r="B8081" s="328" t="s">
        <v>42996</v>
      </c>
      <c r="C8081" s="128" t="s">
        <v>19428</v>
      </c>
      <c r="D8081" s="128" t="s">
        <v>37197</v>
      </c>
    </row>
    <row r="8082" spans="1:4" ht="15" customHeight="1">
      <c r="A8082" s="128">
        <v>39186</v>
      </c>
      <c r="B8082" s="328" t="s">
        <v>42997</v>
      </c>
      <c r="C8082" s="128" t="s">
        <v>19428</v>
      </c>
      <c r="D8082" s="128" t="s">
        <v>37061</v>
      </c>
    </row>
    <row r="8083" spans="1:4" ht="15" customHeight="1">
      <c r="A8083" s="128">
        <v>39188</v>
      </c>
      <c r="B8083" s="328" t="s">
        <v>42998</v>
      </c>
      <c r="C8083" s="128" t="s">
        <v>19428</v>
      </c>
      <c r="D8083" s="128" t="s">
        <v>36586</v>
      </c>
    </row>
    <row r="8084" spans="1:4" ht="15" customHeight="1">
      <c r="A8084" s="128">
        <v>39187</v>
      </c>
      <c r="B8084" s="328" t="s">
        <v>42999</v>
      </c>
      <c r="C8084" s="128" t="s">
        <v>19428</v>
      </c>
      <c r="D8084" s="128" t="s">
        <v>18956</v>
      </c>
    </row>
    <row r="8085" spans="1:4" ht="15" customHeight="1">
      <c r="A8085" s="128">
        <v>39184</v>
      </c>
      <c r="B8085" s="328" t="s">
        <v>43000</v>
      </c>
      <c r="C8085" s="128" t="s">
        <v>19428</v>
      </c>
      <c r="D8085" s="128" t="s">
        <v>19152</v>
      </c>
    </row>
    <row r="8086" spans="1:4" ht="15" customHeight="1">
      <c r="A8086" s="128">
        <v>39185</v>
      </c>
      <c r="B8086" s="328" t="s">
        <v>43001</v>
      </c>
      <c r="C8086" s="128" t="s">
        <v>19428</v>
      </c>
      <c r="D8086" s="128" t="s">
        <v>18487</v>
      </c>
    </row>
    <row r="8087" spans="1:4" ht="15" customHeight="1">
      <c r="A8087" s="128">
        <v>39198</v>
      </c>
      <c r="B8087" s="328" t="s">
        <v>43002</v>
      </c>
      <c r="C8087" s="128" t="s">
        <v>19428</v>
      </c>
      <c r="D8087" s="128" t="s">
        <v>37473</v>
      </c>
    </row>
    <row r="8088" spans="1:4" ht="15" customHeight="1">
      <c r="A8088" s="128">
        <v>39197</v>
      </c>
      <c r="B8088" s="328" t="s">
        <v>43003</v>
      </c>
      <c r="C8088" s="128" t="s">
        <v>19428</v>
      </c>
      <c r="D8088" s="128" t="s">
        <v>19570</v>
      </c>
    </row>
    <row r="8089" spans="1:4" ht="15" customHeight="1">
      <c r="A8089" s="128">
        <v>39196</v>
      </c>
      <c r="B8089" s="328" t="s">
        <v>43004</v>
      </c>
      <c r="C8089" s="128" t="s">
        <v>19428</v>
      </c>
      <c r="D8089" s="128" t="s">
        <v>37474</v>
      </c>
    </row>
    <row r="8090" spans="1:4" ht="15" customHeight="1">
      <c r="A8090" s="128">
        <v>39199</v>
      </c>
      <c r="B8090" s="328" t="s">
        <v>43005</v>
      </c>
      <c r="C8090" s="128" t="s">
        <v>19428</v>
      </c>
      <c r="D8090" s="128" t="s">
        <v>37298</v>
      </c>
    </row>
    <row r="8091" spans="1:4" ht="15" customHeight="1">
      <c r="A8091" s="128">
        <v>39195</v>
      </c>
      <c r="B8091" s="328" t="s">
        <v>43006</v>
      </c>
      <c r="C8091" s="128" t="s">
        <v>19428</v>
      </c>
      <c r="D8091" s="128" t="s">
        <v>21799</v>
      </c>
    </row>
    <row r="8092" spans="1:4" ht="15" customHeight="1">
      <c r="A8092" s="128">
        <v>39194</v>
      </c>
      <c r="B8092" s="328" t="s">
        <v>43007</v>
      </c>
      <c r="C8092" s="128" t="s">
        <v>19428</v>
      </c>
      <c r="D8092" s="128" t="s">
        <v>37475</v>
      </c>
    </row>
    <row r="8093" spans="1:4" ht="15" customHeight="1">
      <c r="A8093" s="128">
        <v>39193</v>
      </c>
      <c r="B8093" s="328" t="s">
        <v>43008</v>
      </c>
      <c r="C8093" s="128" t="s">
        <v>19428</v>
      </c>
      <c r="D8093" s="128" t="s">
        <v>37476</v>
      </c>
    </row>
    <row r="8094" spans="1:4" ht="15" customHeight="1">
      <c r="A8094" s="128">
        <v>39192</v>
      </c>
      <c r="B8094" s="328" t="s">
        <v>43009</v>
      </c>
      <c r="C8094" s="128" t="s">
        <v>19428</v>
      </c>
      <c r="D8094" s="128" t="s">
        <v>37477</v>
      </c>
    </row>
    <row r="8095" spans="1:4" ht="15" customHeight="1">
      <c r="A8095" s="128">
        <v>39920</v>
      </c>
      <c r="B8095" s="328" t="s">
        <v>43010</v>
      </c>
      <c r="C8095" s="128" t="s">
        <v>19428</v>
      </c>
      <c r="D8095" s="128" t="s">
        <v>18675</v>
      </c>
    </row>
    <row r="8096" spans="1:4" ht="15" customHeight="1">
      <c r="A8096" s="128">
        <v>39201</v>
      </c>
      <c r="B8096" s="328" t="s">
        <v>43011</v>
      </c>
      <c r="C8096" s="128" t="s">
        <v>19428</v>
      </c>
      <c r="D8096" s="128" t="s">
        <v>36667</v>
      </c>
    </row>
    <row r="8097" spans="1:4" ht="15" customHeight="1">
      <c r="A8097" s="128">
        <v>39200</v>
      </c>
      <c r="B8097" s="328" t="s">
        <v>43012</v>
      </c>
      <c r="C8097" s="128" t="s">
        <v>19428</v>
      </c>
      <c r="D8097" s="128" t="s">
        <v>37478</v>
      </c>
    </row>
    <row r="8098" spans="1:4" ht="15" customHeight="1">
      <c r="A8098" s="128">
        <v>39203</v>
      </c>
      <c r="B8098" s="328" t="s">
        <v>43013</v>
      </c>
      <c r="C8098" s="128" t="s">
        <v>19428</v>
      </c>
      <c r="D8098" s="128" t="s">
        <v>37253</v>
      </c>
    </row>
    <row r="8099" spans="1:4" ht="15" customHeight="1">
      <c r="A8099" s="128">
        <v>39202</v>
      </c>
      <c r="B8099" s="328" t="s">
        <v>43014</v>
      </c>
      <c r="C8099" s="128" t="s">
        <v>19428</v>
      </c>
      <c r="D8099" s="128" t="s">
        <v>37479</v>
      </c>
    </row>
    <row r="8100" spans="1:4" ht="15" customHeight="1">
      <c r="A8100" s="128">
        <v>39205</v>
      </c>
      <c r="B8100" s="328" t="s">
        <v>43015</v>
      </c>
      <c r="C8100" s="128" t="s">
        <v>19428</v>
      </c>
      <c r="D8100" s="128" t="s">
        <v>37480</v>
      </c>
    </row>
    <row r="8101" spans="1:4" ht="15" customHeight="1">
      <c r="A8101" s="128">
        <v>39204</v>
      </c>
      <c r="B8101" s="328" t="s">
        <v>43016</v>
      </c>
      <c r="C8101" s="128" t="s">
        <v>19428</v>
      </c>
      <c r="D8101" s="128" t="s">
        <v>37481</v>
      </c>
    </row>
    <row r="8102" spans="1:4" ht="15" customHeight="1">
      <c r="A8102" s="128">
        <v>39206</v>
      </c>
      <c r="B8102" s="328" t="s">
        <v>43017</v>
      </c>
      <c r="C8102" s="128" t="s">
        <v>19428</v>
      </c>
      <c r="D8102" s="128" t="s">
        <v>37482</v>
      </c>
    </row>
    <row r="8103" spans="1:4" ht="15" customHeight="1">
      <c r="A8103" s="128">
        <v>797</v>
      </c>
      <c r="B8103" s="328" t="s">
        <v>43018</v>
      </c>
      <c r="C8103" s="128" t="s">
        <v>19428</v>
      </c>
      <c r="D8103" s="128" t="s">
        <v>47726</v>
      </c>
    </row>
    <row r="8104" spans="1:4" ht="15" customHeight="1">
      <c r="A8104" s="128">
        <v>798</v>
      </c>
      <c r="B8104" s="328" t="s">
        <v>43019</v>
      </c>
      <c r="C8104" s="128" t="s">
        <v>19428</v>
      </c>
      <c r="D8104" s="128" t="s">
        <v>36566</v>
      </c>
    </row>
    <row r="8105" spans="1:4" ht="15" customHeight="1">
      <c r="A8105" s="128">
        <v>796</v>
      </c>
      <c r="B8105" s="328" t="s">
        <v>43020</v>
      </c>
      <c r="C8105" s="128" t="s">
        <v>19428</v>
      </c>
      <c r="D8105" s="128" t="s">
        <v>18417</v>
      </c>
    </row>
    <row r="8106" spans="1:4" ht="15" customHeight="1">
      <c r="A8106" s="128">
        <v>799</v>
      </c>
      <c r="B8106" s="328" t="s">
        <v>43021</v>
      </c>
      <c r="C8106" s="128" t="s">
        <v>19428</v>
      </c>
      <c r="D8106" s="128" t="s">
        <v>18386</v>
      </c>
    </row>
    <row r="8107" spans="1:4" ht="15" customHeight="1">
      <c r="A8107" s="128">
        <v>792</v>
      </c>
      <c r="B8107" s="328" t="s">
        <v>43022</v>
      </c>
      <c r="C8107" s="128" t="s">
        <v>19428</v>
      </c>
      <c r="D8107" s="128" t="s">
        <v>18426</v>
      </c>
    </row>
    <row r="8108" spans="1:4" ht="15" customHeight="1">
      <c r="A8108" s="128">
        <v>804</v>
      </c>
      <c r="B8108" s="328" t="s">
        <v>43023</v>
      </c>
      <c r="C8108" s="128" t="s">
        <v>19428</v>
      </c>
      <c r="D8108" s="128" t="s">
        <v>36938</v>
      </c>
    </row>
    <row r="8109" spans="1:4" ht="15" customHeight="1">
      <c r="A8109" s="128">
        <v>793</v>
      </c>
      <c r="B8109" s="328" t="s">
        <v>43024</v>
      </c>
      <c r="C8109" s="128" t="s">
        <v>19428</v>
      </c>
      <c r="D8109" s="128" t="s">
        <v>21723</v>
      </c>
    </row>
    <row r="8110" spans="1:4" ht="15" customHeight="1">
      <c r="A8110" s="128">
        <v>801</v>
      </c>
      <c r="B8110" s="328" t="s">
        <v>43025</v>
      </c>
      <c r="C8110" s="128" t="s">
        <v>19428</v>
      </c>
      <c r="D8110" s="128" t="s">
        <v>19007</v>
      </c>
    </row>
    <row r="8111" spans="1:4" ht="15" customHeight="1">
      <c r="A8111" s="128">
        <v>794</v>
      </c>
      <c r="B8111" s="328" t="s">
        <v>43026</v>
      </c>
      <c r="C8111" s="128" t="s">
        <v>19428</v>
      </c>
      <c r="D8111" s="128" t="s">
        <v>19758</v>
      </c>
    </row>
    <row r="8112" spans="1:4" ht="15" customHeight="1">
      <c r="A8112" s="128">
        <v>802</v>
      </c>
      <c r="B8112" s="328" t="s">
        <v>43027</v>
      </c>
      <c r="C8112" s="128" t="s">
        <v>19428</v>
      </c>
      <c r="D8112" s="128" t="s">
        <v>37947</v>
      </c>
    </row>
    <row r="8113" spans="1:4" ht="15" customHeight="1">
      <c r="A8113" s="128">
        <v>803</v>
      </c>
      <c r="B8113" s="328" t="s">
        <v>43028</v>
      </c>
      <c r="C8113" s="128" t="s">
        <v>19428</v>
      </c>
      <c r="D8113" s="128" t="s">
        <v>19746</v>
      </c>
    </row>
    <row r="8114" spans="1:4" ht="15" customHeight="1">
      <c r="A8114" s="128">
        <v>38001</v>
      </c>
      <c r="B8114" s="328" t="s">
        <v>43029</v>
      </c>
      <c r="C8114" s="128" t="s">
        <v>19428</v>
      </c>
      <c r="D8114" s="128" t="s">
        <v>18597</v>
      </c>
    </row>
    <row r="8115" spans="1:4" ht="15" customHeight="1">
      <c r="A8115" s="128">
        <v>38002</v>
      </c>
      <c r="B8115" s="328" t="s">
        <v>43030</v>
      </c>
      <c r="C8115" s="128" t="s">
        <v>19428</v>
      </c>
      <c r="D8115" s="128" t="s">
        <v>18396</v>
      </c>
    </row>
    <row r="8116" spans="1:4" ht="15" customHeight="1">
      <c r="A8116" s="128">
        <v>38003</v>
      </c>
      <c r="B8116" s="328" t="s">
        <v>43031</v>
      </c>
      <c r="C8116" s="128" t="s">
        <v>19428</v>
      </c>
      <c r="D8116" s="128" t="s">
        <v>21996</v>
      </c>
    </row>
    <row r="8117" spans="1:4" ht="15" customHeight="1">
      <c r="A8117" s="128">
        <v>38004</v>
      </c>
      <c r="B8117" s="328" t="s">
        <v>43032</v>
      </c>
      <c r="C8117" s="128" t="s">
        <v>19428</v>
      </c>
      <c r="D8117" s="128" t="s">
        <v>19425</v>
      </c>
    </row>
    <row r="8118" spans="1:4" ht="15" customHeight="1">
      <c r="A8118" s="128">
        <v>36327</v>
      </c>
      <c r="B8118" s="328" t="s">
        <v>43033</v>
      </c>
      <c r="C8118" s="128" t="s">
        <v>19428</v>
      </c>
      <c r="D8118" s="128" t="s">
        <v>18622</v>
      </c>
    </row>
    <row r="8119" spans="1:4" ht="15" customHeight="1">
      <c r="A8119" s="128">
        <v>38992</v>
      </c>
      <c r="B8119" s="328" t="s">
        <v>43034</v>
      </c>
      <c r="C8119" s="128" t="s">
        <v>19428</v>
      </c>
      <c r="D8119" s="128" t="s">
        <v>18390</v>
      </c>
    </row>
    <row r="8120" spans="1:4" ht="15" customHeight="1">
      <c r="A8120" s="128">
        <v>38993</v>
      </c>
      <c r="B8120" s="328" t="s">
        <v>43035</v>
      </c>
      <c r="C8120" s="128" t="s">
        <v>19428</v>
      </c>
      <c r="D8120" s="128" t="s">
        <v>18721</v>
      </c>
    </row>
    <row r="8121" spans="1:4" ht="15" customHeight="1">
      <c r="A8121" s="128">
        <v>38418</v>
      </c>
      <c r="B8121" s="328" t="s">
        <v>43036</v>
      </c>
      <c r="C8121" s="128" t="s">
        <v>19428</v>
      </c>
      <c r="D8121" s="128" t="s">
        <v>18779</v>
      </c>
    </row>
    <row r="8122" spans="1:4" ht="15" customHeight="1">
      <c r="A8122" s="128">
        <v>39178</v>
      </c>
      <c r="B8122" s="328" t="s">
        <v>43037</v>
      </c>
      <c r="C8122" s="128" t="s">
        <v>19428</v>
      </c>
      <c r="D8122" s="128" t="s">
        <v>18691</v>
      </c>
    </row>
    <row r="8123" spans="1:4" ht="15" customHeight="1">
      <c r="A8123" s="128">
        <v>39177</v>
      </c>
      <c r="B8123" s="328" t="s">
        <v>43038</v>
      </c>
      <c r="C8123" s="128" t="s">
        <v>19428</v>
      </c>
      <c r="D8123" s="128" t="s">
        <v>21884</v>
      </c>
    </row>
    <row r="8124" spans="1:4" ht="15" customHeight="1">
      <c r="A8124" s="128">
        <v>39174</v>
      </c>
      <c r="B8124" s="328" t="s">
        <v>43039</v>
      </c>
      <c r="C8124" s="128" t="s">
        <v>19428</v>
      </c>
      <c r="D8124" s="128" t="s">
        <v>19553</v>
      </c>
    </row>
    <row r="8125" spans="1:4" ht="15" customHeight="1">
      <c r="A8125" s="128">
        <v>39176</v>
      </c>
      <c r="B8125" s="328" t="s">
        <v>43040</v>
      </c>
      <c r="C8125" s="128" t="s">
        <v>19428</v>
      </c>
      <c r="D8125" s="128" t="s">
        <v>18701</v>
      </c>
    </row>
    <row r="8126" spans="1:4" ht="15" customHeight="1">
      <c r="A8126" s="128">
        <v>39180</v>
      </c>
      <c r="B8126" s="328" t="s">
        <v>43041</v>
      </c>
      <c r="C8126" s="128" t="s">
        <v>19428</v>
      </c>
      <c r="D8126" s="128" t="s">
        <v>19191</v>
      </c>
    </row>
    <row r="8127" spans="1:4" ht="15" customHeight="1">
      <c r="A8127" s="128">
        <v>39179</v>
      </c>
      <c r="B8127" s="328" t="s">
        <v>43042</v>
      </c>
      <c r="C8127" s="128" t="s">
        <v>19428</v>
      </c>
      <c r="D8127" s="128" t="s">
        <v>37483</v>
      </c>
    </row>
    <row r="8128" spans="1:4" ht="15" customHeight="1">
      <c r="A8128" s="128">
        <v>39175</v>
      </c>
      <c r="B8128" s="328" t="s">
        <v>43043</v>
      </c>
      <c r="C8128" s="128" t="s">
        <v>19428</v>
      </c>
      <c r="D8128" s="128" t="s">
        <v>18549</v>
      </c>
    </row>
    <row r="8129" spans="1:4" ht="15" customHeight="1">
      <c r="A8129" s="128">
        <v>39217</v>
      </c>
      <c r="B8129" s="328" t="s">
        <v>43044</v>
      </c>
      <c r="C8129" s="128" t="s">
        <v>19428</v>
      </c>
      <c r="D8129" s="128" t="s">
        <v>18597</v>
      </c>
    </row>
    <row r="8130" spans="1:4" ht="15" customHeight="1">
      <c r="A8130" s="128">
        <v>39181</v>
      </c>
      <c r="B8130" s="328" t="s">
        <v>43045</v>
      </c>
      <c r="C8130" s="128" t="s">
        <v>19428</v>
      </c>
      <c r="D8130" s="128" t="s">
        <v>18583</v>
      </c>
    </row>
    <row r="8131" spans="1:4" ht="15" customHeight="1">
      <c r="A8131" s="128">
        <v>39182</v>
      </c>
      <c r="B8131" s="328" t="s">
        <v>43046</v>
      </c>
      <c r="C8131" s="128" t="s">
        <v>19428</v>
      </c>
      <c r="D8131" s="128" t="s">
        <v>21917</v>
      </c>
    </row>
    <row r="8132" spans="1:4" ht="15" customHeight="1">
      <c r="A8132" s="128">
        <v>12616</v>
      </c>
      <c r="B8132" s="328" t="s">
        <v>43047</v>
      </c>
      <c r="C8132" s="128" t="s">
        <v>19428</v>
      </c>
      <c r="D8132" s="128" t="s">
        <v>19326</v>
      </c>
    </row>
    <row r="8133" spans="1:4" ht="15" customHeight="1">
      <c r="A8133" s="128">
        <v>1049</v>
      </c>
      <c r="B8133" s="328" t="s">
        <v>43048</v>
      </c>
      <c r="C8133" s="128" t="s">
        <v>19428</v>
      </c>
      <c r="D8133" s="128" t="s">
        <v>18879</v>
      </c>
    </row>
    <row r="8134" spans="1:4" ht="15" customHeight="1">
      <c r="A8134" s="128">
        <v>1099</v>
      </c>
      <c r="B8134" s="328" t="s">
        <v>43049</v>
      </c>
      <c r="C8134" s="128" t="s">
        <v>19428</v>
      </c>
      <c r="D8134" s="128" t="s">
        <v>18634</v>
      </c>
    </row>
    <row r="8135" spans="1:4" ht="15" customHeight="1">
      <c r="A8135" s="128">
        <v>39678</v>
      </c>
      <c r="B8135" s="328" t="s">
        <v>43050</v>
      </c>
      <c r="C8135" s="128" t="s">
        <v>19428</v>
      </c>
      <c r="D8135" s="128" t="s">
        <v>19234</v>
      </c>
    </row>
    <row r="8136" spans="1:4" ht="15" customHeight="1">
      <c r="A8136" s="128">
        <v>1050</v>
      </c>
      <c r="B8136" s="328" t="s">
        <v>43051</v>
      </c>
      <c r="C8136" s="128" t="s">
        <v>19428</v>
      </c>
      <c r="D8136" s="128" t="s">
        <v>19151</v>
      </c>
    </row>
    <row r="8137" spans="1:4" ht="15" customHeight="1">
      <c r="A8137" s="128">
        <v>1101</v>
      </c>
      <c r="B8137" s="328" t="s">
        <v>43052</v>
      </c>
      <c r="C8137" s="128" t="s">
        <v>19428</v>
      </c>
      <c r="D8137" s="128" t="s">
        <v>19324</v>
      </c>
    </row>
    <row r="8138" spans="1:4" ht="15" customHeight="1">
      <c r="A8138" s="128">
        <v>1100</v>
      </c>
      <c r="B8138" s="328" t="s">
        <v>43053</v>
      </c>
      <c r="C8138" s="128" t="s">
        <v>19428</v>
      </c>
      <c r="D8138" s="128" t="s">
        <v>19832</v>
      </c>
    </row>
    <row r="8139" spans="1:4" ht="15" customHeight="1">
      <c r="A8139" s="128">
        <v>39679</v>
      </c>
      <c r="B8139" s="328" t="s">
        <v>43054</v>
      </c>
      <c r="C8139" s="128" t="s">
        <v>19428</v>
      </c>
      <c r="D8139" s="128" t="s">
        <v>21642</v>
      </c>
    </row>
    <row r="8140" spans="1:4" ht="15" customHeight="1">
      <c r="A8140" s="128">
        <v>1098</v>
      </c>
      <c r="B8140" s="328" t="s">
        <v>43055</v>
      </c>
      <c r="C8140" s="128" t="s">
        <v>19428</v>
      </c>
      <c r="D8140" s="128" t="s">
        <v>18991</v>
      </c>
    </row>
    <row r="8141" spans="1:4" ht="15" customHeight="1">
      <c r="A8141" s="128">
        <v>1102</v>
      </c>
      <c r="B8141" s="328" t="s">
        <v>43056</v>
      </c>
      <c r="C8141" s="128" t="s">
        <v>19428</v>
      </c>
      <c r="D8141" s="128" t="s">
        <v>36799</v>
      </c>
    </row>
    <row r="8142" spans="1:4" ht="15" customHeight="1">
      <c r="A8142" s="128">
        <v>1051</v>
      </c>
      <c r="B8142" s="328" t="s">
        <v>43057</v>
      </c>
      <c r="C8142" s="128" t="s">
        <v>19428</v>
      </c>
      <c r="D8142" s="128" t="s">
        <v>37484</v>
      </c>
    </row>
    <row r="8143" spans="1:4" ht="15" customHeight="1">
      <c r="A8143" s="128">
        <v>37399</v>
      </c>
      <c r="B8143" s="328" t="s">
        <v>43058</v>
      </c>
      <c r="C8143" s="128" t="s">
        <v>19428</v>
      </c>
      <c r="D8143" s="128" t="s">
        <v>19542</v>
      </c>
    </row>
    <row r="8144" spans="1:4" ht="15" customHeight="1">
      <c r="A8144" s="128">
        <v>41955</v>
      </c>
      <c r="B8144" s="328" t="s">
        <v>43059</v>
      </c>
      <c r="C8144" s="128" t="s">
        <v>19431</v>
      </c>
      <c r="D8144" s="128" t="s">
        <v>19543</v>
      </c>
    </row>
    <row r="8145" spans="1:4" ht="15" customHeight="1">
      <c r="A8145" s="128">
        <v>41953</v>
      </c>
      <c r="B8145" s="328" t="s">
        <v>43060</v>
      </c>
      <c r="C8145" s="128" t="s">
        <v>19431</v>
      </c>
      <c r="D8145" s="128" t="s">
        <v>19544</v>
      </c>
    </row>
    <row r="8146" spans="1:4" ht="15" customHeight="1">
      <c r="A8146" s="128">
        <v>41954</v>
      </c>
      <c r="B8146" s="328" t="s">
        <v>43061</v>
      </c>
      <c r="C8146" s="128" t="s">
        <v>19431</v>
      </c>
      <c r="D8146" s="128" t="s">
        <v>19545</v>
      </c>
    </row>
    <row r="8147" spans="1:4" ht="15" customHeight="1">
      <c r="A8147" s="128">
        <v>25004</v>
      </c>
      <c r="B8147" s="328" t="s">
        <v>43062</v>
      </c>
      <c r="C8147" s="128" t="s">
        <v>19431</v>
      </c>
      <c r="D8147" s="128" t="s">
        <v>21786</v>
      </c>
    </row>
    <row r="8148" spans="1:4" ht="15" customHeight="1">
      <c r="A8148" s="128">
        <v>25002</v>
      </c>
      <c r="B8148" s="328" t="s">
        <v>43063</v>
      </c>
      <c r="C8148" s="128" t="s">
        <v>19431</v>
      </c>
      <c r="D8148" s="128" t="s">
        <v>36553</v>
      </c>
    </row>
    <row r="8149" spans="1:4" ht="15" customHeight="1">
      <c r="A8149" s="128">
        <v>37409</v>
      </c>
      <c r="B8149" s="328" t="s">
        <v>43064</v>
      </c>
      <c r="C8149" s="128" t="s">
        <v>19431</v>
      </c>
      <c r="D8149" s="128" t="s">
        <v>18508</v>
      </c>
    </row>
    <row r="8150" spans="1:4" ht="15" customHeight="1">
      <c r="A8150" s="128">
        <v>841</v>
      </c>
      <c r="B8150" s="328" t="s">
        <v>43065</v>
      </c>
      <c r="C8150" s="128" t="s">
        <v>19431</v>
      </c>
      <c r="D8150" s="128" t="s">
        <v>19916</v>
      </c>
    </row>
    <row r="8151" spans="1:4" ht="15" customHeight="1">
      <c r="A8151" s="128">
        <v>25005</v>
      </c>
      <c r="B8151" s="328" t="s">
        <v>43066</v>
      </c>
      <c r="C8151" s="128" t="s">
        <v>19431</v>
      </c>
      <c r="D8151" s="128" t="s">
        <v>21683</v>
      </c>
    </row>
    <row r="8152" spans="1:4" ht="15" customHeight="1">
      <c r="A8152" s="128">
        <v>25003</v>
      </c>
      <c r="B8152" s="328" t="s">
        <v>43067</v>
      </c>
      <c r="C8152" s="128" t="s">
        <v>19431</v>
      </c>
      <c r="D8152" s="128" t="s">
        <v>37485</v>
      </c>
    </row>
    <row r="8153" spans="1:4" ht="15" customHeight="1">
      <c r="A8153" s="128">
        <v>37410</v>
      </c>
      <c r="B8153" s="328" t="s">
        <v>43068</v>
      </c>
      <c r="C8153" s="128" t="s">
        <v>19431</v>
      </c>
      <c r="D8153" s="128" t="s">
        <v>21683</v>
      </c>
    </row>
    <row r="8154" spans="1:4" ht="15" customHeight="1">
      <c r="A8154" s="128">
        <v>842</v>
      </c>
      <c r="B8154" s="328" t="s">
        <v>43069</v>
      </c>
      <c r="C8154" s="128" t="s">
        <v>19431</v>
      </c>
      <c r="D8154" s="128" t="s">
        <v>21646</v>
      </c>
    </row>
    <row r="8155" spans="1:4" ht="15" customHeight="1">
      <c r="A8155" s="128">
        <v>862</v>
      </c>
      <c r="B8155" s="328" t="s">
        <v>43070</v>
      </c>
      <c r="C8155" s="128" t="s">
        <v>19430</v>
      </c>
      <c r="D8155" s="128" t="s">
        <v>21985</v>
      </c>
    </row>
    <row r="8156" spans="1:4" ht="15" customHeight="1">
      <c r="A8156" s="128">
        <v>866</v>
      </c>
      <c r="B8156" s="328" t="s">
        <v>43071</v>
      </c>
      <c r="C8156" s="128" t="s">
        <v>19430</v>
      </c>
      <c r="D8156" s="128" t="s">
        <v>37248</v>
      </c>
    </row>
    <row r="8157" spans="1:4" ht="15" customHeight="1">
      <c r="A8157" s="128">
        <v>892</v>
      </c>
      <c r="B8157" s="328" t="s">
        <v>43072</v>
      </c>
      <c r="C8157" s="128" t="s">
        <v>19430</v>
      </c>
      <c r="D8157" s="128" t="s">
        <v>37486</v>
      </c>
    </row>
    <row r="8158" spans="1:4" ht="15" customHeight="1">
      <c r="A8158" s="128">
        <v>857</v>
      </c>
      <c r="B8158" s="328" t="s">
        <v>43073</v>
      </c>
      <c r="C8158" s="128" t="s">
        <v>19430</v>
      </c>
      <c r="D8158" s="128" t="s">
        <v>19164</v>
      </c>
    </row>
    <row r="8159" spans="1:4" ht="15" customHeight="1">
      <c r="A8159" s="128">
        <v>37404</v>
      </c>
      <c r="B8159" s="328" t="s">
        <v>43074</v>
      </c>
      <c r="C8159" s="128" t="s">
        <v>19430</v>
      </c>
      <c r="D8159" s="128" t="s">
        <v>37487</v>
      </c>
    </row>
    <row r="8160" spans="1:4" ht="15" customHeight="1">
      <c r="A8160" s="128">
        <v>868</v>
      </c>
      <c r="B8160" s="328" t="s">
        <v>43075</v>
      </c>
      <c r="C8160" s="128" t="s">
        <v>19430</v>
      </c>
      <c r="D8160" s="128" t="s">
        <v>19127</v>
      </c>
    </row>
    <row r="8161" spans="1:4" ht="15" customHeight="1">
      <c r="A8161" s="128">
        <v>870</v>
      </c>
      <c r="B8161" s="328" t="s">
        <v>43076</v>
      </c>
      <c r="C8161" s="128" t="s">
        <v>19430</v>
      </c>
      <c r="D8161" s="128" t="s">
        <v>37488</v>
      </c>
    </row>
    <row r="8162" spans="1:4" ht="15" customHeight="1">
      <c r="A8162" s="128">
        <v>863</v>
      </c>
      <c r="B8162" s="328" t="s">
        <v>43077</v>
      </c>
      <c r="C8162" s="128" t="s">
        <v>19430</v>
      </c>
      <c r="D8162" s="128" t="s">
        <v>37489</v>
      </c>
    </row>
    <row r="8163" spans="1:4" ht="15" customHeight="1">
      <c r="A8163" s="128">
        <v>867</v>
      </c>
      <c r="B8163" s="328" t="s">
        <v>43078</v>
      </c>
      <c r="C8163" s="128" t="s">
        <v>19430</v>
      </c>
      <c r="D8163" s="128" t="s">
        <v>37055</v>
      </c>
    </row>
    <row r="8164" spans="1:4" ht="15" customHeight="1">
      <c r="A8164" s="128">
        <v>891</v>
      </c>
      <c r="B8164" s="328" t="s">
        <v>43079</v>
      </c>
      <c r="C8164" s="128" t="s">
        <v>19430</v>
      </c>
      <c r="D8164" s="128" t="s">
        <v>37490</v>
      </c>
    </row>
    <row r="8165" spans="1:4" ht="15" customHeight="1">
      <c r="A8165" s="128">
        <v>864</v>
      </c>
      <c r="B8165" s="328" t="s">
        <v>43080</v>
      </c>
      <c r="C8165" s="128" t="s">
        <v>19430</v>
      </c>
      <c r="D8165" s="128" t="s">
        <v>37491</v>
      </c>
    </row>
    <row r="8166" spans="1:4" ht="15" customHeight="1">
      <c r="A8166" s="128">
        <v>865</v>
      </c>
      <c r="B8166" s="328" t="s">
        <v>43081</v>
      </c>
      <c r="C8166" s="128" t="s">
        <v>19430</v>
      </c>
      <c r="D8166" s="128" t="s">
        <v>36937</v>
      </c>
    </row>
    <row r="8167" spans="1:4" ht="15" customHeight="1">
      <c r="A8167" s="128">
        <v>1006</v>
      </c>
      <c r="B8167" s="328" t="s">
        <v>43082</v>
      </c>
      <c r="C8167" s="128" t="s">
        <v>19430</v>
      </c>
      <c r="D8167" s="128" t="s">
        <v>37492</v>
      </c>
    </row>
    <row r="8168" spans="1:4" ht="15" customHeight="1">
      <c r="A8168" s="128">
        <v>948</v>
      </c>
      <c r="B8168" s="328" t="s">
        <v>43083</v>
      </c>
      <c r="C8168" s="128" t="s">
        <v>19430</v>
      </c>
      <c r="D8168" s="128" t="s">
        <v>37493</v>
      </c>
    </row>
    <row r="8169" spans="1:4" ht="15" customHeight="1">
      <c r="A8169" s="128">
        <v>947</v>
      </c>
      <c r="B8169" s="328" t="s">
        <v>43084</v>
      </c>
      <c r="C8169" s="128" t="s">
        <v>19430</v>
      </c>
      <c r="D8169" s="128" t="s">
        <v>37494</v>
      </c>
    </row>
    <row r="8170" spans="1:4" ht="15" customHeight="1">
      <c r="A8170" s="128">
        <v>911</v>
      </c>
      <c r="B8170" s="328" t="s">
        <v>43085</v>
      </c>
      <c r="C8170" s="128" t="s">
        <v>19430</v>
      </c>
      <c r="D8170" s="128" t="s">
        <v>19963</v>
      </c>
    </row>
    <row r="8171" spans="1:4" ht="15" customHeight="1">
      <c r="A8171" s="128">
        <v>925</v>
      </c>
      <c r="B8171" s="328" t="s">
        <v>43086</v>
      </c>
      <c r="C8171" s="128" t="s">
        <v>19430</v>
      </c>
      <c r="D8171" s="128" t="s">
        <v>37495</v>
      </c>
    </row>
    <row r="8172" spans="1:4" ht="15" customHeight="1">
      <c r="A8172" s="128">
        <v>954</v>
      </c>
      <c r="B8172" s="328" t="s">
        <v>43087</v>
      </c>
      <c r="C8172" s="128" t="s">
        <v>19430</v>
      </c>
      <c r="D8172" s="128" t="s">
        <v>36521</v>
      </c>
    </row>
    <row r="8173" spans="1:4" ht="15" customHeight="1">
      <c r="A8173" s="128">
        <v>901</v>
      </c>
      <c r="B8173" s="328" t="s">
        <v>43088</v>
      </c>
      <c r="C8173" s="128" t="s">
        <v>19430</v>
      </c>
      <c r="D8173" s="128" t="s">
        <v>37496</v>
      </c>
    </row>
    <row r="8174" spans="1:4" ht="15" customHeight="1">
      <c r="A8174" s="128">
        <v>926</v>
      </c>
      <c r="B8174" s="328" t="s">
        <v>43089</v>
      </c>
      <c r="C8174" s="128" t="s">
        <v>19430</v>
      </c>
      <c r="D8174" s="128" t="s">
        <v>37497</v>
      </c>
    </row>
    <row r="8175" spans="1:4" ht="15" customHeight="1">
      <c r="A8175" s="128">
        <v>912</v>
      </c>
      <c r="B8175" s="328" t="s">
        <v>43090</v>
      </c>
      <c r="C8175" s="128" t="s">
        <v>19430</v>
      </c>
      <c r="D8175" s="128" t="s">
        <v>37091</v>
      </c>
    </row>
    <row r="8176" spans="1:4" ht="15" customHeight="1">
      <c r="A8176" s="128">
        <v>955</v>
      </c>
      <c r="B8176" s="328" t="s">
        <v>43091</v>
      </c>
      <c r="C8176" s="128" t="s">
        <v>19430</v>
      </c>
      <c r="D8176" s="128" t="s">
        <v>21932</v>
      </c>
    </row>
    <row r="8177" spans="1:4" ht="15" customHeight="1">
      <c r="A8177" s="128">
        <v>946</v>
      </c>
      <c r="B8177" s="328" t="s">
        <v>43092</v>
      </c>
      <c r="C8177" s="128" t="s">
        <v>19430</v>
      </c>
      <c r="D8177" s="128" t="s">
        <v>37498</v>
      </c>
    </row>
    <row r="8178" spans="1:4" ht="15" customHeight="1">
      <c r="A8178" s="128">
        <v>953</v>
      </c>
      <c r="B8178" s="328" t="s">
        <v>43093</v>
      </c>
      <c r="C8178" s="128" t="s">
        <v>19430</v>
      </c>
      <c r="D8178" s="128" t="s">
        <v>37499</v>
      </c>
    </row>
    <row r="8179" spans="1:4" ht="15" customHeight="1">
      <c r="A8179" s="128">
        <v>902</v>
      </c>
      <c r="B8179" s="328" t="s">
        <v>43094</v>
      </c>
      <c r="C8179" s="128" t="s">
        <v>19430</v>
      </c>
      <c r="D8179" s="128" t="s">
        <v>37500</v>
      </c>
    </row>
    <row r="8180" spans="1:4" ht="15" customHeight="1">
      <c r="A8180" s="128">
        <v>927</v>
      </c>
      <c r="B8180" s="328" t="s">
        <v>43095</v>
      </c>
      <c r="C8180" s="128" t="s">
        <v>19430</v>
      </c>
      <c r="D8180" s="128" t="s">
        <v>37501</v>
      </c>
    </row>
    <row r="8181" spans="1:4" ht="15" customHeight="1">
      <c r="A8181" s="128">
        <v>913</v>
      </c>
      <c r="B8181" s="328" t="s">
        <v>43096</v>
      </c>
      <c r="C8181" s="128" t="s">
        <v>19430</v>
      </c>
      <c r="D8181" s="128" t="s">
        <v>37502</v>
      </c>
    </row>
    <row r="8182" spans="1:4" ht="15" customHeight="1">
      <c r="A8182" s="128">
        <v>903</v>
      </c>
      <c r="B8182" s="328" t="s">
        <v>43097</v>
      </c>
      <c r="C8182" s="128" t="s">
        <v>19430</v>
      </c>
      <c r="D8182" s="128" t="s">
        <v>37503</v>
      </c>
    </row>
    <row r="8183" spans="1:4" ht="15" customHeight="1">
      <c r="A8183" s="128">
        <v>945</v>
      </c>
      <c r="B8183" s="328" t="s">
        <v>43098</v>
      </c>
      <c r="C8183" s="128" t="s">
        <v>19430</v>
      </c>
      <c r="D8183" s="128" t="s">
        <v>37504</v>
      </c>
    </row>
    <row r="8184" spans="1:4" ht="15" customHeight="1">
      <c r="A8184" s="128">
        <v>914</v>
      </c>
      <c r="B8184" s="328" t="s">
        <v>43099</v>
      </c>
      <c r="C8184" s="128" t="s">
        <v>19430</v>
      </c>
      <c r="D8184" s="128" t="s">
        <v>37505</v>
      </c>
    </row>
    <row r="8185" spans="1:4" ht="15" customHeight="1">
      <c r="A8185" s="128">
        <v>993</v>
      </c>
      <c r="B8185" s="328" t="s">
        <v>43100</v>
      </c>
      <c r="C8185" s="128" t="s">
        <v>19430</v>
      </c>
      <c r="D8185" s="128" t="s">
        <v>19306</v>
      </c>
    </row>
    <row r="8186" spans="1:4" ht="15" customHeight="1">
      <c r="A8186" s="128">
        <v>1020</v>
      </c>
      <c r="B8186" s="328" t="s">
        <v>43101</v>
      </c>
      <c r="C8186" s="128" t="s">
        <v>19430</v>
      </c>
      <c r="D8186" s="128" t="s">
        <v>19256</v>
      </c>
    </row>
    <row r="8187" spans="1:4" ht="15" customHeight="1">
      <c r="A8187" s="128">
        <v>1017</v>
      </c>
      <c r="B8187" s="328" t="s">
        <v>43102</v>
      </c>
      <c r="C8187" s="128" t="s">
        <v>19430</v>
      </c>
      <c r="D8187" s="128" t="s">
        <v>37299</v>
      </c>
    </row>
    <row r="8188" spans="1:4" ht="15" customHeight="1">
      <c r="A8188" s="128">
        <v>999</v>
      </c>
      <c r="B8188" s="328" t="s">
        <v>43103</v>
      </c>
      <c r="C8188" s="128" t="s">
        <v>19430</v>
      </c>
      <c r="D8188" s="128" t="s">
        <v>21709</v>
      </c>
    </row>
    <row r="8189" spans="1:4" ht="15" customHeight="1">
      <c r="A8189" s="128">
        <v>995</v>
      </c>
      <c r="B8189" s="328" t="s">
        <v>43104</v>
      </c>
      <c r="C8189" s="128" t="s">
        <v>19430</v>
      </c>
      <c r="D8189" s="128" t="s">
        <v>19423</v>
      </c>
    </row>
    <row r="8190" spans="1:4" ht="15" customHeight="1">
      <c r="A8190" s="128">
        <v>1000</v>
      </c>
      <c r="B8190" s="328" t="s">
        <v>43105</v>
      </c>
      <c r="C8190" s="128" t="s">
        <v>19430</v>
      </c>
      <c r="D8190" s="128" t="s">
        <v>37506</v>
      </c>
    </row>
    <row r="8191" spans="1:4" ht="15" customHeight="1">
      <c r="A8191" s="128">
        <v>1022</v>
      </c>
      <c r="B8191" s="328" t="s">
        <v>43106</v>
      </c>
      <c r="C8191" s="128" t="s">
        <v>19430</v>
      </c>
      <c r="D8191" s="128" t="s">
        <v>19883</v>
      </c>
    </row>
    <row r="8192" spans="1:4" ht="15" customHeight="1">
      <c r="A8192" s="128">
        <v>1015</v>
      </c>
      <c r="B8192" s="328" t="s">
        <v>43107</v>
      </c>
      <c r="C8192" s="128" t="s">
        <v>19430</v>
      </c>
      <c r="D8192" s="128" t="s">
        <v>37507</v>
      </c>
    </row>
    <row r="8193" spans="1:4" ht="15" customHeight="1">
      <c r="A8193" s="128">
        <v>996</v>
      </c>
      <c r="B8193" s="328" t="s">
        <v>43108</v>
      </c>
      <c r="C8193" s="128" t="s">
        <v>19430</v>
      </c>
      <c r="D8193" s="128" t="s">
        <v>18982</v>
      </c>
    </row>
    <row r="8194" spans="1:4" ht="15" customHeight="1">
      <c r="A8194" s="128">
        <v>1001</v>
      </c>
      <c r="B8194" s="328" t="s">
        <v>43109</v>
      </c>
      <c r="C8194" s="128" t="s">
        <v>19430</v>
      </c>
      <c r="D8194" s="128" t="s">
        <v>37508</v>
      </c>
    </row>
    <row r="8195" spans="1:4" ht="15" customHeight="1">
      <c r="A8195" s="128">
        <v>1019</v>
      </c>
      <c r="B8195" s="328" t="s">
        <v>43110</v>
      </c>
      <c r="C8195" s="128" t="s">
        <v>19430</v>
      </c>
      <c r="D8195" s="128" t="s">
        <v>36944</v>
      </c>
    </row>
    <row r="8196" spans="1:4" ht="15" customHeight="1">
      <c r="A8196" s="128">
        <v>1021</v>
      </c>
      <c r="B8196" s="328" t="s">
        <v>43111</v>
      </c>
      <c r="C8196" s="128" t="s">
        <v>19430</v>
      </c>
      <c r="D8196" s="128" t="s">
        <v>36528</v>
      </c>
    </row>
    <row r="8197" spans="1:4" ht="15" customHeight="1">
      <c r="A8197" s="128">
        <v>39249</v>
      </c>
      <c r="B8197" s="328" t="s">
        <v>43112</v>
      </c>
      <c r="C8197" s="128" t="s">
        <v>19430</v>
      </c>
      <c r="D8197" s="128" t="s">
        <v>37509</v>
      </c>
    </row>
    <row r="8198" spans="1:4" ht="15" customHeight="1">
      <c r="A8198" s="128">
        <v>1018</v>
      </c>
      <c r="B8198" s="328" t="s">
        <v>43113</v>
      </c>
      <c r="C8198" s="128" t="s">
        <v>19430</v>
      </c>
      <c r="D8198" s="128" t="s">
        <v>37510</v>
      </c>
    </row>
    <row r="8199" spans="1:4" ht="15" customHeight="1">
      <c r="A8199" s="128">
        <v>39250</v>
      </c>
      <c r="B8199" s="328" t="s">
        <v>43114</v>
      </c>
      <c r="C8199" s="128" t="s">
        <v>19430</v>
      </c>
      <c r="D8199" s="128" t="s">
        <v>37511</v>
      </c>
    </row>
    <row r="8200" spans="1:4" ht="15" customHeight="1">
      <c r="A8200" s="128">
        <v>994</v>
      </c>
      <c r="B8200" s="328" t="s">
        <v>43115</v>
      </c>
      <c r="C8200" s="128" t="s">
        <v>19430</v>
      </c>
      <c r="D8200" s="128" t="s">
        <v>18669</v>
      </c>
    </row>
    <row r="8201" spans="1:4" ht="15" customHeight="1">
      <c r="A8201" s="128">
        <v>977</v>
      </c>
      <c r="B8201" s="328" t="s">
        <v>43116</v>
      </c>
      <c r="C8201" s="128" t="s">
        <v>19430</v>
      </c>
      <c r="D8201" s="128" t="s">
        <v>37512</v>
      </c>
    </row>
    <row r="8202" spans="1:4" ht="15" customHeight="1">
      <c r="A8202" s="128">
        <v>998</v>
      </c>
      <c r="B8202" s="328" t="s">
        <v>43117</v>
      </c>
      <c r="C8202" s="128" t="s">
        <v>19430</v>
      </c>
      <c r="D8202" s="128" t="s">
        <v>37513</v>
      </c>
    </row>
    <row r="8203" spans="1:4" ht="15" customHeight="1">
      <c r="A8203" s="128">
        <v>39251</v>
      </c>
      <c r="B8203" s="328" t="s">
        <v>43118</v>
      </c>
      <c r="C8203" s="128" t="s">
        <v>19430</v>
      </c>
      <c r="D8203" s="128" t="s">
        <v>18504</v>
      </c>
    </row>
    <row r="8204" spans="1:4" ht="15" customHeight="1">
      <c r="A8204" s="128">
        <v>1011</v>
      </c>
      <c r="B8204" s="328" t="s">
        <v>43119</v>
      </c>
      <c r="C8204" s="128" t="s">
        <v>19430</v>
      </c>
      <c r="D8204" s="128" t="s">
        <v>18657</v>
      </c>
    </row>
    <row r="8205" spans="1:4" ht="15" customHeight="1">
      <c r="A8205" s="128">
        <v>39252</v>
      </c>
      <c r="B8205" s="328" t="s">
        <v>43120</v>
      </c>
      <c r="C8205" s="128" t="s">
        <v>19430</v>
      </c>
      <c r="D8205" s="128" t="s">
        <v>18700</v>
      </c>
    </row>
    <row r="8206" spans="1:4" ht="15" customHeight="1">
      <c r="A8206" s="128">
        <v>1013</v>
      </c>
      <c r="B8206" s="328" t="s">
        <v>43121</v>
      </c>
      <c r="C8206" s="128" t="s">
        <v>19430</v>
      </c>
      <c r="D8206" s="128" t="s">
        <v>19558</v>
      </c>
    </row>
    <row r="8207" spans="1:4" ht="15" customHeight="1">
      <c r="A8207" s="128">
        <v>980</v>
      </c>
      <c r="B8207" s="328" t="s">
        <v>43122</v>
      </c>
      <c r="C8207" s="128" t="s">
        <v>19430</v>
      </c>
      <c r="D8207" s="128" t="s">
        <v>18981</v>
      </c>
    </row>
    <row r="8208" spans="1:4" ht="15" customHeight="1">
      <c r="A8208" s="128">
        <v>39237</v>
      </c>
      <c r="B8208" s="328" t="s">
        <v>43123</v>
      </c>
      <c r="C8208" s="128" t="s">
        <v>19430</v>
      </c>
      <c r="D8208" s="128" t="s">
        <v>37514</v>
      </c>
    </row>
    <row r="8209" spans="1:4" ht="15" customHeight="1">
      <c r="A8209" s="128">
        <v>39238</v>
      </c>
      <c r="B8209" s="328" t="s">
        <v>43124</v>
      </c>
      <c r="C8209" s="128" t="s">
        <v>19430</v>
      </c>
      <c r="D8209" s="128" t="s">
        <v>37515</v>
      </c>
    </row>
    <row r="8210" spans="1:4" ht="15" customHeight="1">
      <c r="A8210" s="128">
        <v>979</v>
      </c>
      <c r="B8210" s="328" t="s">
        <v>43125</v>
      </c>
      <c r="C8210" s="128" t="s">
        <v>19430</v>
      </c>
      <c r="D8210" s="128" t="s">
        <v>18659</v>
      </c>
    </row>
    <row r="8211" spans="1:4" ht="15" customHeight="1">
      <c r="A8211" s="128">
        <v>39239</v>
      </c>
      <c r="B8211" s="328" t="s">
        <v>43126</v>
      </c>
      <c r="C8211" s="128" t="s">
        <v>19430</v>
      </c>
      <c r="D8211" s="128" t="s">
        <v>37107</v>
      </c>
    </row>
    <row r="8212" spans="1:4" ht="15" customHeight="1">
      <c r="A8212" s="128">
        <v>1014</v>
      </c>
      <c r="B8212" s="328" t="s">
        <v>43127</v>
      </c>
      <c r="C8212" s="128" t="s">
        <v>19430</v>
      </c>
      <c r="D8212" s="128" t="s">
        <v>18591</v>
      </c>
    </row>
    <row r="8213" spans="1:4" ht="15" customHeight="1">
      <c r="A8213" s="128">
        <v>39240</v>
      </c>
      <c r="B8213" s="328" t="s">
        <v>43128</v>
      </c>
      <c r="C8213" s="128" t="s">
        <v>19430</v>
      </c>
      <c r="D8213" s="128" t="s">
        <v>37516</v>
      </c>
    </row>
    <row r="8214" spans="1:4" ht="15" customHeight="1">
      <c r="A8214" s="128">
        <v>39232</v>
      </c>
      <c r="B8214" s="328" t="s">
        <v>43129</v>
      </c>
      <c r="C8214" s="128" t="s">
        <v>19430</v>
      </c>
      <c r="D8214" s="128" t="s">
        <v>37517</v>
      </c>
    </row>
    <row r="8215" spans="1:4" ht="15" customHeight="1">
      <c r="A8215" s="128">
        <v>39233</v>
      </c>
      <c r="B8215" s="328" t="s">
        <v>43130</v>
      </c>
      <c r="C8215" s="128" t="s">
        <v>19430</v>
      </c>
      <c r="D8215" s="128" t="s">
        <v>21672</v>
      </c>
    </row>
    <row r="8216" spans="1:4" ht="15" customHeight="1">
      <c r="A8216" s="128">
        <v>981</v>
      </c>
      <c r="B8216" s="328" t="s">
        <v>43131</v>
      </c>
      <c r="C8216" s="128" t="s">
        <v>19430</v>
      </c>
      <c r="D8216" s="128" t="s">
        <v>18467</v>
      </c>
    </row>
    <row r="8217" spans="1:4" ht="15" customHeight="1">
      <c r="A8217" s="128">
        <v>39234</v>
      </c>
      <c r="B8217" s="328" t="s">
        <v>43132</v>
      </c>
      <c r="C8217" s="128" t="s">
        <v>19430</v>
      </c>
      <c r="D8217" s="128" t="s">
        <v>21983</v>
      </c>
    </row>
    <row r="8218" spans="1:4" ht="15" customHeight="1">
      <c r="A8218" s="128">
        <v>982</v>
      </c>
      <c r="B8218" s="328" t="s">
        <v>43133</v>
      </c>
      <c r="C8218" s="128" t="s">
        <v>19430</v>
      </c>
      <c r="D8218" s="128" t="s">
        <v>18460</v>
      </c>
    </row>
    <row r="8219" spans="1:4" ht="15" customHeight="1">
      <c r="A8219" s="128">
        <v>39235</v>
      </c>
      <c r="B8219" s="328" t="s">
        <v>43134</v>
      </c>
      <c r="C8219" s="128" t="s">
        <v>19430</v>
      </c>
      <c r="D8219" s="128" t="s">
        <v>37518</v>
      </c>
    </row>
    <row r="8220" spans="1:4" ht="15" customHeight="1">
      <c r="A8220" s="128">
        <v>39236</v>
      </c>
      <c r="B8220" s="328" t="s">
        <v>43135</v>
      </c>
      <c r="C8220" s="128" t="s">
        <v>19430</v>
      </c>
      <c r="D8220" s="128" t="s">
        <v>37519</v>
      </c>
    </row>
    <row r="8221" spans="1:4" ht="15" customHeight="1">
      <c r="A8221" s="128">
        <v>876</v>
      </c>
      <c r="B8221" s="328" t="s">
        <v>43136</v>
      </c>
      <c r="C8221" s="128" t="s">
        <v>19430</v>
      </c>
      <c r="D8221" s="128" t="s">
        <v>37520</v>
      </c>
    </row>
    <row r="8222" spans="1:4" ht="15" customHeight="1">
      <c r="A8222" s="128">
        <v>877</v>
      </c>
      <c r="B8222" s="328" t="s">
        <v>43137</v>
      </c>
      <c r="C8222" s="128" t="s">
        <v>19430</v>
      </c>
      <c r="D8222" s="128" t="s">
        <v>37521</v>
      </c>
    </row>
    <row r="8223" spans="1:4" ht="15" customHeight="1">
      <c r="A8223" s="128">
        <v>882</v>
      </c>
      <c r="B8223" s="328" t="s">
        <v>43138</v>
      </c>
      <c r="C8223" s="128" t="s">
        <v>19430</v>
      </c>
      <c r="D8223" s="128" t="s">
        <v>37522</v>
      </c>
    </row>
    <row r="8224" spans="1:4" ht="15" customHeight="1">
      <c r="A8224" s="128">
        <v>878</v>
      </c>
      <c r="B8224" s="328" t="s">
        <v>43139</v>
      </c>
      <c r="C8224" s="128" t="s">
        <v>19430</v>
      </c>
      <c r="D8224" s="128" t="s">
        <v>37523</v>
      </c>
    </row>
    <row r="8225" spans="1:4" ht="15" customHeight="1">
      <c r="A8225" s="128">
        <v>879</v>
      </c>
      <c r="B8225" s="328" t="s">
        <v>43140</v>
      </c>
      <c r="C8225" s="128" t="s">
        <v>19430</v>
      </c>
      <c r="D8225" s="128" t="s">
        <v>37524</v>
      </c>
    </row>
    <row r="8226" spans="1:4" ht="15" customHeight="1">
      <c r="A8226" s="128">
        <v>880</v>
      </c>
      <c r="B8226" s="328" t="s">
        <v>43141</v>
      </c>
      <c r="C8226" s="128" t="s">
        <v>19430</v>
      </c>
      <c r="D8226" s="128" t="s">
        <v>37525</v>
      </c>
    </row>
    <row r="8227" spans="1:4" ht="15" customHeight="1">
      <c r="A8227" s="128">
        <v>873</v>
      </c>
      <c r="B8227" s="328" t="s">
        <v>43142</v>
      </c>
      <c r="C8227" s="128" t="s">
        <v>19430</v>
      </c>
      <c r="D8227" s="128" t="s">
        <v>37526</v>
      </c>
    </row>
    <row r="8228" spans="1:4" ht="15" customHeight="1">
      <c r="A8228" s="128">
        <v>881</v>
      </c>
      <c r="B8228" s="328" t="s">
        <v>43143</v>
      </c>
      <c r="C8228" s="128" t="s">
        <v>19430</v>
      </c>
      <c r="D8228" s="128" t="s">
        <v>37527</v>
      </c>
    </row>
    <row r="8229" spans="1:4" ht="15" customHeight="1">
      <c r="A8229" s="128">
        <v>874</v>
      </c>
      <c r="B8229" s="328" t="s">
        <v>43144</v>
      </c>
      <c r="C8229" s="128" t="s">
        <v>19430</v>
      </c>
      <c r="D8229" s="128" t="s">
        <v>37528</v>
      </c>
    </row>
    <row r="8230" spans="1:4" ht="15" customHeight="1">
      <c r="A8230" s="128">
        <v>875</v>
      </c>
      <c r="B8230" s="328" t="s">
        <v>43145</v>
      </c>
      <c r="C8230" s="128" t="s">
        <v>19430</v>
      </c>
      <c r="D8230" s="128" t="s">
        <v>37529</v>
      </c>
    </row>
    <row r="8231" spans="1:4" ht="15" customHeight="1">
      <c r="A8231" s="128">
        <v>983</v>
      </c>
      <c r="B8231" s="328" t="s">
        <v>43146</v>
      </c>
      <c r="C8231" s="128" t="s">
        <v>19430</v>
      </c>
      <c r="D8231" s="128" t="s">
        <v>19147</v>
      </c>
    </row>
    <row r="8232" spans="1:4" ht="15" customHeight="1">
      <c r="A8232" s="128">
        <v>985</v>
      </c>
      <c r="B8232" s="328" t="s">
        <v>43147</v>
      </c>
      <c r="C8232" s="128" t="s">
        <v>19430</v>
      </c>
      <c r="D8232" s="128" t="s">
        <v>18892</v>
      </c>
    </row>
    <row r="8233" spans="1:4" ht="15" customHeight="1">
      <c r="A8233" s="128">
        <v>990</v>
      </c>
      <c r="B8233" s="328" t="s">
        <v>43148</v>
      </c>
      <c r="C8233" s="128" t="s">
        <v>19430</v>
      </c>
      <c r="D8233" s="128" t="s">
        <v>37530</v>
      </c>
    </row>
    <row r="8234" spans="1:4" ht="15" customHeight="1">
      <c r="A8234" s="128">
        <v>39241</v>
      </c>
      <c r="B8234" s="328" t="s">
        <v>43149</v>
      </c>
      <c r="C8234" s="128" t="s">
        <v>19430</v>
      </c>
      <c r="D8234" s="128" t="s">
        <v>37531</v>
      </c>
    </row>
    <row r="8235" spans="1:4" ht="15" customHeight="1">
      <c r="A8235" s="128">
        <v>1005</v>
      </c>
      <c r="B8235" s="328" t="s">
        <v>43150</v>
      </c>
      <c r="C8235" s="128" t="s">
        <v>19430</v>
      </c>
      <c r="D8235" s="128" t="s">
        <v>37532</v>
      </c>
    </row>
    <row r="8236" spans="1:4" ht="15" customHeight="1">
      <c r="A8236" s="128">
        <v>984</v>
      </c>
      <c r="B8236" s="328" t="s">
        <v>43151</v>
      </c>
      <c r="C8236" s="128" t="s">
        <v>19430</v>
      </c>
      <c r="D8236" s="128" t="s">
        <v>21977</v>
      </c>
    </row>
    <row r="8237" spans="1:4" ht="15" customHeight="1">
      <c r="A8237" s="128">
        <v>991</v>
      </c>
      <c r="B8237" s="328" t="s">
        <v>43152</v>
      </c>
      <c r="C8237" s="128" t="s">
        <v>19430</v>
      </c>
      <c r="D8237" s="128" t="s">
        <v>22113</v>
      </c>
    </row>
    <row r="8238" spans="1:4" ht="15" customHeight="1">
      <c r="A8238" s="128">
        <v>986</v>
      </c>
      <c r="B8238" s="328" t="s">
        <v>43153</v>
      </c>
      <c r="C8238" s="128" t="s">
        <v>19430</v>
      </c>
      <c r="D8238" s="128" t="s">
        <v>19318</v>
      </c>
    </row>
    <row r="8239" spans="1:4" ht="15" customHeight="1">
      <c r="A8239" s="128">
        <v>1024</v>
      </c>
      <c r="B8239" s="328" t="s">
        <v>43154</v>
      </c>
      <c r="C8239" s="128" t="s">
        <v>19430</v>
      </c>
      <c r="D8239" s="128" t="s">
        <v>37533</v>
      </c>
    </row>
    <row r="8240" spans="1:4" ht="15" customHeight="1">
      <c r="A8240" s="128">
        <v>987</v>
      </c>
      <c r="B8240" s="328" t="s">
        <v>43155</v>
      </c>
      <c r="C8240" s="128" t="s">
        <v>19430</v>
      </c>
      <c r="D8240" s="128" t="s">
        <v>37534</v>
      </c>
    </row>
    <row r="8241" spans="1:4" ht="15" customHeight="1">
      <c r="A8241" s="128">
        <v>1003</v>
      </c>
      <c r="B8241" s="328" t="s">
        <v>43156</v>
      </c>
      <c r="C8241" s="128" t="s">
        <v>19430</v>
      </c>
      <c r="D8241" s="128" t="s">
        <v>37535</v>
      </c>
    </row>
    <row r="8242" spans="1:4" ht="15" customHeight="1">
      <c r="A8242" s="128">
        <v>992</v>
      </c>
      <c r="B8242" s="328" t="s">
        <v>43157</v>
      </c>
      <c r="C8242" s="128" t="s">
        <v>19430</v>
      </c>
      <c r="D8242" s="128" t="s">
        <v>37536</v>
      </c>
    </row>
    <row r="8243" spans="1:4" ht="15" customHeight="1">
      <c r="A8243" s="128">
        <v>1007</v>
      </c>
      <c r="B8243" s="328" t="s">
        <v>43158</v>
      </c>
      <c r="C8243" s="128" t="s">
        <v>19430</v>
      </c>
      <c r="D8243" s="128" t="s">
        <v>18509</v>
      </c>
    </row>
    <row r="8244" spans="1:4" ht="15" customHeight="1">
      <c r="A8244" s="128">
        <v>39242</v>
      </c>
      <c r="B8244" s="328" t="s">
        <v>43159</v>
      </c>
      <c r="C8244" s="128" t="s">
        <v>19430</v>
      </c>
      <c r="D8244" s="128" t="s">
        <v>37537</v>
      </c>
    </row>
    <row r="8245" spans="1:4" ht="15" customHeight="1">
      <c r="A8245" s="128">
        <v>1008</v>
      </c>
      <c r="B8245" s="328" t="s">
        <v>43160</v>
      </c>
      <c r="C8245" s="128" t="s">
        <v>19430</v>
      </c>
      <c r="D8245" s="128" t="s">
        <v>37483</v>
      </c>
    </row>
    <row r="8246" spans="1:4" ht="15" customHeight="1">
      <c r="A8246" s="128">
        <v>988</v>
      </c>
      <c r="B8246" s="328" t="s">
        <v>43161</v>
      </c>
      <c r="C8246" s="128" t="s">
        <v>19430</v>
      </c>
      <c r="D8246" s="128" t="s">
        <v>37538</v>
      </c>
    </row>
    <row r="8247" spans="1:4" ht="15" customHeight="1">
      <c r="A8247" s="128">
        <v>989</v>
      </c>
      <c r="B8247" s="328" t="s">
        <v>43162</v>
      </c>
      <c r="C8247" s="128" t="s">
        <v>19430</v>
      </c>
      <c r="D8247" s="128" t="s">
        <v>37539</v>
      </c>
    </row>
    <row r="8248" spans="1:4" ht="15" customHeight="1">
      <c r="A8248" s="128">
        <v>43972</v>
      </c>
      <c r="B8248" s="328" t="s">
        <v>43163</v>
      </c>
      <c r="C8248" s="128" t="s">
        <v>19430</v>
      </c>
      <c r="D8248" s="128" t="s">
        <v>19717</v>
      </c>
    </row>
    <row r="8249" spans="1:4" ht="15" customHeight="1">
      <c r="A8249" s="128">
        <v>43971</v>
      </c>
      <c r="B8249" s="328" t="s">
        <v>43164</v>
      </c>
      <c r="C8249" s="128" t="s">
        <v>19430</v>
      </c>
      <c r="D8249" s="128" t="s">
        <v>18438</v>
      </c>
    </row>
    <row r="8250" spans="1:4" ht="15" customHeight="1">
      <c r="A8250" s="128">
        <v>39598</v>
      </c>
      <c r="B8250" s="328" t="s">
        <v>43165</v>
      </c>
      <c r="C8250" s="128" t="s">
        <v>19430</v>
      </c>
      <c r="D8250" s="128" t="s">
        <v>18539</v>
      </c>
    </row>
    <row r="8251" spans="1:4" ht="15" customHeight="1">
      <c r="A8251" s="128">
        <v>39599</v>
      </c>
      <c r="B8251" s="328" t="s">
        <v>43166</v>
      </c>
      <c r="C8251" s="128" t="s">
        <v>19430</v>
      </c>
      <c r="D8251" s="128" t="s">
        <v>18365</v>
      </c>
    </row>
    <row r="8252" spans="1:4" ht="15" customHeight="1">
      <c r="A8252" s="128">
        <v>34602</v>
      </c>
      <c r="B8252" s="328" t="s">
        <v>43167</v>
      </c>
      <c r="C8252" s="128" t="s">
        <v>19430</v>
      </c>
      <c r="D8252" s="128" t="s">
        <v>18482</v>
      </c>
    </row>
    <row r="8253" spans="1:4" ht="15" customHeight="1">
      <c r="A8253" s="128">
        <v>34603</v>
      </c>
      <c r="B8253" s="328" t="s">
        <v>43168</v>
      </c>
      <c r="C8253" s="128" t="s">
        <v>19430</v>
      </c>
      <c r="D8253" s="128" t="s">
        <v>37540</v>
      </c>
    </row>
    <row r="8254" spans="1:4" ht="15" customHeight="1">
      <c r="A8254" s="128">
        <v>34607</v>
      </c>
      <c r="B8254" s="328" t="s">
        <v>43169</v>
      </c>
      <c r="C8254" s="128" t="s">
        <v>19430</v>
      </c>
      <c r="D8254" s="128" t="s">
        <v>19985</v>
      </c>
    </row>
    <row r="8255" spans="1:4" ht="15" customHeight="1">
      <c r="A8255" s="128">
        <v>34609</v>
      </c>
      <c r="B8255" s="328" t="s">
        <v>43170</v>
      </c>
      <c r="C8255" s="128" t="s">
        <v>19430</v>
      </c>
      <c r="D8255" s="128" t="s">
        <v>19185</v>
      </c>
    </row>
    <row r="8256" spans="1:4" ht="15" customHeight="1">
      <c r="A8256" s="128">
        <v>34618</v>
      </c>
      <c r="B8256" s="328" t="s">
        <v>43171</v>
      </c>
      <c r="C8256" s="128" t="s">
        <v>19430</v>
      </c>
      <c r="D8256" s="128" t="s">
        <v>18602</v>
      </c>
    </row>
    <row r="8257" spans="1:4" ht="15" customHeight="1">
      <c r="A8257" s="128">
        <v>34620</v>
      </c>
      <c r="B8257" s="328" t="s">
        <v>43172</v>
      </c>
      <c r="C8257" s="128" t="s">
        <v>19430</v>
      </c>
      <c r="D8257" s="128" t="s">
        <v>37541</v>
      </c>
    </row>
    <row r="8258" spans="1:4" ht="15" customHeight="1">
      <c r="A8258" s="128">
        <v>34621</v>
      </c>
      <c r="B8258" s="328" t="s">
        <v>43173</v>
      </c>
      <c r="C8258" s="128" t="s">
        <v>19430</v>
      </c>
      <c r="D8258" s="128" t="s">
        <v>18765</v>
      </c>
    </row>
    <row r="8259" spans="1:4" ht="15" customHeight="1">
      <c r="A8259" s="128">
        <v>34622</v>
      </c>
      <c r="B8259" s="328" t="s">
        <v>43174</v>
      </c>
      <c r="C8259" s="128" t="s">
        <v>19430</v>
      </c>
      <c r="D8259" s="128" t="s">
        <v>19382</v>
      </c>
    </row>
    <row r="8260" spans="1:4" ht="15" customHeight="1">
      <c r="A8260" s="128">
        <v>34624</v>
      </c>
      <c r="B8260" s="328" t="s">
        <v>43175</v>
      </c>
      <c r="C8260" s="128" t="s">
        <v>19430</v>
      </c>
      <c r="D8260" s="128" t="s">
        <v>37542</v>
      </c>
    </row>
    <row r="8261" spans="1:4" ht="15" customHeight="1">
      <c r="A8261" s="128">
        <v>34626</v>
      </c>
      <c r="B8261" s="328" t="s">
        <v>43176</v>
      </c>
      <c r="C8261" s="128" t="s">
        <v>19430</v>
      </c>
      <c r="D8261" s="128" t="s">
        <v>19643</v>
      </c>
    </row>
    <row r="8262" spans="1:4" ht="15" customHeight="1">
      <c r="A8262" s="128">
        <v>34627</v>
      </c>
      <c r="B8262" s="328" t="s">
        <v>43177</v>
      </c>
      <c r="C8262" s="128" t="s">
        <v>19430</v>
      </c>
      <c r="D8262" s="128" t="s">
        <v>22043</v>
      </c>
    </row>
    <row r="8263" spans="1:4" ht="15" customHeight="1">
      <c r="A8263" s="128">
        <v>34629</v>
      </c>
      <c r="B8263" s="328" t="s">
        <v>43178</v>
      </c>
      <c r="C8263" s="128" t="s">
        <v>19430</v>
      </c>
      <c r="D8263" s="128" t="s">
        <v>19050</v>
      </c>
    </row>
    <row r="8264" spans="1:4" ht="15" customHeight="1">
      <c r="A8264" s="128">
        <v>39257</v>
      </c>
      <c r="B8264" s="328" t="s">
        <v>43179</v>
      </c>
      <c r="C8264" s="128" t="s">
        <v>19430</v>
      </c>
      <c r="D8264" s="128" t="s">
        <v>19645</v>
      </c>
    </row>
    <row r="8265" spans="1:4" ht="15" customHeight="1">
      <c r="A8265" s="128">
        <v>39261</v>
      </c>
      <c r="B8265" s="328" t="s">
        <v>43180</v>
      </c>
      <c r="C8265" s="128" t="s">
        <v>19430</v>
      </c>
      <c r="D8265" s="128" t="s">
        <v>37179</v>
      </c>
    </row>
    <row r="8266" spans="1:4" ht="15" customHeight="1">
      <c r="A8266" s="128">
        <v>39268</v>
      </c>
      <c r="B8266" s="328" t="s">
        <v>43181</v>
      </c>
      <c r="C8266" s="128" t="s">
        <v>19430</v>
      </c>
      <c r="D8266" s="128" t="s">
        <v>37543</v>
      </c>
    </row>
    <row r="8267" spans="1:4" ht="15" customHeight="1">
      <c r="A8267" s="128">
        <v>39262</v>
      </c>
      <c r="B8267" s="328" t="s">
        <v>43182</v>
      </c>
      <c r="C8267" s="128" t="s">
        <v>19430</v>
      </c>
      <c r="D8267" s="128" t="s">
        <v>18727</v>
      </c>
    </row>
    <row r="8268" spans="1:4" ht="15" customHeight="1">
      <c r="A8268" s="128">
        <v>39258</v>
      </c>
      <c r="B8268" s="328" t="s">
        <v>43183</v>
      </c>
      <c r="C8268" s="128" t="s">
        <v>19430</v>
      </c>
      <c r="D8268" s="128" t="s">
        <v>18735</v>
      </c>
    </row>
    <row r="8269" spans="1:4" ht="15" customHeight="1">
      <c r="A8269" s="128">
        <v>39263</v>
      </c>
      <c r="B8269" s="328" t="s">
        <v>43184</v>
      </c>
      <c r="C8269" s="128" t="s">
        <v>19430</v>
      </c>
      <c r="D8269" s="128" t="s">
        <v>21613</v>
      </c>
    </row>
    <row r="8270" spans="1:4" ht="15" customHeight="1">
      <c r="A8270" s="128">
        <v>39264</v>
      </c>
      <c r="B8270" s="328" t="s">
        <v>43185</v>
      </c>
      <c r="C8270" s="128" t="s">
        <v>19430</v>
      </c>
      <c r="D8270" s="128" t="s">
        <v>37544</v>
      </c>
    </row>
    <row r="8271" spans="1:4" ht="15" customHeight="1">
      <c r="A8271" s="128">
        <v>39259</v>
      </c>
      <c r="B8271" s="328" t="s">
        <v>43186</v>
      </c>
      <c r="C8271" s="128" t="s">
        <v>19430</v>
      </c>
      <c r="D8271" s="128" t="s">
        <v>19097</v>
      </c>
    </row>
    <row r="8272" spans="1:4" ht="15" customHeight="1">
      <c r="A8272" s="128">
        <v>39265</v>
      </c>
      <c r="B8272" s="328" t="s">
        <v>43187</v>
      </c>
      <c r="C8272" s="128" t="s">
        <v>19430</v>
      </c>
      <c r="D8272" s="128" t="s">
        <v>37002</v>
      </c>
    </row>
    <row r="8273" spans="1:4" ht="15" customHeight="1">
      <c r="A8273" s="128">
        <v>39260</v>
      </c>
      <c r="B8273" s="328" t="s">
        <v>43188</v>
      </c>
      <c r="C8273" s="128" t="s">
        <v>19430</v>
      </c>
      <c r="D8273" s="128" t="s">
        <v>19080</v>
      </c>
    </row>
    <row r="8274" spans="1:4" ht="15" customHeight="1">
      <c r="A8274" s="128">
        <v>39266</v>
      </c>
      <c r="B8274" s="328" t="s">
        <v>43189</v>
      </c>
      <c r="C8274" s="128" t="s">
        <v>19430</v>
      </c>
      <c r="D8274" s="128" t="s">
        <v>36948</v>
      </c>
    </row>
    <row r="8275" spans="1:4" ht="15" customHeight="1">
      <c r="A8275" s="128">
        <v>39267</v>
      </c>
      <c r="B8275" s="328" t="s">
        <v>43190</v>
      </c>
      <c r="C8275" s="128" t="s">
        <v>19430</v>
      </c>
      <c r="D8275" s="128" t="s">
        <v>37545</v>
      </c>
    </row>
    <row r="8276" spans="1:4" ht="15" customHeight="1">
      <c r="A8276" s="128">
        <v>11901</v>
      </c>
      <c r="B8276" s="328" t="s">
        <v>43191</v>
      </c>
      <c r="C8276" s="128" t="s">
        <v>19430</v>
      </c>
      <c r="D8276" s="128" t="s">
        <v>18694</v>
      </c>
    </row>
    <row r="8277" spans="1:4" ht="15" customHeight="1">
      <c r="A8277" s="128">
        <v>11902</v>
      </c>
      <c r="B8277" s="328" t="s">
        <v>43192</v>
      </c>
      <c r="C8277" s="128" t="s">
        <v>19430</v>
      </c>
      <c r="D8277" s="128" t="s">
        <v>19558</v>
      </c>
    </row>
    <row r="8278" spans="1:4" ht="15" customHeight="1">
      <c r="A8278" s="128">
        <v>11903</v>
      </c>
      <c r="B8278" s="328" t="s">
        <v>43193</v>
      </c>
      <c r="C8278" s="128" t="s">
        <v>19430</v>
      </c>
      <c r="D8278" s="128" t="s">
        <v>19716</v>
      </c>
    </row>
    <row r="8279" spans="1:4" ht="15" customHeight="1">
      <c r="A8279" s="128">
        <v>11904</v>
      </c>
      <c r="B8279" s="328" t="s">
        <v>43194</v>
      </c>
      <c r="C8279" s="128" t="s">
        <v>19430</v>
      </c>
      <c r="D8279" s="128" t="s">
        <v>22004</v>
      </c>
    </row>
    <row r="8280" spans="1:4" ht="15" customHeight="1">
      <c r="A8280" s="128">
        <v>11905</v>
      </c>
      <c r="B8280" s="328" t="s">
        <v>43195</v>
      </c>
      <c r="C8280" s="128" t="s">
        <v>19430</v>
      </c>
      <c r="D8280" s="128" t="s">
        <v>18582</v>
      </c>
    </row>
    <row r="8281" spans="1:4" ht="15" customHeight="1">
      <c r="A8281" s="128">
        <v>11906</v>
      </c>
      <c r="B8281" s="328" t="s">
        <v>43196</v>
      </c>
      <c r="C8281" s="128" t="s">
        <v>19430</v>
      </c>
      <c r="D8281" s="128" t="s">
        <v>19756</v>
      </c>
    </row>
    <row r="8282" spans="1:4" ht="15" customHeight="1">
      <c r="A8282" s="128">
        <v>11919</v>
      </c>
      <c r="B8282" s="328" t="s">
        <v>43197</v>
      </c>
      <c r="C8282" s="128" t="s">
        <v>19430</v>
      </c>
      <c r="D8282" s="128" t="s">
        <v>18868</v>
      </c>
    </row>
    <row r="8283" spans="1:4" ht="15" customHeight="1">
      <c r="A8283" s="128">
        <v>11920</v>
      </c>
      <c r="B8283" s="328" t="s">
        <v>43198</v>
      </c>
      <c r="C8283" s="128" t="s">
        <v>19430</v>
      </c>
      <c r="D8283" s="128" t="s">
        <v>18773</v>
      </c>
    </row>
    <row r="8284" spans="1:4" ht="15" customHeight="1">
      <c r="A8284" s="128">
        <v>11924</v>
      </c>
      <c r="B8284" s="328" t="s">
        <v>43199</v>
      </c>
      <c r="C8284" s="128" t="s">
        <v>19430</v>
      </c>
      <c r="D8284" s="128" t="s">
        <v>37546</v>
      </c>
    </row>
    <row r="8285" spans="1:4" ht="15" customHeight="1">
      <c r="A8285" s="128">
        <v>11921</v>
      </c>
      <c r="B8285" s="328" t="s">
        <v>43200</v>
      </c>
      <c r="C8285" s="128" t="s">
        <v>19430</v>
      </c>
      <c r="D8285" s="128" t="s">
        <v>19953</v>
      </c>
    </row>
    <row r="8286" spans="1:4" ht="15" customHeight="1">
      <c r="A8286" s="128">
        <v>11922</v>
      </c>
      <c r="B8286" s="328" t="s">
        <v>43201</v>
      </c>
      <c r="C8286" s="128" t="s">
        <v>19430</v>
      </c>
      <c r="D8286" s="128" t="s">
        <v>21715</v>
      </c>
    </row>
    <row r="8287" spans="1:4" ht="15" customHeight="1">
      <c r="A8287" s="128">
        <v>11923</v>
      </c>
      <c r="B8287" s="328" t="s">
        <v>43202</v>
      </c>
      <c r="C8287" s="128" t="s">
        <v>19430</v>
      </c>
      <c r="D8287" s="128" t="s">
        <v>18422</v>
      </c>
    </row>
    <row r="8288" spans="1:4" ht="15" customHeight="1">
      <c r="A8288" s="128">
        <v>11916</v>
      </c>
      <c r="B8288" s="328" t="s">
        <v>43203</v>
      </c>
      <c r="C8288" s="128" t="s">
        <v>19430</v>
      </c>
      <c r="D8288" s="128" t="s">
        <v>19798</v>
      </c>
    </row>
    <row r="8289" spans="1:4" ht="15" customHeight="1">
      <c r="A8289" s="128">
        <v>11914</v>
      </c>
      <c r="B8289" s="328" t="s">
        <v>43204</v>
      </c>
      <c r="C8289" s="128" t="s">
        <v>19430</v>
      </c>
      <c r="D8289" s="128" t="s">
        <v>36486</v>
      </c>
    </row>
    <row r="8290" spans="1:4" ht="15" customHeight="1">
      <c r="A8290" s="128">
        <v>11917</v>
      </c>
      <c r="B8290" s="328" t="s">
        <v>43205</v>
      </c>
      <c r="C8290" s="128" t="s">
        <v>19430</v>
      </c>
      <c r="D8290" s="128" t="s">
        <v>19000</v>
      </c>
    </row>
    <row r="8291" spans="1:4" ht="15" customHeight="1">
      <c r="A8291" s="128">
        <v>11918</v>
      </c>
      <c r="B8291" s="328" t="s">
        <v>43206</v>
      </c>
      <c r="C8291" s="128" t="s">
        <v>19430</v>
      </c>
      <c r="D8291" s="128" t="s">
        <v>37547</v>
      </c>
    </row>
    <row r="8292" spans="1:4" ht="15" customHeight="1">
      <c r="A8292" s="128">
        <v>37734</v>
      </c>
      <c r="B8292" s="328" t="s">
        <v>43207</v>
      </c>
      <c r="C8292" s="128" t="s">
        <v>19428</v>
      </c>
      <c r="D8292" s="128" t="s">
        <v>37548</v>
      </c>
    </row>
    <row r="8293" spans="1:4" ht="15" customHeight="1">
      <c r="A8293" s="128">
        <v>42251</v>
      </c>
      <c r="B8293" s="328" t="s">
        <v>43208</v>
      </c>
      <c r="C8293" s="128" t="s">
        <v>19428</v>
      </c>
      <c r="D8293" s="128" t="s">
        <v>37549</v>
      </c>
    </row>
    <row r="8294" spans="1:4" ht="15" customHeight="1">
      <c r="A8294" s="128">
        <v>37733</v>
      </c>
      <c r="B8294" s="328" t="s">
        <v>43209</v>
      </c>
      <c r="C8294" s="128" t="s">
        <v>19428</v>
      </c>
      <c r="D8294" s="128" t="s">
        <v>37550</v>
      </c>
    </row>
    <row r="8295" spans="1:4" ht="15" customHeight="1">
      <c r="A8295" s="128">
        <v>37735</v>
      </c>
      <c r="B8295" s="328" t="s">
        <v>43210</v>
      </c>
      <c r="C8295" s="128" t="s">
        <v>19428</v>
      </c>
      <c r="D8295" s="128" t="s">
        <v>37551</v>
      </c>
    </row>
    <row r="8296" spans="1:4" ht="15" customHeight="1">
      <c r="A8296" s="128">
        <v>5090</v>
      </c>
      <c r="B8296" s="328" t="s">
        <v>43211</v>
      </c>
      <c r="C8296" s="128" t="s">
        <v>19428</v>
      </c>
      <c r="D8296" s="128" t="s">
        <v>19258</v>
      </c>
    </row>
    <row r="8297" spans="1:4" ht="15" customHeight="1">
      <c r="A8297" s="128">
        <v>5085</v>
      </c>
      <c r="B8297" s="328" t="s">
        <v>43212</v>
      </c>
      <c r="C8297" s="128" t="s">
        <v>19428</v>
      </c>
      <c r="D8297" s="128" t="s">
        <v>36994</v>
      </c>
    </row>
    <row r="8298" spans="1:4" ht="15" customHeight="1">
      <c r="A8298" s="128">
        <v>43603</v>
      </c>
      <c r="B8298" s="328" t="s">
        <v>43213</v>
      </c>
      <c r="C8298" s="128" t="s">
        <v>19428</v>
      </c>
      <c r="D8298" s="128" t="s">
        <v>37052</v>
      </c>
    </row>
    <row r="8299" spans="1:4" ht="15" customHeight="1">
      <c r="A8299" s="128">
        <v>38374</v>
      </c>
      <c r="B8299" s="328" t="s">
        <v>43214</v>
      </c>
      <c r="C8299" s="128" t="s">
        <v>19428</v>
      </c>
      <c r="D8299" s="128" t="s">
        <v>47727</v>
      </c>
    </row>
    <row r="8300" spans="1:4" ht="15" customHeight="1">
      <c r="A8300" s="128">
        <v>20209</v>
      </c>
      <c r="B8300" s="328" t="s">
        <v>43215</v>
      </c>
      <c r="C8300" s="128" t="s">
        <v>19430</v>
      </c>
      <c r="D8300" s="128" t="s">
        <v>21992</v>
      </c>
    </row>
    <row r="8301" spans="1:4" ht="15" customHeight="1">
      <c r="A8301" s="128">
        <v>20212</v>
      </c>
      <c r="B8301" s="328" t="s">
        <v>43216</v>
      </c>
      <c r="C8301" s="128" t="s">
        <v>19430</v>
      </c>
      <c r="D8301" s="128" t="s">
        <v>37552</v>
      </c>
    </row>
    <row r="8302" spans="1:4" ht="15" customHeight="1">
      <c r="A8302" s="128">
        <v>4433</v>
      </c>
      <c r="B8302" s="328" t="s">
        <v>43217</v>
      </c>
      <c r="C8302" s="128" t="s">
        <v>19430</v>
      </c>
      <c r="D8302" s="128" t="s">
        <v>37553</v>
      </c>
    </row>
    <row r="8303" spans="1:4" ht="15" customHeight="1">
      <c r="A8303" s="128">
        <v>4430</v>
      </c>
      <c r="B8303" s="328" t="s">
        <v>43218</v>
      </c>
      <c r="C8303" s="128" t="s">
        <v>19430</v>
      </c>
      <c r="D8303" s="128" t="s">
        <v>37554</v>
      </c>
    </row>
    <row r="8304" spans="1:4" ht="15" customHeight="1">
      <c r="A8304" s="128">
        <v>4400</v>
      </c>
      <c r="B8304" s="328" t="s">
        <v>43219</v>
      </c>
      <c r="C8304" s="128" t="s">
        <v>19430</v>
      </c>
      <c r="D8304" s="128" t="s">
        <v>37555</v>
      </c>
    </row>
    <row r="8305" spans="1:4" ht="15" customHeight="1">
      <c r="A8305" s="128">
        <v>2729</v>
      </c>
      <c r="B8305" s="328" t="s">
        <v>43220</v>
      </c>
      <c r="C8305" s="128" t="s">
        <v>19428</v>
      </c>
      <c r="D8305" s="128" t="s">
        <v>22011</v>
      </c>
    </row>
    <row r="8306" spans="1:4" ht="15" customHeight="1">
      <c r="A8306" s="128">
        <v>4513</v>
      </c>
      <c r="B8306" s="328" t="s">
        <v>43221</v>
      </c>
      <c r="C8306" s="128" t="s">
        <v>19430</v>
      </c>
      <c r="D8306" s="128" t="s">
        <v>19586</v>
      </c>
    </row>
    <row r="8307" spans="1:4" ht="15" customHeight="1">
      <c r="A8307" s="128">
        <v>11871</v>
      </c>
      <c r="B8307" s="328" t="s">
        <v>43222</v>
      </c>
      <c r="C8307" s="128" t="s">
        <v>19428</v>
      </c>
      <c r="D8307" s="128" t="s">
        <v>37556</v>
      </c>
    </row>
    <row r="8308" spans="1:4" ht="15" customHeight="1">
      <c r="A8308" s="128">
        <v>34636</v>
      </c>
      <c r="B8308" s="328" t="s">
        <v>43223</v>
      </c>
      <c r="C8308" s="128" t="s">
        <v>19428</v>
      </c>
      <c r="D8308" s="128" t="s">
        <v>19862</v>
      </c>
    </row>
    <row r="8309" spans="1:4" ht="15" customHeight="1">
      <c r="A8309" s="128">
        <v>34639</v>
      </c>
      <c r="B8309" s="328" t="s">
        <v>43224</v>
      </c>
      <c r="C8309" s="128" t="s">
        <v>19428</v>
      </c>
      <c r="D8309" s="128" t="s">
        <v>47728</v>
      </c>
    </row>
    <row r="8310" spans="1:4" ht="15" customHeight="1">
      <c r="A8310" s="128">
        <v>34640</v>
      </c>
      <c r="B8310" s="328" t="s">
        <v>43225</v>
      </c>
      <c r="C8310" s="128" t="s">
        <v>19428</v>
      </c>
      <c r="D8310" s="128" t="s">
        <v>47729</v>
      </c>
    </row>
    <row r="8311" spans="1:4" ht="15" customHeight="1">
      <c r="A8311" s="128">
        <v>34637</v>
      </c>
      <c r="B8311" s="328" t="s">
        <v>43226</v>
      </c>
      <c r="C8311" s="128" t="s">
        <v>19428</v>
      </c>
      <c r="D8311" s="128" t="s">
        <v>47730</v>
      </c>
    </row>
    <row r="8312" spans="1:4" ht="15" customHeight="1">
      <c r="A8312" s="128">
        <v>34638</v>
      </c>
      <c r="B8312" s="328" t="s">
        <v>43227</v>
      </c>
      <c r="C8312" s="128" t="s">
        <v>19428</v>
      </c>
      <c r="D8312" s="128" t="s">
        <v>47731</v>
      </c>
    </row>
    <row r="8313" spans="1:4" ht="15" customHeight="1">
      <c r="A8313" s="128">
        <v>11868</v>
      </c>
      <c r="B8313" s="328" t="s">
        <v>43228</v>
      </c>
      <c r="C8313" s="128" t="s">
        <v>19428</v>
      </c>
      <c r="D8313" s="128" t="s">
        <v>37559</v>
      </c>
    </row>
    <row r="8314" spans="1:4" ht="15" customHeight="1">
      <c r="A8314" s="128">
        <v>37106</v>
      </c>
      <c r="B8314" s="328" t="s">
        <v>43229</v>
      </c>
      <c r="C8314" s="128" t="s">
        <v>19428</v>
      </c>
      <c r="D8314" s="128" t="s">
        <v>37560</v>
      </c>
    </row>
    <row r="8315" spans="1:4" ht="15" customHeight="1">
      <c r="A8315" s="128">
        <v>11869</v>
      </c>
      <c r="B8315" s="328" t="s">
        <v>43230</v>
      </c>
      <c r="C8315" s="128" t="s">
        <v>19428</v>
      </c>
      <c r="D8315" s="128" t="s">
        <v>37561</v>
      </c>
    </row>
    <row r="8316" spans="1:4" ht="15" customHeight="1">
      <c r="A8316" s="128">
        <v>37104</v>
      </c>
      <c r="B8316" s="328" t="s">
        <v>43231</v>
      </c>
      <c r="C8316" s="128" t="s">
        <v>19428</v>
      </c>
      <c r="D8316" s="128" t="s">
        <v>37562</v>
      </c>
    </row>
    <row r="8317" spans="1:4" ht="15" customHeight="1">
      <c r="A8317" s="128">
        <v>37105</v>
      </c>
      <c r="B8317" s="328" t="s">
        <v>43232</v>
      </c>
      <c r="C8317" s="128" t="s">
        <v>19428</v>
      </c>
      <c r="D8317" s="128" t="s">
        <v>37563</v>
      </c>
    </row>
    <row r="8318" spans="1:4" ht="15" customHeight="1">
      <c r="A8318" s="128">
        <v>34641</v>
      </c>
      <c r="B8318" s="328" t="s">
        <v>43233</v>
      </c>
      <c r="C8318" s="128" t="s">
        <v>19428</v>
      </c>
      <c r="D8318" s="128" t="s">
        <v>37684</v>
      </c>
    </row>
    <row r="8319" spans="1:4" ht="15" customHeight="1">
      <c r="A8319" s="128">
        <v>43434</v>
      </c>
      <c r="B8319" s="328" t="s">
        <v>43234</v>
      </c>
      <c r="C8319" s="128" t="s">
        <v>19428</v>
      </c>
      <c r="D8319" s="128" t="s">
        <v>47732</v>
      </c>
    </row>
    <row r="8320" spans="1:4" ht="15" customHeight="1">
      <c r="A8320" s="128">
        <v>43435</v>
      </c>
      <c r="B8320" s="328" t="s">
        <v>43235</v>
      </c>
      <c r="C8320" s="128" t="s">
        <v>19428</v>
      </c>
      <c r="D8320" s="128" t="s">
        <v>47733</v>
      </c>
    </row>
    <row r="8321" spans="1:4" ht="15" customHeight="1">
      <c r="A8321" s="128">
        <v>43436</v>
      </c>
      <c r="B8321" s="328" t="s">
        <v>43236</v>
      </c>
      <c r="C8321" s="128" t="s">
        <v>19428</v>
      </c>
      <c r="D8321" s="128" t="s">
        <v>47734</v>
      </c>
    </row>
    <row r="8322" spans="1:4" ht="15" customHeight="1">
      <c r="A8322" s="128">
        <v>43437</v>
      </c>
      <c r="B8322" s="328" t="s">
        <v>43237</v>
      </c>
      <c r="C8322" s="128" t="s">
        <v>19428</v>
      </c>
      <c r="D8322" s="128" t="s">
        <v>47735</v>
      </c>
    </row>
    <row r="8323" spans="1:4" ht="15" customHeight="1">
      <c r="A8323" s="128">
        <v>43438</v>
      </c>
      <c r="B8323" s="328" t="s">
        <v>43238</v>
      </c>
      <c r="C8323" s="128" t="s">
        <v>19428</v>
      </c>
      <c r="D8323" s="128" t="s">
        <v>47736</v>
      </c>
    </row>
    <row r="8324" spans="1:4" ht="15" customHeight="1">
      <c r="A8324" s="128">
        <v>41627</v>
      </c>
      <c r="B8324" s="328" t="s">
        <v>43239</v>
      </c>
      <c r="C8324" s="128" t="s">
        <v>19428</v>
      </c>
      <c r="D8324" s="128" t="s">
        <v>47737</v>
      </c>
    </row>
    <row r="8325" spans="1:4" ht="15" customHeight="1">
      <c r="A8325" s="128">
        <v>41628</v>
      </c>
      <c r="B8325" s="328" t="s">
        <v>43240</v>
      </c>
      <c r="C8325" s="128" t="s">
        <v>19428</v>
      </c>
      <c r="D8325" s="128" t="s">
        <v>47738</v>
      </c>
    </row>
    <row r="8326" spans="1:4" ht="15" customHeight="1">
      <c r="A8326" s="128">
        <v>41629</v>
      </c>
      <c r="B8326" s="328" t="s">
        <v>43241</v>
      </c>
      <c r="C8326" s="128" t="s">
        <v>19428</v>
      </c>
      <c r="D8326" s="128" t="s">
        <v>47739</v>
      </c>
    </row>
    <row r="8327" spans="1:4" ht="15" customHeight="1">
      <c r="A8327" s="128">
        <v>43429</v>
      </c>
      <c r="B8327" s="328" t="s">
        <v>43242</v>
      </c>
      <c r="C8327" s="128" t="s">
        <v>19428</v>
      </c>
      <c r="D8327" s="128" t="s">
        <v>37164</v>
      </c>
    </row>
    <row r="8328" spans="1:4" ht="15" customHeight="1">
      <c r="A8328" s="128">
        <v>43430</v>
      </c>
      <c r="B8328" s="328" t="s">
        <v>43243</v>
      </c>
      <c r="C8328" s="128" t="s">
        <v>19428</v>
      </c>
      <c r="D8328" s="128" t="s">
        <v>21912</v>
      </c>
    </row>
    <row r="8329" spans="1:4" ht="15" customHeight="1">
      <c r="A8329" s="128">
        <v>43431</v>
      </c>
      <c r="B8329" s="328" t="s">
        <v>43244</v>
      </c>
      <c r="C8329" s="128" t="s">
        <v>19428</v>
      </c>
      <c r="D8329" s="128" t="s">
        <v>47740</v>
      </c>
    </row>
    <row r="8330" spans="1:4" ht="15" customHeight="1">
      <c r="A8330" s="128">
        <v>43432</v>
      </c>
      <c r="B8330" s="328" t="s">
        <v>43245</v>
      </c>
      <c r="C8330" s="128" t="s">
        <v>19428</v>
      </c>
      <c r="D8330" s="128" t="s">
        <v>36617</v>
      </c>
    </row>
    <row r="8331" spans="1:4" ht="15" customHeight="1">
      <c r="A8331" s="128">
        <v>43433</v>
      </c>
      <c r="B8331" s="328" t="s">
        <v>43246</v>
      </c>
      <c r="C8331" s="128" t="s">
        <v>19428</v>
      </c>
      <c r="D8331" s="128" t="s">
        <v>47741</v>
      </c>
    </row>
    <row r="8332" spans="1:4" ht="15" customHeight="1">
      <c r="A8332" s="128">
        <v>43094</v>
      </c>
      <c r="B8332" s="328" t="s">
        <v>43247</v>
      </c>
      <c r="C8332" s="128" t="s">
        <v>19428</v>
      </c>
      <c r="D8332" s="128" t="s">
        <v>37565</v>
      </c>
    </row>
    <row r="8333" spans="1:4" ht="15" customHeight="1">
      <c r="A8333" s="128">
        <v>43093</v>
      </c>
      <c r="B8333" s="328" t="s">
        <v>43248</v>
      </c>
      <c r="C8333" s="128" t="s">
        <v>19428</v>
      </c>
      <c r="D8333" s="128" t="s">
        <v>37566</v>
      </c>
    </row>
    <row r="8334" spans="1:4" ht="15" customHeight="1">
      <c r="A8334" s="128">
        <v>1030</v>
      </c>
      <c r="B8334" s="328" t="s">
        <v>43249</v>
      </c>
      <c r="C8334" s="128" t="s">
        <v>19428</v>
      </c>
      <c r="D8334" s="128" t="s">
        <v>19525</v>
      </c>
    </row>
    <row r="8335" spans="1:4" ht="15" customHeight="1">
      <c r="A8335" s="128">
        <v>11694</v>
      </c>
      <c r="B8335" s="328" t="s">
        <v>43250</v>
      </c>
      <c r="C8335" s="128" t="s">
        <v>19428</v>
      </c>
      <c r="D8335" s="128" t="s">
        <v>47742</v>
      </c>
    </row>
    <row r="8336" spans="1:4" ht="15" customHeight="1">
      <c r="A8336" s="128">
        <v>11881</v>
      </c>
      <c r="B8336" s="328" t="s">
        <v>43251</v>
      </c>
      <c r="C8336" s="128" t="s">
        <v>19428</v>
      </c>
      <c r="D8336" s="128" t="s">
        <v>47584</v>
      </c>
    </row>
    <row r="8337" spans="1:4" ht="15" customHeight="1">
      <c r="A8337" s="128">
        <v>35277</v>
      </c>
      <c r="B8337" s="328" t="s">
        <v>43252</v>
      </c>
      <c r="C8337" s="128" t="s">
        <v>19428</v>
      </c>
      <c r="D8337" s="128" t="s">
        <v>47743</v>
      </c>
    </row>
    <row r="8338" spans="1:4" ht="15" customHeight="1">
      <c r="A8338" s="128">
        <v>10521</v>
      </c>
      <c r="B8338" s="328" t="s">
        <v>43253</v>
      </c>
      <c r="C8338" s="128" t="s">
        <v>19428</v>
      </c>
      <c r="D8338" s="128" t="s">
        <v>47744</v>
      </c>
    </row>
    <row r="8339" spans="1:4" ht="15" customHeight="1">
      <c r="A8339" s="128">
        <v>10885</v>
      </c>
      <c r="B8339" s="328" t="s">
        <v>43254</v>
      </c>
      <c r="C8339" s="128" t="s">
        <v>19428</v>
      </c>
      <c r="D8339" s="128" t="s">
        <v>47745</v>
      </c>
    </row>
    <row r="8340" spans="1:4" ht="15" customHeight="1">
      <c r="A8340" s="128">
        <v>20962</v>
      </c>
      <c r="B8340" s="328" t="s">
        <v>43255</v>
      </c>
      <c r="C8340" s="128" t="s">
        <v>19428</v>
      </c>
      <c r="D8340" s="128" t="s">
        <v>47746</v>
      </c>
    </row>
    <row r="8341" spans="1:4" ht="15" customHeight="1">
      <c r="A8341" s="128">
        <v>20963</v>
      </c>
      <c r="B8341" s="328" t="s">
        <v>43256</v>
      </c>
      <c r="C8341" s="128" t="s">
        <v>19428</v>
      </c>
      <c r="D8341" s="128" t="s">
        <v>47747</v>
      </c>
    </row>
    <row r="8342" spans="1:4" ht="15" customHeight="1">
      <c r="A8342" s="128">
        <v>34643</v>
      </c>
      <c r="B8342" s="328" t="s">
        <v>43257</v>
      </c>
      <c r="C8342" s="128" t="s">
        <v>19428</v>
      </c>
      <c r="D8342" s="128" t="s">
        <v>18954</v>
      </c>
    </row>
    <row r="8343" spans="1:4" ht="15" customHeight="1">
      <c r="A8343" s="128">
        <v>41480</v>
      </c>
      <c r="B8343" s="328" t="s">
        <v>43258</v>
      </c>
      <c r="C8343" s="128" t="s">
        <v>19428</v>
      </c>
      <c r="D8343" s="128" t="s">
        <v>38775</v>
      </c>
    </row>
    <row r="8344" spans="1:4" ht="15" customHeight="1">
      <c r="A8344" s="128">
        <v>41474</v>
      </c>
      <c r="B8344" s="328" t="s">
        <v>43259</v>
      </c>
      <c r="C8344" s="128" t="s">
        <v>19428</v>
      </c>
      <c r="D8344" s="128" t="s">
        <v>47748</v>
      </c>
    </row>
    <row r="8345" spans="1:4" ht="15" customHeight="1">
      <c r="A8345" s="128">
        <v>41475</v>
      </c>
      <c r="B8345" s="328" t="s">
        <v>43260</v>
      </c>
      <c r="C8345" s="128" t="s">
        <v>19428</v>
      </c>
      <c r="D8345" s="128" t="s">
        <v>47749</v>
      </c>
    </row>
    <row r="8346" spans="1:4" ht="15" customHeight="1">
      <c r="A8346" s="128">
        <v>41476</v>
      </c>
      <c r="B8346" s="328" t="s">
        <v>43261</v>
      </c>
      <c r="C8346" s="128" t="s">
        <v>19428</v>
      </c>
      <c r="D8346" s="128" t="s">
        <v>47750</v>
      </c>
    </row>
    <row r="8347" spans="1:4" ht="15" customHeight="1">
      <c r="A8347" s="128">
        <v>2555</v>
      </c>
      <c r="B8347" s="328" t="s">
        <v>43262</v>
      </c>
      <c r="C8347" s="128" t="s">
        <v>19428</v>
      </c>
      <c r="D8347" s="128" t="s">
        <v>18591</v>
      </c>
    </row>
    <row r="8348" spans="1:4" ht="15" customHeight="1">
      <c r="A8348" s="128">
        <v>2556</v>
      </c>
      <c r="B8348" s="328" t="s">
        <v>43263</v>
      </c>
      <c r="C8348" s="128" t="s">
        <v>19428</v>
      </c>
      <c r="D8348" s="128" t="s">
        <v>19322</v>
      </c>
    </row>
    <row r="8349" spans="1:4" ht="15" customHeight="1">
      <c r="A8349" s="128">
        <v>2557</v>
      </c>
      <c r="B8349" s="328" t="s">
        <v>43264</v>
      </c>
      <c r="C8349" s="128" t="s">
        <v>19428</v>
      </c>
      <c r="D8349" s="128" t="s">
        <v>18468</v>
      </c>
    </row>
    <row r="8350" spans="1:4" ht="15" customHeight="1">
      <c r="A8350" s="128">
        <v>10569</v>
      </c>
      <c r="B8350" s="328" t="s">
        <v>43265</v>
      </c>
      <c r="C8350" s="128" t="s">
        <v>19428</v>
      </c>
      <c r="D8350" s="128" t="s">
        <v>18468</v>
      </c>
    </row>
    <row r="8351" spans="1:4" ht="15" customHeight="1">
      <c r="A8351" s="128">
        <v>39810</v>
      </c>
      <c r="B8351" s="328" t="s">
        <v>43266</v>
      </c>
      <c r="C8351" s="128" t="s">
        <v>19428</v>
      </c>
      <c r="D8351" s="128" t="s">
        <v>22130</v>
      </c>
    </row>
    <row r="8352" spans="1:4" ht="15" customHeight="1">
      <c r="A8352" s="128">
        <v>39811</v>
      </c>
      <c r="B8352" s="328" t="s">
        <v>43267</v>
      </c>
      <c r="C8352" s="128" t="s">
        <v>19428</v>
      </c>
      <c r="D8352" s="128" t="s">
        <v>19072</v>
      </c>
    </row>
    <row r="8353" spans="1:4" ht="15" customHeight="1">
      <c r="A8353" s="128">
        <v>39812</v>
      </c>
      <c r="B8353" s="328" t="s">
        <v>43268</v>
      </c>
      <c r="C8353" s="128" t="s">
        <v>19428</v>
      </c>
      <c r="D8353" s="128" t="s">
        <v>37567</v>
      </c>
    </row>
    <row r="8354" spans="1:4" ht="15" customHeight="1">
      <c r="A8354" s="128">
        <v>43096</v>
      </c>
      <c r="B8354" s="328" t="s">
        <v>43269</v>
      </c>
      <c r="C8354" s="128" t="s">
        <v>19428</v>
      </c>
      <c r="D8354" s="128" t="s">
        <v>37568</v>
      </c>
    </row>
    <row r="8355" spans="1:4" ht="15" customHeight="1">
      <c r="A8355" s="128">
        <v>43102</v>
      </c>
      <c r="B8355" s="328" t="s">
        <v>43270</v>
      </c>
      <c r="C8355" s="128" t="s">
        <v>19428</v>
      </c>
      <c r="D8355" s="128" t="s">
        <v>37569</v>
      </c>
    </row>
    <row r="8356" spans="1:4" ht="15" customHeight="1">
      <c r="A8356" s="128">
        <v>43103</v>
      </c>
      <c r="B8356" s="328" t="s">
        <v>43271</v>
      </c>
      <c r="C8356" s="128" t="s">
        <v>19428</v>
      </c>
      <c r="D8356" s="128" t="s">
        <v>37570</v>
      </c>
    </row>
    <row r="8357" spans="1:4" ht="15" customHeight="1">
      <c r="A8357" s="128">
        <v>43098</v>
      </c>
      <c r="B8357" s="328" t="s">
        <v>43272</v>
      </c>
      <c r="C8357" s="128" t="s">
        <v>19428</v>
      </c>
      <c r="D8357" s="128" t="s">
        <v>21900</v>
      </c>
    </row>
    <row r="8358" spans="1:4" ht="15" customHeight="1">
      <c r="A8358" s="128">
        <v>43097</v>
      </c>
      <c r="B8358" s="328" t="s">
        <v>43273</v>
      </c>
      <c r="C8358" s="128" t="s">
        <v>19428</v>
      </c>
      <c r="D8358" s="128" t="s">
        <v>37571</v>
      </c>
    </row>
    <row r="8359" spans="1:4" ht="15" customHeight="1">
      <c r="A8359" s="128">
        <v>43104</v>
      </c>
      <c r="B8359" s="328" t="s">
        <v>43274</v>
      </c>
      <c r="C8359" s="128" t="s">
        <v>19428</v>
      </c>
      <c r="D8359" s="128" t="s">
        <v>37572</v>
      </c>
    </row>
    <row r="8360" spans="1:4" ht="15" customHeight="1">
      <c r="A8360" s="128">
        <v>39771</v>
      </c>
      <c r="B8360" s="328" t="s">
        <v>43275</v>
      </c>
      <c r="C8360" s="128" t="s">
        <v>19428</v>
      </c>
      <c r="D8360" s="128" t="s">
        <v>37573</v>
      </c>
    </row>
    <row r="8361" spans="1:4" ht="15" customHeight="1">
      <c r="A8361" s="128">
        <v>39772</v>
      </c>
      <c r="B8361" s="328" t="s">
        <v>43276</v>
      </c>
      <c r="C8361" s="128" t="s">
        <v>19428</v>
      </c>
      <c r="D8361" s="128" t="s">
        <v>37574</v>
      </c>
    </row>
    <row r="8362" spans="1:4" ht="15" customHeight="1">
      <c r="A8362" s="128">
        <v>39773</v>
      </c>
      <c r="B8362" s="328" t="s">
        <v>43277</v>
      </c>
      <c r="C8362" s="128" t="s">
        <v>19428</v>
      </c>
      <c r="D8362" s="128" t="s">
        <v>37575</v>
      </c>
    </row>
    <row r="8363" spans="1:4" ht="15" customHeight="1">
      <c r="A8363" s="128">
        <v>39774</v>
      </c>
      <c r="B8363" s="328" t="s">
        <v>43278</v>
      </c>
      <c r="C8363" s="128" t="s">
        <v>19428</v>
      </c>
      <c r="D8363" s="128" t="s">
        <v>37576</v>
      </c>
    </row>
    <row r="8364" spans="1:4" ht="15" customHeight="1">
      <c r="A8364" s="128">
        <v>39775</v>
      </c>
      <c r="B8364" s="328" t="s">
        <v>43279</v>
      </c>
      <c r="C8364" s="128" t="s">
        <v>19428</v>
      </c>
      <c r="D8364" s="128" t="s">
        <v>37577</v>
      </c>
    </row>
    <row r="8365" spans="1:4" ht="15" customHeight="1">
      <c r="A8365" s="128">
        <v>39776</v>
      </c>
      <c r="B8365" s="328" t="s">
        <v>43280</v>
      </c>
      <c r="C8365" s="128" t="s">
        <v>19428</v>
      </c>
      <c r="D8365" s="128" t="s">
        <v>37578</v>
      </c>
    </row>
    <row r="8366" spans="1:4" ht="15" customHeight="1">
      <c r="A8366" s="128">
        <v>39777</v>
      </c>
      <c r="B8366" s="328" t="s">
        <v>43281</v>
      </c>
      <c r="C8366" s="128" t="s">
        <v>19428</v>
      </c>
      <c r="D8366" s="128" t="s">
        <v>37579</v>
      </c>
    </row>
    <row r="8367" spans="1:4" ht="15" customHeight="1">
      <c r="A8367" s="128">
        <v>20254</v>
      </c>
      <c r="B8367" s="328" t="s">
        <v>43282</v>
      </c>
      <c r="C8367" s="128" t="s">
        <v>19428</v>
      </c>
      <c r="D8367" s="128" t="s">
        <v>18674</v>
      </c>
    </row>
    <row r="8368" spans="1:4" ht="15" customHeight="1">
      <c r="A8368" s="128">
        <v>20253</v>
      </c>
      <c r="B8368" s="328" t="s">
        <v>43283</v>
      </c>
      <c r="C8368" s="128" t="s">
        <v>19428</v>
      </c>
      <c r="D8368" s="128" t="s">
        <v>36636</v>
      </c>
    </row>
    <row r="8369" spans="1:4" ht="15" customHeight="1">
      <c r="A8369" s="128">
        <v>11247</v>
      </c>
      <c r="B8369" s="328" t="s">
        <v>43284</v>
      </c>
      <c r="C8369" s="128" t="s">
        <v>19428</v>
      </c>
      <c r="D8369" s="128" t="s">
        <v>37580</v>
      </c>
    </row>
    <row r="8370" spans="1:4" ht="15" customHeight="1">
      <c r="A8370" s="128">
        <v>11250</v>
      </c>
      <c r="B8370" s="328" t="s">
        <v>43285</v>
      </c>
      <c r="C8370" s="128" t="s">
        <v>19428</v>
      </c>
      <c r="D8370" s="128" t="s">
        <v>21907</v>
      </c>
    </row>
    <row r="8371" spans="1:4" ht="15" customHeight="1">
      <c r="A8371" s="128">
        <v>11249</v>
      </c>
      <c r="B8371" s="328" t="s">
        <v>43286</v>
      </c>
      <c r="C8371" s="128" t="s">
        <v>19428</v>
      </c>
      <c r="D8371" s="128" t="s">
        <v>37581</v>
      </c>
    </row>
    <row r="8372" spans="1:4" ht="15" customHeight="1">
      <c r="A8372" s="128">
        <v>11251</v>
      </c>
      <c r="B8372" s="328" t="s">
        <v>43287</v>
      </c>
      <c r="C8372" s="128" t="s">
        <v>19428</v>
      </c>
      <c r="D8372" s="128" t="s">
        <v>21777</v>
      </c>
    </row>
    <row r="8373" spans="1:4" ht="15" customHeight="1">
      <c r="A8373" s="128">
        <v>11253</v>
      </c>
      <c r="B8373" s="328" t="s">
        <v>43288</v>
      </c>
      <c r="C8373" s="128" t="s">
        <v>19428</v>
      </c>
      <c r="D8373" s="128" t="s">
        <v>37582</v>
      </c>
    </row>
    <row r="8374" spans="1:4" ht="15" customHeight="1">
      <c r="A8374" s="128">
        <v>11255</v>
      </c>
      <c r="B8374" s="328" t="s">
        <v>43289</v>
      </c>
      <c r="C8374" s="128" t="s">
        <v>19428</v>
      </c>
      <c r="D8374" s="128" t="s">
        <v>37583</v>
      </c>
    </row>
    <row r="8375" spans="1:4" ht="15" customHeight="1">
      <c r="A8375" s="128">
        <v>14055</v>
      </c>
      <c r="B8375" s="328" t="s">
        <v>43290</v>
      </c>
      <c r="C8375" s="128" t="s">
        <v>19428</v>
      </c>
      <c r="D8375" s="128" t="s">
        <v>37584</v>
      </c>
    </row>
    <row r="8376" spans="1:4" ht="15" customHeight="1">
      <c r="A8376" s="128">
        <v>11256</v>
      </c>
      <c r="B8376" s="328" t="s">
        <v>43291</v>
      </c>
      <c r="C8376" s="128" t="s">
        <v>19428</v>
      </c>
      <c r="D8376" s="128" t="s">
        <v>37585</v>
      </c>
    </row>
    <row r="8377" spans="1:4" ht="15" customHeight="1">
      <c r="A8377" s="128">
        <v>1872</v>
      </c>
      <c r="B8377" s="328" t="s">
        <v>43292</v>
      </c>
      <c r="C8377" s="128" t="s">
        <v>19428</v>
      </c>
      <c r="D8377" s="128" t="s">
        <v>19149</v>
      </c>
    </row>
    <row r="8378" spans="1:4" ht="15" customHeight="1">
      <c r="A8378" s="128">
        <v>1873</v>
      </c>
      <c r="B8378" s="328" t="s">
        <v>43293</v>
      </c>
      <c r="C8378" s="128" t="s">
        <v>19428</v>
      </c>
      <c r="D8378" s="128" t="s">
        <v>47751</v>
      </c>
    </row>
    <row r="8379" spans="1:4" ht="15" customHeight="1">
      <c r="A8379" s="128">
        <v>39693</v>
      </c>
      <c r="B8379" s="328" t="s">
        <v>43294</v>
      </c>
      <c r="C8379" s="128" t="s">
        <v>19428</v>
      </c>
      <c r="D8379" s="128" t="s">
        <v>37586</v>
      </c>
    </row>
    <row r="8380" spans="1:4" ht="15" customHeight="1">
      <c r="A8380" s="128">
        <v>39692</v>
      </c>
      <c r="B8380" s="328" t="s">
        <v>43295</v>
      </c>
      <c r="C8380" s="128" t="s">
        <v>19428</v>
      </c>
      <c r="D8380" s="128" t="s">
        <v>37587</v>
      </c>
    </row>
    <row r="8381" spans="1:4" ht="15" customHeight="1">
      <c r="A8381" s="128">
        <v>1062</v>
      </c>
      <c r="B8381" s="328" t="s">
        <v>43296</v>
      </c>
      <c r="C8381" s="128" t="s">
        <v>19428</v>
      </c>
      <c r="D8381" s="128" t="s">
        <v>37588</v>
      </c>
    </row>
    <row r="8382" spans="1:4" ht="15" customHeight="1">
      <c r="A8382" s="128">
        <v>39686</v>
      </c>
      <c r="B8382" s="328" t="s">
        <v>43297</v>
      </c>
      <c r="C8382" s="128" t="s">
        <v>19428</v>
      </c>
      <c r="D8382" s="128" t="s">
        <v>37589</v>
      </c>
    </row>
    <row r="8383" spans="1:4" ht="15" customHeight="1">
      <c r="A8383" s="128">
        <v>43095</v>
      </c>
      <c r="B8383" s="328" t="s">
        <v>43298</v>
      </c>
      <c r="C8383" s="128" t="s">
        <v>19428</v>
      </c>
      <c r="D8383" s="128" t="s">
        <v>37590</v>
      </c>
    </row>
    <row r="8384" spans="1:4" ht="15" customHeight="1">
      <c r="A8384" s="128">
        <v>1871</v>
      </c>
      <c r="B8384" s="328" t="s">
        <v>43299</v>
      </c>
      <c r="C8384" s="128" t="s">
        <v>19428</v>
      </c>
      <c r="D8384" s="128" t="s">
        <v>18485</v>
      </c>
    </row>
    <row r="8385" spans="1:4" ht="15" customHeight="1">
      <c r="A8385" s="128">
        <v>12001</v>
      </c>
      <c r="B8385" s="328" t="s">
        <v>43300</v>
      </c>
      <c r="C8385" s="128" t="s">
        <v>19428</v>
      </c>
      <c r="D8385" s="128" t="s">
        <v>18853</v>
      </c>
    </row>
    <row r="8386" spans="1:4" ht="15" customHeight="1">
      <c r="A8386" s="128">
        <v>11882</v>
      </c>
      <c r="B8386" s="328" t="s">
        <v>43301</v>
      </c>
      <c r="C8386" s="128" t="s">
        <v>19428</v>
      </c>
      <c r="D8386" s="128" t="s">
        <v>47752</v>
      </c>
    </row>
    <row r="8387" spans="1:4" ht="15" customHeight="1">
      <c r="A8387" s="128">
        <v>1068</v>
      </c>
      <c r="B8387" s="328" t="s">
        <v>43302</v>
      </c>
      <c r="C8387" s="128" t="s">
        <v>19428</v>
      </c>
      <c r="D8387" s="128" t="s">
        <v>37591</v>
      </c>
    </row>
    <row r="8388" spans="1:4" ht="15" customHeight="1">
      <c r="A8388" s="128">
        <v>39690</v>
      </c>
      <c r="B8388" s="328" t="s">
        <v>43303</v>
      </c>
      <c r="C8388" s="128" t="s">
        <v>19428</v>
      </c>
      <c r="D8388" s="128" t="s">
        <v>37592</v>
      </c>
    </row>
    <row r="8389" spans="1:4" ht="15" customHeight="1">
      <c r="A8389" s="128">
        <v>39691</v>
      </c>
      <c r="B8389" s="328" t="s">
        <v>43304</v>
      </c>
      <c r="C8389" s="128" t="s">
        <v>19428</v>
      </c>
      <c r="D8389" s="128" t="s">
        <v>37593</v>
      </c>
    </row>
    <row r="8390" spans="1:4" ht="15" customHeight="1">
      <c r="A8390" s="128">
        <v>39808</v>
      </c>
      <c r="B8390" s="328" t="s">
        <v>43305</v>
      </c>
      <c r="C8390" s="128" t="s">
        <v>19428</v>
      </c>
      <c r="D8390" s="128" t="s">
        <v>37594</v>
      </c>
    </row>
    <row r="8391" spans="1:4" ht="15" customHeight="1">
      <c r="A8391" s="128">
        <v>39809</v>
      </c>
      <c r="B8391" s="328" t="s">
        <v>43306</v>
      </c>
      <c r="C8391" s="128" t="s">
        <v>19428</v>
      </c>
      <c r="D8391" s="128" t="s">
        <v>37595</v>
      </c>
    </row>
    <row r="8392" spans="1:4" ht="15" customHeight="1">
      <c r="A8392" s="128">
        <v>43439</v>
      </c>
      <c r="B8392" s="328" t="s">
        <v>43307</v>
      </c>
      <c r="C8392" s="128" t="s">
        <v>19428</v>
      </c>
      <c r="D8392" s="128" t="s">
        <v>47753</v>
      </c>
    </row>
    <row r="8393" spans="1:4" ht="15" customHeight="1">
      <c r="A8393" s="128">
        <v>5103</v>
      </c>
      <c r="B8393" s="328" t="s">
        <v>43308</v>
      </c>
      <c r="C8393" s="128" t="s">
        <v>19428</v>
      </c>
      <c r="D8393" s="128" t="s">
        <v>21745</v>
      </c>
    </row>
    <row r="8394" spans="1:4" ht="15" customHeight="1">
      <c r="A8394" s="128">
        <v>11880</v>
      </c>
      <c r="B8394" s="328" t="s">
        <v>43309</v>
      </c>
      <c r="C8394" s="128" t="s">
        <v>19428</v>
      </c>
      <c r="D8394" s="128" t="s">
        <v>47754</v>
      </c>
    </row>
    <row r="8395" spans="1:4" ht="15" customHeight="1">
      <c r="A8395" s="128">
        <v>11714</v>
      </c>
      <c r="B8395" s="328" t="s">
        <v>43310</v>
      </c>
      <c r="C8395" s="128" t="s">
        <v>19428</v>
      </c>
      <c r="D8395" s="128" t="s">
        <v>41997</v>
      </c>
    </row>
    <row r="8396" spans="1:4" ht="15" customHeight="1">
      <c r="A8396" s="128">
        <v>11712</v>
      </c>
      <c r="B8396" s="328" t="s">
        <v>43311</v>
      </c>
      <c r="C8396" s="128" t="s">
        <v>19428</v>
      </c>
      <c r="D8396" s="128" t="s">
        <v>19225</v>
      </c>
    </row>
    <row r="8397" spans="1:4" ht="15" customHeight="1">
      <c r="A8397" s="128">
        <v>11717</v>
      </c>
      <c r="B8397" s="328" t="s">
        <v>43312</v>
      </c>
      <c r="C8397" s="128" t="s">
        <v>19428</v>
      </c>
      <c r="D8397" s="128" t="s">
        <v>41107</v>
      </c>
    </row>
    <row r="8398" spans="1:4" ht="15" customHeight="1">
      <c r="A8398" s="128">
        <v>1106</v>
      </c>
      <c r="B8398" s="328" t="s">
        <v>43313</v>
      </c>
      <c r="C8398" s="128" t="s">
        <v>19431</v>
      </c>
      <c r="D8398" s="128" t="s">
        <v>18551</v>
      </c>
    </row>
    <row r="8399" spans="1:4" ht="15" customHeight="1">
      <c r="A8399" s="128">
        <v>11161</v>
      </c>
      <c r="B8399" s="328" t="s">
        <v>43314</v>
      </c>
      <c r="C8399" s="128" t="s">
        <v>19431</v>
      </c>
      <c r="D8399" s="128" t="s">
        <v>18589</v>
      </c>
    </row>
    <row r="8400" spans="1:4" ht="15" customHeight="1">
      <c r="A8400" s="128">
        <v>1107</v>
      </c>
      <c r="B8400" s="328" t="s">
        <v>43315</v>
      </c>
      <c r="C8400" s="128" t="s">
        <v>19431</v>
      </c>
      <c r="D8400" s="128" t="s">
        <v>19501</v>
      </c>
    </row>
    <row r="8401" spans="1:4" ht="15" customHeight="1">
      <c r="A8401" s="128">
        <v>44479</v>
      </c>
      <c r="B8401" s="328" t="s">
        <v>43316</v>
      </c>
      <c r="C8401" s="128" t="s">
        <v>19431</v>
      </c>
      <c r="D8401" s="128" t="s">
        <v>18576</v>
      </c>
    </row>
    <row r="8402" spans="1:4" ht="15" customHeight="1">
      <c r="A8402" s="128">
        <v>41068</v>
      </c>
      <c r="B8402" s="328" t="s">
        <v>43317</v>
      </c>
      <c r="C8402" s="128" t="s">
        <v>19435</v>
      </c>
      <c r="D8402" s="128" t="s">
        <v>37596</v>
      </c>
    </row>
    <row r="8403" spans="1:4" ht="15" customHeight="1">
      <c r="A8403" s="128">
        <v>4759</v>
      </c>
      <c r="B8403" s="328" t="s">
        <v>43318</v>
      </c>
      <c r="C8403" s="128" t="s">
        <v>19434</v>
      </c>
      <c r="D8403" s="128" t="s">
        <v>19175</v>
      </c>
    </row>
    <row r="8404" spans="1:4" ht="15" customHeight="1">
      <c r="A8404" s="128">
        <v>1108</v>
      </c>
      <c r="B8404" s="328" t="s">
        <v>43319</v>
      </c>
      <c r="C8404" s="128" t="s">
        <v>19430</v>
      </c>
      <c r="D8404" s="128" t="s">
        <v>37192</v>
      </c>
    </row>
    <row r="8405" spans="1:4" ht="15" customHeight="1">
      <c r="A8405" s="128">
        <v>1117</v>
      </c>
      <c r="B8405" s="328" t="s">
        <v>43320</v>
      </c>
      <c r="C8405" s="128" t="s">
        <v>19430</v>
      </c>
      <c r="D8405" s="128" t="s">
        <v>36958</v>
      </c>
    </row>
    <row r="8406" spans="1:4" ht="15" customHeight="1">
      <c r="A8406" s="128">
        <v>1118</v>
      </c>
      <c r="B8406" s="328" t="s">
        <v>43321</v>
      </c>
      <c r="C8406" s="128" t="s">
        <v>19430</v>
      </c>
      <c r="D8406" s="128" t="s">
        <v>37597</v>
      </c>
    </row>
    <row r="8407" spans="1:4" ht="15" customHeight="1">
      <c r="A8407" s="128">
        <v>1110</v>
      </c>
      <c r="B8407" s="328" t="s">
        <v>43322</v>
      </c>
      <c r="C8407" s="128" t="s">
        <v>19430</v>
      </c>
      <c r="D8407" s="128" t="s">
        <v>37597</v>
      </c>
    </row>
    <row r="8408" spans="1:4" ht="15" customHeight="1">
      <c r="A8408" s="128">
        <v>12618</v>
      </c>
      <c r="B8408" s="328" t="s">
        <v>43323</v>
      </c>
      <c r="C8408" s="128" t="s">
        <v>19428</v>
      </c>
      <c r="D8408" s="128" t="s">
        <v>37598</v>
      </c>
    </row>
    <row r="8409" spans="1:4" ht="15" customHeight="1">
      <c r="A8409" s="128">
        <v>40784</v>
      </c>
      <c r="B8409" s="328" t="s">
        <v>43324</v>
      </c>
      <c r="C8409" s="128" t="s">
        <v>19430</v>
      </c>
      <c r="D8409" s="128" t="s">
        <v>37599</v>
      </c>
    </row>
    <row r="8410" spans="1:4" ht="15" customHeight="1">
      <c r="A8410" s="128">
        <v>40782</v>
      </c>
      <c r="B8410" s="328" t="s">
        <v>43325</v>
      </c>
      <c r="C8410" s="128" t="s">
        <v>19430</v>
      </c>
      <c r="D8410" s="128" t="s">
        <v>37600</v>
      </c>
    </row>
    <row r="8411" spans="1:4" ht="15" customHeight="1">
      <c r="A8411" s="128">
        <v>40783</v>
      </c>
      <c r="B8411" s="328" t="s">
        <v>43326</v>
      </c>
      <c r="C8411" s="128" t="s">
        <v>19430</v>
      </c>
      <c r="D8411" s="128" t="s">
        <v>37601</v>
      </c>
    </row>
    <row r="8412" spans="1:4" ht="15" customHeight="1">
      <c r="A8412" s="128">
        <v>1109</v>
      </c>
      <c r="B8412" s="328" t="s">
        <v>43327</v>
      </c>
      <c r="C8412" s="128" t="s">
        <v>19430</v>
      </c>
      <c r="D8412" s="128" t="s">
        <v>37192</v>
      </c>
    </row>
    <row r="8413" spans="1:4" ht="15" customHeight="1">
      <c r="A8413" s="128">
        <v>1119</v>
      </c>
      <c r="B8413" s="328" t="s">
        <v>43328</v>
      </c>
      <c r="C8413" s="128" t="s">
        <v>19430</v>
      </c>
      <c r="D8413" s="128" t="s">
        <v>37602</v>
      </c>
    </row>
    <row r="8414" spans="1:4" ht="15" customHeight="1">
      <c r="A8414" s="128">
        <v>13115</v>
      </c>
      <c r="B8414" s="328" t="s">
        <v>43329</v>
      </c>
      <c r="C8414" s="128" t="s">
        <v>19430</v>
      </c>
      <c r="D8414" s="128" t="s">
        <v>47755</v>
      </c>
    </row>
    <row r="8415" spans="1:4" ht="15" customHeight="1">
      <c r="A8415" s="128">
        <v>10541</v>
      </c>
      <c r="B8415" s="328" t="s">
        <v>43330</v>
      </c>
      <c r="C8415" s="128" t="s">
        <v>19430</v>
      </c>
      <c r="D8415" s="128" t="s">
        <v>38276</v>
      </c>
    </row>
    <row r="8416" spans="1:4" ht="15" customHeight="1">
      <c r="A8416" s="128">
        <v>10542</v>
      </c>
      <c r="B8416" s="328" t="s">
        <v>43331</v>
      </c>
      <c r="C8416" s="128" t="s">
        <v>19430</v>
      </c>
      <c r="D8416" s="128" t="s">
        <v>21636</v>
      </c>
    </row>
    <row r="8417" spans="1:4" ht="15" customHeight="1">
      <c r="A8417" s="128">
        <v>10543</v>
      </c>
      <c r="B8417" s="328" t="s">
        <v>43332</v>
      </c>
      <c r="C8417" s="128" t="s">
        <v>19430</v>
      </c>
      <c r="D8417" s="128" t="s">
        <v>47756</v>
      </c>
    </row>
    <row r="8418" spans="1:4" ht="15" customHeight="1">
      <c r="A8418" s="128">
        <v>10544</v>
      </c>
      <c r="B8418" s="328" t="s">
        <v>43333</v>
      </c>
      <c r="C8418" s="128" t="s">
        <v>19430</v>
      </c>
      <c r="D8418" s="128" t="s">
        <v>40437</v>
      </c>
    </row>
    <row r="8419" spans="1:4" ht="15" customHeight="1">
      <c r="A8419" s="128">
        <v>10545</v>
      </c>
      <c r="B8419" s="328" t="s">
        <v>43334</v>
      </c>
      <c r="C8419" s="128" t="s">
        <v>19430</v>
      </c>
      <c r="D8419" s="128" t="s">
        <v>47757</v>
      </c>
    </row>
    <row r="8420" spans="1:4" ht="15" customHeight="1">
      <c r="A8420" s="128">
        <v>38365</v>
      </c>
      <c r="B8420" s="328" t="s">
        <v>43335</v>
      </c>
      <c r="C8420" s="128" t="s">
        <v>19429</v>
      </c>
      <c r="D8420" s="128" t="s">
        <v>19210</v>
      </c>
    </row>
    <row r="8421" spans="1:4" ht="15" customHeight="1">
      <c r="A8421" s="128">
        <v>44056</v>
      </c>
      <c r="B8421" s="328" t="s">
        <v>43336</v>
      </c>
      <c r="C8421" s="128" t="s">
        <v>19428</v>
      </c>
      <c r="D8421" s="128" t="s">
        <v>47758</v>
      </c>
    </row>
    <row r="8422" spans="1:4" ht="15" customHeight="1">
      <c r="A8422" s="128">
        <v>44057</v>
      </c>
      <c r="B8422" s="328" t="s">
        <v>43337</v>
      </c>
      <c r="C8422" s="128" t="s">
        <v>19428</v>
      </c>
      <c r="D8422" s="128" t="s">
        <v>47759</v>
      </c>
    </row>
    <row r="8423" spans="1:4" ht="15" customHeight="1">
      <c r="A8423" s="128">
        <v>37754</v>
      </c>
      <c r="B8423" s="328" t="s">
        <v>43338</v>
      </c>
      <c r="C8423" s="128" t="s">
        <v>19428</v>
      </c>
      <c r="D8423" s="128" t="s">
        <v>47760</v>
      </c>
    </row>
    <row r="8424" spans="1:4" ht="15" customHeight="1">
      <c r="A8424" s="128">
        <v>37757</v>
      </c>
      <c r="B8424" s="328" t="s">
        <v>43339</v>
      </c>
      <c r="C8424" s="128" t="s">
        <v>19428</v>
      </c>
      <c r="D8424" s="128" t="s">
        <v>47761</v>
      </c>
    </row>
    <row r="8425" spans="1:4" ht="15" customHeight="1">
      <c r="A8425" s="128">
        <v>44058</v>
      </c>
      <c r="B8425" s="328" t="s">
        <v>43340</v>
      </c>
      <c r="C8425" s="128" t="s">
        <v>19428</v>
      </c>
      <c r="D8425" s="128" t="s">
        <v>47762</v>
      </c>
    </row>
    <row r="8426" spans="1:4" ht="15" customHeight="1">
      <c r="A8426" s="128">
        <v>37752</v>
      </c>
      <c r="B8426" s="328" t="s">
        <v>43341</v>
      </c>
      <c r="C8426" s="128" t="s">
        <v>19428</v>
      </c>
      <c r="D8426" s="128" t="s">
        <v>47763</v>
      </c>
    </row>
    <row r="8427" spans="1:4" ht="15" customHeight="1">
      <c r="A8427" s="128">
        <v>44059</v>
      </c>
      <c r="B8427" s="328" t="s">
        <v>43342</v>
      </c>
      <c r="C8427" s="128" t="s">
        <v>19428</v>
      </c>
      <c r="D8427" s="128" t="s">
        <v>47764</v>
      </c>
    </row>
    <row r="8428" spans="1:4" ht="15" customHeight="1">
      <c r="A8428" s="128">
        <v>37750</v>
      </c>
      <c r="B8428" s="328" t="s">
        <v>43343</v>
      </c>
      <c r="C8428" s="128" t="s">
        <v>19428</v>
      </c>
      <c r="D8428" s="128" t="s">
        <v>47765</v>
      </c>
    </row>
    <row r="8429" spans="1:4" ht="15" customHeight="1">
      <c r="A8429" s="128">
        <v>37758</v>
      </c>
      <c r="B8429" s="328" t="s">
        <v>43344</v>
      </c>
      <c r="C8429" s="128" t="s">
        <v>19428</v>
      </c>
      <c r="D8429" s="128" t="s">
        <v>47766</v>
      </c>
    </row>
    <row r="8430" spans="1:4" ht="15" customHeight="1">
      <c r="A8430" s="128">
        <v>44060</v>
      </c>
      <c r="B8430" s="328" t="s">
        <v>43345</v>
      </c>
      <c r="C8430" s="128" t="s">
        <v>19428</v>
      </c>
      <c r="D8430" s="128" t="s">
        <v>47767</v>
      </c>
    </row>
    <row r="8431" spans="1:4" ht="15" customHeight="1">
      <c r="A8431" s="128">
        <v>37749</v>
      </c>
      <c r="B8431" s="328" t="s">
        <v>43346</v>
      </c>
      <c r="C8431" s="128" t="s">
        <v>19428</v>
      </c>
      <c r="D8431" s="128" t="s">
        <v>47768</v>
      </c>
    </row>
    <row r="8432" spans="1:4" ht="15" customHeight="1">
      <c r="A8432" s="128">
        <v>44061</v>
      </c>
      <c r="B8432" s="328" t="s">
        <v>43347</v>
      </c>
      <c r="C8432" s="128" t="s">
        <v>19428</v>
      </c>
      <c r="D8432" s="128" t="s">
        <v>47769</v>
      </c>
    </row>
    <row r="8433" spans="1:4" ht="15" customHeight="1">
      <c r="A8433" s="128">
        <v>1159</v>
      </c>
      <c r="B8433" s="328" t="s">
        <v>43348</v>
      </c>
      <c r="C8433" s="128" t="s">
        <v>19428</v>
      </c>
      <c r="D8433" s="128" t="s">
        <v>47770</v>
      </c>
    </row>
    <row r="8434" spans="1:4" ht="15" customHeight="1">
      <c r="A8434" s="128">
        <v>12114</v>
      </c>
      <c r="B8434" s="328" t="s">
        <v>43349</v>
      </c>
      <c r="C8434" s="128" t="s">
        <v>19428</v>
      </c>
      <c r="D8434" s="128" t="s">
        <v>47771</v>
      </c>
    </row>
    <row r="8435" spans="1:4" ht="15" customHeight="1">
      <c r="A8435" s="128">
        <v>38106</v>
      </c>
      <c r="B8435" s="328" t="s">
        <v>43350</v>
      </c>
      <c r="C8435" s="128" t="s">
        <v>19428</v>
      </c>
      <c r="D8435" s="128" t="s">
        <v>19884</v>
      </c>
    </row>
    <row r="8436" spans="1:4" ht="15" customHeight="1">
      <c r="A8436" s="128">
        <v>38085</v>
      </c>
      <c r="B8436" s="328" t="s">
        <v>43351</v>
      </c>
      <c r="C8436" s="128" t="s">
        <v>19428</v>
      </c>
      <c r="D8436" s="128" t="s">
        <v>37332</v>
      </c>
    </row>
    <row r="8437" spans="1:4" ht="15" customHeight="1">
      <c r="A8437" s="128">
        <v>38599</v>
      </c>
      <c r="B8437" s="328" t="s">
        <v>43352</v>
      </c>
      <c r="C8437" s="128" t="s">
        <v>19428</v>
      </c>
      <c r="D8437" s="128" t="s">
        <v>18570</v>
      </c>
    </row>
    <row r="8438" spans="1:4" ht="15" customHeight="1">
      <c r="A8438" s="128">
        <v>38596</v>
      </c>
      <c r="B8438" s="328" t="s">
        <v>43353</v>
      </c>
      <c r="C8438" s="128" t="s">
        <v>19428</v>
      </c>
      <c r="D8438" s="128" t="s">
        <v>19576</v>
      </c>
    </row>
    <row r="8439" spans="1:4" ht="15" customHeight="1">
      <c r="A8439" s="128">
        <v>38600</v>
      </c>
      <c r="B8439" s="328" t="s">
        <v>43354</v>
      </c>
      <c r="C8439" s="128" t="s">
        <v>19428</v>
      </c>
      <c r="D8439" s="128" t="s">
        <v>19782</v>
      </c>
    </row>
    <row r="8440" spans="1:4" ht="15" customHeight="1">
      <c r="A8440" s="128">
        <v>38597</v>
      </c>
      <c r="B8440" s="328" t="s">
        <v>43355</v>
      </c>
      <c r="C8440" s="128" t="s">
        <v>19428</v>
      </c>
      <c r="D8440" s="128" t="s">
        <v>21883</v>
      </c>
    </row>
    <row r="8441" spans="1:4" ht="15" customHeight="1">
      <c r="A8441" s="128">
        <v>659</v>
      </c>
      <c r="B8441" s="328" t="s">
        <v>43356</v>
      </c>
      <c r="C8441" s="128" t="s">
        <v>19428</v>
      </c>
      <c r="D8441" s="128" t="s">
        <v>19581</v>
      </c>
    </row>
    <row r="8442" spans="1:4" ht="15" customHeight="1">
      <c r="A8442" s="128">
        <v>660</v>
      </c>
      <c r="B8442" s="328" t="s">
        <v>43357</v>
      </c>
      <c r="C8442" s="128" t="s">
        <v>19428</v>
      </c>
      <c r="D8442" s="128" t="s">
        <v>19328</v>
      </c>
    </row>
    <row r="8443" spans="1:4" ht="15" customHeight="1">
      <c r="A8443" s="128">
        <v>658</v>
      </c>
      <c r="B8443" s="328" t="s">
        <v>43358</v>
      </c>
      <c r="C8443" s="128" t="s">
        <v>19428</v>
      </c>
      <c r="D8443" s="128" t="s">
        <v>19828</v>
      </c>
    </row>
    <row r="8444" spans="1:4" ht="15" customHeight="1">
      <c r="A8444" s="128">
        <v>38548</v>
      </c>
      <c r="B8444" s="328" t="s">
        <v>43359</v>
      </c>
      <c r="C8444" s="128" t="s">
        <v>19428</v>
      </c>
      <c r="D8444" s="128" t="s">
        <v>19223</v>
      </c>
    </row>
    <row r="8445" spans="1:4" ht="15" customHeight="1">
      <c r="A8445" s="128">
        <v>34649</v>
      </c>
      <c r="B8445" s="328" t="s">
        <v>43360</v>
      </c>
      <c r="C8445" s="128" t="s">
        <v>19428</v>
      </c>
      <c r="D8445" s="128" t="s">
        <v>19515</v>
      </c>
    </row>
    <row r="8446" spans="1:4" ht="15" customHeight="1">
      <c r="A8446" s="128">
        <v>34655</v>
      </c>
      <c r="B8446" s="328" t="s">
        <v>43361</v>
      </c>
      <c r="C8446" s="128" t="s">
        <v>19428</v>
      </c>
      <c r="D8446" s="128" t="s">
        <v>18696</v>
      </c>
    </row>
    <row r="8447" spans="1:4" ht="15" customHeight="1">
      <c r="A8447" s="128">
        <v>40607</v>
      </c>
      <c r="B8447" s="328" t="s">
        <v>43362</v>
      </c>
      <c r="C8447" s="128" t="s">
        <v>19428</v>
      </c>
      <c r="D8447" s="128" t="s">
        <v>47772</v>
      </c>
    </row>
    <row r="8448" spans="1:4" ht="15" customHeight="1">
      <c r="A8448" s="128">
        <v>567</v>
      </c>
      <c r="B8448" s="328" t="s">
        <v>43363</v>
      </c>
      <c r="C8448" s="128" t="s">
        <v>19430</v>
      </c>
      <c r="D8448" s="128" t="s">
        <v>19070</v>
      </c>
    </row>
    <row r="8449" spans="1:4" ht="15" customHeight="1">
      <c r="A8449" s="128">
        <v>574</v>
      </c>
      <c r="B8449" s="328" t="s">
        <v>43364</v>
      </c>
      <c r="C8449" s="128" t="s">
        <v>19430</v>
      </c>
      <c r="D8449" s="128" t="s">
        <v>40931</v>
      </c>
    </row>
    <row r="8450" spans="1:4" ht="15" customHeight="1">
      <c r="A8450" s="128">
        <v>568</v>
      </c>
      <c r="B8450" s="328" t="s">
        <v>43365</v>
      </c>
      <c r="C8450" s="128" t="s">
        <v>19430</v>
      </c>
      <c r="D8450" s="128" t="s">
        <v>47773</v>
      </c>
    </row>
    <row r="8451" spans="1:4" ht="15" customHeight="1">
      <c r="A8451" s="128">
        <v>585</v>
      </c>
      <c r="B8451" s="328" t="s">
        <v>43366</v>
      </c>
      <c r="C8451" s="128" t="s">
        <v>19431</v>
      </c>
      <c r="D8451" s="128" t="s">
        <v>19274</v>
      </c>
    </row>
    <row r="8452" spans="1:4" ht="15" customHeight="1">
      <c r="A8452" s="128">
        <v>4777</v>
      </c>
      <c r="B8452" s="328" t="s">
        <v>43367</v>
      </c>
      <c r="C8452" s="128" t="s">
        <v>19431</v>
      </c>
      <c r="D8452" s="128" t="s">
        <v>19464</v>
      </c>
    </row>
    <row r="8453" spans="1:4" ht="15" customHeight="1">
      <c r="A8453" s="128">
        <v>587</v>
      </c>
      <c r="B8453" s="328" t="s">
        <v>43368</v>
      </c>
      <c r="C8453" s="128" t="s">
        <v>19431</v>
      </c>
      <c r="D8453" s="128" t="s">
        <v>37605</v>
      </c>
    </row>
    <row r="8454" spans="1:4" ht="15" customHeight="1">
      <c r="A8454" s="128">
        <v>590</v>
      </c>
      <c r="B8454" s="328" t="s">
        <v>43369</v>
      </c>
      <c r="C8454" s="128" t="s">
        <v>19431</v>
      </c>
      <c r="D8454" s="128" t="s">
        <v>37606</v>
      </c>
    </row>
    <row r="8455" spans="1:4" ht="15" customHeight="1">
      <c r="A8455" s="128">
        <v>592</v>
      </c>
      <c r="B8455" s="328" t="s">
        <v>43370</v>
      </c>
      <c r="C8455" s="128" t="s">
        <v>19431</v>
      </c>
      <c r="D8455" s="128" t="s">
        <v>37605</v>
      </c>
    </row>
    <row r="8456" spans="1:4" ht="15" customHeight="1">
      <c r="A8456" s="128">
        <v>586</v>
      </c>
      <c r="B8456" s="328" t="s">
        <v>43371</v>
      </c>
      <c r="C8456" s="128" t="s">
        <v>19430</v>
      </c>
      <c r="D8456" s="128" t="s">
        <v>37316</v>
      </c>
    </row>
    <row r="8457" spans="1:4" ht="15" customHeight="1">
      <c r="A8457" s="128">
        <v>591</v>
      </c>
      <c r="B8457" s="328" t="s">
        <v>43372</v>
      </c>
      <c r="C8457" s="128" t="s">
        <v>19431</v>
      </c>
      <c r="D8457" s="128" t="s">
        <v>19274</v>
      </c>
    </row>
    <row r="8458" spans="1:4" ht="15" customHeight="1">
      <c r="A8458" s="128">
        <v>588</v>
      </c>
      <c r="B8458" s="328" t="s">
        <v>43373</v>
      </c>
      <c r="C8458" s="128" t="s">
        <v>19430</v>
      </c>
      <c r="D8458" s="128" t="s">
        <v>21769</v>
      </c>
    </row>
    <row r="8459" spans="1:4" ht="15" customHeight="1">
      <c r="A8459" s="128">
        <v>589</v>
      </c>
      <c r="B8459" s="328" t="s">
        <v>43374</v>
      </c>
      <c r="C8459" s="128" t="s">
        <v>19430</v>
      </c>
      <c r="D8459" s="128" t="s">
        <v>37607</v>
      </c>
    </row>
    <row r="8460" spans="1:4" ht="15" customHeight="1">
      <c r="A8460" s="128">
        <v>584</v>
      </c>
      <c r="B8460" s="328" t="s">
        <v>43375</v>
      </c>
      <c r="C8460" s="128" t="s">
        <v>19430</v>
      </c>
      <c r="D8460" s="128" t="s">
        <v>37608</v>
      </c>
    </row>
    <row r="8461" spans="1:4" ht="15" customHeight="1">
      <c r="A8461" s="128">
        <v>1165</v>
      </c>
      <c r="B8461" s="328" t="s">
        <v>43376</v>
      </c>
      <c r="C8461" s="128" t="s">
        <v>19428</v>
      </c>
      <c r="D8461" s="128" t="s">
        <v>36463</v>
      </c>
    </row>
    <row r="8462" spans="1:4" ht="15" customHeight="1">
      <c r="A8462" s="128">
        <v>1164</v>
      </c>
      <c r="B8462" s="328" t="s">
        <v>43377</v>
      </c>
      <c r="C8462" s="128" t="s">
        <v>19428</v>
      </c>
      <c r="D8462" s="128" t="s">
        <v>18746</v>
      </c>
    </row>
    <row r="8463" spans="1:4" ht="15" customHeight="1">
      <c r="A8463" s="128">
        <v>1162</v>
      </c>
      <c r="B8463" s="328" t="s">
        <v>43378</v>
      </c>
      <c r="C8463" s="128" t="s">
        <v>19428</v>
      </c>
      <c r="D8463" s="128" t="s">
        <v>19312</v>
      </c>
    </row>
    <row r="8464" spans="1:4" ht="15" customHeight="1">
      <c r="A8464" s="128">
        <v>12395</v>
      </c>
      <c r="B8464" s="328" t="s">
        <v>43379</v>
      </c>
      <c r="C8464" s="128" t="s">
        <v>19428</v>
      </c>
      <c r="D8464" s="128" t="s">
        <v>19482</v>
      </c>
    </row>
    <row r="8465" spans="1:4" ht="15" customHeight="1">
      <c r="A8465" s="128">
        <v>1170</v>
      </c>
      <c r="B8465" s="328" t="s">
        <v>43380</v>
      </c>
      <c r="C8465" s="128" t="s">
        <v>19428</v>
      </c>
      <c r="D8465" s="128" t="s">
        <v>18794</v>
      </c>
    </row>
    <row r="8466" spans="1:4" ht="15" customHeight="1">
      <c r="A8466" s="128">
        <v>1169</v>
      </c>
      <c r="B8466" s="328" t="s">
        <v>43381</v>
      </c>
      <c r="C8466" s="128" t="s">
        <v>19428</v>
      </c>
      <c r="D8466" s="128" t="s">
        <v>21744</v>
      </c>
    </row>
    <row r="8467" spans="1:4" ht="15" customHeight="1">
      <c r="A8467" s="128">
        <v>1166</v>
      </c>
      <c r="B8467" s="328" t="s">
        <v>43382</v>
      </c>
      <c r="C8467" s="128" t="s">
        <v>19428</v>
      </c>
      <c r="D8467" s="128" t="s">
        <v>21842</v>
      </c>
    </row>
    <row r="8468" spans="1:4" ht="15" customHeight="1">
      <c r="A8468" s="128">
        <v>1163</v>
      </c>
      <c r="B8468" s="328" t="s">
        <v>43383</v>
      </c>
      <c r="C8468" s="128" t="s">
        <v>19428</v>
      </c>
      <c r="D8468" s="128" t="s">
        <v>18526</v>
      </c>
    </row>
    <row r="8469" spans="1:4" ht="15" customHeight="1">
      <c r="A8469" s="128">
        <v>12396</v>
      </c>
      <c r="B8469" s="328" t="s">
        <v>43384</v>
      </c>
      <c r="C8469" s="128" t="s">
        <v>19428</v>
      </c>
      <c r="D8469" s="128" t="s">
        <v>19482</v>
      </c>
    </row>
    <row r="8470" spans="1:4" ht="15" customHeight="1">
      <c r="A8470" s="128">
        <v>1168</v>
      </c>
      <c r="B8470" s="328" t="s">
        <v>43385</v>
      </c>
      <c r="C8470" s="128" t="s">
        <v>19428</v>
      </c>
      <c r="D8470" s="128" t="s">
        <v>37609</v>
      </c>
    </row>
    <row r="8471" spans="1:4" ht="15" customHeight="1">
      <c r="A8471" s="128">
        <v>1167</v>
      </c>
      <c r="B8471" s="328" t="s">
        <v>43386</v>
      </c>
      <c r="C8471" s="128" t="s">
        <v>19428</v>
      </c>
      <c r="D8471" s="128" t="s">
        <v>37610</v>
      </c>
    </row>
    <row r="8472" spans="1:4" ht="15" customHeight="1">
      <c r="A8472" s="128">
        <v>36331</v>
      </c>
      <c r="B8472" s="328" t="s">
        <v>43387</v>
      </c>
      <c r="C8472" s="128" t="s">
        <v>19428</v>
      </c>
      <c r="D8472" s="128" t="s">
        <v>19338</v>
      </c>
    </row>
    <row r="8473" spans="1:4" ht="15" customHeight="1">
      <c r="A8473" s="128">
        <v>36346</v>
      </c>
      <c r="B8473" s="328" t="s">
        <v>43388</v>
      </c>
      <c r="C8473" s="128" t="s">
        <v>19428</v>
      </c>
      <c r="D8473" s="128" t="s">
        <v>19717</v>
      </c>
    </row>
    <row r="8474" spans="1:4" ht="15" customHeight="1">
      <c r="A8474" s="128">
        <v>1210</v>
      </c>
      <c r="B8474" s="328" t="s">
        <v>43389</v>
      </c>
      <c r="C8474" s="128" t="s">
        <v>19428</v>
      </c>
      <c r="D8474" s="128" t="s">
        <v>47774</v>
      </c>
    </row>
    <row r="8475" spans="1:4" ht="15" customHeight="1">
      <c r="A8475" s="128">
        <v>1203</v>
      </c>
      <c r="B8475" s="328" t="s">
        <v>43390</v>
      </c>
      <c r="C8475" s="128" t="s">
        <v>19428</v>
      </c>
      <c r="D8475" s="128" t="s">
        <v>19808</v>
      </c>
    </row>
    <row r="8476" spans="1:4" ht="15" customHeight="1">
      <c r="A8476" s="128">
        <v>1197</v>
      </c>
      <c r="B8476" s="328" t="s">
        <v>43391</v>
      </c>
      <c r="C8476" s="128" t="s">
        <v>19428</v>
      </c>
      <c r="D8476" s="128" t="s">
        <v>42155</v>
      </c>
    </row>
    <row r="8477" spans="1:4" ht="15" customHeight="1">
      <c r="A8477" s="128">
        <v>1202</v>
      </c>
      <c r="B8477" s="328" t="s">
        <v>43392</v>
      </c>
      <c r="C8477" s="128" t="s">
        <v>19428</v>
      </c>
      <c r="D8477" s="128" t="s">
        <v>18552</v>
      </c>
    </row>
    <row r="8478" spans="1:4" ht="15" customHeight="1">
      <c r="A8478" s="128">
        <v>1188</v>
      </c>
      <c r="B8478" s="328" t="s">
        <v>43393</v>
      </c>
      <c r="C8478" s="128" t="s">
        <v>19428</v>
      </c>
      <c r="D8478" s="128" t="s">
        <v>38774</v>
      </c>
    </row>
    <row r="8479" spans="1:4" ht="15" customHeight="1">
      <c r="A8479" s="128">
        <v>1211</v>
      </c>
      <c r="B8479" s="328" t="s">
        <v>43394</v>
      </c>
      <c r="C8479" s="128" t="s">
        <v>19428</v>
      </c>
      <c r="D8479" s="128" t="s">
        <v>19134</v>
      </c>
    </row>
    <row r="8480" spans="1:4" ht="15" customHeight="1">
      <c r="A8480" s="128">
        <v>1198</v>
      </c>
      <c r="B8480" s="328" t="s">
        <v>43395</v>
      </c>
      <c r="C8480" s="128" t="s">
        <v>19428</v>
      </c>
      <c r="D8480" s="128" t="s">
        <v>19756</v>
      </c>
    </row>
    <row r="8481" spans="1:4" ht="15" customHeight="1">
      <c r="A8481" s="128">
        <v>1199</v>
      </c>
      <c r="B8481" s="328" t="s">
        <v>43396</v>
      </c>
      <c r="C8481" s="128" t="s">
        <v>19428</v>
      </c>
      <c r="D8481" s="128" t="s">
        <v>39246</v>
      </c>
    </row>
    <row r="8482" spans="1:4" ht="15" customHeight="1">
      <c r="A8482" s="128">
        <v>20088</v>
      </c>
      <c r="B8482" s="328" t="s">
        <v>43397</v>
      </c>
      <c r="C8482" s="128" t="s">
        <v>19428</v>
      </c>
      <c r="D8482" s="128" t="s">
        <v>21819</v>
      </c>
    </row>
    <row r="8483" spans="1:4" ht="15" customHeight="1">
      <c r="A8483" s="128">
        <v>20089</v>
      </c>
      <c r="B8483" s="328" t="s">
        <v>43398</v>
      </c>
      <c r="C8483" s="128" t="s">
        <v>19428</v>
      </c>
      <c r="D8483" s="128" t="s">
        <v>47775</v>
      </c>
    </row>
    <row r="8484" spans="1:4" ht="15" customHeight="1">
      <c r="A8484" s="128">
        <v>20087</v>
      </c>
      <c r="B8484" s="328" t="s">
        <v>43399</v>
      </c>
      <c r="C8484" s="128" t="s">
        <v>19428</v>
      </c>
      <c r="D8484" s="128" t="s">
        <v>36993</v>
      </c>
    </row>
    <row r="8485" spans="1:4" ht="15" customHeight="1">
      <c r="A8485" s="128">
        <v>1200</v>
      </c>
      <c r="B8485" s="328" t="s">
        <v>43400</v>
      </c>
      <c r="C8485" s="128" t="s">
        <v>19428</v>
      </c>
      <c r="D8485" s="128" t="s">
        <v>40328</v>
      </c>
    </row>
    <row r="8486" spans="1:4" ht="15" customHeight="1">
      <c r="A8486" s="128">
        <v>12909</v>
      </c>
      <c r="B8486" s="328" t="s">
        <v>43401</v>
      </c>
      <c r="C8486" s="128" t="s">
        <v>19428</v>
      </c>
      <c r="D8486" s="128" t="s">
        <v>38296</v>
      </c>
    </row>
    <row r="8487" spans="1:4" ht="15" customHeight="1">
      <c r="A8487" s="128">
        <v>12910</v>
      </c>
      <c r="B8487" s="328" t="s">
        <v>43402</v>
      </c>
      <c r="C8487" s="128" t="s">
        <v>19428</v>
      </c>
      <c r="D8487" s="128" t="s">
        <v>18981</v>
      </c>
    </row>
    <row r="8488" spans="1:4" ht="15" customHeight="1">
      <c r="A8488" s="128">
        <v>1184</v>
      </c>
      <c r="B8488" s="328" t="s">
        <v>43403</v>
      </c>
      <c r="C8488" s="128" t="s">
        <v>19428</v>
      </c>
      <c r="D8488" s="128" t="s">
        <v>47776</v>
      </c>
    </row>
    <row r="8489" spans="1:4" ht="15" customHeight="1">
      <c r="A8489" s="128">
        <v>1191</v>
      </c>
      <c r="B8489" s="328" t="s">
        <v>43404</v>
      </c>
      <c r="C8489" s="128" t="s">
        <v>19428</v>
      </c>
      <c r="D8489" s="128" t="s">
        <v>47777</v>
      </c>
    </row>
    <row r="8490" spans="1:4" ht="15" customHeight="1">
      <c r="A8490" s="128">
        <v>1185</v>
      </c>
      <c r="B8490" s="328" t="s">
        <v>43405</v>
      </c>
      <c r="C8490" s="128" t="s">
        <v>19428</v>
      </c>
      <c r="D8490" s="128" t="s">
        <v>19348</v>
      </c>
    </row>
    <row r="8491" spans="1:4" ht="15" customHeight="1">
      <c r="A8491" s="128">
        <v>1189</v>
      </c>
      <c r="B8491" s="328" t="s">
        <v>43406</v>
      </c>
      <c r="C8491" s="128" t="s">
        <v>19428</v>
      </c>
      <c r="D8491" s="128" t="s">
        <v>19868</v>
      </c>
    </row>
    <row r="8492" spans="1:4" ht="15" customHeight="1">
      <c r="A8492" s="128">
        <v>1193</v>
      </c>
      <c r="B8492" s="328" t="s">
        <v>43407</v>
      </c>
      <c r="C8492" s="128" t="s">
        <v>19428</v>
      </c>
      <c r="D8492" s="128" t="s">
        <v>18488</v>
      </c>
    </row>
    <row r="8493" spans="1:4" ht="15" customHeight="1">
      <c r="A8493" s="128">
        <v>1194</v>
      </c>
      <c r="B8493" s="328" t="s">
        <v>43408</v>
      </c>
      <c r="C8493" s="128" t="s">
        <v>19428</v>
      </c>
      <c r="D8493" s="128" t="s">
        <v>22116</v>
      </c>
    </row>
    <row r="8494" spans="1:4" ht="15" customHeight="1">
      <c r="A8494" s="128">
        <v>1195</v>
      </c>
      <c r="B8494" s="328" t="s">
        <v>43409</v>
      </c>
      <c r="C8494" s="128" t="s">
        <v>19428</v>
      </c>
      <c r="D8494" s="128" t="s">
        <v>18534</v>
      </c>
    </row>
    <row r="8495" spans="1:4" ht="15" customHeight="1">
      <c r="A8495" s="128">
        <v>1204</v>
      </c>
      <c r="B8495" s="328" t="s">
        <v>43410</v>
      </c>
      <c r="C8495" s="128" t="s">
        <v>19428</v>
      </c>
      <c r="D8495" s="128" t="s">
        <v>47778</v>
      </c>
    </row>
    <row r="8496" spans="1:4" ht="15" customHeight="1">
      <c r="A8496" s="128">
        <v>1205</v>
      </c>
      <c r="B8496" s="328" t="s">
        <v>43411</v>
      </c>
      <c r="C8496" s="128" t="s">
        <v>19428</v>
      </c>
      <c r="D8496" s="128" t="s">
        <v>47779</v>
      </c>
    </row>
    <row r="8497" spans="1:4" ht="15" customHeight="1">
      <c r="A8497" s="128">
        <v>1207</v>
      </c>
      <c r="B8497" s="328" t="s">
        <v>43412</v>
      </c>
      <c r="C8497" s="128" t="s">
        <v>19428</v>
      </c>
      <c r="D8497" s="128" t="s">
        <v>19503</v>
      </c>
    </row>
    <row r="8498" spans="1:4" ht="15" customHeight="1">
      <c r="A8498" s="128">
        <v>1206</v>
      </c>
      <c r="B8498" s="328" t="s">
        <v>43413</v>
      </c>
      <c r="C8498" s="128" t="s">
        <v>19428</v>
      </c>
      <c r="D8498" s="128" t="s">
        <v>18775</v>
      </c>
    </row>
    <row r="8499" spans="1:4" ht="15" customHeight="1">
      <c r="A8499" s="128">
        <v>1183</v>
      </c>
      <c r="B8499" s="328" t="s">
        <v>43414</v>
      </c>
      <c r="C8499" s="128" t="s">
        <v>19428</v>
      </c>
      <c r="D8499" s="128" t="s">
        <v>36577</v>
      </c>
    </row>
    <row r="8500" spans="1:4" ht="15" customHeight="1">
      <c r="A8500" s="128">
        <v>42685</v>
      </c>
      <c r="B8500" s="328" t="s">
        <v>43415</v>
      </c>
      <c r="C8500" s="128" t="s">
        <v>19428</v>
      </c>
      <c r="D8500" s="128" t="s">
        <v>19897</v>
      </c>
    </row>
    <row r="8501" spans="1:4" ht="15" customHeight="1">
      <c r="A8501" s="128">
        <v>42686</v>
      </c>
      <c r="B8501" s="328" t="s">
        <v>43416</v>
      </c>
      <c r="C8501" s="128" t="s">
        <v>19428</v>
      </c>
      <c r="D8501" s="128" t="s">
        <v>37613</v>
      </c>
    </row>
    <row r="8502" spans="1:4" ht="15" customHeight="1">
      <c r="A8502" s="128">
        <v>12894</v>
      </c>
      <c r="B8502" s="328" t="s">
        <v>43417</v>
      </c>
      <c r="C8502" s="128" t="s">
        <v>19428</v>
      </c>
      <c r="D8502" s="128" t="s">
        <v>19044</v>
      </c>
    </row>
    <row r="8503" spans="1:4" ht="15" customHeight="1">
      <c r="A8503" s="128">
        <v>12895</v>
      </c>
      <c r="B8503" s="328" t="s">
        <v>43418</v>
      </c>
      <c r="C8503" s="128" t="s">
        <v>19428</v>
      </c>
      <c r="D8503" s="128" t="s">
        <v>18845</v>
      </c>
    </row>
    <row r="8504" spans="1:4" ht="15" customHeight="1">
      <c r="A8504" s="128">
        <v>1631</v>
      </c>
      <c r="B8504" s="328" t="s">
        <v>43419</v>
      </c>
      <c r="C8504" s="128" t="s">
        <v>19428</v>
      </c>
      <c r="D8504" s="128" t="s">
        <v>47780</v>
      </c>
    </row>
    <row r="8505" spans="1:4" ht="15" customHeight="1">
      <c r="A8505" s="128">
        <v>1633</v>
      </c>
      <c r="B8505" s="328" t="s">
        <v>43420</v>
      </c>
      <c r="C8505" s="128" t="s">
        <v>19428</v>
      </c>
      <c r="D8505" s="128" t="s">
        <v>47781</v>
      </c>
    </row>
    <row r="8506" spans="1:4" ht="15" customHeight="1">
      <c r="A8506" s="128">
        <v>10818</v>
      </c>
      <c r="B8506" s="328" t="s">
        <v>43421</v>
      </c>
      <c r="C8506" s="128" t="s">
        <v>19431</v>
      </c>
      <c r="D8506" s="128" t="s">
        <v>22122</v>
      </c>
    </row>
    <row r="8507" spans="1:4" ht="15" customHeight="1">
      <c r="A8507" s="128">
        <v>41410</v>
      </c>
      <c r="B8507" s="328" t="s">
        <v>43422</v>
      </c>
      <c r="C8507" s="128" t="s">
        <v>19428</v>
      </c>
      <c r="D8507" s="128" t="s">
        <v>47782</v>
      </c>
    </row>
    <row r="8508" spans="1:4" ht="15" customHeight="1">
      <c r="A8508" s="128">
        <v>41411</v>
      </c>
      <c r="B8508" s="328" t="s">
        <v>43423</v>
      </c>
      <c r="C8508" s="128" t="s">
        <v>19428</v>
      </c>
      <c r="D8508" s="128" t="s">
        <v>47783</v>
      </c>
    </row>
    <row r="8509" spans="1:4" ht="15" customHeight="1">
      <c r="A8509" s="128">
        <v>41412</v>
      </c>
      <c r="B8509" s="328" t="s">
        <v>43424</v>
      </c>
      <c r="C8509" s="128" t="s">
        <v>19428</v>
      </c>
      <c r="D8509" s="128" t="s">
        <v>47784</v>
      </c>
    </row>
    <row r="8510" spans="1:4" ht="15" customHeight="1">
      <c r="A8510" s="128">
        <v>41413</v>
      </c>
      <c r="B8510" s="328" t="s">
        <v>43425</v>
      </c>
      <c r="C8510" s="128" t="s">
        <v>19428</v>
      </c>
      <c r="D8510" s="128" t="s">
        <v>47785</v>
      </c>
    </row>
    <row r="8511" spans="1:4" ht="15" customHeight="1">
      <c r="A8511" s="128">
        <v>39359</v>
      </c>
      <c r="B8511" s="328" t="s">
        <v>43426</v>
      </c>
      <c r="C8511" s="128" t="s">
        <v>19428</v>
      </c>
      <c r="D8511" s="128" t="s">
        <v>47786</v>
      </c>
    </row>
    <row r="8512" spans="1:4" ht="15" customHeight="1">
      <c r="A8512" s="128">
        <v>39360</v>
      </c>
      <c r="B8512" s="328" t="s">
        <v>43427</v>
      </c>
      <c r="C8512" s="128" t="s">
        <v>19428</v>
      </c>
      <c r="D8512" s="128" t="s">
        <v>47787</v>
      </c>
    </row>
    <row r="8513" spans="1:4" ht="15" customHeight="1">
      <c r="A8513" s="128">
        <v>10710</v>
      </c>
      <c r="B8513" s="328" t="s">
        <v>43428</v>
      </c>
      <c r="C8513" s="128" t="s">
        <v>19429</v>
      </c>
      <c r="D8513" s="128" t="s">
        <v>41891</v>
      </c>
    </row>
    <row r="8514" spans="1:4" ht="15" customHeight="1">
      <c r="A8514" s="128">
        <v>10709</v>
      </c>
      <c r="B8514" s="328" t="s">
        <v>43429</v>
      </c>
      <c r="C8514" s="128" t="s">
        <v>19429</v>
      </c>
      <c r="D8514" s="128" t="s">
        <v>41892</v>
      </c>
    </row>
    <row r="8515" spans="1:4" ht="15" customHeight="1">
      <c r="A8515" s="128">
        <v>39636</v>
      </c>
      <c r="B8515" s="328" t="s">
        <v>43430</v>
      </c>
      <c r="C8515" s="128" t="s">
        <v>19429</v>
      </c>
      <c r="D8515" s="128" t="s">
        <v>41890</v>
      </c>
    </row>
    <row r="8516" spans="1:4" ht="15" customHeight="1">
      <c r="A8516" s="128">
        <v>10708</v>
      </c>
      <c r="B8516" s="328" t="s">
        <v>43431</v>
      </c>
      <c r="C8516" s="128" t="s">
        <v>19429</v>
      </c>
      <c r="D8516" s="128" t="s">
        <v>47788</v>
      </c>
    </row>
    <row r="8517" spans="1:4" ht="15" customHeight="1">
      <c r="A8517" s="128">
        <v>39635</v>
      </c>
      <c r="B8517" s="328" t="s">
        <v>43432</v>
      </c>
      <c r="C8517" s="128" t="s">
        <v>19429</v>
      </c>
      <c r="D8517" s="128" t="s">
        <v>47789</v>
      </c>
    </row>
    <row r="8518" spans="1:4" ht="15" customHeight="1">
      <c r="A8518" s="128">
        <v>6117</v>
      </c>
      <c r="B8518" s="328" t="s">
        <v>43433</v>
      </c>
      <c r="C8518" s="128" t="s">
        <v>19434</v>
      </c>
      <c r="D8518" s="128" t="s">
        <v>19176</v>
      </c>
    </row>
    <row r="8519" spans="1:4" ht="15" customHeight="1">
      <c r="A8519" s="128">
        <v>40913</v>
      </c>
      <c r="B8519" s="328" t="s">
        <v>43434</v>
      </c>
      <c r="C8519" s="128" t="s">
        <v>19435</v>
      </c>
      <c r="D8519" s="128" t="s">
        <v>37399</v>
      </c>
    </row>
    <row r="8520" spans="1:4" ht="15" customHeight="1">
      <c r="A8520" s="128">
        <v>1214</v>
      </c>
      <c r="B8520" s="328" t="s">
        <v>43435</v>
      </c>
      <c r="C8520" s="128" t="s">
        <v>19434</v>
      </c>
      <c r="D8520" s="128" t="s">
        <v>37332</v>
      </c>
    </row>
    <row r="8521" spans="1:4" ht="15" customHeight="1">
      <c r="A8521" s="128">
        <v>40915</v>
      </c>
      <c r="B8521" s="328" t="s">
        <v>43436</v>
      </c>
      <c r="C8521" s="128" t="s">
        <v>19435</v>
      </c>
      <c r="D8521" s="128" t="s">
        <v>37617</v>
      </c>
    </row>
    <row r="8522" spans="1:4" ht="15" customHeight="1">
      <c r="A8522" s="128">
        <v>1213</v>
      </c>
      <c r="B8522" s="328" t="s">
        <v>43437</v>
      </c>
      <c r="C8522" s="128" t="s">
        <v>19434</v>
      </c>
      <c r="D8522" s="128" t="s">
        <v>19022</v>
      </c>
    </row>
    <row r="8523" spans="1:4" ht="15" customHeight="1">
      <c r="A8523" s="128">
        <v>40914</v>
      </c>
      <c r="B8523" s="328" t="s">
        <v>43438</v>
      </c>
      <c r="C8523" s="128" t="s">
        <v>19435</v>
      </c>
      <c r="D8523" s="128" t="s">
        <v>37403</v>
      </c>
    </row>
    <row r="8524" spans="1:4" ht="15" customHeight="1">
      <c r="A8524" s="128">
        <v>5091</v>
      </c>
      <c r="B8524" s="328" t="s">
        <v>43439</v>
      </c>
      <c r="C8524" s="128" t="s">
        <v>19428</v>
      </c>
      <c r="D8524" s="128" t="s">
        <v>19469</v>
      </c>
    </row>
    <row r="8525" spans="1:4" ht="15" customHeight="1">
      <c r="A8525" s="128">
        <v>14615</v>
      </c>
      <c r="B8525" s="328" t="s">
        <v>43440</v>
      </c>
      <c r="C8525" s="128" t="s">
        <v>19428</v>
      </c>
      <c r="D8525" s="128" t="s">
        <v>47790</v>
      </c>
    </row>
    <row r="8526" spans="1:4" ht="15" customHeight="1">
      <c r="A8526" s="128">
        <v>2711</v>
      </c>
      <c r="B8526" s="328" t="s">
        <v>43441</v>
      </c>
      <c r="C8526" s="128" t="s">
        <v>19428</v>
      </c>
      <c r="D8526" s="128" t="s">
        <v>37618</v>
      </c>
    </row>
    <row r="8527" spans="1:4" ht="15" customHeight="1">
      <c r="A8527" s="128">
        <v>37727</v>
      </c>
      <c r="B8527" s="328" t="s">
        <v>43442</v>
      </c>
      <c r="C8527" s="128" t="s">
        <v>19428</v>
      </c>
      <c r="D8527" s="128" t="s">
        <v>37619</v>
      </c>
    </row>
    <row r="8528" spans="1:4" ht="15" customHeight="1">
      <c r="A8528" s="128">
        <v>37728</v>
      </c>
      <c r="B8528" s="328" t="s">
        <v>43443</v>
      </c>
      <c r="C8528" s="128" t="s">
        <v>19428</v>
      </c>
      <c r="D8528" s="128" t="s">
        <v>37620</v>
      </c>
    </row>
    <row r="8529" spans="1:4" ht="15" customHeight="1">
      <c r="A8529" s="128">
        <v>37729</v>
      </c>
      <c r="B8529" s="328" t="s">
        <v>43444</v>
      </c>
      <c r="C8529" s="128" t="s">
        <v>19428</v>
      </c>
      <c r="D8529" s="128" t="s">
        <v>37621</v>
      </c>
    </row>
    <row r="8530" spans="1:4" ht="15" customHeight="1">
      <c r="A8530" s="128">
        <v>37730</v>
      </c>
      <c r="B8530" s="328" t="s">
        <v>43445</v>
      </c>
      <c r="C8530" s="128" t="s">
        <v>19428</v>
      </c>
      <c r="D8530" s="128" t="s">
        <v>37622</v>
      </c>
    </row>
    <row r="8531" spans="1:4" ht="15" customHeight="1">
      <c r="A8531" s="128">
        <v>37731</v>
      </c>
      <c r="B8531" s="328" t="s">
        <v>43446</v>
      </c>
      <c r="C8531" s="128" t="s">
        <v>19428</v>
      </c>
      <c r="D8531" s="128" t="s">
        <v>37623</v>
      </c>
    </row>
    <row r="8532" spans="1:4" ht="15" customHeight="1">
      <c r="A8532" s="128">
        <v>37732</v>
      </c>
      <c r="B8532" s="328" t="s">
        <v>43447</v>
      </c>
      <c r="C8532" s="128" t="s">
        <v>19428</v>
      </c>
      <c r="D8532" s="128" t="s">
        <v>37624</v>
      </c>
    </row>
    <row r="8533" spans="1:4" ht="15" customHeight="1">
      <c r="A8533" s="128">
        <v>42256</v>
      </c>
      <c r="B8533" s="328" t="s">
        <v>43448</v>
      </c>
      <c r="C8533" s="128" t="s">
        <v>19431</v>
      </c>
      <c r="D8533" s="128" t="s">
        <v>18583</v>
      </c>
    </row>
    <row r="8534" spans="1:4" ht="15" customHeight="1">
      <c r="A8534" s="128">
        <v>42250</v>
      </c>
      <c r="B8534" s="328" t="s">
        <v>43449</v>
      </c>
      <c r="C8534" s="128" t="s">
        <v>19439</v>
      </c>
      <c r="D8534" s="128" t="s">
        <v>47791</v>
      </c>
    </row>
    <row r="8535" spans="1:4" ht="15" customHeight="1">
      <c r="A8535" s="128">
        <v>4743</v>
      </c>
      <c r="B8535" s="328" t="s">
        <v>43450</v>
      </c>
      <c r="C8535" s="128" t="s">
        <v>19433</v>
      </c>
      <c r="D8535" s="128" t="s">
        <v>47792</v>
      </c>
    </row>
    <row r="8536" spans="1:4" ht="15" customHeight="1">
      <c r="A8536" s="128">
        <v>4744</v>
      </c>
      <c r="B8536" s="328" t="s">
        <v>43451</v>
      </c>
      <c r="C8536" s="128" t="s">
        <v>19433</v>
      </c>
      <c r="D8536" s="128" t="s">
        <v>47793</v>
      </c>
    </row>
    <row r="8537" spans="1:4" ht="15" customHeight="1">
      <c r="A8537" s="128">
        <v>4745</v>
      </c>
      <c r="B8537" s="328" t="s">
        <v>43452</v>
      </c>
      <c r="C8537" s="128" t="s">
        <v>19433</v>
      </c>
      <c r="D8537" s="128" t="s">
        <v>47794</v>
      </c>
    </row>
    <row r="8538" spans="1:4" ht="15" customHeight="1">
      <c r="A8538" s="128">
        <v>36496</v>
      </c>
      <c r="B8538" s="328" t="s">
        <v>43453</v>
      </c>
      <c r="C8538" s="128" t="s">
        <v>19428</v>
      </c>
      <c r="D8538" s="128" t="s">
        <v>47795</v>
      </c>
    </row>
    <row r="8539" spans="1:4" ht="15" customHeight="1">
      <c r="A8539" s="128">
        <v>10630</v>
      </c>
      <c r="B8539" s="328" t="s">
        <v>43454</v>
      </c>
      <c r="C8539" s="128" t="s">
        <v>19428</v>
      </c>
      <c r="D8539" s="128" t="s">
        <v>47796</v>
      </c>
    </row>
    <row r="8540" spans="1:4" ht="15" customHeight="1">
      <c r="A8540" s="128">
        <v>37762</v>
      </c>
      <c r="B8540" s="328" t="s">
        <v>43455</v>
      </c>
      <c r="C8540" s="128" t="s">
        <v>19428</v>
      </c>
      <c r="D8540" s="128" t="s">
        <v>47797</v>
      </c>
    </row>
    <row r="8541" spans="1:4" ht="15" customHeight="1">
      <c r="A8541" s="128">
        <v>37763</v>
      </c>
      <c r="B8541" s="328" t="s">
        <v>43456</v>
      </c>
      <c r="C8541" s="128" t="s">
        <v>19428</v>
      </c>
      <c r="D8541" s="128" t="s">
        <v>47798</v>
      </c>
    </row>
    <row r="8542" spans="1:4" ht="15" customHeight="1">
      <c r="A8542" s="128">
        <v>41992</v>
      </c>
      <c r="B8542" s="328" t="s">
        <v>43457</v>
      </c>
      <c r="C8542" s="128" t="s">
        <v>19428</v>
      </c>
      <c r="D8542" s="128" t="s">
        <v>47799</v>
      </c>
    </row>
    <row r="8543" spans="1:4" ht="15" customHeight="1">
      <c r="A8543" s="128">
        <v>13215</v>
      </c>
      <c r="B8543" s="328" t="s">
        <v>43458</v>
      </c>
      <c r="C8543" s="128" t="s">
        <v>19428</v>
      </c>
      <c r="D8543" s="128" t="s">
        <v>47800</v>
      </c>
    </row>
    <row r="8544" spans="1:4" ht="15" customHeight="1">
      <c r="A8544" s="128">
        <v>4235</v>
      </c>
      <c r="B8544" s="328" t="s">
        <v>43459</v>
      </c>
      <c r="C8544" s="128" t="s">
        <v>19434</v>
      </c>
      <c r="D8544" s="128" t="s">
        <v>18377</v>
      </c>
    </row>
    <row r="8545" spans="1:4" ht="15" customHeight="1">
      <c r="A8545" s="128">
        <v>40976</v>
      </c>
      <c r="B8545" s="328" t="s">
        <v>43460</v>
      </c>
      <c r="C8545" s="128" t="s">
        <v>19435</v>
      </c>
      <c r="D8545" s="128" t="s">
        <v>47801</v>
      </c>
    </row>
    <row r="8546" spans="1:4" ht="15" customHeight="1">
      <c r="A8546" s="128">
        <v>39013</v>
      </c>
      <c r="B8546" s="328" t="s">
        <v>43461</v>
      </c>
      <c r="C8546" s="128" t="s">
        <v>19428</v>
      </c>
      <c r="D8546" s="128" t="s">
        <v>19352</v>
      </c>
    </row>
    <row r="8547" spans="1:4" ht="15" customHeight="1">
      <c r="A8547" s="128">
        <v>43091</v>
      </c>
      <c r="B8547" s="328" t="s">
        <v>43462</v>
      </c>
      <c r="C8547" s="128" t="s">
        <v>19428</v>
      </c>
      <c r="D8547" s="128" t="s">
        <v>37625</v>
      </c>
    </row>
    <row r="8548" spans="1:4" ht="15" customHeight="1">
      <c r="A8548" s="128">
        <v>43092</v>
      </c>
      <c r="B8548" s="328" t="s">
        <v>43463</v>
      </c>
      <c r="C8548" s="128" t="s">
        <v>19428</v>
      </c>
      <c r="D8548" s="128" t="s">
        <v>37626</v>
      </c>
    </row>
    <row r="8549" spans="1:4" ht="15" customHeight="1">
      <c r="A8549" s="128">
        <v>43089</v>
      </c>
      <c r="B8549" s="328" t="s">
        <v>43464</v>
      </c>
      <c r="C8549" s="128" t="s">
        <v>19428</v>
      </c>
      <c r="D8549" s="128" t="s">
        <v>37627</v>
      </c>
    </row>
    <row r="8550" spans="1:4" ht="15" customHeight="1">
      <c r="A8550" s="128">
        <v>43090</v>
      </c>
      <c r="B8550" s="328" t="s">
        <v>43465</v>
      </c>
      <c r="C8550" s="128" t="s">
        <v>19428</v>
      </c>
      <c r="D8550" s="128" t="s">
        <v>37628</v>
      </c>
    </row>
    <row r="8551" spans="1:4" ht="15" customHeight="1">
      <c r="A8551" s="128">
        <v>41967</v>
      </c>
      <c r="B8551" s="328" t="s">
        <v>43466</v>
      </c>
      <c r="C8551" s="128" t="s">
        <v>19432</v>
      </c>
      <c r="D8551" s="128" t="s">
        <v>38042</v>
      </c>
    </row>
    <row r="8552" spans="1:4" ht="15" customHeight="1">
      <c r="A8552" s="128">
        <v>12760</v>
      </c>
      <c r="B8552" s="328" t="s">
        <v>43467</v>
      </c>
      <c r="C8552" s="128" t="s">
        <v>19429</v>
      </c>
      <c r="D8552" s="128" t="s">
        <v>47802</v>
      </c>
    </row>
    <row r="8553" spans="1:4" ht="15" customHeight="1">
      <c r="A8553" s="128">
        <v>12759</v>
      </c>
      <c r="B8553" s="328" t="s">
        <v>43468</v>
      </c>
      <c r="C8553" s="128" t="s">
        <v>19429</v>
      </c>
      <c r="D8553" s="128" t="s">
        <v>47803</v>
      </c>
    </row>
    <row r="8554" spans="1:4" ht="15" customHeight="1">
      <c r="A8554" s="128">
        <v>43105</v>
      </c>
      <c r="B8554" s="328" t="s">
        <v>43469</v>
      </c>
      <c r="C8554" s="128" t="s">
        <v>19431</v>
      </c>
      <c r="D8554" s="128" t="s">
        <v>37629</v>
      </c>
    </row>
    <row r="8555" spans="1:4" ht="15" customHeight="1">
      <c r="A8555" s="128">
        <v>40424</v>
      </c>
      <c r="B8555" s="328" t="s">
        <v>43470</v>
      </c>
      <c r="C8555" s="128" t="s">
        <v>19431</v>
      </c>
      <c r="D8555" s="128" t="s">
        <v>21704</v>
      </c>
    </row>
    <row r="8556" spans="1:4" ht="15" customHeight="1">
      <c r="A8556" s="128">
        <v>1325</v>
      </c>
      <c r="B8556" s="328" t="s">
        <v>43471</v>
      </c>
      <c r="C8556" s="128" t="s">
        <v>19431</v>
      </c>
      <c r="D8556" s="128" t="s">
        <v>19184</v>
      </c>
    </row>
    <row r="8557" spans="1:4" ht="15" customHeight="1">
      <c r="A8557" s="128">
        <v>1327</v>
      </c>
      <c r="B8557" s="328" t="s">
        <v>43472</v>
      </c>
      <c r="C8557" s="128" t="s">
        <v>19431</v>
      </c>
      <c r="D8557" s="128" t="s">
        <v>18436</v>
      </c>
    </row>
    <row r="8558" spans="1:4" ht="15" customHeight="1">
      <c r="A8558" s="128">
        <v>1328</v>
      </c>
      <c r="B8558" s="328" t="s">
        <v>43473</v>
      </c>
      <c r="C8558" s="128" t="s">
        <v>19431</v>
      </c>
      <c r="D8558" s="128" t="s">
        <v>18989</v>
      </c>
    </row>
    <row r="8559" spans="1:4" ht="15" customHeight="1">
      <c r="A8559" s="128">
        <v>1321</v>
      </c>
      <c r="B8559" s="328" t="s">
        <v>43474</v>
      </c>
      <c r="C8559" s="128" t="s">
        <v>19431</v>
      </c>
      <c r="D8559" s="128" t="s">
        <v>18760</v>
      </c>
    </row>
    <row r="8560" spans="1:4" ht="15" customHeight="1">
      <c r="A8560" s="128">
        <v>1318</v>
      </c>
      <c r="B8560" s="328" t="s">
        <v>43475</v>
      </c>
      <c r="C8560" s="128" t="s">
        <v>19431</v>
      </c>
      <c r="D8560" s="128" t="s">
        <v>18819</v>
      </c>
    </row>
    <row r="8561" spans="1:4" ht="15" customHeight="1">
      <c r="A8561" s="128">
        <v>1322</v>
      </c>
      <c r="B8561" s="328" t="s">
        <v>43476</v>
      </c>
      <c r="C8561" s="128" t="s">
        <v>19431</v>
      </c>
      <c r="D8561" s="128" t="s">
        <v>19472</v>
      </c>
    </row>
    <row r="8562" spans="1:4" ht="15" customHeight="1">
      <c r="A8562" s="128">
        <v>1323</v>
      </c>
      <c r="B8562" s="328" t="s">
        <v>43477</v>
      </c>
      <c r="C8562" s="128" t="s">
        <v>19431</v>
      </c>
      <c r="D8562" s="128" t="s">
        <v>19472</v>
      </c>
    </row>
    <row r="8563" spans="1:4" ht="15" customHeight="1">
      <c r="A8563" s="128">
        <v>1319</v>
      </c>
      <c r="B8563" s="328" t="s">
        <v>43478</v>
      </c>
      <c r="C8563" s="128" t="s">
        <v>19431</v>
      </c>
      <c r="D8563" s="128" t="s">
        <v>18795</v>
      </c>
    </row>
    <row r="8564" spans="1:4" ht="15" customHeight="1">
      <c r="A8564" s="128">
        <v>11026</v>
      </c>
      <c r="B8564" s="328" t="s">
        <v>43479</v>
      </c>
      <c r="C8564" s="128" t="s">
        <v>19431</v>
      </c>
      <c r="D8564" s="128" t="s">
        <v>21718</v>
      </c>
    </row>
    <row r="8565" spans="1:4" ht="15" customHeight="1">
      <c r="A8565" s="128">
        <v>11027</v>
      </c>
      <c r="B8565" s="328" t="s">
        <v>43480</v>
      </c>
      <c r="C8565" s="128" t="s">
        <v>19431</v>
      </c>
      <c r="D8565" s="128" t="s">
        <v>19005</v>
      </c>
    </row>
    <row r="8566" spans="1:4" ht="15" customHeight="1">
      <c r="A8566" s="128">
        <v>11046</v>
      </c>
      <c r="B8566" s="328" t="s">
        <v>43481</v>
      </c>
      <c r="C8566" s="128" t="s">
        <v>19431</v>
      </c>
      <c r="D8566" s="128" t="s">
        <v>18841</v>
      </c>
    </row>
    <row r="8567" spans="1:4" ht="15" customHeight="1">
      <c r="A8567" s="128">
        <v>11047</v>
      </c>
      <c r="B8567" s="328" t="s">
        <v>43482</v>
      </c>
      <c r="C8567" s="128" t="s">
        <v>19431</v>
      </c>
      <c r="D8567" s="128" t="s">
        <v>19875</v>
      </c>
    </row>
    <row r="8568" spans="1:4" ht="15" customHeight="1">
      <c r="A8568" s="128">
        <v>43668</v>
      </c>
      <c r="B8568" s="328" t="s">
        <v>43483</v>
      </c>
      <c r="C8568" s="128" t="s">
        <v>19431</v>
      </c>
      <c r="D8568" s="128" t="s">
        <v>37034</v>
      </c>
    </row>
    <row r="8569" spans="1:4" ht="15" customHeight="1">
      <c r="A8569" s="128">
        <v>11049</v>
      </c>
      <c r="B8569" s="328" t="s">
        <v>43484</v>
      </c>
      <c r="C8569" s="128" t="s">
        <v>19431</v>
      </c>
      <c r="D8569" s="128" t="s">
        <v>19830</v>
      </c>
    </row>
    <row r="8570" spans="1:4" ht="15" customHeight="1">
      <c r="A8570" s="128">
        <v>43106</v>
      </c>
      <c r="B8570" s="328" t="s">
        <v>43485</v>
      </c>
      <c r="C8570" s="128" t="s">
        <v>19431</v>
      </c>
      <c r="D8570" s="128" t="s">
        <v>18897</v>
      </c>
    </row>
    <row r="8571" spans="1:4" ht="15" customHeight="1">
      <c r="A8571" s="128">
        <v>11051</v>
      </c>
      <c r="B8571" s="328" t="s">
        <v>43486</v>
      </c>
      <c r="C8571" s="128" t="s">
        <v>19431</v>
      </c>
      <c r="D8571" s="128" t="s">
        <v>21668</v>
      </c>
    </row>
    <row r="8572" spans="1:4" ht="15" customHeight="1">
      <c r="A8572" s="128">
        <v>11061</v>
      </c>
      <c r="B8572" s="328" t="s">
        <v>43487</v>
      </c>
      <c r="C8572" s="128" t="s">
        <v>19431</v>
      </c>
      <c r="D8572" s="128" t="s">
        <v>18383</v>
      </c>
    </row>
    <row r="8573" spans="1:4" ht="15" customHeight="1">
      <c r="A8573" s="128">
        <v>43667</v>
      </c>
      <c r="B8573" s="328" t="s">
        <v>43488</v>
      </c>
      <c r="C8573" s="128" t="s">
        <v>19431</v>
      </c>
      <c r="D8573" s="128" t="s">
        <v>18406</v>
      </c>
    </row>
    <row r="8574" spans="1:4" ht="15" customHeight="1">
      <c r="A8574" s="128">
        <v>1333</v>
      </c>
      <c r="B8574" s="328" t="s">
        <v>43489</v>
      </c>
      <c r="C8574" s="128" t="s">
        <v>19431</v>
      </c>
      <c r="D8574" s="128" t="s">
        <v>21725</v>
      </c>
    </row>
    <row r="8575" spans="1:4" ht="15" customHeight="1">
      <c r="A8575" s="128">
        <v>1330</v>
      </c>
      <c r="B8575" s="328" t="s">
        <v>43490</v>
      </c>
      <c r="C8575" s="128" t="s">
        <v>19431</v>
      </c>
      <c r="D8575" s="128" t="s">
        <v>19594</v>
      </c>
    </row>
    <row r="8576" spans="1:4" ht="15" customHeight="1">
      <c r="A8576" s="128">
        <v>10957</v>
      </c>
      <c r="B8576" s="328" t="s">
        <v>43491</v>
      </c>
      <c r="C8576" s="128" t="s">
        <v>19431</v>
      </c>
      <c r="D8576" s="128" t="s">
        <v>19329</v>
      </c>
    </row>
    <row r="8577" spans="1:4" ht="15" customHeight="1">
      <c r="A8577" s="128">
        <v>1332</v>
      </c>
      <c r="B8577" s="328" t="s">
        <v>43492</v>
      </c>
      <c r="C8577" s="128" t="s">
        <v>19431</v>
      </c>
      <c r="D8577" s="128" t="s">
        <v>19787</v>
      </c>
    </row>
    <row r="8578" spans="1:4" ht="15" customHeight="1">
      <c r="A8578" s="128">
        <v>1334</v>
      </c>
      <c r="B8578" s="328" t="s">
        <v>43493</v>
      </c>
      <c r="C8578" s="128" t="s">
        <v>19431</v>
      </c>
      <c r="D8578" s="128" t="s">
        <v>19599</v>
      </c>
    </row>
    <row r="8579" spans="1:4" ht="15" customHeight="1">
      <c r="A8579" s="128">
        <v>1335</v>
      </c>
      <c r="B8579" s="328" t="s">
        <v>43494</v>
      </c>
      <c r="C8579" s="128" t="s">
        <v>19431</v>
      </c>
      <c r="D8579" s="128" t="s">
        <v>19330</v>
      </c>
    </row>
    <row r="8580" spans="1:4" ht="15" customHeight="1">
      <c r="A8580" s="128">
        <v>40425</v>
      </c>
      <c r="B8580" s="328" t="s">
        <v>43495</v>
      </c>
      <c r="C8580" s="128" t="s">
        <v>19431</v>
      </c>
      <c r="D8580" s="128" t="s">
        <v>18787</v>
      </c>
    </row>
    <row r="8581" spans="1:4" ht="15" customHeight="1">
      <c r="A8581" s="128">
        <v>1337</v>
      </c>
      <c r="B8581" s="328" t="s">
        <v>43496</v>
      </c>
      <c r="C8581" s="128" t="s">
        <v>19431</v>
      </c>
      <c r="D8581" s="128" t="s">
        <v>19329</v>
      </c>
    </row>
    <row r="8582" spans="1:4" ht="15" customHeight="1">
      <c r="A8582" s="128">
        <v>1338</v>
      </c>
      <c r="B8582" s="328" t="s">
        <v>43497</v>
      </c>
      <c r="C8582" s="128" t="s">
        <v>19429</v>
      </c>
      <c r="D8582" s="128" t="s">
        <v>47804</v>
      </c>
    </row>
    <row r="8583" spans="1:4" ht="15" customHeight="1">
      <c r="A8583" s="128">
        <v>1340</v>
      </c>
      <c r="B8583" s="328" t="s">
        <v>43498</v>
      </c>
      <c r="C8583" s="128" t="s">
        <v>19429</v>
      </c>
      <c r="D8583" s="128" t="s">
        <v>47805</v>
      </c>
    </row>
    <row r="8584" spans="1:4" ht="15" customHeight="1">
      <c r="A8584" s="128">
        <v>1341</v>
      </c>
      <c r="B8584" s="328" t="s">
        <v>43499</v>
      </c>
      <c r="C8584" s="128" t="s">
        <v>19429</v>
      </c>
      <c r="D8584" s="128" t="s">
        <v>47806</v>
      </c>
    </row>
    <row r="8585" spans="1:4" ht="15" customHeight="1">
      <c r="A8585" s="128">
        <v>34659</v>
      </c>
      <c r="B8585" s="328" t="s">
        <v>43500</v>
      </c>
      <c r="C8585" s="128" t="s">
        <v>19429</v>
      </c>
      <c r="D8585" s="128" t="s">
        <v>41921</v>
      </c>
    </row>
    <row r="8586" spans="1:4" ht="15" customHeight="1">
      <c r="A8586" s="128">
        <v>34514</v>
      </c>
      <c r="B8586" s="328" t="s">
        <v>43501</v>
      </c>
      <c r="C8586" s="128" t="s">
        <v>19429</v>
      </c>
      <c r="D8586" s="128" t="s">
        <v>36952</v>
      </c>
    </row>
    <row r="8587" spans="1:4" ht="15" customHeight="1">
      <c r="A8587" s="128">
        <v>34660</v>
      </c>
      <c r="B8587" s="328" t="s">
        <v>43502</v>
      </c>
      <c r="C8587" s="128" t="s">
        <v>19429</v>
      </c>
      <c r="D8587" s="128" t="s">
        <v>47807</v>
      </c>
    </row>
    <row r="8588" spans="1:4" ht="15" customHeight="1">
      <c r="A8588" s="128">
        <v>34661</v>
      </c>
      <c r="B8588" s="328" t="s">
        <v>43503</v>
      </c>
      <c r="C8588" s="128" t="s">
        <v>19429</v>
      </c>
      <c r="D8588" s="128" t="s">
        <v>47808</v>
      </c>
    </row>
    <row r="8589" spans="1:4" ht="15" customHeight="1">
      <c r="A8589" s="128">
        <v>34667</v>
      </c>
      <c r="B8589" s="328" t="s">
        <v>43504</v>
      </c>
      <c r="C8589" s="128" t="s">
        <v>19429</v>
      </c>
      <c r="D8589" s="128" t="s">
        <v>38305</v>
      </c>
    </row>
    <row r="8590" spans="1:4" ht="15" customHeight="1">
      <c r="A8590" s="128">
        <v>34668</v>
      </c>
      <c r="B8590" s="328" t="s">
        <v>43505</v>
      </c>
      <c r="C8590" s="128" t="s">
        <v>19429</v>
      </c>
      <c r="D8590" s="128" t="s">
        <v>47809</v>
      </c>
    </row>
    <row r="8591" spans="1:4" ht="15" customHeight="1">
      <c r="A8591" s="128">
        <v>34741</v>
      </c>
      <c r="B8591" s="328" t="s">
        <v>43506</v>
      </c>
      <c r="C8591" s="128" t="s">
        <v>19429</v>
      </c>
      <c r="D8591" s="128" t="s">
        <v>47810</v>
      </c>
    </row>
    <row r="8592" spans="1:4" ht="15" customHeight="1">
      <c r="A8592" s="128">
        <v>34664</v>
      </c>
      <c r="B8592" s="328" t="s">
        <v>43507</v>
      </c>
      <c r="C8592" s="128" t="s">
        <v>19429</v>
      </c>
      <c r="D8592" s="128" t="s">
        <v>47811</v>
      </c>
    </row>
    <row r="8593" spans="1:4" ht="15" customHeight="1">
      <c r="A8593" s="128">
        <v>34665</v>
      </c>
      <c r="B8593" s="328" t="s">
        <v>43508</v>
      </c>
      <c r="C8593" s="128" t="s">
        <v>19429</v>
      </c>
      <c r="D8593" s="128" t="s">
        <v>36620</v>
      </c>
    </row>
    <row r="8594" spans="1:4" ht="15" customHeight="1">
      <c r="A8594" s="128">
        <v>34666</v>
      </c>
      <c r="B8594" s="328" t="s">
        <v>43509</v>
      </c>
      <c r="C8594" s="128" t="s">
        <v>19429</v>
      </c>
      <c r="D8594" s="128" t="s">
        <v>47812</v>
      </c>
    </row>
    <row r="8595" spans="1:4" ht="15" customHeight="1">
      <c r="A8595" s="128">
        <v>34669</v>
      </c>
      <c r="B8595" s="328" t="s">
        <v>43510</v>
      </c>
      <c r="C8595" s="128" t="s">
        <v>19429</v>
      </c>
      <c r="D8595" s="128" t="s">
        <v>47813</v>
      </c>
    </row>
    <row r="8596" spans="1:4" ht="15" customHeight="1">
      <c r="A8596" s="128">
        <v>34670</v>
      </c>
      <c r="B8596" s="328" t="s">
        <v>43511</v>
      </c>
      <c r="C8596" s="128" t="s">
        <v>19429</v>
      </c>
      <c r="D8596" s="128" t="s">
        <v>47814</v>
      </c>
    </row>
    <row r="8597" spans="1:4" ht="15" customHeight="1">
      <c r="A8597" s="128">
        <v>34671</v>
      </c>
      <c r="B8597" s="328" t="s">
        <v>43512</v>
      </c>
      <c r="C8597" s="128" t="s">
        <v>19429</v>
      </c>
      <c r="D8597" s="128" t="s">
        <v>47815</v>
      </c>
    </row>
    <row r="8598" spans="1:4" ht="15" customHeight="1">
      <c r="A8598" s="128">
        <v>34672</v>
      </c>
      <c r="B8598" s="328" t="s">
        <v>43513</v>
      </c>
      <c r="C8598" s="128" t="s">
        <v>19429</v>
      </c>
      <c r="D8598" s="128" t="s">
        <v>47816</v>
      </c>
    </row>
    <row r="8599" spans="1:4" ht="15" customHeight="1">
      <c r="A8599" s="128">
        <v>34673</v>
      </c>
      <c r="B8599" s="328" t="s">
        <v>43514</v>
      </c>
      <c r="C8599" s="128" t="s">
        <v>19429</v>
      </c>
      <c r="D8599" s="128" t="s">
        <v>47817</v>
      </c>
    </row>
    <row r="8600" spans="1:4" ht="15" customHeight="1">
      <c r="A8600" s="128">
        <v>34674</v>
      </c>
      <c r="B8600" s="328" t="s">
        <v>43515</v>
      </c>
      <c r="C8600" s="128" t="s">
        <v>19429</v>
      </c>
      <c r="D8600" s="128" t="s">
        <v>47818</v>
      </c>
    </row>
    <row r="8601" spans="1:4" ht="15" customHeight="1">
      <c r="A8601" s="128">
        <v>34675</v>
      </c>
      <c r="B8601" s="328" t="s">
        <v>43516</v>
      </c>
      <c r="C8601" s="128" t="s">
        <v>19429</v>
      </c>
      <c r="D8601" s="128" t="s">
        <v>47819</v>
      </c>
    </row>
    <row r="8602" spans="1:4" ht="15" customHeight="1">
      <c r="A8602" s="128">
        <v>34676</v>
      </c>
      <c r="B8602" s="328" t="s">
        <v>43517</v>
      </c>
      <c r="C8602" s="128" t="s">
        <v>19429</v>
      </c>
      <c r="D8602" s="128" t="s">
        <v>41582</v>
      </c>
    </row>
    <row r="8603" spans="1:4" ht="15" customHeight="1">
      <c r="A8603" s="128">
        <v>34677</v>
      </c>
      <c r="B8603" s="328" t="s">
        <v>43518</v>
      </c>
      <c r="C8603" s="128" t="s">
        <v>19429</v>
      </c>
      <c r="D8603" s="128" t="s">
        <v>41230</v>
      </c>
    </row>
    <row r="8604" spans="1:4" ht="15" customHeight="1">
      <c r="A8604" s="128">
        <v>43126</v>
      </c>
      <c r="B8604" s="328" t="s">
        <v>43519</v>
      </c>
      <c r="C8604" s="128" t="s">
        <v>19429</v>
      </c>
      <c r="D8604" s="128" t="s">
        <v>47820</v>
      </c>
    </row>
    <row r="8605" spans="1:4" ht="15" customHeight="1">
      <c r="A8605" s="128">
        <v>43124</v>
      </c>
      <c r="B8605" s="328" t="s">
        <v>43520</v>
      </c>
      <c r="C8605" s="128" t="s">
        <v>19429</v>
      </c>
      <c r="D8605" s="128" t="s">
        <v>47821</v>
      </c>
    </row>
    <row r="8606" spans="1:4" ht="15" customHeight="1">
      <c r="A8606" s="128">
        <v>43125</v>
      </c>
      <c r="B8606" s="328" t="s">
        <v>43521</v>
      </c>
      <c r="C8606" s="128" t="s">
        <v>19429</v>
      </c>
      <c r="D8606" s="128" t="s">
        <v>47822</v>
      </c>
    </row>
    <row r="8607" spans="1:4" ht="15" customHeight="1">
      <c r="A8607" s="128">
        <v>40623</v>
      </c>
      <c r="B8607" s="328" t="s">
        <v>43522</v>
      </c>
      <c r="C8607" s="128" t="s">
        <v>19436</v>
      </c>
      <c r="D8607" s="128" t="s">
        <v>37632</v>
      </c>
    </row>
    <row r="8608" spans="1:4" ht="15" customHeight="1">
      <c r="A8608" s="128">
        <v>43701</v>
      </c>
      <c r="B8608" s="328" t="s">
        <v>43523</v>
      </c>
      <c r="C8608" s="128" t="s">
        <v>19431</v>
      </c>
      <c r="D8608" s="128" t="s">
        <v>37633</v>
      </c>
    </row>
    <row r="8609" spans="1:4" ht="15" customHeight="1">
      <c r="A8609" s="128">
        <v>1345</v>
      </c>
      <c r="B8609" s="328" t="s">
        <v>43524</v>
      </c>
      <c r="C8609" s="128" t="s">
        <v>19429</v>
      </c>
      <c r="D8609" s="128" t="s">
        <v>36499</v>
      </c>
    </row>
    <row r="8610" spans="1:4" ht="15" customHeight="1">
      <c r="A8610" s="128">
        <v>1346</v>
      </c>
      <c r="B8610" s="328" t="s">
        <v>43525</v>
      </c>
      <c r="C8610" s="128" t="s">
        <v>19429</v>
      </c>
      <c r="D8610" s="128" t="s">
        <v>47823</v>
      </c>
    </row>
    <row r="8611" spans="1:4" ht="15" customHeight="1">
      <c r="A8611" s="128">
        <v>1347</v>
      </c>
      <c r="B8611" s="328" t="s">
        <v>43526</v>
      </c>
      <c r="C8611" s="128" t="s">
        <v>19429</v>
      </c>
      <c r="D8611" s="128" t="s">
        <v>47824</v>
      </c>
    </row>
    <row r="8612" spans="1:4" ht="15" customHeight="1">
      <c r="A8612" s="128">
        <v>43678</v>
      </c>
      <c r="B8612" s="328" t="s">
        <v>43527</v>
      </c>
      <c r="C8612" s="128" t="s">
        <v>19429</v>
      </c>
      <c r="D8612" s="128" t="s">
        <v>47825</v>
      </c>
    </row>
    <row r="8613" spans="1:4" ht="15" customHeight="1">
      <c r="A8613" s="128">
        <v>43680</v>
      </c>
      <c r="B8613" s="328" t="s">
        <v>43528</v>
      </c>
      <c r="C8613" s="128" t="s">
        <v>19429</v>
      </c>
      <c r="D8613" s="128" t="s">
        <v>47826</v>
      </c>
    </row>
    <row r="8614" spans="1:4" ht="15" customHeight="1">
      <c r="A8614" s="128">
        <v>43679</v>
      </c>
      <c r="B8614" s="328" t="s">
        <v>43529</v>
      </c>
      <c r="C8614" s="128" t="s">
        <v>19429</v>
      </c>
      <c r="D8614" s="128" t="s">
        <v>36768</v>
      </c>
    </row>
    <row r="8615" spans="1:4" ht="15" customHeight="1">
      <c r="A8615" s="128">
        <v>1355</v>
      </c>
      <c r="B8615" s="328" t="s">
        <v>43530</v>
      </c>
      <c r="C8615" s="128" t="s">
        <v>19429</v>
      </c>
      <c r="D8615" s="128" t="s">
        <v>47827</v>
      </c>
    </row>
    <row r="8616" spans="1:4" ht="15" customHeight="1">
      <c r="A8616" s="128">
        <v>1358</v>
      </c>
      <c r="B8616" s="328" t="s">
        <v>43531</v>
      </c>
      <c r="C8616" s="128" t="s">
        <v>19429</v>
      </c>
      <c r="D8616" s="128" t="s">
        <v>36433</v>
      </c>
    </row>
    <row r="8617" spans="1:4" ht="15" customHeight="1">
      <c r="A8617" s="128">
        <v>43681</v>
      </c>
      <c r="B8617" s="328" t="s">
        <v>43532</v>
      </c>
      <c r="C8617" s="128" t="s">
        <v>19429</v>
      </c>
      <c r="D8617" s="128" t="s">
        <v>47828</v>
      </c>
    </row>
    <row r="8618" spans="1:4" ht="15" customHeight="1">
      <c r="A8618" s="128">
        <v>43677</v>
      </c>
      <c r="B8618" s="328" t="s">
        <v>43533</v>
      </c>
      <c r="C8618" s="128" t="s">
        <v>19429</v>
      </c>
      <c r="D8618" s="128" t="s">
        <v>47829</v>
      </c>
    </row>
    <row r="8619" spans="1:4" ht="15" customHeight="1">
      <c r="A8619" s="128">
        <v>43682</v>
      </c>
      <c r="B8619" s="328" t="s">
        <v>43534</v>
      </c>
      <c r="C8619" s="128" t="s">
        <v>19429</v>
      </c>
      <c r="D8619" s="128" t="s">
        <v>21803</v>
      </c>
    </row>
    <row r="8620" spans="1:4" ht="15" customHeight="1">
      <c r="A8620" s="128">
        <v>20971</v>
      </c>
      <c r="B8620" s="328" t="s">
        <v>43535</v>
      </c>
      <c r="C8620" s="128" t="s">
        <v>19428</v>
      </c>
      <c r="D8620" s="128" t="s">
        <v>19396</v>
      </c>
    </row>
    <row r="8621" spans="1:4" ht="15" customHeight="1">
      <c r="A8621" s="128">
        <v>13279</v>
      </c>
      <c r="B8621" s="328" t="s">
        <v>43536</v>
      </c>
      <c r="C8621" s="128" t="s">
        <v>19431</v>
      </c>
      <c r="D8621" s="128" t="s">
        <v>21687</v>
      </c>
    </row>
    <row r="8622" spans="1:4" ht="15" customHeight="1">
      <c r="A8622" s="128">
        <v>11977</v>
      </c>
      <c r="B8622" s="328" t="s">
        <v>43537</v>
      </c>
      <c r="C8622" s="128" t="s">
        <v>19428</v>
      </c>
      <c r="D8622" s="128" t="s">
        <v>22100</v>
      </c>
    </row>
    <row r="8623" spans="1:4" ht="15" customHeight="1">
      <c r="A8623" s="128">
        <v>11975</v>
      </c>
      <c r="B8623" s="328" t="s">
        <v>43538</v>
      </c>
      <c r="C8623" s="128" t="s">
        <v>19428</v>
      </c>
      <c r="D8623" s="128" t="s">
        <v>39281</v>
      </c>
    </row>
    <row r="8624" spans="1:4" ht="15" customHeight="1">
      <c r="A8624" s="128">
        <v>39746</v>
      </c>
      <c r="B8624" s="328" t="s">
        <v>43539</v>
      </c>
      <c r="C8624" s="128" t="s">
        <v>19428</v>
      </c>
      <c r="D8624" s="128" t="s">
        <v>47830</v>
      </c>
    </row>
    <row r="8625" spans="1:4" ht="15" customHeight="1">
      <c r="A8625" s="128">
        <v>11976</v>
      </c>
      <c r="B8625" s="328" t="s">
        <v>43540</v>
      </c>
      <c r="C8625" s="128" t="s">
        <v>19428</v>
      </c>
      <c r="D8625" s="128" t="s">
        <v>19327</v>
      </c>
    </row>
    <row r="8626" spans="1:4" ht="15" customHeight="1">
      <c r="A8626" s="128">
        <v>1368</v>
      </c>
      <c r="B8626" s="328" t="s">
        <v>43541</v>
      </c>
      <c r="C8626" s="128" t="s">
        <v>19428</v>
      </c>
      <c r="D8626" s="128" t="s">
        <v>47831</v>
      </c>
    </row>
    <row r="8627" spans="1:4" ht="15" customHeight="1">
      <c r="A8627" s="128">
        <v>1367</v>
      </c>
      <c r="B8627" s="328" t="s">
        <v>43542</v>
      </c>
      <c r="C8627" s="128" t="s">
        <v>19428</v>
      </c>
      <c r="D8627" s="128" t="s">
        <v>47832</v>
      </c>
    </row>
    <row r="8628" spans="1:4" ht="15" customHeight="1">
      <c r="A8628" s="128">
        <v>41899</v>
      </c>
      <c r="B8628" s="328" t="s">
        <v>43543</v>
      </c>
      <c r="C8628" s="128" t="s">
        <v>19439</v>
      </c>
      <c r="D8628" s="128" t="s">
        <v>47833</v>
      </c>
    </row>
    <row r="8629" spans="1:4" ht="15" customHeight="1">
      <c r="A8629" s="128">
        <v>1380</v>
      </c>
      <c r="B8629" s="328" t="s">
        <v>43544</v>
      </c>
      <c r="C8629" s="128" t="s">
        <v>19431</v>
      </c>
      <c r="D8629" s="128" t="s">
        <v>19495</v>
      </c>
    </row>
    <row r="8630" spans="1:4" ht="15" customHeight="1">
      <c r="A8630" s="128">
        <v>1375</v>
      </c>
      <c r="B8630" s="328" t="s">
        <v>43545</v>
      </c>
      <c r="C8630" s="128" t="s">
        <v>19431</v>
      </c>
      <c r="D8630" s="128" t="s">
        <v>19506</v>
      </c>
    </row>
    <row r="8631" spans="1:4" ht="15" customHeight="1">
      <c r="A8631" s="128">
        <v>1379</v>
      </c>
      <c r="B8631" s="328" t="s">
        <v>43546</v>
      </c>
      <c r="C8631" s="128" t="s">
        <v>19431</v>
      </c>
      <c r="D8631" s="128" t="s">
        <v>18662</v>
      </c>
    </row>
    <row r="8632" spans="1:4" ht="15" customHeight="1">
      <c r="A8632" s="128">
        <v>13284</v>
      </c>
      <c r="B8632" s="328" t="s">
        <v>43547</v>
      </c>
      <c r="C8632" s="128" t="s">
        <v>19431</v>
      </c>
      <c r="D8632" s="128" t="s">
        <v>18662</v>
      </c>
    </row>
    <row r="8633" spans="1:4" ht="15" customHeight="1">
      <c r="A8633" s="128">
        <v>44528</v>
      </c>
      <c r="B8633" s="328" t="s">
        <v>43548</v>
      </c>
      <c r="C8633" s="128" t="s">
        <v>19431</v>
      </c>
      <c r="D8633" s="128" t="s">
        <v>36560</v>
      </c>
    </row>
    <row r="8634" spans="1:4" ht="15" customHeight="1">
      <c r="A8634" s="128">
        <v>34753</v>
      </c>
      <c r="B8634" s="328" t="s">
        <v>43549</v>
      </c>
      <c r="C8634" s="128" t="s">
        <v>19431</v>
      </c>
      <c r="D8634" s="128" t="s">
        <v>19501</v>
      </c>
    </row>
    <row r="8635" spans="1:4" ht="15" customHeight="1">
      <c r="A8635" s="128">
        <v>420</v>
      </c>
      <c r="B8635" s="328" t="s">
        <v>43550</v>
      </c>
      <c r="C8635" s="128" t="s">
        <v>19428</v>
      </c>
      <c r="D8635" s="128" t="s">
        <v>36941</v>
      </c>
    </row>
    <row r="8636" spans="1:4" ht="15" customHeight="1">
      <c r="A8636" s="128">
        <v>12327</v>
      </c>
      <c r="B8636" s="328" t="s">
        <v>43551</v>
      </c>
      <c r="C8636" s="128" t="s">
        <v>19428</v>
      </c>
      <c r="D8636" s="128" t="s">
        <v>37634</v>
      </c>
    </row>
    <row r="8637" spans="1:4" ht="15" customHeight="1">
      <c r="A8637" s="128">
        <v>36148</v>
      </c>
      <c r="B8637" s="328" t="s">
        <v>43552</v>
      </c>
      <c r="C8637" s="128" t="s">
        <v>19428</v>
      </c>
      <c r="D8637" s="128" t="s">
        <v>47723</v>
      </c>
    </row>
    <row r="8638" spans="1:4" ht="15" customHeight="1">
      <c r="A8638" s="128">
        <v>12329</v>
      </c>
      <c r="B8638" s="328" t="s">
        <v>43553</v>
      </c>
      <c r="C8638" s="128" t="s">
        <v>19431</v>
      </c>
      <c r="D8638" s="128" t="s">
        <v>21938</v>
      </c>
    </row>
    <row r="8639" spans="1:4" ht="15" customHeight="1">
      <c r="A8639" s="128">
        <v>1339</v>
      </c>
      <c r="B8639" s="328" t="s">
        <v>43554</v>
      </c>
      <c r="C8639" s="128" t="s">
        <v>19431</v>
      </c>
      <c r="D8639" s="128" t="s">
        <v>47834</v>
      </c>
    </row>
    <row r="8640" spans="1:4" ht="15" customHeight="1">
      <c r="A8640" s="128">
        <v>44396</v>
      </c>
      <c r="B8640" s="328" t="s">
        <v>43555</v>
      </c>
      <c r="C8640" s="128" t="s">
        <v>19431</v>
      </c>
      <c r="D8640" s="128" t="s">
        <v>22002</v>
      </c>
    </row>
    <row r="8641" spans="1:4" ht="15" customHeight="1">
      <c r="A8641" s="128">
        <v>44327</v>
      </c>
      <c r="B8641" s="328" t="s">
        <v>43556</v>
      </c>
      <c r="C8641" s="128" t="s">
        <v>19432</v>
      </c>
      <c r="D8641" s="128" t="s">
        <v>47835</v>
      </c>
    </row>
    <row r="8642" spans="1:4" ht="15" customHeight="1">
      <c r="A8642" s="128">
        <v>37418</v>
      </c>
      <c r="B8642" s="328" t="s">
        <v>43557</v>
      </c>
      <c r="C8642" s="128" t="s">
        <v>19428</v>
      </c>
      <c r="D8642" s="128" t="s">
        <v>18749</v>
      </c>
    </row>
    <row r="8643" spans="1:4" ht="15" customHeight="1">
      <c r="A8643" s="128">
        <v>37419</v>
      </c>
      <c r="B8643" s="328" t="s">
        <v>43558</v>
      </c>
      <c r="C8643" s="128" t="s">
        <v>19428</v>
      </c>
      <c r="D8643" s="128" t="s">
        <v>18378</v>
      </c>
    </row>
    <row r="8644" spans="1:4" ht="15" customHeight="1">
      <c r="A8644" s="128">
        <v>1427</v>
      </c>
      <c r="B8644" s="328" t="s">
        <v>43559</v>
      </c>
      <c r="C8644" s="128" t="s">
        <v>19428</v>
      </c>
      <c r="D8644" s="128" t="s">
        <v>21606</v>
      </c>
    </row>
    <row r="8645" spans="1:4" ht="15" customHeight="1">
      <c r="A8645" s="128">
        <v>1402</v>
      </c>
      <c r="B8645" s="328" t="s">
        <v>43560</v>
      </c>
      <c r="C8645" s="128" t="s">
        <v>19428</v>
      </c>
      <c r="D8645" s="128" t="s">
        <v>21848</v>
      </c>
    </row>
    <row r="8646" spans="1:4" ht="15" customHeight="1">
      <c r="A8646" s="128">
        <v>1420</v>
      </c>
      <c r="B8646" s="328" t="s">
        <v>43561</v>
      </c>
      <c r="C8646" s="128" t="s">
        <v>19428</v>
      </c>
      <c r="D8646" s="128" t="s">
        <v>18769</v>
      </c>
    </row>
    <row r="8647" spans="1:4" ht="15" customHeight="1">
      <c r="A8647" s="128">
        <v>1419</v>
      </c>
      <c r="B8647" s="328" t="s">
        <v>43562</v>
      </c>
      <c r="C8647" s="128" t="s">
        <v>19428</v>
      </c>
      <c r="D8647" s="128" t="s">
        <v>37635</v>
      </c>
    </row>
    <row r="8648" spans="1:4" ht="15" customHeight="1">
      <c r="A8648" s="128">
        <v>1414</v>
      </c>
      <c r="B8648" s="328" t="s">
        <v>43563</v>
      </c>
      <c r="C8648" s="128" t="s">
        <v>19428</v>
      </c>
      <c r="D8648" s="128" t="s">
        <v>19113</v>
      </c>
    </row>
    <row r="8649" spans="1:4" ht="15" customHeight="1">
      <c r="A8649" s="128">
        <v>1413</v>
      </c>
      <c r="B8649" s="328" t="s">
        <v>43564</v>
      </c>
      <c r="C8649" s="128" t="s">
        <v>19428</v>
      </c>
      <c r="D8649" s="128" t="s">
        <v>19842</v>
      </c>
    </row>
    <row r="8650" spans="1:4" ht="15" customHeight="1">
      <c r="A8650" s="128">
        <v>1412</v>
      </c>
      <c r="B8650" s="328" t="s">
        <v>43565</v>
      </c>
      <c r="C8650" s="128" t="s">
        <v>19428</v>
      </c>
      <c r="D8650" s="128" t="s">
        <v>19792</v>
      </c>
    </row>
    <row r="8651" spans="1:4" ht="15" customHeight="1">
      <c r="A8651" s="128">
        <v>1411</v>
      </c>
      <c r="B8651" s="328" t="s">
        <v>43566</v>
      </c>
      <c r="C8651" s="128" t="s">
        <v>19428</v>
      </c>
      <c r="D8651" s="128" t="s">
        <v>21921</v>
      </c>
    </row>
    <row r="8652" spans="1:4" ht="15" customHeight="1">
      <c r="A8652" s="128">
        <v>1406</v>
      </c>
      <c r="B8652" s="328" t="s">
        <v>43567</v>
      </c>
      <c r="C8652" s="128" t="s">
        <v>19428</v>
      </c>
      <c r="D8652" s="128" t="s">
        <v>19527</v>
      </c>
    </row>
    <row r="8653" spans="1:4" ht="15" customHeight="1">
      <c r="A8653" s="128">
        <v>1407</v>
      </c>
      <c r="B8653" s="328" t="s">
        <v>43568</v>
      </c>
      <c r="C8653" s="128" t="s">
        <v>19428</v>
      </c>
      <c r="D8653" s="128" t="s">
        <v>21910</v>
      </c>
    </row>
    <row r="8654" spans="1:4" ht="15" customHeight="1">
      <c r="A8654" s="128">
        <v>1404</v>
      </c>
      <c r="B8654" s="328" t="s">
        <v>43569</v>
      </c>
      <c r="C8654" s="128" t="s">
        <v>19428</v>
      </c>
      <c r="D8654" s="128" t="s">
        <v>19780</v>
      </c>
    </row>
    <row r="8655" spans="1:4" ht="15" customHeight="1">
      <c r="A8655" s="128">
        <v>11281</v>
      </c>
      <c r="B8655" s="328" t="s">
        <v>43570</v>
      </c>
      <c r="C8655" s="128" t="s">
        <v>19428</v>
      </c>
      <c r="D8655" s="128" t="s">
        <v>37636</v>
      </c>
    </row>
    <row r="8656" spans="1:4" ht="15" customHeight="1">
      <c r="A8656" s="128">
        <v>1442</v>
      </c>
      <c r="B8656" s="328" t="s">
        <v>43571</v>
      </c>
      <c r="C8656" s="128" t="s">
        <v>19428</v>
      </c>
      <c r="D8656" s="128" t="s">
        <v>37637</v>
      </c>
    </row>
    <row r="8657" spans="1:4" ht="15" customHeight="1">
      <c r="A8657" s="128">
        <v>13457</v>
      </c>
      <c r="B8657" s="328" t="s">
        <v>43572</v>
      </c>
      <c r="C8657" s="128" t="s">
        <v>19428</v>
      </c>
      <c r="D8657" s="128" t="s">
        <v>37638</v>
      </c>
    </row>
    <row r="8658" spans="1:4" ht="15" customHeight="1">
      <c r="A8658" s="128">
        <v>40699</v>
      </c>
      <c r="B8658" s="328" t="s">
        <v>43573</v>
      </c>
      <c r="C8658" s="128" t="s">
        <v>19428</v>
      </c>
      <c r="D8658" s="128" t="s">
        <v>37639</v>
      </c>
    </row>
    <row r="8659" spans="1:4" ht="15" customHeight="1">
      <c r="A8659" s="128">
        <v>40701</v>
      </c>
      <c r="B8659" s="328" t="s">
        <v>43574</v>
      </c>
      <c r="C8659" s="128" t="s">
        <v>19428</v>
      </c>
      <c r="D8659" s="128" t="s">
        <v>37640</v>
      </c>
    </row>
    <row r="8660" spans="1:4" ht="15" customHeight="1">
      <c r="A8660" s="128">
        <v>40700</v>
      </c>
      <c r="B8660" s="328" t="s">
        <v>43575</v>
      </c>
      <c r="C8660" s="128" t="s">
        <v>19428</v>
      </c>
      <c r="D8660" s="128" t="s">
        <v>37641</v>
      </c>
    </row>
    <row r="8661" spans="1:4" ht="15" customHeight="1">
      <c r="A8661" s="128">
        <v>13458</v>
      </c>
      <c r="B8661" s="328" t="s">
        <v>43576</v>
      </c>
      <c r="C8661" s="128" t="s">
        <v>19428</v>
      </c>
      <c r="D8661" s="128" t="s">
        <v>37642</v>
      </c>
    </row>
    <row r="8662" spans="1:4" ht="15" customHeight="1">
      <c r="A8662" s="128">
        <v>11134</v>
      </c>
      <c r="B8662" s="328" t="s">
        <v>43577</v>
      </c>
      <c r="C8662" s="128" t="s">
        <v>19429</v>
      </c>
      <c r="D8662" s="128" t="s">
        <v>41674</v>
      </c>
    </row>
    <row r="8663" spans="1:4" ht="15" customHeight="1">
      <c r="A8663" s="128">
        <v>11135</v>
      </c>
      <c r="B8663" s="328" t="s">
        <v>43578</v>
      </c>
      <c r="C8663" s="128" t="s">
        <v>19429</v>
      </c>
      <c r="D8663" s="128" t="s">
        <v>47836</v>
      </c>
    </row>
    <row r="8664" spans="1:4" ht="15" customHeight="1">
      <c r="A8664" s="128">
        <v>11136</v>
      </c>
      <c r="B8664" s="328" t="s">
        <v>43579</v>
      </c>
      <c r="C8664" s="128" t="s">
        <v>19429</v>
      </c>
      <c r="D8664" s="128" t="s">
        <v>47837</v>
      </c>
    </row>
    <row r="8665" spans="1:4" ht="15" customHeight="1">
      <c r="A8665" s="128">
        <v>34743</v>
      </c>
      <c r="B8665" s="328" t="s">
        <v>43580</v>
      </c>
      <c r="C8665" s="128" t="s">
        <v>19429</v>
      </c>
      <c r="D8665" s="128" t="s">
        <v>47838</v>
      </c>
    </row>
    <row r="8666" spans="1:4" ht="15" customHeight="1">
      <c r="A8666" s="128">
        <v>11137</v>
      </c>
      <c r="B8666" s="328" t="s">
        <v>43581</v>
      </c>
      <c r="C8666" s="128" t="s">
        <v>19429</v>
      </c>
      <c r="D8666" s="128" t="s">
        <v>47839</v>
      </c>
    </row>
    <row r="8667" spans="1:4" ht="15" customHeight="1">
      <c r="A8667" s="128">
        <v>34745</v>
      </c>
      <c r="B8667" s="328" t="s">
        <v>43582</v>
      </c>
      <c r="C8667" s="128" t="s">
        <v>19429</v>
      </c>
      <c r="D8667" s="128" t="s">
        <v>47840</v>
      </c>
    </row>
    <row r="8668" spans="1:4" ht="15" customHeight="1">
      <c r="A8668" s="128">
        <v>34746</v>
      </c>
      <c r="B8668" s="328" t="s">
        <v>43583</v>
      </c>
      <c r="C8668" s="128" t="s">
        <v>19429</v>
      </c>
      <c r="D8668" s="128" t="s">
        <v>40960</v>
      </c>
    </row>
    <row r="8669" spans="1:4" ht="15" customHeight="1">
      <c r="A8669" s="128">
        <v>1360</v>
      </c>
      <c r="B8669" s="328" t="s">
        <v>43584</v>
      </c>
      <c r="C8669" s="128" t="s">
        <v>19429</v>
      </c>
      <c r="D8669" s="128" t="s">
        <v>38768</v>
      </c>
    </row>
    <row r="8670" spans="1:4" ht="15" customHeight="1">
      <c r="A8670" s="128">
        <v>36524</v>
      </c>
      <c r="B8670" s="328" t="s">
        <v>43585</v>
      </c>
      <c r="C8670" s="128" t="s">
        <v>19428</v>
      </c>
      <c r="D8670" s="128" t="s">
        <v>47841</v>
      </c>
    </row>
    <row r="8671" spans="1:4" ht="15" customHeight="1">
      <c r="A8671" s="128">
        <v>36526</v>
      </c>
      <c r="B8671" s="328" t="s">
        <v>43586</v>
      </c>
      <c r="C8671" s="128" t="s">
        <v>19428</v>
      </c>
      <c r="D8671" s="128" t="s">
        <v>47842</v>
      </c>
    </row>
    <row r="8672" spans="1:4" ht="15" customHeight="1">
      <c r="A8672" s="128">
        <v>36523</v>
      </c>
      <c r="B8672" s="328" t="s">
        <v>43587</v>
      </c>
      <c r="C8672" s="128" t="s">
        <v>19428</v>
      </c>
      <c r="D8672" s="128" t="s">
        <v>47843</v>
      </c>
    </row>
    <row r="8673" spans="1:4" ht="15" customHeight="1">
      <c r="A8673" s="128">
        <v>36527</v>
      </c>
      <c r="B8673" s="328" t="s">
        <v>43588</v>
      </c>
      <c r="C8673" s="128" t="s">
        <v>19428</v>
      </c>
      <c r="D8673" s="128" t="s">
        <v>47844</v>
      </c>
    </row>
    <row r="8674" spans="1:4" ht="15" customHeight="1">
      <c r="A8674" s="128">
        <v>13803</v>
      </c>
      <c r="B8674" s="328" t="s">
        <v>43589</v>
      </c>
      <c r="C8674" s="128" t="s">
        <v>19428</v>
      </c>
      <c r="D8674" s="128" t="s">
        <v>47845</v>
      </c>
    </row>
    <row r="8675" spans="1:4" ht="15" customHeight="1">
      <c r="A8675" s="128">
        <v>38642</v>
      </c>
      <c r="B8675" s="328" t="s">
        <v>43590</v>
      </c>
      <c r="C8675" s="128" t="s">
        <v>19428</v>
      </c>
      <c r="D8675" s="128" t="s">
        <v>47846</v>
      </c>
    </row>
    <row r="8676" spans="1:4" ht="15" customHeight="1">
      <c r="A8676" s="128">
        <v>36522</v>
      </c>
      <c r="B8676" s="328" t="s">
        <v>43591</v>
      </c>
      <c r="C8676" s="128" t="s">
        <v>19428</v>
      </c>
      <c r="D8676" s="128" t="s">
        <v>47847</v>
      </c>
    </row>
    <row r="8677" spans="1:4" ht="15" customHeight="1">
      <c r="A8677" s="128">
        <v>36525</v>
      </c>
      <c r="B8677" s="328" t="s">
        <v>43592</v>
      </c>
      <c r="C8677" s="128" t="s">
        <v>19428</v>
      </c>
      <c r="D8677" s="128" t="s">
        <v>47848</v>
      </c>
    </row>
    <row r="8678" spans="1:4" ht="15" customHeight="1">
      <c r="A8678" s="128">
        <v>34348</v>
      </c>
      <c r="B8678" s="328" t="s">
        <v>43593</v>
      </c>
      <c r="C8678" s="128" t="s">
        <v>19430</v>
      </c>
      <c r="D8678" s="128" t="s">
        <v>18955</v>
      </c>
    </row>
    <row r="8679" spans="1:4" ht="15" customHeight="1">
      <c r="A8679" s="128">
        <v>34347</v>
      </c>
      <c r="B8679" s="328" t="s">
        <v>43594</v>
      </c>
      <c r="C8679" s="128" t="s">
        <v>19430</v>
      </c>
      <c r="D8679" s="128" t="s">
        <v>18707</v>
      </c>
    </row>
    <row r="8680" spans="1:4" ht="15" customHeight="1">
      <c r="A8680" s="128">
        <v>11146</v>
      </c>
      <c r="B8680" s="328" t="s">
        <v>43595</v>
      </c>
      <c r="C8680" s="128" t="s">
        <v>19433</v>
      </c>
      <c r="D8680" s="128" t="s">
        <v>37644</v>
      </c>
    </row>
    <row r="8681" spans="1:4" ht="15" customHeight="1">
      <c r="A8681" s="128">
        <v>11147</v>
      </c>
      <c r="B8681" s="328" t="s">
        <v>43596</v>
      </c>
      <c r="C8681" s="128" t="s">
        <v>19433</v>
      </c>
      <c r="D8681" s="128" t="s">
        <v>21757</v>
      </c>
    </row>
    <row r="8682" spans="1:4" ht="15" customHeight="1">
      <c r="A8682" s="128">
        <v>34872</v>
      </c>
      <c r="B8682" s="328" t="s">
        <v>43597</v>
      </c>
      <c r="C8682" s="128" t="s">
        <v>19433</v>
      </c>
      <c r="D8682" s="128" t="s">
        <v>37645</v>
      </c>
    </row>
    <row r="8683" spans="1:4" ht="15" customHeight="1">
      <c r="A8683" s="128">
        <v>34491</v>
      </c>
      <c r="B8683" s="328" t="s">
        <v>43598</v>
      </c>
      <c r="C8683" s="128" t="s">
        <v>19433</v>
      </c>
      <c r="D8683" s="128" t="s">
        <v>37646</v>
      </c>
    </row>
    <row r="8684" spans="1:4" ht="15" customHeight="1">
      <c r="A8684" s="128">
        <v>34770</v>
      </c>
      <c r="B8684" s="328" t="s">
        <v>43599</v>
      </c>
      <c r="C8684" s="128" t="s">
        <v>19439</v>
      </c>
      <c r="D8684" s="128" t="s">
        <v>47849</v>
      </c>
    </row>
    <row r="8685" spans="1:4" ht="15" customHeight="1">
      <c r="A8685" s="128">
        <v>1518</v>
      </c>
      <c r="B8685" s="328" t="s">
        <v>43600</v>
      </c>
      <c r="C8685" s="128" t="s">
        <v>19439</v>
      </c>
      <c r="D8685" s="128" t="s">
        <v>47850</v>
      </c>
    </row>
    <row r="8686" spans="1:4" ht="15" customHeight="1">
      <c r="A8686" s="128">
        <v>41965</v>
      </c>
      <c r="B8686" s="328" t="s">
        <v>43601</v>
      </c>
      <c r="C8686" s="128" t="s">
        <v>19439</v>
      </c>
      <c r="D8686" s="128" t="s">
        <v>47851</v>
      </c>
    </row>
    <row r="8687" spans="1:4" ht="15" customHeight="1">
      <c r="A8687" s="128">
        <v>34492</v>
      </c>
      <c r="B8687" s="328" t="s">
        <v>43602</v>
      </c>
      <c r="C8687" s="128" t="s">
        <v>19433</v>
      </c>
      <c r="D8687" s="128" t="s">
        <v>37647</v>
      </c>
    </row>
    <row r="8688" spans="1:4" ht="15" customHeight="1">
      <c r="A8688" s="128">
        <v>1524</v>
      </c>
      <c r="B8688" s="328" t="s">
        <v>43603</v>
      </c>
      <c r="C8688" s="128" t="s">
        <v>19433</v>
      </c>
      <c r="D8688" s="128" t="s">
        <v>37648</v>
      </c>
    </row>
    <row r="8689" spans="1:4" ht="15" customHeight="1">
      <c r="A8689" s="128">
        <v>38404</v>
      </c>
      <c r="B8689" s="328" t="s">
        <v>43604</v>
      </c>
      <c r="C8689" s="128" t="s">
        <v>19433</v>
      </c>
      <c r="D8689" s="128" t="s">
        <v>37649</v>
      </c>
    </row>
    <row r="8690" spans="1:4" ht="15" customHeight="1">
      <c r="A8690" s="128">
        <v>39849</v>
      </c>
      <c r="B8690" s="328" t="s">
        <v>43605</v>
      </c>
      <c r="C8690" s="128" t="s">
        <v>19433</v>
      </c>
      <c r="D8690" s="128" t="s">
        <v>37650</v>
      </c>
    </row>
    <row r="8691" spans="1:4" ht="15" customHeight="1">
      <c r="A8691" s="128">
        <v>38464</v>
      </c>
      <c r="B8691" s="328" t="s">
        <v>43606</v>
      </c>
      <c r="C8691" s="128" t="s">
        <v>19433</v>
      </c>
      <c r="D8691" s="128" t="s">
        <v>37651</v>
      </c>
    </row>
    <row r="8692" spans="1:4" ht="15" customHeight="1">
      <c r="A8692" s="128">
        <v>34493</v>
      </c>
      <c r="B8692" s="328" t="s">
        <v>43607</v>
      </c>
      <c r="C8692" s="128" t="s">
        <v>19433</v>
      </c>
      <c r="D8692" s="128" t="s">
        <v>37652</v>
      </c>
    </row>
    <row r="8693" spans="1:4" ht="15" customHeight="1">
      <c r="A8693" s="128">
        <v>1527</v>
      </c>
      <c r="B8693" s="328" t="s">
        <v>43608</v>
      </c>
      <c r="C8693" s="128" t="s">
        <v>19433</v>
      </c>
      <c r="D8693" s="128" t="s">
        <v>36970</v>
      </c>
    </row>
    <row r="8694" spans="1:4" ht="15" customHeight="1">
      <c r="A8694" s="128">
        <v>38405</v>
      </c>
      <c r="B8694" s="328" t="s">
        <v>43609</v>
      </c>
      <c r="C8694" s="128" t="s">
        <v>19433</v>
      </c>
      <c r="D8694" s="128" t="s">
        <v>37653</v>
      </c>
    </row>
    <row r="8695" spans="1:4" ht="15" customHeight="1">
      <c r="A8695" s="128">
        <v>38408</v>
      </c>
      <c r="B8695" s="328" t="s">
        <v>43610</v>
      </c>
      <c r="C8695" s="128" t="s">
        <v>19433</v>
      </c>
      <c r="D8695" s="128" t="s">
        <v>37654</v>
      </c>
    </row>
    <row r="8696" spans="1:4" ht="15" customHeight="1">
      <c r="A8696" s="128">
        <v>34494</v>
      </c>
      <c r="B8696" s="328" t="s">
        <v>43611</v>
      </c>
      <c r="C8696" s="128" t="s">
        <v>19433</v>
      </c>
      <c r="D8696" s="128" t="s">
        <v>37655</v>
      </c>
    </row>
    <row r="8697" spans="1:4" ht="15" customHeight="1">
      <c r="A8697" s="128">
        <v>1525</v>
      </c>
      <c r="B8697" s="328" t="s">
        <v>43612</v>
      </c>
      <c r="C8697" s="128" t="s">
        <v>19433</v>
      </c>
      <c r="D8697" s="128" t="s">
        <v>37656</v>
      </c>
    </row>
    <row r="8698" spans="1:4" ht="15" customHeight="1">
      <c r="A8698" s="128">
        <v>38406</v>
      </c>
      <c r="B8698" s="328" t="s">
        <v>43613</v>
      </c>
      <c r="C8698" s="128" t="s">
        <v>19433</v>
      </c>
      <c r="D8698" s="128" t="s">
        <v>37657</v>
      </c>
    </row>
    <row r="8699" spans="1:4" ht="15" customHeight="1">
      <c r="A8699" s="128">
        <v>38409</v>
      </c>
      <c r="B8699" s="328" t="s">
        <v>43614</v>
      </c>
      <c r="C8699" s="128" t="s">
        <v>19433</v>
      </c>
      <c r="D8699" s="128" t="s">
        <v>37658</v>
      </c>
    </row>
    <row r="8700" spans="1:4" ht="15" customHeight="1">
      <c r="A8700" s="128">
        <v>43360</v>
      </c>
      <c r="B8700" s="328" t="s">
        <v>43615</v>
      </c>
      <c r="C8700" s="128" t="s">
        <v>19433</v>
      </c>
      <c r="D8700" s="128" t="s">
        <v>37659</v>
      </c>
    </row>
    <row r="8701" spans="1:4" ht="15" customHeight="1">
      <c r="A8701" s="128">
        <v>34495</v>
      </c>
      <c r="B8701" s="328" t="s">
        <v>43616</v>
      </c>
      <c r="C8701" s="128" t="s">
        <v>19433</v>
      </c>
      <c r="D8701" s="128" t="s">
        <v>37660</v>
      </c>
    </row>
    <row r="8702" spans="1:4" ht="15" customHeight="1">
      <c r="A8702" s="128">
        <v>11145</v>
      </c>
      <c r="B8702" s="328" t="s">
        <v>43617</v>
      </c>
      <c r="C8702" s="128" t="s">
        <v>19433</v>
      </c>
      <c r="D8702" s="128" t="s">
        <v>37645</v>
      </c>
    </row>
    <row r="8703" spans="1:4" ht="15" customHeight="1">
      <c r="A8703" s="128">
        <v>34496</v>
      </c>
      <c r="B8703" s="328" t="s">
        <v>43618</v>
      </c>
      <c r="C8703" s="128" t="s">
        <v>19433</v>
      </c>
      <c r="D8703" s="128" t="s">
        <v>37661</v>
      </c>
    </row>
    <row r="8704" spans="1:4" ht="15" customHeight="1">
      <c r="A8704" s="128">
        <v>34479</v>
      </c>
      <c r="B8704" s="328" t="s">
        <v>43619</v>
      </c>
      <c r="C8704" s="128" t="s">
        <v>19433</v>
      </c>
      <c r="D8704" s="128" t="s">
        <v>37646</v>
      </c>
    </row>
    <row r="8705" spans="1:4" ht="15" customHeight="1">
      <c r="A8705" s="128">
        <v>34481</v>
      </c>
      <c r="B8705" s="328" t="s">
        <v>43620</v>
      </c>
      <c r="C8705" s="128" t="s">
        <v>19433</v>
      </c>
      <c r="D8705" s="128" t="s">
        <v>37662</v>
      </c>
    </row>
    <row r="8706" spans="1:4" ht="15" customHeight="1">
      <c r="A8706" s="128">
        <v>34483</v>
      </c>
      <c r="B8706" s="328" t="s">
        <v>43621</v>
      </c>
      <c r="C8706" s="128" t="s">
        <v>19433</v>
      </c>
      <c r="D8706" s="128" t="s">
        <v>37663</v>
      </c>
    </row>
    <row r="8707" spans="1:4" ht="15" customHeight="1">
      <c r="A8707" s="128">
        <v>34485</v>
      </c>
      <c r="B8707" s="328" t="s">
        <v>43622</v>
      </c>
      <c r="C8707" s="128" t="s">
        <v>19433</v>
      </c>
      <c r="D8707" s="128" t="s">
        <v>37664</v>
      </c>
    </row>
    <row r="8708" spans="1:4" ht="15" customHeight="1">
      <c r="A8708" s="128">
        <v>14041</v>
      </c>
      <c r="B8708" s="328" t="s">
        <v>43623</v>
      </c>
      <c r="C8708" s="128" t="s">
        <v>19433</v>
      </c>
      <c r="D8708" s="128" t="s">
        <v>37665</v>
      </c>
    </row>
    <row r="8709" spans="1:4" ht="15" customHeight="1">
      <c r="A8709" s="128">
        <v>1523</v>
      </c>
      <c r="B8709" s="328" t="s">
        <v>43624</v>
      </c>
      <c r="C8709" s="128" t="s">
        <v>19433</v>
      </c>
      <c r="D8709" s="128" t="s">
        <v>37666</v>
      </c>
    </row>
    <row r="8710" spans="1:4" ht="15" customHeight="1">
      <c r="A8710" s="128">
        <v>14052</v>
      </c>
      <c r="B8710" s="328" t="s">
        <v>43625</v>
      </c>
      <c r="C8710" s="128" t="s">
        <v>19428</v>
      </c>
      <c r="D8710" s="128" t="s">
        <v>37667</v>
      </c>
    </row>
    <row r="8711" spans="1:4" ht="15" customHeight="1">
      <c r="A8711" s="128">
        <v>14054</v>
      </c>
      <c r="B8711" s="328" t="s">
        <v>43626</v>
      </c>
      <c r="C8711" s="128" t="s">
        <v>19428</v>
      </c>
      <c r="D8711" s="128" t="s">
        <v>19014</v>
      </c>
    </row>
    <row r="8712" spans="1:4" ht="15" customHeight="1">
      <c r="A8712" s="128">
        <v>14053</v>
      </c>
      <c r="B8712" s="328" t="s">
        <v>43627</v>
      </c>
      <c r="C8712" s="128" t="s">
        <v>19428</v>
      </c>
      <c r="D8712" s="128" t="s">
        <v>18992</v>
      </c>
    </row>
    <row r="8713" spans="1:4" ht="15" customHeight="1">
      <c r="A8713" s="128">
        <v>2558</v>
      </c>
      <c r="B8713" s="328" t="s">
        <v>43628</v>
      </c>
      <c r="C8713" s="128" t="s">
        <v>19428</v>
      </c>
      <c r="D8713" s="128" t="s">
        <v>37668</v>
      </c>
    </row>
    <row r="8714" spans="1:4" ht="15" customHeight="1">
      <c r="A8714" s="128">
        <v>2560</v>
      </c>
      <c r="B8714" s="328" t="s">
        <v>43629</v>
      </c>
      <c r="C8714" s="128" t="s">
        <v>19428</v>
      </c>
      <c r="D8714" s="128" t="s">
        <v>18753</v>
      </c>
    </row>
    <row r="8715" spans="1:4" ht="15" customHeight="1">
      <c r="A8715" s="128">
        <v>2559</v>
      </c>
      <c r="B8715" s="328" t="s">
        <v>43630</v>
      </c>
      <c r="C8715" s="128" t="s">
        <v>19428</v>
      </c>
      <c r="D8715" s="128" t="s">
        <v>19011</v>
      </c>
    </row>
    <row r="8716" spans="1:4" ht="15" customHeight="1">
      <c r="A8716" s="128">
        <v>2592</v>
      </c>
      <c r="B8716" s="328" t="s">
        <v>43631</v>
      </c>
      <c r="C8716" s="128" t="s">
        <v>19428</v>
      </c>
      <c r="D8716" s="128" t="s">
        <v>37669</v>
      </c>
    </row>
    <row r="8717" spans="1:4" ht="15" customHeight="1">
      <c r="A8717" s="128">
        <v>2566</v>
      </c>
      <c r="B8717" s="328" t="s">
        <v>43632</v>
      </c>
      <c r="C8717" s="128" t="s">
        <v>19428</v>
      </c>
      <c r="D8717" s="128" t="s">
        <v>19405</v>
      </c>
    </row>
    <row r="8718" spans="1:4" ht="15" customHeight="1">
      <c r="A8718" s="128">
        <v>2589</v>
      </c>
      <c r="B8718" s="328" t="s">
        <v>43633</v>
      </c>
      <c r="C8718" s="128" t="s">
        <v>19428</v>
      </c>
      <c r="D8718" s="128" t="s">
        <v>21660</v>
      </c>
    </row>
    <row r="8719" spans="1:4" ht="15" customHeight="1">
      <c r="A8719" s="128">
        <v>2591</v>
      </c>
      <c r="B8719" s="328" t="s">
        <v>43634</v>
      </c>
      <c r="C8719" s="128" t="s">
        <v>19428</v>
      </c>
      <c r="D8719" s="128" t="s">
        <v>18733</v>
      </c>
    </row>
    <row r="8720" spans="1:4" ht="15" customHeight="1">
      <c r="A8720" s="128">
        <v>2590</v>
      </c>
      <c r="B8720" s="328" t="s">
        <v>43635</v>
      </c>
      <c r="C8720" s="128" t="s">
        <v>19428</v>
      </c>
      <c r="D8720" s="128" t="s">
        <v>19083</v>
      </c>
    </row>
    <row r="8721" spans="1:4" ht="15" customHeight="1">
      <c r="A8721" s="128">
        <v>2567</v>
      </c>
      <c r="B8721" s="328" t="s">
        <v>43636</v>
      </c>
      <c r="C8721" s="128" t="s">
        <v>19428</v>
      </c>
      <c r="D8721" s="128" t="s">
        <v>19631</v>
      </c>
    </row>
    <row r="8722" spans="1:4" ht="15" customHeight="1">
      <c r="A8722" s="128">
        <v>2565</v>
      </c>
      <c r="B8722" s="328" t="s">
        <v>43637</v>
      </c>
      <c r="C8722" s="128" t="s">
        <v>19428</v>
      </c>
      <c r="D8722" s="128" t="s">
        <v>21720</v>
      </c>
    </row>
    <row r="8723" spans="1:4" ht="15" customHeight="1">
      <c r="A8723" s="128">
        <v>2568</v>
      </c>
      <c r="B8723" s="328" t="s">
        <v>43638</v>
      </c>
      <c r="C8723" s="128" t="s">
        <v>19428</v>
      </c>
      <c r="D8723" s="128" t="s">
        <v>37670</v>
      </c>
    </row>
    <row r="8724" spans="1:4" ht="15" customHeight="1">
      <c r="A8724" s="128">
        <v>2594</v>
      </c>
      <c r="B8724" s="328" t="s">
        <v>43639</v>
      </c>
      <c r="C8724" s="128" t="s">
        <v>19428</v>
      </c>
      <c r="D8724" s="128" t="s">
        <v>37671</v>
      </c>
    </row>
    <row r="8725" spans="1:4" ht="15" customHeight="1">
      <c r="A8725" s="128">
        <v>2587</v>
      </c>
      <c r="B8725" s="328" t="s">
        <v>43640</v>
      </c>
      <c r="C8725" s="128" t="s">
        <v>19428</v>
      </c>
      <c r="D8725" s="128" t="s">
        <v>37000</v>
      </c>
    </row>
    <row r="8726" spans="1:4" ht="15" customHeight="1">
      <c r="A8726" s="128">
        <v>2588</v>
      </c>
      <c r="B8726" s="328" t="s">
        <v>43641</v>
      </c>
      <c r="C8726" s="128" t="s">
        <v>19428</v>
      </c>
      <c r="D8726" s="128" t="s">
        <v>37672</v>
      </c>
    </row>
    <row r="8727" spans="1:4" ht="15" customHeight="1">
      <c r="A8727" s="128">
        <v>2569</v>
      </c>
      <c r="B8727" s="328" t="s">
        <v>43642</v>
      </c>
      <c r="C8727" s="128" t="s">
        <v>19428</v>
      </c>
      <c r="D8727" s="128" t="s">
        <v>21919</v>
      </c>
    </row>
    <row r="8728" spans="1:4" ht="15" customHeight="1">
      <c r="A8728" s="128">
        <v>2570</v>
      </c>
      <c r="B8728" s="328" t="s">
        <v>43643</v>
      </c>
      <c r="C8728" s="128" t="s">
        <v>19428</v>
      </c>
      <c r="D8728" s="128" t="s">
        <v>37673</v>
      </c>
    </row>
    <row r="8729" spans="1:4" ht="15" customHeight="1">
      <c r="A8729" s="128">
        <v>2571</v>
      </c>
      <c r="B8729" s="328" t="s">
        <v>43644</v>
      </c>
      <c r="C8729" s="128" t="s">
        <v>19428</v>
      </c>
      <c r="D8729" s="128" t="s">
        <v>18932</v>
      </c>
    </row>
    <row r="8730" spans="1:4" ht="15" customHeight="1">
      <c r="A8730" s="128">
        <v>2593</v>
      </c>
      <c r="B8730" s="328" t="s">
        <v>43645</v>
      </c>
      <c r="C8730" s="128" t="s">
        <v>19428</v>
      </c>
      <c r="D8730" s="128" t="s">
        <v>18946</v>
      </c>
    </row>
    <row r="8731" spans="1:4" ht="15" customHeight="1">
      <c r="A8731" s="128">
        <v>2572</v>
      </c>
      <c r="B8731" s="328" t="s">
        <v>43646</v>
      </c>
      <c r="C8731" s="128" t="s">
        <v>19428</v>
      </c>
      <c r="D8731" s="128" t="s">
        <v>37674</v>
      </c>
    </row>
    <row r="8732" spans="1:4" ht="15" customHeight="1">
      <c r="A8732" s="128">
        <v>2595</v>
      </c>
      <c r="B8732" s="328" t="s">
        <v>43647</v>
      </c>
      <c r="C8732" s="128" t="s">
        <v>19428</v>
      </c>
      <c r="D8732" s="128" t="s">
        <v>37675</v>
      </c>
    </row>
    <row r="8733" spans="1:4" ht="15" customHeight="1">
      <c r="A8733" s="128">
        <v>2576</v>
      </c>
      <c r="B8733" s="328" t="s">
        <v>43648</v>
      </c>
      <c r="C8733" s="128" t="s">
        <v>19428</v>
      </c>
      <c r="D8733" s="128" t="s">
        <v>18466</v>
      </c>
    </row>
    <row r="8734" spans="1:4" ht="15" customHeight="1">
      <c r="A8734" s="128">
        <v>2575</v>
      </c>
      <c r="B8734" s="328" t="s">
        <v>43649</v>
      </c>
      <c r="C8734" s="128" t="s">
        <v>19428</v>
      </c>
      <c r="D8734" s="128" t="s">
        <v>19006</v>
      </c>
    </row>
    <row r="8735" spans="1:4" ht="15" customHeight="1">
      <c r="A8735" s="128">
        <v>2573</v>
      </c>
      <c r="B8735" s="328" t="s">
        <v>43650</v>
      </c>
      <c r="C8735" s="128" t="s">
        <v>19428</v>
      </c>
      <c r="D8735" s="128" t="s">
        <v>19590</v>
      </c>
    </row>
    <row r="8736" spans="1:4" ht="15" customHeight="1">
      <c r="A8736" s="128">
        <v>2586</v>
      </c>
      <c r="B8736" s="328" t="s">
        <v>43651</v>
      </c>
      <c r="C8736" s="128" t="s">
        <v>19428</v>
      </c>
      <c r="D8736" s="128" t="s">
        <v>19229</v>
      </c>
    </row>
    <row r="8737" spans="1:4" ht="15" customHeight="1">
      <c r="A8737" s="128">
        <v>2577</v>
      </c>
      <c r="B8737" s="328" t="s">
        <v>43652</v>
      </c>
      <c r="C8737" s="128" t="s">
        <v>19428</v>
      </c>
      <c r="D8737" s="128" t="s">
        <v>19768</v>
      </c>
    </row>
    <row r="8738" spans="1:4" ht="15" customHeight="1">
      <c r="A8738" s="128">
        <v>2574</v>
      </c>
      <c r="B8738" s="328" t="s">
        <v>43653</v>
      </c>
      <c r="C8738" s="128" t="s">
        <v>19428</v>
      </c>
      <c r="D8738" s="128" t="s">
        <v>19070</v>
      </c>
    </row>
    <row r="8739" spans="1:4" ht="15" customHeight="1">
      <c r="A8739" s="128">
        <v>2578</v>
      </c>
      <c r="B8739" s="328" t="s">
        <v>43654</v>
      </c>
      <c r="C8739" s="128" t="s">
        <v>19428</v>
      </c>
      <c r="D8739" s="128" t="s">
        <v>37676</v>
      </c>
    </row>
    <row r="8740" spans="1:4" ht="15" customHeight="1">
      <c r="A8740" s="128">
        <v>2585</v>
      </c>
      <c r="B8740" s="328" t="s">
        <v>43655</v>
      </c>
      <c r="C8740" s="128" t="s">
        <v>19428</v>
      </c>
      <c r="D8740" s="128" t="s">
        <v>37677</v>
      </c>
    </row>
    <row r="8741" spans="1:4" ht="15" customHeight="1">
      <c r="A8741" s="128">
        <v>12008</v>
      </c>
      <c r="B8741" s="328" t="s">
        <v>43656</v>
      </c>
      <c r="C8741" s="128" t="s">
        <v>19428</v>
      </c>
      <c r="D8741" s="128" t="s">
        <v>37678</v>
      </c>
    </row>
    <row r="8742" spans="1:4" ht="15" customHeight="1">
      <c r="A8742" s="128">
        <v>2582</v>
      </c>
      <c r="B8742" s="328" t="s">
        <v>43657</v>
      </c>
      <c r="C8742" s="128" t="s">
        <v>19428</v>
      </c>
      <c r="D8742" s="128" t="s">
        <v>37679</v>
      </c>
    </row>
    <row r="8743" spans="1:4" ht="15" customHeight="1">
      <c r="A8743" s="128">
        <v>2597</v>
      </c>
      <c r="B8743" s="328" t="s">
        <v>43658</v>
      </c>
      <c r="C8743" s="128" t="s">
        <v>19428</v>
      </c>
      <c r="D8743" s="128" t="s">
        <v>19496</v>
      </c>
    </row>
    <row r="8744" spans="1:4" ht="15" customHeight="1">
      <c r="A8744" s="128">
        <v>2579</v>
      </c>
      <c r="B8744" s="328" t="s">
        <v>43659</v>
      </c>
      <c r="C8744" s="128" t="s">
        <v>19428</v>
      </c>
      <c r="D8744" s="128" t="s">
        <v>18790</v>
      </c>
    </row>
    <row r="8745" spans="1:4" ht="15" customHeight="1">
      <c r="A8745" s="128">
        <v>2581</v>
      </c>
      <c r="B8745" s="328" t="s">
        <v>43660</v>
      </c>
      <c r="C8745" s="128" t="s">
        <v>19428</v>
      </c>
      <c r="D8745" s="128" t="s">
        <v>21996</v>
      </c>
    </row>
    <row r="8746" spans="1:4" ht="15" customHeight="1">
      <c r="A8746" s="128">
        <v>2596</v>
      </c>
      <c r="B8746" s="328" t="s">
        <v>43661</v>
      </c>
      <c r="C8746" s="128" t="s">
        <v>19428</v>
      </c>
      <c r="D8746" s="128" t="s">
        <v>37680</v>
      </c>
    </row>
    <row r="8747" spans="1:4" ht="15" customHeight="1">
      <c r="A8747" s="128">
        <v>2580</v>
      </c>
      <c r="B8747" s="328" t="s">
        <v>43662</v>
      </c>
      <c r="C8747" s="128" t="s">
        <v>19428</v>
      </c>
      <c r="D8747" s="128" t="s">
        <v>19529</v>
      </c>
    </row>
    <row r="8748" spans="1:4" ht="15" customHeight="1">
      <c r="A8748" s="128">
        <v>2583</v>
      </c>
      <c r="B8748" s="328" t="s">
        <v>43663</v>
      </c>
      <c r="C8748" s="128" t="s">
        <v>19428</v>
      </c>
      <c r="D8748" s="128" t="s">
        <v>37681</v>
      </c>
    </row>
    <row r="8749" spans="1:4" ht="15" customHeight="1">
      <c r="A8749" s="128">
        <v>2584</v>
      </c>
      <c r="B8749" s="328" t="s">
        <v>43664</v>
      </c>
      <c r="C8749" s="128" t="s">
        <v>19428</v>
      </c>
      <c r="D8749" s="128" t="s">
        <v>37682</v>
      </c>
    </row>
    <row r="8750" spans="1:4" ht="15" customHeight="1">
      <c r="A8750" s="128">
        <v>12010</v>
      </c>
      <c r="B8750" s="328" t="s">
        <v>43665</v>
      </c>
      <c r="C8750" s="128" t="s">
        <v>19428</v>
      </c>
      <c r="D8750" s="128" t="s">
        <v>18776</v>
      </c>
    </row>
    <row r="8751" spans="1:4" ht="15" customHeight="1">
      <c r="A8751" s="128">
        <v>39329</v>
      </c>
      <c r="B8751" s="328" t="s">
        <v>43666</v>
      </c>
      <c r="C8751" s="128" t="s">
        <v>19428</v>
      </c>
      <c r="D8751" s="128" t="s">
        <v>18447</v>
      </c>
    </row>
    <row r="8752" spans="1:4" ht="15" customHeight="1">
      <c r="A8752" s="128">
        <v>39330</v>
      </c>
      <c r="B8752" s="328" t="s">
        <v>43667</v>
      </c>
      <c r="C8752" s="128" t="s">
        <v>19428</v>
      </c>
      <c r="D8752" s="128" t="s">
        <v>18721</v>
      </c>
    </row>
    <row r="8753" spans="1:4" ht="15" customHeight="1">
      <c r="A8753" s="128">
        <v>39332</v>
      </c>
      <c r="B8753" s="328" t="s">
        <v>43668</v>
      </c>
      <c r="C8753" s="128" t="s">
        <v>19428</v>
      </c>
      <c r="D8753" s="128" t="s">
        <v>36813</v>
      </c>
    </row>
    <row r="8754" spans="1:4" ht="15" customHeight="1">
      <c r="A8754" s="128">
        <v>39331</v>
      </c>
      <c r="B8754" s="328" t="s">
        <v>43669</v>
      </c>
      <c r="C8754" s="128" t="s">
        <v>19428</v>
      </c>
      <c r="D8754" s="128" t="s">
        <v>40190</v>
      </c>
    </row>
    <row r="8755" spans="1:4" ht="15" customHeight="1">
      <c r="A8755" s="128">
        <v>39333</v>
      </c>
      <c r="B8755" s="328" t="s">
        <v>43670</v>
      </c>
      <c r="C8755" s="128" t="s">
        <v>19428</v>
      </c>
      <c r="D8755" s="128" t="s">
        <v>18797</v>
      </c>
    </row>
    <row r="8756" spans="1:4" ht="15" customHeight="1">
      <c r="A8756" s="128">
        <v>39335</v>
      </c>
      <c r="B8756" s="328" t="s">
        <v>43671</v>
      </c>
      <c r="C8756" s="128" t="s">
        <v>19428</v>
      </c>
      <c r="D8756" s="128" t="s">
        <v>47852</v>
      </c>
    </row>
    <row r="8757" spans="1:4" ht="15" customHeight="1">
      <c r="A8757" s="128">
        <v>39334</v>
      </c>
      <c r="B8757" s="328" t="s">
        <v>43672</v>
      </c>
      <c r="C8757" s="128" t="s">
        <v>19428</v>
      </c>
      <c r="D8757" s="128" t="s">
        <v>47853</v>
      </c>
    </row>
    <row r="8758" spans="1:4" ht="15" customHeight="1">
      <c r="A8758" s="128">
        <v>12016</v>
      </c>
      <c r="B8758" s="328" t="s">
        <v>43673</v>
      </c>
      <c r="C8758" s="128" t="s">
        <v>19428</v>
      </c>
      <c r="D8758" s="128" t="s">
        <v>21725</v>
      </c>
    </row>
    <row r="8759" spans="1:4" ht="15" customHeight="1">
      <c r="A8759" s="128">
        <v>12015</v>
      </c>
      <c r="B8759" s="328" t="s">
        <v>43674</v>
      </c>
      <c r="C8759" s="128" t="s">
        <v>19428</v>
      </c>
      <c r="D8759" s="128" t="s">
        <v>18887</v>
      </c>
    </row>
    <row r="8760" spans="1:4" ht="15" customHeight="1">
      <c r="A8760" s="128">
        <v>12020</v>
      </c>
      <c r="B8760" s="328" t="s">
        <v>43675</v>
      </c>
      <c r="C8760" s="128" t="s">
        <v>19428</v>
      </c>
      <c r="D8760" s="128" t="s">
        <v>21725</v>
      </c>
    </row>
    <row r="8761" spans="1:4" ht="15" customHeight="1">
      <c r="A8761" s="128">
        <v>12019</v>
      </c>
      <c r="B8761" s="328" t="s">
        <v>43676</v>
      </c>
      <c r="C8761" s="128" t="s">
        <v>19428</v>
      </c>
      <c r="D8761" s="128" t="s">
        <v>18887</v>
      </c>
    </row>
    <row r="8762" spans="1:4" ht="15" customHeight="1">
      <c r="A8762" s="128">
        <v>39336</v>
      </c>
      <c r="B8762" s="328" t="s">
        <v>43677</v>
      </c>
      <c r="C8762" s="128" t="s">
        <v>19428</v>
      </c>
      <c r="D8762" s="128" t="s">
        <v>18721</v>
      </c>
    </row>
    <row r="8763" spans="1:4" ht="15" customHeight="1">
      <c r="A8763" s="128">
        <v>39338</v>
      </c>
      <c r="B8763" s="328" t="s">
        <v>43678</v>
      </c>
      <c r="C8763" s="128" t="s">
        <v>19428</v>
      </c>
      <c r="D8763" s="128" t="s">
        <v>36813</v>
      </c>
    </row>
    <row r="8764" spans="1:4" ht="15" customHeight="1">
      <c r="A8764" s="128">
        <v>39337</v>
      </c>
      <c r="B8764" s="328" t="s">
        <v>43679</v>
      </c>
      <c r="C8764" s="128" t="s">
        <v>19428</v>
      </c>
      <c r="D8764" s="128" t="s">
        <v>40190</v>
      </c>
    </row>
    <row r="8765" spans="1:4" ht="15" customHeight="1">
      <c r="A8765" s="128">
        <v>39341</v>
      </c>
      <c r="B8765" s="328" t="s">
        <v>43680</v>
      </c>
      <c r="C8765" s="128" t="s">
        <v>19428</v>
      </c>
      <c r="D8765" s="128" t="s">
        <v>19032</v>
      </c>
    </row>
    <row r="8766" spans="1:4" ht="15" customHeight="1">
      <c r="A8766" s="128">
        <v>39340</v>
      </c>
      <c r="B8766" s="328" t="s">
        <v>43681</v>
      </c>
      <c r="C8766" s="128" t="s">
        <v>19428</v>
      </c>
      <c r="D8766" s="128" t="s">
        <v>18904</v>
      </c>
    </row>
    <row r="8767" spans="1:4" ht="15" customHeight="1">
      <c r="A8767" s="128">
        <v>12025</v>
      </c>
      <c r="B8767" s="328" t="s">
        <v>43682</v>
      </c>
      <c r="C8767" s="128" t="s">
        <v>19428</v>
      </c>
      <c r="D8767" s="128" t="s">
        <v>19183</v>
      </c>
    </row>
    <row r="8768" spans="1:4" ht="15" customHeight="1">
      <c r="A8768" s="128">
        <v>39342</v>
      </c>
      <c r="B8768" s="328" t="s">
        <v>43683</v>
      </c>
      <c r="C8768" s="128" t="s">
        <v>19428</v>
      </c>
      <c r="D8768" s="128" t="s">
        <v>19032</v>
      </c>
    </row>
    <row r="8769" spans="1:4" ht="15" customHeight="1">
      <c r="A8769" s="128">
        <v>39343</v>
      </c>
      <c r="B8769" s="328" t="s">
        <v>43684</v>
      </c>
      <c r="C8769" s="128" t="s">
        <v>19428</v>
      </c>
      <c r="D8769" s="128" t="s">
        <v>19109</v>
      </c>
    </row>
    <row r="8770" spans="1:4" ht="15" customHeight="1">
      <c r="A8770" s="128">
        <v>39345</v>
      </c>
      <c r="B8770" s="328" t="s">
        <v>43685</v>
      </c>
      <c r="C8770" s="128" t="s">
        <v>19428</v>
      </c>
      <c r="D8770" s="128" t="s">
        <v>47854</v>
      </c>
    </row>
    <row r="8771" spans="1:4" ht="15" customHeight="1">
      <c r="A8771" s="128">
        <v>39344</v>
      </c>
      <c r="B8771" s="328" t="s">
        <v>43686</v>
      </c>
      <c r="C8771" s="128" t="s">
        <v>19428</v>
      </c>
      <c r="D8771" s="128" t="s">
        <v>19824</v>
      </c>
    </row>
    <row r="8772" spans="1:4" ht="15" customHeight="1">
      <c r="A8772" s="128">
        <v>12623</v>
      </c>
      <c r="B8772" s="328" t="s">
        <v>43687</v>
      </c>
      <c r="C8772" s="128" t="s">
        <v>19430</v>
      </c>
      <c r="D8772" s="128" t="s">
        <v>18799</v>
      </c>
    </row>
    <row r="8773" spans="1:4" ht="15" customHeight="1">
      <c r="A8773" s="128">
        <v>34498</v>
      </c>
      <c r="B8773" s="328" t="s">
        <v>43688</v>
      </c>
      <c r="C8773" s="128" t="s">
        <v>19428</v>
      </c>
      <c r="D8773" s="128" t="s">
        <v>37684</v>
      </c>
    </row>
    <row r="8774" spans="1:4" ht="15" customHeight="1">
      <c r="A8774" s="128">
        <v>13244</v>
      </c>
      <c r="B8774" s="328" t="s">
        <v>43689</v>
      </c>
      <c r="C8774" s="128" t="s">
        <v>19428</v>
      </c>
      <c r="D8774" s="128" t="s">
        <v>37685</v>
      </c>
    </row>
    <row r="8775" spans="1:4" ht="15" customHeight="1">
      <c r="A8775" s="128">
        <v>38998</v>
      </c>
      <c r="B8775" s="328" t="s">
        <v>43690</v>
      </c>
      <c r="C8775" s="128" t="s">
        <v>19428</v>
      </c>
      <c r="D8775" s="128" t="s">
        <v>18863</v>
      </c>
    </row>
    <row r="8776" spans="1:4" ht="15" customHeight="1">
      <c r="A8776" s="128">
        <v>38999</v>
      </c>
      <c r="B8776" s="328" t="s">
        <v>43691</v>
      </c>
      <c r="C8776" s="128" t="s">
        <v>19428</v>
      </c>
      <c r="D8776" s="128" t="s">
        <v>19703</v>
      </c>
    </row>
    <row r="8777" spans="1:4" ht="15" customHeight="1">
      <c r="A8777" s="128">
        <v>38996</v>
      </c>
      <c r="B8777" s="328" t="s">
        <v>43692</v>
      </c>
      <c r="C8777" s="128" t="s">
        <v>19428</v>
      </c>
      <c r="D8777" s="128" t="s">
        <v>21809</v>
      </c>
    </row>
    <row r="8778" spans="1:4" ht="15" customHeight="1">
      <c r="A8778" s="128">
        <v>38997</v>
      </c>
      <c r="B8778" s="328" t="s">
        <v>43693</v>
      </c>
      <c r="C8778" s="128" t="s">
        <v>19428</v>
      </c>
      <c r="D8778" s="128" t="s">
        <v>19848</v>
      </c>
    </row>
    <row r="8779" spans="1:4" ht="15" customHeight="1">
      <c r="A8779" s="128">
        <v>39600</v>
      </c>
      <c r="B8779" s="328" t="s">
        <v>43694</v>
      </c>
      <c r="C8779" s="128" t="s">
        <v>19428</v>
      </c>
      <c r="D8779" s="128" t="s">
        <v>21807</v>
      </c>
    </row>
    <row r="8780" spans="1:4" ht="15" customHeight="1">
      <c r="A8780" s="128">
        <v>39601</v>
      </c>
      <c r="B8780" s="328" t="s">
        <v>43695</v>
      </c>
      <c r="C8780" s="128" t="s">
        <v>19428</v>
      </c>
      <c r="D8780" s="128" t="s">
        <v>18966</v>
      </c>
    </row>
    <row r="8781" spans="1:4" ht="15" customHeight="1">
      <c r="A8781" s="128">
        <v>39862</v>
      </c>
      <c r="B8781" s="328" t="s">
        <v>43696</v>
      </c>
      <c r="C8781" s="128" t="s">
        <v>19428</v>
      </c>
      <c r="D8781" s="128" t="s">
        <v>18762</v>
      </c>
    </row>
    <row r="8782" spans="1:4" ht="15" customHeight="1">
      <c r="A8782" s="128">
        <v>39863</v>
      </c>
      <c r="B8782" s="328" t="s">
        <v>43697</v>
      </c>
      <c r="C8782" s="128" t="s">
        <v>19428</v>
      </c>
      <c r="D8782" s="128" t="s">
        <v>22100</v>
      </c>
    </row>
    <row r="8783" spans="1:4" ht="15" customHeight="1">
      <c r="A8783" s="128">
        <v>39864</v>
      </c>
      <c r="B8783" s="328" t="s">
        <v>43698</v>
      </c>
      <c r="C8783" s="128" t="s">
        <v>19428</v>
      </c>
      <c r="D8783" s="128" t="s">
        <v>19177</v>
      </c>
    </row>
    <row r="8784" spans="1:4" ht="15" customHeight="1">
      <c r="A8784" s="128">
        <v>39865</v>
      </c>
      <c r="B8784" s="328" t="s">
        <v>43699</v>
      </c>
      <c r="C8784" s="128" t="s">
        <v>19428</v>
      </c>
      <c r="D8784" s="128" t="s">
        <v>18637</v>
      </c>
    </row>
    <row r="8785" spans="1:4" ht="15" customHeight="1">
      <c r="A8785" s="128">
        <v>2517</v>
      </c>
      <c r="B8785" s="328" t="s">
        <v>43700</v>
      </c>
      <c r="C8785" s="128" t="s">
        <v>19428</v>
      </c>
      <c r="D8785" s="128" t="s">
        <v>37686</v>
      </c>
    </row>
    <row r="8786" spans="1:4" ht="15" customHeight="1">
      <c r="A8786" s="128">
        <v>2522</v>
      </c>
      <c r="B8786" s="328" t="s">
        <v>43701</v>
      </c>
      <c r="C8786" s="128" t="s">
        <v>19428</v>
      </c>
      <c r="D8786" s="128" t="s">
        <v>18864</v>
      </c>
    </row>
    <row r="8787" spans="1:4" ht="15" customHeight="1">
      <c r="A8787" s="128">
        <v>2548</v>
      </c>
      <c r="B8787" s="328" t="s">
        <v>43702</v>
      </c>
      <c r="C8787" s="128" t="s">
        <v>19428</v>
      </c>
      <c r="D8787" s="128" t="s">
        <v>19541</v>
      </c>
    </row>
    <row r="8788" spans="1:4" ht="15" customHeight="1">
      <c r="A8788" s="128">
        <v>2516</v>
      </c>
      <c r="B8788" s="328" t="s">
        <v>43703</v>
      </c>
      <c r="C8788" s="128" t="s">
        <v>19428</v>
      </c>
      <c r="D8788" s="128" t="s">
        <v>18890</v>
      </c>
    </row>
    <row r="8789" spans="1:4" ht="15" customHeight="1">
      <c r="A8789" s="128">
        <v>2518</v>
      </c>
      <c r="B8789" s="328" t="s">
        <v>43704</v>
      </c>
      <c r="C8789" s="128" t="s">
        <v>19428</v>
      </c>
      <c r="D8789" s="128" t="s">
        <v>37687</v>
      </c>
    </row>
    <row r="8790" spans="1:4" ht="15" customHeight="1">
      <c r="A8790" s="128">
        <v>2521</v>
      </c>
      <c r="B8790" s="328" t="s">
        <v>43705</v>
      </c>
      <c r="C8790" s="128" t="s">
        <v>19428</v>
      </c>
      <c r="D8790" s="128" t="s">
        <v>19655</v>
      </c>
    </row>
    <row r="8791" spans="1:4" ht="15" customHeight="1">
      <c r="A8791" s="128">
        <v>2515</v>
      </c>
      <c r="B8791" s="328" t="s">
        <v>43706</v>
      </c>
      <c r="C8791" s="128" t="s">
        <v>19428</v>
      </c>
      <c r="D8791" s="128" t="s">
        <v>36427</v>
      </c>
    </row>
    <row r="8792" spans="1:4" ht="15" customHeight="1">
      <c r="A8792" s="128">
        <v>2519</v>
      </c>
      <c r="B8792" s="328" t="s">
        <v>43707</v>
      </c>
      <c r="C8792" s="128" t="s">
        <v>19428</v>
      </c>
      <c r="D8792" s="128" t="s">
        <v>21783</v>
      </c>
    </row>
    <row r="8793" spans="1:4" ht="15" customHeight="1">
      <c r="A8793" s="128">
        <v>2520</v>
      </c>
      <c r="B8793" s="328" t="s">
        <v>43708</v>
      </c>
      <c r="C8793" s="128" t="s">
        <v>19428</v>
      </c>
      <c r="D8793" s="128" t="s">
        <v>37688</v>
      </c>
    </row>
    <row r="8794" spans="1:4" ht="15" customHeight="1">
      <c r="A8794" s="128">
        <v>1602</v>
      </c>
      <c r="B8794" s="328" t="s">
        <v>43709</v>
      </c>
      <c r="C8794" s="128" t="s">
        <v>19428</v>
      </c>
      <c r="D8794" s="128" t="s">
        <v>19720</v>
      </c>
    </row>
    <row r="8795" spans="1:4" ht="15" customHeight="1">
      <c r="A8795" s="128">
        <v>1601</v>
      </c>
      <c r="B8795" s="328" t="s">
        <v>43710</v>
      </c>
      <c r="C8795" s="128" t="s">
        <v>19428</v>
      </c>
      <c r="D8795" s="128" t="s">
        <v>37573</v>
      </c>
    </row>
    <row r="8796" spans="1:4" ht="15" customHeight="1">
      <c r="A8796" s="128">
        <v>1598</v>
      </c>
      <c r="B8796" s="328" t="s">
        <v>43711</v>
      </c>
      <c r="C8796" s="128" t="s">
        <v>19428</v>
      </c>
      <c r="D8796" s="128" t="s">
        <v>47855</v>
      </c>
    </row>
    <row r="8797" spans="1:4" ht="15" customHeight="1">
      <c r="A8797" s="128">
        <v>1600</v>
      </c>
      <c r="B8797" s="328" t="s">
        <v>43712</v>
      </c>
      <c r="C8797" s="128" t="s">
        <v>19428</v>
      </c>
      <c r="D8797" s="128" t="s">
        <v>19203</v>
      </c>
    </row>
    <row r="8798" spans="1:4" ht="15" customHeight="1">
      <c r="A8798" s="128">
        <v>1603</v>
      </c>
      <c r="B8798" s="328" t="s">
        <v>43713</v>
      </c>
      <c r="C8798" s="128" t="s">
        <v>19428</v>
      </c>
      <c r="D8798" s="128" t="s">
        <v>41148</v>
      </c>
    </row>
    <row r="8799" spans="1:4" ht="15" customHeight="1">
      <c r="A8799" s="128">
        <v>1599</v>
      </c>
      <c r="B8799" s="328" t="s">
        <v>43714</v>
      </c>
      <c r="C8799" s="128" t="s">
        <v>19428</v>
      </c>
      <c r="D8799" s="128" t="s">
        <v>36470</v>
      </c>
    </row>
    <row r="8800" spans="1:4" ht="15" customHeight="1">
      <c r="A8800" s="128">
        <v>1597</v>
      </c>
      <c r="B8800" s="328" t="s">
        <v>43715</v>
      </c>
      <c r="C8800" s="128" t="s">
        <v>19428</v>
      </c>
      <c r="D8800" s="128" t="s">
        <v>19650</v>
      </c>
    </row>
    <row r="8801" spans="1:4" ht="15" customHeight="1">
      <c r="A8801" s="128">
        <v>39602</v>
      </c>
      <c r="B8801" s="328" t="s">
        <v>43716</v>
      </c>
      <c r="C8801" s="128" t="s">
        <v>19428</v>
      </c>
      <c r="D8801" s="128" t="s">
        <v>36566</v>
      </c>
    </row>
    <row r="8802" spans="1:4" ht="15" customHeight="1">
      <c r="A8802" s="128">
        <v>39603</v>
      </c>
      <c r="B8802" s="328" t="s">
        <v>43717</v>
      </c>
      <c r="C8802" s="128" t="s">
        <v>19428</v>
      </c>
      <c r="D8802" s="128" t="s">
        <v>19718</v>
      </c>
    </row>
    <row r="8803" spans="1:4" ht="15" customHeight="1">
      <c r="A8803" s="128">
        <v>11821</v>
      </c>
      <c r="B8803" s="328" t="s">
        <v>43718</v>
      </c>
      <c r="C8803" s="128" t="s">
        <v>19428</v>
      </c>
      <c r="D8803" s="128" t="s">
        <v>42154</v>
      </c>
    </row>
    <row r="8804" spans="1:4" ht="15" customHeight="1">
      <c r="A8804" s="128">
        <v>1562</v>
      </c>
      <c r="B8804" s="328" t="s">
        <v>43719</v>
      </c>
      <c r="C8804" s="128" t="s">
        <v>19428</v>
      </c>
      <c r="D8804" s="128" t="s">
        <v>19185</v>
      </c>
    </row>
    <row r="8805" spans="1:4" ht="15" customHeight="1">
      <c r="A8805" s="128">
        <v>1563</v>
      </c>
      <c r="B8805" s="328" t="s">
        <v>43720</v>
      </c>
      <c r="C8805" s="128" t="s">
        <v>19428</v>
      </c>
      <c r="D8805" s="128" t="s">
        <v>47856</v>
      </c>
    </row>
    <row r="8806" spans="1:4" ht="15" customHeight="1">
      <c r="A8806" s="128">
        <v>11856</v>
      </c>
      <c r="B8806" s="328" t="s">
        <v>43721</v>
      </c>
      <c r="C8806" s="128" t="s">
        <v>19428</v>
      </c>
      <c r="D8806" s="128" t="s">
        <v>18469</v>
      </c>
    </row>
    <row r="8807" spans="1:4" ht="15" customHeight="1">
      <c r="A8807" s="128">
        <v>11857</v>
      </c>
      <c r="B8807" s="328" t="s">
        <v>43722</v>
      </c>
      <c r="C8807" s="128" t="s">
        <v>19428</v>
      </c>
      <c r="D8807" s="128" t="s">
        <v>21866</v>
      </c>
    </row>
    <row r="8808" spans="1:4" ht="15" customHeight="1">
      <c r="A8808" s="128">
        <v>11858</v>
      </c>
      <c r="B8808" s="328" t="s">
        <v>43723</v>
      </c>
      <c r="C8808" s="128" t="s">
        <v>19428</v>
      </c>
      <c r="D8808" s="128" t="s">
        <v>19072</v>
      </c>
    </row>
    <row r="8809" spans="1:4" ht="15" customHeight="1">
      <c r="A8809" s="128">
        <v>1539</v>
      </c>
      <c r="B8809" s="328" t="s">
        <v>43724</v>
      </c>
      <c r="C8809" s="128" t="s">
        <v>19428</v>
      </c>
      <c r="D8809" s="128" t="s">
        <v>47857</v>
      </c>
    </row>
    <row r="8810" spans="1:4" ht="15" customHeight="1">
      <c r="A8810" s="128">
        <v>11859</v>
      </c>
      <c r="B8810" s="328" t="s">
        <v>43725</v>
      </c>
      <c r="C8810" s="128" t="s">
        <v>19428</v>
      </c>
      <c r="D8810" s="128" t="s">
        <v>47858</v>
      </c>
    </row>
    <row r="8811" spans="1:4" ht="15" customHeight="1">
      <c r="A8811" s="128">
        <v>1550</v>
      </c>
      <c r="B8811" s="328" t="s">
        <v>43726</v>
      </c>
      <c r="C8811" s="128" t="s">
        <v>19428</v>
      </c>
      <c r="D8811" s="128" t="s">
        <v>18401</v>
      </c>
    </row>
    <row r="8812" spans="1:4" ht="15" customHeight="1">
      <c r="A8812" s="128">
        <v>11854</v>
      </c>
      <c r="B8812" s="328" t="s">
        <v>43727</v>
      </c>
      <c r="C8812" s="128" t="s">
        <v>19428</v>
      </c>
      <c r="D8812" s="128" t="s">
        <v>36726</v>
      </c>
    </row>
    <row r="8813" spans="1:4" ht="15" customHeight="1">
      <c r="A8813" s="128">
        <v>11862</v>
      </c>
      <c r="B8813" s="328" t="s">
        <v>43728</v>
      </c>
      <c r="C8813" s="128" t="s">
        <v>19428</v>
      </c>
      <c r="D8813" s="128" t="s">
        <v>47859</v>
      </c>
    </row>
    <row r="8814" spans="1:4" ht="15" customHeight="1">
      <c r="A8814" s="128">
        <v>11863</v>
      </c>
      <c r="B8814" s="328" t="s">
        <v>43729</v>
      </c>
      <c r="C8814" s="128" t="s">
        <v>19428</v>
      </c>
      <c r="D8814" s="128" t="s">
        <v>47860</v>
      </c>
    </row>
    <row r="8815" spans="1:4" ht="15" customHeight="1">
      <c r="A8815" s="128">
        <v>11855</v>
      </c>
      <c r="B8815" s="328" t="s">
        <v>43730</v>
      </c>
      <c r="C8815" s="128" t="s">
        <v>19428</v>
      </c>
      <c r="D8815" s="128" t="s">
        <v>19469</v>
      </c>
    </row>
    <row r="8816" spans="1:4" ht="15" customHeight="1">
      <c r="A8816" s="128">
        <v>11864</v>
      </c>
      <c r="B8816" s="328" t="s">
        <v>43731</v>
      </c>
      <c r="C8816" s="128" t="s">
        <v>19428</v>
      </c>
      <c r="D8816" s="128" t="s">
        <v>21933</v>
      </c>
    </row>
    <row r="8817" spans="1:4" ht="15" customHeight="1">
      <c r="A8817" s="128">
        <v>2527</v>
      </c>
      <c r="B8817" s="328" t="s">
        <v>43732</v>
      </c>
      <c r="C8817" s="128" t="s">
        <v>19428</v>
      </c>
      <c r="D8817" s="128" t="s">
        <v>19190</v>
      </c>
    </row>
    <row r="8818" spans="1:4" ht="15" customHeight="1">
      <c r="A8818" s="128">
        <v>2526</v>
      </c>
      <c r="B8818" s="328" t="s">
        <v>43733</v>
      </c>
      <c r="C8818" s="128" t="s">
        <v>19428</v>
      </c>
      <c r="D8818" s="128" t="s">
        <v>21790</v>
      </c>
    </row>
    <row r="8819" spans="1:4" ht="15" customHeight="1">
      <c r="A8819" s="128">
        <v>2487</v>
      </c>
      <c r="B8819" s="328" t="s">
        <v>43734</v>
      </c>
      <c r="C8819" s="128" t="s">
        <v>19428</v>
      </c>
      <c r="D8819" s="128" t="s">
        <v>18480</v>
      </c>
    </row>
    <row r="8820" spans="1:4" ht="15" customHeight="1">
      <c r="A8820" s="128">
        <v>2483</v>
      </c>
      <c r="B8820" s="328" t="s">
        <v>43735</v>
      </c>
      <c r="C8820" s="128" t="s">
        <v>19428</v>
      </c>
      <c r="D8820" s="128" t="s">
        <v>18564</v>
      </c>
    </row>
    <row r="8821" spans="1:4" ht="15" customHeight="1">
      <c r="A8821" s="128">
        <v>2528</v>
      </c>
      <c r="B8821" s="328" t="s">
        <v>43736</v>
      </c>
      <c r="C8821" s="128" t="s">
        <v>19428</v>
      </c>
      <c r="D8821" s="128" t="s">
        <v>18709</v>
      </c>
    </row>
    <row r="8822" spans="1:4" ht="15" customHeight="1">
      <c r="A8822" s="128">
        <v>2489</v>
      </c>
      <c r="B8822" s="328" t="s">
        <v>43737</v>
      </c>
      <c r="C8822" s="128" t="s">
        <v>19428</v>
      </c>
      <c r="D8822" s="128" t="s">
        <v>36726</v>
      </c>
    </row>
    <row r="8823" spans="1:4" ht="15" customHeight="1">
      <c r="A8823" s="128">
        <v>2488</v>
      </c>
      <c r="B8823" s="328" t="s">
        <v>43738</v>
      </c>
      <c r="C8823" s="128" t="s">
        <v>19428</v>
      </c>
      <c r="D8823" s="128" t="s">
        <v>19735</v>
      </c>
    </row>
    <row r="8824" spans="1:4" ht="15" customHeight="1">
      <c r="A8824" s="128">
        <v>2484</v>
      </c>
      <c r="B8824" s="328" t="s">
        <v>43739</v>
      </c>
      <c r="C8824" s="128" t="s">
        <v>19428</v>
      </c>
      <c r="D8824" s="128" t="s">
        <v>37691</v>
      </c>
    </row>
    <row r="8825" spans="1:4" ht="15" customHeight="1">
      <c r="A8825" s="128">
        <v>2485</v>
      </c>
      <c r="B8825" s="328" t="s">
        <v>43740</v>
      </c>
      <c r="C8825" s="128" t="s">
        <v>19428</v>
      </c>
      <c r="D8825" s="128" t="s">
        <v>36889</v>
      </c>
    </row>
    <row r="8826" spans="1:4" ht="15" customHeight="1">
      <c r="A8826" s="128">
        <v>38005</v>
      </c>
      <c r="B8826" s="328" t="s">
        <v>43741</v>
      </c>
      <c r="C8826" s="128" t="s">
        <v>19428</v>
      </c>
      <c r="D8826" s="128" t="s">
        <v>19290</v>
      </c>
    </row>
    <row r="8827" spans="1:4" ht="15" customHeight="1">
      <c r="A8827" s="128">
        <v>38006</v>
      </c>
      <c r="B8827" s="328" t="s">
        <v>43742</v>
      </c>
      <c r="C8827" s="128" t="s">
        <v>19428</v>
      </c>
      <c r="D8827" s="128" t="s">
        <v>22017</v>
      </c>
    </row>
    <row r="8828" spans="1:4" ht="15" customHeight="1">
      <c r="A8828" s="128">
        <v>38428</v>
      </c>
      <c r="B8828" s="328" t="s">
        <v>43743</v>
      </c>
      <c r="C8828" s="128" t="s">
        <v>19428</v>
      </c>
      <c r="D8828" s="128" t="s">
        <v>18935</v>
      </c>
    </row>
    <row r="8829" spans="1:4" ht="15" customHeight="1">
      <c r="A8829" s="128">
        <v>38007</v>
      </c>
      <c r="B8829" s="328" t="s">
        <v>43744</v>
      </c>
      <c r="C8829" s="128" t="s">
        <v>19428</v>
      </c>
      <c r="D8829" s="128" t="s">
        <v>22018</v>
      </c>
    </row>
    <row r="8830" spans="1:4" ht="15" customHeight="1">
      <c r="A8830" s="128">
        <v>38008</v>
      </c>
      <c r="B8830" s="328" t="s">
        <v>43745</v>
      </c>
      <c r="C8830" s="128" t="s">
        <v>19428</v>
      </c>
      <c r="D8830" s="128" t="s">
        <v>22019</v>
      </c>
    </row>
    <row r="8831" spans="1:4" ht="15" customHeight="1">
      <c r="A8831" s="128">
        <v>38009</v>
      </c>
      <c r="B8831" s="328" t="s">
        <v>43746</v>
      </c>
      <c r="C8831" s="128" t="s">
        <v>19428</v>
      </c>
      <c r="D8831" s="128" t="s">
        <v>22020</v>
      </c>
    </row>
    <row r="8832" spans="1:4" ht="15" customHeight="1">
      <c r="A8832" s="128">
        <v>39279</v>
      </c>
      <c r="B8832" s="328" t="s">
        <v>43747</v>
      </c>
      <c r="C8832" s="128" t="s">
        <v>19428</v>
      </c>
      <c r="D8832" s="128" t="s">
        <v>19535</v>
      </c>
    </row>
    <row r="8833" spans="1:4" ht="15" customHeight="1">
      <c r="A8833" s="128">
        <v>38845</v>
      </c>
      <c r="B8833" s="328" t="s">
        <v>43748</v>
      </c>
      <c r="C8833" s="128" t="s">
        <v>19428</v>
      </c>
      <c r="D8833" s="128" t="s">
        <v>19714</v>
      </c>
    </row>
    <row r="8834" spans="1:4" ht="15" customHeight="1">
      <c r="A8834" s="128">
        <v>39280</v>
      </c>
      <c r="B8834" s="328" t="s">
        <v>43749</v>
      </c>
      <c r="C8834" s="128" t="s">
        <v>19428</v>
      </c>
      <c r="D8834" s="128" t="s">
        <v>21968</v>
      </c>
    </row>
    <row r="8835" spans="1:4" ht="15" customHeight="1">
      <c r="A8835" s="128">
        <v>39281</v>
      </c>
      <c r="B8835" s="328" t="s">
        <v>43750</v>
      </c>
      <c r="C8835" s="128" t="s">
        <v>19428</v>
      </c>
      <c r="D8835" s="128" t="s">
        <v>36428</v>
      </c>
    </row>
    <row r="8836" spans="1:4" ht="15" customHeight="1">
      <c r="A8836" s="128">
        <v>38849</v>
      </c>
      <c r="B8836" s="328" t="s">
        <v>43751</v>
      </c>
      <c r="C8836" s="128" t="s">
        <v>19428</v>
      </c>
      <c r="D8836" s="128" t="s">
        <v>40180</v>
      </c>
    </row>
    <row r="8837" spans="1:4" ht="15" customHeight="1">
      <c r="A8837" s="128">
        <v>39282</v>
      </c>
      <c r="B8837" s="328" t="s">
        <v>43752</v>
      </c>
      <c r="C8837" s="128" t="s">
        <v>19428</v>
      </c>
      <c r="D8837" s="128" t="s">
        <v>18418</v>
      </c>
    </row>
    <row r="8838" spans="1:4" ht="15" customHeight="1">
      <c r="A8838" s="128">
        <v>38852</v>
      </c>
      <c r="B8838" s="328" t="s">
        <v>43753</v>
      </c>
      <c r="C8838" s="128" t="s">
        <v>19428</v>
      </c>
      <c r="D8838" s="128" t="s">
        <v>47861</v>
      </c>
    </row>
    <row r="8839" spans="1:4" ht="15" customHeight="1">
      <c r="A8839" s="128">
        <v>38844</v>
      </c>
      <c r="B8839" s="328" t="s">
        <v>43754</v>
      </c>
      <c r="C8839" s="128" t="s">
        <v>19428</v>
      </c>
      <c r="D8839" s="128" t="s">
        <v>19148</v>
      </c>
    </row>
    <row r="8840" spans="1:4" ht="15" customHeight="1">
      <c r="A8840" s="128">
        <v>38846</v>
      </c>
      <c r="B8840" s="328" t="s">
        <v>43755</v>
      </c>
      <c r="C8840" s="128" t="s">
        <v>19428</v>
      </c>
      <c r="D8840" s="128" t="s">
        <v>37025</v>
      </c>
    </row>
    <row r="8841" spans="1:4" ht="15" customHeight="1">
      <c r="A8841" s="128">
        <v>38847</v>
      </c>
      <c r="B8841" s="328" t="s">
        <v>43756</v>
      </c>
      <c r="C8841" s="128" t="s">
        <v>19428</v>
      </c>
      <c r="D8841" s="128" t="s">
        <v>18415</v>
      </c>
    </row>
    <row r="8842" spans="1:4" ht="15" customHeight="1">
      <c r="A8842" s="128">
        <v>38850</v>
      </c>
      <c r="B8842" s="328" t="s">
        <v>43757</v>
      </c>
      <c r="C8842" s="128" t="s">
        <v>19428</v>
      </c>
      <c r="D8842" s="128" t="s">
        <v>18811</v>
      </c>
    </row>
    <row r="8843" spans="1:4" ht="15" customHeight="1">
      <c r="A8843" s="128">
        <v>38848</v>
      </c>
      <c r="B8843" s="328" t="s">
        <v>43758</v>
      </c>
      <c r="C8843" s="128" t="s">
        <v>19428</v>
      </c>
      <c r="D8843" s="128" t="s">
        <v>19063</v>
      </c>
    </row>
    <row r="8844" spans="1:4" ht="15" customHeight="1">
      <c r="A8844" s="128">
        <v>38851</v>
      </c>
      <c r="B8844" s="328" t="s">
        <v>43759</v>
      </c>
      <c r="C8844" s="128" t="s">
        <v>19428</v>
      </c>
      <c r="D8844" s="128" t="s">
        <v>36969</v>
      </c>
    </row>
    <row r="8845" spans="1:4" ht="15" customHeight="1">
      <c r="A8845" s="128">
        <v>38860</v>
      </c>
      <c r="B8845" s="328" t="s">
        <v>43760</v>
      </c>
      <c r="C8845" s="128" t="s">
        <v>19428</v>
      </c>
      <c r="D8845" s="128" t="s">
        <v>19152</v>
      </c>
    </row>
    <row r="8846" spans="1:4" ht="15" customHeight="1">
      <c r="A8846" s="128">
        <v>38861</v>
      </c>
      <c r="B8846" s="328" t="s">
        <v>43761</v>
      </c>
      <c r="C8846" s="128" t="s">
        <v>19428</v>
      </c>
      <c r="D8846" s="128" t="s">
        <v>18944</v>
      </c>
    </row>
    <row r="8847" spans="1:4" ht="15" customHeight="1">
      <c r="A8847" s="128">
        <v>38862</v>
      </c>
      <c r="B8847" s="328" t="s">
        <v>43762</v>
      </c>
      <c r="C8847" s="128" t="s">
        <v>19428</v>
      </c>
      <c r="D8847" s="128" t="s">
        <v>47862</v>
      </c>
    </row>
    <row r="8848" spans="1:4" ht="15" customHeight="1">
      <c r="A8848" s="128">
        <v>38863</v>
      </c>
      <c r="B8848" s="328" t="s">
        <v>43763</v>
      </c>
      <c r="C8848" s="128" t="s">
        <v>19428</v>
      </c>
      <c r="D8848" s="128" t="s">
        <v>21985</v>
      </c>
    </row>
    <row r="8849" spans="1:4" ht="15" customHeight="1">
      <c r="A8849" s="128">
        <v>38865</v>
      </c>
      <c r="B8849" s="328" t="s">
        <v>43764</v>
      </c>
      <c r="C8849" s="128" t="s">
        <v>19428</v>
      </c>
      <c r="D8849" s="128" t="s">
        <v>21673</v>
      </c>
    </row>
    <row r="8850" spans="1:4" ht="15" customHeight="1">
      <c r="A8850" s="128">
        <v>38864</v>
      </c>
      <c r="B8850" s="328" t="s">
        <v>43765</v>
      </c>
      <c r="C8850" s="128" t="s">
        <v>19428</v>
      </c>
      <c r="D8850" s="128" t="s">
        <v>19580</v>
      </c>
    </row>
    <row r="8851" spans="1:4" ht="15" customHeight="1">
      <c r="A8851" s="128">
        <v>38866</v>
      </c>
      <c r="B8851" s="328" t="s">
        <v>43766</v>
      </c>
      <c r="C8851" s="128" t="s">
        <v>19428</v>
      </c>
      <c r="D8851" s="128" t="s">
        <v>18721</v>
      </c>
    </row>
    <row r="8852" spans="1:4" ht="15" customHeight="1">
      <c r="A8852" s="128">
        <v>38868</v>
      </c>
      <c r="B8852" s="328" t="s">
        <v>43767</v>
      </c>
      <c r="C8852" s="128" t="s">
        <v>19428</v>
      </c>
      <c r="D8852" s="128" t="s">
        <v>42238</v>
      </c>
    </row>
    <row r="8853" spans="1:4" ht="15" customHeight="1">
      <c r="A8853" s="128">
        <v>38853</v>
      </c>
      <c r="B8853" s="328" t="s">
        <v>43768</v>
      </c>
      <c r="C8853" s="128" t="s">
        <v>19428</v>
      </c>
      <c r="D8853" s="128" t="s">
        <v>18573</v>
      </c>
    </row>
    <row r="8854" spans="1:4" ht="15" customHeight="1">
      <c r="A8854" s="128">
        <v>38854</v>
      </c>
      <c r="B8854" s="328" t="s">
        <v>43769</v>
      </c>
      <c r="C8854" s="128" t="s">
        <v>19428</v>
      </c>
      <c r="D8854" s="128" t="s">
        <v>18830</v>
      </c>
    </row>
    <row r="8855" spans="1:4" ht="15" customHeight="1">
      <c r="A8855" s="128">
        <v>38855</v>
      </c>
      <c r="B8855" s="328" t="s">
        <v>43770</v>
      </c>
      <c r="C8855" s="128" t="s">
        <v>19428</v>
      </c>
      <c r="D8855" s="128" t="s">
        <v>18663</v>
      </c>
    </row>
    <row r="8856" spans="1:4" ht="15" customHeight="1">
      <c r="A8856" s="128">
        <v>38856</v>
      </c>
      <c r="B8856" s="328" t="s">
        <v>43771</v>
      </c>
      <c r="C8856" s="128" t="s">
        <v>19428</v>
      </c>
      <c r="D8856" s="128" t="s">
        <v>21763</v>
      </c>
    </row>
    <row r="8857" spans="1:4" ht="15" customHeight="1">
      <c r="A8857" s="128">
        <v>38857</v>
      </c>
      <c r="B8857" s="328" t="s">
        <v>43772</v>
      </c>
      <c r="C8857" s="128" t="s">
        <v>19428</v>
      </c>
      <c r="D8857" s="128" t="s">
        <v>39495</v>
      </c>
    </row>
    <row r="8858" spans="1:4" ht="15" customHeight="1">
      <c r="A8858" s="128">
        <v>38858</v>
      </c>
      <c r="B8858" s="328" t="s">
        <v>43773</v>
      </c>
      <c r="C8858" s="128" t="s">
        <v>19428</v>
      </c>
      <c r="D8858" s="128" t="s">
        <v>36647</v>
      </c>
    </row>
    <row r="8859" spans="1:4" ht="15" customHeight="1">
      <c r="A8859" s="128">
        <v>38859</v>
      </c>
      <c r="B8859" s="328" t="s">
        <v>43774</v>
      </c>
      <c r="C8859" s="128" t="s">
        <v>19428</v>
      </c>
      <c r="D8859" s="128" t="s">
        <v>22092</v>
      </c>
    </row>
    <row r="8860" spans="1:4" ht="15" customHeight="1">
      <c r="A8860" s="128">
        <v>3104</v>
      </c>
      <c r="B8860" s="328" t="s">
        <v>43775</v>
      </c>
      <c r="C8860" s="128" t="s">
        <v>19440</v>
      </c>
      <c r="D8860" s="128" t="s">
        <v>47863</v>
      </c>
    </row>
    <row r="8861" spans="1:4" ht="15" customHeight="1">
      <c r="A8861" s="128">
        <v>1607</v>
      </c>
      <c r="B8861" s="328" t="s">
        <v>43776</v>
      </c>
      <c r="C8861" s="128" t="s">
        <v>19440</v>
      </c>
      <c r="D8861" s="128" t="s">
        <v>19309</v>
      </c>
    </row>
    <row r="8862" spans="1:4" ht="15" customHeight="1">
      <c r="A8862" s="128">
        <v>38169</v>
      </c>
      <c r="B8862" s="328" t="s">
        <v>43777</v>
      </c>
      <c r="C8862" s="128" t="s">
        <v>19440</v>
      </c>
      <c r="D8862" s="128" t="s">
        <v>37433</v>
      </c>
    </row>
    <row r="8863" spans="1:4" ht="15" customHeight="1">
      <c r="A8863" s="128">
        <v>6142</v>
      </c>
      <c r="B8863" s="328" t="s">
        <v>43778</v>
      </c>
      <c r="C8863" s="128" t="s">
        <v>19428</v>
      </c>
      <c r="D8863" s="128" t="s">
        <v>47864</v>
      </c>
    </row>
    <row r="8864" spans="1:4" ht="15" customHeight="1">
      <c r="A8864" s="128">
        <v>11686</v>
      </c>
      <c r="B8864" s="328" t="s">
        <v>43779</v>
      </c>
      <c r="C8864" s="128" t="s">
        <v>19428</v>
      </c>
      <c r="D8864" s="128" t="s">
        <v>38048</v>
      </c>
    </row>
    <row r="8865" spans="1:4" ht="15" customHeight="1">
      <c r="A8865" s="128">
        <v>37598</v>
      </c>
      <c r="B8865" s="328" t="s">
        <v>43780</v>
      </c>
      <c r="C8865" s="128" t="s">
        <v>19428</v>
      </c>
      <c r="D8865" s="128" t="s">
        <v>47865</v>
      </c>
    </row>
    <row r="8866" spans="1:4" ht="15" customHeight="1">
      <c r="A8866" s="128">
        <v>25398</v>
      </c>
      <c r="B8866" s="328" t="s">
        <v>43781</v>
      </c>
      <c r="C8866" s="128" t="s">
        <v>19428</v>
      </c>
      <c r="D8866" s="128" t="s">
        <v>47866</v>
      </c>
    </row>
    <row r="8867" spans="1:4" ht="15" customHeight="1">
      <c r="A8867" s="128">
        <v>25399</v>
      </c>
      <c r="B8867" s="328" t="s">
        <v>43782</v>
      </c>
      <c r="C8867" s="128" t="s">
        <v>19428</v>
      </c>
      <c r="D8867" s="128" t="s">
        <v>47867</v>
      </c>
    </row>
    <row r="8868" spans="1:4" ht="15" customHeight="1">
      <c r="A8868" s="128">
        <v>43440</v>
      </c>
      <c r="B8868" s="328" t="s">
        <v>43783</v>
      </c>
      <c r="C8868" s="128" t="s">
        <v>19428</v>
      </c>
      <c r="D8868" s="128" t="s">
        <v>47868</v>
      </c>
    </row>
    <row r="8869" spans="1:4" ht="15" customHeight="1">
      <c r="A8869" s="128">
        <v>10667</v>
      </c>
      <c r="B8869" s="328" t="s">
        <v>43784</v>
      </c>
      <c r="C8869" s="128" t="s">
        <v>19428</v>
      </c>
      <c r="D8869" s="128" t="s">
        <v>37695</v>
      </c>
    </row>
    <row r="8870" spans="1:4" ht="15" customHeight="1">
      <c r="A8870" s="128">
        <v>1613</v>
      </c>
      <c r="B8870" s="328" t="s">
        <v>43785</v>
      </c>
      <c r="C8870" s="128" t="s">
        <v>19428</v>
      </c>
      <c r="D8870" s="128" t="s">
        <v>47869</v>
      </c>
    </row>
    <row r="8871" spans="1:4" ht="15" customHeight="1">
      <c r="A8871" s="128">
        <v>1626</v>
      </c>
      <c r="B8871" s="328" t="s">
        <v>43786</v>
      </c>
      <c r="C8871" s="128" t="s">
        <v>19428</v>
      </c>
      <c r="D8871" s="128" t="s">
        <v>47870</v>
      </c>
    </row>
    <row r="8872" spans="1:4" ht="15" customHeight="1">
      <c r="A8872" s="128">
        <v>1625</v>
      </c>
      <c r="B8872" s="328" t="s">
        <v>43787</v>
      </c>
      <c r="C8872" s="128" t="s">
        <v>19428</v>
      </c>
      <c r="D8872" s="128" t="s">
        <v>47871</v>
      </c>
    </row>
    <row r="8873" spans="1:4" ht="15" customHeight="1">
      <c r="A8873" s="128">
        <v>1622</v>
      </c>
      <c r="B8873" s="328" t="s">
        <v>43788</v>
      </c>
      <c r="C8873" s="128" t="s">
        <v>19428</v>
      </c>
      <c r="D8873" s="128" t="s">
        <v>47872</v>
      </c>
    </row>
    <row r="8874" spans="1:4" ht="15" customHeight="1">
      <c r="A8874" s="128">
        <v>1620</v>
      </c>
      <c r="B8874" s="328" t="s">
        <v>43789</v>
      </c>
      <c r="C8874" s="128" t="s">
        <v>19428</v>
      </c>
      <c r="D8874" s="128" t="s">
        <v>47873</v>
      </c>
    </row>
    <row r="8875" spans="1:4" ht="15" customHeight="1">
      <c r="A8875" s="128">
        <v>1629</v>
      </c>
      <c r="B8875" s="328" t="s">
        <v>43790</v>
      </c>
      <c r="C8875" s="128" t="s">
        <v>19428</v>
      </c>
      <c r="D8875" s="128" t="s">
        <v>47874</v>
      </c>
    </row>
    <row r="8876" spans="1:4" ht="15" customHeight="1">
      <c r="A8876" s="128">
        <v>1627</v>
      </c>
      <c r="B8876" s="328" t="s">
        <v>43791</v>
      </c>
      <c r="C8876" s="128" t="s">
        <v>19428</v>
      </c>
      <c r="D8876" s="128" t="s">
        <v>47875</v>
      </c>
    </row>
    <row r="8877" spans="1:4" ht="15" customHeight="1">
      <c r="A8877" s="128">
        <v>1623</v>
      </c>
      <c r="B8877" s="328" t="s">
        <v>43792</v>
      </c>
      <c r="C8877" s="128" t="s">
        <v>19428</v>
      </c>
      <c r="D8877" s="128" t="s">
        <v>47876</v>
      </c>
    </row>
    <row r="8878" spans="1:4" ht="15" customHeight="1">
      <c r="A8878" s="128">
        <v>1619</v>
      </c>
      <c r="B8878" s="328" t="s">
        <v>43793</v>
      </c>
      <c r="C8878" s="128" t="s">
        <v>19428</v>
      </c>
      <c r="D8878" s="128" t="s">
        <v>47877</v>
      </c>
    </row>
    <row r="8879" spans="1:4" ht="15" customHeight="1">
      <c r="A8879" s="128">
        <v>1630</v>
      </c>
      <c r="B8879" s="328" t="s">
        <v>43794</v>
      </c>
      <c r="C8879" s="128" t="s">
        <v>19428</v>
      </c>
      <c r="D8879" s="128" t="s">
        <v>47878</v>
      </c>
    </row>
    <row r="8880" spans="1:4" ht="15" customHeight="1">
      <c r="A8880" s="128">
        <v>1616</v>
      </c>
      <c r="B8880" s="328" t="s">
        <v>43795</v>
      </c>
      <c r="C8880" s="128" t="s">
        <v>19428</v>
      </c>
      <c r="D8880" s="128" t="s">
        <v>47879</v>
      </c>
    </row>
    <row r="8881" spans="1:4" ht="15" customHeight="1">
      <c r="A8881" s="128">
        <v>1614</v>
      </c>
      <c r="B8881" s="328" t="s">
        <v>43796</v>
      </c>
      <c r="C8881" s="128" t="s">
        <v>19428</v>
      </c>
      <c r="D8881" s="128" t="s">
        <v>47880</v>
      </c>
    </row>
    <row r="8882" spans="1:4" ht="15" customHeight="1">
      <c r="A8882" s="128">
        <v>1617</v>
      </c>
      <c r="B8882" s="328" t="s">
        <v>43797</v>
      </c>
      <c r="C8882" s="128" t="s">
        <v>19428</v>
      </c>
      <c r="D8882" s="128" t="s">
        <v>47881</v>
      </c>
    </row>
    <row r="8883" spans="1:4" ht="15" customHeight="1">
      <c r="A8883" s="128">
        <v>1621</v>
      </c>
      <c r="B8883" s="328" t="s">
        <v>43798</v>
      </c>
      <c r="C8883" s="128" t="s">
        <v>19428</v>
      </c>
      <c r="D8883" s="128" t="s">
        <v>47882</v>
      </c>
    </row>
    <row r="8884" spans="1:4" ht="15" customHeight="1">
      <c r="A8884" s="128">
        <v>1624</v>
      </c>
      <c r="B8884" s="328" t="s">
        <v>43799</v>
      </c>
      <c r="C8884" s="128" t="s">
        <v>19428</v>
      </c>
      <c r="D8884" s="128" t="s">
        <v>47883</v>
      </c>
    </row>
    <row r="8885" spans="1:4" ht="15" customHeight="1">
      <c r="A8885" s="128">
        <v>1615</v>
      </c>
      <c r="B8885" s="328" t="s">
        <v>43800</v>
      </c>
      <c r="C8885" s="128" t="s">
        <v>19428</v>
      </c>
      <c r="D8885" s="128" t="s">
        <v>47884</v>
      </c>
    </row>
    <row r="8886" spans="1:4" ht="15" customHeight="1">
      <c r="A8886" s="128">
        <v>1612</v>
      </c>
      <c r="B8886" s="328" t="s">
        <v>43801</v>
      </c>
      <c r="C8886" s="128" t="s">
        <v>19428</v>
      </c>
      <c r="D8886" s="128" t="s">
        <v>47885</v>
      </c>
    </row>
    <row r="8887" spans="1:4" ht="15" customHeight="1">
      <c r="A8887" s="128">
        <v>1618</v>
      </c>
      <c r="B8887" s="328" t="s">
        <v>43802</v>
      </c>
      <c r="C8887" s="128" t="s">
        <v>19428</v>
      </c>
      <c r="D8887" s="128" t="s">
        <v>47886</v>
      </c>
    </row>
    <row r="8888" spans="1:4" ht="15" customHeight="1">
      <c r="A8888" s="128">
        <v>14211</v>
      </c>
      <c r="B8888" s="328" t="s">
        <v>43803</v>
      </c>
      <c r="C8888" s="128" t="s">
        <v>19428</v>
      </c>
      <c r="D8888" s="128" t="s">
        <v>47887</v>
      </c>
    </row>
    <row r="8889" spans="1:4" ht="15" customHeight="1">
      <c r="A8889" s="128">
        <v>43657</v>
      </c>
      <c r="B8889" s="328" t="s">
        <v>43804</v>
      </c>
      <c r="C8889" s="128" t="s">
        <v>19430</v>
      </c>
      <c r="D8889" s="128" t="s">
        <v>19312</v>
      </c>
    </row>
    <row r="8890" spans="1:4" ht="15" customHeight="1">
      <c r="A8890" s="128">
        <v>34500</v>
      </c>
      <c r="B8890" s="328" t="s">
        <v>43805</v>
      </c>
      <c r="C8890" s="128" t="s">
        <v>19434</v>
      </c>
      <c r="D8890" s="128" t="s">
        <v>39303</v>
      </c>
    </row>
    <row r="8891" spans="1:4" ht="15" customHeight="1">
      <c r="A8891" s="128">
        <v>40934</v>
      </c>
      <c r="B8891" s="328" t="s">
        <v>43806</v>
      </c>
      <c r="C8891" s="128" t="s">
        <v>19435</v>
      </c>
      <c r="D8891" s="128" t="s">
        <v>47888</v>
      </c>
    </row>
    <row r="8892" spans="1:4" ht="15" customHeight="1">
      <c r="A8892" s="128">
        <v>38200</v>
      </c>
      <c r="B8892" s="328" t="s">
        <v>43807</v>
      </c>
      <c r="C8892" s="128" t="s">
        <v>19441</v>
      </c>
      <c r="D8892" s="128" t="s">
        <v>47889</v>
      </c>
    </row>
    <row r="8893" spans="1:4" ht="15" customHeight="1">
      <c r="A8893" s="128">
        <v>39269</v>
      </c>
      <c r="B8893" s="328" t="s">
        <v>43808</v>
      </c>
      <c r="C8893" s="128" t="s">
        <v>19430</v>
      </c>
      <c r="D8893" s="128" t="s">
        <v>19147</v>
      </c>
    </row>
    <row r="8894" spans="1:4" ht="15" customHeight="1">
      <c r="A8894" s="128">
        <v>11889</v>
      </c>
      <c r="B8894" s="328" t="s">
        <v>43809</v>
      </c>
      <c r="C8894" s="128" t="s">
        <v>19430</v>
      </c>
      <c r="D8894" s="128" t="s">
        <v>19327</v>
      </c>
    </row>
    <row r="8895" spans="1:4" ht="15" customHeight="1">
      <c r="A8895" s="128">
        <v>39270</v>
      </c>
      <c r="B8895" s="328" t="s">
        <v>43810</v>
      </c>
      <c r="C8895" s="128" t="s">
        <v>19430</v>
      </c>
      <c r="D8895" s="128" t="s">
        <v>18591</v>
      </c>
    </row>
    <row r="8896" spans="1:4" ht="15" customHeight="1">
      <c r="A8896" s="128">
        <v>11890</v>
      </c>
      <c r="B8896" s="328" t="s">
        <v>43811</v>
      </c>
      <c r="C8896" s="128" t="s">
        <v>19430</v>
      </c>
      <c r="D8896" s="128" t="s">
        <v>19226</v>
      </c>
    </row>
    <row r="8897" spans="1:4" ht="15" customHeight="1">
      <c r="A8897" s="128">
        <v>11891</v>
      </c>
      <c r="B8897" s="328" t="s">
        <v>43812</v>
      </c>
      <c r="C8897" s="128" t="s">
        <v>19430</v>
      </c>
      <c r="D8897" s="128" t="s">
        <v>36561</v>
      </c>
    </row>
    <row r="8898" spans="1:4" ht="15" customHeight="1">
      <c r="A8898" s="128">
        <v>11892</v>
      </c>
      <c r="B8898" s="328" t="s">
        <v>43813</v>
      </c>
      <c r="C8898" s="128" t="s">
        <v>19430</v>
      </c>
      <c r="D8898" s="128" t="s">
        <v>18413</v>
      </c>
    </row>
    <row r="8899" spans="1:4" ht="15" customHeight="1">
      <c r="A8899" s="128">
        <v>37601</v>
      </c>
      <c r="B8899" s="328" t="s">
        <v>43814</v>
      </c>
      <c r="C8899" s="128" t="s">
        <v>19430</v>
      </c>
      <c r="D8899" s="128" t="s">
        <v>18892</v>
      </c>
    </row>
    <row r="8900" spans="1:4" ht="15" customHeight="1">
      <c r="A8900" s="128">
        <v>1634</v>
      </c>
      <c r="B8900" s="328" t="s">
        <v>43815</v>
      </c>
      <c r="C8900" s="128" t="s">
        <v>19430</v>
      </c>
      <c r="D8900" s="128" t="s">
        <v>18872</v>
      </c>
    </row>
    <row r="8901" spans="1:4" ht="15" customHeight="1">
      <c r="A8901" s="128">
        <v>5086</v>
      </c>
      <c r="B8901" s="328" t="s">
        <v>43816</v>
      </c>
      <c r="C8901" s="128" t="s">
        <v>19431</v>
      </c>
      <c r="D8901" s="128" t="s">
        <v>47890</v>
      </c>
    </row>
    <row r="8902" spans="1:4" ht="15" customHeight="1">
      <c r="A8902" s="128">
        <v>11280</v>
      </c>
      <c r="B8902" s="328" t="s">
        <v>43817</v>
      </c>
      <c r="C8902" s="128" t="s">
        <v>19428</v>
      </c>
      <c r="D8902" s="128" t="s">
        <v>47891</v>
      </c>
    </row>
    <row r="8903" spans="1:4" ht="15" customHeight="1">
      <c r="A8903" s="128">
        <v>40519</v>
      </c>
      <c r="B8903" s="328" t="s">
        <v>43818</v>
      </c>
      <c r="C8903" s="128" t="s">
        <v>19428</v>
      </c>
      <c r="D8903" s="128" t="s">
        <v>47892</v>
      </c>
    </row>
    <row r="8904" spans="1:4" ht="15" customHeight="1">
      <c r="A8904" s="128">
        <v>39869</v>
      </c>
      <c r="B8904" s="328" t="s">
        <v>43819</v>
      </c>
      <c r="C8904" s="128" t="s">
        <v>19428</v>
      </c>
      <c r="D8904" s="128" t="s">
        <v>36734</v>
      </c>
    </row>
    <row r="8905" spans="1:4" ht="15" customHeight="1">
      <c r="A8905" s="128">
        <v>39870</v>
      </c>
      <c r="B8905" s="328" t="s">
        <v>43820</v>
      </c>
      <c r="C8905" s="128" t="s">
        <v>19428</v>
      </c>
      <c r="D8905" s="128" t="s">
        <v>18370</v>
      </c>
    </row>
    <row r="8906" spans="1:4" ht="15" customHeight="1">
      <c r="A8906" s="128">
        <v>39871</v>
      </c>
      <c r="B8906" s="328" t="s">
        <v>43821</v>
      </c>
      <c r="C8906" s="128" t="s">
        <v>19428</v>
      </c>
      <c r="D8906" s="128" t="s">
        <v>37697</v>
      </c>
    </row>
    <row r="8907" spans="1:4" ht="15" customHeight="1">
      <c r="A8907" s="128">
        <v>12722</v>
      </c>
      <c r="B8907" s="328" t="s">
        <v>43822</v>
      </c>
      <c r="C8907" s="128" t="s">
        <v>19428</v>
      </c>
      <c r="D8907" s="128" t="s">
        <v>37698</v>
      </c>
    </row>
    <row r="8908" spans="1:4" ht="15" customHeight="1">
      <c r="A8908" s="128">
        <v>12714</v>
      </c>
      <c r="B8908" s="328" t="s">
        <v>43823</v>
      </c>
      <c r="C8908" s="128" t="s">
        <v>19428</v>
      </c>
      <c r="D8908" s="128" t="s">
        <v>18387</v>
      </c>
    </row>
    <row r="8909" spans="1:4" ht="15" customHeight="1">
      <c r="A8909" s="128">
        <v>12715</v>
      </c>
      <c r="B8909" s="328" t="s">
        <v>43824</v>
      </c>
      <c r="C8909" s="128" t="s">
        <v>19428</v>
      </c>
      <c r="D8909" s="128" t="s">
        <v>18999</v>
      </c>
    </row>
    <row r="8910" spans="1:4" ht="15" customHeight="1">
      <c r="A8910" s="128">
        <v>12716</v>
      </c>
      <c r="B8910" s="328" t="s">
        <v>43825</v>
      </c>
      <c r="C8910" s="128" t="s">
        <v>19428</v>
      </c>
      <c r="D8910" s="128" t="s">
        <v>19382</v>
      </c>
    </row>
    <row r="8911" spans="1:4" ht="15" customHeight="1">
      <c r="A8911" s="128">
        <v>12717</v>
      </c>
      <c r="B8911" s="328" t="s">
        <v>43826</v>
      </c>
      <c r="C8911" s="128" t="s">
        <v>19428</v>
      </c>
      <c r="D8911" s="128" t="s">
        <v>19892</v>
      </c>
    </row>
    <row r="8912" spans="1:4" ht="15" customHeight="1">
      <c r="A8912" s="128">
        <v>12718</v>
      </c>
      <c r="B8912" s="328" t="s">
        <v>43827</v>
      </c>
      <c r="C8912" s="128" t="s">
        <v>19428</v>
      </c>
      <c r="D8912" s="128" t="s">
        <v>37051</v>
      </c>
    </row>
    <row r="8913" spans="1:4" ht="15" customHeight="1">
      <c r="A8913" s="128">
        <v>12719</v>
      </c>
      <c r="B8913" s="328" t="s">
        <v>43828</v>
      </c>
      <c r="C8913" s="128" t="s">
        <v>19428</v>
      </c>
      <c r="D8913" s="128" t="s">
        <v>37317</v>
      </c>
    </row>
    <row r="8914" spans="1:4" ht="15" customHeight="1">
      <c r="A8914" s="128">
        <v>12720</v>
      </c>
      <c r="B8914" s="328" t="s">
        <v>43829</v>
      </c>
      <c r="C8914" s="128" t="s">
        <v>19428</v>
      </c>
      <c r="D8914" s="128" t="s">
        <v>37699</v>
      </c>
    </row>
    <row r="8915" spans="1:4" ht="15" customHeight="1">
      <c r="A8915" s="128">
        <v>12721</v>
      </c>
      <c r="B8915" s="328" t="s">
        <v>43830</v>
      </c>
      <c r="C8915" s="128" t="s">
        <v>19428</v>
      </c>
      <c r="D8915" s="128" t="s">
        <v>37700</v>
      </c>
    </row>
    <row r="8916" spans="1:4" ht="15" customHeight="1">
      <c r="A8916" s="128">
        <v>3468</v>
      </c>
      <c r="B8916" s="328" t="s">
        <v>43831</v>
      </c>
      <c r="C8916" s="128" t="s">
        <v>19428</v>
      </c>
      <c r="D8916" s="128" t="s">
        <v>37245</v>
      </c>
    </row>
    <row r="8917" spans="1:4" ht="15" customHeight="1">
      <c r="A8917" s="128">
        <v>3465</v>
      </c>
      <c r="B8917" s="328" t="s">
        <v>43832</v>
      </c>
      <c r="C8917" s="128" t="s">
        <v>19428</v>
      </c>
      <c r="D8917" s="128" t="s">
        <v>37701</v>
      </c>
    </row>
    <row r="8918" spans="1:4" ht="15" customHeight="1">
      <c r="A8918" s="128">
        <v>12403</v>
      </c>
      <c r="B8918" s="328" t="s">
        <v>43833</v>
      </c>
      <c r="C8918" s="128" t="s">
        <v>19428</v>
      </c>
      <c r="D8918" s="128" t="s">
        <v>19556</v>
      </c>
    </row>
    <row r="8919" spans="1:4" ht="15" customHeight="1">
      <c r="A8919" s="128">
        <v>3463</v>
      </c>
      <c r="B8919" s="328" t="s">
        <v>43834</v>
      </c>
      <c r="C8919" s="128" t="s">
        <v>19428</v>
      </c>
      <c r="D8919" s="128" t="s">
        <v>19080</v>
      </c>
    </row>
    <row r="8920" spans="1:4" ht="15" customHeight="1">
      <c r="A8920" s="128">
        <v>3464</v>
      </c>
      <c r="B8920" s="328" t="s">
        <v>43835</v>
      </c>
      <c r="C8920" s="128" t="s">
        <v>19428</v>
      </c>
      <c r="D8920" s="128" t="s">
        <v>19080</v>
      </c>
    </row>
    <row r="8921" spans="1:4" ht="15" customHeight="1">
      <c r="A8921" s="128">
        <v>3466</v>
      </c>
      <c r="B8921" s="328" t="s">
        <v>43836</v>
      </c>
      <c r="C8921" s="128" t="s">
        <v>19428</v>
      </c>
      <c r="D8921" s="128" t="s">
        <v>37702</v>
      </c>
    </row>
    <row r="8922" spans="1:4" ht="15" customHeight="1">
      <c r="A8922" s="128">
        <v>3467</v>
      </c>
      <c r="B8922" s="328" t="s">
        <v>43837</v>
      </c>
      <c r="C8922" s="128" t="s">
        <v>19428</v>
      </c>
      <c r="D8922" s="128" t="s">
        <v>18937</v>
      </c>
    </row>
    <row r="8923" spans="1:4" ht="15" customHeight="1">
      <c r="A8923" s="128">
        <v>3462</v>
      </c>
      <c r="B8923" s="328" t="s">
        <v>43838</v>
      </c>
      <c r="C8923" s="128" t="s">
        <v>19428</v>
      </c>
      <c r="D8923" s="128" t="s">
        <v>19021</v>
      </c>
    </row>
    <row r="8924" spans="1:4" ht="15" customHeight="1">
      <c r="A8924" s="128">
        <v>3446</v>
      </c>
      <c r="B8924" s="328" t="s">
        <v>43839</v>
      </c>
      <c r="C8924" s="128" t="s">
        <v>19428</v>
      </c>
      <c r="D8924" s="128" t="s">
        <v>37630</v>
      </c>
    </row>
    <row r="8925" spans="1:4" ht="15" customHeight="1">
      <c r="A8925" s="128">
        <v>3445</v>
      </c>
      <c r="B8925" s="328" t="s">
        <v>43840</v>
      </c>
      <c r="C8925" s="128" t="s">
        <v>19428</v>
      </c>
      <c r="D8925" s="128" t="s">
        <v>37179</v>
      </c>
    </row>
    <row r="8926" spans="1:4" ht="15" customHeight="1">
      <c r="A8926" s="128">
        <v>3441</v>
      </c>
      <c r="B8926" s="328" t="s">
        <v>43841</v>
      </c>
      <c r="C8926" s="128" t="s">
        <v>19428</v>
      </c>
      <c r="D8926" s="128" t="s">
        <v>36925</v>
      </c>
    </row>
    <row r="8927" spans="1:4" ht="15" customHeight="1">
      <c r="A8927" s="128">
        <v>3444</v>
      </c>
      <c r="B8927" s="328" t="s">
        <v>43842</v>
      </c>
      <c r="C8927" s="128" t="s">
        <v>19428</v>
      </c>
      <c r="D8927" s="128" t="s">
        <v>19608</v>
      </c>
    </row>
    <row r="8928" spans="1:4" ht="15" customHeight="1">
      <c r="A8928" s="128">
        <v>12402</v>
      </c>
      <c r="B8928" s="328" t="s">
        <v>43843</v>
      </c>
      <c r="C8928" s="128" t="s">
        <v>19428</v>
      </c>
      <c r="D8928" s="128" t="s">
        <v>37703</v>
      </c>
    </row>
    <row r="8929" spans="1:4" ht="15" customHeight="1">
      <c r="A8929" s="128">
        <v>3447</v>
      </c>
      <c r="B8929" s="328" t="s">
        <v>43844</v>
      </c>
      <c r="C8929" s="128" t="s">
        <v>19428</v>
      </c>
      <c r="D8929" s="128" t="s">
        <v>37704</v>
      </c>
    </row>
    <row r="8930" spans="1:4" ht="15" customHeight="1">
      <c r="A8930" s="128">
        <v>3442</v>
      </c>
      <c r="B8930" s="328" t="s">
        <v>43845</v>
      </c>
      <c r="C8930" s="128" t="s">
        <v>19428</v>
      </c>
      <c r="D8930" s="128" t="s">
        <v>18979</v>
      </c>
    </row>
    <row r="8931" spans="1:4" ht="15" customHeight="1">
      <c r="A8931" s="128">
        <v>3448</v>
      </c>
      <c r="B8931" s="328" t="s">
        <v>43846</v>
      </c>
      <c r="C8931" s="128" t="s">
        <v>19428</v>
      </c>
      <c r="D8931" s="128" t="s">
        <v>37705</v>
      </c>
    </row>
    <row r="8932" spans="1:4" ht="15" customHeight="1">
      <c r="A8932" s="128">
        <v>3449</v>
      </c>
      <c r="B8932" s="328" t="s">
        <v>43847</v>
      </c>
      <c r="C8932" s="128" t="s">
        <v>19428</v>
      </c>
      <c r="D8932" s="128" t="s">
        <v>37706</v>
      </c>
    </row>
    <row r="8933" spans="1:4" ht="15" customHeight="1">
      <c r="A8933" s="128">
        <v>37438</v>
      </c>
      <c r="B8933" s="328" t="s">
        <v>43848</v>
      </c>
      <c r="C8933" s="128" t="s">
        <v>19428</v>
      </c>
      <c r="D8933" s="128" t="s">
        <v>19632</v>
      </c>
    </row>
    <row r="8934" spans="1:4" ht="15" customHeight="1">
      <c r="A8934" s="128">
        <v>37439</v>
      </c>
      <c r="B8934" s="328" t="s">
        <v>43849</v>
      </c>
      <c r="C8934" s="128" t="s">
        <v>19428</v>
      </c>
      <c r="D8934" s="128" t="s">
        <v>19633</v>
      </c>
    </row>
    <row r="8935" spans="1:4" ht="15" customHeight="1">
      <c r="A8935" s="128">
        <v>37435</v>
      </c>
      <c r="B8935" s="328" t="s">
        <v>43850</v>
      </c>
      <c r="C8935" s="128" t="s">
        <v>19428</v>
      </c>
      <c r="D8935" s="128" t="s">
        <v>18711</v>
      </c>
    </row>
    <row r="8936" spans="1:4" ht="15" customHeight="1">
      <c r="A8936" s="128">
        <v>37436</v>
      </c>
      <c r="B8936" s="328" t="s">
        <v>43851</v>
      </c>
      <c r="C8936" s="128" t="s">
        <v>19428</v>
      </c>
      <c r="D8936" s="128" t="s">
        <v>19634</v>
      </c>
    </row>
    <row r="8937" spans="1:4" ht="15" customHeight="1">
      <c r="A8937" s="128">
        <v>37437</v>
      </c>
      <c r="B8937" s="328" t="s">
        <v>43852</v>
      </c>
      <c r="C8937" s="128" t="s">
        <v>19428</v>
      </c>
      <c r="D8937" s="128" t="s">
        <v>19635</v>
      </c>
    </row>
    <row r="8938" spans="1:4" ht="15" customHeight="1">
      <c r="A8938" s="128">
        <v>3473</v>
      </c>
      <c r="B8938" s="328" t="s">
        <v>43853</v>
      </c>
      <c r="C8938" s="128" t="s">
        <v>19428</v>
      </c>
      <c r="D8938" s="128" t="s">
        <v>37707</v>
      </c>
    </row>
    <row r="8939" spans="1:4" ht="15" customHeight="1">
      <c r="A8939" s="128">
        <v>3474</v>
      </c>
      <c r="B8939" s="328" t="s">
        <v>43854</v>
      </c>
      <c r="C8939" s="128" t="s">
        <v>19428</v>
      </c>
      <c r="D8939" s="128" t="s">
        <v>22088</v>
      </c>
    </row>
    <row r="8940" spans="1:4" ht="15" customHeight="1">
      <c r="A8940" s="128">
        <v>3450</v>
      </c>
      <c r="B8940" s="328" t="s">
        <v>43855</v>
      </c>
      <c r="C8940" s="128" t="s">
        <v>19428</v>
      </c>
      <c r="D8940" s="128" t="s">
        <v>19284</v>
      </c>
    </row>
    <row r="8941" spans="1:4" ht="15" customHeight="1">
      <c r="A8941" s="128">
        <v>3443</v>
      </c>
      <c r="B8941" s="328" t="s">
        <v>43856</v>
      </c>
      <c r="C8941" s="128" t="s">
        <v>19428</v>
      </c>
      <c r="D8941" s="128" t="s">
        <v>19173</v>
      </c>
    </row>
    <row r="8942" spans="1:4" ht="15" customHeight="1">
      <c r="A8942" s="128">
        <v>3453</v>
      </c>
      <c r="B8942" s="328" t="s">
        <v>43857</v>
      </c>
      <c r="C8942" s="128" t="s">
        <v>19428</v>
      </c>
      <c r="D8942" s="128" t="s">
        <v>37708</v>
      </c>
    </row>
    <row r="8943" spans="1:4" ht="15" customHeight="1">
      <c r="A8943" s="128">
        <v>3452</v>
      </c>
      <c r="B8943" s="328" t="s">
        <v>43858</v>
      </c>
      <c r="C8943" s="128" t="s">
        <v>19428</v>
      </c>
      <c r="D8943" s="128" t="s">
        <v>37709</v>
      </c>
    </row>
    <row r="8944" spans="1:4" ht="15" customHeight="1">
      <c r="A8944" s="128">
        <v>3451</v>
      </c>
      <c r="B8944" s="328" t="s">
        <v>43859</v>
      </c>
      <c r="C8944" s="128" t="s">
        <v>19428</v>
      </c>
      <c r="D8944" s="128" t="s">
        <v>19161</v>
      </c>
    </row>
    <row r="8945" spans="1:4" ht="15" customHeight="1">
      <c r="A8945" s="128">
        <v>3454</v>
      </c>
      <c r="B8945" s="328" t="s">
        <v>43860</v>
      </c>
      <c r="C8945" s="128" t="s">
        <v>19428</v>
      </c>
      <c r="D8945" s="128" t="s">
        <v>37710</v>
      </c>
    </row>
    <row r="8946" spans="1:4" ht="15" customHeight="1">
      <c r="A8946" s="128">
        <v>3458</v>
      </c>
      <c r="B8946" s="328" t="s">
        <v>43861</v>
      </c>
      <c r="C8946" s="128" t="s">
        <v>19428</v>
      </c>
      <c r="D8946" s="128" t="s">
        <v>37711</v>
      </c>
    </row>
    <row r="8947" spans="1:4" ht="15" customHeight="1">
      <c r="A8947" s="128">
        <v>3457</v>
      </c>
      <c r="B8947" s="328" t="s">
        <v>43862</v>
      </c>
      <c r="C8947" s="128" t="s">
        <v>19428</v>
      </c>
      <c r="D8947" s="128" t="s">
        <v>18579</v>
      </c>
    </row>
    <row r="8948" spans="1:4" ht="15" customHeight="1">
      <c r="A8948" s="128">
        <v>3455</v>
      </c>
      <c r="B8948" s="328" t="s">
        <v>43863</v>
      </c>
      <c r="C8948" s="128" t="s">
        <v>19428</v>
      </c>
      <c r="D8948" s="128" t="s">
        <v>19029</v>
      </c>
    </row>
    <row r="8949" spans="1:4" ht="15" customHeight="1">
      <c r="A8949" s="128">
        <v>3472</v>
      </c>
      <c r="B8949" s="328" t="s">
        <v>43864</v>
      </c>
      <c r="C8949" s="128" t="s">
        <v>19428</v>
      </c>
      <c r="D8949" s="128" t="s">
        <v>36718</v>
      </c>
    </row>
    <row r="8950" spans="1:4" ht="15" customHeight="1">
      <c r="A8950" s="128">
        <v>3470</v>
      </c>
      <c r="B8950" s="328" t="s">
        <v>43865</v>
      </c>
      <c r="C8950" s="128" t="s">
        <v>19428</v>
      </c>
      <c r="D8950" s="128" t="s">
        <v>37247</v>
      </c>
    </row>
    <row r="8951" spans="1:4" ht="15" customHeight="1">
      <c r="A8951" s="128">
        <v>3471</v>
      </c>
      <c r="B8951" s="328" t="s">
        <v>43866</v>
      </c>
      <c r="C8951" s="128" t="s">
        <v>19428</v>
      </c>
      <c r="D8951" s="128" t="s">
        <v>37712</v>
      </c>
    </row>
    <row r="8952" spans="1:4" ht="15" customHeight="1">
      <c r="A8952" s="128">
        <v>3456</v>
      </c>
      <c r="B8952" s="328" t="s">
        <v>43867</v>
      </c>
      <c r="C8952" s="128" t="s">
        <v>19428</v>
      </c>
      <c r="D8952" s="128" t="s">
        <v>19641</v>
      </c>
    </row>
    <row r="8953" spans="1:4" ht="15" customHeight="1">
      <c r="A8953" s="128">
        <v>3459</v>
      </c>
      <c r="B8953" s="328" t="s">
        <v>43868</v>
      </c>
      <c r="C8953" s="128" t="s">
        <v>19428</v>
      </c>
      <c r="D8953" s="128" t="s">
        <v>37713</v>
      </c>
    </row>
    <row r="8954" spans="1:4" ht="15" customHeight="1">
      <c r="A8954" s="128">
        <v>3469</v>
      </c>
      <c r="B8954" s="328" t="s">
        <v>43869</v>
      </c>
      <c r="C8954" s="128" t="s">
        <v>19428</v>
      </c>
      <c r="D8954" s="128" t="s">
        <v>37714</v>
      </c>
    </row>
    <row r="8955" spans="1:4" ht="15" customHeight="1">
      <c r="A8955" s="128">
        <v>3460</v>
      </c>
      <c r="B8955" s="328" t="s">
        <v>43870</v>
      </c>
      <c r="C8955" s="128" t="s">
        <v>19428</v>
      </c>
      <c r="D8955" s="128" t="s">
        <v>37715</v>
      </c>
    </row>
    <row r="8956" spans="1:4" ht="15" customHeight="1">
      <c r="A8956" s="128">
        <v>3461</v>
      </c>
      <c r="B8956" s="328" t="s">
        <v>43871</v>
      </c>
      <c r="C8956" s="128" t="s">
        <v>19428</v>
      </c>
      <c r="D8956" s="128" t="s">
        <v>37716</v>
      </c>
    </row>
    <row r="8957" spans="1:4" ht="15" customHeight="1">
      <c r="A8957" s="128">
        <v>37433</v>
      </c>
      <c r="B8957" s="328" t="s">
        <v>43872</v>
      </c>
      <c r="C8957" s="128" t="s">
        <v>19428</v>
      </c>
      <c r="D8957" s="128" t="s">
        <v>19632</v>
      </c>
    </row>
    <row r="8958" spans="1:4" ht="15" customHeight="1">
      <c r="A8958" s="128">
        <v>37430</v>
      </c>
      <c r="B8958" s="328" t="s">
        <v>43873</v>
      </c>
      <c r="C8958" s="128" t="s">
        <v>19428</v>
      </c>
      <c r="D8958" s="128" t="s">
        <v>18812</v>
      </c>
    </row>
    <row r="8959" spans="1:4" ht="15" customHeight="1">
      <c r="A8959" s="128">
        <v>37434</v>
      </c>
      <c r="B8959" s="328" t="s">
        <v>43874</v>
      </c>
      <c r="C8959" s="128" t="s">
        <v>19428</v>
      </c>
      <c r="D8959" s="128" t="s">
        <v>19637</v>
      </c>
    </row>
    <row r="8960" spans="1:4" ht="15" customHeight="1">
      <c r="A8960" s="128">
        <v>37431</v>
      </c>
      <c r="B8960" s="328" t="s">
        <v>43875</v>
      </c>
      <c r="C8960" s="128" t="s">
        <v>19428</v>
      </c>
      <c r="D8960" s="128" t="s">
        <v>19638</v>
      </c>
    </row>
    <row r="8961" spans="1:4" ht="15" customHeight="1">
      <c r="A8961" s="128">
        <v>37432</v>
      </c>
      <c r="B8961" s="328" t="s">
        <v>43876</v>
      </c>
      <c r="C8961" s="128" t="s">
        <v>19428</v>
      </c>
      <c r="D8961" s="128" t="s">
        <v>19639</v>
      </c>
    </row>
    <row r="8962" spans="1:4" ht="15" customHeight="1">
      <c r="A8962" s="128">
        <v>37413</v>
      </c>
      <c r="B8962" s="328" t="s">
        <v>43877</v>
      </c>
      <c r="C8962" s="128" t="s">
        <v>19428</v>
      </c>
      <c r="D8962" s="128" t="s">
        <v>18984</v>
      </c>
    </row>
    <row r="8963" spans="1:4" ht="15" customHeight="1">
      <c r="A8963" s="128">
        <v>37414</v>
      </c>
      <c r="B8963" s="328" t="s">
        <v>43878</v>
      </c>
      <c r="C8963" s="128" t="s">
        <v>19428</v>
      </c>
      <c r="D8963" s="128" t="s">
        <v>18867</v>
      </c>
    </row>
    <row r="8964" spans="1:4" ht="15" customHeight="1">
      <c r="A8964" s="128">
        <v>37415</v>
      </c>
      <c r="B8964" s="328" t="s">
        <v>43879</v>
      </c>
      <c r="C8964" s="128" t="s">
        <v>19428</v>
      </c>
      <c r="D8964" s="128" t="s">
        <v>18793</v>
      </c>
    </row>
    <row r="8965" spans="1:4" ht="15" customHeight="1">
      <c r="A8965" s="128">
        <v>37416</v>
      </c>
      <c r="B8965" s="328" t="s">
        <v>43880</v>
      </c>
      <c r="C8965" s="128" t="s">
        <v>19428</v>
      </c>
      <c r="D8965" s="128" t="s">
        <v>47893</v>
      </c>
    </row>
    <row r="8966" spans="1:4" ht="15" customHeight="1">
      <c r="A8966" s="128">
        <v>37417</v>
      </c>
      <c r="B8966" s="328" t="s">
        <v>43881</v>
      </c>
      <c r="C8966" s="128" t="s">
        <v>19428</v>
      </c>
      <c r="D8966" s="128" t="s">
        <v>19640</v>
      </c>
    </row>
    <row r="8967" spans="1:4" ht="15" customHeight="1">
      <c r="A8967" s="128">
        <v>43590</v>
      </c>
      <c r="B8967" s="328" t="s">
        <v>43882</v>
      </c>
      <c r="C8967" s="128" t="s">
        <v>19428</v>
      </c>
      <c r="D8967" s="128" t="s">
        <v>47894</v>
      </c>
    </row>
    <row r="8968" spans="1:4" ht="15" customHeight="1">
      <c r="A8968" s="128">
        <v>43589</v>
      </c>
      <c r="B8968" s="328" t="s">
        <v>43883</v>
      </c>
      <c r="C8968" s="128" t="s">
        <v>19428</v>
      </c>
      <c r="D8968" s="128" t="s">
        <v>47895</v>
      </c>
    </row>
    <row r="8969" spans="1:4" ht="15" customHeight="1">
      <c r="A8969" s="128">
        <v>34519</v>
      </c>
      <c r="B8969" s="328" t="s">
        <v>43884</v>
      </c>
      <c r="C8969" s="128" t="s">
        <v>19428</v>
      </c>
      <c r="D8969" s="128" t="s">
        <v>36458</v>
      </c>
    </row>
    <row r="8970" spans="1:4" ht="15" customHeight="1">
      <c r="A8970" s="128">
        <v>1649</v>
      </c>
      <c r="B8970" s="328" t="s">
        <v>43885</v>
      </c>
      <c r="C8970" s="128" t="s">
        <v>19428</v>
      </c>
      <c r="D8970" s="128" t="s">
        <v>37718</v>
      </c>
    </row>
    <row r="8971" spans="1:4" ht="15" customHeight="1">
      <c r="A8971" s="128">
        <v>1653</v>
      </c>
      <c r="B8971" s="328" t="s">
        <v>43886</v>
      </c>
      <c r="C8971" s="128" t="s">
        <v>19428</v>
      </c>
      <c r="D8971" s="128" t="s">
        <v>37719</v>
      </c>
    </row>
    <row r="8972" spans="1:4" ht="15" customHeight="1">
      <c r="A8972" s="128">
        <v>1647</v>
      </c>
      <c r="B8972" s="328" t="s">
        <v>43887</v>
      </c>
      <c r="C8972" s="128" t="s">
        <v>19428</v>
      </c>
      <c r="D8972" s="128" t="s">
        <v>22084</v>
      </c>
    </row>
    <row r="8973" spans="1:4" ht="15" customHeight="1">
      <c r="A8973" s="128">
        <v>1648</v>
      </c>
      <c r="B8973" s="328" t="s">
        <v>43888</v>
      </c>
      <c r="C8973" s="128" t="s">
        <v>19428</v>
      </c>
      <c r="D8973" s="128" t="s">
        <v>19072</v>
      </c>
    </row>
    <row r="8974" spans="1:4" ht="15" customHeight="1">
      <c r="A8974" s="128">
        <v>1651</v>
      </c>
      <c r="B8974" s="328" t="s">
        <v>43889</v>
      </c>
      <c r="C8974" s="128" t="s">
        <v>19428</v>
      </c>
      <c r="D8974" s="128" t="s">
        <v>37720</v>
      </c>
    </row>
    <row r="8975" spans="1:4" ht="15" customHeight="1">
      <c r="A8975" s="128">
        <v>1650</v>
      </c>
      <c r="B8975" s="328" t="s">
        <v>43890</v>
      </c>
      <c r="C8975" s="128" t="s">
        <v>19428</v>
      </c>
      <c r="D8975" s="128" t="s">
        <v>37721</v>
      </c>
    </row>
    <row r="8976" spans="1:4" ht="15" customHeight="1">
      <c r="A8976" s="128">
        <v>1654</v>
      </c>
      <c r="B8976" s="328" t="s">
        <v>43891</v>
      </c>
      <c r="C8976" s="128" t="s">
        <v>19428</v>
      </c>
      <c r="D8976" s="128" t="s">
        <v>19663</v>
      </c>
    </row>
    <row r="8977" spans="1:4" ht="15" customHeight="1">
      <c r="A8977" s="128">
        <v>1652</v>
      </c>
      <c r="B8977" s="328" t="s">
        <v>43892</v>
      </c>
      <c r="C8977" s="128" t="s">
        <v>19428</v>
      </c>
      <c r="D8977" s="128" t="s">
        <v>37722</v>
      </c>
    </row>
    <row r="8978" spans="1:4" ht="15" customHeight="1">
      <c r="A8978" s="128">
        <v>10510</v>
      </c>
      <c r="B8978" s="328" t="s">
        <v>43893</v>
      </c>
      <c r="C8978" s="128" t="s">
        <v>19428</v>
      </c>
      <c r="D8978" s="128" t="s">
        <v>47896</v>
      </c>
    </row>
    <row r="8979" spans="1:4" ht="15" customHeight="1">
      <c r="A8979" s="128">
        <v>1747</v>
      </c>
      <c r="B8979" s="328" t="s">
        <v>43894</v>
      </c>
      <c r="C8979" s="128" t="s">
        <v>19428</v>
      </c>
      <c r="D8979" s="128" t="s">
        <v>47897</v>
      </c>
    </row>
    <row r="8980" spans="1:4" ht="15" customHeight="1">
      <c r="A8980" s="128">
        <v>1744</v>
      </c>
      <c r="B8980" s="328" t="s">
        <v>43895</v>
      </c>
      <c r="C8980" s="128" t="s">
        <v>19428</v>
      </c>
      <c r="D8980" s="128" t="s">
        <v>47898</v>
      </c>
    </row>
    <row r="8981" spans="1:4" ht="15" customHeight="1">
      <c r="A8981" s="128">
        <v>1743</v>
      </c>
      <c r="B8981" s="328" t="s">
        <v>43896</v>
      </c>
      <c r="C8981" s="128" t="s">
        <v>19428</v>
      </c>
      <c r="D8981" s="128" t="s">
        <v>47899</v>
      </c>
    </row>
    <row r="8982" spans="1:4" ht="15" customHeight="1">
      <c r="A8982" s="128">
        <v>39640</v>
      </c>
      <c r="B8982" s="328" t="s">
        <v>43897</v>
      </c>
      <c r="C8982" s="128" t="s">
        <v>19428</v>
      </c>
      <c r="D8982" s="128" t="s">
        <v>19641</v>
      </c>
    </row>
    <row r="8983" spans="1:4" ht="15" customHeight="1">
      <c r="A8983" s="128">
        <v>7216</v>
      </c>
      <c r="B8983" s="328" t="s">
        <v>43898</v>
      </c>
      <c r="C8983" s="128" t="s">
        <v>19428</v>
      </c>
      <c r="D8983" s="128" t="s">
        <v>19642</v>
      </c>
    </row>
    <row r="8984" spans="1:4" ht="15" customHeight="1">
      <c r="A8984" s="128">
        <v>20235</v>
      </c>
      <c r="B8984" s="328" t="s">
        <v>43899</v>
      </c>
      <c r="C8984" s="128" t="s">
        <v>19428</v>
      </c>
      <c r="D8984" s="128" t="s">
        <v>19643</v>
      </c>
    </row>
    <row r="8985" spans="1:4" ht="15" customHeight="1">
      <c r="A8985" s="128">
        <v>7181</v>
      </c>
      <c r="B8985" s="328" t="s">
        <v>43900</v>
      </c>
      <c r="C8985" s="128" t="s">
        <v>19428</v>
      </c>
      <c r="D8985" s="128" t="s">
        <v>36561</v>
      </c>
    </row>
    <row r="8986" spans="1:4" ht="15" customHeight="1">
      <c r="A8986" s="128">
        <v>40742</v>
      </c>
      <c r="B8986" s="328" t="s">
        <v>43901</v>
      </c>
      <c r="C8986" s="128" t="s">
        <v>19428</v>
      </c>
      <c r="D8986" s="128" t="s">
        <v>21674</v>
      </c>
    </row>
    <row r="8987" spans="1:4" ht="15" customHeight="1">
      <c r="A8987" s="128">
        <v>7214</v>
      </c>
      <c r="B8987" s="328" t="s">
        <v>43902</v>
      </c>
      <c r="C8987" s="128" t="s">
        <v>19428</v>
      </c>
      <c r="D8987" s="128" t="s">
        <v>19082</v>
      </c>
    </row>
    <row r="8988" spans="1:4" ht="15" customHeight="1">
      <c r="A8988" s="128">
        <v>7219</v>
      </c>
      <c r="B8988" s="328" t="s">
        <v>43903</v>
      </c>
      <c r="C8988" s="128" t="s">
        <v>19428</v>
      </c>
      <c r="D8988" s="128" t="s">
        <v>19644</v>
      </c>
    </row>
    <row r="8989" spans="1:4" ht="15" customHeight="1">
      <c r="A8989" s="128">
        <v>37972</v>
      </c>
      <c r="B8989" s="328" t="s">
        <v>43904</v>
      </c>
      <c r="C8989" s="128" t="s">
        <v>19428</v>
      </c>
      <c r="D8989" s="128" t="s">
        <v>19365</v>
      </c>
    </row>
    <row r="8990" spans="1:4" ht="15" customHeight="1">
      <c r="A8990" s="128">
        <v>37973</v>
      </c>
      <c r="B8990" s="328" t="s">
        <v>43905</v>
      </c>
      <c r="C8990" s="128" t="s">
        <v>19428</v>
      </c>
      <c r="D8990" s="128" t="s">
        <v>19033</v>
      </c>
    </row>
    <row r="8991" spans="1:4" ht="15" customHeight="1">
      <c r="A8991" s="128">
        <v>37971</v>
      </c>
      <c r="B8991" s="328" t="s">
        <v>43906</v>
      </c>
      <c r="C8991" s="128" t="s">
        <v>19428</v>
      </c>
      <c r="D8991" s="128" t="s">
        <v>19371</v>
      </c>
    </row>
    <row r="8992" spans="1:4" ht="15" customHeight="1">
      <c r="A8992" s="128">
        <v>20094</v>
      </c>
      <c r="B8992" s="328" t="s">
        <v>43907</v>
      </c>
      <c r="C8992" s="128" t="s">
        <v>19428</v>
      </c>
      <c r="D8992" s="128" t="s">
        <v>36513</v>
      </c>
    </row>
    <row r="8993" spans="1:4" ht="15" customHeight="1">
      <c r="A8993" s="128">
        <v>20095</v>
      </c>
      <c r="B8993" s="328" t="s">
        <v>43908</v>
      </c>
      <c r="C8993" s="128" t="s">
        <v>19428</v>
      </c>
      <c r="D8993" s="128" t="s">
        <v>37724</v>
      </c>
    </row>
    <row r="8994" spans="1:4" ht="15" customHeight="1">
      <c r="A8994" s="128">
        <v>1954</v>
      </c>
      <c r="B8994" s="328" t="s">
        <v>43909</v>
      </c>
      <c r="C8994" s="128" t="s">
        <v>19428</v>
      </c>
      <c r="D8994" s="128" t="s">
        <v>47900</v>
      </c>
    </row>
    <row r="8995" spans="1:4" ht="15" customHeight="1">
      <c r="A8995" s="128">
        <v>1926</v>
      </c>
      <c r="B8995" s="328" t="s">
        <v>43910</v>
      </c>
      <c r="C8995" s="128" t="s">
        <v>19428</v>
      </c>
      <c r="D8995" s="128" t="s">
        <v>19328</v>
      </c>
    </row>
    <row r="8996" spans="1:4" ht="15" customHeight="1">
      <c r="A8996" s="128">
        <v>1927</v>
      </c>
      <c r="B8996" s="328" t="s">
        <v>43911</v>
      </c>
      <c r="C8996" s="128" t="s">
        <v>19428</v>
      </c>
      <c r="D8996" s="128" t="s">
        <v>19448</v>
      </c>
    </row>
    <row r="8997" spans="1:4" ht="15" customHeight="1">
      <c r="A8997" s="128">
        <v>1923</v>
      </c>
      <c r="B8997" s="328" t="s">
        <v>43912</v>
      </c>
      <c r="C8997" s="128" t="s">
        <v>19428</v>
      </c>
      <c r="D8997" s="128" t="s">
        <v>18387</v>
      </c>
    </row>
    <row r="8998" spans="1:4" ht="15" customHeight="1">
      <c r="A8998" s="128">
        <v>1929</v>
      </c>
      <c r="B8998" s="328" t="s">
        <v>43913</v>
      </c>
      <c r="C8998" s="128" t="s">
        <v>19428</v>
      </c>
      <c r="D8998" s="128" t="s">
        <v>19189</v>
      </c>
    </row>
    <row r="8999" spans="1:4" ht="15" customHeight="1">
      <c r="A8999" s="128">
        <v>1930</v>
      </c>
      <c r="B8999" s="328" t="s">
        <v>43914</v>
      </c>
      <c r="C8999" s="128" t="s">
        <v>19428</v>
      </c>
      <c r="D8999" s="128" t="s">
        <v>19580</v>
      </c>
    </row>
    <row r="9000" spans="1:4" ht="15" customHeight="1">
      <c r="A9000" s="128">
        <v>1924</v>
      </c>
      <c r="B9000" s="328" t="s">
        <v>43915</v>
      </c>
      <c r="C9000" s="128" t="s">
        <v>19428</v>
      </c>
      <c r="D9000" s="128" t="s">
        <v>19140</v>
      </c>
    </row>
    <row r="9001" spans="1:4" ht="15" customHeight="1">
      <c r="A9001" s="128">
        <v>1922</v>
      </c>
      <c r="B9001" s="328" t="s">
        <v>43916</v>
      </c>
      <c r="C9001" s="128" t="s">
        <v>19428</v>
      </c>
      <c r="D9001" s="128" t="s">
        <v>36794</v>
      </c>
    </row>
    <row r="9002" spans="1:4" ht="15" customHeight="1">
      <c r="A9002" s="128">
        <v>1953</v>
      </c>
      <c r="B9002" s="328" t="s">
        <v>43917</v>
      </c>
      <c r="C9002" s="128" t="s">
        <v>19428</v>
      </c>
      <c r="D9002" s="128" t="s">
        <v>36597</v>
      </c>
    </row>
    <row r="9003" spans="1:4" ht="15" customHeight="1">
      <c r="A9003" s="128">
        <v>1962</v>
      </c>
      <c r="B9003" s="328" t="s">
        <v>43918</v>
      </c>
      <c r="C9003" s="128" t="s">
        <v>19428</v>
      </c>
      <c r="D9003" s="128" t="s">
        <v>47901</v>
      </c>
    </row>
    <row r="9004" spans="1:4" ht="15" customHeight="1">
      <c r="A9004" s="128">
        <v>1955</v>
      </c>
      <c r="B9004" s="328" t="s">
        <v>43919</v>
      </c>
      <c r="C9004" s="128" t="s">
        <v>19428</v>
      </c>
      <c r="D9004" s="128" t="s">
        <v>18667</v>
      </c>
    </row>
    <row r="9005" spans="1:4" ht="15" customHeight="1">
      <c r="A9005" s="128">
        <v>1956</v>
      </c>
      <c r="B9005" s="328" t="s">
        <v>43920</v>
      </c>
      <c r="C9005" s="128" t="s">
        <v>19428</v>
      </c>
      <c r="D9005" s="128" t="s">
        <v>47902</v>
      </c>
    </row>
    <row r="9006" spans="1:4" ht="15" customHeight="1">
      <c r="A9006" s="128">
        <v>1957</v>
      </c>
      <c r="B9006" s="328" t="s">
        <v>43921</v>
      </c>
      <c r="C9006" s="128" t="s">
        <v>19428</v>
      </c>
      <c r="D9006" s="128" t="s">
        <v>19196</v>
      </c>
    </row>
    <row r="9007" spans="1:4" ht="15" customHeight="1">
      <c r="A9007" s="128">
        <v>1958</v>
      </c>
      <c r="B9007" s="328" t="s">
        <v>43922</v>
      </c>
      <c r="C9007" s="128" t="s">
        <v>19428</v>
      </c>
      <c r="D9007" s="128" t="s">
        <v>18451</v>
      </c>
    </row>
    <row r="9008" spans="1:4" ht="15" customHeight="1">
      <c r="A9008" s="128">
        <v>1959</v>
      </c>
      <c r="B9008" s="328" t="s">
        <v>43923</v>
      </c>
      <c r="C9008" s="128" t="s">
        <v>19428</v>
      </c>
      <c r="D9008" s="128" t="s">
        <v>18715</v>
      </c>
    </row>
    <row r="9009" spans="1:4" ht="15" customHeight="1">
      <c r="A9009" s="128">
        <v>1925</v>
      </c>
      <c r="B9009" s="328" t="s">
        <v>43924</v>
      </c>
      <c r="C9009" s="128" t="s">
        <v>19428</v>
      </c>
      <c r="D9009" s="128" t="s">
        <v>47903</v>
      </c>
    </row>
    <row r="9010" spans="1:4" ht="15" customHeight="1">
      <c r="A9010" s="128">
        <v>1960</v>
      </c>
      <c r="B9010" s="328" t="s">
        <v>43925</v>
      </c>
      <c r="C9010" s="128" t="s">
        <v>19428</v>
      </c>
      <c r="D9010" s="128" t="s">
        <v>47904</v>
      </c>
    </row>
    <row r="9011" spans="1:4" ht="15" customHeight="1">
      <c r="A9011" s="128">
        <v>1961</v>
      </c>
      <c r="B9011" s="328" t="s">
        <v>43926</v>
      </c>
      <c r="C9011" s="128" t="s">
        <v>19428</v>
      </c>
      <c r="D9011" s="128" t="s">
        <v>47905</v>
      </c>
    </row>
    <row r="9012" spans="1:4" ht="15" customHeight="1">
      <c r="A9012" s="128">
        <v>38426</v>
      </c>
      <c r="B9012" s="328" t="s">
        <v>43927</v>
      </c>
      <c r="C9012" s="128" t="s">
        <v>19428</v>
      </c>
      <c r="D9012" s="128" t="s">
        <v>19486</v>
      </c>
    </row>
    <row r="9013" spans="1:4" ht="15" customHeight="1">
      <c r="A9013" s="128">
        <v>38423</v>
      </c>
      <c r="B9013" s="328" t="s">
        <v>43928</v>
      </c>
      <c r="C9013" s="128" t="s">
        <v>19428</v>
      </c>
      <c r="D9013" s="128" t="s">
        <v>47906</v>
      </c>
    </row>
    <row r="9014" spans="1:4" ht="15" customHeight="1">
      <c r="A9014" s="128">
        <v>38421</v>
      </c>
      <c r="B9014" s="328" t="s">
        <v>43929</v>
      </c>
      <c r="C9014" s="128" t="s">
        <v>19428</v>
      </c>
      <c r="D9014" s="128" t="s">
        <v>22022</v>
      </c>
    </row>
    <row r="9015" spans="1:4" ht="15" customHeight="1">
      <c r="A9015" s="128">
        <v>38422</v>
      </c>
      <c r="B9015" s="328" t="s">
        <v>43930</v>
      </c>
      <c r="C9015" s="128" t="s">
        <v>19428</v>
      </c>
      <c r="D9015" s="128" t="s">
        <v>37712</v>
      </c>
    </row>
    <row r="9016" spans="1:4" ht="15" customHeight="1">
      <c r="A9016" s="128">
        <v>39866</v>
      </c>
      <c r="B9016" s="328" t="s">
        <v>43931</v>
      </c>
      <c r="C9016" s="128" t="s">
        <v>19428</v>
      </c>
      <c r="D9016" s="128" t="s">
        <v>19884</v>
      </c>
    </row>
    <row r="9017" spans="1:4" ht="15" customHeight="1">
      <c r="A9017" s="128">
        <v>39867</v>
      </c>
      <c r="B9017" s="328" t="s">
        <v>43932</v>
      </c>
      <c r="C9017" s="128" t="s">
        <v>19428</v>
      </c>
      <c r="D9017" s="128" t="s">
        <v>37727</v>
      </c>
    </row>
    <row r="9018" spans="1:4" ht="15" customHeight="1">
      <c r="A9018" s="128">
        <v>39868</v>
      </c>
      <c r="B9018" s="328" t="s">
        <v>43933</v>
      </c>
      <c r="C9018" s="128" t="s">
        <v>19428</v>
      </c>
      <c r="D9018" s="128" t="s">
        <v>37728</v>
      </c>
    </row>
    <row r="9019" spans="1:4" ht="15" customHeight="1">
      <c r="A9019" s="128">
        <v>37999</v>
      </c>
      <c r="B9019" s="328" t="s">
        <v>43934</v>
      </c>
      <c r="C9019" s="128" t="s">
        <v>19428</v>
      </c>
      <c r="D9019" s="128" t="s">
        <v>21960</v>
      </c>
    </row>
    <row r="9020" spans="1:4" ht="15" customHeight="1">
      <c r="A9020" s="128">
        <v>38000</v>
      </c>
      <c r="B9020" s="328" t="s">
        <v>43935</v>
      </c>
      <c r="C9020" s="128" t="s">
        <v>19428</v>
      </c>
      <c r="D9020" s="128" t="s">
        <v>19651</v>
      </c>
    </row>
    <row r="9021" spans="1:4" ht="15" customHeight="1">
      <c r="A9021" s="128">
        <v>38129</v>
      </c>
      <c r="B9021" s="328" t="s">
        <v>43936</v>
      </c>
      <c r="C9021" s="128" t="s">
        <v>19428</v>
      </c>
      <c r="D9021" s="128" t="s">
        <v>18488</v>
      </c>
    </row>
    <row r="9022" spans="1:4" ht="15" customHeight="1">
      <c r="A9022" s="128">
        <v>38025</v>
      </c>
      <c r="B9022" s="328" t="s">
        <v>43937</v>
      </c>
      <c r="C9022" s="128" t="s">
        <v>19428</v>
      </c>
      <c r="D9022" s="128" t="s">
        <v>19362</v>
      </c>
    </row>
    <row r="9023" spans="1:4" ht="15" customHeight="1">
      <c r="A9023" s="128">
        <v>38026</v>
      </c>
      <c r="B9023" s="328" t="s">
        <v>43938</v>
      </c>
      <c r="C9023" s="128" t="s">
        <v>19428</v>
      </c>
      <c r="D9023" s="128" t="s">
        <v>37231</v>
      </c>
    </row>
    <row r="9024" spans="1:4" ht="15" customHeight="1">
      <c r="A9024" s="128">
        <v>1858</v>
      </c>
      <c r="B9024" s="328" t="s">
        <v>43939</v>
      </c>
      <c r="C9024" s="128" t="s">
        <v>19428</v>
      </c>
      <c r="D9024" s="128" t="s">
        <v>37729</v>
      </c>
    </row>
    <row r="9025" spans="1:4" ht="15" customHeight="1">
      <c r="A9025" s="128">
        <v>1844</v>
      </c>
      <c r="B9025" s="328" t="s">
        <v>43940</v>
      </c>
      <c r="C9025" s="128" t="s">
        <v>19428</v>
      </c>
      <c r="D9025" s="128" t="s">
        <v>37730</v>
      </c>
    </row>
    <row r="9026" spans="1:4" ht="15" customHeight="1">
      <c r="A9026" s="128">
        <v>1863</v>
      </c>
      <c r="B9026" s="328" t="s">
        <v>43941</v>
      </c>
      <c r="C9026" s="128" t="s">
        <v>19428</v>
      </c>
      <c r="D9026" s="128" t="s">
        <v>37731</v>
      </c>
    </row>
    <row r="9027" spans="1:4" ht="15" customHeight="1">
      <c r="A9027" s="128">
        <v>1865</v>
      </c>
      <c r="B9027" s="328" t="s">
        <v>43942</v>
      </c>
      <c r="C9027" s="128" t="s">
        <v>19428</v>
      </c>
      <c r="D9027" s="128" t="s">
        <v>37732</v>
      </c>
    </row>
    <row r="9028" spans="1:4" ht="15" customHeight="1">
      <c r="A9028" s="128">
        <v>36355</v>
      </c>
      <c r="B9028" s="328" t="s">
        <v>43943</v>
      </c>
      <c r="C9028" s="128" t="s">
        <v>19428</v>
      </c>
      <c r="D9028" s="128" t="s">
        <v>18805</v>
      </c>
    </row>
    <row r="9029" spans="1:4" ht="15" customHeight="1">
      <c r="A9029" s="128">
        <v>36356</v>
      </c>
      <c r="B9029" s="328" t="s">
        <v>43944</v>
      </c>
      <c r="C9029" s="128" t="s">
        <v>19428</v>
      </c>
      <c r="D9029" s="128" t="s">
        <v>19983</v>
      </c>
    </row>
    <row r="9030" spans="1:4" ht="15" customHeight="1">
      <c r="A9030" s="128">
        <v>1932</v>
      </c>
      <c r="B9030" s="328" t="s">
        <v>43945</v>
      </c>
      <c r="C9030" s="128" t="s">
        <v>19428</v>
      </c>
      <c r="D9030" s="128" t="s">
        <v>18787</v>
      </c>
    </row>
    <row r="9031" spans="1:4" ht="15" customHeight="1">
      <c r="A9031" s="128">
        <v>1933</v>
      </c>
      <c r="B9031" s="328" t="s">
        <v>43946</v>
      </c>
      <c r="C9031" s="128" t="s">
        <v>19428</v>
      </c>
      <c r="D9031" s="128" t="s">
        <v>18680</v>
      </c>
    </row>
    <row r="9032" spans="1:4" ht="15" customHeight="1">
      <c r="A9032" s="128">
        <v>1951</v>
      </c>
      <c r="B9032" s="328" t="s">
        <v>43947</v>
      </c>
      <c r="C9032" s="128" t="s">
        <v>19428</v>
      </c>
      <c r="D9032" s="128" t="s">
        <v>47907</v>
      </c>
    </row>
    <row r="9033" spans="1:4" ht="15" customHeight="1">
      <c r="A9033" s="128">
        <v>1966</v>
      </c>
      <c r="B9033" s="328" t="s">
        <v>43948</v>
      </c>
      <c r="C9033" s="128" t="s">
        <v>19428</v>
      </c>
      <c r="D9033" s="128" t="s">
        <v>37878</v>
      </c>
    </row>
    <row r="9034" spans="1:4" ht="15" customHeight="1">
      <c r="A9034" s="128">
        <v>1952</v>
      </c>
      <c r="B9034" s="328" t="s">
        <v>43949</v>
      </c>
      <c r="C9034" s="128" t="s">
        <v>19428</v>
      </c>
      <c r="D9034" s="128" t="s">
        <v>47908</v>
      </c>
    </row>
    <row r="9035" spans="1:4" ht="15" customHeight="1">
      <c r="A9035" s="128">
        <v>20104</v>
      </c>
      <c r="B9035" s="328" t="s">
        <v>43950</v>
      </c>
      <c r="C9035" s="128" t="s">
        <v>19428</v>
      </c>
      <c r="D9035" s="128" t="s">
        <v>47909</v>
      </c>
    </row>
    <row r="9036" spans="1:4" ht="15" customHeight="1">
      <c r="A9036" s="128">
        <v>20105</v>
      </c>
      <c r="B9036" s="328" t="s">
        <v>43951</v>
      </c>
      <c r="C9036" s="128" t="s">
        <v>19428</v>
      </c>
      <c r="D9036" s="128" t="s">
        <v>47910</v>
      </c>
    </row>
    <row r="9037" spans="1:4" ht="15" customHeight="1">
      <c r="A9037" s="128">
        <v>1965</v>
      </c>
      <c r="B9037" s="328" t="s">
        <v>43952</v>
      </c>
      <c r="C9037" s="128" t="s">
        <v>19428</v>
      </c>
      <c r="D9037" s="128" t="s">
        <v>47911</v>
      </c>
    </row>
    <row r="9038" spans="1:4" ht="15" customHeight="1">
      <c r="A9038" s="128">
        <v>10765</v>
      </c>
      <c r="B9038" s="328" t="s">
        <v>43953</v>
      </c>
      <c r="C9038" s="128" t="s">
        <v>19428</v>
      </c>
      <c r="D9038" s="128" t="s">
        <v>36740</v>
      </c>
    </row>
    <row r="9039" spans="1:4" ht="15" customHeight="1">
      <c r="A9039" s="128">
        <v>10767</v>
      </c>
      <c r="B9039" s="328" t="s">
        <v>43954</v>
      </c>
      <c r="C9039" s="128" t="s">
        <v>19428</v>
      </c>
      <c r="D9039" s="128" t="s">
        <v>37927</v>
      </c>
    </row>
    <row r="9040" spans="1:4" ht="15" customHeight="1">
      <c r="A9040" s="128">
        <v>1970</v>
      </c>
      <c r="B9040" s="328" t="s">
        <v>43955</v>
      </c>
      <c r="C9040" s="128" t="s">
        <v>19428</v>
      </c>
      <c r="D9040" s="128" t="s">
        <v>47912</v>
      </c>
    </row>
    <row r="9041" spans="1:4" ht="15" customHeight="1">
      <c r="A9041" s="128">
        <v>1967</v>
      </c>
      <c r="B9041" s="328" t="s">
        <v>43956</v>
      </c>
      <c r="C9041" s="128" t="s">
        <v>19428</v>
      </c>
      <c r="D9041" s="128" t="s">
        <v>18606</v>
      </c>
    </row>
    <row r="9042" spans="1:4" ht="15" customHeight="1">
      <c r="A9042" s="128">
        <v>1968</v>
      </c>
      <c r="B9042" s="328" t="s">
        <v>43957</v>
      </c>
      <c r="C9042" s="128" t="s">
        <v>19428</v>
      </c>
      <c r="D9042" s="128" t="s">
        <v>38045</v>
      </c>
    </row>
    <row r="9043" spans="1:4" ht="15" customHeight="1">
      <c r="A9043" s="128">
        <v>1969</v>
      </c>
      <c r="B9043" s="328" t="s">
        <v>43958</v>
      </c>
      <c r="C9043" s="128" t="s">
        <v>19428</v>
      </c>
      <c r="D9043" s="128" t="s">
        <v>37059</v>
      </c>
    </row>
    <row r="9044" spans="1:4" ht="15" customHeight="1">
      <c r="A9044" s="128">
        <v>1839</v>
      </c>
      <c r="B9044" s="328" t="s">
        <v>43959</v>
      </c>
      <c r="C9044" s="128" t="s">
        <v>19428</v>
      </c>
      <c r="D9044" s="128" t="s">
        <v>37564</v>
      </c>
    </row>
    <row r="9045" spans="1:4" ht="15" customHeight="1">
      <c r="A9045" s="128">
        <v>1835</v>
      </c>
      <c r="B9045" s="328" t="s">
        <v>43960</v>
      </c>
      <c r="C9045" s="128" t="s">
        <v>19428</v>
      </c>
      <c r="D9045" s="128" t="s">
        <v>19784</v>
      </c>
    </row>
    <row r="9046" spans="1:4" ht="15" customHeight="1">
      <c r="A9046" s="128">
        <v>1823</v>
      </c>
      <c r="B9046" s="328" t="s">
        <v>43961</v>
      </c>
      <c r="C9046" s="128" t="s">
        <v>19428</v>
      </c>
      <c r="D9046" s="128" t="s">
        <v>37736</v>
      </c>
    </row>
    <row r="9047" spans="1:4" ht="15" customHeight="1">
      <c r="A9047" s="128">
        <v>1827</v>
      </c>
      <c r="B9047" s="328" t="s">
        <v>43962</v>
      </c>
      <c r="C9047" s="128" t="s">
        <v>19428</v>
      </c>
      <c r="D9047" s="128" t="s">
        <v>37187</v>
      </c>
    </row>
    <row r="9048" spans="1:4" ht="15" customHeight="1">
      <c r="A9048" s="128">
        <v>1831</v>
      </c>
      <c r="B9048" s="328" t="s">
        <v>43963</v>
      </c>
      <c r="C9048" s="128" t="s">
        <v>19428</v>
      </c>
      <c r="D9048" s="128" t="s">
        <v>18822</v>
      </c>
    </row>
    <row r="9049" spans="1:4" ht="15" customHeight="1">
      <c r="A9049" s="128">
        <v>1825</v>
      </c>
      <c r="B9049" s="328" t="s">
        <v>43964</v>
      </c>
      <c r="C9049" s="128" t="s">
        <v>19428</v>
      </c>
      <c r="D9049" s="128" t="s">
        <v>18382</v>
      </c>
    </row>
    <row r="9050" spans="1:4" ht="15" customHeight="1">
      <c r="A9050" s="128">
        <v>1828</v>
      </c>
      <c r="B9050" s="328" t="s">
        <v>43965</v>
      </c>
      <c r="C9050" s="128" t="s">
        <v>19428</v>
      </c>
      <c r="D9050" s="128" t="s">
        <v>37737</v>
      </c>
    </row>
    <row r="9051" spans="1:4" ht="15" customHeight="1">
      <c r="A9051" s="128">
        <v>1845</v>
      </c>
      <c r="B9051" s="328" t="s">
        <v>43966</v>
      </c>
      <c r="C9051" s="128" t="s">
        <v>19428</v>
      </c>
      <c r="D9051" s="128" t="s">
        <v>37738</v>
      </c>
    </row>
    <row r="9052" spans="1:4" ht="15" customHeight="1">
      <c r="A9052" s="128">
        <v>1824</v>
      </c>
      <c r="B9052" s="328" t="s">
        <v>43967</v>
      </c>
      <c r="C9052" s="128" t="s">
        <v>19428</v>
      </c>
      <c r="D9052" s="128" t="s">
        <v>37739</v>
      </c>
    </row>
    <row r="9053" spans="1:4" ht="15" customHeight="1">
      <c r="A9053" s="128">
        <v>1941</v>
      </c>
      <c r="B9053" s="328" t="s">
        <v>43968</v>
      </c>
      <c r="C9053" s="128" t="s">
        <v>19428</v>
      </c>
      <c r="D9053" s="128" t="s">
        <v>37603</v>
      </c>
    </row>
    <row r="9054" spans="1:4" ht="15" customHeight="1">
      <c r="A9054" s="128">
        <v>1940</v>
      </c>
      <c r="B9054" s="328" t="s">
        <v>43969</v>
      </c>
      <c r="C9054" s="128" t="s">
        <v>19428</v>
      </c>
      <c r="D9054" s="128" t="s">
        <v>40730</v>
      </c>
    </row>
    <row r="9055" spans="1:4" ht="15" customHeight="1">
      <c r="A9055" s="128">
        <v>1937</v>
      </c>
      <c r="B9055" s="328" t="s">
        <v>43970</v>
      </c>
      <c r="C9055" s="128" t="s">
        <v>19428</v>
      </c>
      <c r="D9055" s="128" t="s">
        <v>39115</v>
      </c>
    </row>
    <row r="9056" spans="1:4" ht="15" customHeight="1">
      <c r="A9056" s="128">
        <v>1939</v>
      </c>
      <c r="B9056" s="328" t="s">
        <v>43971</v>
      </c>
      <c r="C9056" s="128" t="s">
        <v>19428</v>
      </c>
      <c r="D9056" s="128" t="s">
        <v>18440</v>
      </c>
    </row>
    <row r="9057" spans="1:4" ht="15" customHeight="1">
      <c r="A9057" s="128">
        <v>1942</v>
      </c>
      <c r="B9057" s="328" t="s">
        <v>43972</v>
      </c>
      <c r="C9057" s="128" t="s">
        <v>19428</v>
      </c>
      <c r="D9057" s="128" t="s">
        <v>36786</v>
      </c>
    </row>
    <row r="9058" spans="1:4" ht="15" customHeight="1">
      <c r="A9058" s="128">
        <v>1938</v>
      </c>
      <c r="B9058" s="328" t="s">
        <v>43973</v>
      </c>
      <c r="C9058" s="128" t="s">
        <v>19428</v>
      </c>
      <c r="D9058" s="128" t="s">
        <v>47913</v>
      </c>
    </row>
    <row r="9059" spans="1:4" ht="15" customHeight="1">
      <c r="A9059" s="128">
        <v>42692</v>
      </c>
      <c r="B9059" s="328" t="s">
        <v>43974</v>
      </c>
      <c r="C9059" s="128" t="s">
        <v>19428</v>
      </c>
      <c r="D9059" s="128" t="s">
        <v>37742</v>
      </c>
    </row>
    <row r="9060" spans="1:4" ht="15" customHeight="1">
      <c r="A9060" s="128">
        <v>42693</v>
      </c>
      <c r="B9060" s="328" t="s">
        <v>43975</v>
      </c>
      <c r="C9060" s="128" t="s">
        <v>19428</v>
      </c>
      <c r="D9060" s="128" t="s">
        <v>37743</v>
      </c>
    </row>
    <row r="9061" spans="1:4" ht="15" customHeight="1">
      <c r="A9061" s="128">
        <v>42695</v>
      </c>
      <c r="B9061" s="328" t="s">
        <v>43976</v>
      </c>
      <c r="C9061" s="128" t="s">
        <v>19428</v>
      </c>
      <c r="D9061" s="128" t="s">
        <v>37744</v>
      </c>
    </row>
    <row r="9062" spans="1:4" ht="15" customHeight="1">
      <c r="A9062" s="128">
        <v>42694</v>
      </c>
      <c r="B9062" s="328" t="s">
        <v>43977</v>
      </c>
      <c r="C9062" s="128" t="s">
        <v>19428</v>
      </c>
      <c r="D9062" s="128" t="s">
        <v>37745</v>
      </c>
    </row>
    <row r="9063" spans="1:4" ht="15" customHeight="1">
      <c r="A9063" s="128">
        <v>20097</v>
      </c>
      <c r="B9063" s="328" t="s">
        <v>43978</v>
      </c>
      <c r="C9063" s="128" t="s">
        <v>19428</v>
      </c>
      <c r="D9063" s="128" t="s">
        <v>47914</v>
      </c>
    </row>
    <row r="9064" spans="1:4" ht="15" customHeight="1">
      <c r="A9064" s="128">
        <v>20098</v>
      </c>
      <c r="B9064" s="328" t="s">
        <v>43979</v>
      </c>
      <c r="C9064" s="128" t="s">
        <v>19428</v>
      </c>
      <c r="D9064" s="128" t="s">
        <v>47915</v>
      </c>
    </row>
    <row r="9065" spans="1:4" ht="15" customHeight="1">
      <c r="A9065" s="128">
        <v>20096</v>
      </c>
      <c r="B9065" s="328" t="s">
        <v>43980</v>
      </c>
      <c r="C9065" s="128" t="s">
        <v>19428</v>
      </c>
      <c r="D9065" s="128" t="s">
        <v>47916</v>
      </c>
    </row>
    <row r="9066" spans="1:4" ht="15" customHeight="1">
      <c r="A9066" s="128">
        <v>1964</v>
      </c>
      <c r="B9066" s="328" t="s">
        <v>43981</v>
      </c>
      <c r="C9066" s="128" t="s">
        <v>19428</v>
      </c>
      <c r="D9066" s="128" t="s">
        <v>40414</v>
      </c>
    </row>
    <row r="9067" spans="1:4" ht="15" customHeight="1">
      <c r="A9067" s="128">
        <v>1880</v>
      </c>
      <c r="B9067" s="328" t="s">
        <v>43982</v>
      </c>
      <c r="C9067" s="128" t="s">
        <v>19428</v>
      </c>
      <c r="D9067" s="128" t="s">
        <v>18874</v>
      </c>
    </row>
    <row r="9068" spans="1:4" ht="15" customHeight="1">
      <c r="A9068" s="128">
        <v>39274</v>
      </c>
      <c r="B9068" s="328" t="s">
        <v>43983</v>
      </c>
      <c r="C9068" s="128" t="s">
        <v>19428</v>
      </c>
      <c r="D9068" s="128" t="s">
        <v>22071</v>
      </c>
    </row>
    <row r="9069" spans="1:4" ht="15" customHeight="1">
      <c r="A9069" s="128">
        <v>2628</v>
      </c>
      <c r="B9069" s="328" t="s">
        <v>43984</v>
      </c>
      <c r="C9069" s="128" t="s">
        <v>19428</v>
      </c>
      <c r="D9069" s="128" t="s">
        <v>37748</v>
      </c>
    </row>
    <row r="9070" spans="1:4" ht="15" customHeight="1">
      <c r="A9070" s="128">
        <v>2622</v>
      </c>
      <c r="B9070" s="328" t="s">
        <v>43985</v>
      </c>
      <c r="C9070" s="128" t="s">
        <v>19428</v>
      </c>
      <c r="D9070" s="128" t="s">
        <v>22031</v>
      </c>
    </row>
    <row r="9071" spans="1:4" ht="15" customHeight="1">
      <c r="A9071" s="128">
        <v>2623</v>
      </c>
      <c r="B9071" s="328" t="s">
        <v>43986</v>
      </c>
      <c r="C9071" s="128" t="s">
        <v>19428</v>
      </c>
      <c r="D9071" s="128" t="s">
        <v>18826</v>
      </c>
    </row>
    <row r="9072" spans="1:4" ht="15" customHeight="1">
      <c r="A9072" s="128">
        <v>2624</v>
      </c>
      <c r="B9072" s="328" t="s">
        <v>43987</v>
      </c>
      <c r="C9072" s="128" t="s">
        <v>19428</v>
      </c>
      <c r="D9072" s="128" t="s">
        <v>19980</v>
      </c>
    </row>
    <row r="9073" spans="1:4" ht="15" customHeight="1">
      <c r="A9073" s="128">
        <v>2625</v>
      </c>
      <c r="B9073" s="328" t="s">
        <v>43988</v>
      </c>
      <c r="C9073" s="128" t="s">
        <v>19428</v>
      </c>
      <c r="D9073" s="128" t="s">
        <v>36975</v>
      </c>
    </row>
    <row r="9074" spans="1:4" ht="15" customHeight="1">
      <c r="A9074" s="128">
        <v>2626</v>
      </c>
      <c r="B9074" s="328" t="s">
        <v>43989</v>
      </c>
      <c r="C9074" s="128" t="s">
        <v>19428</v>
      </c>
      <c r="D9074" s="128" t="s">
        <v>19661</v>
      </c>
    </row>
    <row r="9075" spans="1:4" ht="15" customHeight="1">
      <c r="A9075" s="128">
        <v>2630</v>
      </c>
      <c r="B9075" s="328" t="s">
        <v>43990</v>
      </c>
      <c r="C9075" s="128" t="s">
        <v>19428</v>
      </c>
      <c r="D9075" s="128" t="s">
        <v>19301</v>
      </c>
    </row>
    <row r="9076" spans="1:4" ht="15" customHeight="1">
      <c r="A9076" s="128">
        <v>2627</v>
      </c>
      <c r="B9076" s="328" t="s">
        <v>43991</v>
      </c>
      <c r="C9076" s="128" t="s">
        <v>19428</v>
      </c>
      <c r="D9076" s="128" t="s">
        <v>21778</v>
      </c>
    </row>
    <row r="9077" spans="1:4" ht="15" customHeight="1">
      <c r="A9077" s="128">
        <v>2629</v>
      </c>
      <c r="B9077" s="328" t="s">
        <v>43992</v>
      </c>
      <c r="C9077" s="128" t="s">
        <v>19428</v>
      </c>
      <c r="D9077" s="128" t="s">
        <v>37749</v>
      </c>
    </row>
    <row r="9078" spans="1:4" ht="15" customHeight="1">
      <c r="A9078" s="128">
        <v>12033</v>
      </c>
      <c r="B9078" s="328" t="s">
        <v>43993</v>
      </c>
      <c r="C9078" s="128" t="s">
        <v>19428</v>
      </c>
      <c r="D9078" s="128" t="s">
        <v>47917</v>
      </c>
    </row>
    <row r="9079" spans="1:4" ht="15" customHeight="1">
      <c r="A9079" s="128">
        <v>40408</v>
      </c>
      <c r="B9079" s="328" t="s">
        <v>43994</v>
      </c>
      <c r="C9079" s="128" t="s">
        <v>19428</v>
      </c>
      <c r="D9079" s="128" t="s">
        <v>18414</v>
      </c>
    </row>
    <row r="9080" spans="1:4" ht="15" customHeight="1">
      <c r="A9080" s="128">
        <v>40409</v>
      </c>
      <c r="B9080" s="328" t="s">
        <v>43995</v>
      </c>
      <c r="C9080" s="128" t="s">
        <v>19428</v>
      </c>
      <c r="D9080" s="128" t="s">
        <v>18710</v>
      </c>
    </row>
    <row r="9081" spans="1:4" ht="15" customHeight="1">
      <c r="A9081" s="128">
        <v>39276</v>
      </c>
      <c r="B9081" s="328" t="s">
        <v>43996</v>
      </c>
      <c r="C9081" s="128" t="s">
        <v>19428</v>
      </c>
      <c r="D9081" s="128" t="s">
        <v>19029</v>
      </c>
    </row>
    <row r="9082" spans="1:4" ht="15" customHeight="1">
      <c r="A9082" s="128">
        <v>39277</v>
      </c>
      <c r="B9082" s="328" t="s">
        <v>43997</v>
      </c>
      <c r="C9082" s="128" t="s">
        <v>19428</v>
      </c>
      <c r="D9082" s="128" t="s">
        <v>18407</v>
      </c>
    </row>
    <row r="9083" spans="1:4" ht="15" customHeight="1">
      <c r="A9083" s="128">
        <v>12034</v>
      </c>
      <c r="B9083" s="328" t="s">
        <v>43998</v>
      </c>
      <c r="C9083" s="128" t="s">
        <v>19428</v>
      </c>
      <c r="D9083" s="128" t="s">
        <v>47751</v>
      </c>
    </row>
    <row r="9084" spans="1:4" ht="15" customHeight="1">
      <c r="A9084" s="128">
        <v>39879</v>
      </c>
      <c r="B9084" s="328" t="s">
        <v>43999</v>
      </c>
      <c r="C9084" s="128" t="s">
        <v>19428</v>
      </c>
      <c r="D9084" s="128" t="s">
        <v>19831</v>
      </c>
    </row>
    <row r="9085" spans="1:4" ht="15" customHeight="1">
      <c r="A9085" s="128">
        <v>39880</v>
      </c>
      <c r="B9085" s="328" t="s">
        <v>44000</v>
      </c>
      <c r="C9085" s="128" t="s">
        <v>19428</v>
      </c>
      <c r="D9085" s="128" t="s">
        <v>36565</v>
      </c>
    </row>
    <row r="9086" spans="1:4" ht="15" customHeight="1">
      <c r="A9086" s="128">
        <v>39881</v>
      </c>
      <c r="B9086" s="328" t="s">
        <v>44001</v>
      </c>
      <c r="C9086" s="128" t="s">
        <v>19428</v>
      </c>
      <c r="D9086" s="128" t="s">
        <v>18935</v>
      </c>
    </row>
    <row r="9087" spans="1:4" ht="15" customHeight="1">
      <c r="A9087" s="128">
        <v>39882</v>
      </c>
      <c r="B9087" s="328" t="s">
        <v>44002</v>
      </c>
      <c r="C9087" s="128" t="s">
        <v>19428</v>
      </c>
      <c r="D9087" s="128" t="s">
        <v>37750</v>
      </c>
    </row>
    <row r="9088" spans="1:4" ht="15" customHeight="1">
      <c r="A9088" s="128">
        <v>39883</v>
      </c>
      <c r="B9088" s="328" t="s">
        <v>44003</v>
      </c>
      <c r="C9088" s="128" t="s">
        <v>19428</v>
      </c>
      <c r="D9088" s="128" t="s">
        <v>37751</v>
      </c>
    </row>
    <row r="9089" spans="1:4" ht="15" customHeight="1">
      <c r="A9089" s="128">
        <v>39884</v>
      </c>
      <c r="B9089" s="328" t="s">
        <v>44004</v>
      </c>
      <c r="C9089" s="128" t="s">
        <v>19428</v>
      </c>
      <c r="D9089" s="128" t="s">
        <v>37752</v>
      </c>
    </row>
    <row r="9090" spans="1:4" ht="15" customHeight="1">
      <c r="A9090" s="128">
        <v>39885</v>
      </c>
      <c r="B9090" s="328" t="s">
        <v>44005</v>
      </c>
      <c r="C9090" s="128" t="s">
        <v>19428</v>
      </c>
      <c r="D9090" s="128" t="s">
        <v>37753</v>
      </c>
    </row>
    <row r="9091" spans="1:4" ht="15" customHeight="1">
      <c r="A9091" s="128">
        <v>1777</v>
      </c>
      <c r="B9091" s="328" t="s">
        <v>44006</v>
      </c>
      <c r="C9091" s="128" t="s">
        <v>19428</v>
      </c>
      <c r="D9091" s="128" t="s">
        <v>37754</v>
      </c>
    </row>
    <row r="9092" spans="1:4" ht="15" customHeight="1">
      <c r="A9092" s="128">
        <v>1819</v>
      </c>
      <c r="B9092" s="328" t="s">
        <v>44007</v>
      </c>
      <c r="C9092" s="128" t="s">
        <v>19428</v>
      </c>
      <c r="D9092" s="128" t="s">
        <v>21946</v>
      </c>
    </row>
    <row r="9093" spans="1:4" ht="15" customHeight="1">
      <c r="A9093" s="128">
        <v>1775</v>
      </c>
      <c r="B9093" s="328" t="s">
        <v>44008</v>
      </c>
      <c r="C9093" s="128" t="s">
        <v>19428</v>
      </c>
      <c r="D9093" s="128" t="s">
        <v>19753</v>
      </c>
    </row>
    <row r="9094" spans="1:4" ht="15" customHeight="1">
      <c r="A9094" s="128">
        <v>1776</v>
      </c>
      <c r="B9094" s="328" t="s">
        <v>44009</v>
      </c>
      <c r="C9094" s="128" t="s">
        <v>19428</v>
      </c>
      <c r="D9094" s="128" t="s">
        <v>21661</v>
      </c>
    </row>
    <row r="9095" spans="1:4" ht="15" customHeight="1">
      <c r="A9095" s="128">
        <v>1778</v>
      </c>
      <c r="B9095" s="328" t="s">
        <v>44010</v>
      </c>
      <c r="C9095" s="128" t="s">
        <v>19428</v>
      </c>
      <c r="D9095" s="128" t="s">
        <v>37755</v>
      </c>
    </row>
    <row r="9096" spans="1:4" ht="15" customHeight="1">
      <c r="A9096" s="128">
        <v>1818</v>
      </c>
      <c r="B9096" s="328" t="s">
        <v>44011</v>
      </c>
      <c r="C9096" s="128" t="s">
        <v>19428</v>
      </c>
      <c r="D9096" s="128" t="s">
        <v>37756</v>
      </c>
    </row>
    <row r="9097" spans="1:4" ht="15" customHeight="1">
      <c r="A9097" s="128">
        <v>1820</v>
      </c>
      <c r="B9097" s="328" t="s">
        <v>44012</v>
      </c>
      <c r="C9097" s="128" t="s">
        <v>19428</v>
      </c>
      <c r="D9097" s="128" t="s">
        <v>36577</v>
      </c>
    </row>
    <row r="9098" spans="1:4" ht="15" customHeight="1">
      <c r="A9098" s="128">
        <v>1779</v>
      </c>
      <c r="B9098" s="328" t="s">
        <v>44013</v>
      </c>
      <c r="C9098" s="128" t="s">
        <v>19428</v>
      </c>
      <c r="D9098" s="128" t="s">
        <v>37757</v>
      </c>
    </row>
    <row r="9099" spans="1:4" ht="15" customHeight="1">
      <c r="A9099" s="128">
        <v>1780</v>
      </c>
      <c r="B9099" s="328" t="s">
        <v>44014</v>
      </c>
      <c r="C9099" s="128" t="s">
        <v>19428</v>
      </c>
      <c r="D9099" s="128" t="s">
        <v>37758</v>
      </c>
    </row>
    <row r="9100" spans="1:4" ht="15" customHeight="1">
      <c r="A9100" s="128">
        <v>1783</v>
      </c>
      <c r="B9100" s="328" t="s">
        <v>44015</v>
      </c>
      <c r="C9100" s="128" t="s">
        <v>19428</v>
      </c>
      <c r="D9100" s="128" t="s">
        <v>19298</v>
      </c>
    </row>
    <row r="9101" spans="1:4" ht="15" customHeight="1">
      <c r="A9101" s="128">
        <v>1782</v>
      </c>
      <c r="B9101" s="328" t="s">
        <v>44016</v>
      </c>
      <c r="C9101" s="128" t="s">
        <v>19428</v>
      </c>
      <c r="D9101" s="128" t="s">
        <v>36425</v>
      </c>
    </row>
    <row r="9102" spans="1:4" ht="15" customHeight="1">
      <c r="A9102" s="128">
        <v>1817</v>
      </c>
      <c r="B9102" s="328" t="s">
        <v>44017</v>
      </c>
      <c r="C9102" s="128" t="s">
        <v>19428</v>
      </c>
      <c r="D9102" s="128" t="s">
        <v>37027</v>
      </c>
    </row>
    <row r="9103" spans="1:4" ht="15" customHeight="1">
      <c r="A9103" s="128">
        <v>1781</v>
      </c>
      <c r="B9103" s="328" t="s">
        <v>44018</v>
      </c>
      <c r="C9103" s="128" t="s">
        <v>19428</v>
      </c>
      <c r="D9103" s="128" t="s">
        <v>21834</v>
      </c>
    </row>
    <row r="9104" spans="1:4" ht="15" customHeight="1">
      <c r="A9104" s="128">
        <v>1784</v>
      </c>
      <c r="B9104" s="328" t="s">
        <v>44019</v>
      </c>
      <c r="C9104" s="128" t="s">
        <v>19428</v>
      </c>
      <c r="D9104" s="128" t="s">
        <v>37759</v>
      </c>
    </row>
    <row r="9105" spans="1:4" ht="15" customHeight="1">
      <c r="A9105" s="128">
        <v>1810</v>
      </c>
      <c r="B9105" s="328" t="s">
        <v>44020</v>
      </c>
      <c r="C9105" s="128" t="s">
        <v>19428</v>
      </c>
      <c r="D9105" s="128" t="s">
        <v>37760</v>
      </c>
    </row>
    <row r="9106" spans="1:4" ht="15" customHeight="1">
      <c r="A9106" s="128">
        <v>1811</v>
      </c>
      <c r="B9106" s="328" t="s">
        <v>44021</v>
      </c>
      <c r="C9106" s="128" t="s">
        <v>19428</v>
      </c>
      <c r="D9106" s="128" t="s">
        <v>19388</v>
      </c>
    </row>
    <row r="9107" spans="1:4" ht="15" customHeight="1">
      <c r="A9107" s="128">
        <v>1812</v>
      </c>
      <c r="B9107" s="328" t="s">
        <v>44022</v>
      </c>
      <c r="C9107" s="128" t="s">
        <v>19428</v>
      </c>
      <c r="D9107" s="128" t="s">
        <v>37761</v>
      </c>
    </row>
    <row r="9108" spans="1:4" ht="15" customHeight="1">
      <c r="A9108" s="128">
        <v>40386</v>
      </c>
      <c r="B9108" s="328" t="s">
        <v>44023</v>
      </c>
      <c r="C9108" s="128" t="s">
        <v>19428</v>
      </c>
      <c r="D9108" s="128" t="s">
        <v>41899</v>
      </c>
    </row>
    <row r="9109" spans="1:4" ht="15" customHeight="1">
      <c r="A9109" s="128">
        <v>40384</v>
      </c>
      <c r="B9109" s="328" t="s">
        <v>44024</v>
      </c>
      <c r="C9109" s="128" t="s">
        <v>19428</v>
      </c>
      <c r="D9109" s="128" t="s">
        <v>47918</v>
      </c>
    </row>
    <row r="9110" spans="1:4" ht="15" customHeight="1">
      <c r="A9110" s="128">
        <v>40379</v>
      </c>
      <c r="B9110" s="328" t="s">
        <v>44025</v>
      </c>
      <c r="C9110" s="128" t="s">
        <v>19428</v>
      </c>
      <c r="D9110" s="128" t="s">
        <v>18567</v>
      </c>
    </row>
    <row r="9111" spans="1:4" ht="15" customHeight="1">
      <c r="A9111" s="128">
        <v>40423</v>
      </c>
      <c r="B9111" s="328" t="s">
        <v>44026</v>
      </c>
      <c r="C9111" s="128" t="s">
        <v>19428</v>
      </c>
      <c r="D9111" s="128" t="s">
        <v>47919</v>
      </c>
    </row>
    <row r="9112" spans="1:4" ht="15" customHeight="1">
      <c r="A9112" s="128">
        <v>40389</v>
      </c>
      <c r="B9112" s="328" t="s">
        <v>44027</v>
      </c>
      <c r="C9112" s="128" t="s">
        <v>19428</v>
      </c>
      <c r="D9112" s="128" t="s">
        <v>47920</v>
      </c>
    </row>
    <row r="9113" spans="1:4" ht="15" customHeight="1">
      <c r="A9113" s="128">
        <v>40388</v>
      </c>
      <c r="B9113" s="328" t="s">
        <v>44028</v>
      </c>
      <c r="C9113" s="128" t="s">
        <v>19428</v>
      </c>
      <c r="D9113" s="128" t="s">
        <v>47921</v>
      </c>
    </row>
    <row r="9114" spans="1:4" ht="15" customHeight="1">
      <c r="A9114" s="128">
        <v>40381</v>
      </c>
      <c r="B9114" s="328" t="s">
        <v>44029</v>
      </c>
      <c r="C9114" s="128" t="s">
        <v>19428</v>
      </c>
      <c r="D9114" s="128" t="s">
        <v>22107</v>
      </c>
    </row>
    <row r="9115" spans="1:4" ht="15" customHeight="1">
      <c r="A9115" s="128">
        <v>40391</v>
      </c>
      <c r="B9115" s="328" t="s">
        <v>44030</v>
      </c>
      <c r="C9115" s="128" t="s">
        <v>19428</v>
      </c>
      <c r="D9115" s="128" t="s">
        <v>47922</v>
      </c>
    </row>
    <row r="9116" spans="1:4" ht="15" customHeight="1">
      <c r="A9116" s="128">
        <v>40414</v>
      </c>
      <c r="B9116" s="328" t="s">
        <v>44031</v>
      </c>
      <c r="C9116" s="128" t="s">
        <v>19428</v>
      </c>
      <c r="D9116" s="128" t="s">
        <v>37296</v>
      </c>
    </row>
    <row r="9117" spans="1:4" ht="15" customHeight="1">
      <c r="A9117" s="128">
        <v>40416</v>
      </c>
      <c r="B9117" s="328" t="s">
        <v>44032</v>
      </c>
      <c r="C9117" s="128" t="s">
        <v>19428</v>
      </c>
      <c r="D9117" s="128" t="s">
        <v>40416</v>
      </c>
    </row>
    <row r="9118" spans="1:4" ht="15" customHeight="1">
      <c r="A9118" s="128">
        <v>40418</v>
      </c>
      <c r="B9118" s="328" t="s">
        <v>44033</v>
      </c>
      <c r="C9118" s="128" t="s">
        <v>19428</v>
      </c>
      <c r="D9118" s="128" t="s">
        <v>47923</v>
      </c>
    </row>
    <row r="9119" spans="1:4" ht="15" customHeight="1">
      <c r="A9119" s="128">
        <v>2609</v>
      </c>
      <c r="B9119" s="328" t="s">
        <v>44034</v>
      </c>
      <c r="C9119" s="128" t="s">
        <v>19428</v>
      </c>
      <c r="D9119" s="128" t="s">
        <v>19826</v>
      </c>
    </row>
    <row r="9120" spans="1:4" ht="15" customHeight="1">
      <c r="A9120" s="128">
        <v>2634</v>
      </c>
      <c r="B9120" s="328" t="s">
        <v>44035</v>
      </c>
      <c r="C9120" s="128" t="s">
        <v>19428</v>
      </c>
      <c r="D9120" s="128" t="s">
        <v>19060</v>
      </c>
    </row>
    <row r="9121" spans="1:4" ht="15" customHeight="1">
      <c r="A9121" s="128">
        <v>2611</v>
      </c>
      <c r="B9121" s="328" t="s">
        <v>44036</v>
      </c>
      <c r="C9121" s="128" t="s">
        <v>19428</v>
      </c>
      <c r="D9121" s="128" t="s">
        <v>19761</v>
      </c>
    </row>
    <row r="9122" spans="1:4" ht="15" customHeight="1">
      <c r="A9122" s="128">
        <v>34359</v>
      </c>
      <c r="B9122" s="328" t="s">
        <v>44037</v>
      </c>
      <c r="C9122" s="128" t="s">
        <v>19428</v>
      </c>
      <c r="D9122" s="128" t="s">
        <v>36736</v>
      </c>
    </row>
    <row r="9123" spans="1:4" ht="15" customHeight="1">
      <c r="A9123" s="128">
        <v>1789</v>
      </c>
      <c r="B9123" s="328" t="s">
        <v>44038</v>
      </c>
      <c r="C9123" s="128" t="s">
        <v>19428</v>
      </c>
      <c r="D9123" s="128" t="s">
        <v>37768</v>
      </c>
    </row>
    <row r="9124" spans="1:4" ht="15" customHeight="1">
      <c r="A9124" s="128">
        <v>1788</v>
      </c>
      <c r="B9124" s="328" t="s">
        <v>44039</v>
      </c>
      <c r="C9124" s="128" t="s">
        <v>19428</v>
      </c>
      <c r="D9124" s="128" t="s">
        <v>37769</v>
      </c>
    </row>
    <row r="9125" spans="1:4" ht="15" customHeight="1">
      <c r="A9125" s="128">
        <v>1786</v>
      </c>
      <c r="B9125" s="328" t="s">
        <v>44040</v>
      </c>
      <c r="C9125" s="128" t="s">
        <v>19428</v>
      </c>
      <c r="D9125" s="128" t="s">
        <v>19881</v>
      </c>
    </row>
    <row r="9126" spans="1:4" ht="15" customHeight="1">
      <c r="A9126" s="128">
        <v>1787</v>
      </c>
      <c r="B9126" s="328" t="s">
        <v>44041</v>
      </c>
      <c r="C9126" s="128" t="s">
        <v>19428</v>
      </c>
      <c r="D9126" s="128" t="s">
        <v>18380</v>
      </c>
    </row>
    <row r="9127" spans="1:4" ht="15" customHeight="1">
      <c r="A9127" s="128">
        <v>1791</v>
      </c>
      <c r="B9127" s="328" t="s">
        <v>44042</v>
      </c>
      <c r="C9127" s="128" t="s">
        <v>19428</v>
      </c>
      <c r="D9127" s="128" t="s">
        <v>37770</v>
      </c>
    </row>
    <row r="9128" spans="1:4" ht="15" customHeight="1">
      <c r="A9128" s="128">
        <v>1790</v>
      </c>
      <c r="B9128" s="328" t="s">
        <v>44043</v>
      </c>
      <c r="C9128" s="128" t="s">
        <v>19428</v>
      </c>
      <c r="D9128" s="128" t="s">
        <v>37771</v>
      </c>
    </row>
    <row r="9129" spans="1:4" ht="15" customHeight="1">
      <c r="A9129" s="128">
        <v>1813</v>
      </c>
      <c r="B9129" s="328" t="s">
        <v>44044</v>
      </c>
      <c r="C9129" s="128" t="s">
        <v>19428</v>
      </c>
      <c r="D9129" s="128" t="s">
        <v>37331</v>
      </c>
    </row>
    <row r="9130" spans="1:4" ht="15" customHeight="1">
      <c r="A9130" s="128">
        <v>1792</v>
      </c>
      <c r="B9130" s="328" t="s">
        <v>44045</v>
      </c>
      <c r="C9130" s="128" t="s">
        <v>19428</v>
      </c>
      <c r="D9130" s="128" t="s">
        <v>37772</v>
      </c>
    </row>
    <row r="9131" spans="1:4" ht="15" customHeight="1">
      <c r="A9131" s="128">
        <v>1793</v>
      </c>
      <c r="B9131" s="328" t="s">
        <v>44046</v>
      </c>
      <c r="C9131" s="128" t="s">
        <v>19428</v>
      </c>
      <c r="D9131" s="128" t="s">
        <v>37773</v>
      </c>
    </row>
    <row r="9132" spans="1:4" ht="15" customHeight="1">
      <c r="A9132" s="128">
        <v>1809</v>
      </c>
      <c r="B9132" s="328" t="s">
        <v>44047</v>
      </c>
      <c r="C9132" s="128" t="s">
        <v>19428</v>
      </c>
      <c r="D9132" s="128" t="s">
        <v>21625</v>
      </c>
    </row>
    <row r="9133" spans="1:4" ht="15" customHeight="1">
      <c r="A9133" s="128">
        <v>1814</v>
      </c>
      <c r="B9133" s="328" t="s">
        <v>44048</v>
      </c>
      <c r="C9133" s="128" t="s">
        <v>19428</v>
      </c>
      <c r="D9133" s="128" t="s">
        <v>37774</v>
      </c>
    </row>
    <row r="9134" spans="1:4" ht="15" customHeight="1">
      <c r="A9134" s="128">
        <v>1803</v>
      </c>
      <c r="B9134" s="328" t="s">
        <v>44049</v>
      </c>
      <c r="C9134" s="128" t="s">
        <v>19428</v>
      </c>
      <c r="D9134" s="128" t="s">
        <v>19172</v>
      </c>
    </row>
    <row r="9135" spans="1:4" ht="15" customHeight="1">
      <c r="A9135" s="128">
        <v>1805</v>
      </c>
      <c r="B9135" s="328" t="s">
        <v>44050</v>
      </c>
      <c r="C9135" s="128" t="s">
        <v>19428</v>
      </c>
      <c r="D9135" s="128" t="s">
        <v>19848</v>
      </c>
    </row>
    <row r="9136" spans="1:4" ht="15" customHeight="1">
      <c r="A9136" s="128">
        <v>1821</v>
      </c>
      <c r="B9136" s="328" t="s">
        <v>44051</v>
      </c>
      <c r="C9136" s="128" t="s">
        <v>19428</v>
      </c>
      <c r="D9136" s="128" t="s">
        <v>36464</v>
      </c>
    </row>
    <row r="9137" spans="1:4" ht="15" customHeight="1">
      <c r="A9137" s="128">
        <v>1806</v>
      </c>
      <c r="B9137" s="328" t="s">
        <v>44052</v>
      </c>
      <c r="C9137" s="128" t="s">
        <v>19428</v>
      </c>
      <c r="D9137" s="128" t="s">
        <v>37775</v>
      </c>
    </row>
    <row r="9138" spans="1:4" ht="15" customHeight="1">
      <c r="A9138" s="128">
        <v>1804</v>
      </c>
      <c r="B9138" s="328" t="s">
        <v>44053</v>
      </c>
      <c r="C9138" s="128" t="s">
        <v>19428</v>
      </c>
      <c r="D9138" s="128" t="s">
        <v>36684</v>
      </c>
    </row>
    <row r="9139" spans="1:4" ht="15" customHeight="1">
      <c r="A9139" s="128">
        <v>1807</v>
      </c>
      <c r="B9139" s="328" t="s">
        <v>44054</v>
      </c>
      <c r="C9139" s="128" t="s">
        <v>19428</v>
      </c>
      <c r="D9139" s="128" t="s">
        <v>37776</v>
      </c>
    </row>
    <row r="9140" spans="1:4" ht="15" customHeight="1">
      <c r="A9140" s="128">
        <v>1808</v>
      </c>
      <c r="B9140" s="328" t="s">
        <v>44055</v>
      </c>
      <c r="C9140" s="128" t="s">
        <v>19428</v>
      </c>
      <c r="D9140" s="128" t="s">
        <v>37777</v>
      </c>
    </row>
    <row r="9141" spans="1:4" ht="15" customHeight="1">
      <c r="A9141" s="128">
        <v>1797</v>
      </c>
      <c r="B9141" s="328" t="s">
        <v>44056</v>
      </c>
      <c r="C9141" s="128" t="s">
        <v>19428</v>
      </c>
      <c r="D9141" s="128" t="s">
        <v>37778</v>
      </c>
    </row>
    <row r="9142" spans="1:4" ht="15" customHeight="1">
      <c r="A9142" s="128">
        <v>1796</v>
      </c>
      <c r="B9142" s="328" t="s">
        <v>44057</v>
      </c>
      <c r="C9142" s="128" t="s">
        <v>19428</v>
      </c>
      <c r="D9142" s="128" t="s">
        <v>37159</v>
      </c>
    </row>
    <row r="9143" spans="1:4" ht="15" customHeight="1">
      <c r="A9143" s="128">
        <v>1794</v>
      </c>
      <c r="B9143" s="328" t="s">
        <v>44058</v>
      </c>
      <c r="C9143" s="128" t="s">
        <v>19428</v>
      </c>
      <c r="D9143" s="128" t="s">
        <v>21981</v>
      </c>
    </row>
    <row r="9144" spans="1:4" ht="15" customHeight="1">
      <c r="A9144" s="128">
        <v>1816</v>
      </c>
      <c r="B9144" s="328" t="s">
        <v>44059</v>
      </c>
      <c r="C9144" s="128" t="s">
        <v>19428</v>
      </c>
      <c r="D9144" s="128" t="s">
        <v>37219</v>
      </c>
    </row>
    <row r="9145" spans="1:4" ht="15" customHeight="1">
      <c r="A9145" s="128">
        <v>1815</v>
      </c>
      <c r="B9145" s="328" t="s">
        <v>44060</v>
      </c>
      <c r="C9145" s="128" t="s">
        <v>19428</v>
      </c>
      <c r="D9145" s="128" t="s">
        <v>37779</v>
      </c>
    </row>
    <row r="9146" spans="1:4" ht="15" customHeight="1">
      <c r="A9146" s="128">
        <v>1798</v>
      </c>
      <c r="B9146" s="328" t="s">
        <v>44061</v>
      </c>
      <c r="C9146" s="128" t="s">
        <v>19428</v>
      </c>
      <c r="D9146" s="128" t="s">
        <v>37780</v>
      </c>
    </row>
    <row r="9147" spans="1:4" ht="15" customHeight="1">
      <c r="A9147" s="128">
        <v>1795</v>
      </c>
      <c r="B9147" s="328" t="s">
        <v>44062</v>
      </c>
      <c r="C9147" s="128" t="s">
        <v>19428</v>
      </c>
      <c r="D9147" s="128" t="s">
        <v>19383</v>
      </c>
    </row>
    <row r="9148" spans="1:4" ht="15" customHeight="1">
      <c r="A9148" s="128">
        <v>1799</v>
      </c>
      <c r="B9148" s="328" t="s">
        <v>44063</v>
      </c>
      <c r="C9148" s="128" t="s">
        <v>19428</v>
      </c>
      <c r="D9148" s="128" t="s">
        <v>37781</v>
      </c>
    </row>
    <row r="9149" spans="1:4" ht="15" customHeight="1">
      <c r="A9149" s="128">
        <v>1800</v>
      </c>
      <c r="B9149" s="328" t="s">
        <v>44064</v>
      </c>
      <c r="C9149" s="128" t="s">
        <v>19428</v>
      </c>
      <c r="D9149" s="128" t="s">
        <v>37782</v>
      </c>
    </row>
    <row r="9150" spans="1:4" ht="15" customHeight="1">
      <c r="A9150" s="128">
        <v>1802</v>
      </c>
      <c r="B9150" s="328" t="s">
        <v>44065</v>
      </c>
      <c r="C9150" s="128" t="s">
        <v>19428</v>
      </c>
      <c r="D9150" s="128" t="s">
        <v>37783</v>
      </c>
    </row>
    <row r="9151" spans="1:4" ht="15" customHeight="1">
      <c r="A9151" s="128">
        <v>40385</v>
      </c>
      <c r="B9151" s="328" t="s">
        <v>44066</v>
      </c>
      <c r="C9151" s="128" t="s">
        <v>19428</v>
      </c>
      <c r="D9151" s="128" t="s">
        <v>41899</v>
      </c>
    </row>
    <row r="9152" spans="1:4" ht="15" customHeight="1">
      <c r="A9152" s="128">
        <v>40383</v>
      </c>
      <c r="B9152" s="328" t="s">
        <v>44067</v>
      </c>
      <c r="C9152" s="128" t="s">
        <v>19428</v>
      </c>
      <c r="D9152" s="128" t="s">
        <v>47918</v>
      </c>
    </row>
    <row r="9153" spans="1:4" ht="15" customHeight="1">
      <c r="A9153" s="128">
        <v>40378</v>
      </c>
      <c r="B9153" s="328" t="s">
        <v>44068</v>
      </c>
      <c r="C9153" s="128" t="s">
        <v>19428</v>
      </c>
      <c r="D9153" s="128" t="s">
        <v>18567</v>
      </c>
    </row>
    <row r="9154" spans="1:4" ht="15" customHeight="1">
      <c r="A9154" s="128">
        <v>40382</v>
      </c>
      <c r="B9154" s="328" t="s">
        <v>44069</v>
      </c>
      <c r="C9154" s="128" t="s">
        <v>19428</v>
      </c>
      <c r="D9154" s="128" t="s">
        <v>47919</v>
      </c>
    </row>
    <row r="9155" spans="1:4" ht="15" customHeight="1">
      <c r="A9155" s="128">
        <v>40422</v>
      </c>
      <c r="B9155" s="328" t="s">
        <v>44070</v>
      </c>
      <c r="C9155" s="128" t="s">
        <v>19428</v>
      </c>
      <c r="D9155" s="128" t="s">
        <v>47924</v>
      </c>
    </row>
    <row r="9156" spans="1:4" ht="15" customHeight="1">
      <c r="A9156" s="128">
        <v>40387</v>
      </c>
      <c r="B9156" s="328" t="s">
        <v>44071</v>
      </c>
      <c r="C9156" s="128" t="s">
        <v>19428</v>
      </c>
      <c r="D9156" s="128" t="s">
        <v>47925</v>
      </c>
    </row>
    <row r="9157" spans="1:4" ht="15" customHeight="1">
      <c r="A9157" s="128">
        <v>40380</v>
      </c>
      <c r="B9157" s="328" t="s">
        <v>44072</v>
      </c>
      <c r="C9157" s="128" t="s">
        <v>19428</v>
      </c>
      <c r="D9157" s="128" t="s">
        <v>22107</v>
      </c>
    </row>
    <row r="9158" spans="1:4" ht="15" customHeight="1">
      <c r="A9158" s="128">
        <v>40390</v>
      </c>
      <c r="B9158" s="328" t="s">
        <v>44073</v>
      </c>
      <c r="C9158" s="128" t="s">
        <v>19428</v>
      </c>
      <c r="D9158" s="128" t="s">
        <v>47926</v>
      </c>
    </row>
    <row r="9159" spans="1:4" ht="15" customHeight="1">
      <c r="A9159" s="128">
        <v>40413</v>
      </c>
      <c r="B9159" s="328" t="s">
        <v>44074</v>
      </c>
      <c r="C9159" s="128" t="s">
        <v>19428</v>
      </c>
      <c r="D9159" s="128" t="s">
        <v>21881</v>
      </c>
    </row>
    <row r="9160" spans="1:4" ht="15" customHeight="1">
      <c r="A9160" s="128">
        <v>40415</v>
      </c>
      <c r="B9160" s="328" t="s">
        <v>44075</v>
      </c>
      <c r="C9160" s="128" t="s">
        <v>19428</v>
      </c>
      <c r="D9160" s="128" t="s">
        <v>47927</v>
      </c>
    </row>
    <row r="9161" spans="1:4" ht="15" customHeight="1">
      <c r="A9161" s="128">
        <v>40417</v>
      </c>
      <c r="B9161" s="328" t="s">
        <v>44076</v>
      </c>
      <c r="C9161" s="128" t="s">
        <v>19428</v>
      </c>
      <c r="D9161" s="128" t="s">
        <v>47928</v>
      </c>
    </row>
    <row r="9162" spans="1:4" ht="15" customHeight="1">
      <c r="A9162" s="128">
        <v>39271</v>
      </c>
      <c r="B9162" s="328" t="s">
        <v>44077</v>
      </c>
      <c r="C9162" s="128" t="s">
        <v>19428</v>
      </c>
      <c r="D9162" s="128" t="s">
        <v>19656</v>
      </c>
    </row>
    <row r="9163" spans="1:4" ht="15" customHeight="1">
      <c r="A9163" s="128">
        <v>39273</v>
      </c>
      <c r="B9163" s="328" t="s">
        <v>44078</v>
      </c>
      <c r="C9163" s="128" t="s">
        <v>19428</v>
      </c>
      <c r="D9163" s="128" t="s">
        <v>18501</v>
      </c>
    </row>
    <row r="9164" spans="1:4" ht="15" customHeight="1">
      <c r="A9164" s="128">
        <v>39272</v>
      </c>
      <c r="B9164" s="328" t="s">
        <v>44079</v>
      </c>
      <c r="C9164" s="128" t="s">
        <v>19428</v>
      </c>
      <c r="D9164" s="128" t="s">
        <v>19923</v>
      </c>
    </row>
    <row r="9165" spans="1:4" ht="15" customHeight="1">
      <c r="A9165" s="128">
        <v>1875</v>
      </c>
      <c r="B9165" s="328" t="s">
        <v>44080</v>
      </c>
      <c r="C9165" s="128" t="s">
        <v>19428</v>
      </c>
      <c r="D9165" s="128" t="s">
        <v>37146</v>
      </c>
    </row>
    <row r="9166" spans="1:4" ht="15" customHeight="1">
      <c r="A9166" s="128">
        <v>1874</v>
      </c>
      <c r="B9166" s="328" t="s">
        <v>44081</v>
      </c>
      <c r="C9166" s="128" t="s">
        <v>19428</v>
      </c>
      <c r="D9166" s="128" t="s">
        <v>18463</v>
      </c>
    </row>
    <row r="9167" spans="1:4" ht="15" customHeight="1">
      <c r="A9167" s="128">
        <v>1870</v>
      </c>
      <c r="B9167" s="328" t="s">
        <v>44082</v>
      </c>
      <c r="C9167" s="128" t="s">
        <v>19428</v>
      </c>
      <c r="D9167" s="128" t="s">
        <v>19868</v>
      </c>
    </row>
    <row r="9168" spans="1:4" ht="15" customHeight="1">
      <c r="A9168" s="128">
        <v>1884</v>
      </c>
      <c r="B9168" s="328" t="s">
        <v>44083</v>
      </c>
      <c r="C9168" s="128" t="s">
        <v>19428</v>
      </c>
      <c r="D9168" s="128" t="s">
        <v>38799</v>
      </c>
    </row>
    <row r="9169" spans="1:4" ht="15" customHeight="1">
      <c r="A9169" s="128">
        <v>1887</v>
      </c>
      <c r="B9169" s="328" t="s">
        <v>44084</v>
      </c>
      <c r="C9169" s="128" t="s">
        <v>19428</v>
      </c>
      <c r="D9169" s="128" t="s">
        <v>47929</v>
      </c>
    </row>
    <row r="9170" spans="1:4" ht="15" customHeight="1">
      <c r="A9170" s="128">
        <v>1876</v>
      </c>
      <c r="B9170" s="328" t="s">
        <v>44085</v>
      </c>
      <c r="C9170" s="128" t="s">
        <v>19428</v>
      </c>
      <c r="D9170" s="128" t="s">
        <v>18718</v>
      </c>
    </row>
    <row r="9171" spans="1:4" ht="15" customHeight="1">
      <c r="A9171" s="128">
        <v>1879</v>
      </c>
      <c r="B9171" s="328" t="s">
        <v>44086</v>
      </c>
      <c r="C9171" s="128" t="s">
        <v>19428</v>
      </c>
      <c r="D9171" s="128" t="s">
        <v>19241</v>
      </c>
    </row>
    <row r="9172" spans="1:4" ht="15" customHeight="1">
      <c r="A9172" s="128">
        <v>1877</v>
      </c>
      <c r="B9172" s="328" t="s">
        <v>44087</v>
      </c>
      <c r="C9172" s="128" t="s">
        <v>19428</v>
      </c>
      <c r="D9172" s="128" t="s">
        <v>42245</v>
      </c>
    </row>
    <row r="9173" spans="1:4" ht="15" customHeight="1">
      <c r="A9173" s="128">
        <v>1878</v>
      </c>
      <c r="B9173" s="328" t="s">
        <v>44088</v>
      </c>
      <c r="C9173" s="128" t="s">
        <v>19428</v>
      </c>
      <c r="D9173" s="128" t="s">
        <v>47930</v>
      </c>
    </row>
    <row r="9174" spans="1:4" ht="15" customHeight="1">
      <c r="A9174" s="128">
        <v>2621</v>
      </c>
      <c r="B9174" s="328" t="s">
        <v>44089</v>
      </c>
      <c r="C9174" s="128" t="s">
        <v>19428</v>
      </c>
      <c r="D9174" s="128" t="s">
        <v>37784</v>
      </c>
    </row>
    <row r="9175" spans="1:4" ht="15" customHeight="1">
      <c r="A9175" s="128">
        <v>2616</v>
      </c>
      <c r="B9175" s="328" t="s">
        <v>44090</v>
      </c>
      <c r="C9175" s="128" t="s">
        <v>19428</v>
      </c>
      <c r="D9175" s="128" t="s">
        <v>37785</v>
      </c>
    </row>
    <row r="9176" spans="1:4" ht="15" customHeight="1">
      <c r="A9176" s="128">
        <v>2633</v>
      </c>
      <c r="B9176" s="328" t="s">
        <v>44091</v>
      </c>
      <c r="C9176" s="128" t="s">
        <v>19428</v>
      </c>
      <c r="D9176" s="128" t="s">
        <v>19249</v>
      </c>
    </row>
    <row r="9177" spans="1:4" ht="15" customHeight="1">
      <c r="A9177" s="128">
        <v>2617</v>
      </c>
      <c r="B9177" s="328" t="s">
        <v>44092</v>
      </c>
      <c r="C9177" s="128" t="s">
        <v>19428</v>
      </c>
      <c r="D9177" s="128" t="s">
        <v>19871</v>
      </c>
    </row>
    <row r="9178" spans="1:4" ht="15" customHeight="1">
      <c r="A9178" s="128">
        <v>2618</v>
      </c>
      <c r="B9178" s="328" t="s">
        <v>44093</v>
      </c>
      <c r="C9178" s="128" t="s">
        <v>19428</v>
      </c>
      <c r="D9178" s="128" t="s">
        <v>19719</v>
      </c>
    </row>
    <row r="9179" spans="1:4" ht="15" customHeight="1">
      <c r="A9179" s="128">
        <v>2632</v>
      </c>
      <c r="B9179" s="328" t="s">
        <v>44094</v>
      </c>
      <c r="C9179" s="128" t="s">
        <v>19428</v>
      </c>
      <c r="D9179" s="128" t="s">
        <v>22110</v>
      </c>
    </row>
    <row r="9180" spans="1:4" ht="15" customHeight="1">
      <c r="A9180" s="128">
        <v>2631</v>
      </c>
      <c r="B9180" s="328" t="s">
        <v>44095</v>
      </c>
      <c r="C9180" s="128" t="s">
        <v>19428</v>
      </c>
      <c r="D9180" s="128" t="s">
        <v>37786</v>
      </c>
    </row>
    <row r="9181" spans="1:4" ht="15" customHeight="1">
      <c r="A9181" s="128">
        <v>2619</v>
      </c>
      <c r="B9181" s="328" t="s">
        <v>44096</v>
      </c>
      <c r="C9181" s="128" t="s">
        <v>19428</v>
      </c>
      <c r="D9181" s="128" t="s">
        <v>22023</v>
      </c>
    </row>
    <row r="9182" spans="1:4" ht="15" customHeight="1">
      <c r="A9182" s="128">
        <v>2620</v>
      </c>
      <c r="B9182" s="328" t="s">
        <v>44097</v>
      </c>
      <c r="C9182" s="128" t="s">
        <v>19428</v>
      </c>
      <c r="D9182" s="128" t="s">
        <v>37787</v>
      </c>
    </row>
    <row r="9183" spans="1:4" ht="15" customHeight="1">
      <c r="A9183" s="128">
        <v>44472</v>
      </c>
      <c r="B9183" s="328" t="s">
        <v>44098</v>
      </c>
      <c r="C9183" s="128" t="s">
        <v>19428</v>
      </c>
      <c r="D9183" s="128" t="s">
        <v>37769</v>
      </c>
    </row>
    <row r="9184" spans="1:4" ht="15" customHeight="1">
      <c r="A9184" s="128">
        <v>38369</v>
      </c>
      <c r="B9184" s="328" t="s">
        <v>44099</v>
      </c>
      <c r="C9184" s="128" t="s">
        <v>19428</v>
      </c>
      <c r="D9184" s="128" t="s">
        <v>18395</v>
      </c>
    </row>
    <row r="9185" spans="1:4" ht="15" customHeight="1">
      <c r="A9185" s="128">
        <v>38370</v>
      </c>
      <c r="B9185" s="328" t="s">
        <v>44100</v>
      </c>
      <c r="C9185" s="128" t="s">
        <v>19428</v>
      </c>
      <c r="D9185" s="128" t="s">
        <v>18395</v>
      </c>
    </row>
    <row r="9186" spans="1:4" ht="15" customHeight="1">
      <c r="A9186" s="128">
        <v>38372</v>
      </c>
      <c r="B9186" s="328" t="s">
        <v>44101</v>
      </c>
      <c r="C9186" s="128" t="s">
        <v>19428</v>
      </c>
      <c r="D9186" s="128" t="s">
        <v>19647</v>
      </c>
    </row>
    <row r="9187" spans="1:4" ht="15" customHeight="1">
      <c r="A9187" s="128">
        <v>2357</v>
      </c>
      <c r="B9187" s="328" t="s">
        <v>44102</v>
      </c>
      <c r="C9187" s="128" t="s">
        <v>19434</v>
      </c>
      <c r="D9187" s="128" t="s">
        <v>38425</v>
      </c>
    </row>
    <row r="9188" spans="1:4" ht="15" customHeight="1">
      <c r="A9188" s="128">
        <v>40806</v>
      </c>
      <c r="B9188" s="328" t="s">
        <v>44103</v>
      </c>
      <c r="C9188" s="128" t="s">
        <v>19435</v>
      </c>
      <c r="D9188" s="128" t="s">
        <v>47931</v>
      </c>
    </row>
    <row r="9189" spans="1:4" ht="15" customHeight="1">
      <c r="A9189" s="128">
        <v>2355</v>
      </c>
      <c r="B9189" s="328" t="s">
        <v>44104</v>
      </c>
      <c r="C9189" s="128" t="s">
        <v>19434</v>
      </c>
      <c r="D9189" s="128" t="s">
        <v>47932</v>
      </c>
    </row>
    <row r="9190" spans="1:4" ht="15" customHeight="1">
      <c r="A9190" s="128">
        <v>40805</v>
      </c>
      <c r="B9190" s="328" t="s">
        <v>44105</v>
      </c>
      <c r="C9190" s="128" t="s">
        <v>19435</v>
      </c>
      <c r="D9190" s="128" t="s">
        <v>47933</v>
      </c>
    </row>
    <row r="9191" spans="1:4" ht="15" customHeight="1">
      <c r="A9191" s="128">
        <v>2358</v>
      </c>
      <c r="B9191" s="328" t="s">
        <v>44106</v>
      </c>
      <c r="C9191" s="128" t="s">
        <v>19434</v>
      </c>
      <c r="D9191" s="128" t="s">
        <v>37679</v>
      </c>
    </row>
    <row r="9192" spans="1:4" ht="15" customHeight="1">
      <c r="A9192" s="128">
        <v>40807</v>
      </c>
      <c r="B9192" s="328" t="s">
        <v>44107</v>
      </c>
      <c r="C9192" s="128" t="s">
        <v>19435</v>
      </c>
      <c r="D9192" s="128" t="s">
        <v>47934</v>
      </c>
    </row>
    <row r="9193" spans="1:4" ht="15" customHeight="1">
      <c r="A9193" s="128">
        <v>2359</v>
      </c>
      <c r="B9193" s="328" t="s">
        <v>44108</v>
      </c>
      <c r="C9193" s="128" t="s">
        <v>19434</v>
      </c>
      <c r="D9193" s="128" t="s">
        <v>47935</v>
      </c>
    </row>
    <row r="9194" spans="1:4" ht="15" customHeight="1">
      <c r="A9194" s="128">
        <v>40808</v>
      </c>
      <c r="B9194" s="328" t="s">
        <v>44109</v>
      </c>
      <c r="C9194" s="128" t="s">
        <v>19435</v>
      </c>
      <c r="D9194" s="128" t="s">
        <v>47936</v>
      </c>
    </row>
    <row r="9195" spans="1:4" ht="15" customHeight="1">
      <c r="A9195" s="128">
        <v>44330</v>
      </c>
      <c r="B9195" s="328" t="s">
        <v>44110</v>
      </c>
      <c r="C9195" s="128" t="s">
        <v>19432</v>
      </c>
      <c r="D9195" s="128" t="s">
        <v>18626</v>
      </c>
    </row>
    <row r="9196" spans="1:4" ht="15" customHeight="1">
      <c r="A9196" s="128">
        <v>43144</v>
      </c>
      <c r="B9196" s="328" t="s">
        <v>44111</v>
      </c>
      <c r="C9196" s="128" t="s">
        <v>19431</v>
      </c>
      <c r="D9196" s="128" t="s">
        <v>37330</v>
      </c>
    </row>
    <row r="9197" spans="1:4" ht="15" customHeight="1">
      <c r="A9197" s="128">
        <v>39397</v>
      </c>
      <c r="B9197" s="328" t="s">
        <v>44112</v>
      </c>
      <c r="C9197" s="128" t="s">
        <v>19432</v>
      </c>
      <c r="D9197" s="128" t="s">
        <v>40304</v>
      </c>
    </row>
    <row r="9198" spans="1:4" ht="15" customHeight="1">
      <c r="A9198" s="128">
        <v>2692</v>
      </c>
      <c r="B9198" s="328" t="s">
        <v>44113</v>
      </c>
      <c r="C9198" s="128" t="s">
        <v>19432</v>
      </c>
      <c r="D9198" s="128" t="s">
        <v>18391</v>
      </c>
    </row>
    <row r="9199" spans="1:4" ht="15" customHeight="1">
      <c r="A9199" s="128">
        <v>44329</v>
      </c>
      <c r="B9199" s="328" t="s">
        <v>44114</v>
      </c>
      <c r="C9199" s="128" t="s">
        <v>19432</v>
      </c>
      <c r="D9199" s="128" t="s">
        <v>18813</v>
      </c>
    </row>
    <row r="9200" spans="1:4" ht="15" customHeight="1">
      <c r="A9200" s="128">
        <v>5318</v>
      </c>
      <c r="B9200" s="328" t="s">
        <v>44115</v>
      </c>
      <c r="C9200" s="128" t="s">
        <v>19432</v>
      </c>
      <c r="D9200" s="128" t="s">
        <v>21995</v>
      </c>
    </row>
    <row r="9201" spans="1:4" ht="15" customHeight="1">
      <c r="A9201" s="128">
        <v>5330</v>
      </c>
      <c r="B9201" s="328" t="s">
        <v>44116</v>
      </c>
      <c r="C9201" s="128" t="s">
        <v>19432</v>
      </c>
      <c r="D9201" s="128" t="s">
        <v>36564</v>
      </c>
    </row>
    <row r="9202" spans="1:4" ht="15" customHeight="1">
      <c r="A9202" s="128">
        <v>44532</v>
      </c>
      <c r="B9202" s="328" t="s">
        <v>44117</v>
      </c>
      <c r="C9202" s="128" t="s">
        <v>19428</v>
      </c>
      <c r="D9202" s="128" t="s">
        <v>47937</v>
      </c>
    </row>
    <row r="9203" spans="1:4" ht="15" customHeight="1">
      <c r="A9203" s="128">
        <v>44531</v>
      </c>
      <c r="B9203" s="328" t="s">
        <v>44118</v>
      </c>
      <c r="C9203" s="128" t="s">
        <v>19428</v>
      </c>
      <c r="D9203" s="128" t="s">
        <v>47938</v>
      </c>
    </row>
    <row r="9204" spans="1:4" ht="15" customHeight="1">
      <c r="A9204" s="128">
        <v>38140</v>
      </c>
      <c r="B9204" s="328" t="s">
        <v>44119</v>
      </c>
      <c r="C9204" s="128" t="s">
        <v>19428</v>
      </c>
      <c r="D9204" s="128" t="s">
        <v>39405</v>
      </c>
    </row>
    <row r="9205" spans="1:4" ht="15" customHeight="1">
      <c r="A9205" s="128">
        <v>13887</v>
      </c>
      <c r="B9205" s="328" t="s">
        <v>44120</v>
      </c>
      <c r="C9205" s="128" t="s">
        <v>19428</v>
      </c>
      <c r="D9205" s="128" t="s">
        <v>47939</v>
      </c>
    </row>
    <row r="9206" spans="1:4" ht="15" customHeight="1">
      <c r="A9206" s="128">
        <v>44495</v>
      </c>
      <c r="B9206" s="328" t="s">
        <v>44121</v>
      </c>
      <c r="C9206" s="128" t="s">
        <v>19428</v>
      </c>
      <c r="D9206" s="128" t="s">
        <v>22114</v>
      </c>
    </row>
    <row r="9207" spans="1:4" ht="15" customHeight="1">
      <c r="A9207" s="128">
        <v>44533</v>
      </c>
      <c r="B9207" s="328" t="s">
        <v>44122</v>
      </c>
      <c r="C9207" s="128" t="s">
        <v>19428</v>
      </c>
      <c r="D9207" s="128" t="s">
        <v>37766</v>
      </c>
    </row>
    <row r="9208" spans="1:4" ht="15" customHeight="1">
      <c r="A9208" s="128">
        <v>44534</v>
      </c>
      <c r="B9208" s="328" t="s">
        <v>44123</v>
      </c>
      <c r="C9208" s="128" t="s">
        <v>19428</v>
      </c>
      <c r="D9208" s="128" t="s">
        <v>18971</v>
      </c>
    </row>
    <row r="9209" spans="1:4" ht="15" customHeight="1">
      <c r="A9209" s="128">
        <v>34544</v>
      </c>
      <c r="B9209" s="328" t="s">
        <v>44124</v>
      </c>
      <c r="C9209" s="128" t="s">
        <v>19428</v>
      </c>
      <c r="D9209" s="128" t="s">
        <v>47940</v>
      </c>
    </row>
    <row r="9210" spans="1:4" ht="15" customHeight="1">
      <c r="A9210" s="128">
        <v>34729</v>
      </c>
      <c r="B9210" s="328" t="s">
        <v>44125</v>
      </c>
      <c r="C9210" s="128" t="s">
        <v>19428</v>
      </c>
      <c r="D9210" s="128" t="s">
        <v>47941</v>
      </c>
    </row>
    <row r="9211" spans="1:4" ht="15" customHeight="1">
      <c r="A9211" s="128">
        <v>34734</v>
      </c>
      <c r="B9211" s="328" t="s">
        <v>44126</v>
      </c>
      <c r="C9211" s="128" t="s">
        <v>19428</v>
      </c>
      <c r="D9211" s="128" t="s">
        <v>47942</v>
      </c>
    </row>
    <row r="9212" spans="1:4" ht="15" customHeight="1">
      <c r="A9212" s="128">
        <v>34738</v>
      </c>
      <c r="B9212" s="328" t="s">
        <v>44127</v>
      </c>
      <c r="C9212" s="128" t="s">
        <v>19428</v>
      </c>
      <c r="D9212" s="128" t="s">
        <v>47943</v>
      </c>
    </row>
    <row r="9213" spans="1:4" ht="15" customHeight="1">
      <c r="A9213" s="128">
        <v>2391</v>
      </c>
      <c r="B9213" s="328" t="s">
        <v>44128</v>
      </c>
      <c r="C9213" s="128" t="s">
        <v>19428</v>
      </c>
      <c r="D9213" s="128" t="s">
        <v>47944</v>
      </c>
    </row>
    <row r="9214" spans="1:4" ht="15" customHeight="1">
      <c r="A9214" s="128">
        <v>2374</v>
      </c>
      <c r="B9214" s="328" t="s">
        <v>44129</v>
      </c>
      <c r="C9214" s="128" t="s">
        <v>19428</v>
      </c>
      <c r="D9214" s="128" t="s">
        <v>47945</v>
      </c>
    </row>
    <row r="9215" spans="1:4" ht="15" customHeight="1">
      <c r="A9215" s="128">
        <v>2377</v>
      </c>
      <c r="B9215" s="328" t="s">
        <v>44130</v>
      </c>
      <c r="C9215" s="128" t="s">
        <v>19428</v>
      </c>
      <c r="D9215" s="128" t="s">
        <v>47946</v>
      </c>
    </row>
    <row r="9216" spans="1:4" ht="15" customHeight="1">
      <c r="A9216" s="128">
        <v>2393</v>
      </c>
      <c r="B9216" s="328" t="s">
        <v>44131</v>
      </c>
      <c r="C9216" s="128" t="s">
        <v>19428</v>
      </c>
      <c r="D9216" s="128" t="s">
        <v>47947</v>
      </c>
    </row>
    <row r="9217" spans="1:4" ht="15" customHeight="1">
      <c r="A9217" s="128">
        <v>34705</v>
      </c>
      <c r="B9217" s="328" t="s">
        <v>44132</v>
      </c>
      <c r="C9217" s="128" t="s">
        <v>19428</v>
      </c>
      <c r="D9217" s="128" t="s">
        <v>47948</v>
      </c>
    </row>
    <row r="9218" spans="1:4" ht="15" customHeight="1">
      <c r="A9218" s="128">
        <v>34707</v>
      </c>
      <c r="B9218" s="328" t="s">
        <v>44133</v>
      </c>
      <c r="C9218" s="128" t="s">
        <v>19428</v>
      </c>
      <c r="D9218" s="128" t="s">
        <v>47949</v>
      </c>
    </row>
    <row r="9219" spans="1:4" ht="15" customHeight="1">
      <c r="A9219" s="128">
        <v>2378</v>
      </c>
      <c r="B9219" s="328" t="s">
        <v>44134</v>
      </c>
      <c r="C9219" s="128" t="s">
        <v>19428</v>
      </c>
      <c r="D9219" s="128" t="s">
        <v>47950</v>
      </c>
    </row>
    <row r="9220" spans="1:4" ht="15" customHeight="1">
      <c r="A9220" s="128">
        <v>2379</v>
      </c>
      <c r="B9220" s="328" t="s">
        <v>44135</v>
      </c>
      <c r="C9220" s="128" t="s">
        <v>19428</v>
      </c>
      <c r="D9220" s="128" t="s">
        <v>47950</v>
      </c>
    </row>
    <row r="9221" spans="1:4" ht="15" customHeight="1">
      <c r="A9221" s="128">
        <v>2376</v>
      </c>
      <c r="B9221" s="328" t="s">
        <v>44136</v>
      </c>
      <c r="C9221" s="128" t="s">
        <v>19428</v>
      </c>
      <c r="D9221" s="128" t="s">
        <v>47951</v>
      </c>
    </row>
    <row r="9222" spans="1:4" ht="15" customHeight="1">
      <c r="A9222" s="128">
        <v>2394</v>
      </c>
      <c r="B9222" s="328" t="s">
        <v>44137</v>
      </c>
      <c r="C9222" s="128" t="s">
        <v>19428</v>
      </c>
      <c r="D9222" s="128" t="s">
        <v>47952</v>
      </c>
    </row>
    <row r="9223" spans="1:4" ht="15" customHeight="1">
      <c r="A9223" s="128">
        <v>34686</v>
      </c>
      <c r="B9223" s="328" t="s">
        <v>44138</v>
      </c>
      <c r="C9223" s="128" t="s">
        <v>19428</v>
      </c>
      <c r="D9223" s="128" t="s">
        <v>21684</v>
      </c>
    </row>
    <row r="9224" spans="1:4" ht="15" customHeight="1">
      <c r="A9224" s="128">
        <v>34616</v>
      </c>
      <c r="B9224" s="328" t="s">
        <v>44139</v>
      </c>
      <c r="C9224" s="128" t="s">
        <v>19428</v>
      </c>
      <c r="D9224" s="128" t="s">
        <v>47953</v>
      </c>
    </row>
    <row r="9225" spans="1:4" ht="15" customHeight="1">
      <c r="A9225" s="128">
        <v>34623</v>
      </c>
      <c r="B9225" s="328" t="s">
        <v>44140</v>
      </c>
      <c r="C9225" s="128" t="s">
        <v>19428</v>
      </c>
      <c r="D9225" s="128" t="s">
        <v>47954</v>
      </c>
    </row>
    <row r="9226" spans="1:4" ht="15" customHeight="1">
      <c r="A9226" s="128">
        <v>34628</v>
      </c>
      <c r="B9226" s="328" t="s">
        <v>44141</v>
      </c>
      <c r="C9226" s="128" t="s">
        <v>19428</v>
      </c>
      <c r="D9226" s="128" t="s">
        <v>47955</v>
      </c>
    </row>
    <row r="9227" spans="1:4" ht="15" customHeight="1">
      <c r="A9227" s="128">
        <v>34653</v>
      </c>
      <c r="B9227" s="328" t="s">
        <v>44142</v>
      </c>
      <c r="C9227" s="128" t="s">
        <v>19428</v>
      </c>
      <c r="D9227" s="128" t="s">
        <v>37092</v>
      </c>
    </row>
    <row r="9228" spans="1:4" ht="15" customHeight="1">
      <c r="A9228" s="128">
        <v>34688</v>
      </c>
      <c r="B9228" s="328" t="s">
        <v>44143</v>
      </c>
      <c r="C9228" s="128" t="s">
        <v>19428</v>
      </c>
      <c r="D9228" s="128" t="s">
        <v>38258</v>
      </c>
    </row>
    <row r="9229" spans="1:4" ht="15" customHeight="1">
      <c r="A9229" s="128">
        <v>34709</v>
      </c>
      <c r="B9229" s="328" t="s">
        <v>44144</v>
      </c>
      <c r="C9229" s="128" t="s">
        <v>19428</v>
      </c>
      <c r="D9229" s="128" t="s">
        <v>47956</v>
      </c>
    </row>
    <row r="9230" spans="1:4" ht="15" customHeight="1">
      <c r="A9230" s="128">
        <v>34714</v>
      </c>
      <c r="B9230" s="328" t="s">
        <v>44145</v>
      </c>
      <c r="C9230" s="128" t="s">
        <v>19428</v>
      </c>
      <c r="D9230" s="128" t="s">
        <v>47957</v>
      </c>
    </row>
    <row r="9231" spans="1:4" ht="15" customHeight="1">
      <c r="A9231" s="128">
        <v>2388</v>
      </c>
      <c r="B9231" s="328" t="s">
        <v>44146</v>
      </c>
      <c r="C9231" s="128" t="s">
        <v>19428</v>
      </c>
      <c r="D9231" s="128" t="s">
        <v>47958</v>
      </c>
    </row>
    <row r="9232" spans="1:4" ht="15" customHeight="1">
      <c r="A9232" s="128">
        <v>34606</v>
      </c>
      <c r="B9232" s="328" t="s">
        <v>44147</v>
      </c>
      <c r="C9232" s="128" t="s">
        <v>19428</v>
      </c>
      <c r="D9232" s="128" t="s">
        <v>47959</v>
      </c>
    </row>
    <row r="9233" spans="1:4" ht="15" customHeight="1">
      <c r="A9233" s="128">
        <v>34689</v>
      </c>
      <c r="B9233" s="328" t="s">
        <v>44148</v>
      </c>
      <c r="C9233" s="128" t="s">
        <v>19428</v>
      </c>
      <c r="D9233" s="128" t="s">
        <v>40832</v>
      </c>
    </row>
    <row r="9234" spans="1:4" ht="15" customHeight="1">
      <c r="A9234" s="128">
        <v>2370</v>
      </c>
      <c r="B9234" s="328" t="s">
        <v>44149</v>
      </c>
      <c r="C9234" s="128" t="s">
        <v>19428</v>
      </c>
      <c r="D9234" s="128" t="s">
        <v>22059</v>
      </c>
    </row>
    <row r="9235" spans="1:4" ht="15" customHeight="1">
      <c r="A9235" s="128">
        <v>2386</v>
      </c>
      <c r="B9235" s="328" t="s">
        <v>44150</v>
      </c>
      <c r="C9235" s="128" t="s">
        <v>19428</v>
      </c>
      <c r="D9235" s="128" t="s">
        <v>47960</v>
      </c>
    </row>
    <row r="9236" spans="1:4" ht="15" customHeight="1">
      <c r="A9236" s="128">
        <v>2392</v>
      </c>
      <c r="B9236" s="328" t="s">
        <v>44151</v>
      </c>
      <c r="C9236" s="128" t="s">
        <v>19428</v>
      </c>
      <c r="D9236" s="128" t="s">
        <v>21749</v>
      </c>
    </row>
    <row r="9237" spans="1:4" ht="15" customHeight="1">
      <c r="A9237" s="128">
        <v>2373</v>
      </c>
      <c r="B9237" s="328" t="s">
        <v>44152</v>
      </c>
      <c r="C9237" s="128" t="s">
        <v>19428</v>
      </c>
      <c r="D9237" s="128" t="s">
        <v>47961</v>
      </c>
    </row>
    <row r="9238" spans="1:4" ht="15" customHeight="1">
      <c r="A9238" s="128">
        <v>39465</v>
      </c>
      <c r="B9238" s="328" t="s">
        <v>44153</v>
      </c>
      <c r="C9238" s="128" t="s">
        <v>19428</v>
      </c>
      <c r="D9238" s="128" t="s">
        <v>47962</v>
      </c>
    </row>
    <row r="9239" spans="1:4" ht="15" customHeight="1">
      <c r="A9239" s="128">
        <v>39466</v>
      </c>
      <c r="B9239" s="328" t="s">
        <v>44154</v>
      </c>
      <c r="C9239" s="128" t="s">
        <v>19428</v>
      </c>
      <c r="D9239" s="128" t="s">
        <v>47963</v>
      </c>
    </row>
    <row r="9240" spans="1:4" ht="15" customHeight="1">
      <c r="A9240" s="128">
        <v>39467</v>
      </c>
      <c r="B9240" s="328" t="s">
        <v>44155</v>
      </c>
      <c r="C9240" s="128" t="s">
        <v>19428</v>
      </c>
      <c r="D9240" s="128" t="s">
        <v>19851</v>
      </c>
    </row>
    <row r="9241" spans="1:4" ht="15" customHeight="1">
      <c r="A9241" s="128">
        <v>39468</v>
      </c>
      <c r="B9241" s="328" t="s">
        <v>44156</v>
      </c>
      <c r="C9241" s="128" t="s">
        <v>19428</v>
      </c>
      <c r="D9241" s="128" t="s">
        <v>47964</v>
      </c>
    </row>
    <row r="9242" spans="1:4" ht="15" customHeight="1">
      <c r="A9242" s="128">
        <v>39469</v>
      </c>
      <c r="B9242" s="328" t="s">
        <v>44157</v>
      </c>
      <c r="C9242" s="128" t="s">
        <v>19428</v>
      </c>
      <c r="D9242" s="128" t="s">
        <v>47965</v>
      </c>
    </row>
    <row r="9243" spans="1:4" ht="15" customHeight="1">
      <c r="A9243" s="128">
        <v>39470</v>
      </c>
      <c r="B9243" s="328" t="s">
        <v>44158</v>
      </c>
      <c r="C9243" s="128" t="s">
        <v>19428</v>
      </c>
      <c r="D9243" s="128" t="s">
        <v>47966</v>
      </c>
    </row>
    <row r="9244" spans="1:4" ht="15" customHeight="1">
      <c r="A9244" s="128">
        <v>39471</v>
      </c>
      <c r="B9244" s="328" t="s">
        <v>44159</v>
      </c>
      <c r="C9244" s="128" t="s">
        <v>19428</v>
      </c>
      <c r="D9244" s="128" t="s">
        <v>47967</v>
      </c>
    </row>
    <row r="9245" spans="1:4" ht="15" customHeight="1">
      <c r="A9245" s="128">
        <v>39472</v>
      </c>
      <c r="B9245" s="328" t="s">
        <v>44160</v>
      </c>
      <c r="C9245" s="128" t="s">
        <v>19428</v>
      </c>
      <c r="D9245" s="128" t="s">
        <v>47968</v>
      </c>
    </row>
    <row r="9246" spans="1:4" ht="15" customHeight="1">
      <c r="A9246" s="128">
        <v>39473</v>
      </c>
      <c r="B9246" s="328" t="s">
        <v>44161</v>
      </c>
      <c r="C9246" s="128" t="s">
        <v>19428</v>
      </c>
      <c r="D9246" s="128" t="s">
        <v>47969</v>
      </c>
    </row>
    <row r="9247" spans="1:4" ht="15" customHeight="1">
      <c r="A9247" s="128">
        <v>39474</v>
      </c>
      <c r="B9247" s="328" t="s">
        <v>44162</v>
      </c>
      <c r="C9247" s="128" t="s">
        <v>19428</v>
      </c>
      <c r="D9247" s="128" t="s">
        <v>47970</v>
      </c>
    </row>
    <row r="9248" spans="1:4" ht="15" customHeight="1">
      <c r="A9248" s="128">
        <v>39475</v>
      </c>
      <c r="B9248" s="328" t="s">
        <v>44163</v>
      </c>
      <c r="C9248" s="128" t="s">
        <v>19428</v>
      </c>
      <c r="D9248" s="128" t="s">
        <v>47971</v>
      </c>
    </row>
    <row r="9249" spans="1:4" ht="15" customHeight="1">
      <c r="A9249" s="128">
        <v>39476</v>
      </c>
      <c r="B9249" s="328" t="s">
        <v>44164</v>
      </c>
      <c r="C9249" s="128" t="s">
        <v>19428</v>
      </c>
      <c r="D9249" s="128" t="s">
        <v>47972</v>
      </c>
    </row>
    <row r="9250" spans="1:4" ht="15" customHeight="1">
      <c r="A9250" s="128">
        <v>39477</v>
      </c>
      <c r="B9250" s="328" t="s">
        <v>44165</v>
      </c>
      <c r="C9250" s="128" t="s">
        <v>19428</v>
      </c>
      <c r="D9250" s="128" t="s">
        <v>47973</v>
      </c>
    </row>
    <row r="9251" spans="1:4" ht="15" customHeight="1">
      <c r="A9251" s="128">
        <v>39478</v>
      </c>
      <c r="B9251" s="328" t="s">
        <v>44166</v>
      </c>
      <c r="C9251" s="128" t="s">
        <v>19428</v>
      </c>
      <c r="D9251" s="128" t="s">
        <v>47974</v>
      </c>
    </row>
    <row r="9252" spans="1:4" ht="15" customHeight="1">
      <c r="A9252" s="128">
        <v>39479</v>
      </c>
      <c r="B9252" s="328" t="s">
        <v>44167</v>
      </c>
      <c r="C9252" s="128" t="s">
        <v>19428</v>
      </c>
      <c r="D9252" s="128" t="s">
        <v>47975</v>
      </c>
    </row>
    <row r="9253" spans="1:4" ht="15" customHeight="1">
      <c r="A9253" s="128">
        <v>39480</v>
      </c>
      <c r="B9253" s="328" t="s">
        <v>44168</v>
      </c>
      <c r="C9253" s="128" t="s">
        <v>19428</v>
      </c>
      <c r="D9253" s="128" t="s">
        <v>47976</v>
      </c>
    </row>
    <row r="9254" spans="1:4" ht="15" customHeight="1">
      <c r="A9254" s="128">
        <v>39459</v>
      </c>
      <c r="B9254" s="328" t="s">
        <v>44169</v>
      </c>
      <c r="C9254" s="128" t="s">
        <v>19428</v>
      </c>
      <c r="D9254" s="128" t="s">
        <v>47977</v>
      </c>
    </row>
    <row r="9255" spans="1:4" ht="15" customHeight="1">
      <c r="A9255" s="128">
        <v>39445</v>
      </c>
      <c r="B9255" s="328" t="s">
        <v>44170</v>
      </c>
      <c r="C9255" s="128" t="s">
        <v>19428</v>
      </c>
      <c r="D9255" s="128" t="s">
        <v>47978</v>
      </c>
    </row>
    <row r="9256" spans="1:4" ht="15" customHeight="1">
      <c r="A9256" s="128">
        <v>39446</v>
      </c>
      <c r="B9256" s="328" t="s">
        <v>44171</v>
      </c>
      <c r="C9256" s="128" t="s">
        <v>19428</v>
      </c>
      <c r="D9256" s="128" t="s">
        <v>47979</v>
      </c>
    </row>
    <row r="9257" spans="1:4" ht="15" customHeight="1">
      <c r="A9257" s="128">
        <v>39447</v>
      </c>
      <c r="B9257" s="328" t="s">
        <v>44172</v>
      </c>
      <c r="C9257" s="128" t="s">
        <v>19428</v>
      </c>
      <c r="D9257" s="128" t="s">
        <v>47980</v>
      </c>
    </row>
    <row r="9258" spans="1:4" ht="15" customHeight="1">
      <c r="A9258" s="128">
        <v>39448</v>
      </c>
      <c r="B9258" s="328" t="s">
        <v>44173</v>
      </c>
      <c r="C9258" s="128" t="s">
        <v>19428</v>
      </c>
      <c r="D9258" s="128" t="s">
        <v>47981</v>
      </c>
    </row>
    <row r="9259" spans="1:4" ht="15" customHeight="1">
      <c r="A9259" s="128">
        <v>39450</v>
      </c>
      <c r="B9259" s="328" t="s">
        <v>44174</v>
      </c>
      <c r="C9259" s="128" t="s">
        <v>19428</v>
      </c>
      <c r="D9259" s="128" t="s">
        <v>47982</v>
      </c>
    </row>
    <row r="9260" spans="1:4" ht="15" customHeight="1">
      <c r="A9260" s="128">
        <v>39451</v>
      </c>
      <c r="B9260" s="328" t="s">
        <v>44175</v>
      </c>
      <c r="C9260" s="128" t="s">
        <v>19428</v>
      </c>
      <c r="D9260" s="128" t="s">
        <v>47983</v>
      </c>
    </row>
    <row r="9261" spans="1:4" ht="15" customHeight="1">
      <c r="A9261" s="128">
        <v>39452</v>
      </c>
      <c r="B9261" s="328" t="s">
        <v>44176</v>
      </c>
      <c r="C9261" s="128" t="s">
        <v>19428</v>
      </c>
      <c r="D9261" s="128" t="s">
        <v>47984</v>
      </c>
    </row>
    <row r="9262" spans="1:4" ht="15" customHeight="1">
      <c r="A9262" s="128">
        <v>39523</v>
      </c>
      <c r="B9262" s="328" t="s">
        <v>44177</v>
      </c>
      <c r="C9262" s="128" t="s">
        <v>19428</v>
      </c>
      <c r="D9262" s="128" t="s">
        <v>41288</v>
      </c>
    </row>
    <row r="9263" spans="1:4" ht="15" customHeight="1">
      <c r="A9263" s="128">
        <v>39449</v>
      </c>
      <c r="B9263" s="328" t="s">
        <v>44178</v>
      </c>
      <c r="C9263" s="128" t="s">
        <v>19428</v>
      </c>
      <c r="D9263" s="128" t="s">
        <v>47985</v>
      </c>
    </row>
    <row r="9264" spans="1:4" ht="15" customHeight="1">
      <c r="A9264" s="128">
        <v>39455</v>
      </c>
      <c r="B9264" s="328" t="s">
        <v>44179</v>
      </c>
      <c r="C9264" s="128" t="s">
        <v>19428</v>
      </c>
      <c r="D9264" s="128" t="s">
        <v>47986</v>
      </c>
    </row>
    <row r="9265" spans="1:4" ht="15" customHeight="1">
      <c r="A9265" s="128">
        <v>39456</v>
      </c>
      <c r="B9265" s="328" t="s">
        <v>44180</v>
      </c>
      <c r="C9265" s="128" t="s">
        <v>19428</v>
      </c>
      <c r="D9265" s="128" t="s">
        <v>47987</v>
      </c>
    </row>
    <row r="9266" spans="1:4" ht="15" customHeight="1">
      <c r="A9266" s="128">
        <v>39457</v>
      </c>
      <c r="B9266" s="328" t="s">
        <v>44181</v>
      </c>
      <c r="C9266" s="128" t="s">
        <v>19428</v>
      </c>
      <c r="D9266" s="128" t="s">
        <v>47988</v>
      </c>
    </row>
    <row r="9267" spans="1:4" ht="15" customHeight="1">
      <c r="A9267" s="128">
        <v>39458</v>
      </c>
      <c r="B9267" s="328" t="s">
        <v>44182</v>
      </c>
      <c r="C9267" s="128" t="s">
        <v>19428</v>
      </c>
      <c r="D9267" s="128" t="s">
        <v>47989</v>
      </c>
    </row>
    <row r="9268" spans="1:4" ht="15" customHeight="1">
      <c r="A9268" s="128">
        <v>39464</v>
      </c>
      <c r="B9268" s="328" t="s">
        <v>44183</v>
      </c>
      <c r="C9268" s="128" t="s">
        <v>19428</v>
      </c>
      <c r="D9268" s="128" t="s">
        <v>47990</v>
      </c>
    </row>
    <row r="9269" spans="1:4" ht="15" customHeight="1">
      <c r="A9269" s="128">
        <v>39460</v>
      </c>
      <c r="B9269" s="328" t="s">
        <v>44184</v>
      </c>
      <c r="C9269" s="128" t="s">
        <v>19428</v>
      </c>
      <c r="D9269" s="128" t="s">
        <v>47991</v>
      </c>
    </row>
    <row r="9270" spans="1:4" ht="15" customHeight="1">
      <c r="A9270" s="128">
        <v>39461</v>
      </c>
      <c r="B9270" s="328" t="s">
        <v>44185</v>
      </c>
      <c r="C9270" s="128" t="s">
        <v>19428</v>
      </c>
      <c r="D9270" s="128" t="s">
        <v>47992</v>
      </c>
    </row>
    <row r="9271" spans="1:4" ht="15" customHeight="1">
      <c r="A9271" s="128">
        <v>39462</v>
      </c>
      <c r="B9271" s="328" t="s">
        <v>44186</v>
      </c>
      <c r="C9271" s="128" t="s">
        <v>19428</v>
      </c>
      <c r="D9271" s="128" t="s">
        <v>47993</v>
      </c>
    </row>
    <row r="9272" spans="1:4" ht="15" customHeight="1">
      <c r="A9272" s="128">
        <v>39463</v>
      </c>
      <c r="B9272" s="328" t="s">
        <v>44187</v>
      </c>
      <c r="C9272" s="128" t="s">
        <v>19428</v>
      </c>
      <c r="D9272" s="128" t="s">
        <v>39950</v>
      </c>
    </row>
    <row r="9273" spans="1:4" ht="15" customHeight="1">
      <c r="A9273" s="128">
        <v>26039</v>
      </c>
      <c r="B9273" s="328" t="s">
        <v>44188</v>
      </c>
      <c r="C9273" s="128" t="s">
        <v>19428</v>
      </c>
      <c r="D9273" s="128" t="s">
        <v>47994</v>
      </c>
    </row>
    <row r="9274" spans="1:4" ht="15" customHeight="1">
      <c r="A9274" s="128">
        <v>2401</v>
      </c>
      <c r="B9274" s="328" t="s">
        <v>44189</v>
      </c>
      <c r="C9274" s="128" t="s">
        <v>19428</v>
      </c>
      <c r="D9274" s="128" t="s">
        <v>47995</v>
      </c>
    </row>
    <row r="9275" spans="1:4" ht="15" customHeight="1">
      <c r="A9275" s="128">
        <v>38870</v>
      </c>
      <c r="B9275" s="328" t="s">
        <v>44190</v>
      </c>
      <c r="C9275" s="128" t="s">
        <v>19428</v>
      </c>
      <c r="D9275" s="128" t="s">
        <v>40864</v>
      </c>
    </row>
    <row r="9276" spans="1:4" ht="15" customHeight="1">
      <c r="A9276" s="128">
        <v>38869</v>
      </c>
      <c r="B9276" s="328" t="s">
        <v>44191</v>
      </c>
      <c r="C9276" s="128" t="s">
        <v>19428</v>
      </c>
      <c r="D9276" s="128" t="s">
        <v>47996</v>
      </c>
    </row>
    <row r="9277" spans="1:4" ht="15" customHeight="1">
      <c r="A9277" s="128">
        <v>38872</v>
      </c>
      <c r="B9277" s="328" t="s">
        <v>44192</v>
      </c>
      <c r="C9277" s="128" t="s">
        <v>19428</v>
      </c>
      <c r="D9277" s="128" t="s">
        <v>47997</v>
      </c>
    </row>
    <row r="9278" spans="1:4" ht="15" customHeight="1">
      <c r="A9278" s="128">
        <v>38871</v>
      </c>
      <c r="B9278" s="328" t="s">
        <v>44193</v>
      </c>
      <c r="C9278" s="128" t="s">
        <v>19428</v>
      </c>
      <c r="D9278" s="128" t="s">
        <v>36725</v>
      </c>
    </row>
    <row r="9279" spans="1:4" ht="15" customHeight="1">
      <c r="A9279" s="128">
        <v>39283</v>
      </c>
      <c r="B9279" s="328" t="s">
        <v>44194</v>
      </c>
      <c r="C9279" s="128" t="s">
        <v>19428</v>
      </c>
      <c r="D9279" s="128" t="s">
        <v>47998</v>
      </c>
    </row>
    <row r="9280" spans="1:4" ht="15" customHeight="1">
      <c r="A9280" s="128">
        <v>39284</v>
      </c>
      <c r="B9280" s="328" t="s">
        <v>44195</v>
      </c>
      <c r="C9280" s="128" t="s">
        <v>19428</v>
      </c>
      <c r="D9280" s="128" t="s">
        <v>47999</v>
      </c>
    </row>
    <row r="9281" spans="1:4" ht="15" customHeight="1">
      <c r="A9281" s="128">
        <v>39285</v>
      </c>
      <c r="B9281" s="328" t="s">
        <v>44196</v>
      </c>
      <c r="C9281" s="128" t="s">
        <v>19428</v>
      </c>
      <c r="D9281" s="128" t="s">
        <v>41958</v>
      </c>
    </row>
    <row r="9282" spans="1:4" ht="15" customHeight="1">
      <c r="A9282" s="128">
        <v>39286</v>
      </c>
      <c r="B9282" s="328" t="s">
        <v>44197</v>
      </c>
      <c r="C9282" s="128" t="s">
        <v>19428</v>
      </c>
      <c r="D9282" s="128" t="s">
        <v>48000</v>
      </c>
    </row>
    <row r="9283" spans="1:4" ht="15" customHeight="1">
      <c r="A9283" s="128">
        <v>39287</v>
      </c>
      <c r="B9283" s="328" t="s">
        <v>44198</v>
      </c>
      <c r="C9283" s="128" t="s">
        <v>19428</v>
      </c>
      <c r="D9283" s="128" t="s">
        <v>37050</v>
      </c>
    </row>
    <row r="9284" spans="1:4" ht="15" customHeight="1">
      <c r="A9284" s="128">
        <v>39288</v>
      </c>
      <c r="B9284" s="328" t="s">
        <v>44199</v>
      </c>
      <c r="C9284" s="128" t="s">
        <v>19428</v>
      </c>
      <c r="D9284" s="128" t="s">
        <v>47822</v>
      </c>
    </row>
    <row r="9285" spans="1:4" ht="15" customHeight="1">
      <c r="A9285" s="128">
        <v>44476</v>
      </c>
      <c r="B9285" s="328" t="s">
        <v>44200</v>
      </c>
      <c r="C9285" s="128" t="s">
        <v>19429</v>
      </c>
      <c r="D9285" s="128" t="s">
        <v>48001</v>
      </c>
    </row>
    <row r="9286" spans="1:4" ht="15" customHeight="1">
      <c r="A9286" s="128">
        <v>10629</v>
      </c>
      <c r="B9286" s="328" t="s">
        <v>44201</v>
      </c>
      <c r="C9286" s="128" t="s">
        <v>19429</v>
      </c>
      <c r="D9286" s="128" t="s">
        <v>37794</v>
      </c>
    </row>
    <row r="9287" spans="1:4" ht="15" customHeight="1">
      <c r="A9287" s="128">
        <v>10698</v>
      </c>
      <c r="B9287" s="328" t="s">
        <v>44202</v>
      </c>
      <c r="C9287" s="128" t="s">
        <v>19429</v>
      </c>
      <c r="D9287" s="128" t="s">
        <v>48002</v>
      </c>
    </row>
    <row r="9288" spans="1:4" ht="15" customHeight="1">
      <c r="A9288" s="128">
        <v>40521</v>
      </c>
      <c r="B9288" s="328" t="s">
        <v>44203</v>
      </c>
      <c r="C9288" s="128" t="s">
        <v>19428</v>
      </c>
      <c r="D9288" s="128" t="s">
        <v>48003</v>
      </c>
    </row>
    <row r="9289" spans="1:4" ht="15" customHeight="1">
      <c r="A9289" s="128">
        <v>2432</v>
      </c>
      <c r="B9289" s="328" t="s">
        <v>44204</v>
      </c>
      <c r="C9289" s="128" t="s">
        <v>19428</v>
      </c>
      <c r="D9289" s="128" t="s">
        <v>19460</v>
      </c>
    </row>
    <row r="9290" spans="1:4" ht="15" customHeight="1">
      <c r="A9290" s="128">
        <v>2433</v>
      </c>
      <c r="B9290" s="328" t="s">
        <v>44205</v>
      </c>
      <c r="C9290" s="128" t="s">
        <v>19428</v>
      </c>
      <c r="D9290" s="128" t="s">
        <v>36441</v>
      </c>
    </row>
    <row r="9291" spans="1:4" ht="15" customHeight="1">
      <c r="A9291" s="128">
        <v>2418</v>
      </c>
      <c r="B9291" s="328" t="s">
        <v>44206</v>
      </c>
      <c r="C9291" s="128" t="s">
        <v>19428</v>
      </c>
      <c r="D9291" s="128" t="s">
        <v>19130</v>
      </c>
    </row>
    <row r="9292" spans="1:4" ht="15" customHeight="1">
      <c r="A9292" s="128">
        <v>2420</v>
      </c>
      <c r="B9292" s="328" t="s">
        <v>44207</v>
      </c>
      <c r="C9292" s="128" t="s">
        <v>19428</v>
      </c>
      <c r="D9292" s="128" t="s">
        <v>19641</v>
      </c>
    </row>
    <row r="9293" spans="1:4" ht="15" customHeight="1">
      <c r="A9293" s="128">
        <v>11447</v>
      </c>
      <c r="B9293" s="328" t="s">
        <v>44208</v>
      </c>
      <c r="C9293" s="128" t="s">
        <v>19428</v>
      </c>
      <c r="D9293" s="128" t="s">
        <v>19469</v>
      </c>
    </row>
    <row r="9294" spans="1:4" ht="15" customHeight="1">
      <c r="A9294" s="128">
        <v>11451</v>
      </c>
      <c r="B9294" s="328" t="s">
        <v>44209</v>
      </c>
      <c r="C9294" s="128" t="s">
        <v>19428</v>
      </c>
      <c r="D9294" s="128" t="s">
        <v>48004</v>
      </c>
    </row>
    <row r="9295" spans="1:4" ht="15" customHeight="1">
      <c r="A9295" s="128">
        <v>11116</v>
      </c>
      <c r="B9295" s="328" t="s">
        <v>44210</v>
      </c>
      <c r="C9295" s="128" t="s">
        <v>19428</v>
      </c>
      <c r="D9295" s="128" t="s">
        <v>48005</v>
      </c>
    </row>
    <row r="9296" spans="1:4" ht="15" customHeight="1">
      <c r="A9296" s="128">
        <v>38411</v>
      </c>
      <c r="B9296" s="328" t="s">
        <v>44211</v>
      </c>
      <c r="C9296" s="128" t="s">
        <v>19428</v>
      </c>
      <c r="D9296" s="128" t="s">
        <v>48006</v>
      </c>
    </row>
    <row r="9297" spans="1:4" ht="15" customHeight="1">
      <c r="A9297" s="128">
        <v>38189</v>
      </c>
      <c r="B9297" s="328" t="s">
        <v>44212</v>
      </c>
      <c r="C9297" s="128" t="s">
        <v>19428</v>
      </c>
      <c r="D9297" s="128" t="s">
        <v>48007</v>
      </c>
    </row>
    <row r="9298" spans="1:4" ht="15" customHeight="1">
      <c r="A9298" s="128">
        <v>38190</v>
      </c>
      <c r="B9298" s="328" t="s">
        <v>44213</v>
      </c>
      <c r="C9298" s="128" t="s">
        <v>19428</v>
      </c>
      <c r="D9298" s="128" t="s">
        <v>48008</v>
      </c>
    </row>
    <row r="9299" spans="1:4" ht="15" customHeight="1">
      <c r="A9299" s="128">
        <v>7608</v>
      </c>
      <c r="B9299" s="328" t="s">
        <v>44214</v>
      </c>
      <c r="C9299" s="128" t="s">
        <v>19428</v>
      </c>
      <c r="D9299" s="128" t="s">
        <v>36565</v>
      </c>
    </row>
    <row r="9300" spans="1:4" ht="15" customHeight="1">
      <c r="A9300" s="128">
        <v>1370</v>
      </c>
      <c r="B9300" s="328" t="s">
        <v>44215</v>
      </c>
      <c r="C9300" s="128" t="s">
        <v>19428</v>
      </c>
      <c r="D9300" s="128" t="s">
        <v>48009</v>
      </c>
    </row>
    <row r="9301" spans="1:4" ht="15" customHeight="1">
      <c r="A9301" s="128">
        <v>36516</v>
      </c>
      <c r="B9301" s="328" t="s">
        <v>44216</v>
      </c>
      <c r="C9301" s="128" t="s">
        <v>19428</v>
      </c>
      <c r="D9301" s="128" t="s">
        <v>48010</v>
      </c>
    </row>
    <row r="9302" spans="1:4" ht="15" customHeight="1">
      <c r="A9302" s="128">
        <v>34777</v>
      </c>
      <c r="B9302" s="328" t="s">
        <v>44217</v>
      </c>
      <c r="C9302" s="128" t="s">
        <v>19428</v>
      </c>
      <c r="D9302" s="128" t="s">
        <v>19449</v>
      </c>
    </row>
    <row r="9303" spans="1:4" ht="15" customHeight="1">
      <c r="A9303" s="128">
        <v>7272</v>
      </c>
      <c r="B9303" s="328" t="s">
        <v>44218</v>
      </c>
      <c r="C9303" s="128" t="s">
        <v>19428</v>
      </c>
      <c r="D9303" s="128" t="s">
        <v>48011</v>
      </c>
    </row>
    <row r="9304" spans="1:4" ht="15" customHeight="1">
      <c r="A9304" s="128">
        <v>10605</v>
      </c>
      <c r="B9304" s="328" t="s">
        <v>44219</v>
      </c>
      <c r="C9304" s="128" t="s">
        <v>19428</v>
      </c>
      <c r="D9304" s="128" t="s">
        <v>19894</v>
      </c>
    </row>
    <row r="9305" spans="1:4" ht="15" customHeight="1">
      <c r="A9305" s="128">
        <v>10604</v>
      </c>
      <c r="B9305" s="328" t="s">
        <v>44220</v>
      </c>
      <c r="C9305" s="128" t="s">
        <v>19428</v>
      </c>
      <c r="D9305" s="128" t="s">
        <v>21682</v>
      </c>
    </row>
    <row r="9306" spans="1:4" ht="15" customHeight="1">
      <c r="A9306" s="128">
        <v>672</v>
      </c>
      <c r="B9306" s="328" t="s">
        <v>44221</v>
      </c>
      <c r="C9306" s="128" t="s">
        <v>19428</v>
      </c>
      <c r="D9306" s="128" t="s">
        <v>36681</v>
      </c>
    </row>
    <row r="9307" spans="1:4" ht="15" customHeight="1">
      <c r="A9307" s="128">
        <v>668</v>
      </c>
      <c r="B9307" s="328" t="s">
        <v>44222</v>
      </c>
      <c r="C9307" s="128" t="s">
        <v>19428</v>
      </c>
      <c r="D9307" s="128" t="s">
        <v>18635</v>
      </c>
    </row>
    <row r="9308" spans="1:4" ht="15" customHeight="1">
      <c r="A9308" s="128">
        <v>10578</v>
      </c>
      <c r="B9308" s="328" t="s">
        <v>44223</v>
      </c>
      <c r="C9308" s="128" t="s">
        <v>19428</v>
      </c>
      <c r="D9308" s="128" t="s">
        <v>21681</v>
      </c>
    </row>
    <row r="9309" spans="1:4" ht="15" customHeight="1">
      <c r="A9309" s="128">
        <v>666</v>
      </c>
      <c r="B9309" s="328" t="s">
        <v>44224</v>
      </c>
      <c r="C9309" s="128" t="s">
        <v>19428</v>
      </c>
      <c r="D9309" s="128" t="s">
        <v>38253</v>
      </c>
    </row>
    <row r="9310" spans="1:4" ht="15" customHeight="1">
      <c r="A9310" s="128">
        <v>665</v>
      </c>
      <c r="B9310" s="328" t="s">
        <v>44225</v>
      </c>
      <c r="C9310" s="128" t="s">
        <v>19428</v>
      </c>
      <c r="D9310" s="128" t="s">
        <v>22074</v>
      </c>
    </row>
    <row r="9311" spans="1:4" ht="15" customHeight="1">
      <c r="A9311" s="128">
        <v>10577</v>
      </c>
      <c r="B9311" s="328" t="s">
        <v>44226</v>
      </c>
      <c r="C9311" s="128" t="s">
        <v>19428</v>
      </c>
      <c r="D9311" s="128" t="s">
        <v>48012</v>
      </c>
    </row>
    <row r="9312" spans="1:4" ht="15" customHeight="1">
      <c r="A9312" s="128">
        <v>10583</v>
      </c>
      <c r="B9312" s="328" t="s">
        <v>44227</v>
      </c>
      <c r="C9312" s="128" t="s">
        <v>19428</v>
      </c>
      <c r="D9312" s="128" t="s">
        <v>47855</v>
      </c>
    </row>
    <row r="9313" spans="1:4" ht="15" customHeight="1">
      <c r="A9313" s="128">
        <v>10579</v>
      </c>
      <c r="B9313" s="328" t="s">
        <v>44228</v>
      </c>
      <c r="C9313" s="128" t="s">
        <v>19428</v>
      </c>
      <c r="D9313" s="128" t="s">
        <v>18497</v>
      </c>
    </row>
    <row r="9314" spans="1:4" ht="15" customHeight="1">
      <c r="A9314" s="128">
        <v>10582</v>
      </c>
      <c r="B9314" s="328" t="s">
        <v>44229</v>
      </c>
      <c r="C9314" s="128" t="s">
        <v>19428</v>
      </c>
      <c r="D9314" s="128" t="s">
        <v>18988</v>
      </c>
    </row>
    <row r="9315" spans="1:4" ht="15" customHeight="1">
      <c r="A9315" s="128">
        <v>2436</v>
      </c>
      <c r="B9315" s="328" t="s">
        <v>44230</v>
      </c>
      <c r="C9315" s="128" t="s">
        <v>19434</v>
      </c>
      <c r="D9315" s="128" t="s">
        <v>19022</v>
      </c>
    </row>
    <row r="9316" spans="1:4" ht="15" customHeight="1">
      <c r="A9316" s="128">
        <v>40918</v>
      </c>
      <c r="B9316" s="328" t="s">
        <v>44231</v>
      </c>
      <c r="C9316" s="128" t="s">
        <v>19435</v>
      </c>
      <c r="D9316" s="128" t="s">
        <v>37403</v>
      </c>
    </row>
    <row r="9317" spans="1:4" ht="15" customHeight="1">
      <c r="A9317" s="128">
        <v>2439</v>
      </c>
      <c r="B9317" s="328" t="s">
        <v>44232</v>
      </c>
      <c r="C9317" s="128" t="s">
        <v>19434</v>
      </c>
      <c r="D9317" s="128" t="s">
        <v>19123</v>
      </c>
    </row>
    <row r="9318" spans="1:4" ht="15" customHeight="1">
      <c r="A9318" s="128">
        <v>40923</v>
      </c>
      <c r="B9318" s="328" t="s">
        <v>44233</v>
      </c>
      <c r="C9318" s="128" t="s">
        <v>19435</v>
      </c>
      <c r="D9318" s="128" t="s">
        <v>37797</v>
      </c>
    </row>
    <row r="9319" spans="1:4" ht="15" customHeight="1">
      <c r="A9319" s="128">
        <v>10998</v>
      </c>
      <c r="B9319" s="328" t="s">
        <v>44234</v>
      </c>
      <c r="C9319" s="128" t="s">
        <v>19431</v>
      </c>
      <c r="D9319" s="128" t="s">
        <v>48013</v>
      </c>
    </row>
    <row r="9320" spans="1:4" ht="15" customHeight="1">
      <c r="A9320" s="128">
        <v>11002</v>
      </c>
      <c r="B9320" s="328" t="s">
        <v>44235</v>
      </c>
      <c r="C9320" s="128" t="s">
        <v>19431</v>
      </c>
      <c r="D9320" s="128" t="s">
        <v>40954</v>
      </c>
    </row>
    <row r="9321" spans="1:4" ht="15" customHeight="1">
      <c r="A9321" s="128">
        <v>10999</v>
      </c>
      <c r="B9321" s="328" t="s">
        <v>44236</v>
      </c>
      <c r="C9321" s="128" t="s">
        <v>19431</v>
      </c>
      <c r="D9321" s="128" t="s">
        <v>48014</v>
      </c>
    </row>
    <row r="9322" spans="1:4" ht="15" customHeight="1">
      <c r="A9322" s="128">
        <v>10997</v>
      </c>
      <c r="B9322" s="328" t="s">
        <v>44237</v>
      </c>
      <c r="C9322" s="128" t="s">
        <v>19431</v>
      </c>
      <c r="D9322" s="128" t="s">
        <v>18751</v>
      </c>
    </row>
    <row r="9323" spans="1:4" ht="15" customHeight="1">
      <c r="A9323" s="128">
        <v>2685</v>
      </c>
      <c r="B9323" s="328" t="s">
        <v>44238</v>
      </c>
      <c r="C9323" s="128" t="s">
        <v>19430</v>
      </c>
      <c r="D9323" s="128" t="s">
        <v>18827</v>
      </c>
    </row>
    <row r="9324" spans="1:4" ht="15" customHeight="1">
      <c r="A9324" s="128">
        <v>2680</v>
      </c>
      <c r="B9324" s="328" t="s">
        <v>44239</v>
      </c>
      <c r="C9324" s="128" t="s">
        <v>19430</v>
      </c>
      <c r="D9324" s="128" t="s">
        <v>19244</v>
      </c>
    </row>
    <row r="9325" spans="1:4" ht="15" customHeight="1">
      <c r="A9325" s="128">
        <v>2684</v>
      </c>
      <c r="B9325" s="328" t="s">
        <v>44240</v>
      </c>
      <c r="C9325" s="128" t="s">
        <v>19430</v>
      </c>
      <c r="D9325" s="128" t="s">
        <v>19670</v>
      </c>
    </row>
    <row r="9326" spans="1:4" ht="15" customHeight="1">
      <c r="A9326" s="128">
        <v>2673</v>
      </c>
      <c r="B9326" s="328" t="s">
        <v>44241</v>
      </c>
      <c r="C9326" s="128" t="s">
        <v>19430</v>
      </c>
      <c r="D9326" s="128" t="s">
        <v>19671</v>
      </c>
    </row>
    <row r="9327" spans="1:4" ht="15" customHeight="1">
      <c r="A9327" s="128">
        <v>2681</v>
      </c>
      <c r="B9327" s="328" t="s">
        <v>44242</v>
      </c>
      <c r="C9327" s="128" t="s">
        <v>19430</v>
      </c>
      <c r="D9327" s="128" t="s">
        <v>19259</v>
      </c>
    </row>
    <row r="9328" spans="1:4" ht="15" customHeight="1">
      <c r="A9328" s="128">
        <v>2682</v>
      </c>
      <c r="B9328" s="328" t="s">
        <v>44243</v>
      </c>
      <c r="C9328" s="128" t="s">
        <v>19430</v>
      </c>
      <c r="D9328" s="128" t="s">
        <v>19292</v>
      </c>
    </row>
    <row r="9329" spans="1:4" ht="15" customHeight="1">
      <c r="A9329" s="128">
        <v>2686</v>
      </c>
      <c r="B9329" s="328" t="s">
        <v>44244</v>
      </c>
      <c r="C9329" s="128" t="s">
        <v>19430</v>
      </c>
      <c r="D9329" s="128" t="s">
        <v>19653</v>
      </c>
    </row>
    <row r="9330" spans="1:4" ht="15" customHeight="1">
      <c r="A9330" s="128">
        <v>2674</v>
      </c>
      <c r="B9330" s="328" t="s">
        <v>44245</v>
      </c>
      <c r="C9330" s="128" t="s">
        <v>19430</v>
      </c>
      <c r="D9330" s="128" t="s">
        <v>19156</v>
      </c>
    </row>
    <row r="9331" spans="1:4" ht="15" customHeight="1">
      <c r="A9331" s="128">
        <v>2683</v>
      </c>
      <c r="B9331" s="328" t="s">
        <v>44246</v>
      </c>
      <c r="C9331" s="128" t="s">
        <v>19430</v>
      </c>
      <c r="D9331" s="128" t="s">
        <v>19672</v>
      </c>
    </row>
    <row r="9332" spans="1:4" ht="15" customHeight="1">
      <c r="A9332" s="128">
        <v>2676</v>
      </c>
      <c r="B9332" s="328" t="s">
        <v>44247</v>
      </c>
      <c r="C9332" s="128" t="s">
        <v>19430</v>
      </c>
      <c r="D9332" s="128" t="s">
        <v>19226</v>
      </c>
    </row>
    <row r="9333" spans="1:4" ht="15" customHeight="1">
      <c r="A9333" s="128">
        <v>2678</v>
      </c>
      <c r="B9333" s="328" t="s">
        <v>44248</v>
      </c>
      <c r="C9333" s="128" t="s">
        <v>19430</v>
      </c>
      <c r="D9333" s="128" t="s">
        <v>19314</v>
      </c>
    </row>
    <row r="9334" spans="1:4" ht="15" customHeight="1">
      <c r="A9334" s="128">
        <v>2679</v>
      </c>
      <c r="B9334" s="328" t="s">
        <v>44249</v>
      </c>
      <c r="C9334" s="128" t="s">
        <v>19430</v>
      </c>
      <c r="D9334" s="128" t="s">
        <v>18641</v>
      </c>
    </row>
    <row r="9335" spans="1:4" ht="15" customHeight="1">
      <c r="A9335" s="128">
        <v>12070</v>
      </c>
      <c r="B9335" s="328" t="s">
        <v>44250</v>
      </c>
      <c r="C9335" s="128" t="s">
        <v>19430</v>
      </c>
      <c r="D9335" s="128" t="s">
        <v>19673</v>
      </c>
    </row>
    <row r="9336" spans="1:4" ht="15" customHeight="1">
      <c r="A9336" s="128">
        <v>2675</v>
      </c>
      <c r="B9336" s="328" t="s">
        <v>44251</v>
      </c>
      <c r="C9336" s="128" t="s">
        <v>19430</v>
      </c>
      <c r="D9336" s="128" t="s">
        <v>19174</v>
      </c>
    </row>
    <row r="9337" spans="1:4" ht="15" customHeight="1">
      <c r="A9337" s="128">
        <v>12067</v>
      </c>
      <c r="B9337" s="328" t="s">
        <v>44252</v>
      </c>
      <c r="C9337" s="128" t="s">
        <v>19430</v>
      </c>
      <c r="D9337" s="128" t="s">
        <v>19139</v>
      </c>
    </row>
    <row r="9338" spans="1:4" ht="15" customHeight="1">
      <c r="A9338" s="128">
        <v>21136</v>
      </c>
      <c r="B9338" s="328" t="s">
        <v>44253</v>
      </c>
      <c r="C9338" s="128" t="s">
        <v>19430</v>
      </c>
      <c r="D9338" s="128" t="s">
        <v>19032</v>
      </c>
    </row>
    <row r="9339" spans="1:4" ht="15" customHeight="1">
      <c r="A9339" s="128">
        <v>21128</v>
      </c>
      <c r="B9339" s="328" t="s">
        <v>44254</v>
      </c>
      <c r="C9339" s="128" t="s">
        <v>19430</v>
      </c>
      <c r="D9339" s="128" t="s">
        <v>19011</v>
      </c>
    </row>
    <row r="9340" spans="1:4" ht="15" customHeight="1">
      <c r="A9340" s="128">
        <v>21130</v>
      </c>
      <c r="B9340" s="328" t="s">
        <v>44255</v>
      </c>
      <c r="C9340" s="128" t="s">
        <v>19430</v>
      </c>
      <c r="D9340" s="128" t="s">
        <v>37341</v>
      </c>
    </row>
    <row r="9341" spans="1:4" ht="15" customHeight="1">
      <c r="A9341" s="128">
        <v>21135</v>
      </c>
      <c r="B9341" s="328" t="s">
        <v>44256</v>
      </c>
      <c r="C9341" s="128" t="s">
        <v>19430</v>
      </c>
      <c r="D9341" s="128" t="s">
        <v>18883</v>
      </c>
    </row>
    <row r="9342" spans="1:4" ht="15" customHeight="1">
      <c r="A9342" s="128">
        <v>40401</v>
      </c>
      <c r="B9342" s="328" t="s">
        <v>44257</v>
      </c>
      <c r="C9342" s="128" t="s">
        <v>19430</v>
      </c>
      <c r="D9342" s="128" t="s">
        <v>36652</v>
      </c>
    </row>
    <row r="9343" spans="1:4" ht="15" customHeight="1">
      <c r="A9343" s="128">
        <v>40402</v>
      </c>
      <c r="B9343" s="328" t="s">
        <v>44258</v>
      </c>
      <c r="C9343" s="128" t="s">
        <v>19430</v>
      </c>
      <c r="D9343" s="128" t="s">
        <v>48015</v>
      </c>
    </row>
    <row r="9344" spans="1:4" ht="15" customHeight="1">
      <c r="A9344" s="128">
        <v>40400</v>
      </c>
      <c r="B9344" s="328" t="s">
        <v>44259</v>
      </c>
      <c r="C9344" s="128" t="s">
        <v>19430</v>
      </c>
      <c r="D9344" s="128" t="s">
        <v>19585</v>
      </c>
    </row>
    <row r="9345" spans="1:4" ht="15" customHeight="1">
      <c r="A9345" s="128">
        <v>2504</v>
      </c>
      <c r="B9345" s="328" t="s">
        <v>44260</v>
      </c>
      <c r="C9345" s="128" t="s">
        <v>19430</v>
      </c>
      <c r="D9345" s="128" t="s">
        <v>19321</v>
      </c>
    </row>
    <row r="9346" spans="1:4" ht="15" customHeight="1">
      <c r="A9346" s="128">
        <v>2501</v>
      </c>
      <c r="B9346" s="328" t="s">
        <v>44261</v>
      </c>
      <c r="C9346" s="128" t="s">
        <v>19430</v>
      </c>
      <c r="D9346" s="128" t="s">
        <v>22040</v>
      </c>
    </row>
    <row r="9347" spans="1:4" ht="15" customHeight="1">
      <c r="A9347" s="128">
        <v>2502</v>
      </c>
      <c r="B9347" s="328" t="s">
        <v>44262</v>
      </c>
      <c r="C9347" s="128" t="s">
        <v>19430</v>
      </c>
      <c r="D9347" s="128" t="s">
        <v>18522</v>
      </c>
    </row>
    <row r="9348" spans="1:4" ht="15" customHeight="1">
      <c r="A9348" s="128">
        <v>2503</v>
      </c>
      <c r="B9348" s="328" t="s">
        <v>44263</v>
      </c>
      <c r="C9348" s="128" t="s">
        <v>19430</v>
      </c>
      <c r="D9348" s="128" t="s">
        <v>21808</v>
      </c>
    </row>
    <row r="9349" spans="1:4" ht="15" customHeight="1">
      <c r="A9349" s="128">
        <v>2500</v>
      </c>
      <c r="B9349" s="328" t="s">
        <v>44264</v>
      </c>
      <c r="C9349" s="128" t="s">
        <v>19430</v>
      </c>
      <c r="D9349" s="128" t="s">
        <v>37798</v>
      </c>
    </row>
    <row r="9350" spans="1:4" ht="15" customHeight="1">
      <c r="A9350" s="128">
        <v>2505</v>
      </c>
      <c r="B9350" s="328" t="s">
        <v>44265</v>
      </c>
      <c r="C9350" s="128" t="s">
        <v>19430</v>
      </c>
      <c r="D9350" s="128" t="s">
        <v>37799</v>
      </c>
    </row>
    <row r="9351" spans="1:4" ht="15" customHeight="1">
      <c r="A9351" s="128">
        <v>12056</v>
      </c>
      <c r="B9351" s="328" t="s">
        <v>44266</v>
      </c>
      <c r="C9351" s="128" t="s">
        <v>19430</v>
      </c>
      <c r="D9351" s="128" t="s">
        <v>21954</v>
      </c>
    </row>
    <row r="9352" spans="1:4" ht="15" customHeight="1">
      <c r="A9352" s="128">
        <v>12057</v>
      </c>
      <c r="B9352" s="328" t="s">
        <v>44267</v>
      </c>
      <c r="C9352" s="128" t="s">
        <v>19430</v>
      </c>
      <c r="D9352" s="128" t="s">
        <v>37389</v>
      </c>
    </row>
    <row r="9353" spans="1:4" ht="15" customHeight="1">
      <c r="A9353" s="128">
        <v>12059</v>
      </c>
      <c r="B9353" s="328" t="s">
        <v>44268</v>
      </c>
      <c r="C9353" s="128" t="s">
        <v>19430</v>
      </c>
      <c r="D9353" s="128" t="s">
        <v>19362</v>
      </c>
    </row>
    <row r="9354" spans="1:4" ht="15" customHeight="1">
      <c r="A9354" s="128">
        <v>12058</v>
      </c>
      <c r="B9354" s="328" t="s">
        <v>44269</v>
      </c>
      <c r="C9354" s="128" t="s">
        <v>19430</v>
      </c>
      <c r="D9354" s="128" t="s">
        <v>19065</v>
      </c>
    </row>
    <row r="9355" spans="1:4" ht="15" customHeight="1">
      <c r="A9355" s="128">
        <v>12060</v>
      </c>
      <c r="B9355" s="328" t="s">
        <v>44270</v>
      </c>
      <c r="C9355" s="128" t="s">
        <v>19430</v>
      </c>
      <c r="D9355" s="128" t="s">
        <v>37800</v>
      </c>
    </row>
    <row r="9356" spans="1:4" ht="15" customHeight="1">
      <c r="A9356" s="128">
        <v>12061</v>
      </c>
      <c r="B9356" s="328" t="s">
        <v>44271</v>
      </c>
      <c r="C9356" s="128" t="s">
        <v>19430</v>
      </c>
      <c r="D9356" s="128" t="s">
        <v>18960</v>
      </c>
    </row>
    <row r="9357" spans="1:4" ht="15" customHeight="1">
      <c r="A9357" s="128">
        <v>12062</v>
      </c>
      <c r="B9357" s="328" t="s">
        <v>44272</v>
      </c>
      <c r="C9357" s="128" t="s">
        <v>19430</v>
      </c>
      <c r="D9357" s="128" t="s">
        <v>18450</v>
      </c>
    </row>
    <row r="9358" spans="1:4" ht="15" customHeight="1">
      <c r="A9358" s="128">
        <v>21137</v>
      </c>
      <c r="B9358" s="328" t="s">
        <v>44273</v>
      </c>
      <c r="C9358" s="128" t="s">
        <v>19430</v>
      </c>
      <c r="D9358" s="128" t="s">
        <v>18404</v>
      </c>
    </row>
    <row r="9359" spans="1:4" ht="15" customHeight="1">
      <c r="A9359" s="128">
        <v>2687</v>
      </c>
      <c r="B9359" s="328" t="s">
        <v>44274</v>
      </c>
      <c r="C9359" s="128" t="s">
        <v>19430</v>
      </c>
      <c r="D9359" s="128" t="s">
        <v>18394</v>
      </c>
    </row>
    <row r="9360" spans="1:4" ht="15" customHeight="1">
      <c r="A9360" s="128">
        <v>2689</v>
      </c>
      <c r="B9360" s="328" t="s">
        <v>44275</v>
      </c>
      <c r="C9360" s="128" t="s">
        <v>19430</v>
      </c>
      <c r="D9360" s="128" t="s">
        <v>18710</v>
      </c>
    </row>
    <row r="9361" spans="1:4" ht="15" customHeight="1">
      <c r="A9361" s="128">
        <v>2688</v>
      </c>
      <c r="B9361" s="328" t="s">
        <v>44276</v>
      </c>
      <c r="C9361" s="128" t="s">
        <v>19430</v>
      </c>
      <c r="D9361" s="128" t="s">
        <v>19674</v>
      </c>
    </row>
    <row r="9362" spans="1:4" ht="15" customHeight="1">
      <c r="A9362" s="128">
        <v>2690</v>
      </c>
      <c r="B9362" s="328" t="s">
        <v>44277</v>
      </c>
      <c r="C9362" s="128" t="s">
        <v>19430</v>
      </c>
      <c r="D9362" s="128" t="s">
        <v>19536</v>
      </c>
    </row>
    <row r="9363" spans="1:4" ht="15" customHeight="1">
      <c r="A9363" s="128">
        <v>39243</v>
      </c>
      <c r="B9363" s="328" t="s">
        <v>44278</v>
      </c>
      <c r="C9363" s="128" t="s">
        <v>19430</v>
      </c>
      <c r="D9363" s="128" t="s">
        <v>18527</v>
      </c>
    </row>
    <row r="9364" spans="1:4" ht="15" customHeight="1">
      <c r="A9364" s="128">
        <v>39244</v>
      </c>
      <c r="B9364" s="328" t="s">
        <v>44279</v>
      </c>
      <c r="C9364" s="128" t="s">
        <v>19430</v>
      </c>
      <c r="D9364" s="128" t="s">
        <v>18693</v>
      </c>
    </row>
    <row r="9365" spans="1:4" ht="15" customHeight="1">
      <c r="A9365" s="128">
        <v>39245</v>
      </c>
      <c r="B9365" s="328" t="s">
        <v>44280</v>
      </c>
      <c r="C9365" s="128" t="s">
        <v>19430</v>
      </c>
      <c r="D9365" s="128" t="s">
        <v>19464</v>
      </c>
    </row>
    <row r="9366" spans="1:4" ht="15" customHeight="1">
      <c r="A9366" s="128">
        <v>39254</v>
      </c>
      <c r="B9366" s="328" t="s">
        <v>44281</v>
      </c>
      <c r="C9366" s="128" t="s">
        <v>19430</v>
      </c>
      <c r="D9366" s="128" t="s">
        <v>19675</v>
      </c>
    </row>
    <row r="9367" spans="1:4" ht="15" customHeight="1">
      <c r="A9367" s="128">
        <v>39255</v>
      </c>
      <c r="B9367" s="328" t="s">
        <v>44282</v>
      </c>
      <c r="C9367" s="128" t="s">
        <v>19430</v>
      </c>
      <c r="D9367" s="128" t="s">
        <v>19124</v>
      </c>
    </row>
    <row r="9368" spans="1:4" ht="15" customHeight="1">
      <c r="A9368" s="128">
        <v>39253</v>
      </c>
      <c r="B9368" s="328" t="s">
        <v>44283</v>
      </c>
      <c r="C9368" s="128" t="s">
        <v>19430</v>
      </c>
      <c r="D9368" s="128" t="s">
        <v>19044</v>
      </c>
    </row>
    <row r="9369" spans="1:4" ht="15" customHeight="1">
      <c r="A9369" s="128">
        <v>39246</v>
      </c>
      <c r="B9369" s="328" t="s">
        <v>44284</v>
      </c>
      <c r="C9369" s="128" t="s">
        <v>19430</v>
      </c>
      <c r="D9369" s="128" t="s">
        <v>19188</v>
      </c>
    </row>
    <row r="9370" spans="1:4" ht="15" customHeight="1">
      <c r="A9370" s="128">
        <v>39247</v>
      </c>
      <c r="B9370" s="328" t="s">
        <v>44285</v>
      </c>
      <c r="C9370" s="128" t="s">
        <v>19430</v>
      </c>
      <c r="D9370" s="128" t="s">
        <v>19965</v>
      </c>
    </row>
    <row r="9371" spans="1:4" ht="15" customHeight="1">
      <c r="A9371" s="128">
        <v>2446</v>
      </c>
      <c r="B9371" s="328" t="s">
        <v>44286</v>
      </c>
      <c r="C9371" s="128" t="s">
        <v>19430</v>
      </c>
      <c r="D9371" s="128" t="s">
        <v>19658</v>
      </c>
    </row>
    <row r="9372" spans="1:4" ht="15" customHeight="1">
      <c r="A9372" s="128">
        <v>2442</v>
      </c>
      <c r="B9372" s="328" t="s">
        <v>44287</v>
      </c>
      <c r="C9372" s="128" t="s">
        <v>19430</v>
      </c>
      <c r="D9372" s="128" t="s">
        <v>19201</v>
      </c>
    </row>
    <row r="9373" spans="1:4" ht="15" customHeight="1">
      <c r="A9373" s="128">
        <v>39248</v>
      </c>
      <c r="B9373" s="328" t="s">
        <v>44288</v>
      </c>
      <c r="C9373" s="128" t="s">
        <v>19430</v>
      </c>
      <c r="D9373" s="128" t="s">
        <v>18376</v>
      </c>
    </row>
    <row r="9374" spans="1:4" ht="15" customHeight="1">
      <c r="A9374" s="128">
        <v>2438</v>
      </c>
      <c r="B9374" s="328" t="s">
        <v>44289</v>
      </c>
      <c r="C9374" s="128" t="s">
        <v>19434</v>
      </c>
      <c r="D9374" s="128" t="s">
        <v>21950</v>
      </c>
    </row>
    <row r="9375" spans="1:4" ht="15" customHeight="1">
      <c r="A9375" s="128">
        <v>40922</v>
      </c>
      <c r="B9375" s="328" t="s">
        <v>44290</v>
      </c>
      <c r="C9375" s="128" t="s">
        <v>19435</v>
      </c>
      <c r="D9375" s="128" t="s">
        <v>37801</v>
      </c>
    </row>
    <row r="9376" spans="1:4" ht="15" customHeight="1">
      <c r="A9376" s="128">
        <v>36486</v>
      </c>
      <c r="B9376" s="328" t="s">
        <v>44291</v>
      </c>
      <c r="C9376" s="128" t="s">
        <v>19428</v>
      </c>
      <c r="D9376" s="128" t="s">
        <v>48016</v>
      </c>
    </row>
    <row r="9377" spans="1:4" ht="15" customHeight="1">
      <c r="A9377" s="128">
        <v>37777</v>
      </c>
      <c r="B9377" s="328" t="s">
        <v>44292</v>
      </c>
      <c r="C9377" s="128" t="s">
        <v>19428</v>
      </c>
      <c r="D9377" s="128" t="s">
        <v>48017</v>
      </c>
    </row>
    <row r="9378" spans="1:4" ht="15" customHeight="1">
      <c r="A9378" s="128">
        <v>12624</v>
      </c>
      <c r="B9378" s="328" t="s">
        <v>44293</v>
      </c>
      <c r="C9378" s="128" t="s">
        <v>19428</v>
      </c>
      <c r="D9378" s="128" t="s">
        <v>19183</v>
      </c>
    </row>
    <row r="9379" spans="1:4" ht="15" customHeight="1">
      <c r="A9379" s="128">
        <v>517</v>
      </c>
      <c r="B9379" s="328" t="s">
        <v>44294</v>
      </c>
      <c r="C9379" s="128" t="s">
        <v>19432</v>
      </c>
      <c r="D9379" s="128" t="s">
        <v>19030</v>
      </c>
    </row>
    <row r="9380" spans="1:4" ht="15" customHeight="1">
      <c r="A9380" s="128">
        <v>41904</v>
      </c>
      <c r="B9380" s="328" t="s">
        <v>44295</v>
      </c>
      <c r="C9380" s="128" t="s">
        <v>19439</v>
      </c>
      <c r="D9380" s="128" t="s">
        <v>48018</v>
      </c>
    </row>
    <row r="9381" spans="1:4" ht="15" customHeight="1">
      <c r="A9381" s="128">
        <v>41903</v>
      </c>
      <c r="B9381" s="328" t="s">
        <v>44296</v>
      </c>
      <c r="C9381" s="128" t="s">
        <v>19431</v>
      </c>
      <c r="D9381" s="128" t="s">
        <v>18390</v>
      </c>
    </row>
    <row r="9382" spans="1:4" ht="15" customHeight="1">
      <c r="A9382" s="128">
        <v>37534</v>
      </c>
      <c r="B9382" s="328" t="s">
        <v>44297</v>
      </c>
      <c r="C9382" s="128" t="s">
        <v>19431</v>
      </c>
      <c r="D9382" s="128" t="s">
        <v>36684</v>
      </c>
    </row>
    <row r="9383" spans="1:4" ht="15" customHeight="1">
      <c r="A9383" s="128">
        <v>37535</v>
      </c>
      <c r="B9383" s="328" t="s">
        <v>44298</v>
      </c>
      <c r="C9383" s="128" t="s">
        <v>19431</v>
      </c>
      <c r="D9383" s="128" t="s">
        <v>36684</v>
      </c>
    </row>
    <row r="9384" spans="1:4" ht="15" customHeight="1">
      <c r="A9384" s="128">
        <v>37533</v>
      </c>
      <c r="B9384" s="328" t="s">
        <v>44299</v>
      </c>
      <c r="C9384" s="128" t="s">
        <v>19431</v>
      </c>
      <c r="D9384" s="128" t="s">
        <v>36684</v>
      </c>
    </row>
    <row r="9385" spans="1:4" ht="15" customHeight="1">
      <c r="A9385" s="128">
        <v>37537</v>
      </c>
      <c r="B9385" s="328" t="s">
        <v>44300</v>
      </c>
      <c r="C9385" s="128" t="s">
        <v>19431</v>
      </c>
      <c r="D9385" s="128" t="s">
        <v>21703</v>
      </c>
    </row>
    <row r="9386" spans="1:4" ht="15" customHeight="1">
      <c r="A9386" s="128">
        <v>37536</v>
      </c>
      <c r="B9386" s="328" t="s">
        <v>44301</v>
      </c>
      <c r="C9386" s="128" t="s">
        <v>19431</v>
      </c>
      <c r="D9386" s="128" t="s">
        <v>21703</v>
      </c>
    </row>
    <row r="9387" spans="1:4" ht="15" customHeight="1">
      <c r="A9387" s="128">
        <v>37532</v>
      </c>
      <c r="B9387" s="328" t="s">
        <v>44302</v>
      </c>
      <c r="C9387" s="128" t="s">
        <v>19431</v>
      </c>
      <c r="D9387" s="128" t="s">
        <v>21703</v>
      </c>
    </row>
    <row r="9388" spans="1:4" ht="15" customHeight="1">
      <c r="A9388" s="128">
        <v>2696</v>
      </c>
      <c r="B9388" s="328" t="s">
        <v>44303</v>
      </c>
      <c r="C9388" s="128" t="s">
        <v>19434</v>
      </c>
      <c r="D9388" s="128" t="s">
        <v>19022</v>
      </c>
    </row>
    <row r="9389" spans="1:4" ht="15" customHeight="1">
      <c r="A9389" s="128">
        <v>40928</v>
      </c>
      <c r="B9389" s="328" t="s">
        <v>44304</v>
      </c>
      <c r="C9389" s="128" t="s">
        <v>19435</v>
      </c>
      <c r="D9389" s="128" t="s">
        <v>37403</v>
      </c>
    </row>
    <row r="9390" spans="1:4" ht="15" customHeight="1">
      <c r="A9390" s="128">
        <v>4083</v>
      </c>
      <c r="B9390" s="328" t="s">
        <v>44305</v>
      </c>
      <c r="C9390" s="128" t="s">
        <v>19434</v>
      </c>
      <c r="D9390" s="128" t="s">
        <v>36888</v>
      </c>
    </row>
    <row r="9391" spans="1:4" ht="15" customHeight="1">
      <c r="A9391" s="128">
        <v>40818</v>
      </c>
      <c r="B9391" s="328" t="s">
        <v>44306</v>
      </c>
      <c r="C9391" s="128" t="s">
        <v>19435</v>
      </c>
      <c r="D9391" s="128" t="s">
        <v>37802</v>
      </c>
    </row>
    <row r="9392" spans="1:4" ht="15" customHeight="1">
      <c r="A9392" s="128">
        <v>43146</v>
      </c>
      <c r="B9392" s="328" t="s">
        <v>44307</v>
      </c>
      <c r="C9392" s="128" t="s">
        <v>19431</v>
      </c>
      <c r="D9392" s="128" t="s">
        <v>18554</v>
      </c>
    </row>
    <row r="9393" spans="1:4" ht="15" customHeight="1">
      <c r="A9393" s="128">
        <v>2705</v>
      </c>
      <c r="B9393" s="328" t="s">
        <v>44308</v>
      </c>
      <c r="C9393" s="128" t="s">
        <v>21974</v>
      </c>
      <c r="D9393" s="128" t="s">
        <v>19501</v>
      </c>
    </row>
    <row r="9394" spans="1:4" ht="15" customHeight="1">
      <c r="A9394" s="128">
        <v>14250</v>
      </c>
      <c r="B9394" s="328" t="s">
        <v>44309</v>
      </c>
      <c r="C9394" s="128" t="s">
        <v>21974</v>
      </c>
      <c r="D9394" s="128" t="s">
        <v>19530</v>
      </c>
    </row>
    <row r="9395" spans="1:4" ht="15" customHeight="1">
      <c r="A9395" s="128">
        <v>11683</v>
      </c>
      <c r="B9395" s="328" t="s">
        <v>44310</v>
      </c>
      <c r="C9395" s="128" t="s">
        <v>19428</v>
      </c>
      <c r="D9395" s="128" t="s">
        <v>48019</v>
      </c>
    </row>
    <row r="9396" spans="1:4" ht="15" customHeight="1">
      <c r="A9396" s="128">
        <v>11684</v>
      </c>
      <c r="B9396" s="328" t="s">
        <v>44311</v>
      </c>
      <c r="C9396" s="128" t="s">
        <v>19428</v>
      </c>
      <c r="D9396" s="128" t="s">
        <v>19993</v>
      </c>
    </row>
    <row r="9397" spans="1:4" ht="15" customHeight="1">
      <c r="A9397" s="128">
        <v>6141</v>
      </c>
      <c r="B9397" s="328" t="s">
        <v>44312</v>
      </c>
      <c r="C9397" s="128" t="s">
        <v>19428</v>
      </c>
      <c r="D9397" s="128" t="s">
        <v>19236</v>
      </c>
    </row>
    <row r="9398" spans="1:4" ht="15" customHeight="1">
      <c r="A9398" s="128">
        <v>11681</v>
      </c>
      <c r="B9398" s="328" t="s">
        <v>44313</v>
      </c>
      <c r="C9398" s="128" t="s">
        <v>19428</v>
      </c>
      <c r="D9398" s="128" t="s">
        <v>18432</v>
      </c>
    </row>
    <row r="9399" spans="1:4" ht="15" customHeight="1">
      <c r="A9399" s="128">
        <v>2706</v>
      </c>
      <c r="B9399" s="328" t="s">
        <v>44314</v>
      </c>
      <c r="C9399" s="128" t="s">
        <v>19434</v>
      </c>
      <c r="D9399" s="128" t="s">
        <v>48020</v>
      </c>
    </row>
    <row r="9400" spans="1:4" ht="15" customHeight="1">
      <c r="A9400" s="128">
        <v>40811</v>
      </c>
      <c r="B9400" s="328" t="s">
        <v>44315</v>
      </c>
      <c r="C9400" s="128" t="s">
        <v>19435</v>
      </c>
      <c r="D9400" s="128" t="s">
        <v>48021</v>
      </c>
    </row>
    <row r="9401" spans="1:4" ht="15" customHeight="1">
      <c r="A9401" s="128">
        <v>2707</v>
      </c>
      <c r="B9401" s="328" t="s">
        <v>44316</v>
      </c>
      <c r="C9401" s="128" t="s">
        <v>19434</v>
      </c>
      <c r="D9401" s="128" t="s">
        <v>48022</v>
      </c>
    </row>
    <row r="9402" spans="1:4" ht="15" customHeight="1">
      <c r="A9402" s="128">
        <v>40813</v>
      </c>
      <c r="B9402" s="328" t="s">
        <v>44317</v>
      </c>
      <c r="C9402" s="128" t="s">
        <v>19435</v>
      </c>
      <c r="D9402" s="128" t="s">
        <v>48023</v>
      </c>
    </row>
    <row r="9403" spans="1:4" ht="15" customHeight="1">
      <c r="A9403" s="128">
        <v>2708</v>
      </c>
      <c r="B9403" s="328" t="s">
        <v>44318</v>
      </c>
      <c r="C9403" s="128" t="s">
        <v>19434</v>
      </c>
      <c r="D9403" s="128" t="s">
        <v>48024</v>
      </c>
    </row>
    <row r="9404" spans="1:4" ht="15" customHeight="1">
      <c r="A9404" s="128">
        <v>40814</v>
      </c>
      <c r="B9404" s="328" t="s">
        <v>44319</v>
      </c>
      <c r="C9404" s="128" t="s">
        <v>19435</v>
      </c>
      <c r="D9404" s="128" t="s">
        <v>48025</v>
      </c>
    </row>
    <row r="9405" spans="1:4" ht="15" customHeight="1">
      <c r="A9405" s="128">
        <v>34779</v>
      </c>
      <c r="B9405" s="328" t="s">
        <v>44320</v>
      </c>
      <c r="C9405" s="128" t="s">
        <v>19434</v>
      </c>
      <c r="D9405" s="128" t="s">
        <v>48026</v>
      </c>
    </row>
    <row r="9406" spans="1:4" ht="15" customHeight="1">
      <c r="A9406" s="128">
        <v>40936</v>
      </c>
      <c r="B9406" s="328" t="s">
        <v>44321</v>
      </c>
      <c r="C9406" s="128" t="s">
        <v>19435</v>
      </c>
      <c r="D9406" s="128" t="s">
        <v>48027</v>
      </c>
    </row>
    <row r="9407" spans="1:4" ht="15" customHeight="1">
      <c r="A9407" s="128">
        <v>34780</v>
      </c>
      <c r="B9407" s="328" t="s">
        <v>44322</v>
      </c>
      <c r="C9407" s="128" t="s">
        <v>19434</v>
      </c>
      <c r="D9407" s="128" t="s">
        <v>48028</v>
      </c>
    </row>
    <row r="9408" spans="1:4" ht="15" customHeight="1">
      <c r="A9408" s="128">
        <v>40937</v>
      </c>
      <c r="B9408" s="328" t="s">
        <v>44323</v>
      </c>
      <c r="C9408" s="128" t="s">
        <v>19435</v>
      </c>
      <c r="D9408" s="128" t="s">
        <v>48029</v>
      </c>
    </row>
    <row r="9409" spans="1:4" ht="15" customHeight="1">
      <c r="A9409" s="128">
        <v>34782</v>
      </c>
      <c r="B9409" s="328" t="s">
        <v>44324</v>
      </c>
      <c r="C9409" s="128" t="s">
        <v>19434</v>
      </c>
      <c r="D9409" s="128" t="s">
        <v>48030</v>
      </c>
    </row>
    <row r="9410" spans="1:4" ht="15" customHeight="1">
      <c r="A9410" s="128">
        <v>40938</v>
      </c>
      <c r="B9410" s="328" t="s">
        <v>44325</v>
      </c>
      <c r="C9410" s="128" t="s">
        <v>19435</v>
      </c>
      <c r="D9410" s="128" t="s">
        <v>48031</v>
      </c>
    </row>
    <row r="9411" spans="1:4" ht="15" customHeight="1">
      <c r="A9411" s="128">
        <v>34783</v>
      </c>
      <c r="B9411" s="328" t="s">
        <v>44326</v>
      </c>
      <c r="C9411" s="128" t="s">
        <v>19434</v>
      </c>
      <c r="D9411" s="128" t="s">
        <v>48032</v>
      </c>
    </row>
    <row r="9412" spans="1:4" ht="15" customHeight="1">
      <c r="A9412" s="128">
        <v>40939</v>
      </c>
      <c r="B9412" s="328" t="s">
        <v>44327</v>
      </c>
      <c r="C9412" s="128" t="s">
        <v>19435</v>
      </c>
      <c r="D9412" s="128" t="s">
        <v>48033</v>
      </c>
    </row>
    <row r="9413" spans="1:4" ht="15" customHeight="1">
      <c r="A9413" s="128">
        <v>34785</v>
      </c>
      <c r="B9413" s="328" t="s">
        <v>44328</v>
      </c>
      <c r="C9413" s="128" t="s">
        <v>19434</v>
      </c>
      <c r="D9413" s="128" t="s">
        <v>48034</v>
      </c>
    </row>
    <row r="9414" spans="1:4" ht="15" customHeight="1">
      <c r="A9414" s="128">
        <v>40940</v>
      </c>
      <c r="B9414" s="328" t="s">
        <v>44329</v>
      </c>
      <c r="C9414" s="128" t="s">
        <v>19435</v>
      </c>
      <c r="D9414" s="128" t="s">
        <v>48035</v>
      </c>
    </row>
    <row r="9415" spans="1:4" ht="15" customHeight="1">
      <c r="A9415" s="128">
        <v>38403</v>
      </c>
      <c r="B9415" s="328" t="s">
        <v>44330</v>
      </c>
      <c r="C9415" s="128" t="s">
        <v>19428</v>
      </c>
      <c r="D9415" s="128" t="s">
        <v>21934</v>
      </c>
    </row>
    <row r="9416" spans="1:4" ht="15" customHeight="1">
      <c r="A9416" s="128">
        <v>43482</v>
      </c>
      <c r="B9416" s="328" t="s">
        <v>44331</v>
      </c>
      <c r="C9416" s="128" t="s">
        <v>19434</v>
      </c>
      <c r="D9416" s="128" t="s">
        <v>18697</v>
      </c>
    </row>
    <row r="9417" spans="1:4" ht="15" customHeight="1">
      <c r="A9417" s="128">
        <v>43494</v>
      </c>
      <c r="B9417" s="328" t="s">
        <v>44332</v>
      </c>
      <c r="C9417" s="128" t="s">
        <v>19435</v>
      </c>
      <c r="D9417" s="128" t="s">
        <v>19678</v>
      </c>
    </row>
    <row r="9418" spans="1:4" ht="15" customHeight="1">
      <c r="A9418" s="128">
        <v>43483</v>
      </c>
      <c r="B9418" s="328" t="s">
        <v>44333</v>
      </c>
      <c r="C9418" s="128" t="s">
        <v>19434</v>
      </c>
      <c r="D9418" s="128" t="s">
        <v>19558</v>
      </c>
    </row>
    <row r="9419" spans="1:4" ht="15" customHeight="1">
      <c r="A9419" s="128">
        <v>43495</v>
      </c>
      <c r="B9419" s="328" t="s">
        <v>44334</v>
      </c>
      <c r="C9419" s="128" t="s">
        <v>19435</v>
      </c>
      <c r="D9419" s="128" t="s">
        <v>19679</v>
      </c>
    </row>
    <row r="9420" spans="1:4" ht="15" customHeight="1">
      <c r="A9420" s="128">
        <v>43484</v>
      </c>
      <c r="B9420" s="328" t="s">
        <v>44335</v>
      </c>
      <c r="C9420" s="128" t="s">
        <v>19434</v>
      </c>
      <c r="D9420" s="128" t="s">
        <v>18676</v>
      </c>
    </row>
    <row r="9421" spans="1:4" ht="15" customHeight="1">
      <c r="A9421" s="128">
        <v>43496</v>
      </c>
      <c r="B9421" s="328" t="s">
        <v>44336</v>
      </c>
      <c r="C9421" s="128" t="s">
        <v>19435</v>
      </c>
      <c r="D9421" s="128" t="s">
        <v>19680</v>
      </c>
    </row>
    <row r="9422" spans="1:4" ht="15" customHeight="1">
      <c r="A9422" s="128">
        <v>43485</v>
      </c>
      <c r="B9422" s="328" t="s">
        <v>44337</v>
      </c>
      <c r="C9422" s="128" t="s">
        <v>19434</v>
      </c>
      <c r="D9422" s="128" t="s">
        <v>19681</v>
      </c>
    </row>
    <row r="9423" spans="1:4" ht="15" customHeight="1">
      <c r="A9423" s="128">
        <v>43497</v>
      </c>
      <c r="B9423" s="328" t="s">
        <v>44338</v>
      </c>
      <c r="C9423" s="128" t="s">
        <v>19435</v>
      </c>
      <c r="D9423" s="128" t="s">
        <v>19682</v>
      </c>
    </row>
    <row r="9424" spans="1:4" ht="15" customHeight="1">
      <c r="A9424" s="128">
        <v>43487</v>
      </c>
      <c r="B9424" s="328" t="s">
        <v>44339</v>
      </c>
      <c r="C9424" s="128" t="s">
        <v>19434</v>
      </c>
      <c r="D9424" s="128" t="s">
        <v>18400</v>
      </c>
    </row>
    <row r="9425" spans="1:4" ht="15" customHeight="1">
      <c r="A9425" s="128">
        <v>43499</v>
      </c>
      <c r="B9425" s="328" t="s">
        <v>44340</v>
      </c>
      <c r="C9425" s="128" t="s">
        <v>19435</v>
      </c>
      <c r="D9425" s="128" t="s">
        <v>19683</v>
      </c>
    </row>
    <row r="9426" spans="1:4" ht="15" customHeight="1">
      <c r="A9426" s="128">
        <v>43486</v>
      </c>
      <c r="B9426" s="328" t="s">
        <v>44341</v>
      </c>
      <c r="C9426" s="128" t="s">
        <v>19434</v>
      </c>
      <c r="D9426" s="128" t="s">
        <v>18694</v>
      </c>
    </row>
    <row r="9427" spans="1:4" ht="15" customHeight="1">
      <c r="A9427" s="128">
        <v>43498</v>
      </c>
      <c r="B9427" s="328" t="s">
        <v>44342</v>
      </c>
      <c r="C9427" s="128" t="s">
        <v>19435</v>
      </c>
      <c r="D9427" s="128" t="s">
        <v>19684</v>
      </c>
    </row>
    <row r="9428" spans="1:4" ht="15" customHeight="1">
      <c r="A9428" s="128">
        <v>43488</v>
      </c>
      <c r="B9428" s="328" t="s">
        <v>44343</v>
      </c>
      <c r="C9428" s="128" t="s">
        <v>19434</v>
      </c>
      <c r="D9428" s="128" t="s">
        <v>18399</v>
      </c>
    </row>
    <row r="9429" spans="1:4" ht="15" customHeight="1">
      <c r="A9429" s="128">
        <v>43500</v>
      </c>
      <c r="B9429" s="328" t="s">
        <v>44344</v>
      </c>
      <c r="C9429" s="128" t="s">
        <v>19435</v>
      </c>
      <c r="D9429" s="128" t="s">
        <v>19685</v>
      </c>
    </row>
    <row r="9430" spans="1:4" ht="15" customHeight="1">
      <c r="A9430" s="128">
        <v>43489</v>
      </c>
      <c r="B9430" s="328" t="s">
        <v>44345</v>
      </c>
      <c r="C9430" s="128" t="s">
        <v>19434</v>
      </c>
      <c r="D9430" s="128" t="s">
        <v>19353</v>
      </c>
    </row>
    <row r="9431" spans="1:4" ht="15" customHeight="1">
      <c r="A9431" s="128">
        <v>43501</v>
      </c>
      <c r="B9431" s="328" t="s">
        <v>44346</v>
      </c>
      <c r="C9431" s="128" t="s">
        <v>19435</v>
      </c>
      <c r="D9431" s="128" t="s">
        <v>19686</v>
      </c>
    </row>
    <row r="9432" spans="1:4" ht="15" customHeight="1">
      <c r="A9432" s="128">
        <v>43490</v>
      </c>
      <c r="B9432" s="328" t="s">
        <v>44347</v>
      </c>
      <c r="C9432" s="128" t="s">
        <v>19434</v>
      </c>
      <c r="D9432" s="128" t="s">
        <v>18537</v>
      </c>
    </row>
    <row r="9433" spans="1:4" ht="15" customHeight="1">
      <c r="A9433" s="128">
        <v>43502</v>
      </c>
      <c r="B9433" s="328" t="s">
        <v>44348</v>
      </c>
      <c r="C9433" s="128" t="s">
        <v>19435</v>
      </c>
      <c r="D9433" s="128" t="s">
        <v>19687</v>
      </c>
    </row>
    <row r="9434" spans="1:4" ht="15" customHeight="1">
      <c r="A9434" s="128">
        <v>43491</v>
      </c>
      <c r="B9434" s="328" t="s">
        <v>44349</v>
      </c>
      <c r="C9434" s="128" t="s">
        <v>19434</v>
      </c>
      <c r="D9434" s="128" t="s">
        <v>19253</v>
      </c>
    </row>
    <row r="9435" spans="1:4" ht="15" customHeight="1">
      <c r="A9435" s="128">
        <v>43503</v>
      </c>
      <c r="B9435" s="328" t="s">
        <v>44350</v>
      </c>
      <c r="C9435" s="128" t="s">
        <v>19435</v>
      </c>
      <c r="D9435" s="128" t="s">
        <v>19688</v>
      </c>
    </row>
    <row r="9436" spans="1:4" ht="15" customHeight="1">
      <c r="A9436" s="128">
        <v>43492</v>
      </c>
      <c r="B9436" s="328" t="s">
        <v>44351</v>
      </c>
      <c r="C9436" s="128" t="s">
        <v>19434</v>
      </c>
      <c r="D9436" s="128" t="s">
        <v>18479</v>
      </c>
    </row>
    <row r="9437" spans="1:4" ht="15" customHeight="1">
      <c r="A9437" s="128">
        <v>43504</v>
      </c>
      <c r="B9437" s="328" t="s">
        <v>44352</v>
      </c>
      <c r="C9437" s="128" t="s">
        <v>19435</v>
      </c>
      <c r="D9437" s="128" t="s">
        <v>19689</v>
      </c>
    </row>
    <row r="9438" spans="1:4" ht="15" customHeight="1">
      <c r="A9438" s="128">
        <v>43493</v>
      </c>
      <c r="B9438" s="328" t="s">
        <v>44353</v>
      </c>
      <c r="C9438" s="128" t="s">
        <v>19434</v>
      </c>
      <c r="D9438" s="128" t="s">
        <v>19310</v>
      </c>
    </row>
    <row r="9439" spans="1:4" ht="15" customHeight="1">
      <c r="A9439" s="128">
        <v>43505</v>
      </c>
      <c r="B9439" s="328" t="s">
        <v>44354</v>
      </c>
      <c r="C9439" s="128" t="s">
        <v>19435</v>
      </c>
      <c r="D9439" s="128" t="s">
        <v>19690</v>
      </c>
    </row>
    <row r="9440" spans="1:4" ht="15" customHeight="1">
      <c r="A9440" s="128">
        <v>37774</v>
      </c>
      <c r="B9440" s="328" t="s">
        <v>44355</v>
      </c>
      <c r="C9440" s="128" t="s">
        <v>19428</v>
      </c>
      <c r="D9440" s="128" t="s">
        <v>48036</v>
      </c>
    </row>
    <row r="9441" spans="1:4" ht="15" customHeight="1">
      <c r="A9441" s="128">
        <v>38630</v>
      </c>
      <c r="B9441" s="328" t="s">
        <v>44356</v>
      </c>
      <c r="C9441" s="128" t="s">
        <v>19428</v>
      </c>
      <c r="D9441" s="128" t="s">
        <v>37805</v>
      </c>
    </row>
    <row r="9442" spans="1:4" ht="15" customHeight="1">
      <c r="A9442" s="128">
        <v>38629</v>
      </c>
      <c r="B9442" s="328" t="s">
        <v>44357</v>
      </c>
      <c r="C9442" s="128" t="s">
        <v>19428</v>
      </c>
      <c r="D9442" s="128" t="s">
        <v>37806</v>
      </c>
    </row>
    <row r="9443" spans="1:4" ht="15" customHeight="1">
      <c r="A9443" s="128">
        <v>38476</v>
      </c>
      <c r="B9443" s="328" t="s">
        <v>44358</v>
      </c>
      <c r="C9443" s="128" t="s">
        <v>19428</v>
      </c>
      <c r="D9443" s="128" t="s">
        <v>37807</v>
      </c>
    </row>
    <row r="9444" spans="1:4" ht="15" customHeight="1">
      <c r="A9444" s="128">
        <v>38477</v>
      </c>
      <c r="B9444" s="328" t="s">
        <v>44359</v>
      </c>
      <c r="C9444" s="128" t="s">
        <v>19428</v>
      </c>
      <c r="D9444" s="128" t="s">
        <v>37808</v>
      </c>
    </row>
    <row r="9445" spans="1:4" ht="15" customHeight="1">
      <c r="A9445" s="128">
        <v>40635</v>
      </c>
      <c r="B9445" s="328" t="s">
        <v>44360</v>
      </c>
      <c r="C9445" s="128" t="s">
        <v>19428</v>
      </c>
      <c r="D9445" s="128" t="s">
        <v>48037</v>
      </c>
    </row>
    <row r="9446" spans="1:4" ht="15" customHeight="1">
      <c r="A9446" s="128">
        <v>36483</v>
      </c>
      <c r="B9446" s="328" t="s">
        <v>44361</v>
      </c>
      <c r="C9446" s="128" t="s">
        <v>19428</v>
      </c>
      <c r="D9446" s="128" t="s">
        <v>48038</v>
      </c>
    </row>
    <row r="9447" spans="1:4" ht="15" customHeight="1">
      <c r="A9447" s="128">
        <v>14525</v>
      </c>
      <c r="B9447" s="328" t="s">
        <v>44362</v>
      </c>
      <c r="C9447" s="128" t="s">
        <v>19428</v>
      </c>
      <c r="D9447" s="128" t="s">
        <v>48039</v>
      </c>
    </row>
    <row r="9448" spans="1:4" ht="15" customHeight="1">
      <c r="A9448" s="128">
        <v>36482</v>
      </c>
      <c r="B9448" s="328" t="s">
        <v>44363</v>
      </c>
      <c r="C9448" s="128" t="s">
        <v>19428</v>
      </c>
      <c r="D9448" s="128" t="s">
        <v>48040</v>
      </c>
    </row>
    <row r="9449" spans="1:4" ht="15" customHeight="1">
      <c r="A9449" s="128">
        <v>36408</v>
      </c>
      <c r="B9449" s="328" t="s">
        <v>44364</v>
      </c>
      <c r="C9449" s="128" t="s">
        <v>19428</v>
      </c>
      <c r="D9449" s="128" t="s">
        <v>48041</v>
      </c>
    </row>
    <row r="9450" spans="1:4" ht="15" customHeight="1">
      <c r="A9450" s="128">
        <v>2723</v>
      </c>
      <c r="B9450" s="328" t="s">
        <v>44365</v>
      </c>
      <c r="C9450" s="128" t="s">
        <v>19428</v>
      </c>
      <c r="D9450" s="128" t="s">
        <v>48042</v>
      </c>
    </row>
    <row r="9451" spans="1:4" ht="15" customHeight="1">
      <c r="A9451" s="128">
        <v>36481</v>
      </c>
      <c r="B9451" s="328" t="s">
        <v>44366</v>
      </c>
      <c r="C9451" s="128" t="s">
        <v>19428</v>
      </c>
      <c r="D9451" s="128" t="s">
        <v>48043</v>
      </c>
    </row>
    <row r="9452" spans="1:4" ht="15" customHeight="1">
      <c r="A9452" s="128">
        <v>10685</v>
      </c>
      <c r="B9452" s="328" t="s">
        <v>44367</v>
      </c>
      <c r="C9452" s="128" t="s">
        <v>19428</v>
      </c>
      <c r="D9452" s="128" t="s">
        <v>48044</v>
      </c>
    </row>
    <row r="9453" spans="1:4" ht="15" customHeight="1">
      <c r="A9453" s="128">
        <v>40636</v>
      </c>
      <c r="B9453" s="328" t="s">
        <v>44368</v>
      </c>
      <c r="C9453" s="128" t="s">
        <v>19428</v>
      </c>
      <c r="D9453" s="128" t="s">
        <v>48045</v>
      </c>
    </row>
    <row r="9454" spans="1:4" ht="15" customHeight="1">
      <c r="A9454" s="128">
        <v>4111</v>
      </c>
      <c r="B9454" s="328" t="s">
        <v>44369</v>
      </c>
      <c r="C9454" s="128" t="s">
        <v>19428</v>
      </c>
      <c r="D9454" s="128" t="s">
        <v>37809</v>
      </c>
    </row>
    <row r="9455" spans="1:4" ht="15" customHeight="1">
      <c r="A9455" s="128">
        <v>44538</v>
      </c>
      <c r="B9455" s="328" t="s">
        <v>44370</v>
      </c>
      <c r="C9455" s="128" t="s">
        <v>19428</v>
      </c>
      <c r="D9455" s="128" t="s">
        <v>48046</v>
      </c>
    </row>
    <row r="9456" spans="1:4" ht="15" customHeight="1">
      <c r="A9456" s="128">
        <v>12</v>
      </c>
      <c r="B9456" s="328" t="s">
        <v>44371</v>
      </c>
      <c r="C9456" s="128" t="s">
        <v>19428</v>
      </c>
      <c r="D9456" s="128" t="s">
        <v>19554</v>
      </c>
    </row>
    <row r="9457" spans="1:4" ht="15" customHeight="1">
      <c r="A9457" s="128">
        <v>37554</v>
      </c>
      <c r="B9457" s="328" t="s">
        <v>44372</v>
      </c>
      <c r="C9457" s="128" t="s">
        <v>19428</v>
      </c>
      <c r="D9457" s="128" t="s">
        <v>22046</v>
      </c>
    </row>
    <row r="9458" spans="1:4" ht="15" customHeight="1">
      <c r="A9458" s="128">
        <v>37555</v>
      </c>
      <c r="B9458" s="328" t="s">
        <v>44373</v>
      </c>
      <c r="C9458" s="128" t="s">
        <v>19428</v>
      </c>
      <c r="D9458" s="128" t="s">
        <v>37810</v>
      </c>
    </row>
    <row r="9459" spans="1:4" ht="15" customHeight="1">
      <c r="A9459" s="128">
        <v>10902</v>
      </c>
      <c r="B9459" s="328" t="s">
        <v>44374</v>
      </c>
      <c r="C9459" s="128" t="s">
        <v>19428</v>
      </c>
      <c r="D9459" s="128" t="s">
        <v>37811</v>
      </c>
    </row>
    <row r="9460" spans="1:4" ht="15" customHeight="1">
      <c r="A9460" s="128">
        <v>20965</v>
      </c>
      <c r="B9460" s="328" t="s">
        <v>44375</v>
      </c>
      <c r="C9460" s="128" t="s">
        <v>19428</v>
      </c>
      <c r="D9460" s="128" t="s">
        <v>37812</v>
      </c>
    </row>
    <row r="9461" spans="1:4" ht="15" customHeight="1">
      <c r="A9461" s="128">
        <v>20966</v>
      </c>
      <c r="B9461" s="328" t="s">
        <v>44376</v>
      </c>
      <c r="C9461" s="128" t="s">
        <v>19428</v>
      </c>
      <c r="D9461" s="128" t="s">
        <v>37813</v>
      </c>
    </row>
    <row r="9462" spans="1:4" ht="15" customHeight="1">
      <c r="A9462" s="128">
        <v>10903</v>
      </c>
      <c r="B9462" s="328" t="s">
        <v>44377</v>
      </c>
      <c r="C9462" s="128" t="s">
        <v>19428</v>
      </c>
      <c r="D9462" s="128" t="s">
        <v>21784</v>
      </c>
    </row>
    <row r="9463" spans="1:4" ht="15" customHeight="1">
      <c r="A9463" s="128">
        <v>20967</v>
      </c>
      <c r="B9463" s="328" t="s">
        <v>44378</v>
      </c>
      <c r="C9463" s="128" t="s">
        <v>19428</v>
      </c>
      <c r="D9463" s="128" t="s">
        <v>21784</v>
      </c>
    </row>
    <row r="9464" spans="1:4" ht="15" customHeight="1">
      <c r="A9464" s="128">
        <v>20968</v>
      </c>
      <c r="B9464" s="328" t="s">
        <v>44379</v>
      </c>
      <c r="C9464" s="128" t="s">
        <v>19428</v>
      </c>
      <c r="D9464" s="128" t="s">
        <v>37814</v>
      </c>
    </row>
    <row r="9465" spans="1:4" ht="15" customHeight="1">
      <c r="A9465" s="128">
        <v>11359</v>
      </c>
      <c r="B9465" s="328" t="s">
        <v>44380</v>
      </c>
      <c r="C9465" s="128" t="s">
        <v>19428</v>
      </c>
      <c r="D9465" s="128" t="s">
        <v>48047</v>
      </c>
    </row>
    <row r="9466" spans="1:4" ht="15" customHeight="1">
      <c r="A9466" s="128">
        <v>39017</v>
      </c>
      <c r="B9466" s="328" t="s">
        <v>44381</v>
      </c>
      <c r="C9466" s="128" t="s">
        <v>19428</v>
      </c>
      <c r="D9466" s="128" t="s">
        <v>18649</v>
      </c>
    </row>
    <row r="9467" spans="1:4" ht="15" customHeight="1">
      <c r="A9467" s="128">
        <v>39315</v>
      </c>
      <c r="B9467" s="328" t="s">
        <v>44382</v>
      </c>
      <c r="C9467" s="128" t="s">
        <v>19428</v>
      </c>
      <c r="D9467" s="128" t="s">
        <v>18557</v>
      </c>
    </row>
    <row r="9468" spans="1:4" ht="15" customHeight="1">
      <c r="A9468" s="128">
        <v>39016</v>
      </c>
      <c r="B9468" s="328" t="s">
        <v>44383</v>
      </c>
      <c r="C9468" s="128" t="s">
        <v>19428</v>
      </c>
      <c r="D9468" s="128" t="s">
        <v>36516</v>
      </c>
    </row>
    <row r="9469" spans="1:4" ht="15" customHeight="1">
      <c r="A9469" s="128">
        <v>40432</v>
      </c>
      <c r="B9469" s="328" t="s">
        <v>44384</v>
      </c>
      <c r="C9469" s="128" t="s">
        <v>19428</v>
      </c>
      <c r="D9469" s="128" t="s">
        <v>19128</v>
      </c>
    </row>
    <row r="9470" spans="1:4" ht="15" customHeight="1">
      <c r="A9470" s="128">
        <v>39481</v>
      </c>
      <c r="B9470" s="328" t="s">
        <v>44385</v>
      </c>
      <c r="C9470" s="128" t="s">
        <v>19428</v>
      </c>
      <c r="D9470" s="128" t="s">
        <v>19403</v>
      </c>
    </row>
    <row r="9471" spans="1:4" ht="15" customHeight="1">
      <c r="A9471" s="128">
        <v>44919</v>
      </c>
      <c r="B9471" s="328" t="s">
        <v>44386</v>
      </c>
      <c r="C9471" s="128" t="s">
        <v>19428</v>
      </c>
      <c r="D9471" s="128" t="s">
        <v>19128</v>
      </c>
    </row>
    <row r="9472" spans="1:4" ht="15" customHeight="1">
      <c r="A9472" s="128">
        <v>40433</v>
      </c>
      <c r="B9472" s="328" t="s">
        <v>44387</v>
      </c>
      <c r="C9472" s="128" t="s">
        <v>19428</v>
      </c>
      <c r="D9472" s="128" t="s">
        <v>18612</v>
      </c>
    </row>
    <row r="9473" spans="1:4" ht="15" customHeight="1">
      <c r="A9473" s="128">
        <v>20219</v>
      </c>
      <c r="B9473" s="328" t="s">
        <v>44388</v>
      </c>
      <c r="C9473" s="128" t="s">
        <v>19428</v>
      </c>
      <c r="D9473" s="128" t="s">
        <v>48048</v>
      </c>
    </row>
    <row r="9474" spans="1:4" ht="15" customHeight="1">
      <c r="A9474" s="128">
        <v>36484</v>
      </c>
      <c r="B9474" s="328" t="s">
        <v>44389</v>
      </c>
      <c r="C9474" s="128" t="s">
        <v>19428</v>
      </c>
      <c r="D9474" s="128" t="s">
        <v>48049</v>
      </c>
    </row>
    <row r="9475" spans="1:4" ht="15" customHeight="1">
      <c r="A9475" s="128">
        <v>38367</v>
      </c>
      <c r="B9475" s="328" t="s">
        <v>44390</v>
      </c>
      <c r="C9475" s="128" t="s">
        <v>19428</v>
      </c>
      <c r="D9475" s="128" t="s">
        <v>37815</v>
      </c>
    </row>
    <row r="9476" spans="1:4" ht="15" customHeight="1">
      <c r="A9476" s="128">
        <v>38368</v>
      </c>
      <c r="B9476" s="328" t="s">
        <v>44391</v>
      </c>
      <c r="C9476" s="128" t="s">
        <v>19428</v>
      </c>
      <c r="D9476" s="128" t="s">
        <v>19757</v>
      </c>
    </row>
    <row r="9477" spans="1:4" ht="15" customHeight="1">
      <c r="A9477" s="128">
        <v>38091</v>
      </c>
      <c r="B9477" s="328" t="s">
        <v>44392</v>
      </c>
      <c r="C9477" s="128" t="s">
        <v>19428</v>
      </c>
      <c r="D9477" s="128" t="s">
        <v>36652</v>
      </c>
    </row>
    <row r="9478" spans="1:4" ht="15" customHeight="1">
      <c r="A9478" s="128">
        <v>38095</v>
      </c>
      <c r="B9478" s="328" t="s">
        <v>44393</v>
      </c>
      <c r="C9478" s="128" t="s">
        <v>19428</v>
      </c>
      <c r="D9478" s="128" t="s">
        <v>19111</v>
      </c>
    </row>
    <row r="9479" spans="1:4" ht="15" customHeight="1">
      <c r="A9479" s="128">
        <v>38092</v>
      </c>
      <c r="B9479" s="328" t="s">
        <v>44394</v>
      </c>
      <c r="C9479" s="128" t="s">
        <v>19428</v>
      </c>
      <c r="D9479" s="128" t="s">
        <v>19477</v>
      </c>
    </row>
    <row r="9480" spans="1:4" ht="15" customHeight="1">
      <c r="A9480" s="128">
        <v>38093</v>
      </c>
      <c r="B9480" s="328" t="s">
        <v>44395</v>
      </c>
      <c r="C9480" s="128" t="s">
        <v>19428</v>
      </c>
      <c r="D9480" s="128" t="s">
        <v>18948</v>
      </c>
    </row>
    <row r="9481" spans="1:4" ht="15" customHeight="1">
      <c r="A9481" s="128">
        <v>38096</v>
      </c>
      <c r="B9481" s="328" t="s">
        <v>44396</v>
      </c>
      <c r="C9481" s="128" t="s">
        <v>19428</v>
      </c>
      <c r="D9481" s="128" t="s">
        <v>19586</v>
      </c>
    </row>
    <row r="9482" spans="1:4" ht="15" customHeight="1">
      <c r="A9482" s="128">
        <v>38094</v>
      </c>
      <c r="B9482" s="328" t="s">
        <v>44397</v>
      </c>
      <c r="C9482" s="128" t="s">
        <v>19428</v>
      </c>
      <c r="D9482" s="128" t="s">
        <v>19241</v>
      </c>
    </row>
    <row r="9483" spans="1:4" ht="15" customHeight="1">
      <c r="A9483" s="128">
        <v>38097</v>
      </c>
      <c r="B9483" s="328" t="s">
        <v>44398</v>
      </c>
      <c r="C9483" s="128" t="s">
        <v>19428</v>
      </c>
      <c r="D9483" s="128" t="s">
        <v>36548</v>
      </c>
    </row>
    <row r="9484" spans="1:4" ht="15" customHeight="1">
      <c r="A9484" s="128">
        <v>38098</v>
      </c>
      <c r="B9484" s="328" t="s">
        <v>44399</v>
      </c>
      <c r="C9484" s="128" t="s">
        <v>19428</v>
      </c>
      <c r="D9484" s="128" t="s">
        <v>36548</v>
      </c>
    </row>
    <row r="9485" spans="1:4" ht="15" customHeight="1">
      <c r="A9485" s="128">
        <v>11186</v>
      </c>
      <c r="B9485" s="328" t="s">
        <v>44400</v>
      </c>
      <c r="C9485" s="128" t="s">
        <v>19429</v>
      </c>
      <c r="D9485" s="128" t="s">
        <v>48050</v>
      </c>
    </row>
    <row r="9486" spans="1:4" ht="15" customHeight="1">
      <c r="A9486" s="128">
        <v>11558</v>
      </c>
      <c r="B9486" s="328" t="s">
        <v>44401</v>
      </c>
      <c r="C9486" s="128" t="s">
        <v>19436</v>
      </c>
      <c r="D9486" s="128" t="s">
        <v>19114</v>
      </c>
    </row>
    <row r="9487" spans="1:4" ht="15" customHeight="1">
      <c r="A9487" s="128">
        <v>11557</v>
      </c>
      <c r="B9487" s="328" t="s">
        <v>44402</v>
      </c>
      <c r="C9487" s="128" t="s">
        <v>19436</v>
      </c>
      <c r="D9487" s="128" t="s">
        <v>48051</v>
      </c>
    </row>
    <row r="9488" spans="1:4" ht="15" customHeight="1">
      <c r="A9488" s="128">
        <v>2759</v>
      </c>
      <c r="B9488" s="328" t="s">
        <v>44403</v>
      </c>
      <c r="C9488" s="128" t="s">
        <v>19428</v>
      </c>
      <c r="D9488" s="128" t="s">
        <v>19660</v>
      </c>
    </row>
    <row r="9489" spans="1:4" ht="15" customHeight="1">
      <c r="A9489" s="128">
        <v>38124</v>
      </c>
      <c r="B9489" s="328" t="s">
        <v>44404</v>
      </c>
      <c r="C9489" s="128" t="s">
        <v>19428</v>
      </c>
      <c r="D9489" s="128" t="s">
        <v>22130</v>
      </c>
    </row>
    <row r="9490" spans="1:4" ht="15" customHeight="1">
      <c r="A9490" s="128">
        <v>38380</v>
      </c>
      <c r="B9490" s="328" t="s">
        <v>44405</v>
      </c>
      <c r="C9490" s="128" t="s">
        <v>19428</v>
      </c>
      <c r="D9490" s="128" t="s">
        <v>18919</v>
      </c>
    </row>
    <row r="9491" spans="1:4" ht="15" customHeight="1">
      <c r="A9491" s="128">
        <v>20059</v>
      </c>
      <c r="B9491" s="328" t="s">
        <v>44406</v>
      </c>
      <c r="C9491" s="128" t="s">
        <v>19428</v>
      </c>
      <c r="D9491" s="128" t="s">
        <v>19273</v>
      </c>
    </row>
    <row r="9492" spans="1:4" ht="15" customHeight="1">
      <c r="A9492" s="128">
        <v>42429</v>
      </c>
      <c r="B9492" s="328" t="s">
        <v>44407</v>
      </c>
      <c r="C9492" s="128" t="s">
        <v>19428</v>
      </c>
      <c r="D9492" s="128" t="s">
        <v>37816</v>
      </c>
    </row>
    <row r="9493" spans="1:4" ht="15" customHeight="1">
      <c r="A9493" s="128">
        <v>39616</v>
      </c>
      <c r="B9493" s="328" t="s">
        <v>44408</v>
      </c>
      <c r="C9493" s="128" t="s">
        <v>19428</v>
      </c>
      <c r="D9493" s="128" t="s">
        <v>48052</v>
      </c>
    </row>
    <row r="9494" spans="1:4" ht="15" customHeight="1">
      <c r="A9494" s="128">
        <v>39618</v>
      </c>
      <c r="B9494" s="328" t="s">
        <v>44409</v>
      </c>
      <c r="C9494" s="128" t="s">
        <v>19428</v>
      </c>
      <c r="D9494" s="128" t="s">
        <v>48053</v>
      </c>
    </row>
    <row r="9495" spans="1:4" ht="15" customHeight="1">
      <c r="A9495" s="128">
        <v>39619</v>
      </c>
      <c r="B9495" s="328" t="s">
        <v>44410</v>
      </c>
      <c r="C9495" s="128" t="s">
        <v>19428</v>
      </c>
      <c r="D9495" s="128" t="s">
        <v>48054</v>
      </c>
    </row>
    <row r="9496" spans="1:4" ht="15" customHeight="1">
      <c r="A9496" s="128">
        <v>39613</v>
      </c>
      <c r="B9496" s="328" t="s">
        <v>44411</v>
      </c>
      <c r="C9496" s="128" t="s">
        <v>19428</v>
      </c>
      <c r="D9496" s="128" t="s">
        <v>48055</v>
      </c>
    </row>
    <row r="9497" spans="1:4" ht="15" customHeight="1">
      <c r="A9497" s="128">
        <v>39614</v>
      </c>
      <c r="B9497" s="328" t="s">
        <v>44412</v>
      </c>
      <c r="C9497" s="128" t="s">
        <v>19428</v>
      </c>
      <c r="D9497" s="128" t="s">
        <v>48056</v>
      </c>
    </row>
    <row r="9498" spans="1:4" ht="15" customHeight="1">
      <c r="A9498" s="128">
        <v>38538</v>
      </c>
      <c r="B9498" s="328" t="s">
        <v>44413</v>
      </c>
      <c r="C9498" s="128" t="s">
        <v>19430</v>
      </c>
      <c r="D9498" s="128" t="s">
        <v>48057</v>
      </c>
    </row>
    <row r="9499" spans="1:4" ht="15" customHeight="1">
      <c r="A9499" s="128">
        <v>38539</v>
      </c>
      <c r="B9499" s="328" t="s">
        <v>44414</v>
      </c>
      <c r="C9499" s="128" t="s">
        <v>19430</v>
      </c>
      <c r="D9499" s="128" t="s">
        <v>36989</v>
      </c>
    </row>
    <row r="9500" spans="1:4" ht="15" customHeight="1">
      <c r="A9500" s="128">
        <v>38540</v>
      </c>
      <c r="B9500" s="328" t="s">
        <v>44415</v>
      </c>
      <c r="C9500" s="128" t="s">
        <v>19430</v>
      </c>
      <c r="D9500" s="128" t="s">
        <v>48058</v>
      </c>
    </row>
    <row r="9501" spans="1:4" ht="15" customHeight="1">
      <c r="A9501" s="128">
        <v>38384</v>
      </c>
      <c r="B9501" s="328" t="s">
        <v>44416</v>
      </c>
      <c r="C9501" s="128" t="s">
        <v>19428</v>
      </c>
      <c r="D9501" s="128" t="s">
        <v>36753</v>
      </c>
    </row>
    <row r="9502" spans="1:4" ht="15" customHeight="1">
      <c r="A9502" s="128">
        <v>13</v>
      </c>
      <c r="B9502" s="328" t="s">
        <v>44417</v>
      </c>
      <c r="C9502" s="128" t="s">
        <v>19431</v>
      </c>
      <c r="D9502" s="128" t="s">
        <v>19697</v>
      </c>
    </row>
    <row r="9503" spans="1:4" ht="15" customHeight="1">
      <c r="A9503" s="128">
        <v>2762</v>
      </c>
      <c r="B9503" s="328" t="s">
        <v>44418</v>
      </c>
      <c r="C9503" s="128" t="s">
        <v>19430</v>
      </c>
      <c r="D9503" s="128" t="s">
        <v>19418</v>
      </c>
    </row>
    <row r="9504" spans="1:4" ht="15" customHeight="1">
      <c r="A9504" s="128">
        <v>21142</v>
      </c>
      <c r="B9504" s="328" t="s">
        <v>44419</v>
      </c>
      <c r="C9504" s="128" t="s">
        <v>19428</v>
      </c>
      <c r="D9504" s="128" t="s">
        <v>37817</v>
      </c>
    </row>
    <row r="9505" spans="1:4" ht="15" customHeight="1">
      <c r="A9505" s="128">
        <v>4223</v>
      </c>
      <c r="B9505" s="328" t="s">
        <v>44420</v>
      </c>
      <c r="C9505" s="128" t="s">
        <v>19432</v>
      </c>
      <c r="D9505" s="128" t="s">
        <v>18470</v>
      </c>
    </row>
    <row r="9506" spans="1:4" ht="15" customHeight="1">
      <c r="A9506" s="128">
        <v>37372</v>
      </c>
      <c r="B9506" s="328" t="s">
        <v>44421</v>
      </c>
      <c r="C9506" s="128" t="s">
        <v>19434</v>
      </c>
      <c r="D9506" s="128" t="s">
        <v>19501</v>
      </c>
    </row>
    <row r="9507" spans="1:4" ht="15" customHeight="1">
      <c r="A9507" s="128">
        <v>40863</v>
      </c>
      <c r="B9507" s="328" t="s">
        <v>44422</v>
      </c>
      <c r="C9507" s="128" t="s">
        <v>19435</v>
      </c>
      <c r="D9507" s="128" t="s">
        <v>19700</v>
      </c>
    </row>
    <row r="9508" spans="1:4" ht="15" customHeight="1">
      <c r="A9508" s="128">
        <v>38475</v>
      </c>
      <c r="B9508" s="328" t="s">
        <v>44423</v>
      </c>
      <c r="C9508" s="128" t="s">
        <v>19428</v>
      </c>
      <c r="D9508" s="128" t="s">
        <v>48059</v>
      </c>
    </row>
    <row r="9509" spans="1:4" ht="15" customHeight="1">
      <c r="A9509" s="128">
        <v>38474</v>
      </c>
      <c r="B9509" s="328" t="s">
        <v>44424</v>
      </c>
      <c r="C9509" s="128" t="s">
        <v>19428</v>
      </c>
      <c r="D9509" s="128" t="s">
        <v>40445</v>
      </c>
    </row>
    <row r="9510" spans="1:4" ht="15" customHeight="1">
      <c r="A9510" s="128">
        <v>10886</v>
      </c>
      <c r="B9510" s="328" t="s">
        <v>44425</v>
      </c>
      <c r="C9510" s="128" t="s">
        <v>19428</v>
      </c>
      <c r="D9510" s="128" t="s">
        <v>48060</v>
      </c>
    </row>
    <row r="9511" spans="1:4" ht="15" customHeight="1">
      <c r="A9511" s="128">
        <v>10888</v>
      </c>
      <c r="B9511" s="328" t="s">
        <v>44426</v>
      </c>
      <c r="C9511" s="128" t="s">
        <v>19428</v>
      </c>
      <c r="D9511" s="128" t="s">
        <v>48061</v>
      </c>
    </row>
    <row r="9512" spans="1:4" ht="15" customHeight="1">
      <c r="A9512" s="128">
        <v>10889</v>
      </c>
      <c r="B9512" s="328" t="s">
        <v>44427</v>
      </c>
      <c r="C9512" s="128" t="s">
        <v>19428</v>
      </c>
      <c r="D9512" s="128" t="s">
        <v>48062</v>
      </c>
    </row>
    <row r="9513" spans="1:4" ht="15" customHeight="1">
      <c r="A9513" s="128">
        <v>10890</v>
      </c>
      <c r="B9513" s="328" t="s">
        <v>44428</v>
      </c>
      <c r="C9513" s="128" t="s">
        <v>19428</v>
      </c>
      <c r="D9513" s="128" t="s">
        <v>48063</v>
      </c>
    </row>
    <row r="9514" spans="1:4" ht="15" customHeight="1">
      <c r="A9514" s="128">
        <v>10891</v>
      </c>
      <c r="B9514" s="328" t="s">
        <v>44429</v>
      </c>
      <c r="C9514" s="128" t="s">
        <v>19428</v>
      </c>
      <c r="D9514" s="128" t="s">
        <v>48064</v>
      </c>
    </row>
    <row r="9515" spans="1:4" ht="15" customHeight="1">
      <c r="A9515" s="128">
        <v>10892</v>
      </c>
      <c r="B9515" s="328" t="s">
        <v>44430</v>
      </c>
      <c r="C9515" s="128" t="s">
        <v>19428</v>
      </c>
      <c r="D9515" s="128" t="s">
        <v>48065</v>
      </c>
    </row>
    <row r="9516" spans="1:4" ht="15" customHeight="1">
      <c r="A9516" s="128">
        <v>20977</v>
      </c>
      <c r="B9516" s="328" t="s">
        <v>44431</v>
      </c>
      <c r="C9516" s="128" t="s">
        <v>19428</v>
      </c>
      <c r="D9516" s="128" t="s">
        <v>36656</v>
      </c>
    </row>
    <row r="9517" spans="1:4" ht="15" customHeight="1">
      <c r="A9517" s="128">
        <v>3073</v>
      </c>
      <c r="B9517" s="328" t="s">
        <v>44432</v>
      </c>
      <c r="C9517" s="128" t="s">
        <v>19428</v>
      </c>
      <c r="D9517" s="128" t="s">
        <v>37818</v>
      </c>
    </row>
    <row r="9518" spans="1:4" ht="15" customHeight="1">
      <c r="A9518" s="128">
        <v>3068</v>
      </c>
      <c r="B9518" s="328" t="s">
        <v>44433</v>
      </c>
      <c r="C9518" s="128" t="s">
        <v>19428</v>
      </c>
      <c r="D9518" s="128" t="s">
        <v>37819</v>
      </c>
    </row>
    <row r="9519" spans="1:4" ht="15" customHeight="1">
      <c r="A9519" s="128">
        <v>3074</v>
      </c>
      <c r="B9519" s="328" t="s">
        <v>44434</v>
      </c>
      <c r="C9519" s="128" t="s">
        <v>19428</v>
      </c>
      <c r="D9519" s="128" t="s">
        <v>21857</v>
      </c>
    </row>
    <row r="9520" spans="1:4" ht="15" customHeight="1">
      <c r="A9520" s="128">
        <v>3076</v>
      </c>
      <c r="B9520" s="328" t="s">
        <v>44435</v>
      </c>
      <c r="C9520" s="128" t="s">
        <v>19428</v>
      </c>
      <c r="D9520" s="128" t="s">
        <v>37820</v>
      </c>
    </row>
    <row r="9521" spans="1:4" ht="15" customHeight="1">
      <c r="A9521" s="128">
        <v>3072</v>
      </c>
      <c r="B9521" s="328" t="s">
        <v>44436</v>
      </c>
      <c r="C9521" s="128" t="s">
        <v>19428</v>
      </c>
      <c r="D9521" s="128" t="s">
        <v>18381</v>
      </c>
    </row>
    <row r="9522" spans="1:4" ht="15" customHeight="1">
      <c r="A9522" s="128">
        <v>3075</v>
      </c>
      <c r="B9522" s="328" t="s">
        <v>44437</v>
      </c>
      <c r="C9522" s="128" t="s">
        <v>19428</v>
      </c>
      <c r="D9522" s="128" t="s">
        <v>37821</v>
      </c>
    </row>
    <row r="9523" spans="1:4" ht="15" customHeight="1">
      <c r="A9523" s="128">
        <v>10780</v>
      </c>
      <c r="B9523" s="328" t="s">
        <v>44438</v>
      </c>
      <c r="C9523" s="128" t="s">
        <v>19428</v>
      </c>
      <c r="D9523" s="128" t="s">
        <v>21793</v>
      </c>
    </row>
    <row r="9524" spans="1:4" ht="15" customHeight="1">
      <c r="A9524" s="128">
        <v>10781</v>
      </c>
      <c r="B9524" s="328" t="s">
        <v>44439</v>
      </c>
      <c r="C9524" s="128" t="s">
        <v>19428</v>
      </c>
      <c r="D9524" s="128" t="s">
        <v>19898</v>
      </c>
    </row>
    <row r="9525" spans="1:4" ht="15" customHeight="1">
      <c r="A9525" s="128">
        <v>20106</v>
      </c>
      <c r="B9525" s="328" t="s">
        <v>44440</v>
      </c>
      <c r="C9525" s="128" t="s">
        <v>19428</v>
      </c>
      <c r="D9525" s="128" t="s">
        <v>21790</v>
      </c>
    </row>
    <row r="9526" spans="1:4" ht="15" customHeight="1">
      <c r="A9526" s="128">
        <v>20107</v>
      </c>
      <c r="B9526" s="328" t="s">
        <v>44441</v>
      </c>
      <c r="C9526" s="128" t="s">
        <v>19428</v>
      </c>
      <c r="D9526" s="128" t="s">
        <v>18606</v>
      </c>
    </row>
    <row r="9527" spans="1:4" ht="15" customHeight="1">
      <c r="A9527" s="128">
        <v>20108</v>
      </c>
      <c r="B9527" s="328" t="s">
        <v>44442</v>
      </c>
      <c r="C9527" s="128" t="s">
        <v>19428</v>
      </c>
      <c r="D9527" s="128" t="s">
        <v>18774</v>
      </c>
    </row>
    <row r="9528" spans="1:4" ht="15" customHeight="1">
      <c r="A9528" s="128">
        <v>20109</v>
      </c>
      <c r="B9528" s="328" t="s">
        <v>44443</v>
      </c>
      <c r="C9528" s="128" t="s">
        <v>19428</v>
      </c>
      <c r="D9528" s="128" t="s">
        <v>21793</v>
      </c>
    </row>
    <row r="9529" spans="1:4" ht="15" customHeight="1">
      <c r="A9529" s="128">
        <v>43612</v>
      </c>
      <c r="B9529" s="328" t="s">
        <v>44444</v>
      </c>
      <c r="C9529" s="128" t="s">
        <v>19440</v>
      </c>
      <c r="D9529" s="128" t="s">
        <v>48066</v>
      </c>
    </row>
    <row r="9530" spans="1:4" ht="15" customHeight="1">
      <c r="A9530" s="128">
        <v>43613</v>
      </c>
      <c r="B9530" s="328" t="s">
        <v>44445</v>
      </c>
      <c r="C9530" s="128" t="s">
        <v>19440</v>
      </c>
      <c r="D9530" s="128" t="s">
        <v>48067</v>
      </c>
    </row>
    <row r="9531" spans="1:4" ht="15" customHeight="1">
      <c r="A9531" s="128">
        <v>11480</v>
      </c>
      <c r="B9531" s="328" t="s">
        <v>44446</v>
      </c>
      <c r="C9531" s="128" t="s">
        <v>19440</v>
      </c>
      <c r="D9531" s="128" t="s">
        <v>47732</v>
      </c>
    </row>
    <row r="9532" spans="1:4" ht="15" customHeight="1">
      <c r="A9532" s="128">
        <v>11469</v>
      </c>
      <c r="B9532" s="328" t="s">
        <v>44447</v>
      </c>
      <c r="C9532" s="128" t="s">
        <v>19428</v>
      </c>
      <c r="D9532" s="128" t="s">
        <v>36871</v>
      </c>
    </row>
    <row r="9533" spans="1:4" ht="15" customHeight="1">
      <c r="A9533" s="128">
        <v>11468</v>
      </c>
      <c r="B9533" s="328" t="s">
        <v>44448</v>
      </c>
      <c r="C9533" s="128" t="s">
        <v>19428</v>
      </c>
      <c r="D9533" s="128" t="s">
        <v>36871</v>
      </c>
    </row>
    <row r="9534" spans="1:4" ht="15" customHeight="1">
      <c r="A9534" s="128">
        <v>11484</v>
      </c>
      <c r="B9534" s="328" t="s">
        <v>44449</v>
      </c>
      <c r="C9534" s="128" t="s">
        <v>19428</v>
      </c>
      <c r="D9534" s="128" t="s">
        <v>48068</v>
      </c>
    </row>
    <row r="9535" spans="1:4" ht="15" customHeight="1">
      <c r="A9535" s="128">
        <v>38155</v>
      </c>
      <c r="B9535" s="328" t="s">
        <v>44450</v>
      </c>
      <c r="C9535" s="128" t="s">
        <v>19428</v>
      </c>
      <c r="D9535" s="128" t="s">
        <v>48069</v>
      </c>
    </row>
    <row r="9536" spans="1:4" ht="15" customHeight="1">
      <c r="A9536" s="128">
        <v>11467</v>
      </c>
      <c r="B9536" s="328" t="s">
        <v>44451</v>
      </c>
      <c r="C9536" s="128" t="s">
        <v>19428</v>
      </c>
      <c r="D9536" s="128" t="s">
        <v>19833</v>
      </c>
    </row>
    <row r="9537" spans="1:4" ht="15" customHeight="1">
      <c r="A9537" s="128">
        <v>38153</v>
      </c>
      <c r="B9537" s="328" t="s">
        <v>44452</v>
      </c>
      <c r="C9537" s="128" t="s">
        <v>19440</v>
      </c>
      <c r="D9537" s="128" t="s">
        <v>48070</v>
      </c>
    </row>
    <row r="9538" spans="1:4" ht="15" customHeight="1">
      <c r="A9538" s="128">
        <v>43607</v>
      </c>
      <c r="B9538" s="328" t="s">
        <v>44453</v>
      </c>
      <c r="C9538" s="128" t="s">
        <v>19440</v>
      </c>
      <c r="D9538" s="128" t="s">
        <v>48071</v>
      </c>
    </row>
    <row r="9539" spans="1:4" ht="15" customHeight="1">
      <c r="A9539" s="128">
        <v>3080</v>
      </c>
      <c r="B9539" s="328" t="s">
        <v>44454</v>
      </c>
      <c r="C9539" s="128" t="s">
        <v>19440</v>
      </c>
      <c r="D9539" s="128" t="s">
        <v>48072</v>
      </c>
    </row>
    <row r="9540" spans="1:4" ht="15" customHeight="1">
      <c r="A9540" s="128">
        <v>3081</v>
      </c>
      <c r="B9540" s="328" t="s">
        <v>44455</v>
      </c>
      <c r="C9540" s="128" t="s">
        <v>19440</v>
      </c>
      <c r="D9540" s="128" t="s">
        <v>48073</v>
      </c>
    </row>
    <row r="9541" spans="1:4" ht="15" customHeight="1">
      <c r="A9541" s="128">
        <v>3090</v>
      </c>
      <c r="B9541" s="328" t="s">
        <v>44456</v>
      </c>
      <c r="C9541" s="128" t="s">
        <v>19440</v>
      </c>
      <c r="D9541" s="128" t="s">
        <v>48074</v>
      </c>
    </row>
    <row r="9542" spans="1:4" ht="15" customHeight="1">
      <c r="A9542" s="128">
        <v>43611</v>
      </c>
      <c r="B9542" s="328" t="s">
        <v>44457</v>
      </c>
      <c r="C9542" s="128" t="s">
        <v>19440</v>
      </c>
      <c r="D9542" s="128" t="s">
        <v>48075</v>
      </c>
    </row>
    <row r="9543" spans="1:4" ht="15" customHeight="1">
      <c r="A9543" s="128">
        <v>3103</v>
      </c>
      <c r="B9543" s="328" t="s">
        <v>44458</v>
      </c>
      <c r="C9543" s="128" t="s">
        <v>19428</v>
      </c>
      <c r="D9543" s="128" t="s">
        <v>48076</v>
      </c>
    </row>
    <row r="9544" spans="1:4" ht="15" customHeight="1">
      <c r="A9544" s="128">
        <v>3097</v>
      </c>
      <c r="B9544" s="328" t="s">
        <v>44459</v>
      </c>
      <c r="C9544" s="128" t="s">
        <v>19440</v>
      </c>
      <c r="D9544" s="128" t="s">
        <v>48077</v>
      </c>
    </row>
    <row r="9545" spans="1:4" ht="15" customHeight="1">
      <c r="A9545" s="128">
        <v>3099</v>
      </c>
      <c r="B9545" s="328" t="s">
        <v>44460</v>
      </c>
      <c r="C9545" s="128" t="s">
        <v>19440</v>
      </c>
      <c r="D9545" s="128" t="s">
        <v>41965</v>
      </c>
    </row>
    <row r="9546" spans="1:4" ht="15" customHeight="1">
      <c r="A9546" s="128">
        <v>38151</v>
      </c>
      <c r="B9546" s="328" t="s">
        <v>44461</v>
      </c>
      <c r="C9546" s="128" t="s">
        <v>19440</v>
      </c>
      <c r="D9546" s="128" t="s">
        <v>40265</v>
      </c>
    </row>
    <row r="9547" spans="1:4" ht="15" customHeight="1">
      <c r="A9547" s="128">
        <v>38152</v>
      </c>
      <c r="B9547" s="328" t="s">
        <v>44462</v>
      </c>
      <c r="C9547" s="128" t="s">
        <v>19440</v>
      </c>
      <c r="D9547" s="128" t="s">
        <v>48078</v>
      </c>
    </row>
    <row r="9548" spans="1:4" ht="15" customHeight="1">
      <c r="A9548" s="128">
        <v>43610</v>
      </c>
      <c r="B9548" s="328" t="s">
        <v>44463</v>
      </c>
      <c r="C9548" s="128" t="s">
        <v>19440</v>
      </c>
      <c r="D9548" s="128" t="s">
        <v>39501</v>
      </c>
    </row>
    <row r="9549" spans="1:4" ht="15" customHeight="1">
      <c r="A9549" s="128">
        <v>3093</v>
      </c>
      <c r="B9549" s="328" t="s">
        <v>44464</v>
      </c>
      <c r="C9549" s="128" t="s">
        <v>19440</v>
      </c>
      <c r="D9549" s="128" t="s">
        <v>41965</v>
      </c>
    </row>
    <row r="9550" spans="1:4" ht="15" customHeight="1">
      <c r="A9550" s="128">
        <v>38165</v>
      </c>
      <c r="B9550" s="328" t="s">
        <v>44465</v>
      </c>
      <c r="C9550" s="128" t="s">
        <v>19440</v>
      </c>
      <c r="D9550" s="128" t="s">
        <v>42000</v>
      </c>
    </row>
    <row r="9551" spans="1:4" ht="15" customHeight="1">
      <c r="A9551" s="128">
        <v>38177</v>
      </c>
      <c r="B9551" s="328" t="s">
        <v>44466</v>
      </c>
      <c r="C9551" s="128" t="s">
        <v>19428</v>
      </c>
      <c r="D9551" s="128" t="s">
        <v>37827</v>
      </c>
    </row>
    <row r="9552" spans="1:4" ht="15" customHeight="1">
      <c r="A9552" s="128">
        <v>11458</v>
      </c>
      <c r="B9552" s="328" t="s">
        <v>44467</v>
      </c>
      <c r="C9552" s="128" t="s">
        <v>19428</v>
      </c>
      <c r="D9552" s="128" t="s">
        <v>36716</v>
      </c>
    </row>
    <row r="9553" spans="1:4" ht="15" customHeight="1">
      <c r="A9553" s="128">
        <v>3108</v>
      </c>
      <c r="B9553" s="328" t="s">
        <v>44468</v>
      </c>
      <c r="C9553" s="128" t="s">
        <v>19428</v>
      </c>
      <c r="D9553" s="128" t="s">
        <v>48079</v>
      </c>
    </row>
    <row r="9554" spans="1:4" ht="15" customHeight="1">
      <c r="A9554" s="128">
        <v>3105</v>
      </c>
      <c r="B9554" s="328" t="s">
        <v>44469</v>
      </c>
      <c r="C9554" s="128" t="s">
        <v>19428</v>
      </c>
      <c r="D9554" s="128" t="s">
        <v>40590</v>
      </c>
    </row>
    <row r="9555" spans="1:4" ht="15" customHeight="1">
      <c r="A9555" s="128">
        <v>38178</v>
      </c>
      <c r="B9555" s="328" t="s">
        <v>44470</v>
      </c>
      <c r="C9555" s="128" t="s">
        <v>19428</v>
      </c>
      <c r="D9555" s="128" t="s">
        <v>36945</v>
      </c>
    </row>
    <row r="9556" spans="1:4" ht="15" customHeight="1">
      <c r="A9556" s="128">
        <v>43575</v>
      </c>
      <c r="B9556" s="328" t="s">
        <v>44471</v>
      </c>
      <c r="C9556" s="128" t="s">
        <v>19428</v>
      </c>
      <c r="D9556" s="128" t="s">
        <v>19217</v>
      </c>
    </row>
    <row r="9557" spans="1:4" ht="15" customHeight="1">
      <c r="A9557" s="128">
        <v>43577</v>
      </c>
      <c r="B9557" s="328" t="s">
        <v>44472</v>
      </c>
      <c r="C9557" s="128" t="s">
        <v>19428</v>
      </c>
      <c r="D9557" s="128" t="s">
        <v>37937</v>
      </c>
    </row>
    <row r="9558" spans="1:4" ht="15" customHeight="1">
      <c r="A9558" s="128">
        <v>43458</v>
      </c>
      <c r="B9558" s="328" t="s">
        <v>44473</v>
      </c>
      <c r="C9558" s="128" t="s">
        <v>19434</v>
      </c>
      <c r="D9558" s="128" t="s">
        <v>18453</v>
      </c>
    </row>
    <row r="9559" spans="1:4" ht="15" customHeight="1">
      <c r="A9559" s="128">
        <v>43470</v>
      </c>
      <c r="B9559" s="328" t="s">
        <v>44474</v>
      </c>
      <c r="C9559" s="128" t="s">
        <v>19435</v>
      </c>
      <c r="D9559" s="128" t="s">
        <v>19706</v>
      </c>
    </row>
    <row r="9560" spans="1:4" ht="15" customHeight="1">
      <c r="A9560" s="128">
        <v>43459</v>
      </c>
      <c r="B9560" s="328" t="s">
        <v>44475</v>
      </c>
      <c r="C9560" s="128" t="s">
        <v>19434</v>
      </c>
      <c r="D9560" s="128" t="s">
        <v>19707</v>
      </c>
    </row>
    <row r="9561" spans="1:4" ht="15" customHeight="1">
      <c r="A9561" s="128">
        <v>43471</v>
      </c>
      <c r="B9561" s="328" t="s">
        <v>44476</v>
      </c>
      <c r="C9561" s="128" t="s">
        <v>19435</v>
      </c>
      <c r="D9561" s="128" t="s">
        <v>19227</v>
      </c>
    </row>
    <row r="9562" spans="1:4" ht="15" customHeight="1">
      <c r="A9562" s="128">
        <v>43460</v>
      </c>
      <c r="B9562" s="328" t="s">
        <v>44477</v>
      </c>
      <c r="C9562" s="128" t="s">
        <v>19434</v>
      </c>
      <c r="D9562" s="128" t="s">
        <v>18556</v>
      </c>
    </row>
    <row r="9563" spans="1:4" ht="15" customHeight="1">
      <c r="A9563" s="128">
        <v>43472</v>
      </c>
      <c r="B9563" s="328" t="s">
        <v>44478</v>
      </c>
      <c r="C9563" s="128" t="s">
        <v>19435</v>
      </c>
      <c r="D9563" s="128" t="s">
        <v>19708</v>
      </c>
    </row>
    <row r="9564" spans="1:4" ht="15" customHeight="1">
      <c r="A9564" s="128">
        <v>43461</v>
      </c>
      <c r="B9564" s="328" t="s">
        <v>44479</v>
      </c>
      <c r="C9564" s="128" t="s">
        <v>19434</v>
      </c>
      <c r="D9564" s="128" t="s">
        <v>19691</v>
      </c>
    </row>
    <row r="9565" spans="1:4" ht="15" customHeight="1">
      <c r="A9565" s="128">
        <v>43473</v>
      </c>
      <c r="B9565" s="328" t="s">
        <v>44480</v>
      </c>
      <c r="C9565" s="128" t="s">
        <v>19435</v>
      </c>
      <c r="D9565" s="128" t="s">
        <v>18908</v>
      </c>
    </row>
    <row r="9566" spans="1:4" ht="15" customHeight="1">
      <c r="A9566" s="128">
        <v>43463</v>
      </c>
      <c r="B9566" s="328" t="s">
        <v>44481</v>
      </c>
      <c r="C9566" s="128" t="s">
        <v>19434</v>
      </c>
      <c r="D9566" s="128" t="s">
        <v>18550</v>
      </c>
    </row>
    <row r="9567" spans="1:4" ht="15" customHeight="1">
      <c r="A9567" s="128">
        <v>43475</v>
      </c>
      <c r="B9567" s="328" t="s">
        <v>44482</v>
      </c>
      <c r="C9567" s="128" t="s">
        <v>19435</v>
      </c>
      <c r="D9567" s="128" t="s">
        <v>18857</v>
      </c>
    </row>
    <row r="9568" spans="1:4" ht="15" customHeight="1">
      <c r="A9568" s="128">
        <v>43462</v>
      </c>
      <c r="B9568" s="328" t="s">
        <v>44483</v>
      </c>
      <c r="C9568" s="128" t="s">
        <v>19434</v>
      </c>
      <c r="D9568" s="128" t="s">
        <v>18644</v>
      </c>
    </row>
    <row r="9569" spans="1:4" ht="15" customHeight="1">
      <c r="A9569" s="128">
        <v>43474</v>
      </c>
      <c r="B9569" s="328" t="s">
        <v>44484</v>
      </c>
      <c r="C9569" s="128" t="s">
        <v>19435</v>
      </c>
      <c r="D9569" s="128" t="s">
        <v>19521</v>
      </c>
    </row>
    <row r="9570" spans="1:4" ht="15" customHeight="1">
      <c r="A9570" s="128">
        <v>43464</v>
      </c>
      <c r="B9570" s="328" t="s">
        <v>44485</v>
      </c>
      <c r="C9570" s="128" t="s">
        <v>19434</v>
      </c>
      <c r="D9570" s="128" t="s">
        <v>18644</v>
      </c>
    </row>
    <row r="9571" spans="1:4" ht="15" customHeight="1">
      <c r="A9571" s="128">
        <v>43476</v>
      </c>
      <c r="B9571" s="328" t="s">
        <v>44486</v>
      </c>
      <c r="C9571" s="128" t="s">
        <v>19435</v>
      </c>
      <c r="D9571" s="128" t="s">
        <v>18644</v>
      </c>
    </row>
    <row r="9572" spans="1:4" ht="15" customHeight="1">
      <c r="A9572" s="128">
        <v>43465</v>
      </c>
      <c r="B9572" s="328" t="s">
        <v>44487</v>
      </c>
      <c r="C9572" s="128" t="s">
        <v>19434</v>
      </c>
      <c r="D9572" s="128" t="s">
        <v>18662</v>
      </c>
    </row>
    <row r="9573" spans="1:4" ht="15" customHeight="1">
      <c r="A9573" s="128">
        <v>43477</v>
      </c>
      <c r="B9573" s="328" t="s">
        <v>44488</v>
      </c>
      <c r="C9573" s="128" t="s">
        <v>19435</v>
      </c>
      <c r="D9573" s="128" t="s">
        <v>19704</v>
      </c>
    </row>
    <row r="9574" spans="1:4" ht="15" customHeight="1">
      <c r="A9574" s="128">
        <v>43466</v>
      </c>
      <c r="B9574" s="328" t="s">
        <v>44489</v>
      </c>
      <c r="C9574" s="128" t="s">
        <v>19434</v>
      </c>
      <c r="D9574" s="128" t="s">
        <v>19352</v>
      </c>
    </row>
    <row r="9575" spans="1:4" ht="15" customHeight="1">
      <c r="A9575" s="128">
        <v>43478</v>
      </c>
      <c r="B9575" s="328" t="s">
        <v>44490</v>
      </c>
      <c r="C9575" s="128" t="s">
        <v>19435</v>
      </c>
      <c r="D9575" s="128" t="s">
        <v>19709</v>
      </c>
    </row>
    <row r="9576" spans="1:4" ht="15" customHeight="1">
      <c r="A9576" s="128">
        <v>43467</v>
      </c>
      <c r="B9576" s="328" t="s">
        <v>44491</v>
      </c>
      <c r="C9576" s="128" t="s">
        <v>19434</v>
      </c>
      <c r="D9576" s="128" t="s">
        <v>18565</v>
      </c>
    </row>
    <row r="9577" spans="1:4" ht="15" customHeight="1">
      <c r="A9577" s="128">
        <v>43479</v>
      </c>
      <c r="B9577" s="328" t="s">
        <v>44492</v>
      </c>
      <c r="C9577" s="128" t="s">
        <v>19435</v>
      </c>
      <c r="D9577" s="128" t="s">
        <v>19710</v>
      </c>
    </row>
    <row r="9578" spans="1:4" ht="15" customHeight="1">
      <c r="A9578" s="128">
        <v>43468</v>
      </c>
      <c r="B9578" s="328" t="s">
        <v>44493</v>
      </c>
      <c r="C9578" s="128" t="s">
        <v>19434</v>
      </c>
      <c r="D9578" s="128" t="s">
        <v>18676</v>
      </c>
    </row>
    <row r="9579" spans="1:4" ht="15" customHeight="1">
      <c r="A9579" s="128">
        <v>43480</v>
      </c>
      <c r="B9579" s="328" t="s">
        <v>44494</v>
      </c>
      <c r="C9579" s="128" t="s">
        <v>19435</v>
      </c>
      <c r="D9579" s="128" t="s">
        <v>19711</v>
      </c>
    </row>
    <row r="9580" spans="1:4" ht="15" customHeight="1">
      <c r="A9580" s="128">
        <v>43469</v>
      </c>
      <c r="B9580" s="328" t="s">
        <v>44495</v>
      </c>
      <c r="C9580" s="128" t="s">
        <v>19434</v>
      </c>
      <c r="D9580" s="128" t="s">
        <v>18621</v>
      </c>
    </row>
    <row r="9581" spans="1:4" ht="15" customHeight="1">
      <c r="A9581" s="128">
        <v>43481</v>
      </c>
      <c r="B9581" s="328" t="s">
        <v>44496</v>
      </c>
      <c r="C9581" s="128" t="s">
        <v>19435</v>
      </c>
      <c r="D9581" s="128" t="s">
        <v>19712</v>
      </c>
    </row>
    <row r="9582" spans="1:4" ht="15" customHeight="1">
      <c r="A9582" s="128">
        <v>3119</v>
      </c>
      <c r="B9582" s="328" t="s">
        <v>44497</v>
      </c>
      <c r="C9582" s="128" t="s">
        <v>19428</v>
      </c>
      <c r="D9582" s="128" t="s">
        <v>19357</v>
      </c>
    </row>
    <row r="9583" spans="1:4" ht="15" customHeight="1">
      <c r="A9583" s="128">
        <v>3122</v>
      </c>
      <c r="B9583" s="328" t="s">
        <v>44498</v>
      </c>
      <c r="C9583" s="128" t="s">
        <v>19428</v>
      </c>
      <c r="D9583" s="128" t="s">
        <v>21790</v>
      </c>
    </row>
    <row r="9584" spans="1:4" ht="15" customHeight="1">
      <c r="A9584" s="128">
        <v>3121</v>
      </c>
      <c r="B9584" s="328" t="s">
        <v>44499</v>
      </c>
      <c r="C9584" s="128" t="s">
        <v>19428</v>
      </c>
      <c r="D9584" s="128" t="s">
        <v>48080</v>
      </c>
    </row>
    <row r="9585" spans="1:4" ht="15" customHeight="1">
      <c r="A9585" s="128">
        <v>3120</v>
      </c>
      <c r="B9585" s="328" t="s">
        <v>44500</v>
      </c>
      <c r="C9585" s="128" t="s">
        <v>19428</v>
      </c>
      <c r="D9585" s="128" t="s">
        <v>36565</v>
      </c>
    </row>
    <row r="9586" spans="1:4" ht="15" customHeight="1">
      <c r="A9586" s="128">
        <v>11455</v>
      </c>
      <c r="B9586" s="328" t="s">
        <v>44501</v>
      </c>
      <c r="C9586" s="128" t="s">
        <v>19428</v>
      </c>
      <c r="D9586" s="128" t="s">
        <v>18713</v>
      </c>
    </row>
    <row r="9587" spans="1:4" ht="15" customHeight="1">
      <c r="A9587" s="128">
        <v>11456</v>
      </c>
      <c r="B9587" s="328" t="s">
        <v>44502</v>
      </c>
      <c r="C9587" s="128" t="s">
        <v>19428</v>
      </c>
      <c r="D9587" s="128" t="s">
        <v>19719</v>
      </c>
    </row>
    <row r="9588" spans="1:4" ht="15" customHeight="1">
      <c r="A9588" s="128">
        <v>3107</v>
      </c>
      <c r="B9588" s="328" t="s">
        <v>44503</v>
      </c>
      <c r="C9588" s="128" t="s">
        <v>19428</v>
      </c>
      <c r="D9588" s="128" t="s">
        <v>18416</v>
      </c>
    </row>
    <row r="9589" spans="1:4" ht="15" customHeight="1">
      <c r="A9589" s="128">
        <v>43583</v>
      </c>
      <c r="B9589" s="328" t="s">
        <v>44504</v>
      </c>
      <c r="C9589" s="128" t="s">
        <v>19428</v>
      </c>
      <c r="D9589" s="128" t="s">
        <v>18374</v>
      </c>
    </row>
    <row r="9590" spans="1:4" ht="15" customHeight="1">
      <c r="A9590" s="128">
        <v>43586</v>
      </c>
      <c r="B9590" s="328" t="s">
        <v>44505</v>
      </c>
      <c r="C9590" s="128" t="s">
        <v>19428</v>
      </c>
      <c r="D9590" s="128" t="s">
        <v>18997</v>
      </c>
    </row>
    <row r="9591" spans="1:4" ht="15" customHeight="1">
      <c r="A9591" s="128">
        <v>11461</v>
      </c>
      <c r="B9591" s="328" t="s">
        <v>44506</v>
      </c>
      <c r="C9591" s="128" t="s">
        <v>19428</v>
      </c>
      <c r="D9591" s="128" t="s">
        <v>21917</v>
      </c>
    </row>
    <row r="9592" spans="1:4" ht="15" customHeight="1">
      <c r="A9592" s="128">
        <v>43587</v>
      </c>
      <c r="B9592" s="328" t="s">
        <v>44507</v>
      </c>
      <c r="C9592" s="128" t="s">
        <v>19428</v>
      </c>
      <c r="D9592" s="128" t="s">
        <v>37031</v>
      </c>
    </row>
    <row r="9593" spans="1:4" ht="15" customHeight="1">
      <c r="A9593" s="128">
        <v>3106</v>
      </c>
      <c r="B9593" s="328" t="s">
        <v>44508</v>
      </c>
      <c r="C9593" s="128" t="s">
        <v>19428</v>
      </c>
      <c r="D9593" s="128" t="s">
        <v>18367</v>
      </c>
    </row>
    <row r="9594" spans="1:4" ht="15" customHeight="1">
      <c r="A9594" s="128">
        <v>44539</v>
      </c>
      <c r="B9594" s="328" t="s">
        <v>44509</v>
      </c>
      <c r="C9594" s="128" t="s">
        <v>19431</v>
      </c>
      <c r="D9594" s="128" t="s">
        <v>19354</v>
      </c>
    </row>
    <row r="9595" spans="1:4" ht="15" customHeight="1">
      <c r="A9595" s="128">
        <v>3123</v>
      </c>
      <c r="B9595" s="328" t="s">
        <v>44510</v>
      </c>
      <c r="C9595" s="128" t="s">
        <v>19431</v>
      </c>
      <c r="D9595" s="128" t="s">
        <v>19373</v>
      </c>
    </row>
    <row r="9596" spans="1:4" ht="15" customHeight="1">
      <c r="A9596" s="128">
        <v>38125</v>
      </c>
      <c r="B9596" s="328" t="s">
        <v>44511</v>
      </c>
      <c r="C9596" s="128" t="s">
        <v>19431</v>
      </c>
      <c r="D9596" s="128" t="s">
        <v>19494</v>
      </c>
    </row>
    <row r="9597" spans="1:4" ht="15" customHeight="1">
      <c r="A9597" s="128">
        <v>39014</v>
      </c>
      <c r="B9597" s="328" t="s">
        <v>44512</v>
      </c>
      <c r="C9597" s="128" t="s">
        <v>19431</v>
      </c>
      <c r="D9597" s="128" t="s">
        <v>18778</v>
      </c>
    </row>
    <row r="9598" spans="1:4" ht="15" customHeight="1">
      <c r="A9598" s="128">
        <v>39365</v>
      </c>
      <c r="B9598" s="328" t="s">
        <v>44513</v>
      </c>
      <c r="C9598" s="128" t="s">
        <v>19428</v>
      </c>
      <c r="D9598" s="128" t="s">
        <v>48081</v>
      </c>
    </row>
    <row r="9599" spans="1:4" ht="15" customHeight="1">
      <c r="A9599" s="128">
        <v>39366</v>
      </c>
      <c r="B9599" s="328" t="s">
        <v>44514</v>
      </c>
      <c r="C9599" s="128" t="s">
        <v>19428</v>
      </c>
      <c r="D9599" s="128" t="s">
        <v>48082</v>
      </c>
    </row>
    <row r="9600" spans="1:4" ht="15" customHeight="1">
      <c r="A9600" s="128">
        <v>39367</v>
      </c>
      <c r="B9600" s="328" t="s">
        <v>44515</v>
      </c>
      <c r="C9600" s="128" t="s">
        <v>19428</v>
      </c>
      <c r="D9600" s="128" t="s">
        <v>48083</v>
      </c>
    </row>
    <row r="9601" spans="1:4" ht="15" customHeight="1">
      <c r="A9601" s="128">
        <v>37394</v>
      </c>
      <c r="B9601" s="328" t="s">
        <v>44516</v>
      </c>
      <c r="C9601" s="128" t="s">
        <v>19442</v>
      </c>
      <c r="D9601" s="128" t="s">
        <v>18922</v>
      </c>
    </row>
    <row r="9602" spans="1:4" ht="15" customHeight="1">
      <c r="A9602" s="128">
        <v>14146</v>
      </c>
      <c r="B9602" s="328" t="s">
        <v>44517</v>
      </c>
      <c r="C9602" s="128" t="s">
        <v>19442</v>
      </c>
      <c r="D9602" s="128" t="s">
        <v>37828</v>
      </c>
    </row>
    <row r="9603" spans="1:4" ht="15" customHeight="1">
      <c r="A9603" s="128">
        <v>38134</v>
      </c>
      <c r="B9603" s="328" t="s">
        <v>44518</v>
      </c>
      <c r="C9603" s="128" t="s">
        <v>19431</v>
      </c>
      <c r="D9603" s="128" t="s">
        <v>37829</v>
      </c>
    </row>
    <row r="9604" spans="1:4" ht="15" customHeight="1">
      <c r="A9604" s="128">
        <v>38132</v>
      </c>
      <c r="B9604" s="328" t="s">
        <v>44519</v>
      </c>
      <c r="C9604" s="128" t="s">
        <v>19431</v>
      </c>
      <c r="D9604" s="128" t="s">
        <v>37830</v>
      </c>
    </row>
    <row r="9605" spans="1:4" ht="15" customHeight="1">
      <c r="A9605" s="128">
        <v>38133</v>
      </c>
      <c r="B9605" s="328" t="s">
        <v>44520</v>
      </c>
      <c r="C9605" s="128" t="s">
        <v>19431</v>
      </c>
      <c r="D9605" s="128" t="s">
        <v>37831</v>
      </c>
    </row>
    <row r="9606" spans="1:4" ht="15" customHeight="1">
      <c r="A9606" s="128">
        <v>938</v>
      </c>
      <c r="B9606" s="328" t="s">
        <v>44521</v>
      </c>
      <c r="C9606" s="128" t="s">
        <v>19430</v>
      </c>
      <c r="D9606" s="128" t="s">
        <v>18701</v>
      </c>
    </row>
    <row r="9607" spans="1:4" ht="15" customHeight="1">
      <c r="A9607" s="128">
        <v>937</v>
      </c>
      <c r="B9607" s="328" t="s">
        <v>44522</v>
      </c>
      <c r="C9607" s="128" t="s">
        <v>19430</v>
      </c>
      <c r="D9607" s="128" t="s">
        <v>21993</v>
      </c>
    </row>
    <row r="9608" spans="1:4" ht="15" customHeight="1">
      <c r="A9608" s="128">
        <v>939</v>
      </c>
      <c r="B9608" s="328" t="s">
        <v>44523</v>
      </c>
      <c r="C9608" s="128" t="s">
        <v>19430</v>
      </c>
      <c r="D9608" s="128" t="s">
        <v>19492</v>
      </c>
    </row>
    <row r="9609" spans="1:4" ht="15" customHeight="1">
      <c r="A9609" s="128">
        <v>944</v>
      </c>
      <c r="B9609" s="328" t="s">
        <v>44524</v>
      </c>
      <c r="C9609" s="128" t="s">
        <v>19430</v>
      </c>
      <c r="D9609" s="128" t="s">
        <v>19356</v>
      </c>
    </row>
    <row r="9610" spans="1:4" ht="15" customHeight="1">
      <c r="A9610" s="128">
        <v>940</v>
      </c>
      <c r="B9610" s="328" t="s">
        <v>44525</v>
      </c>
      <c r="C9610" s="128" t="s">
        <v>19430</v>
      </c>
      <c r="D9610" s="128" t="s">
        <v>19151</v>
      </c>
    </row>
    <row r="9611" spans="1:4" ht="15" customHeight="1">
      <c r="A9611" s="128">
        <v>44397</v>
      </c>
      <c r="B9611" s="328" t="s">
        <v>44526</v>
      </c>
      <c r="C9611" s="128" t="s">
        <v>19430</v>
      </c>
      <c r="D9611" s="128" t="s">
        <v>48084</v>
      </c>
    </row>
    <row r="9612" spans="1:4" ht="15" customHeight="1">
      <c r="A9612" s="128">
        <v>406</v>
      </c>
      <c r="B9612" s="328" t="s">
        <v>44527</v>
      </c>
      <c r="C9612" s="128" t="s">
        <v>19428</v>
      </c>
      <c r="D9612" s="128" t="s">
        <v>48085</v>
      </c>
    </row>
    <row r="9613" spans="1:4" ht="15" customHeight="1">
      <c r="A9613" s="128">
        <v>42529</v>
      </c>
      <c r="B9613" s="328" t="s">
        <v>44528</v>
      </c>
      <c r="C9613" s="128" t="s">
        <v>19430</v>
      </c>
      <c r="D9613" s="128" t="s">
        <v>18698</v>
      </c>
    </row>
    <row r="9614" spans="1:4" ht="15" customHeight="1">
      <c r="A9614" s="128">
        <v>39634</v>
      </c>
      <c r="B9614" s="328" t="s">
        <v>44529</v>
      </c>
      <c r="C9614" s="128" t="s">
        <v>19430</v>
      </c>
      <c r="D9614" s="128" t="s">
        <v>19055</v>
      </c>
    </row>
    <row r="9615" spans="1:4" ht="15" customHeight="1">
      <c r="A9615" s="128">
        <v>39701</v>
      </c>
      <c r="B9615" s="328" t="s">
        <v>44530</v>
      </c>
      <c r="C9615" s="128" t="s">
        <v>19428</v>
      </c>
      <c r="D9615" s="128" t="s">
        <v>48086</v>
      </c>
    </row>
    <row r="9616" spans="1:4" ht="15" customHeight="1">
      <c r="A9616" s="128">
        <v>12815</v>
      </c>
      <c r="B9616" s="328" t="s">
        <v>44531</v>
      </c>
      <c r="C9616" s="128" t="s">
        <v>19428</v>
      </c>
      <c r="D9616" s="128" t="s">
        <v>38219</v>
      </c>
    </row>
    <row r="9617" spans="1:4" ht="15" customHeight="1">
      <c r="A9617" s="128">
        <v>407</v>
      </c>
      <c r="B9617" s="328" t="s">
        <v>44532</v>
      </c>
      <c r="C9617" s="128" t="s">
        <v>19431</v>
      </c>
      <c r="D9617" s="128" t="s">
        <v>37832</v>
      </c>
    </row>
    <row r="9618" spans="1:4" ht="15" customHeight="1">
      <c r="A9618" s="128">
        <v>39431</v>
      </c>
      <c r="B9618" s="328" t="s">
        <v>44533</v>
      </c>
      <c r="C9618" s="128" t="s">
        <v>19430</v>
      </c>
      <c r="D9618" s="128" t="s">
        <v>19309</v>
      </c>
    </row>
    <row r="9619" spans="1:4" ht="15" customHeight="1">
      <c r="A9619" s="128">
        <v>39432</v>
      </c>
      <c r="B9619" s="328" t="s">
        <v>44534</v>
      </c>
      <c r="C9619" s="128" t="s">
        <v>19430</v>
      </c>
      <c r="D9619" s="128" t="s">
        <v>21630</v>
      </c>
    </row>
    <row r="9620" spans="1:4" ht="15" customHeight="1">
      <c r="A9620" s="128">
        <v>20111</v>
      </c>
      <c r="B9620" s="328" t="s">
        <v>44535</v>
      </c>
      <c r="C9620" s="128" t="s">
        <v>19428</v>
      </c>
      <c r="D9620" s="128" t="s">
        <v>18836</v>
      </c>
    </row>
    <row r="9621" spans="1:4" ht="15" customHeight="1">
      <c r="A9621" s="128">
        <v>21127</v>
      </c>
      <c r="B9621" s="328" t="s">
        <v>44536</v>
      </c>
      <c r="C9621" s="128" t="s">
        <v>19428</v>
      </c>
      <c r="D9621" s="128" t="s">
        <v>19992</v>
      </c>
    </row>
    <row r="9622" spans="1:4" ht="15" customHeight="1">
      <c r="A9622" s="128">
        <v>404</v>
      </c>
      <c r="B9622" s="328" t="s">
        <v>44537</v>
      </c>
      <c r="C9622" s="128" t="s">
        <v>19430</v>
      </c>
      <c r="D9622" s="128" t="s">
        <v>21962</v>
      </c>
    </row>
    <row r="9623" spans="1:4" ht="15" customHeight="1">
      <c r="A9623" s="128">
        <v>14151</v>
      </c>
      <c r="B9623" s="328" t="s">
        <v>44538</v>
      </c>
      <c r="C9623" s="128" t="s">
        <v>19428</v>
      </c>
      <c r="D9623" s="128" t="s">
        <v>37833</v>
      </c>
    </row>
    <row r="9624" spans="1:4" ht="15" customHeight="1">
      <c r="A9624" s="128">
        <v>14153</v>
      </c>
      <c r="B9624" s="328" t="s">
        <v>44539</v>
      </c>
      <c r="C9624" s="128" t="s">
        <v>19428</v>
      </c>
      <c r="D9624" s="128" t="s">
        <v>21611</v>
      </c>
    </row>
    <row r="9625" spans="1:4" ht="15" customHeight="1">
      <c r="A9625" s="128">
        <v>14152</v>
      </c>
      <c r="B9625" s="328" t="s">
        <v>44540</v>
      </c>
      <c r="C9625" s="128" t="s">
        <v>19428</v>
      </c>
      <c r="D9625" s="128" t="s">
        <v>37834</v>
      </c>
    </row>
    <row r="9626" spans="1:4" ht="15" customHeight="1">
      <c r="A9626" s="128">
        <v>14154</v>
      </c>
      <c r="B9626" s="328" t="s">
        <v>44541</v>
      </c>
      <c r="C9626" s="128" t="s">
        <v>19428</v>
      </c>
      <c r="D9626" s="128" t="s">
        <v>37835</v>
      </c>
    </row>
    <row r="9627" spans="1:4" ht="15" customHeight="1">
      <c r="A9627" s="128">
        <v>3146</v>
      </c>
      <c r="B9627" s="328" t="s">
        <v>44542</v>
      </c>
      <c r="C9627" s="128" t="s">
        <v>19428</v>
      </c>
      <c r="D9627" s="128" t="s">
        <v>18385</v>
      </c>
    </row>
    <row r="9628" spans="1:4" ht="15" customHeight="1">
      <c r="A9628" s="128">
        <v>3143</v>
      </c>
      <c r="B9628" s="328" t="s">
        <v>44543</v>
      </c>
      <c r="C9628" s="128" t="s">
        <v>19428</v>
      </c>
      <c r="D9628" s="128" t="s">
        <v>19984</v>
      </c>
    </row>
    <row r="9629" spans="1:4" ht="15" customHeight="1">
      <c r="A9629" s="128">
        <v>3148</v>
      </c>
      <c r="B9629" s="328" t="s">
        <v>44544</v>
      </c>
      <c r="C9629" s="128" t="s">
        <v>19428</v>
      </c>
      <c r="D9629" s="128" t="s">
        <v>36470</v>
      </c>
    </row>
    <row r="9630" spans="1:4" ht="15" customHeight="1">
      <c r="A9630" s="128">
        <v>4310</v>
      </c>
      <c r="B9630" s="328" t="s">
        <v>44545</v>
      </c>
      <c r="C9630" s="128" t="s">
        <v>19428</v>
      </c>
      <c r="D9630" s="128" t="s">
        <v>19676</v>
      </c>
    </row>
    <row r="9631" spans="1:4" ht="15" customHeight="1">
      <c r="A9631" s="128">
        <v>4311</v>
      </c>
      <c r="B9631" s="328" t="s">
        <v>44546</v>
      </c>
      <c r="C9631" s="128" t="s">
        <v>19428</v>
      </c>
      <c r="D9631" s="128" t="s">
        <v>19478</v>
      </c>
    </row>
    <row r="9632" spans="1:4" ht="15" customHeight="1">
      <c r="A9632" s="128">
        <v>4312</v>
      </c>
      <c r="B9632" s="328" t="s">
        <v>44547</v>
      </c>
      <c r="C9632" s="128" t="s">
        <v>19428</v>
      </c>
      <c r="D9632" s="128" t="s">
        <v>21883</v>
      </c>
    </row>
    <row r="9633" spans="1:4" ht="15" customHeight="1">
      <c r="A9633" s="128">
        <v>13261</v>
      </c>
      <c r="B9633" s="328" t="s">
        <v>44548</v>
      </c>
      <c r="C9633" s="128" t="s">
        <v>19428</v>
      </c>
      <c r="D9633" s="128" t="s">
        <v>19718</v>
      </c>
    </row>
    <row r="9634" spans="1:4" ht="15" customHeight="1">
      <c r="A9634" s="128">
        <v>3255</v>
      </c>
      <c r="B9634" s="328" t="s">
        <v>44549</v>
      </c>
      <c r="C9634" s="128" t="s">
        <v>19428</v>
      </c>
      <c r="D9634" s="128" t="s">
        <v>48087</v>
      </c>
    </row>
    <row r="9635" spans="1:4" ht="15" customHeight="1">
      <c r="A9635" s="128">
        <v>3254</v>
      </c>
      <c r="B9635" s="328" t="s">
        <v>44550</v>
      </c>
      <c r="C9635" s="128" t="s">
        <v>19428</v>
      </c>
      <c r="D9635" s="128" t="s">
        <v>48088</v>
      </c>
    </row>
    <row r="9636" spans="1:4" ht="15" customHeight="1">
      <c r="A9636" s="128">
        <v>3259</v>
      </c>
      <c r="B9636" s="328" t="s">
        <v>44551</v>
      </c>
      <c r="C9636" s="128" t="s">
        <v>19428</v>
      </c>
      <c r="D9636" s="128" t="s">
        <v>48089</v>
      </c>
    </row>
    <row r="9637" spans="1:4" ht="15" customHeight="1">
      <c r="A9637" s="128">
        <v>3258</v>
      </c>
      <c r="B9637" s="328" t="s">
        <v>44552</v>
      </c>
      <c r="C9637" s="128" t="s">
        <v>19428</v>
      </c>
      <c r="D9637" s="128" t="s">
        <v>19182</v>
      </c>
    </row>
    <row r="9638" spans="1:4" ht="15" customHeight="1">
      <c r="A9638" s="128">
        <v>3251</v>
      </c>
      <c r="B9638" s="328" t="s">
        <v>44553</v>
      </c>
      <c r="C9638" s="128" t="s">
        <v>19428</v>
      </c>
      <c r="D9638" s="128" t="s">
        <v>19197</v>
      </c>
    </row>
    <row r="9639" spans="1:4" ht="15" customHeight="1">
      <c r="A9639" s="128">
        <v>3256</v>
      </c>
      <c r="B9639" s="328" t="s">
        <v>44554</v>
      </c>
      <c r="C9639" s="128" t="s">
        <v>19428</v>
      </c>
      <c r="D9639" s="128" t="s">
        <v>18404</v>
      </c>
    </row>
    <row r="9640" spans="1:4" ht="15" customHeight="1">
      <c r="A9640" s="128">
        <v>3261</v>
      </c>
      <c r="B9640" s="328" t="s">
        <v>44555</v>
      </c>
      <c r="C9640" s="128" t="s">
        <v>19428</v>
      </c>
      <c r="D9640" s="128" t="s">
        <v>48090</v>
      </c>
    </row>
    <row r="9641" spans="1:4" ht="15" customHeight="1">
      <c r="A9641" s="128">
        <v>3260</v>
      </c>
      <c r="B9641" s="328" t="s">
        <v>44556</v>
      </c>
      <c r="C9641" s="128" t="s">
        <v>19428</v>
      </c>
      <c r="D9641" s="128" t="s">
        <v>48091</v>
      </c>
    </row>
    <row r="9642" spans="1:4" ht="15" customHeight="1">
      <c r="A9642" s="128">
        <v>3272</v>
      </c>
      <c r="B9642" s="328" t="s">
        <v>44557</v>
      </c>
      <c r="C9642" s="128" t="s">
        <v>19428</v>
      </c>
      <c r="D9642" s="128" t="s">
        <v>37836</v>
      </c>
    </row>
    <row r="9643" spans="1:4" ht="15" customHeight="1">
      <c r="A9643" s="128">
        <v>3265</v>
      </c>
      <c r="B9643" s="328" t="s">
        <v>44558</v>
      </c>
      <c r="C9643" s="128" t="s">
        <v>19428</v>
      </c>
      <c r="D9643" s="128" t="s">
        <v>19770</v>
      </c>
    </row>
    <row r="9644" spans="1:4" ht="15" customHeight="1">
      <c r="A9644" s="128">
        <v>3262</v>
      </c>
      <c r="B9644" s="328" t="s">
        <v>44559</v>
      </c>
      <c r="C9644" s="128" t="s">
        <v>19428</v>
      </c>
      <c r="D9644" s="128" t="s">
        <v>21816</v>
      </c>
    </row>
    <row r="9645" spans="1:4" ht="15" customHeight="1">
      <c r="A9645" s="128">
        <v>3264</v>
      </c>
      <c r="B9645" s="328" t="s">
        <v>44560</v>
      </c>
      <c r="C9645" s="128" t="s">
        <v>19428</v>
      </c>
      <c r="D9645" s="128" t="s">
        <v>19140</v>
      </c>
    </row>
    <row r="9646" spans="1:4" ht="15" customHeight="1">
      <c r="A9646" s="128">
        <v>3267</v>
      </c>
      <c r="B9646" s="328" t="s">
        <v>44561</v>
      </c>
      <c r="C9646" s="128" t="s">
        <v>19428</v>
      </c>
      <c r="D9646" s="128" t="s">
        <v>37837</v>
      </c>
    </row>
    <row r="9647" spans="1:4" ht="15" customHeight="1">
      <c r="A9647" s="128">
        <v>3266</v>
      </c>
      <c r="B9647" s="328" t="s">
        <v>44562</v>
      </c>
      <c r="C9647" s="128" t="s">
        <v>19428</v>
      </c>
      <c r="D9647" s="128" t="s">
        <v>37838</v>
      </c>
    </row>
    <row r="9648" spans="1:4" ht="15" customHeight="1">
      <c r="A9648" s="128">
        <v>3263</v>
      </c>
      <c r="B9648" s="328" t="s">
        <v>44563</v>
      </c>
      <c r="C9648" s="128" t="s">
        <v>19428</v>
      </c>
      <c r="D9648" s="128" t="s">
        <v>37839</v>
      </c>
    </row>
    <row r="9649" spans="1:4" ht="15" customHeight="1">
      <c r="A9649" s="128">
        <v>3268</v>
      </c>
      <c r="B9649" s="328" t="s">
        <v>44564</v>
      </c>
      <c r="C9649" s="128" t="s">
        <v>19428</v>
      </c>
      <c r="D9649" s="128" t="s">
        <v>37840</v>
      </c>
    </row>
    <row r="9650" spans="1:4" ht="15" customHeight="1">
      <c r="A9650" s="128">
        <v>3271</v>
      </c>
      <c r="B9650" s="328" t="s">
        <v>44565</v>
      </c>
      <c r="C9650" s="128" t="s">
        <v>19428</v>
      </c>
      <c r="D9650" s="128" t="s">
        <v>37841</v>
      </c>
    </row>
    <row r="9651" spans="1:4" ht="15" customHeight="1">
      <c r="A9651" s="128">
        <v>3270</v>
      </c>
      <c r="B9651" s="328" t="s">
        <v>44566</v>
      </c>
      <c r="C9651" s="128" t="s">
        <v>19428</v>
      </c>
      <c r="D9651" s="128" t="s">
        <v>37842</v>
      </c>
    </row>
    <row r="9652" spans="1:4" ht="15" customHeight="1">
      <c r="A9652" s="128">
        <v>3275</v>
      </c>
      <c r="B9652" s="328" t="s">
        <v>44567</v>
      </c>
      <c r="C9652" s="128" t="s">
        <v>19429</v>
      </c>
      <c r="D9652" s="128" t="s">
        <v>37082</v>
      </c>
    </row>
    <row r="9653" spans="1:4" ht="15" customHeight="1">
      <c r="A9653" s="128">
        <v>39512</v>
      </c>
      <c r="B9653" s="328" t="s">
        <v>44568</v>
      </c>
      <c r="C9653" s="128" t="s">
        <v>19429</v>
      </c>
      <c r="D9653" s="128" t="s">
        <v>19331</v>
      </c>
    </row>
    <row r="9654" spans="1:4" ht="15" customHeight="1">
      <c r="A9654" s="128">
        <v>39511</v>
      </c>
      <c r="B9654" s="328" t="s">
        <v>44569</v>
      </c>
      <c r="C9654" s="128" t="s">
        <v>19429</v>
      </c>
      <c r="D9654" s="128" t="s">
        <v>36868</v>
      </c>
    </row>
    <row r="9655" spans="1:4" ht="15" customHeight="1">
      <c r="A9655" s="128">
        <v>39513</v>
      </c>
      <c r="B9655" s="328" t="s">
        <v>44570</v>
      </c>
      <c r="C9655" s="128" t="s">
        <v>19429</v>
      </c>
      <c r="D9655" s="128" t="s">
        <v>37843</v>
      </c>
    </row>
    <row r="9656" spans="1:4" ht="15" customHeight="1">
      <c r="A9656" s="128">
        <v>3286</v>
      </c>
      <c r="B9656" s="328" t="s">
        <v>44571</v>
      </c>
      <c r="C9656" s="128" t="s">
        <v>19429</v>
      </c>
      <c r="D9656" s="128" t="s">
        <v>19722</v>
      </c>
    </row>
    <row r="9657" spans="1:4" ht="15" customHeight="1">
      <c r="A9657" s="128">
        <v>3287</v>
      </c>
      <c r="B9657" s="328" t="s">
        <v>44572</v>
      </c>
      <c r="C9657" s="128" t="s">
        <v>19429</v>
      </c>
      <c r="D9657" s="128" t="s">
        <v>19723</v>
      </c>
    </row>
    <row r="9658" spans="1:4" ht="15" customHeight="1">
      <c r="A9658" s="128">
        <v>3283</v>
      </c>
      <c r="B9658" s="328" t="s">
        <v>44573</v>
      </c>
      <c r="C9658" s="128" t="s">
        <v>19429</v>
      </c>
      <c r="D9658" s="128" t="s">
        <v>19724</v>
      </c>
    </row>
    <row r="9659" spans="1:4" ht="15" customHeight="1">
      <c r="A9659" s="128">
        <v>11587</v>
      </c>
      <c r="B9659" s="328" t="s">
        <v>44574</v>
      </c>
      <c r="C9659" s="128" t="s">
        <v>19429</v>
      </c>
      <c r="D9659" s="128" t="s">
        <v>48092</v>
      </c>
    </row>
    <row r="9660" spans="1:4" ht="15" customHeight="1">
      <c r="A9660" s="128">
        <v>36225</v>
      </c>
      <c r="B9660" s="328" t="s">
        <v>44575</v>
      </c>
      <c r="C9660" s="128" t="s">
        <v>19429</v>
      </c>
      <c r="D9660" s="128" t="s">
        <v>48093</v>
      </c>
    </row>
    <row r="9661" spans="1:4" ht="15" customHeight="1">
      <c r="A9661" s="128">
        <v>36230</v>
      </c>
      <c r="B9661" s="328" t="s">
        <v>44576</v>
      </c>
      <c r="C9661" s="128" t="s">
        <v>19429</v>
      </c>
      <c r="D9661" s="128" t="s">
        <v>36823</v>
      </c>
    </row>
    <row r="9662" spans="1:4" ht="15" customHeight="1">
      <c r="A9662" s="128">
        <v>36238</v>
      </c>
      <c r="B9662" s="328" t="s">
        <v>44577</v>
      </c>
      <c r="C9662" s="128" t="s">
        <v>19429</v>
      </c>
      <c r="D9662" s="128" t="s">
        <v>19153</v>
      </c>
    </row>
    <row r="9663" spans="1:4" ht="15" customHeight="1">
      <c r="A9663" s="128">
        <v>39363</v>
      </c>
      <c r="B9663" s="328" t="s">
        <v>44578</v>
      </c>
      <c r="C9663" s="128" t="s">
        <v>19428</v>
      </c>
      <c r="D9663" s="128" t="s">
        <v>48094</v>
      </c>
    </row>
    <row r="9664" spans="1:4" ht="15" customHeight="1">
      <c r="A9664" s="128">
        <v>39361</v>
      </c>
      <c r="B9664" s="328" t="s">
        <v>44579</v>
      </c>
      <c r="C9664" s="128" t="s">
        <v>19428</v>
      </c>
      <c r="D9664" s="128" t="s">
        <v>48095</v>
      </c>
    </row>
    <row r="9665" spans="1:4" ht="15" customHeight="1">
      <c r="A9665" s="128">
        <v>39362</v>
      </c>
      <c r="B9665" s="328" t="s">
        <v>44580</v>
      </c>
      <c r="C9665" s="128" t="s">
        <v>19428</v>
      </c>
      <c r="D9665" s="128" t="s">
        <v>48096</v>
      </c>
    </row>
    <row r="9666" spans="1:4" ht="15" customHeight="1">
      <c r="A9666" s="128">
        <v>39364</v>
      </c>
      <c r="B9666" s="328" t="s">
        <v>44581</v>
      </c>
      <c r="C9666" s="128" t="s">
        <v>19428</v>
      </c>
      <c r="D9666" s="128" t="s">
        <v>40660</v>
      </c>
    </row>
    <row r="9667" spans="1:4" ht="15" customHeight="1">
      <c r="A9667" s="128">
        <v>14576</v>
      </c>
      <c r="B9667" s="328" t="s">
        <v>44582</v>
      </c>
      <c r="C9667" s="128" t="s">
        <v>19428</v>
      </c>
      <c r="D9667" s="128" t="s">
        <v>37844</v>
      </c>
    </row>
    <row r="9668" spans="1:4" ht="15" customHeight="1">
      <c r="A9668" s="128">
        <v>13877</v>
      </c>
      <c r="B9668" s="328" t="s">
        <v>44583</v>
      </c>
      <c r="C9668" s="128" t="s">
        <v>19428</v>
      </c>
      <c r="D9668" s="128" t="s">
        <v>37845</v>
      </c>
    </row>
    <row r="9669" spans="1:4" ht="15" customHeight="1">
      <c r="A9669" s="128">
        <v>7307</v>
      </c>
      <c r="B9669" s="328" t="s">
        <v>44584</v>
      </c>
      <c r="C9669" s="128" t="s">
        <v>19432</v>
      </c>
      <c r="D9669" s="128" t="s">
        <v>19549</v>
      </c>
    </row>
    <row r="9670" spans="1:4" ht="15" customHeight="1">
      <c r="A9670" s="128">
        <v>38122</v>
      </c>
      <c r="B9670" s="328" t="s">
        <v>44585</v>
      </c>
      <c r="C9670" s="128" t="s">
        <v>19432</v>
      </c>
      <c r="D9670" s="128" t="s">
        <v>19625</v>
      </c>
    </row>
    <row r="9671" spans="1:4" ht="15" customHeight="1">
      <c r="A9671" s="128">
        <v>43653</v>
      </c>
      <c r="B9671" s="328" t="s">
        <v>44586</v>
      </c>
      <c r="C9671" s="128" t="s">
        <v>19432</v>
      </c>
      <c r="D9671" s="128" t="s">
        <v>41940</v>
      </c>
    </row>
    <row r="9672" spans="1:4" ht="15" customHeight="1">
      <c r="A9672" s="128">
        <v>38633</v>
      </c>
      <c r="B9672" s="328" t="s">
        <v>44587</v>
      </c>
      <c r="C9672" s="128" t="s">
        <v>19428</v>
      </c>
      <c r="D9672" s="128" t="s">
        <v>18896</v>
      </c>
    </row>
    <row r="9673" spans="1:4" ht="15" customHeight="1">
      <c r="A9673" s="128">
        <v>12344</v>
      </c>
      <c r="B9673" s="328" t="s">
        <v>44588</v>
      </c>
      <c r="C9673" s="128" t="s">
        <v>19428</v>
      </c>
      <c r="D9673" s="128" t="s">
        <v>18428</v>
      </c>
    </row>
    <row r="9674" spans="1:4" ht="15" customHeight="1">
      <c r="A9674" s="128">
        <v>12343</v>
      </c>
      <c r="B9674" s="328" t="s">
        <v>44589</v>
      </c>
      <c r="C9674" s="128" t="s">
        <v>19428</v>
      </c>
      <c r="D9674" s="128" t="s">
        <v>18764</v>
      </c>
    </row>
    <row r="9675" spans="1:4" ht="15" customHeight="1">
      <c r="A9675" s="128">
        <v>3295</v>
      </c>
      <c r="B9675" s="328" t="s">
        <v>44590</v>
      </c>
      <c r="C9675" s="128" t="s">
        <v>19428</v>
      </c>
      <c r="D9675" s="128" t="s">
        <v>22013</v>
      </c>
    </row>
    <row r="9676" spans="1:4" ht="15" customHeight="1">
      <c r="A9676" s="128">
        <v>3302</v>
      </c>
      <c r="B9676" s="328" t="s">
        <v>44591</v>
      </c>
      <c r="C9676" s="128" t="s">
        <v>19428</v>
      </c>
      <c r="D9676" s="128" t="s">
        <v>22090</v>
      </c>
    </row>
    <row r="9677" spans="1:4" ht="15" customHeight="1">
      <c r="A9677" s="128">
        <v>3297</v>
      </c>
      <c r="B9677" s="328" t="s">
        <v>44592</v>
      </c>
      <c r="C9677" s="128" t="s">
        <v>19428</v>
      </c>
      <c r="D9677" s="128" t="s">
        <v>37846</v>
      </c>
    </row>
    <row r="9678" spans="1:4" ht="15" customHeight="1">
      <c r="A9678" s="128">
        <v>3294</v>
      </c>
      <c r="B9678" s="328" t="s">
        <v>44593</v>
      </c>
      <c r="C9678" s="128" t="s">
        <v>19428</v>
      </c>
      <c r="D9678" s="128" t="s">
        <v>19566</v>
      </c>
    </row>
    <row r="9679" spans="1:4" ht="15" customHeight="1">
      <c r="A9679" s="128">
        <v>3292</v>
      </c>
      <c r="B9679" s="328" t="s">
        <v>44594</v>
      </c>
      <c r="C9679" s="128" t="s">
        <v>19428</v>
      </c>
      <c r="D9679" s="128" t="s">
        <v>18704</v>
      </c>
    </row>
    <row r="9680" spans="1:4" ht="15" customHeight="1">
      <c r="A9680" s="128">
        <v>3298</v>
      </c>
      <c r="B9680" s="328" t="s">
        <v>44595</v>
      </c>
      <c r="C9680" s="128" t="s">
        <v>19428</v>
      </c>
      <c r="D9680" s="128" t="s">
        <v>37847</v>
      </c>
    </row>
    <row r="9681" spans="1:4" ht="15" customHeight="1">
      <c r="A9681" s="128">
        <v>11596</v>
      </c>
      <c r="B9681" s="328" t="s">
        <v>44596</v>
      </c>
      <c r="C9681" s="128" t="s">
        <v>19428</v>
      </c>
      <c r="D9681" s="128" t="s">
        <v>37848</v>
      </c>
    </row>
    <row r="9682" spans="1:4" ht="15" customHeight="1">
      <c r="A9682" s="128">
        <v>34802</v>
      </c>
      <c r="B9682" s="328" t="s">
        <v>44597</v>
      </c>
      <c r="C9682" s="128" t="s">
        <v>19428</v>
      </c>
      <c r="D9682" s="128" t="s">
        <v>37849</v>
      </c>
    </row>
    <row r="9683" spans="1:4" ht="15" customHeight="1">
      <c r="A9683" s="128">
        <v>11588</v>
      </c>
      <c r="B9683" s="328" t="s">
        <v>44598</v>
      </c>
      <c r="C9683" s="128" t="s">
        <v>19428</v>
      </c>
      <c r="D9683" s="128" t="s">
        <v>37850</v>
      </c>
    </row>
    <row r="9684" spans="1:4" ht="15" customHeight="1">
      <c r="A9684" s="128">
        <v>34383</v>
      </c>
      <c r="B9684" s="328" t="s">
        <v>44599</v>
      </c>
      <c r="C9684" s="128" t="s">
        <v>19428</v>
      </c>
      <c r="D9684" s="128" t="s">
        <v>37851</v>
      </c>
    </row>
    <row r="9685" spans="1:4" ht="15" customHeight="1">
      <c r="A9685" s="128">
        <v>40451</v>
      </c>
      <c r="B9685" s="328" t="s">
        <v>44600</v>
      </c>
      <c r="C9685" s="128" t="s">
        <v>19429</v>
      </c>
      <c r="D9685" s="128" t="s">
        <v>37852</v>
      </c>
    </row>
    <row r="9686" spans="1:4" ht="15" customHeight="1">
      <c r="A9686" s="128">
        <v>40453</v>
      </c>
      <c r="B9686" s="328" t="s">
        <v>44601</v>
      </c>
      <c r="C9686" s="128" t="s">
        <v>19429</v>
      </c>
      <c r="D9686" s="128" t="s">
        <v>21760</v>
      </c>
    </row>
    <row r="9687" spans="1:4" ht="15" customHeight="1">
      <c r="A9687" s="128">
        <v>40452</v>
      </c>
      <c r="B9687" s="328" t="s">
        <v>44602</v>
      </c>
      <c r="C9687" s="128" t="s">
        <v>19429</v>
      </c>
      <c r="D9687" s="128" t="s">
        <v>37853</v>
      </c>
    </row>
    <row r="9688" spans="1:4" ht="15" customHeight="1">
      <c r="A9688" s="128">
        <v>11594</v>
      </c>
      <c r="B9688" s="328" t="s">
        <v>44603</v>
      </c>
      <c r="C9688" s="128" t="s">
        <v>19428</v>
      </c>
      <c r="D9688" s="128" t="s">
        <v>37854</v>
      </c>
    </row>
    <row r="9689" spans="1:4" ht="15" customHeight="1">
      <c r="A9689" s="128">
        <v>3311</v>
      </c>
      <c r="B9689" s="328" t="s">
        <v>44604</v>
      </c>
      <c r="C9689" s="128" t="s">
        <v>19433</v>
      </c>
      <c r="D9689" s="128" t="s">
        <v>37854</v>
      </c>
    </row>
    <row r="9690" spans="1:4" ht="15" customHeight="1">
      <c r="A9690" s="128">
        <v>11599</v>
      </c>
      <c r="B9690" s="328" t="s">
        <v>44605</v>
      </c>
      <c r="C9690" s="128" t="s">
        <v>19428</v>
      </c>
      <c r="D9690" s="128" t="s">
        <v>37855</v>
      </c>
    </row>
    <row r="9691" spans="1:4" ht="15" customHeight="1">
      <c r="A9691" s="128">
        <v>11593</v>
      </c>
      <c r="B9691" s="328" t="s">
        <v>44606</v>
      </c>
      <c r="C9691" s="128" t="s">
        <v>19428</v>
      </c>
      <c r="D9691" s="128" t="s">
        <v>37856</v>
      </c>
    </row>
    <row r="9692" spans="1:4" ht="15" customHeight="1">
      <c r="A9692" s="128">
        <v>3314</v>
      </c>
      <c r="B9692" s="328" t="s">
        <v>44607</v>
      </c>
      <c r="C9692" s="128" t="s">
        <v>19433</v>
      </c>
      <c r="D9692" s="128" t="s">
        <v>37857</v>
      </c>
    </row>
    <row r="9693" spans="1:4" ht="15" customHeight="1">
      <c r="A9693" s="128">
        <v>11597</v>
      </c>
      <c r="B9693" s="328" t="s">
        <v>44608</v>
      </c>
      <c r="C9693" s="128" t="s">
        <v>19428</v>
      </c>
      <c r="D9693" s="128" t="s">
        <v>37858</v>
      </c>
    </row>
    <row r="9694" spans="1:4" ht="15" customHeight="1">
      <c r="A9694" s="128">
        <v>3309</v>
      </c>
      <c r="B9694" s="328" t="s">
        <v>44609</v>
      </c>
      <c r="C9694" s="128" t="s">
        <v>19433</v>
      </c>
      <c r="D9694" s="128" t="s">
        <v>37848</v>
      </c>
    </row>
    <row r="9695" spans="1:4" ht="15" customHeight="1">
      <c r="A9695" s="128">
        <v>34612</v>
      </c>
      <c r="B9695" s="328" t="s">
        <v>44610</v>
      </c>
      <c r="C9695" s="128" t="s">
        <v>19428</v>
      </c>
      <c r="D9695" s="128" t="s">
        <v>37859</v>
      </c>
    </row>
    <row r="9696" spans="1:4" ht="15" customHeight="1">
      <c r="A9696" s="128">
        <v>34635</v>
      </c>
      <c r="B9696" s="328" t="s">
        <v>44611</v>
      </c>
      <c r="C9696" s="128" t="s">
        <v>19428</v>
      </c>
      <c r="D9696" s="128" t="s">
        <v>37860</v>
      </c>
    </row>
    <row r="9697" spans="1:4" ht="15" customHeight="1">
      <c r="A9697" s="128">
        <v>34633</v>
      </c>
      <c r="B9697" s="328" t="s">
        <v>44612</v>
      </c>
      <c r="C9697" s="128" t="s">
        <v>19428</v>
      </c>
      <c r="D9697" s="128" t="s">
        <v>37861</v>
      </c>
    </row>
    <row r="9698" spans="1:4" ht="15" customHeight="1">
      <c r="A9698" s="128">
        <v>40440</v>
      </c>
      <c r="B9698" s="328" t="s">
        <v>44613</v>
      </c>
      <c r="C9698" s="128" t="s">
        <v>19433</v>
      </c>
      <c r="D9698" s="128" t="s">
        <v>37862</v>
      </c>
    </row>
    <row r="9699" spans="1:4" ht="15" customHeight="1">
      <c r="A9699" s="128">
        <v>40441</v>
      </c>
      <c r="B9699" s="328" t="s">
        <v>44614</v>
      </c>
      <c r="C9699" s="128" t="s">
        <v>19433</v>
      </c>
      <c r="D9699" s="128" t="s">
        <v>37863</v>
      </c>
    </row>
    <row r="9700" spans="1:4" ht="15" customHeight="1">
      <c r="A9700" s="128">
        <v>40449</v>
      </c>
      <c r="B9700" s="328" t="s">
        <v>44615</v>
      </c>
      <c r="C9700" s="128" t="s">
        <v>19433</v>
      </c>
      <c r="D9700" s="128" t="s">
        <v>37864</v>
      </c>
    </row>
    <row r="9701" spans="1:4" ht="15" customHeight="1">
      <c r="A9701" s="128">
        <v>34800</v>
      </c>
      <c r="B9701" s="328" t="s">
        <v>44616</v>
      </c>
      <c r="C9701" s="128" t="s">
        <v>19433</v>
      </c>
      <c r="D9701" s="128" t="s">
        <v>37865</v>
      </c>
    </row>
    <row r="9702" spans="1:4" ht="15" customHeight="1">
      <c r="A9702" s="128">
        <v>11592</v>
      </c>
      <c r="B9702" s="328" t="s">
        <v>44617</v>
      </c>
      <c r="C9702" s="128" t="s">
        <v>19428</v>
      </c>
      <c r="D9702" s="128" t="s">
        <v>37857</v>
      </c>
    </row>
    <row r="9703" spans="1:4" ht="15" customHeight="1">
      <c r="A9703" s="128">
        <v>40438</v>
      </c>
      <c r="B9703" s="328" t="s">
        <v>44618</v>
      </c>
      <c r="C9703" s="128" t="s">
        <v>19433</v>
      </c>
      <c r="D9703" s="128" t="s">
        <v>37866</v>
      </c>
    </row>
    <row r="9704" spans="1:4" ht="15" customHeight="1">
      <c r="A9704" s="128">
        <v>40436</v>
      </c>
      <c r="B9704" s="328" t="s">
        <v>44619</v>
      </c>
      <c r="C9704" s="128" t="s">
        <v>19433</v>
      </c>
      <c r="D9704" s="128" t="s">
        <v>37867</v>
      </c>
    </row>
    <row r="9705" spans="1:4" ht="15" customHeight="1">
      <c r="A9705" s="128">
        <v>4315</v>
      </c>
      <c r="B9705" s="328" t="s">
        <v>44620</v>
      </c>
      <c r="C9705" s="128" t="s">
        <v>19428</v>
      </c>
      <c r="D9705" s="128" t="s">
        <v>37450</v>
      </c>
    </row>
    <row r="9706" spans="1:4" ht="15" customHeight="1">
      <c r="A9706" s="128">
        <v>402</v>
      </c>
      <c r="B9706" s="328" t="s">
        <v>44621</v>
      </c>
      <c r="C9706" s="128" t="s">
        <v>19428</v>
      </c>
      <c r="D9706" s="128" t="s">
        <v>19385</v>
      </c>
    </row>
    <row r="9707" spans="1:4" ht="15" customHeight="1">
      <c r="A9707" s="128">
        <v>4226</v>
      </c>
      <c r="B9707" s="328" t="s">
        <v>44622</v>
      </c>
      <c r="C9707" s="128" t="s">
        <v>19431</v>
      </c>
      <c r="D9707" s="128" t="s">
        <v>37025</v>
      </c>
    </row>
    <row r="9708" spans="1:4" ht="15" customHeight="1">
      <c r="A9708" s="128">
        <v>4222</v>
      </c>
      <c r="B9708" s="328" t="s">
        <v>44623</v>
      </c>
      <c r="C9708" s="128" t="s">
        <v>19432</v>
      </c>
      <c r="D9708" s="128" t="s">
        <v>19313</v>
      </c>
    </row>
    <row r="9709" spans="1:4" ht="15" customHeight="1">
      <c r="A9709" s="128">
        <v>34804</v>
      </c>
      <c r="B9709" s="328" t="s">
        <v>44624</v>
      </c>
      <c r="C9709" s="128" t="s">
        <v>19429</v>
      </c>
      <c r="D9709" s="128" t="s">
        <v>37868</v>
      </c>
    </row>
    <row r="9710" spans="1:4" ht="15" customHeight="1">
      <c r="A9710" s="128">
        <v>4013</v>
      </c>
      <c r="B9710" s="328" t="s">
        <v>44625</v>
      </c>
      <c r="C9710" s="128" t="s">
        <v>19429</v>
      </c>
      <c r="D9710" s="128" t="s">
        <v>18877</v>
      </c>
    </row>
    <row r="9711" spans="1:4" ht="15" customHeight="1">
      <c r="A9711" s="128">
        <v>4011</v>
      </c>
      <c r="B9711" s="328" t="s">
        <v>44626</v>
      </c>
      <c r="C9711" s="128" t="s">
        <v>19429</v>
      </c>
      <c r="D9711" s="128" t="s">
        <v>42173</v>
      </c>
    </row>
    <row r="9712" spans="1:4" ht="15" customHeight="1">
      <c r="A9712" s="128">
        <v>4021</v>
      </c>
      <c r="B9712" s="328" t="s">
        <v>44627</v>
      </c>
      <c r="C9712" s="128" t="s">
        <v>19429</v>
      </c>
      <c r="D9712" s="128" t="s">
        <v>48097</v>
      </c>
    </row>
    <row r="9713" spans="1:4" ht="15" customHeight="1">
      <c r="A9713" s="128">
        <v>4019</v>
      </c>
      <c r="B9713" s="328" t="s">
        <v>44628</v>
      </c>
      <c r="C9713" s="128" t="s">
        <v>19429</v>
      </c>
      <c r="D9713" s="128" t="s">
        <v>40179</v>
      </c>
    </row>
    <row r="9714" spans="1:4" ht="15" customHeight="1">
      <c r="A9714" s="128">
        <v>4012</v>
      </c>
      <c r="B9714" s="328" t="s">
        <v>44629</v>
      </c>
      <c r="C9714" s="128" t="s">
        <v>19429</v>
      </c>
      <c r="D9714" s="128" t="s">
        <v>19980</v>
      </c>
    </row>
    <row r="9715" spans="1:4" ht="15" customHeight="1">
      <c r="A9715" s="128">
        <v>4020</v>
      </c>
      <c r="B9715" s="328" t="s">
        <v>44630</v>
      </c>
      <c r="C9715" s="128" t="s">
        <v>19429</v>
      </c>
      <c r="D9715" s="128" t="s">
        <v>19250</v>
      </c>
    </row>
    <row r="9716" spans="1:4" ht="15" customHeight="1">
      <c r="A9716" s="128">
        <v>4018</v>
      </c>
      <c r="B9716" s="328" t="s">
        <v>44631</v>
      </c>
      <c r="C9716" s="128" t="s">
        <v>19429</v>
      </c>
      <c r="D9716" s="128" t="s">
        <v>18369</v>
      </c>
    </row>
    <row r="9717" spans="1:4" ht="15" customHeight="1">
      <c r="A9717" s="128">
        <v>36498</v>
      </c>
      <c r="B9717" s="328" t="s">
        <v>44632</v>
      </c>
      <c r="C9717" s="128" t="s">
        <v>19428</v>
      </c>
      <c r="D9717" s="128" t="s">
        <v>48098</v>
      </c>
    </row>
    <row r="9718" spans="1:4" ht="15" customHeight="1">
      <c r="A9718" s="128">
        <v>12872</v>
      </c>
      <c r="B9718" s="328" t="s">
        <v>44633</v>
      </c>
      <c r="C9718" s="128" t="s">
        <v>19434</v>
      </c>
      <c r="D9718" s="128" t="s">
        <v>19469</v>
      </c>
    </row>
    <row r="9719" spans="1:4" ht="15" customHeight="1">
      <c r="A9719" s="128">
        <v>41075</v>
      </c>
      <c r="B9719" s="328" t="s">
        <v>44634</v>
      </c>
      <c r="C9719" s="128" t="s">
        <v>19435</v>
      </c>
      <c r="D9719" s="128" t="s">
        <v>37869</v>
      </c>
    </row>
    <row r="9720" spans="1:4" ht="15" customHeight="1">
      <c r="A9720" s="128">
        <v>44324</v>
      </c>
      <c r="B9720" s="328" t="s">
        <v>44635</v>
      </c>
      <c r="C9720" s="128" t="s">
        <v>19431</v>
      </c>
      <c r="D9720" s="128" t="s">
        <v>18710</v>
      </c>
    </row>
    <row r="9721" spans="1:4" ht="15" customHeight="1">
      <c r="A9721" s="128">
        <v>3315</v>
      </c>
      <c r="B9721" s="328" t="s">
        <v>44636</v>
      </c>
      <c r="C9721" s="128" t="s">
        <v>19431</v>
      </c>
      <c r="D9721" s="128" t="s">
        <v>18657</v>
      </c>
    </row>
    <row r="9722" spans="1:4" ht="15" customHeight="1">
      <c r="A9722" s="128">
        <v>36870</v>
      </c>
      <c r="B9722" s="328" t="s">
        <v>44637</v>
      </c>
      <c r="C9722" s="128" t="s">
        <v>19431</v>
      </c>
      <c r="D9722" s="128" t="s">
        <v>18620</v>
      </c>
    </row>
    <row r="9723" spans="1:4" ht="15" customHeight="1">
      <c r="A9723" s="128">
        <v>5092</v>
      </c>
      <c r="B9723" s="328" t="s">
        <v>44638</v>
      </c>
      <c r="C9723" s="128" t="s">
        <v>19436</v>
      </c>
      <c r="D9723" s="128" t="s">
        <v>18368</v>
      </c>
    </row>
    <row r="9724" spans="1:4" ht="15" customHeight="1">
      <c r="A9724" s="128">
        <v>11462</v>
      </c>
      <c r="B9724" s="328" t="s">
        <v>44639</v>
      </c>
      <c r="C9724" s="128" t="s">
        <v>19436</v>
      </c>
      <c r="D9724" s="128" t="s">
        <v>18928</v>
      </c>
    </row>
    <row r="9725" spans="1:4" ht="15" customHeight="1">
      <c r="A9725" s="128">
        <v>36529</v>
      </c>
      <c r="B9725" s="328" t="s">
        <v>44640</v>
      </c>
      <c r="C9725" s="128" t="s">
        <v>19428</v>
      </c>
      <c r="D9725" s="128" t="s">
        <v>48099</v>
      </c>
    </row>
    <row r="9726" spans="1:4" ht="15" customHeight="1">
      <c r="A9726" s="128">
        <v>3318</v>
      </c>
      <c r="B9726" s="328" t="s">
        <v>44641</v>
      </c>
      <c r="C9726" s="128" t="s">
        <v>19428</v>
      </c>
      <c r="D9726" s="128" t="s">
        <v>48100</v>
      </c>
    </row>
    <row r="9727" spans="1:4" ht="15" customHeight="1">
      <c r="A9727" s="128">
        <v>3324</v>
      </c>
      <c r="B9727" s="328" t="s">
        <v>44642</v>
      </c>
      <c r="C9727" s="128" t="s">
        <v>19429</v>
      </c>
      <c r="D9727" s="128" t="s">
        <v>48101</v>
      </c>
    </row>
    <row r="9728" spans="1:4" ht="15" customHeight="1">
      <c r="A9728" s="128">
        <v>3322</v>
      </c>
      <c r="B9728" s="328" t="s">
        <v>44643</v>
      </c>
      <c r="C9728" s="128" t="s">
        <v>19429</v>
      </c>
      <c r="D9728" s="128" t="s">
        <v>18845</v>
      </c>
    </row>
    <row r="9729" spans="1:4" ht="15" customHeight="1">
      <c r="A9729" s="128">
        <v>5076</v>
      </c>
      <c r="B9729" s="328" t="s">
        <v>44644</v>
      </c>
      <c r="C9729" s="128" t="s">
        <v>19431</v>
      </c>
      <c r="D9729" s="128" t="s">
        <v>21771</v>
      </c>
    </row>
    <row r="9730" spans="1:4" ht="15" customHeight="1">
      <c r="A9730" s="128">
        <v>5077</v>
      </c>
      <c r="B9730" s="328" t="s">
        <v>44645</v>
      </c>
      <c r="C9730" s="128" t="s">
        <v>19431</v>
      </c>
      <c r="D9730" s="128" t="s">
        <v>21741</v>
      </c>
    </row>
    <row r="9731" spans="1:4" ht="15" customHeight="1">
      <c r="A9731" s="128">
        <v>11837</v>
      </c>
      <c r="B9731" s="328" t="s">
        <v>44646</v>
      </c>
      <c r="C9731" s="128" t="s">
        <v>19428</v>
      </c>
      <c r="D9731" s="128" t="s">
        <v>19639</v>
      </c>
    </row>
    <row r="9732" spans="1:4" ht="15" customHeight="1">
      <c r="A9732" s="128">
        <v>38055</v>
      </c>
      <c r="B9732" s="328" t="s">
        <v>44647</v>
      </c>
      <c r="C9732" s="128" t="s">
        <v>19428</v>
      </c>
      <c r="D9732" s="128" t="s">
        <v>18977</v>
      </c>
    </row>
    <row r="9733" spans="1:4" ht="15" customHeight="1">
      <c r="A9733" s="128">
        <v>415</v>
      </c>
      <c r="B9733" s="328" t="s">
        <v>44648</v>
      </c>
      <c r="C9733" s="128" t="s">
        <v>19428</v>
      </c>
      <c r="D9733" s="128" t="s">
        <v>19419</v>
      </c>
    </row>
    <row r="9734" spans="1:4" ht="15" customHeight="1">
      <c r="A9734" s="128">
        <v>416</v>
      </c>
      <c r="B9734" s="328" t="s">
        <v>44649</v>
      </c>
      <c r="C9734" s="128" t="s">
        <v>19428</v>
      </c>
      <c r="D9734" s="128" t="s">
        <v>18403</v>
      </c>
    </row>
    <row r="9735" spans="1:4" ht="15" customHeight="1">
      <c r="A9735" s="128">
        <v>425</v>
      </c>
      <c r="B9735" s="328" t="s">
        <v>44650</v>
      </c>
      <c r="C9735" s="128" t="s">
        <v>19428</v>
      </c>
      <c r="D9735" s="128" t="s">
        <v>21891</v>
      </c>
    </row>
    <row r="9736" spans="1:4" ht="15" customHeight="1">
      <c r="A9736" s="128">
        <v>426</v>
      </c>
      <c r="B9736" s="328" t="s">
        <v>44651</v>
      </c>
      <c r="C9736" s="128" t="s">
        <v>19428</v>
      </c>
      <c r="D9736" s="128" t="s">
        <v>18899</v>
      </c>
    </row>
    <row r="9737" spans="1:4" ht="15" customHeight="1">
      <c r="A9737" s="128">
        <v>38056</v>
      </c>
      <c r="B9737" s="328" t="s">
        <v>44652</v>
      </c>
      <c r="C9737" s="128" t="s">
        <v>19428</v>
      </c>
      <c r="D9737" s="128" t="s">
        <v>19820</v>
      </c>
    </row>
    <row r="9738" spans="1:4" ht="15" customHeight="1">
      <c r="A9738" s="128">
        <v>1564</v>
      </c>
      <c r="B9738" s="328" t="s">
        <v>44653</v>
      </c>
      <c r="C9738" s="128" t="s">
        <v>19428</v>
      </c>
      <c r="D9738" s="128" t="s">
        <v>18658</v>
      </c>
    </row>
    <row r="9739" spans="1:4" ht="15" customHeight="1">
      <c r="A9739" s="128">
        <v>11032</v>
      </c>
      <c r="B9739" s="328" t="s">
        <v>44654</v>
      </c>
      <c r="C9739" s="128" t="s">
        <v>19428</v>
      </c>
      <c r="D9739" s="128" t="s">
        <v>18771</v>
      </c>
    </row>
    <row r="9740" spans="1:4" ht="15" customHeight="1">
      <c r="A9740" s="128">
        <v>36786</v>
      </c>
      <c r="B9740" s="328" t="s">
        <v>44655</v>
      </c>
      <c r="C9740" s="128" t="s">
        <v>19443</v>
      </c>
      <c r="D9740" s="128" t="s">
        <v>48102</v>
      </c>
    </row>
    <row r="9741" spans="1:4" ht="15" customHeight="1">
      <c r="A9741" s="128">
        <v>36785</v>
      </c>
      <c r="B9741" s="328" t="s">
        <v>44656</v>
      </c>
      <c r="C9741" s="128" t="s">
        <v>19443</v>
      </c>
      <c r="D9741" s="128" t="s">
        <v>48103</v>
      </c>
    </row>
    <row r="9742" spans="1:4" ht="15" customHeight="1">
      <c r="A9742" s="128">
        <v>36782</v>
      </c>
      <c r="B9742" s="328" t="s">
        <v>44657</v>
      </c>
      <c r="C9742" s="128" t="s">
        <v>19443</v>
      </c>
      <c r="D9742" s="128" t="s">
        <v>48104</v>
      </c>
    </row>
    <row r="9743" spans="1:4" ht="15" customHeight="1">
      <c r="A9743" s="128">
        <v>44481</v>
      </c>
      <c r="B9743" s="328" t="s">
        <v>44658</v>
      </c>
      <c r="C9743" s="128" t="s">
        <v>19443</v>
      </c>
      <c r="D9743" s="128" t="s">
        <v>48105</v>
      </c>
    </row>
    <row r="9744" spans="1:4" ht="15" customHeight="1">
      <c r="A9744" s="128">
        <v>4824</v>
      </c>
      <c r="B9744" s="328" t="s">
        <v>44659</v>
      </c>
      <c r="C9744" s="128" t="s">
        <v>19431</v>
      </c>
      <c r="D9744" s="128" t="s">
        <v>18653</v>
      </c>
    </row>
    <row r="9745" spans="1:4" ht="15" customHeight="1">
      <c r="A9745" s="128">
        <v>11795</v>
      </c>
      <c r="B9745" s="328" t="s">
        <v>44660</v>
      </c>
      <c r="C9745" s="128" t="s">
        <v>19429</v>
      </c>
      <c r="D9745" s="128" t="s">
        <v>48106</v>
      </c>
    </row>
    <row r="9746" spans="1:4" ht="15" customHeight="1">
      <c r="A9746" s="128">
        <v>134</v>
      </c>
      <c r="B9746" s="328" t="s">
        <v>44661</v>
      </c>
      <c r="C9746" s="128" t="s">
        <v>19431</v>
      </c>
      <c r="D9746" s="128" t="s">
        <v>19453</v>
      </c>
    </row>
    <row r="9747" spans="1:4" ht="15" customHeight="1">
      <c r="A9747" s="128">
        <v>4229</v>
      </c>
      <c r="B9747" s="328" t="s">
        <v>44662</v>
      </c>
      <c r="C9747" s="128" t="s">
        <v>19431</v>
      </c>
      <c r="D9747" s="128" t="s">
        <v>48107</v>
      </c>
    </row>
    <row r="9748" spans="1:4" ht="15" customHeight="1">
      <c r="A9748" s="128">
        <v>11731</v>
      </c>
      <c r="B9748" s="328" t="s">
        <v>44663</v>
      </c>
      <c r="C9748" s="128" t="s">
        <v>19428</v>
      </c>
      <c r="D9748" s="128" t="s">
        <v>40339</v>
      </c>
    </row>
    <row r="9749" spans="1:4" ht="15" customHeight="1">
      <c r="A9749" s="128">
        <v>11732</v>
      </c>
      <c r="B9749" s="328" t="s">
        <v>44664</v>
      </c>
      <c r="C9749" s="128" t="s">
        <v>19428</v>
      </c>
      <c r="D9749" s="128" t="s">
        <v>19100</v>
      </c>
    </row>
    <row r="9750" spans="1:4" ht="15" customHeight="1">
      <c r="A9750" s="128">
        <v>11244</v>
      </c>
      <c r="B9750" s="328" t="s">
        <v>44665</v>
      </c>
      <c r="C9750" s="128" t="s">
        <v>19428</v>
      </c>
      <c r="D9750" s="128" t="s">
        <v>37899</v>
      </c>
    </row>
    <row r="9751" spans="1:4" ht="15" customHeight="1">
      <c r="A9751" s="128">
        <v>11245</v>
      </c>
      <c r="B9751" s="328" t="s">
        <v>44666</v>
      </c>
      <c r="C9751" s="128" t="s">
        <v>19428</v>
      </c>
      <c r="D9751" s="128" t="s">
        <v>48108</v>
      </c>
    </row>
    <row r="9752" spans="1:4" ht="15" customHeight="1">
      <c r="A9752" s="128">
        <v>11235</v>
      </c>
      <c r="B9752" s="328" t="s">
        <v>44667</v>
      </c>
      <c r="C9752" s="128" t="s">
        <v>19428</v>
      </c>
      <c r="D9752" s="128" t="s">
        <v>48109</v>
      </c>
    </row>
    <row r="9753" spans="1:4" ht="15" customHeight="1">
      <c r="A9753" s="128">
        <v>11236</v>
      </c>
      <c r="B9753" s="328" t="s">
        <v>44668</v>
      </c>
      <c r="C9753" s="128" t="s">
        <v>19428</v>
      </c>
      <c r="D9753" s="128" t="s">
        <v>48110</v>
      </c>
    </row>
    <row r="9754" spans="1:4" ht="15" customHeight="1">
      <c r="A9754" s="128">
        <v>36494</v>
      </c>
      <c r="B9754" s="328" t="s">
        <v>44669</v>
      </c>
      <c r="C9754" s="128" t="s">
        <v>19428</v>
      </c>
      <c r="D9754" s="128" t="s">
        <v>48111</v>
      </c>
    </row>
    <row r="9755" spans="1:4" ht="15" customHeight="1">
      <c r="A9755" s="128">
        <v>36493</v>
      </c>
      <c r="B9755" s="328" t="s">
        <v>44670</v>
      </c>
      <c r="C9755" s="128" t="s">
        <v>19428</v>
      </c>
      <c r="D9755" s="128" t="s">
        <v>48112</v>
      </c>
    </row>
    <row r="9756" spans="1:4" ht="15" customHeight="1">
      <c r="A9756" s="128">
        <v>36492</v>
      </c>
      <c r="B9756" s="328" t="s">
        <v>44671</v>
      </c>
      <c r="C9756" s="128" t="s">
        <v>19428</v>
      </c>
      <c r="D9756" s="128" t="s">
        <v>48113</v>
      </c>
    </row>
    <row r="9757" spans="1:4" ht="15" customHeight="1">
      <c r="A9757" s="128">
        <v>13333</v>
      </c>
      <c r="B9757" s="328" t="s">
        <v>44672</v>
      </c>
      <c r="C9757" s="128" t="s">
        <v>19428</v>
      </c>
      <c r="D9757" s="128" t="s">
        <v>48114</v>
      </c>
    </row>
    <row r="9758" spans="1:4" ht="15" customHeight="1">
      <c r="A9758" s="128">
        <v>13533</v>
      </c>
      <c r="B9758" s="328" t="s">
        <v>44673</v>
      </c>
      <c r="C9758" s="128" t="s">
        <v>19428</v>
      </c>
      <c r="D9758" s="128" t="s">
        <v>48115</v>
      </c>
    </row>
    <row r="9759" spans="1:4" ht="15" customHeight="1">
      <c r="A9759" s="128">
        <v>36499</v>
      </c>
      <c r="B9759" s="328" t="s">
        <v>44674</v>
      </c>
      <c r="C9759" s="128" t="s">
        <v>19428</v>
      </c>
      <c r="D9759" s="128" t="s">
        <v>48116</v>
      </c>
    </row>
    <row r="9760" spans="1:4" ht="15" customHeight="1">
      <c r="A9760" s="128">
        <v>39585</v>
      </c>
      <c r="B9760" s="328" t="s">
        <v>44675</v>
      </c>
      <c r="C9760" s="128" t="s">
        <v>19428</v>
      </c>
      <c r="D9760" s="128" t="s">
        <v>48117</v>
      </c>
    </row>
    <row r="9761" spans="1:4" ht="15" customHeight="1">
      <c r="A9761" s="128">
        <v>39586</v>
      </c>
      <c r="B9761" s="328" t="s">
        <v>44676</v>
      </c>
      <c r="C9761" s="128" t="s">
        <v>19428</v>
      </c>
      <c r="D9761" s="128" t="s">
        <v>48118</v>
      </c>
    </row>
    <row r="9762" spans="1:4" ht="15" customHeight="1">
      <c r="A9762" s="128">
        <v>39587</v>
      </c>
      <c r="B9762" s="328" t="s">
        <v>44677</v>
      </c>
      <c r="C9762" s="128" t="s">
        <v>19428</v>
      </c>
      <c r="D9762" s="128" t="s">
        <v>48119</v>
      </c>
    </row>
    <row r="9763" spans="1:4" ht="15" customHeight="1">
      <c r="A9763" s="128">
        <v>39588</v>
      </c>
      <c r="B9763" s="328" t="s">
        <v>44678</v>
      </c>
      <c r="C9763" s="128" t="s">
        <v>19428</v>
      </c>
      <c r="D9763" s="128" t="s">
        <v>48120</v>
      </c>
    </row>
    <row r="9764" spans="1:4" ht="15" customHeight="1">
      <c r="A9764" s="128">
        <v>39584</v>
      </c>
      <c r="B9764" s="328" t="s">
        <v>44679</v>
      </c>
      <c r="C9764" s="128" t="s">
        <v>19428</v>
      </c>
      <c r="D9764" s="128" t="s">
        <v>48121</v>
      </c>
    </row>
    <row r="9765" spans="1:4" ht="15" customHeight="1">
      <c r="A9765" s="128">
        <v>39590</v>
      </c>
      <c r="B9765" s="328" t="s">
        <v>44680</v>
      </c>
      <c r="C9765" s="128" t="s">
        <v>19428</v>
      </c>
      <c r="D9765" s="128" t="s">
        <v>48122</v>
      </c>
    </row>
    <row r="9766" spans="1:4" ht="15" customHeight="1">
      <c r="A9766" s="128">
        <v>39592</v>
      </c>
      <c r="B9766" s="328" t="s">
        <v>44681</v>
      </c>
      <c r="C9766" s="128" t="s">
        <v>19428</v>
      </c>
      <c r="D9766" s="128" t="s">
        <v>48123</v>
      </c>
    </row>
    <row r="9767" spans="1:4" ht="15" customHeight="1">
      <c r="A9767" s="128">
        <v>39593</v>
      </c>
      <c r="B9767" s="328" t="s">
        <v>44682</v>
      </c>
      <c r="C9767" s="128" t="s">
        <v>19428</v>
      </c>
      <c r="D9767" s="128" t="s">
        <v>48119</v>
      </c>
    </row>
    <row r="9768" spans="1:4" ht="15" customHeight="1">
      <c r="A9768" s="128">
        <v>14254</v>
      </c>
      <c r="B9768" s="328" t="s">
        <v>44683</v>
      </c>
      <c r="C9768" s="128" t="s">
        <v>19428</v>
      </c>
      <c r="D9768" s="128" t="s">
        <v>48124</v>
      </c>
    </row>
    <row r="9769" spans="1:4" ht="15" customHeight="1">
      <c r="A9769" s="128">
        <v>44494</v>
      </c>
      <c r="B9769" s="328" t="s">
        <v>44684</v>
      </c>
      <c r="C9769" s="128" t="s">
        <v>19428</v>
      </c>
      <c r="D9769" s="128" t="s">
        <v>48125</v>
      </c>
    </row>
    <row r="9770" spans="1:4" ht="15" customHeight="1">
      <c r="A9770" s="128">
        <v>25019</v>
      </c>
      <c r="B9770" s="328" t="s">
        <v>44685</v>
      </c>
      <c r="C9770" s="128" t="s">
        <v>19428</v>
      </c>
      <c r="D9770" s="128" t="s">
        <v>48126</v>
      </c>
    </row>
    <row r="9771" spans="1:4" ht="15" customHeight="1">
      <c r="A9771" s="128">
        <v>36501</v>
      </c>
      <c r="B9771" s="328" t="s">
        <v>44686</v>
      </c>
      <c r="C9771" s="128" t="s">
        <v>19428</v>
      </c>
      <c r="D9771" s="128" t="s">
        <v>48127</v>
      </c>
    </row>
    <row r="9772" spans="1:4" ht="15" customHeight="1">
      <c r="A9772" s="128">
        <v>44493</v>
      </c>
      <c r="B9772" s="328" t="s">
        <v>44687</v>
      </c>
      <c r="C9772" s="128" t="s">
        <v>19428</v>
      </c>
      <c r="D9772" s="128" t="s">
        <v>48128</v>
      </c>
    </row>
    <row r="9773" spans="1:4" ht="15" customHeight="1">
      <c r="A9773" s="128">
        <v>36500</v>
      </c>
      <c r="B9773" s="328" t="s">
        <v>44688</v>
      </c>
      <c r="C9773" s="128" t="s">
        <v>19428</v>
      </c>
      <c r="D9773" s="128" t="s">
        <v>48129</v>
      </c>
    </row>
    <row r="9774" spans="1:4" ht="15" customHeight="1">
      <c r="A9774" s="128">
        <v>20017</v>
      </c>
      <c r="B9774" s="328" t="s">
        <v>44689</v>
      </c>
      <c r="C9774" s="128" t="s">
        <v>19430</v>
      </c>
      <c r="D9774" s="128" t="s">
        <v>19204</v>
      </c>
    </row>
    <row r="9775" spans="1:4" ht="15" customHeight="1">
      <c r="A9775" s="128">
        <v>20007</v>
      </c>
      <c r="B9775" s="328" t="s">
        <v>44690</v>
      </c>
      <c r="C9775" s="128" t="s">
        <v>19430</v>
      </c>
      <c r="D9775" s="128" t="s">
        <v>47751</v>
      </c>
    </row>
    <row r="9776" spans="1:4" ht="15" customHeight="1">
      <c r="A9776" s="128">
        <v>39831</v>
      </c>
      <c r="B9776" s="328" t="s">
        <v>44691</v>
      </c>
      <c r="C9776" s="128" t="s">
        <v>19437</v>
      </c>
      <c r="D9776" s="128" t="s">
        <v>48130</v>
      </c>
    </row>
    <row r="9777" spans="1:4" ht="15" customHeight="1">
      <c r="A9777" s="128">
        <v>36888</v>
      </c>
      <c r="B9777" s="328" t="s">
        <v>44692</v>
      </c>
      <c r="C9777" s="128" t="s">
        <v>19430</v>
      </c>
      <c r="D9777" s="128" t="s">
        <v>18495</v>
      </c>
    </row>
    <row r="9778" spans="1:4" ht="15" customHeight="1">
      <c r="A9778" s="128">
        <v>39836</v>
      </c>
      <c r="B9778" s="328" t="s">
        <v>44693</v>
      </c>
      <c r="C9778" s="128" t="s">
        <v>19437</v>
      </c>
      <c r="D9778" s="128" t="s">
        <v>48131</v>
      </c>
    </row>
    <row r="9779" spans="1:4" ht="15" customHeight="1">
      <c r="A9779" s="128">
        <v>39830</v>
      </c>
      <c r="B9779" s="328" t="s">
        <v>44694</v>
      </c>
      <c r="C9779" s="128" t="s">
        <v>19437</v>
      </c>
      <c r="D9779" s="128" t="s">
        <v>48132</v>
      </c>
    </row>
    <row r="9780" spans="1:4" ht="15" customHeight="1">
      <c r="A9780" s="128">
        <v>40527</v>
      </c>
      <c r="B9780" s="328" t="s">
        <v>44695</v>
      </c>
      <c r="C9780" s="128" t="s">
        <v>19428</v>
      </c>
      <c r="D9780" s="128" t="s">
        <v>48133</v>
      </c>
    </row>
    <row r="9781" spans="1:4" ht="15" customHeight="1">
      <c r="A9781" s="128">
        <v>36497</v>
      </c>
      <c r="B9781" s="328" t="s">
        <v>44696</v>
      </c>
      <c r="C9781" s="128" t="s">
        <v>19428</v>
      </c>
      <c r="D9781" s="128" t="s">
        <v>48134</v>
      </c>
    </row>
    <row r="9782" spans="1:4" ht="15" customHeight="1">
      <c r="A9782" s="128">
        <v>36487</v>
      </c>
      <c r="B9782" s="328" t="s">
        <v>44697</v>
      </c>
      <c r="C9782" s="128" t="s">
        <v>19428</v>
      </c>
      <c r="D9782" s="128" t="s">
        <v>48135</v>
      </c>
    </row>
    <row r="9783" spans="1:4" ht="15" customHeight="1">
      <c r="A9783" s="128">
        <v>44475</v>
      </c>
      <c r="B9783" s="328" t="s">
        <v>44698</v>
      </c>
      <c r="C9783" s="128" t="s">
        <v>19428</v>
      </c>
      <c r="D9783" s="128" t="s">
        <v>48136</v>
      </c>
    </row>
    <row r="9784" spans="1:4" ht="15" customHeight="1">
      <c r="A9784" s="128">
        <v>44474</v>
      </c>
      <c r="B9784" s="328" t="s">
        <v>44699</v>
      </c>
      <c r="C9784" s="128" t="s">
        <v>19428</v>
      </c>
      <c r="D9784" s="128" t="s">
        <v>48137</v>
      </c>
    </row>
    <row r="9785" spans="1:4" ht="15" customHeight="1">
      <c r="A9785" s="128">
        <v>44490</v>
      </c>
      <c r="B9785" s="328" t="s">
        <v>44700</v>
      </c>
      <c r="C9785" s="128" t="s">
        <v>19428</v>
      </c>
      <c r="D9785" s="128" t="s">
        <v>48138</v>
      </c>
    </row>
    <row r="9786" spans="1:4" ht="15" customHeight="1">
      <c r="A9786" s="128">
        <v>37776</v>
      </c>
      <c r="B9786" s="328" t="s">
        <v>44701</v>
      </c>
      <c r="C9786" s="128" t="s">
        <v>19428</v>
      </c>
      <c r="D9786" s="128" t="s">
        <v>48139</v>
      </c>
    </row>
    <row r="9787" spans="1:4" ht="15" customHeight="1">
      <c r="A9787" s="128">
        <v>37775</v>
      </c>
      <c r="B9787" s="328" t="s">
        <v>44702</v>
      </c>
      <c r="C9787" s="128" t="s">
        <v>19428</v>
      </c>
      <c r="D9787" s="128" t="s">
        <v>48140</v>
      </c>
    </row>
    <row r="9788" spans="1:4" ht="15" customHeight="1">
      <c r="A9788" s="128">
        <v>36491</v>
      </c>
      <c r="B9788" s="328" t="s">
        <v>44703</v>
      </c>
      <c r="C9788" s="128" t="s">
        <v>19428</v>
      </c>
      <c r="D9788" s="128" t="s">
        <v>48141</v>
      </c>
    </row>
    <row r="9789" spans="1:4" ht="15" customHeight="1">
      <c r="A9789" s="128">
        <v>10712</v>
      </c>
      <c r="B9789" s="328" t="s">
        <v>44704</v>
      </c>
      <c r="C9789" s="128" t="s">
        <v>19428</v>
      </c>
      <c r="D9789" s="128" t="s">
        <v>48142</v>
      </c>
    </row>
    <row r="9790" spans="1:4" ht="15" customHeight="1">
      <c r="A9790" s="128">
        <v>3363</v>
      </c>
      <c r="B9790" s="328" t="s">
        <v>44705</v>
      </c>
      <c r="C9790" s="128" t="s">
        <v>19428</v>
      </c>
      <c r="D9790" s="128" t="s">
        <v>48143</v>
      </c>
    </row>
    <row r="9791" spans="1:4" ht="15" customHeight="1">
      <c r="A9791" s="128">
        <v>3365</v>
      </c>
      <c r="B9791" s="328" t="s">
        <v>44706</v>
      </c>
      <c r="C9791" s="128" t="s">
        <v>19428</v>
      </c>
      <c r="D9791" s="128" t="s">
        <v>48144</v>
      </c>
    </row>
    <row r="9792" spans="1:4" ht="15" customHeight="1">
      <c r="A9792" s="128">
        <v>7569</v>
      </c>
      <c r="B9792" s="328" t="s">
        <v>44707</v>
      </c>
      <c r="C9792" s="128" t="s">
        <v>19428</v>
      </c>
      <c r="D9792" s="128" t="s">
        <v>37871</v>
      </c>
    </row>
    <row r="9793" spans="1:4" ht="15" customHeight="1">
      <c r="A9793" s="128">
        <v>34349</v>
      </c>
      <c r="B9793" s="328" t="s">
        <v>44708</v>
      </c>
      <c r="C9793" s="128" t="s">
        <v>19428</v>
      </c>
      <c r="D9793" s="128" t="s">
        <v>19734</v>
      </c>
    </row>
    <row r="9794" spans="1:4" ht="15" customHeight="1">
      <c r="A9794" s="128">
        <v>3378</v>
      </c>
      <c r="B9794" s="328" t="s">
        <v>44709</v>
      </c>
      <c r="C9794" s="128" t="s">
        <v>19428</v>
      </c>
      <c r="D9794" s="128" t="s">
        <v>37872</v>
      </c>
    </row>
    <row r="9795" spans="1:4" ht="15" customHeight="1">
      <c r="A9795" s="128">
        <v>3380</v>
      </c>
      <c r="B9795" s="328" t="s">
        <v>44710</v>
      </c>
      <c r="C9795" s="128" t="s">
        <v>19428</v>
      </c>
      <c r="D9795" s="128" t="s">
        <v>19490</v>
      </c>
    </row>
    <row r="9796" spans="1:4" ht="15" customHeight="1">
      <c r="A9796" s="128">
        <v>3379</v>
      </c>
      <c r="B9796" s="328" t="s">
        <v>44711</v>
      </c>
      <c r="C9796" s="128" t="s">
        <v>19428</v>
      </c>
      <c r="D9796" s="128" t="s">
        <v>19337</v>
      </c>
    </row>
    <row r="9797" spans="1:4" ht="15" customHeight="1">
      <c r="A9797" s="128">
        <v>11991</v>
      </c>
      <c r="B9797" s="328" t="s">
        <v>44712</v>
      </c>
      <c r="C9797" s="128" t="s">
        <v>19428</v>
      </c>
      <c r="D9797" s="128" t="s">
        <v>37873</v>
      </c>
    </row>
    <row r="9798" spans="1:4" ht="15" customHeight="1">
      <c r="A9798" s="128">
        <v>20062</v>
      </c>
      <c r="B9798" s="328" t="s">
        <v>44713</v>
      </c>
      <c r="C9798" s="128" t="s">
        <v>19428</v>
      </c>
      <c r="D9798" s="128" t="s">
        <v>19171</v>
      </c>
    </row>
    <row r="9799" spans="1:4" ht="15" customHeight="1">
      <c r="A9799" s="128">
        <v>11029</v>
      </c>
      <c r="B9799" s="328" t="s">
        <v>44714</v>
      </c>
      <c r="C9799" s="128" t="s">
        <v>19440</v>
      </c>
      <c r="D9799" s="128" t="s">
        <v>19694</v>
      </c>
    </row>
    <row r="9800" spans="1:4" ht="15" customHeight="1">
      <c r="A9800" s="128">
        <v>4316</v>
      </c>
      <c r="B9800" s="328" t="s">
        <v>44715</v>
      </c>
      <c r="C9800" s="128" t="s">
        <v>19428</v>
      </c>
      <c r="D9800" s="128" t="s">
        <v>18397</v>
      </c>
    </row>
    <row r="9801" spans="1:4" ht="15" customHeight="1">
      <c r="A9801" s="128">
        <v>4313</v>
      </c>
      <c r="B9801" s="328" t="s">
        <v>44716</v>
      </c>
      <c r="C9801" s="128" t="s">
        <v>19440</v>
      </c>
      <c r="D9801" s="128" t="s">
        <v>22072</v>
      </c>
    </row>
    <row r="9802" spans="1:4" ht="15" customHeight="1">
      <c r="A9802" s="128">
        <v>4317</v>
      </c>
      <c r="B9802" s="328" t="s">
        <v>44717</v>
      </c>
      <c r="C9802" s="128" t="s">
        <v>19428</v>
      </c>
      <c r="D9802" s="128" t="s">
        <v>21791</v>
      </c>
    </row>
    <row r="9803" spans="1:4" ht="15" customHeight="1">
      <c r="A9803" s="128">
        <v>4314</v>
      </c>
      <c r="B9803" s="328" t="s">
        <v>44718</v>
      </c>
      <c r="C9803" s="128" t="s">
        <v>19440</v>
      </c>
      <c r="D9803" s="128" t="s">
        <v>18412</v>
      </c>
    </row>
    <row r="9804" spans="1:4" ht="15" customHeight="1">
      <c r="A9804" s="128">
        <v>10921</v>
      </c>
      <c r="B9804" s="328" t="s">
        <v>44719</v>
      </c>
      <c r="C9804" s="128" t="s">
        <v>19428</v>
      </c>
      <c r="D9804" s="128" t="s">
        <v>37874</v>
      </c>
    </row>
    <row r="9805" spans="1:4" ht="15" customHeight="1">
      <c r="A9805" s="128">
        <v>10922</v>
      </c>
      <c r="B9805" s="328" t="s">
        <v>44720</v>
      </c>
      <c r="C9805" s="128" t="s">
        <v>19428</v>
      </c>
      <c r="D9805" s="128" t="s">
        <v>37875</v>
      </c>
    </row>
    <row r="9806" spans="1:4" ht="15" customHeight="1">
      <c r="A9806" s="128">
        <v>10923</v>
      </c>
      <c r="B9806" s="328" t="s">
        <v>44721</v>
      </c>
      <c r="C9806" s="128" t="s">
        <v>19428</v>
      </c>
      <c r="D9806" s="128" t="s">
        <v>37876</v>
      </c>
    </row>
    <row r="9807" spans="1:4" ht="15" customHeight="1">
      <c r="A9807" s="128">
        <v>10924</v>
      </c>
      <c r="B9807" s="328" t="s">
        <v>44722</v>
      </c>
      <c r="C9807" s="128" t="s">
        <v>19428</v>
      </c>
      <c r="D9807" s="128" t="s">
        <v>37877</v>
      </c>
    </row>
    <row r="9808" spans="1:4" ht="15" customHeight="1">
      <c r="A9808" s="128">
        <v>37772</v>
      </c>
      <c r="B9808" s="328" t="s">
        <v>44723</v>
      </c>
      <c r="C9808" s="128" t="s">
        <v>19428</v>
      </c>
      <c r="D9808" s="128" t="s">
        <v>48145</v>
      </c>
    </row>
    <row r="9809" spans="1:4" ht="15" customHeight="1">
      <c r="A9809" s="128">
        <v>37771</v>
      </c>
      <c r="B9809" s="328" t="s">
        <v>44724</v>
      </c>
      <c r="C9809" s="128" t="s">
        <v>19428</v>
      </c>
      <c r="D9809" s="128" t="s">
        <v>48146</v>
      </c>
    </row>
    <row r="9810" spans="1:4" ht="15" customHeight="1">
      <c r="A9810" s="128">
        <v>12772</v>
      </c>
      <c r="B9810" s="328" t="s">
        <v>44725</v>
      </c>
      <c r="C9810" s="128" t="s">
        <v>19428</v>
      </c>
      <c r="D9810" s="128" t="s">
        <v>19736</v>
      </c>
    </row>
    <row r="9811" spans="1:4" ht="15" customHeight="1">
      <c r="A9811" s="128">
        <v>12770</v>
      </c>
      <c r="B9811" s="328" t="s">
        <v>44726</v>
      </c>
      <c r="C9811" s="128" t="s">
        <v>19428</v>
      </c>
      <c r="D9811" s="128" t="s">
        <v>19737</v>
      </c>
    </row>
    <row r="9812" spans="1:4" ht="15" customHeight="1">
      <c r="A9812" s="128">
        <v>12775</v>
      </c>
      <c r="B9812" s="328" t="s">
        <v>44727</v>
      </c>
      <c r="C9812" s="128" t="s">
        <v>19428</v>
      </c>
      <c r="D9812" s="128" t="s">
        <v>19738</v>
      </c>
    </row>
    <row r="9813" spans="1:4" ht="15" customHeight="1">
      <c r="A9813" s="128">
        <v>12768</v>
      </c>
      <c r="B9813" s="328" t="s">
        <v>44728</v>
      </c>
      <c r="C9813" s="128" t="s">
        <v>19428</v>
      </c>
      <c r="D9813" s="128" t="s">
        <v>19739</v>
      </c>
    </row>
    <row r="9814" spans="1:4" ht="15" customHeight="1">
      <c r="A9814" s="128">
        <v>12769</v>
      </c>
      <c r="B9814" s="328" t="s">
        <v>44729</v>
      </c>
      <c r="C9814" s="128" t="s">
        <v>19428</v>
      </c>
      <c r="D9814" s="128" t="s">
        <v>19740</v>
      </c>
    </row>
    <row r="9815" spans="1:4" ht="15" customHeight="1">
      <c r="A9815" s="128">
        <v>12773</v>
      </c>
      <c r="B9815" s="328" t="s">
        <v>44730</v>
      </c>
      <c r="C9815" s="128" t="s">
        <v>19428</v>
      </c>
      <c r="D9815" s="128" t="s">
        <v>19741</v>
      </c>
    </row>
    <row r="9816" spans="1:4" ht="15" customHeight="1">
      <c r="A9816" s="128">
        <v>12774</v>
      </c>
      <c r="B9816" s="328" t="s">
        <v>44731</v>
      </c>
      <c r="C9816" s="128" t="s">
        <v>19428</v>
      </c>
      <c r="D9816" s="128" t="s">
        <v>19742</v>
      </c>
    </row>
    <row r="9817" spans="1:4" ht="15" customHeight="1">
      <c r="A9817" s="128">
        <v>12776</v>
      </c>
      <c r="B9817" s="328" t="s">
        <v>44732</v>
      </c>
      <c r="C9817" s="128" t="s">
        <v>19428</v>
      </c>
      <c r="D9817" s="128" t="s">
        <v>19743</v>
      </c>
    </row>
    <row r="9818" spans="1:4" ht="15" customHeight="1">
      <c r="A9818" s="128">
        <v>12777</v>
      </c>
      <c r="B9818" s="328" t="s">
        <v>44733</v>
      </c>
      <c r="C9818" s="128" t="s">
        <v>19428</v>
      </c>
      <c r="D9818" s="128" t="s">
        <v>19744</v>
      </c>
    </row>
    <row r="9819" spans="1:4" ht="15" customHeight="1">
      <c r="A9819" s="128">
        <v>3391</v>
      </c>
      <c r="B9819" s="328" t="s">
        <v>44734</v>
      </c>
      <c r="C9819" s="128" t="s">
        <v>19428</v>
      </c>
      <c r="D9819" s="128" t="s">
        <v>48147</v>
      </c>
    </row>
    <row r="9820" spans="1:4" ht="15" customHeight="1">
      <c r="A9820" s="128">
        <v>3389</v>
      </c>
      <c r="B9820" s="328" t="s">
        <v>44735</v>
      </c>
      <c r="C9820" s="128" t="s">
        <v>19428</v>
      </c>
      <c r="D9820" s="128" t="s">
        <v>21762</v>
      </c>
    </row>
    <row r="9821" spans="1:4" ht="15" customHeight="1">
      <c r="A9821" s="128">
        <v>3390</v>
      </c>
      <c r="B9821" s="328" t="s">
        <v>44736</v>
      </c>
      <c r="C9821" s="128" t="s">
        <v>19428</v>
      </c>
      <c r="D9821" s="128" t="s">
        <v>19794</v>
      </c>
    </row>
    <row r="9822" spans="1:4" ht="15" customHeight="1">
      <c r="A9822" s="128">
        <v>12873</v>
      </c>
      <c r="B9822" s="328" t="s">
        <v>44737</v>
      </c>
      <c r="C9822" s="128" t="s">
        <v>19434</v>
      </c>
      <c r="D9822" s="128" t="s">
        <v>19022</v>
      </c>
    </row>
    <row r="9823" spans="1:4" ht="15" customHeight="1">
      <c r="A9823" s="128">
        <v>41076</v>
      </c>
      <c r="B9823" s="328" t="s">
        <v>44738</v>
      </c>
      <c r="C9823" s="128" t="s">
        <v>19435</v>
      </c>
      <c r="D9823" s="128" t="s">
        <v>37403</v>
      </c>
    </row>
    <row r="9824" spans="1:4" ht="15" customHeight="1">
      <c r="A9824" s="128">
        <v>140</v>
      </c>
      <c r="B9824" s="328" t="s">
        <v>44739</v>
      </c>
      <c r="C9824" s="128" t="s">
        <v>19431</v>
      </c>
      <c r="D9824" s="128" t="s">
        <v>18856</v>
      </c>
    </row>
    <row r="9825" spans="1:4" ht="15" customHeight="1">
      <c r="A9825" s="128">
        <v>151</v>
      </c>
      <c r="B9825" s="328" t="s">
        <v>44740</v>
      </c>
      <c r="C9825" s="128" t="s">
        <v>19432</v>
      </c>
      <c r="D9825" s="128" t="s">
        <v>21846</v>
      </c>
    </row>
    <row r="9826" spans="1:4" ht="15" customHeight="1">
      <c r="A9826" s="128">
        <v>7340</v>
      </c>
      <c r="B9826" s="328" t="s">
        <v>44741</v>
      </c>
      <c r="C9826" s="128" t="s">
        <v>19432</v>
      </c>
      <c r="D9826" s="128" t="s">
        <v>21773</v>
      </c>
    </row>
    <row r="9827" spans="1:4" ht="15" customHeight="1">
      <c r="A9827" s="128">
        <v>2701</v>
      </c>
      <c r="B9827" s="328" t="s">
        <v>44742</v>
      </c>
      <c r="C9827" s="128" t="s">
        <v>19434</v>
      </c>
      <c r="D9827" s="128" t="s">
        <v>18505</v>
      </c>
    </row>
    <row r="9828" spans="1:4" ht="15" customHeight="1">
      <c r="A9828" s="128">
        <v>40929</v>
      </c>
      <c r="B9828" s="328" t="s">
        <v>44743</v>
      </c>
      <c r="C9828" s="128" t="s">
        <v>19435</v>
      </c>
      <c r="D9828" s="128" t="s">
        <v>48148</v>
      </c>
    </row>
    <row r="9829" spans="1:4" ht="15" customHeight="1">
      <c r="A9829" s="128">
        <v>38114</v>
      </c>
      <c r="B9829" s="328" t="s">
        <v>44744</v>
      </c>
      <c r="C9829" s="128" t="s">
        <v>19428</v>
      </c>
      <c r="D9829" s="128" t="s">
        <v>36594</v>
      </c>
    </row>
    <row r="9830" spans="1:4" ht="15" customHeight="1">
      <c r="A9830" s="128">
        <v>38064</v>
      </c>
      <c r="B9830" s="328" t="s">
        <v>44745</v>
      </c>
      <c r="C9830" s="128" t="s">
        <v>19428</v>
      </c>
      <c r="D9830" s="128" t="s">
        <v>38307</v>
      </c>
    </row>
    <row r="9831" spans="1:4" ht="15" customHeight="1">
      <c r="A9831" s="128">
        <v>38115</v>
      </c>
      <c r="B9831" s="328" t="s">
        <v>44746</v>
      </c>
      <c r="C9831" s="128" t="s">
        <v>19428</v>
      </c>
      <c r="D9831" s="128" t="s">
        <v>36736</v>
      </c>
    </row>
    <row r="9832" spans="1:4" ht="15" customHeight="1">
      <c r="A9832" s="128">
        <v>38065</v>
      </c>
      <c r="B9832" s="328" t="s">
        <v>44747</v>
      </c>
      <c r="C9832" s="128" t="s">
        <v>19428</v>
      </c>
      <c r="D9832" s="128" t="s">
        <v>18711</v>
      </c>
    </row>
    <row r="9833" spans="1:4" ht="15" customHeight="1">
      <c r="A9833" s="128">
        <v>38078</v>
      </c>
      <c r="B9833" s="328" t="s">
        <v>44748</v>
      </c>
      <c r="C9833" s="128" t="s">
        <v>19428</v>
      </c>
      <c r="D9833" s="128" t="s">
        <v>37980</v>
      </c>
    </row>
    <row r="9834" spans="1:4" ht="15" customHeight="1">
      <c r="A9834" s="128">
        <v>38113</v>
      </c>
      <c r="B9834" s="328" t="s">
        <v>44749</v>
      </c>
      <c r="C9834" s="128" t="s">
        <v>19428</v>
      </c>
      <c r="D9834" s="128" t="s">
        <v>19701</v>
      </c>
    </row>
    <row r="9835" spans="1:4" ht="15" customHeight="1">
      <c r="A9835" s="128">
        <v>38063</v>
      </c>
      <c r="B9835" s="328" t="s">
        <v>44750</v>
      </c>
      <c r="C9835" s="128" t="s">
        <v>19428</v>
      </c>
      <c r="D9835" s="128" t="s">
        <v>40179</v>
      </c>
    </row>
    <row r="9836" spans="1:4" ht="15" customHeight="1">
      <c r="A9836" s="128">
        <v>38080</v>
      </c>
      <c r="B9836" s="328" t="s">
        <v>44751</v>
      </c>
      <c r="C9836" s="128" t="s">
        <v>19428</v>
      </c>
      <c r="D9836" s="128" t="s">
        <v>36517</v>
      </c>
    </row>
    <row r="9837" spans="1:4" ht="15" customHeight="1">
      <c r="A9837" s="128">
        <v>38069</v>
      </c>
      <c r="B9837" s="328" t="s">
        <v>44752</v>
      </c>
      <c r="C9837" s="128" t="s">
        <v>19428</v>
      </c>
      <c r="D9837" s="128" t="s">
        <v>19808</v>
      </c>
    </row>
    <row r="9838" spans="1:4" ht="15" customHeight="1">
      <c r="A9838" s="128">
        <v>38077</v>
      </c>
      <c r="B9838" s="328" t="s">
        <v>44753</v>
      </c>
      <c r="C9838" s="128" t="s">
        <v>19428</v>
      </c>
      <c r="D9838" s="128" t="s">
        <v>19005</v>
      </c>
    </row>
    <row r="9839" spans="1:4" ht="15" customHeight="1">
      <c r="A9839" s="128">
        <v>38073</v>
      </c>
      <c r="B9839" s="328" t="s">
        <v>44754</v>
      </c>
      <c r="C9839" s="128" t="s">
        <v>19428</v>
      </c>
      <c r="D9839" s="128" t="s">
        <v>48149</v>
      </c>
    </row>
    <row r="9840" spans="1:4" ht="15" customHeight="1">
      <c r="A9840" s="128">
        <v>38112</v>
      </c>
      <c r="B9840" s="328" t="s">
        <v>44755</v>
      </c>
      <c r="C9840" s="128" t="s">
        <v>19428</v>
      </c>
      <c r="D9840" s="128" t="s">
        <v>40856</v>
      </c>
    </row>
    <row r="9841" spans="1:4" ht="15" customHeight="1">
      <c r="A9841" s="128">
        <v>38062</v>
      </c>
      <c r="B9841" s="328" t="s">
        <v>44756</v>
      </c>
      <c r="C9841" s="128" t="s">
        <v>19428</v>
      </c>
      <c r="D9841" s="128" t="s">
        <v>21964</v>
      </c>
    </row>
    <row r="9842" spans="1:4" ht="15" customHeight="1">
      <c r="A9842" s="128">
        <v>12128</v>
      </c>
      <c r="B9842" s="328" t="s">
        <v>44757</v>
      </c>
      <c r="C9842" s="128" t="s">
        <v>19428</v>
      </c>
      <c r="D9842" s="128" t="s">
        <v>18374</v>
      </c>
    </row>
    <row r="9843" spans="1:4" ht="15" customHeight="1">
      <c r="A9843" s="128">
        <v>12129</v>
      </c>
      <c r="B9843" s="328" t="s">
        <v>44758</v>
      </c>
      <c r="C9843" s="128" t="s">
        <v>19428</v>
      </c>
      <c r="D9843" s="128" t="s">
        <v>18766</v>
      </c>
    </row>
    <row r="9844" spans="1:4" ht="15" customHeight="1">
      <c r="A9844" s="128">
        <v>38081</v>
      </c>
      <c r="B9844" s="328" t="s">
        <v>44759</v>
      </c>
      <c r="C9844" s="128" t="s">
        <v>19428</v>
      </c>
      <c r="D9844" s="128" t="s">
        <v>18962</v>
      </c>
    </row>
    <row r="9845" spans="1:4" ht="15" customHeight="1">
      <c r="A9845" s="128">
        <v>38070</v>
      </c>
      <c r="B9845" s="328" t="s">
        <v>44760</v>
      </c>
      <c r="C9845" s="128" t="s">
        <v>19428</v>
      </c>
      <c r="D9845" s="128" t="s">
        <v>19825</v>
      </c>
    </row>
    <row r="9846" spans="1:4" ht="15" customHeight="1">
      <c r="A9846" s="128">
        <v>38074</v>
      </c>
      <c r="B9846" s="328" t="s">
        <v>44761</v>
      </c>
      <c r="C9846" s="128" t="s">
        <v>19428</v>
      </c>
      <c r="D9846" s="128" t="s">
        <v>18747</v>
      </c>
    </row>
    <row r="9847" spans="1:4" ht="15" customHeight="1">
      <c r="A9847" s="128">
        <v>38079</v>
      </c>
      <c r="B9847" s="328" t="s">
        <v>44762</v>
      </c>
      <c r="C9847" s="128" t="s">
        <v>19428</v>
      </c>
      <c r="D9847" s="128" t="s">
        <v>38871</v>
      </c>
    </row>
    <row r="9848" spans="1:4" ht="15" customHeight="1">
      <c r="A9848" s="128">
        <v>38072</v>
      </c>
      <c r="B9848" s="328" t="s">
        <v>44763</v>
      </c>
      <c r="C9848" s="128" t="s">
        <v>19428</v>
      </c>
      <c r="D9848" s="128" t="s">
        <v>41194</v>
      </c>
    </row>
    <row r="9849" spans="1:4" ht="15" customHeight="1">
      <c r="A9849" s="128">
        <v>38068</v>
      </c>
      <c r="B9849" s="328" t="s">
        <v>44764</v>
      </c>
      <c r="C9849" s="128" t="s">
        <v>19428</v>
      </c>
      <c r="D9849" s="128" t="s">
        <v>40195</v>
      </c>
    </row>
    <row r="9850" spans="1:4" ht="15" customHeight="1">
      <c r="A9850" s="128">
        <v>38071</v>
      </c>
      <c r="B9850" s="328" t="s">
        <v>44765</v>
      </c>
      <c r="C9850" s="128" t="s">
        <v>19428</v>
      </c>
      <c r="D9850" s="128" t="s">
        <v>19027</v>
      </c>
    </row>
    <row r="9851" spans="1:4" ht="15" customHeight="1">
      <c r="A9851" s="128">
        <v>38412</v>
      </c>
      <c r="B9851" s="328" t="s">
        <v>44766</v>
      </c>
      <c r="C9851" s="128" t="s">
        <v>19428</v>
      </c>
      <c r="D9851" s="128" t="s">
        <v>37880</v>
      </c>
    </row>
    <row r="9852" spans="1:4" ht="15" customHeight="1">
      <c r="A9852" s="128">
        <v>3405</v>
      </c>
      <c r="B9852" s="328" t="s">
        <v>44767</v>
      </c>
      <c r="C9852" s="128" t="s">
        <v>19428</v>
      </c>
      <c r="D9852" s="128" t="s">
        <v>37881</v>
      </c>
    </row>
    <row r="9853" spans="1:4" ht="15" customHeight="1">
      <c r="A9853" s="128">
        <v>3394</v>
      </c>
      <c r="B9853" s="328" t="s">
        <v>44768</v>
      </c>
      <c r="C9853" s="128" t="s">
        <v>19428</v>
      </c>
      <c r="D9853" s="128" t="s">
        <v>37882</v>
      </c>
    </row>
    <row r="9854" spans="1:4" ht="15" customHeight="1">
      <c r="A9854" s="128">
        <v>3393</v>
      </c>
      <c r="B9854" s="328" t="s">
        <v>44769</v>
      </c>
      <c r="C9854" s="128" t="s">
        <v>19428</v>
      </c>
      <c r="D9854" s="128" t="s">
        <v>37883</v>
      </c>
    </row>
    <row r="9855" spans="1:4" ht="15" customHeight="1">
      <c r="A9855" s="128">
        <v>3406</v>
      </c>
      <c r="B9855" s="328" t="s">
        <v>44770</v>
      </c>
      <c r="C9855" s="128" t="s">
        <v>19428</v>
      </c>
      <c r="D9855" s="128" t="s">
        <v>21843</v>
      </c>
    </row>
    <row r="9856" spans="1:4" ht="15" customHeight="1">
      <c r="A9856" s="128">
        <v>3395</v>
      </c>
      <c r="B9856" s="328" t="s">
        <v>44771</v>
      </c>
      <c r="C9856" s="128" t="s">
        <v>19428</v>
      </c>
      <c r="D9856" s="128" t="s">
        <v>37884</v>
      </c>
    </row>
    <row r="9857" spans="1:4" ht="15" customHeight="1">
      <c r="A9857" s="128">
        <v>3398</v>
      </c>
      <c r="B9857" s="328" t="s">
        <v>44772</v>
      </c>
      <c r="C9857" s="128" t="s">
        <v>19428</v>
      </c>
      <c r="D9857" s="128" t="s">
        <v>18388</v>
      </c>
    </row>
    <row r="9858" spans="1:4" ht="15" customHeight="1">
      <c r="A9858" s="128">
        <v>40662</v>
      </c>
      <c r="B9858" s="328" t="s">
        <v>44773</v>
      </c>
      <c r="C9858" s="128" t="s">
        <v>19428</v>
      </c>
      <c r="D9858" s="128" t="s">
        <v>37885</v>
      </c>
    </row>
    <row r="9859" spans="1:4" ht="15" customHeight="1">
      <c r="A9859" s="128">
        <v>3437</v>
      </c>
      <c r="B9859" s="328" t="s">
        <v>44774</v>
      </c>
      <c r="C9859" s="128" t="s">
        <v>19429</v>
      </c>
      <c r="D9859" s="128" t="s">
        <v>37886</v>
      </c>
    </row>
    <row r="9860" spans="1:4" ht="15" customHeight="1">
      <c r="A9860" s="128">
        <v>11190</v>
      </c>
      <c r="B9860" s="328" t="s">
        <v>44775</v>
      </c>
      <c r="C9860" s="128" t="s">
        <v>19428</v>
      </c>
      <c r="D9860" s="128" t="s">
        <v>22046</v>
      </c>
    </row>
    <row r="9861" spans="1:4" ht="15" customHeight="1">
      <c r="A9861" s="128">
        <v>34377</v>
      </c>
      <c r="B9861" s="328" t="s">
        <v>44776</v>
      </c>
      <c r="C9861" s="128" t="s">
        <v>19428</v>
      </c>
      <c r="D9861" s="128" t="s">
        <v>48150</v>
      </c>
    </row>
    <row r="9862" spans="1:4" ht="15" customHeight="1">
      <c r="A9862" s="128">
        <v>3428</v>
      </c>
      <c r="B9862" s="328" t="s">
        <v>44777</v>
      </c>
      <c r="C9862" s="128" t="s">
        <v>19429</v>
      </c>
      <c r="D9862" s="128" t="s">
        <v>37887</v>
      </c>
    </row>
    <row r="9863" spans="1:4" ht="15" customHeight="1">
      <c r="A9863" s="128">
        <v>3429</v>
      </c>
      <c r="B9863" s="328" t="s">
        <v>44778</v>
      </c>
      <c r="C9863" s="128" t="s">
        <v>19429</v>
      </c>
      <c r="D9863" s="128" t="s">
        <v>37888</v>
      </c>
    </row>
    <row r="9864" spans="1:4" ht="15" customHeight="1">
      <c r="A9864" s="128">
        <v>34364</v>
      </c>
      <c r="B9864" s="328" t="s">
        <v>44779</v>
      </c>
      <c r="C9864" s="128" t="s">
        <v>19428</v>
      </c>
      <c r="D9864" s="128" t="s">
        <v>48151</v>
      </c>
    </row>
    <row r="9865" spans="1:4" ht="15" customHeight="1">
      <c r="A9865" s="128">
        <v>11199</v>
      </c>
      <c r="B9865" s="328" t="s">
        <v>44780</v>
      </c>
      <c r="C9865" s="128" t="s">
        <v>19428</v>
      </c>
      <c r="D9865" s="128" t="s">
        <v>21975</v>
      </c>
    </row>
    <row r="9866" spans="1:4" ht="15" customHeight="1">
      <c r="A9866" s="128">
        <v>34369</v>
      </c>
      <c r="B9866" s="328" t="s">
        <v>44781</v>
      </c>
      <c r="C9866" s="128" t="s">
        <v>19428</v>
      </c>
      <c r="D9866" s="128" t="s">
        <v>48152</v>
      </c>
    </row>
    <row r="9867" spans="1:4" ht="15" customHeight="1">
      <c r="A9867" s="128">
        <v>36896</v>
      </c>
      <c r="B9867" s="328" t="s">
        <v>44782</v>
      </c>
      <c r="C9867" s="128" t="s">
        <v>19428</v>
      </c>
      <c r="D9867" s="128" t="s">
        <v>48153</v>
      </c>
    </row>
    <row r="9868" spans="1:4" ht="15" customHeight="1">
      <c r="A9868" s="128">
        <v>34367</v>
      </c>
      <c r="B9868" s="328" t="s">
        <v>44783</v>
      </c>
      <c r="C9868" s="128" t="s">
        <v>19428</v>
      </c>
      <c r="D9868" s="128" t="s">
        <v>48154</v>
      </c>
    </row>
    <row r="9869" spans="1:4" ht="15" customHeight="1">
      <c r="A9869" s="128">
        <v>36897</v>
      </c>
      <c r="B9869" s="328" t="s">
        <v>44784</v>
      </c>
      <c r="C9869" s="128" t="s">
        <v>19428</v>
      </c>
      <c r="D9869" s="128" t="s">
        <v>48155</v>
      </c>
    </row>
    <row r="9870" spans="1:4" ht="15" customHeight="1">
      <c r="A9870" s="128">
        <v>40659</v>
      </c>
      <c r="B9870" s="328" t="s">
        <v>44785</v>
      </c>
      <c r="C9870" s="128" t="s">
        <v>19429</v>
      </c>
      <c r="D9870" s="128" t="s">
        <v>37889</v>
      </c>
    </row>
    <row r="9871" spans="1:4" ht="15" customHeight="1">
      <c r="A9871" s="128">
        <v>40660</v>
      </c>
      <c r="B9871" s="328" t="s">
        <v>44786</v>
      </c>
      <c r="C9871" s="128" t="s">
        <v>19429</v>
      </c>
      <c r="D9871" s="128" t="s">
        <v>37890</v>
      </c>
    </row>
    <row r="9872" spans="1:4" ht="15" customHeight="1">
      <c r="A9872" s="128">
        <v>40661</v>
      </c>
      <c r="B9872" s="328" t="s">
        <v>44787</v>
      </c>
      <c r="C9872" s="128" t="s">
        <v>19429</v>
      </c>
      <c r="D9872" s="128" t="s">
        <v>37891</v>
      </c>
    </row>
    <row r="9873" spans="1:4" ht="15" customHeight="1">
      <c r="A9873" s="128">
        <v>3421</v>
      </c>
      <c r="B9873" s="328" t="s">
        <v>44788</v>
      </c>
      <c r="C9873" s="128" t="s">
        <v>19429</v>
      </c>
      <c r="D9873" s="128" t="s">
        <v>37892</v>
      </c>
    </row>
    <row r="9874" spans="1:4" ht="15" customHeight="1">
      <c r="A9874" s="128">
        <v>599</v>
      </c>
      <c r="B9874" s="328" t="s">
        <v>44789</v>
      </c>
      <c r="C9874" s="128" t="s">
        <v>19429</v>
      </c>
      <c r="D9874" s="128" t="s">
        <v>48156</v>
      </c>
    </row>
    <row r="9875" spans="1:4" ht="15" customHeight="1">
      <c r="A9875" s="128">
        <v>44053</v>
      </c>
      <c r="B9875" s="328" t="s">
        <v>44790</v>
      </c>
      <c r="C9875" s="128" t="s">
        <v>19428</v>
      </c>
      <c r="D9875" s="128" t="s">
        <v>48157</v>
      </c>
    </row>
    <row r="9876" spans="1:4" ht="15" customHeight="1">
      <c r="A9876" s="128">
        <v>3423</v>
      </c>
      <c r="B9876" s="328" t="s">
        <v>44791</v>
      </c>
      <c r="C9876" s="128" t="s">
        <v>19429</v>
      </c>
      <c r="D9876" s="128" t="s">
        <v>37893</v>
      </c>
    </row>
    <row r="9877" spans="1:4" ht="15" customHeight="1">
      <c r="A9877" s="128">
        <v>34381</v>
      </c>
      <c r="B9877" s="328" t="s">
        <v>44792</v>
      </c>
      <c r="C9877" s="128" t="s">
        <v>19428</v>
      </c>
      <c r="D9877" s="128" t="s">
        <v>48158</v>
      </c>
    </row>
    <row r="9878" spans="1:4" ht="15" customHeight="1">
      <c r="A9878" s="128">
        <v>34797</v>
      </c>
      <c r="B9878" s="328" t="s">
        <v>44793</v>
      </c>
      <c r="C9878" s="128" t="s">
        <v>19428</v>
      </c>
      <c r="D9878" s="128" t="s">
        <v>22047</v>
      </c>
    </row>
    <row r="9879" spans="1:4" ht="15" customHeight="1">
      <c r="A9879" s="128">
        <v>44054</v>
      </c>
      <c r="B9879" s="328" t="s">
        <v>44794</v>
      </c>
      <c r="C9879" s="128" t="s">
        <v>19428</v>
      </c>
      <c r="D9879" s="128" t="s">
        <v>48159</v>
      </c>
    </row>
    <row r="9880" spans="1:4" ht="15" customHeight="1">
      <c r="A9880" s="128">
        <v>44399</v>
      </c>
      <c r="B9880" s="328" t="s">
        <v>44795</v>
      </c>
      <c r="C9880" s="128" t="s">
        <v>19428</v>
      </c>
      <c r="D9880" s="128" t="s">
        <v>48160</v>
      </c>
    </row>
    <row r="9881" spans="1:4" ht="15" customHeight="1">
      <c r="A9881" s="128">
        <v>44503</v>
      </c>
      <c r="B9881" s="328" t="s">
        <v>44796</v>
      </c>
      <c r="C9881" s="128" t="s">
        <v>19434</v>
      </c>
      <c r="D9881" s="128" t="s">
        <v>18914</v>
      </c>
    </row>
    <row r="9882" spans="1:4" ht="15" customHeight="1">
      <c r="A9882" s="128">
        <v>41077</v>
      </c>
      <c r="B9882" s="328" t="s">
        <v>44797</v>
      </c>
      <c r="C9882" s="128" t="s">
        <v>19435</v>
      </c>
      <c r="D9882" s="128" t="s">
        <v>37894</v>
      </c>
    </row>
    <row r="9883" spans="1:4" ht="15" customHeight="1">
      <c r="A9883" s="128">
        <v>20159</v>
      </c>
      <c r="B9883" s="328" t="s">
        <v>44798</v>
      </c>
      <c r="C9883" s="128" t="s">
        <v>19428</v>
      </c>
      <c r="D9883" s="128" t="s">
        <v>22104</v>
      </c>
    </row>
    <row r="9884" spans="1:4" ht="15" customHeight="1">
      <c r="A9884" s="128">
        <v>37963</v>
      </c>
      <c r="B9884" s="328" t="s">
        <v>44799</v>
      </c>
      <c r="C9884" s="128" t="s">
        <v>19428</v>
      </c>
      <c r="D9884" s="128" t="s">
        <v>18527</v>
      </c>
    </row>
    <row r="9885" spans="1:4" ht="15" customHeight="1">
      <c r="A9885" s="128">
        <v>37964</v>
      </c>
      <c r="B9885" s="328" t="s">
        <v>44800</v>
      </c>
      <c r="C9885" s="128" t="s">
        <v>19428</v>
      </c>
      <c r="D9885" s="128" t="s">
        <v>18986</v>
      </c>
    </row>
    <row r="9886" spans="1:4" ht="15" customHeight="1">
      <c r="A9886" s="128">
        <v>37965</v>
      </c>
      <c r="B9886" s="328" t="s">
        <v>44801</v>
      </c>
      <c r="C9886" s="128" t="s">
        <v>19428</v>
      </c>
      <c r="D9886" s="128" t="s">
        <v>19205</v>
      </c>
    </row>
    <row r="9887" spans="1:4" ht="15" customHeight="1">
      <c r="A9887" s="128">
        <v>37966</v>
      </c>
      <c r="B9887" s="328" t="s">
        <v>44802</v>
      </c>
      <c r="C9887" s="128" t="s">
        <v>19428</v>
      </c>
      <c r="D9887" s="128" t="s">
        <v>21707</v>
      </c>
    </row>
    <row r="9888" spans="1:4" ht="15" customHeight="1">
      <c r="A9888" s="128">
        <v>37967</v>
      </c>
      <c r="B9888" s="328" t="s">
        <v>44803</v>
      </c>
      <c r="C9888" s="128" t="s">
        <v>19428</v>
      </c>
      <c r="D9888" s="128" t="s">
        <v>22048</v>
      </c>
    </row>
    <row r="9889" spans="1:4" ht="15" customHeight="1">
      <c r="A9889" s="128">
        <v>37968</v>
      </c>
      <c r="B9889" s="328" t="s">
        <v>44804</v>
      </c>
      <c r="C9889" s="128" t="s">
        <v>19428</v>
      </c>
      <c r="D9889" s="128" t="s">
        <v>22049</v>
      </c>
    </row>
    <row r="9890" spans="1:4" ht="15" customHeight="1">
      <c r="A9890" s="128">
        <v>37969</v>
      </c>
      <c r="B9890" s="328" t="s">
        <v>44805</v>
      </c>
      <c r="C9890" s="128" t="s">
        <v>19428</v>
      </c>
      <c r="D9890" s="128" t="s">
        <v>22050</v>
      </c>
    </row>
    <row r="9891" spans="1:4" ht="15" customHeight="1">
      <c r="A9891" s="128">
        <v>37970</v>
      </c>
      <c r="B9891" s="328" t="s">
        <v>44806</v>
      </c>
      <c r="C9891" s="128" t="s">
        <v>19428</v>
      </c>
      <c r="D9891" s="128" t="s">
        <v>18900</v>
      </c>
    </row>
    <row r="9892" spans="1:4" ht="15" customHeight="1">
      <c r="A9892" s="128">
        <v>21118</v>
      </c>
      <c r="B9892" s="328" t="s">
        <v>44807</v>
      </c>
      <c r="C9892" s="128" t="s">
        <v>19428</v>
      </c>
      <c r="D9892" s="128" t="s">
        <v>18948</v>
      </c>
    </row>
    <row r="9893" spans="1:4" ht="15" customHeight="1">
      <c r="A9893" s="128">
        <v>37956</v>
      </c>
      <c r="B9893" s="328" t="s">
        <v>44808</v>
      </c>
      <c r="C9893" s="128" t="s">
        <v>19428</v>
      </c>
      <c r="D9893" s="128" t="s">
        <v>18574</v>
      </c>
    </row>
    <row r="9894" spans="1:4" ht="15" customHeight="1">
      <c r="A9894" s="128">
        <v>37957</v>
      </c>
      <c r="B9894" s="328" t="s">
        <v>44809</v>
      </c>
      <c r="C9894" s="128" t="s">
        <v>19428</v>
      </c>
      <c r="D9894" s="128" t="s">
        <v>18848</v>
      </c>
    </row>
    <row r="9895" spans="1:4" ht="15" customHeight="1">
      <c r="A9895" s="128">
        <v>37958</v>
      </c>
      <c r="B9895" s="328" t="s">
        <v>44810</v>
      </c>
      <c r="C9895" s="128" t="s">
        <v>19428</v>
      </c>
      <c r="D9895" s="128" t="s">
        <v>21707</v>
      </c>
    </row>
    <row r="9896" spans="1:4" ht="15" customHeight="1">
      <c r="A9896" s="128">
        <v>37959</v>
      </c>
      <c r="B9896" s="328" t="s">
        <v>44811</v>
      </c>
      <c r="C9896" s="128" t="s">
        <v>19428</v>
      </c>
      <c r="D9896" s="128" t="s">
        <v>22048</v>
      </c>
    </row>
    <row r="9897" spans="1:4" ht="15" customHeight="1">
      <c r="A9897" s="128">
        <v>37960</v>
      </c>
      <c r="B9897" s="328" t="s">
        <v>44812</v>
      </c>
      <c r="C9897" s="128" t="s">
        <v>19428</v>
      </c>
      <c r="D9897" s="128" t="s">
        <v>22051</v>
      </c>
    </row>
    <row r="9898" spans="1:4" ht="15" customHeight="1">
      <c r="A9898" s="128">
        <v>37961</v>
      </c>
      <c r="B9898" s="328" t="s">
        <v>44813</v>
      </c>
      <c r="C9898" s="128" t="s">
        <v>19428</v>
      </c>
      <c r="D9898" s="128" t="s">
        <v>22052</v>
      </c>
    </row>
    <row r="9899" spans="1:4" ht="15" customHeight="1">
      <c r="A9899" s="128">
        <v>37962</v>
      </c>
      <c r="B9899" s="328" t="s">
        <v>44814</v>
      </c>
      <c r="C9899" s="128" t="s">
        <v>19428</v>
      </c>
      <c r="D9899" s="128" t="s">
        <v>22053</v>
      </c>
    </row>
    <row r="9900" spans="1:4" ht="15" customHeight="1">
      <c r="A9900" s="128">
        <v>3533</v>
      </c>
      <c r="B9900" s="328" t="s">
        <v>44815</v>
      </c>
      <c r="C9900" s="128" t="s">
        <v>19428</v>
      </c>
      <c r="D9900" s="128" t="s">
        <v>19718</v>
      </c>
    </row>
    <row r="9901" spans="1:4" ht="15" customHeight="1">
      <c r="A9901" s="128">
        <v>3538</v>
      </c>
      <c r="B9901" s="328" t="s">
        <v>44816</v>
      </c>
      <c r="C9901" s="128" t="s">
        <v>19428</v>
      </c>
      <c r="D9901" s="128" t="s">
        <v>19199</v>
      </c>
    </row>
    <row r="9902" spans="1:4" ht="15" customHeight="1">
      <c r="A9902" s="128">
        <v>3497</v>
      </c>
      <c r="B9902" s="328" t="s">
        <v>44817</v>
      </c>
      <c r="C9902" s="128" t="s">
        <v>19428</v>
      </c>
      <c r="D9902" s="128" t="s">
        <v>48161</v>
      </c>
    </row>
    <row r="9903" spans="1:4" ht="15" customHeight="1">
      <c r="A9903" s="128">
        <v>3498</v>
      </c>
      <c r="B9903" s="328" t="s">
        <v>44818</v>
      </c>
      <c r="C9903" s="128" t="s">
        <v>19428</v>
      </c>
      <c r="D9903" s="128" t="s">
        <v>48162</v>
      </c>
    </row>
    <row r="9904" spans="1:4" ht="15" customHeight="1">
      <c r="A9904" s="128">
        <v>3496</v>
      </c>
      <c r="B9904" s="328" t="s">
        <v>44819</v>
      </c>
      <c r="C9904" s="128" t="s">
        <v>19428</v>
      </c>
      <c r="D9904" s="128" t="s">
        <v>36583</v>
      </c>
    </row>
    <row r="9905" spans="1:4" ht="15" customHeight="1">
      <c r="A9905" s="128">
        <v>38429</v>
      </c>
      <c r="B9905" s="328" t="s">
        <v>44820</v>
      </c>
      <c r="C9905" s="128" t="s">
        <v>19428</v>
      </c>
      <c r="D9905" s="128" t="s">
        <v>18893</v>
      </c>
    </row>
    <row r="9906" spans="1:4" ht="15" customHeight="1">
      <c r="A9906" s="128">
        <v>38431</v>
      </c>
      <c r="B9906" s="328" t="s">
        <v>44821</v>
      </c>
      <c r="C9906" s="128" t="s">
        <v>19428</v>
      </c>
      <c r="D9906" s="128" t="s">
        <v>18994</v>
      </c>
    </row>
    <row r="9907" spans="1:4" ht="15" customHeight="1">
      <c r="A9907" s="128">
        <v>38430</v>
      </c>
      <c r="B9907" s="328" t="s">
        <v>44822</v>
      </c>
      <c r="C9907" s="128" t="s">
        <v>19428</v>
      </c>
      <c r="D9907" s="128" t="s">
        <v>21676</v>
      </c>
    </row>
    <row r="9908" spans="1:4" ht="15" customHeight="1">
      <c r="A9908" s="128">
        <v>36348</v>
      </c>
      <c r="B9908" s="328" t="s">
        <v>44823</v>
      </c>
      <c r="C9908" s="128" t="s">
        <v>19428</v>
      </c>
      <c r="D9908" s="128" t="s">
        <v>19958</v>
      </c>
    </row>
    <row r="9909" spans="1:4" ht="15" customHeight="1">
      <c r="A9909" s="128">
        <v>36349</v>
      </c>
      <c r="B9909" s="328" t="s">
        <v>44824</v>
      </c>
      <c r="C9909" s="128" t="s">
        <v>19428</v>
      </c>
      <c r="D9909" s="128" t="s">
        <v>37405</v>
      </c>
    </row>
    <row r="9910" spans="1:4" ht="15" customHeight="1">
      <c r="A9910" s="128">
        <v>38433</v>
      </c>
      <c r="B9910" s="328" t="s">
        <v>44825</v>
      </c>
      <c r="C9910" s="128" t="s">
        <v>19428</v>
      </c>
      <c r="D9910" s="128" t="s">
        <v>18986</v>
      </c>
    </row>
    <row r="9911" spans="1:4" ht="15" customHeight="1">
      <c r="A9911" s="128">
        <v>38440</v>
      </c>
      <c r="B9911" s="328" t="s">
        <v>44826</v>
      </c>
      <c r="C9911" s="128" t="s">
        <v>19428</v>
      </c>
      <c r="D9911" s="128" t="s">
        <v>37895</v>
      </c>
    </row>
    <row r="9912" spans="1:4" ht="15" customHeight="1">
      <c r="A9912" s="128">
        <v>36359</v>
      </c>
      <c r="B9912" s="328" t="s">
        <v>44827</v>
      </c>
      <c r="C9912" s="128" t="s">
        <v>19428</v>
      </c>
      <c r="D9912" s="128" t="s">
        <v>18397</v>
      </c>
    </row>
    <row r="9913" spans="1:4" ht="15" customHeight="1">
      <c r="A9913" s="128">
        <v>36360</v>
      </c>
      <c r="B9913" s="328" t="s">
        <v>44828</v>
      </c>
      <c r="C9913" s="128" t="s">
        <v>19428</v>
      </c>
      <c r="D9913" s="128" t="s">
        <v>36532</v>
      </c>
    </row>
    <row r="9914" spans="1:4" ht="15" customHeight="1">
      <c r="A9914" s="128">
        <v>38434</v>
      </c>
      <c r="B9914" s="328" t="s">
        <v>44829</v>
      </c>
      <c r="C9914" s="128" t="s">
        <v>19428</v>
      </c>
      <c r="D9914" s="128" t="s">
        <v>19282</v>
      </c>
    </row>
    <row r="9915" spans="1:4" ht="15" customHeight="1">
      <c r="A9915" s="128">
        <v>38435</v>
      </c>
      <c r="B9915" s="328" t="s">
        <v>44830</v>
      </c>
      <c r="C9915" s="128" t="s">
        <v>19428</v>
      </c>
      <c r="D9915" s="128" t="s">
        <v>18797</v>
      </c>
    </row>
    <row r="9916" spans="1:4" ht="15" customHeight="1">
      <c r="A9916" s="128">
        <v>38436</v>
      </c>
      <c r="B9916" s="328" t="s">
        <v>44831</v>
      </c>
      <c r="C9916" s="128" t="s">
        <v>19428</v>
      </c>
      <c r="D9916" s="128" t="s">
        <v>19623</v>
      </c>
    </row>
    <row r="9917" spans="1:4" ht="15" customHeight="1">
      <c r="A9917" s="128">
        <v>38437</v>
      </c>
      <c r="B9917" s="328" t="s">
        <v>44832</v>
      </c>
      <c r="C9917" s="128" t="s">
        <v>19428</v>
      </c>
      <c r="D9917" s="128" t="s">
        <v>36513</v>
      </c>
    </row>
    <row r="9918" spans="1:4" ht="15" customHeight="1">
      <c r="A9918" s="128">
        <v>38438</v>
      </c>
      <c r="B9918" s="328" t="s">
        <v>44833</v>
      </c>
      <c r="C9918" s="128" t="s">
        <v>19428</v>
      </c>
      <c r="D9918" s="128" t="s">
        <v>37896</v>
      </c>
    </row>
    <row r="9919" spans="1:4" ht="15" customHeight="1">
      <c r="A9919" s="128">
        <v>38439</v>
      </c>
      <c r="B9919" s="328" t="s">
        <v>44834</v>
      </c>
      <c r="C9919" s="128" t="s">
        <v>19428</v>
      </c>
      <c r="D9919" s="128" t="s">
        <v>21836</v>
      </c>
    </row>
    <row r="9920" spans="1:4" ht="15" customHeight="1">
      <c r="A9920" s="128">
        <v>10836</v>
      </c>
      <c r="B9920" s="328" t="s">
        <v>44835</v>
      </c>
      <c r="C9920" s="128" t="s">
        <v>19428</v>
      </c>
      <c r="D9920" s="128" t="s">
        <v>38137</v>
      </c>
    </row>
    <row r="9921" spans="1:4" ht="15" customHeight="1">
      <c r="A9921" s="128">
        <v>20128</v>
      </c>
      <c r="B9921" s="328" t="s">
        <v>44836</v>
      </c>
      <c r="C9921" s="128" t="s">
        <v>19428</v>
      </c>
      <c r="D9921" s="128" t="s">
        <v>40433</v>
      </c>
    </row>
    <row r="9922" spans="1:4" ht="15" customHeight="1">
      <c r="A9922" s="128">
        <v>20131</v>
      </c>
      <c r="B9922" s="328" t="s">
        <v>44837</v>
      </c>
      <c r="C9922" s="128" t="s">
        <v>19428</v>
      </c>
      <c r="D9922" s="128" t="s">
        <v>48163</v>
      </c>
    </row>
    <row r="9923" spans="1:4" ht="15" customHeight="1">
      <c r="A9923" s="128">
        <v>3521</v>
      </c>
      <c r="B9923" s="328" t="s">
        <v>44838</v>
      </c>
      <c r="C9923" s="128" t="s">
        <v>19428</v>
      </c>
      <c r="D9923" s="128" t="s">
        <v>19668</v>
      </c>
    </row>
    <row r="9924" spans="1:4" ht="15" customHeight="1">
      <c r="A9924" s="128">
        <v>3531</v>
      </c>
      <c r="B9924" s="328" t="s">
        <v>44839</v>
      </c>
      <c r="C9924" s="128" t="s">
        <v>19428</v>
      </c>
      <c r="D9924" s="128" t="s">
        <v>37451</v>
      </c>
    </row>
    <row r="9925" spans="1:4" ht="15" customHeight="1">
      <c r="A9925" s="128">
        <v>3522</v>
      </c>
      <c r="B9925" s="328" t="s">
        <v>44840</v>
      </c>
      <c r="C9925" s="128" t="s">
        <v>19428</v>
      </c>
      <c r="D9925" s="128" t="s">
        <v>48164</v>
      </c>
    </row>
    <row r="9926" spans="1:4" ht="15" customHeight="1">
      <c r="A9926" s="128">
        <v>3527</v>
      </c>
      <c r="B9926" s="328" t="s">
        <v>44841</v>
      </c>
      <c r="C9926" s="128" t="s">
        <v>19428</v>
      </c>
      <c r="D9926" s="128" t="s">
        <v>18897</v>
      </c>
    </row>
    <row r="9927" spans="1:4" ht="15" customHeight="1">
      <c r="A9927" s="128">
        <v>10835</v>
      </c>
      <c r="B9927" s="328" t="s">
        <v>44842</v>
      </c>
      <c r="C9927" s="128" t="s">
        <v>19428</v>
      </c>
      <c r="D9927" s="128" t="s">
        <v>18672</v>
      </c>
    </row>
    <row r="9928" spans="1:4" ht="15" customHeight="1">
      <c r="A9928" s="128">
        <v>3475</v>
      </c>
      <c r="B9928" s="328" t="s">
        <v>44843</v>
      </c>
      <c r="C9928" s="128" t="s">
        <v>19428</v>
      </c>
      <c r="D9928" s="128" t="s">
        <v>18561</v>
      </c>
    </row>
    <row r="9929" spans="1:4" ht="15" customHeight="1">
      <c r="A9929" s="128">
        <v>3485</v>
      </c>
      <c r="B9929" s="328" t="s">
        <v>44844</v>
      </c>
      <c r="C9929" s="128" t="s">
        <v>19428</v>
      </c>
      <c r="D9929" s="128" t="s">
        <v>37072</v>
      </c>
    </row>
    <row r="9930" spans="1:4" ht="15" customHeight="1">
      <c r="A9930" s="128">
        <v>3534</v>
      </c>
      <c r="B9930" s="328" t="s">
        <v>44845</v>
      </c>
      <c r="C9930" s="128" t="s">
        <v>19428</v>
      </c>
      <c r="D9930" s="128" t="s">
        <v>40397</v>
      </c>
    </row>
    <row r="9931" spans="1:4" ht="15" customHeight="1">
      <c r="A9931" s="128">
        <v>3543</v>
      </c>
      <c r="B9931" s="328" t="s">
        <v>44846</v>
      </c>
      <c r="C9931" s="128" t="s">
        <v>19428</v>
      </c>
      <c r="D9931" s="128" t="s">
        <v>18617</v>
      </c>
    </row>
    <row r="9932" spans="1:4" ht="15" customHeight="1">
      <c r="A9932" s="128">
        <v>3482</v>
      </c>
      <c r="B9932" s="328" t="s">
        <v>44847</v>
      </c>
      <c r="C9932" s="128" t="s">
        <v>19428</v>
      </c>
      <c r="D9932" s="128" t="s">
        <v>48165</v>
      </c>
    </row>
    <row r="9933" spans="1:4" ht="15" customHeight="1">
      <c r="A9933" s="128">
        <v>3505</v>
      </c>
      <c r="B9933" s="328" t="s">
        <v>44848</v>
      </c>
      <c r="C9933" s="128" t="s">
        <v>19428</v>
      </c>
      <c r="D9933" s="128" t="s">
        <v>18386</v>
      </c>
    </row>
    <row r="9934" spans="1:4" ht="15" customHeight="1">
      <c r="A9934" s="128">
        <v>3516</v>
      </c>
      <c r="B9934" s="328" t="s">
        <v>44849</v>
      </c>
      <c r="C9934" s="128" t="s">
        <v>19428</v>
      </c>
      <c r="D9934" s="128" t="s">
        <v>19573</v>
      </c>
    </row>
    <row r="9935" spans="1:4" ht="15" customHeight="1">
      <c r="A9935" s="128">
        <v>3517</v>
      </c>
      <c r="B9935" s="328" t="s">
        <v>44850</v>
      </c>
      <c r="C9935" s="128" t="s">
        <v>19428</v>
      </c>
      <c r="D9935" s="128" t="s">
        <v>19539</v>
      </c>
    </row>
    <row r="9936" spans="1:4" ht="15" customHeight="1">
      <c r="A9936" s="128">
        <v>3515</v>
      </c>
      <c r="B9936" s="328" t="s">
        <v>44851</v>
      </c>
      <c r="C9936" s="128" t="s">
        <v>19428</v>
      </c>
      <c r="D9936" s="128" t="s">
        <v>40901</v>
      </c>
    </row>
    <row r="9937" spans="1:4" ht="15" customHeight="1">
      <c r="A9937" s="128">
        <v>20147</v>
      </c>
      <c r="B9937" s="328" t="s">
        <v>44852</v>
      </c>
      <c r="C9937" s="128" t="s">
        <v>19428</v>
      </c>
      <c r="D9937" s="128" t="s">
        <v>18838</v>
      </c>
    </row>
    <row r="9938" spans="1:4" ht="15" customHeight="1">
      <c r="A9938" s="128">
        <v>3524</v>
      </c>
      <c r="B9938" s="328" t="s">
        <v>44853</v>
      </c>
      <c r="C9938" s="128" t="s">
        <v>19428</v>
      </c>
      <c r="D9938" s="128" t="s">
        <v>18800</v>
      </c>
    </row>
    <row r="9939" spans="1:4" ht="15" customHeight="1">
      <c r="A9939" s="128">
        <v>3532</v>
      </c>
      <c r="B9939" s="328" t="s">
        <v>44854</v>
      </c>
      <c r="C9939" s="128" t="s">
        <v>19428</v>
      </c>
      <c r="D9939" s="128" t="s">
        <v>21915</v>
      </c>
    </row>
    <row r="9940" spans="1:4" ht="15" customHeight="1">
      <c r="A9940" s="128">
        <v>3528</v>
      </c>
      <c r="B9940" s="328" t="s">
        <v>44855</v>
      </c>
      <c r="C9940" s="128" t="s">
        <v>19428</v>
      </c>
      <c r="D9940" s="128" t="s">
        <v>18769</v>
      </c>
    </row>
    <row r="9941" spans="1:4" ht="15" customHeight="1">
      <c r="A9941" s="128">
        <v>37952</v>
      </c>
      <c r="B9941" s="328" t="s">
        <v>44856</v>
      </c>
      <c r="C9941" s="128" t="s">
        <v>19428</v>
      </c>
      <c r="D9941" s="128" t="s">
        <v>48166</v>
      </c>
    </row>
    <row r="9942" spans="1:4" ht="15" customHeight="1">
      <c r="A9942" s="128">
        <v>37951</v>
      </c>
      <c r="B9942" s="328" t="s">
        <v>44857</v>
      </c>
      <c r="C9942" s="128" t="s">
        <v>19428</v>
      </c>
      <c r="D9942" s="128" t="s">
        <v>18625</v>
      </c>
    </row>
    <row r="9943" spans="1:4" ht="15" customHeight="1">
      <c r="A9943" s="128">
        <v>3518</v>
      </c>
      <c r="B9943" s="328" t="s">
        <v>44858</v>
      </c>
      <c r="C9943" s="128" t="s">
        <v>19428</v>
      </c>
      <c r="D9943" s="128" t="s">
        <v>47772</v>
      </c>
    </row>
    <row r="9944" spans="1:4" ht="15" customHeight="1">
      <c r="A9944" s="128">
        <v>3519</v>
      </c>
      <c r="B9944" s="328" t="s">
        <v>44859</v>
      </c>
      <c r="C9944" s="128" t="s">
        <v>19428</v>
      </c>
      <c r="D9944" s="128" t="s">
        <v>19900</v>
      </c>
    </row>
    <row r="9945" spans="1:4" ht="15" customHeight="1">
      <c r="A9945" s="128">
        <v>3520</v>
      </c>
      <c r="B9945" s="328" t="s">
        <v>44860</v>
      </c>
      <c r="C9945" s="128" t="s">
        <v>19428</v>
      </c>
      <c r="D9945" s="128" t="s">
        <v>21722</v>
      </c>
    </row>
    <row r="9946" spans="1:4" ht="15" customHeight="1">
      <c r="A9946" s="128">
        <v>37950</v>
      </c>
      <c r="B9946" s="328" t="s">
        <v>44861</v>
      </c>
      <c r="C9946" s="128" t="s">
        <v>19428</v>
      </c>
      <c r="D9946" s="128" t="s">
        <v>48163</v>
      </c>
    </row>
    <row r="9947" spans="1:4" ht="15" customHeight="1">
      <c r="A9947" s="128">
        <v>37949</v>
      </c>
      <c r="B9947" s="328" t="s">
        <v>44862</v>
      </c>
      <c r="C9947" s="128" t="s">
        <v>19428</v>
      </c>
      <c r="D9947" s="128" t="s">
        <v>19656</v>
      </c>
    </row>
    <row r="9948" spans="1:4" ht="15" customHeight="1">
      <c r="A9948" s="128">
        <v>3526</v>
      </c>
      <c r="B9948" s="328" t="s">
        <v>44863</v>
      </c>
      <c r="C9948" s="128" t="s">
        <v>19428</v>
      </c>
      <c r="D9948" s="128" t="s">
        <v>18425</v>
      </c>
    </row>
    <row r="9949" spans="1:4" ht="15" customHeight="1">
      <c r="A9949" s="128">
        <v>3509</v>
      </c>
      <c r="B9949" s="328" t="s">
        <v>44864</v>
      </c>
      <c r="C9949" s="128" t="s">
        <v>19428</v>
      </c>
      <c r="D9949" s="128" t="s">
        <v>36452</v>
      </c>
    </row>
    <row r="9950" spans="1:4" ht="15" customHeight="1">
      <c r="A9950" s="128">
        <v>3530</v>
      </c>
      <c r="B9950" s="328" t="s">
        <v>44865</v>
      </c>
      <c r="C9950" s="128" t="s">
        <v>19428</v>
      </c>
      <c r="D9950" s="128" t="s">
        <v>48167</v>
      </c>
    </row>
    <row r="9951" spans="1:4" ht="15" customHeight="1">
      <c r="A9951" s="128">
        <v>3542</v>
      </c>
      <c r="B9951" s="328" t="s">
        <v>44866</v>
      </c>
      <c r="C9951" s="128" t="s">
        <v>19428</v>
      </c>
      <c r="D9951" s="128" t="s">
        <v>19316</v>
      </c>
    </row>
    <row r="9952" spans="1:4" ht="15" customHeight="1">
      <c r="A9952" s="128">
        <v>3529</v>
      </c>
      <c r="B9952" s="328" t="s">
        <v>44867</v>
      </c>
      <c r="C9952" s="128" t="s">
        <v>19428</v>
      </c>
      <c r="D9952" s="128" t="s">
        <v>18484</v>
      </c>
    </row>
    <row r="9953" spans="1:4" ht="15" customHeight="1">
      <c r="A9953" s="128">
        <v>3536</v>
      </c>
      <c r="B9953" s="328" t="s">
        <v>44868</v>
      </c>
      <c r="C9953" s="128" t="s">
        <v>19428</v>
      </c>
      <c r="D9953" s="128" t="s">
        <v>37423</v>
      </c>
    </row>
    <row r="9954" spans="1:4" ht="15" customHeight="1">
      <c r="A9954" s="128">
        <v>3535</v>
      </c>
      <c r="B9954" s="328" t="s">
        <v>44869</v>
      </c>
      <c r="C9954" s="128" t="s">
        <v>19428</v>
      </c>
      <c r="D9954" s="128" t="s">
        <v>19342</v>
      </c>
    </row>
    <row r="9955" spans="1:4" ht="15" customHeight="1">
      <c r="A9955" s="128">
        <v>3540</v>
      </c>
      <c r="B9955" s="328" t="s">
        <v>44870</v>
      </c>
      <c r="C9955" s="128" t="s">
        <v>19428</v>
      </c>
      <c r="D9955" s="128" t="s">
        <v>18970</v>
      </c>
    </row>
    <row r="9956" spans="1:4" ht="15" customHeight="1">
      <c r="A9956" s="128">
        <v>3539</v>
      </c>
      <c r="B9956" s="328" t="s">
        <v>44871</v>
      </c>
      <c r="C9956" s="128" t="s">
        <v>19428</v>
      </c>
      <c r="D9956" s="128" t="s">
        <v>48168</v>
      </c>
    </row>
    <row r="9957" spans="1:4" ht="15" customHeight="1">
      <c r="A9957" s="128">
        <v>3513</v>
      </c>
      <c r="B9957" s="328" t="s">
        <v>44872</v>
      </c>
      <c r="C9957" s="128" t="s">
        <v>19428</v>
      </c>
      <c r="D9957" s="128" t="s">
        <v>48169</v>
      </c>
    </row>
    <row r="9958" spans="1:4" ht="15" customHeight="1">
      <c r="A9958" s="128">
        <v>3492</v>
      </c>
      <c r="B9958" s="328" t="s">
        <v>44873</v>
      </c>
      <c r="C9958" s="128" t="s">
        <v>19428</v>
      </c>
      <c r="D9958" s="128" t="s">
        <v>48170</v>
      </c>
    </row>
    <row r="9959" spans="1:4" ht="15" customHeight="1">
      <c r="A9959" s="128">
        <v>3491</v>
      </c>
      <c r="B9959" s="328" t="s">
        <v>44874</v>
      </c>
      <c r="C9959" s="128" t="s">
        <v>19428</v>
      </c>
      <c r="D9959" s="128" t="s">
        <v>19922</v>
      </c>
    </row>
    <row r="9960" spans="1:4" ht="15" customHeight="1">
      <c r="A9960" s="128">
        <v>3493</v>
      </c>
      <c r="B9960" s="328" t="s">
        <v>44875</v>
      </c>
      <c r="C9960" s="128" t="s">
        <v>19428</v>
      </c>
      <c r="D9960" s="128" t="s">
        <v>47677</v>
      </c>
    </row>
    <row r="9961" spans="1:4" ht="15" customHeight="1">
      <c r="A9961" s="128">
        <v>12628</v>
      </c>
      <c r="B9961" s="328" t="s">
        <v>44876</v>
      </c>
      <c r="C9961" s="128" t="s">
        <v>19428</v>
      </c>
      <c r="D9961" s="128" t="s">
        <v>18774</v>
      </c>
    </row>
    <row r="9962" spans="1:4" ht="15" customHeight="1">
      <c r="A9962" s="128">
        <v>12629</v>
      </c>
      <c r="B9962" s="328" t="s">
        <v>44877</v>
      </c>
      <c r="C9962" s="128" t="s">
        <v>19428</v>
      </c>
      <c r="D9962" s="128" t="s">
        <v>18886</v>
      </c>
    </row>
    <row r="9963" spans="1:4" ht="15" customHeight="1">
      <c r="A9963" s="128">
        <v>3481</v>
      </c>
      <c r="B9963" s="328" t="s">
        <v>44878</v>
      </c>
      <c r="C9963" s="128" t="s">
        <v>19428</v>
      </c>
      <c r="D9963" s="128" t="s">
        <v>47854</v>
      </c>
    </row>
    <row r="9964" spans="1:4" ht="15" customHeight="1">
      <c r="A9964" s="128">
        <v>3510</v>
      </c>
      <c r="B9964" s="328" t="s">
        <v>44879</v>
      </c>
      <c r="C9964" s="128" t="s">
        <v>19428</v>
      </c>
      <c r="D9964" s="128" t="s">
        <v>36463</v>
      </c>
    </row>
    <row r="9965" spans="1:4" ht="15" customHeight="1">
      <c r="A9965" s="128">
        <v>3508</v>
      </c>
      <c r="B9965" s="328" t="s">
        <v>44880</v>
      </c>
      <c r="C9965" s="128" t="s">
        <v>19428</v>
      </c>
      <c r="D9965" s="128" t="s">
        <v>36440</v>
      </c>
    </row>
    <row r="9966" spans="1:4" ht="15" customHeight="1">
      <c r="A9966" s="128">
        <v>38939</v>
      </c>
      <c r="B9966" s="328" t="s">
        <v>44881</v>
      </c>
      <c r="C9966" s="128" t="s">
        <v>19428</v>
      </c>
      <c r="D9966" s="128" t="s">
        <v>19729</v>
      </c>
    </row>
    <row r="9967" spans="1:4" ht="15" customHeight="1">
      <c r="A9967" s="128">
        <v>38940</v>
      </c>
      <c r="B9967" s="328" t="s">
        <v>44882</v>
      </c>
      <c r="C9967" s="128" t="s">
        <v>19428</v>
      </c>
      <c r="D9967" s="128" t="s">
        <v>48171</v>
      </c>
    </row>
    <row r="9968" spans="1:4" ht="15" customHeight="1">
      <c r="A9968" s="128">
        <v>38941</v>
      </c>
      <c r="B9968" s="328" t="s">
        <v>44883</v>
      </c>
      <c r="C9968" s="128" t="s">
        <v>19428</v>
      </c>
      <c r="D9968" s="128" t="s">
        <v>19410</v>
      </c>
    </row>
    <row r="9969" spans="1:4" ht="15" customHeight="1">
      <c r="A9969" s="128">
        <v>38942</v>
      </c>
      <c r="B9969" s="328" t="s">
        <v>44884</v>
      </c>
      <c r="C9969" s="128" t="s">
        <v>19428</v>
      </c>
      <c r="D9969" s="128" t="s">
        <v>18747</v>
      </c>
    </row>
    <row r="9970" spans="1:4" ht="15" customHeight="1">
      <c r="A9970" s="128">
        <v>38987</v>
      </c>
      <c r="B9970" s="328" t="s">
        <v>44885</v>
      </c>
      <c r="C9970" s="128" t="s">
        <v>19428</v>
      </c>
      <c r="D9970" s="128" t="s">
        <v>37154</v>
      </c>
    </row>
    <row r="9971" spans="1:4" ht="15" customHeight="1">
      <c r="A9971" s="128">
        <v>38988</v>
      </c>
      <c r="B9971" s="328" t="s">
        <v>44886</v>
      </c>
      <c r="C9971" s="128" t="s">
        <v>19428</v>
      </c>
      <c r="D9971" s="128" t="s">
        <v>19705</v>
      </c>
    </row>
    <row r="9972" spans="1:4" ht="15" customHeight="1">
      <c r="A9972" s="128">
        <v>38989</v>
      </c>
      <c r="B9972" s="328" t="s">
        <v>44887</v>
      </c>
      <c r="C9972" s="128" t="s">
        <v>19428</v>
      </c>
      <c r="D9972" s="128" t="s">
        <v>19009</v>
      </c>
    </row>
    <row r="9973" spans="1:4" ht="15" customHeight="1">
      <c r="A9973" s="128">
        <v>38990</v>
      </c>
      <c r="B9973" s="328" t="s">
        <v>44888</v>
      </c>
      <c r="C9973" s="128" t="s">
        <v>19428</v>
      </c>
      <c r="D9973" s="128" t="s">
        <v>37898</v>
      </c>
    </row>
    <row r="9974" spans="1:4" ht="15" customHeight="1">
      <c r="A9974" s="128">
        <v>38991</v>
      </c>
      <c r="B9974" s="328" t="s">
        <v>44889</v>
      </c>
      <c r="C9974" s="128" t="s">
        <v>19428</v>
      </c>
      <c r="D9974" s="128" t="s">
        <v>37717</v>
      </c>
    </row>
    <row r="9975" spans="1:4" ht="15" customHeight="1">
      <c r="A9975" s="128">
        <v>38913</v>
      </c>
      <c r="B9975" s="328" t="s">
        <v>44890</v>
      </c>
      <c r="C9975" s="128" t="s">
        <v>19428</v>
      </c>
      <c r="D9975" s="128" t="s">
        <v>19257</v>
      </c>
    </row>
    <row r="9976" spans="1:4" ht="15" customHeight="1">
      <c r="A9976" s="128">
        <v>38914</v>
      </c>
      <c r="B9976" s="328" t="s">
        <v>44891</v>
      </c>
      <c r="C9976" s="128" t="s">
        <v>19428</v>
      </c>
      <c r="D9976" s="128" t="s">
        <v>18887</v>
      </c>
    </row>
    <row r="9977" spans="1:4" ht="15" customHeight="1">
      <c r="A9977" s="128">
        <v>38915</v>
      </c>
      <c r="B9977" s="328" t="s">
        <v>44892</v>
      </c>
      <c r="C9977" s="128" t="s">
        <v>19428</v>
      </c>
      <c r="D9977" s="128" t="s">
        <v>19386</v>
      </c>
    </row>
    <row r="9978" spans="1:4" ht="15" customHeight="1">
      <c r="A9978" s="128">
        <v>38916</v>
      </c>
      <c r="B9978" s="328" t="s">
        <v>44893</v>
      </c>
      <c r="C9978" s="128" t="s">
        <v>19428</v>
      </c>
      <c r="D9978" s="128" t="s">
        <v>36826</v>
      </c>
    </row>
    <row r="9979" spans="1:4" ht="15" customHeight="1">
      <c r="A9979" s="128">
        <v>39300</v>
      </c>
      <c r="B9979" s="328" t="s">
        <v>44894</v>
      </c>
      <c r="C9979" s="128" t="s">
        <v>19428</v>
      </c>
      <c r="D9979" s="128" t="s">
        <v>18776</v>
      </c>
    </row>
    <row r="9980" spans="1:4" ht="15" customHeight="1">
      <c r="A9980" s="128">
        <v>39301</v>
      </c>
      <c r="B9980" s="328" t="s">
        <v>44895</v>
      </c>
      <c r="C9980" s="128" t="s">
        <v>19428</v>
      </c>
      <c r="D9980" s="128" t="s">
        <v>18746</v>
      </c>
    </row>
    <row r="9981" spans="1:4" ht="15" customHeight="1">
      <c r="A9981" s="128">
        <v>39302</v>
      </c>
      <c r="B9981" s="328" t="s">
        <v>44896</v>
      </c>
      <c r="C9981" s="128" t="s">
        <v>19428</v>
      </c>
      <c r="D9981" s="128" t="s">
        <v>18935</v>
      </c>
    </row>
    <row r="9982" spans="1:4" ht="15" customHeight="1">
      <c r="A9982" s="128">
        <v>39303</v>
      </c>
      <c r="B9982" s="328" t="s">
        <v>44897</v>
      </c>
      <c r="C9982" s="128" t="s">
        <v>19428</v>
      </c>
      <c r="D9982" s="128" t="s">
        <v>48172</v>
      </c>
    </row>
    <row r="9983" spans="1:4" ht="15" customHeight="1">
      <c r="A9983" s="128">
        <v>38923</v>
      </c>
      <c r="B9983" s="328" t="s">
        <v>44898</v>
      </c>
      <c r="C9983" s="128" t="s">
        <v>19428</v>
      </c>
      <c r="D9983" s="128" t="s">
        <v>19255</v>
      </c>
    </row>
    <row r="9984" spans="1:4" ht="15" customHeight="1">
      <c r="A9984" s="128">
        <v>38925</v>
      </c>
      <c r="B9984" s="328" t="s">
        <v>44899</v>
      </c>
      <c r="C9984" s="128" t="s">
        <v>19428</v>
      </c>
      <c r="D9984" s="128" t="s">
        <v>19650</v>
      </c>
    </row>
    <row r="9985" spans="1:4" ht="15" customHeight="1">
      <c r="A9985" s="128">
        <v>38926</v>
      </c>
      <c r="B9985" s="328" t="s">
        <v>44900</v>
      </c>
      <c r="C9985" s="128" t="s">
        <v>19428</v>
      </c>
      <c r="D9985" s="128" t="s">
        <v>48173</v>
      </c>
    </row>
    <row r="9986" spans="1:4" ht="15" customHeight="1">
      <c r="A9986" s="128">
        <v>38927</v>
      </c>
      <c r="B9986" s="328" t="s">
        <v>44901</v>
      </c>
      <c r="C9986" s="128" t="s">
        <v>19428</v>
      </c>
      <c r="D9986" s="128" t="s">
        <v>18860</v>
      </c>
    </row>
    <row r="9987" spans="1:4" ht="15" customHeight="1">
      <c r="A9987" s="128">
        <v>39304</v>
      </c>
      <c r="B9987" s="328" t="s">
        <v>44902</v>
      </c>
      <c r="C9987" s="128" t="s">
        <v>19428</v>
      </c>
      <c r="D9987" s="128" t="s">
        <v>19010</v>
      </c>
    </row>
    <row r="9988" spans="1:4" ht="15" customHeight="1">
      <c r="A9988" s="128">
        <v>38924</v>
      </c>
      <c r="B9988" s="328" t="s">
        <v>44903</v>
      </c>
      <c r="C9988" s="128" t="s">
        <v>19428</v>
      </c>
      <c r="D9988" s="128" t="s">
        <v>19238</v>
      </c>
    </row>
    <row r="9989" spans="1:4" ht="15" customHeight="1">
      <c r="A9989" s="128">
        <v>39305</v>
      </c>
      <c r="B9989" s="328" t="s">
        <v>44904</v>
      </c>
      <c r="C9989" s="128" t="s">
        <v>19428</v>
      </c>
      <c r="D9989" s="128" t="s">
        <v>40883</v>
      </c>
    </row>
    <row r="9990" spans="1:4" ht="15" customHeight="1">
      <c r="A9990" s="128">
        <v>39306</v>
      </c>
      <c r="B9990" s="328" t="s">
        <v>44905</v>
      </c>
      <c r="C9990" s="128" t="s">
        <v>19428</v>
      </c>
      <c r="D9990" s="128" t="s">
        <v>19550</v>
      </c>
    </row>
    <row r="9991" spans="1:4" ht="15" customHeight="1">
      <c r="A9991" s="128">
        <v>38928</v>
      </c>
      <c r="B9991" s="328" t="s">
        <v>44906</v>
      </c>
      <c r="C9991" s="128" t="s">
        <v>19428</v>
      </c>
      <c r="D9991" s="128" t="s">
        <v>21747</v>
      </c>
    </row>
    <row r="9992" spans="1:4" ht="15" customHeight="1">
      <c r="A9992" s="128">
        <v>38929</v>
      </c>
      <c r="B9992" s="328" t="s">
        <v>44907</v>
      </c>
      <c r="C9992" s="128" t="s">
        <v>19428</v>
      </c>
      <c r="D9992" s="128" t="s">
        <v>48174</v>
      </c>
    </row>
    <row r="9993" spans="1:4" ht="15" customHeight="1">
      <c r="A9993" s="128">
        <v>39307</v>
      </c>
      <c r="B9993" s="328" t="s">
        <v>44908</v>
      </c>
      <c r="C9993" s="128" t="s">
        <v>19428</v>
      </c>
      <c r="D9993" s="128" t="s">
        <v>40729</v>
      </c>
    </row>
    <row r="9994" spans="1:4" ht="15" customHeight="1">
      <c r="A9994" s="128">
        <v>38930</v>
      </c>
      <c r="B9994" s="328" t="s">
        <v>44909</v>
      </c>
      <c r="C9994" s="128" t="s">
        <v>19428</v>
      </c>
      <c r="D9994" s="128" t="s">
        <v>36643</v>
      </c>
    </row>
    <row r="9995" spans="1:4" ht="15" customHeight="1">
      <c r="A9995" s="128">
        <v>38931</v>
      </c>
      <c r="B9995" s="328" t="s">
        <v>44910</v>
      </c>
      <c r="C9995" s="128" t="s">
        <v>19428</v>
      </c>
      <c r="D9995" s="128" t="s">
        <v>18446</v>
      </c>
    </row>
    <row r="9996" spans="1:4" ht="15" customHeight="1">
      <c r="A9996" s="128">
        <v>38932</v>
      </c>
      <c r="B9996" s="328" t="s">
        <v>44911</v>
      </c>
      <c r="C9996" s="128" t="s">
        <v>19428</v>
      </c>
      <c r="D9996" s="128" t="s">
        <v>18375</v>
      </c>
    </row>
    <row r="9997" spans="1:4" ht="15" customHeight="1">
      <c r="A9997" s="128">
        <v>38934</v>
      </c>
      <c r="B9997" s="328" t="s">
        <v>44912</v>
      </c>
      <c r="C9997" s="128" t="s">
        <v>19428</v>
      </c>
      <c r="D9997" s="128" t="s">
        <v>37080</v>
      </c>
    </row>
    <row r="9998" spans="1:4" ht="15" customHeight="1">
      <c r="A9998" s="128">
        <v>38935</v>
      </c>
      <c r="B9998" s="328" t="s">
        <v>44913</v>
      </c>
      <c r="C9998" s="128" t="s">
        <v>19428</v>
      </c>
      <c r="D9998" s="128" t="s">
        <v>37237</v>
      </c>
    </row>
    <row r="9999" spans="1:4" ht="15" customHeight="1">
      <c r="A9999" s="128">
        <v>38936</v>
      </c>
      <c r="B9999" s="328" t="s">
        <v>44914</v>
      </c>
      <c r="C9999" s="128" t="s">
        <v>19428</v>
      </c>
      <c r="D9999" s="128" t="s">
        <v>39258</v>
      </c>
    </row>
    <row r="10000" spans="1:4" ht="15" customHeight="1">
      <c r="A10000" s="128">
        <v>38937</v>
      </c>
      <c r="B10000" s="328" t="s">
        <v>44915</v>
      </c>
      <c r="C10000" s="128" t="s">
        <v>19428</v>
      </c>
      <c r="D10000" s="128" t="s">
        <v>19814</v>
      </c>
    </row>
    <row r="10001" spans="1:4" ht="15" customHeight="1">
      <c r="A10001" s="128">
        <v>38938</v>
      </c>
      <c r="B10001" s="328" t="s">
        <v>44916</v>
      </c>
      <c r="C10001" s="128" t="s">
        <v>19428</v>
      </c>
      <c r="D10001" s="128" t="s">
        <v>41213</v>
      </c>
    </row>
    <row r="10002" spans="1:4" ht="15" customHeight="1">
      <c r="A10002" s="128">
        <v>3489</v>
      </c>
      <c r="B10002" s="328" t="s">
        <v>44917</v>
      </c>
      <c r="C10002" s="128" t="s">
        <v>19428</v>
      </c>
      <c r="D10002" s="128" t="s">
        <v>39264</v>
      </c>
    </row>
    <row r="10003" spans="1:4" ht="15" customHeight="1">
      <c r="A10003" s="128">
        <v>20151</v>
      </c>
      <c r="B10003" s="328" t="s">
        <v>44918</v>
      </c>
      <c r="C10003" s="128" t="s">
        <v>19428</v>
      </c>
      <c r="D10003" s="128" t="s">
        <v>37194</v>
      </c>
    </row>
    <row r="10004" spans="1:4" ht="15" customHeight="1">
      <c r="A10004" s="128">
        <v>20152</v>
      </c>
      <c r="B10004" s="328" t="s">
        <v>44919</v>
      </c>
      <c r="C10004" s="128" t="s">
        <v>19428</v>
      </c>
      <c r="D10004" s="128" t="s">
        <v>48175</v>
      </c>
    </row>
    <row r="10005" spans="1:4" ht="15" customHeight="1">
      <c r="A10005" s="128">
        <v>20148</v>
      </c>
      <c r="B10005" s="328" t="s">
        <v>44920</v>
      </c>
      <c r="C10005" s="128" t="s">
        <v>19428</v>
      </c>
      <c r="D10005" s="128" t="s">
        <v>19084</v>
      </c>
    </row>
    <row r="10006" spans="1:4" ht="15" customHeight="1">
      <c r="A10006" s="128">
        <v>20149</v>
      </c>
      <c r="B10006" s="328" t="s">
        <v>44921</v>
      </c>
      <c r="C10006" s="128" t="s">
        <v>19428</v>
      </c>
      <c r="D10006" s="128" t="s">
        <v>19984</v>
      </c>
    </row>
    <row r="10007" spans="1:4" ht="15" customHeight="1">
      <c r="A10007" s="128">
        <v>20150</v>
      </c>
      <c r="B10007" s="328" t="s">
        <v>44922</v>
      </c>
      <c r="C10007" s="128" t="s">
        <v>19428</v>
      </c>
      <c r="D10007" s="128" t="s">
        <v>40305</v>
      </c>
    </row>
    <row r="10008" spans="1:4" ht="15" customHeight="1">
      <c r="A10008" s="128">
        <v>20157</v>
      </c>
      <c r="B10008" s="328" t="s">
        <v>44923</v>
      </c>
      <c r="C10008" s="128" t="s">
        <v>19428</v>
      </c>
      <c r="D10008" s="128" t="s">
        <v>37004</v>
      </c>
    </row>
    <row r="10009" spans="1:4" ht="15" customHeight="1">
      <c r="A10009" s="128">
        <v>20158</v>
      </c>
      <c r="B10009" s="328" t="s">
        <v>44924</v>
      </c>
      <c r="C10009" s="128" t="s">
        <v>19428</v>
      </c>
      <c r="D10009" s="128" t="s">
        <v>48176</v>
      </c>
    </row>
    <row r="10010" spans="1:4" ht="15" customHeight="1">
      <c r="A10010" s="128">
        <v>20154</v>
      </c>
      <c r="B10010" s="328" t="s">
        <v>44925</v>
      </c>
      <c r="C10010" s="128" t="s">
        <v>19428</v>
      </c>
      <c r="D10010" s="128" t="s">
        <v>19367</v>
      </c>
    </row>
    <row r="10011" spans="1:4" ht="15" customHeight="1">
      <c r="A10011" s="128">
        <v>20155</v>
      </c>
      <c r="B10011" s="328" t="s">
        <v>44926</v>
      </c>
      <c r="C10011" s="128" t="s">
        <v>19428</v>
      </c>
      <c r="D10011" s="128" t="s">
        <v>22116</v>
      </c>
    </row>
    <row r="10012" spans="1:4" ht="15" customHeight="1">
      <c r="A10012" s="128">
        <v>20156</v>
      </c>
      <c r="B10012" s="328" t="s">
        <v>44927</v>
      </c>
      <c r="C10012" s="128" t="s">
        <v>19428</v>
      </c>
      <c r="D10012" s="128" t="s">
        <v>19059</v>
      </c>
    </row>
    <row r="10013" spans="1:4" ht="15" customHeight="1">
      <c r="A10013" s="128">
        <v>3512</v>
      </c>
      <c r="B10013" s="328" t="s">
        <v>44928</v>
      </c>
      <c r="C10013" s="128" t="s">
        <v>19428</v>
      </c>
      <c r="D10013" s="128" t="s">
        <v>48177</v>
      </c>
    </row>
    <row r="10014" spans="1:4" ht="15" customHeight="1">
      <c r="A10014" s="128">
        <v>3499</v>
      </c>
      <c r="B10014" s="328" t="s">
        <v>44929</v>
      </c>
      <c r="C10014" s="128" t="s">
        <v>19428</v>
      </c>
      <c r="D10014" s="128" t="s">
        <v>19558</v>
      </c>
    </row>
    <row r="10015" spans="1:4" ht="15" customHeight="1">
      <c r="A10015" s="128">
        <v>3500</v>
      </c>
      <c r="B10015" s="328" t="s">
        <v>44930</v>
      </c>
      <c r="C10015" s="128" t="s">
        <v>19428</v>
      </c>
      <c r="D10015" s="128" t="s">
        <v>19581</v>
      </c>
    </row>
    <row r="10016" spans="1:4" ht="15" customHeight="1">
      <c r="A10016" s="128">
        <v>3501</v>
      </c>
      <c r="B10016" s="328" t="s">
        <v>44931</v>
      </c>
      <c r="C10016" s="128" t="s">
        <v>19428</v>
      </c>
      <c r="D10016" s="128" t="s">
        <v>40782</v>
      </c>
    </row>
    <row r="10017" spans="1:4" ht="15" customHeight="1">
      <c r="A10017" s="128">
        <v>3502</v>
      </c>
      <c r="B10017" s="328" t="s">
        <v>44932</v>
      </c>
      <c r="C10017" s="128" t="s">
        <v>19428</v>
      </c>
      <c r="D10017" s="128" t="s">
        <v>18978</v>
      </c>
    </row>
    <row r="10018" spans="1:4" ht="15" customHeight="1">
      <c r="A10018" s="128">
        <v>3503</v>
      </c>
      <c r="B10018" s="328" t="s">
        <v>44933</v>
      </c>
      <c r="C10018" s="128" t="s">
        <v>19428</v>
      </c>
      <c r="D10018" s="128" t="s">
        <v>37151</v>
      </c>
    </row>
    <row r="10019" spans="1:4" ht="15" customHeight="1">
      <c r="A10019" s="128">
        <v>3477</v>
      </c>
      <c r="B10019" s="328" t="s">
        <v>44934</v>
      </c>
      <c r="C10019" s="128" t="s">
        <v>19428</v>
      </c>
      <c r="D10019" s="128" t="s">
        <v>48178</v>
      </c>
    </row>
    <row r="10020" spans="1:4" ht="15" customHeight="1">
      <c r="A10020" s="128">
        <v>3478</v>
      </c>
      <c r="B10020" s="328" t="s">
        <v>44935</v>
      </c>
      <c r="C10020" s="128" t="s">
        <v>19428</v>
      </c>
      <c r="D10020" s="128" t="s">
        <v>48179</v>
      </c>
    </row>
    <row r="10021" spans="1:4" ht="15" customHeight="1">
      <c r="A10021" s="128">
        <v>3525</v>
      </c>
      <c r="B10021" s="328" t="s">
        <v>44936</v>
      </c>
      <c r="C10021" s="128" t="s">
        <v>19428</v>
      </c>
      <c r="D10021" s="128" t="s">
        <v>48180</v>
      </c>
    </row>
    <row r="10022" spans="1:4" ht="15" customHeight="1">
      <c r="A10022" s="128">
        <v>3511</v>
      </c>
      <c r="B10022" s="328" t="s">
        <v>44937</v>
      </c>
      <c r="C10022" s="128" t="s">
        <v>19428</v>
      </c>
      <c r="D10022" s="128" t="s">
        <v>37226</v>
      </c>
    </row>
    <row r="10023" spans="1:4" ht="15" customHeight="1">
      <c r="A10023" s="128">
        <v>38917</v>
      </c>
      <c r="B10023" s="328" t="s">
        <v>44938</v>
      </c>
      <c r="C10023" s="128" t="s">
        <v>19428</v>
      </c>
      <c r="D10023" s="128" t="s">
        <v>36676</v>
      </c>
    </row>
    <row r="10024" spans="1:4" ht="15" customHeight="1">
      <c r="A10024" s="128">
        <v>38919</v>
      </c>
      <c r="B10024" s="328" t="s">
        <v>44939</v>
      </c>
      <c r="C10024" s="128" t="s">
        <v>19428</v>
      </c>
      <c r="D10024" s="128" t="s">
        <v>47541</v>
      </c>
    </row>
    <row r="10025" spans="1:4" ht="15" customHeight="1">
      <c r="A10025" s="128">
        <v>38922</v>
      </c>
      <c r="B10025" s="328" t="s">
        <v>44940</v>
      </c>
      <c r="C10025" s="128" t="s">
        <v>19428</v>
      </c>
      <c r="D10025" s="128" t="s">
        <v>39255</v>
      </c>
    </row>
    <row r="10026" spans="1:4" ht="15" customHeight="1">
      <c r="A10026" s="128">
        <v>38921</v>
      </c>
      <c r="B10026" s="328" t="s">
        <v>44941</v>
      </c>
      <c r="C10026" s="128" t="s">
        <v>19428</v>
      </c>
      <c r="D10026" s="128" t="s">
        <v>48181</v>
      </c>
    </row>
    <row r="10027" spans="1:4" ht="15" customHeight="1">
      <c r="A10027" s="128">
        <v>38918</v>
      </c>
      <c r="B10027" s="328" t="s">
        <v>44942</v>
      </c>
      <c r="C10027" s="128" t="s">
        <v>19428</v>
      </c>
      <c r="D10027" s="128" t="s">
        <v>48182</v>
      </c>
    </row>
    <row r="10028" spans="1:4" ht="15" customHeight="1">
      <c r="A10028" s="128">
        <v>38920</v>
      </c>
      <c r="B10028" s="328" t="s">
        <v>44943</v>
      </c>
      <c r="C10028" s="128" t="s">
        <v>19428</v>
      </c>
      <c r="D10028" s="128" t="s">
        <v>21651</v>
      </c>
    </row>
    <row r="10029" spans="1:4" ht="15" customHeight="1">
      <c r="A10029" s="128">
        <v>12032</v>
      </c>
      <c r="B10029" s="328" t="s">
        <v>44944</v>
      </c>
      <c r="C10029" s="128" t="s">
        <v>19437</v>
      </c>
      <c r="D10029" s="128" t="s">
        <v>48183</v>
      </c>
    </row>
    <row r="10030" spans="1:4" ht="15" customHeight="1">
      <c r="A10030" s="128">
        <v>12030</v>
      </c>
      <c r="B10030" s="328" t="s">
        <v>44945</v>
      </c>
      <c r="C10030" s="128" t="s">
        <v>19437</v>
      </c>
      <c r="D10030" s="128" t="s">
        <v>48184</v>
      </c>
    </row>
    <row r="10031" spans="1:4" ht="15" customHeight="1">
      <c r="A10031" s="128">
        <v>10908</v>
      </c>
      <c r="B10031" s="328" t="s">
        <v>44946</v>
      </c>
      <c r="C10031" s="128" t="s">
        <v>19428</v>
      </c>
      <c r="D10031" s="128" t="s">
        <v>19948</v>
      </c>
    </row>
    <row r="10032" spans="1:4" ht="15" customHeight="1">
      <c r="A10032" s="128">
        <v>10909</v>
      </c>
      <c r="B10032" s="328" t="s">
        <v>44947</v>
      </c>
      <c r="C10032" s="128" t="s">
        <v>19428</v>
      </c>
      <c r="D10032" s="128" t="s">
        <v>48185</v>
      </c>
    </row>
    <row r="10033" spans="1:4" ht="15" customHeight="1">
      <c r="A10033" s="128">
        <v>3669</v>
      </c>
      <c r="B10033" s="328" t="s">
        <v>44948</v>
      </c>
      <c r="C10033" s="128" t="s">
        <v>19428</v>
      </c>
      <c r="D10033" s="128" t="s">
        <v>36902</v>
      </c>
    </row>
    <row r="10034" spans="1:4" ht="15" customHeight="1">
      <c r="A10034" s="128">
        <v>20138</v>
      </c>
      <c r="B10034" s="328" t="s">
        <v>44949</v>
      </c>
      <c r="C10034" s="128" t="s">
        <v>19428</v>
      </c>
      <c r="D10034" s="128" t="s">
        <v>38038</v>
      </c>
    </row>
    <row r="10035" spans="1:4" ht="15" customHeight="1">
      <c r="A10035" s="128">
        <v>20139</v>
      </c>
      <c r="B10035" s="328" t="s">
        <v>44950</v>
      </c>
      <c r="C10035" s="128" t="s">
        <v>19428</v>
      </c>
      <c r="D10035" s="128" t="s">
        <v>41700</v>
      </c>
    </row>
    <row r="10036" spans="1:4" ht="15" customHeight="1">
      <c r="A10036" s="128">
        <v>3668</v>
      </c>
      <c r="B10036" s="328" t="s">
        <v>44951</v>
      </c>
      <c r="C10036" s="128" t="s">
        <v>19428</v>
      </c>
      <c r="D10036" s="128" t="s">
        <v>48186</v>
      </c>
    </row>
    <row r="10037" spans="1:4" ht="15" customHeight="1">
      <c r="A10037" s="128">
        <v>3656</v>
      </c>
      <c r="B10037" s="328" t="s">
        <v>44952</v>
      </c>
      <c r="C10037" s="128" t="s">
        <v>19428</v>
      </c>
      <c r="D10037" s="128" t="s">
        <v>48187</v>
      </c>
    </row>
    <row r="10038" spans="1:4" ht="15" customHeight="1">
      <c r="A10038" s="128">
        <v>10911</v>
      </c>
      <c r="B10038" s="328" t="s">
        <v>44953</v>
      </c>
      <c r="C10038" s="128" t="s">
        <v>19428</v>
      </c>
      <c r="D10038" s="128" t="s">
        <v>21903</v>
      </c>
    </row>
    <row r="10039" spans="1:4" ht="15" customHeight="1">
      <c r="A10039" s="128">
        <v>3654</v>
      </c>
      <c r="B10039" s="328" t="s">
        <v>44954</v>
      </c>
      <c r="C10039" s="128" t="s">
        <v>19428</v>
      </c>
      <c r="D10039" s="128" t="s">
        <v>19280</v>
      </c>
    </row>
    <row r="10040" spans="1:4" ht="15" customHeight="1">
      <c r="A10040" s="128">
        <v>3664</v>
      </c>
      <c r="B10040" s="328" t="s">
        <v>44955</v>
      </c>
      <c r="C10040" s="128" t="s">
        <v>19428</v>
      </c>
      <c r="D10040" s="128" t="s">
        <v>36903</v>
      </c>
    </row>
    <row r="10041" spans="1:4" ht="15" customHeight="1">
      <c r="A10041" s="128">
        <v>3657</v>
      </c>
      <c r="B10041" s="328" t="s">
        <v>44956</v>
      </c>
      <c r="C10041" s="128" t="s">
        <v>19428</v>
      </c>
      <c r="D10041" s="128" t="s">
        <v>19168</v>
      </c>
    </row>
    <row r="10042" spans="1:4" ht="15" customHeight="1">
      <c r="A10042" s="128">
        <v>12625</v>
      </c>
      <c r="B10042" s="328" t="s">
        <v>44957</v>
      </c>
      <c r="C10042" s="128" t="s">
        <v>19428</v>
      </c>
      <c r="D10042" s="128" t="s">
        <v>19606</v>
      </c>
    </row>
    <row r="10043" spans="1:4" ht="15" customHeight="1">
      <c r="A10043" s="128">
        <v>20136</v>
      </c>
      <c r="B10043" s="328" t="s">
        <v>44958</v>
      </c>
      <c r="C10043" s="128" t="s">
        <v>19428</v>
      </c>
      <c r="D10043" s="128" t="s">
        <v>48188</v>
      </c>
    </row>
    <row r="10044" spans="1:4" ht="15" customHeight="1">
      <c r="A10044" s="128">
        <v>20144</v>
      </c>
      <c r="B10044" s="328" t="s">
        <v>44959</v>
      </c>
      <c r="C10044" s="128" t="s">
        <v>19428</v>
      </c>
      <c r="D10044" s="128" t="s">
        <v>48189</v>
      </c>
    </row>
    <row r="10045" spans="1:4" ht="15" customHeight="1">
      <c r="A10045" s="128">
        <v>20143</v>
      </c>
      <c r="B10045" s="328" t="s">
        <v>44960</v>
      </c>
      <c r="C10045" s="128" t="s">
        <v>19428</v>
      </c>
      <c r="D10045" s="128" t="s">
        <v>37221</v>
      </c>
    </row>
    <row r="10046" spans="1:4" ht="15" customHeight="1">
      <c r="A10046" s="128">
        <v>20145</v>
      </c>
      <c r="B10046" s="328" t="s">
        <v>44961</v>
      </c>
      <c r="C10046" s="128" t="s">
        <v>19428</v>
      </c>
      <c r="D10046" s="128" t="s">
        <v>36611</v>
      </c>
    </row>
    <row r="10047" spans="1:4" ht="15" customHeight="1">
      <c r="A10047" s="128">
        <v>20146</v>
      </c>
      <c r="B10047" s="328" t="s">
        <v>44962</v>
      </c>
      <c r="C10047" s="128" t="s">
        <v>19428</v>
      </c>
      <c r="D10047" s="128" t="s">
        <v>48190</v>
      </c>
    </row>
    <row r="10048" spans="1:4" ht="15" customHeight="1">
      <c r="A10048" s="128">
        <v>20140</v>
      </c>
      <c r="B10048" s="328" t="s">
        <v>44963</v>
      </c>
      <c r="C10048" s="128" t="s">
        <v>19428</v>
      </c>
      <c r="D10048" s="128" t="s">
        <v>48165</v>
      </c>
    </row>
    <row r="10049" spans="1:4" ht="15" customHeight="1">
      <c r="A10049" s="128">
        <v>20141</v>
      </c>
      <c r="B10049" s="328" t="s">
        <v>44964</v>
      </c>
      <c r="C10049" s="128" t="s">
        <v>19428</v>
      </c>
      <c r="D10049" s="128" t="s">
        <v>19321</v>
      </c>
    </row>
    <row r="10050" spans="1:4" ht="15" customHeight="1">
      <c r="A10050" s="128">
        <v>20142</v>
      </c>
      <c r="B10050" s="328" t="s">
        <v>44965</v>
      </c>
      <c r="C10050" s="128" t="s">
        <v>19428</v>
      </c>
      <c r="D10050" s="128" t="s">
        <v>37822</v>
      </c>
    </row>
    <row r="10051" spans="1:4" ht="15" customHeight="1">
      <c r="A10051" s="128">
        <v>3659</v>
      </c>
      <c r="B10051" s="328" t="s">
        <v>44966</v>
      </c>
      <c r="C10051" s="128" t="s">
        <v>19428</v>
      </c>
      <c r="D10051" s="128" t="s">
        <v>18369</v>
      </c>
    </row>
    <row r="10052" spans="1:4" ht="15" customHeight="1">
      <c r="A10052" s="128">
        <v>3660</v>
      </c>
      <c r="B10052" s="328" t="s">
        <v>44967</v>
      </c>
      <c r="C10052" s="128" t="s">
        <v>19428</v>
      </c>
      <c r="D10052" s="128" t="s">
        <v>40785</v>
      </c>
    </row>
    <row r="10053" spans="1:4" ht="15" customHeight="1">
      <c r="A10053" s="128">
        <v>3662</v>
      </c>
      <c r="B10053" s="328" t="s">
        <v>44968</v>
      </c>
      <c r="C10053" s="128" t="s">
        <v>19428</v>
      </c>
      <c r="D10053" s="128" t="s">
        <v>21634</v>
      </c>
    </row>
    <row r="10054" spans="1:4" ht="15" customHeight="1">
      <c r="A10054" s="128">
        <v>3661</v>
      </c>
      <c r="B10054" s="328" t="s">
        <v>44969</v>
      </c>
      <c r="C10054" s="128" t="s">
        <v>19428</v>
      </c>
      <c r="D10054" s="128" t="s">
        <v>40412</v>
      </c>
    </row>
    <row r="10055" spans="1:4" ht="15" customHeight="1">
      <c r="A10055" s="128">
        <v>3658</v>
      </c>
      <c r="B10055" s="328" t="s">
        <v>44970</v>
      </c>
      <c r="C10055" s="128" t="s">
        <v>19428</v>
      </c>
      <c r="D10055" s="128" t="s">
        <v>41517</v>
      </c>
    </row>
    <row r="10056" spans="1:4" ht="15" customHeight="1">
      <c r="A10056" s="128">
        <v>3670</v>
      </c>
      <c r="B10056" s="328" t="s">
        <v>44971</v>
      </c>
      <c r="C10056" s="128" t="s">
        <v>19428</v>
      </c>
      <c r="D10056" s="128" t="s">
        <v>48191</v>
      </c>
    </row>
    <row r="10057" spans="1:4" ht="15" customHeight="1">
      <c r="A10057" s="128">
        <v>3666</v>
      </c>
      <c r="B10057" s="328" t="s">
        <v>44972</v>
      </c>
      <c r="C10057" s="128" t="s">
        <v>19428</v>
      </c>
      <c r="D10057" s="128" t="s">
        <v>48192</v>
      </c>
    </row>
    <row r="10058" spans="1:4" ht="15" customHeight="1">
      <c r="A10058" s="128">
        <v>14157</v>
      </c>
      <c r="B10058" s="328" t="s">
        <v>44973</v>
      </c>
      <c r="C10058" s="128" t="s">
        <v>19428</v>
      </c>
      <c r="D10058" s="128" t="s">
        <v>18690</v>
      </c>
    </row>
    <row r="10059" spans="1:4" ht="15" customHeight="1">
      <c r="A10059" s="128">
        <v>3653</v>
      </c>
      <c r="B10059" s="328" t="s">
        <v>44974</v>
      </c>
      <c r="C10059" s="128" t="s">
        <v>19428</v>
      </c>
      <c r="D10059" s="128" t="s">
        <v>21822</v>
      </c>
    </row>
    <row r="10060" spans="1:4" ht="15" customHeight="1">
      <c r="A10060" s="128">
        <v>3649</v>
      </c>
      <c r="B10060" s="328" t="s">
        <v>44975</v>
      </c>
      <c r="C10060" s="128" t="s">
        <v>19428</v>
      </c>
      <c r="D10060" s="128" t="s">
        <v>37900</v>
      </c>
    </row>
    <row r="10061" spans="1:4" ht="15" customHeight="1">
      <c r="A10061" s="128">
        <v>42696</v>
      </c>
      <c r="B10061" s="328" t="s">
        <v>44976</v>
      </c>
      <c r="C10061" s="128" t="s">
        <v>19428</v>
      </c>
      <c r="D10061" s="128" t="s">
        <v>37901</v>
      </c>
    </row>
    <row r="10062" spans="1:4" ht="15" customHeight="1">
      <c r="A10062" s="128">
        <v>42697</v>
      </c>
      <c r="B10062" s="328" t="s">
        <v>44977</v>
      </c>
      <c r="C10062" s="128" t="s">
        <v>19428</v>
      </c>
      <c r="D10062" s="128" t="s">
        <v>37902</v>
      </c>
    </row>
    <row r="10063" spans="1:4" ht="15" customHeight="1">
      <c r="A10063" s="128">
        <v>42698</v>
      </c>
      <c r="B10063" s="328" t="s">
        <v>44978</v>
      </c>
      <c r="C10063" s="128" t="s">
        <v>19428</v>
      </c>
      <c r="D10063" s="128" t="s">
        <v>37903</v>
      </c>
    </row>
    <row r="10064" spans="1:4" ht="15" customHeight="1">
      <c r="A10064" s="128">
        <v>39875</v>
      </c>
      <c r="B10064" s="328" t="s">
        <v>44979</v>
      </c>
      <c r="C10064" s="128" t="s">
        <v>19428</v>
      </c>
      <c r="D10064" s="128" t="s">
        <v>37904</v>
      </c>
    </row>
    <row r="10065" spans="1:4" ht="15" customHeight="1">
      <c r="A10065" s="128">
        <v>39876</v>
      </c>
      <c r="B10065" s="328" t="s">
        <v>44980</v>
      </c>
      <c r="C10065" s="128" t="s">
        <v>19428</v>
      </c>
      <c r="D10065" s="128" t="s">
        <v>37905</v>
      </c>
    </row>
    <row r="10066" spans="1:4" ht="15" customHeight="1">
      <c r="A10066" s="128">
        <v>39877</v>
      </c>
      <c r="B10066" s="328" t="s">
        <v>44981</v>
      </c>
      <c r="C10066" s="128" t="s">
        <v>19428</v>
      </c>
      <c r="D10066" s="128" t="s">
        <v>37906</v>
      </c>
    </row>
    <row r="10067" spans="1:4" ht="15" customHeight="1">
      <c r="A10067" s="128">
        <v>39878</v>
      </c>
      <c r="B10067" s="328" t="s">
        <v>44982</v>
      </c>
      <c r="C10067" s="128" t="s">
        <v>19428</v>
      </c>
      <c r="D10067" s="128" t="s">
        <v>37907</v>
      </c>
    </row>
    <row r="10068" spans="1:4" ht="15" customHeight="1">
      <c r="A10068" s="128">
        <v>39872</v>
      </c>
      <c r="B10068" s="328" t="s">
        <v>44983</v>
      </c>
      <c r="C10068" s="128" t="s">
        <v>19428</v>
      </c>
      <c r="D10068" s="128" t="s">
        <v>37908</v>
      </c>
    </row>
    <row r="10069" spans="1:4" ht="15" customHeight="1">
      <c r="A10069" s="128">
        <v>39873</v>
      </c>
      <c r="B10069" s="328" t="s">
        <v>44984</v>
      </c>
      <c r="C10069" s="128" t="s">
        <v>19428</v>
      </c>
      <c r="D10069" s="128" t="s">
        <v>37909</v>
      </c>
    </row>
    <row r="10070" spans="1:4" ht="15" customHeight="1">
      <c r="A10070" s="128">
        <v>39874</v>
      </c>
      <c r="B10070" s="328" t="s">
        <v>44985</v>
      </c>
      <c r="C10070" s="128" t="s">
        <v>19428</v>
      </c>
      <c r="D10070" s="128" t="s">
        <v>37910</v>
      </c>
    </row>
    <row r="10071" spans="1:4" ht="15" customHeight="1">
      <c r="A10071" s="128">
        <v>3674</v>
      </c>
      <c r="B10071" s="328" t="s">
        <v>44986</v>
      </c>
      <c r="C10071" s="128" t="s">
        <v>19430</v>
      </c>
      <c r="D10071" s="128" t="s">
        <v>19211</v>
      </c>
    </row>
    <row r="10072" spans="1:4" ht="15" customHeight="1">
      <c r="A10072" s="128">
        <v>3681</v>
      </c>
      <c r="B10072" s="328" t="s">
        <v>44987</v>
      </c>
      <c r="C10072" s="128" t="s">
        <v>19430</v>
      </c>
      <c r="D10072" s="128" t="s">
        <v>19764</v>
      </c>
    </row>
    <row r="10073" spans="1:4" ht="15" customHeight="1">
      <c r="A10073" s="128">
        <v>3676</v>
      </c>
      <c r="B10073" s="328" t="s">
        <v>44988</v>
      </c>
      <c r="C10073" s="128" t="s">
        <v>19430</v>
      </c>
      <c r="D10073" s="128" t="s">
        <v>19765</v>
      </c>
    </row>
    <row r="10074" spans="1:4" ht="15" customHeight="1">
      <c r="A10074" s="128">
        <v>3679</v>
      </c>
      <c r="B10074" s="328" t="s">
        <v>44989</v>
      </c>
      <c r="C10074" s="128" t="s">
        <v>19430</v>
      </c>
      <c r="D10074" s="128" t="s">
        <v>19766</v>
      </c>
    </row>
    <row r="10075" spans="1:4" ht="15" customHeight="1">
      <c r="A10075" s="128">
        <v>3672</v>
      </c>
      <c r="B10075" s="328" t="s">
        <v>44990</v>
      </c>
      <c r="C10075" s="128" t="s">
        <v>19430</v>
      </c>
      <c r="D10075" s="128" t="s">
        <v>19767</v>
      </c>
    </row>
    <row r="10076" spans="1:4" ht="15" customHeight="1">
      <c r="A10076" s="128">
        <v>3671</v>
      </c>
      <c r="B10076" s="328" t="s">
        <v>44991</v>
      </c>
      <c r="C10076" s="128" t="s">
        <v>19430</v>
      </c>
      <c r="D10076" s="128" t="s">
        <v>18547</v>
      </c>
    </row>
    <row r="10077" spans="1:4" ht="15" customHeight="1">
      <c r="A10077" s="128">
        <v>3673</v>
      </c>
      <c r="B10077" s="328" t="s">
        <v>44992</v>
      </c>
      <c r="C10077" s="128" t="s">
        <v>19430</v>
      </c>
      <c r="D10077" s="128" t="s">
        <v>18396</v>
      </c>
    </row>
    <row r="10078" spans="1:4" ht="15" customHeight="1">
      <c r="A10078" s="128">
        <v>38394</v>
      </c>
      <c r="B10078" s="328" t="s">
        <v>44993</v>
      </c>
      <c r="C10078" s="128" t="s">
        <v>19428</v>
      </c>
      <c r="D10078" s="128" t="s">
        <v>48193</v>
      </c>
    </row>
    <row r="10079" spans="1:4" ht="15" customHeight="1">
      <c r="A10079" s="128">
        <v>3729</v>
      </c>
      <c r="B10079" s="328" t="s">
        <v>44994</v>
      </c>
      <c r="C10079" s="128" t="s">
        <v>19428</v>
      </c>
      <c r="D10079" s="128" t="s">
        <v>48194</v>
      </c>
    </row>
    <row r="10080" spans="1:4" ht="15" customHeight="1">
      <c r="A10080" s="128">
        <v>39357</v>
      </c>
      <c r="B10080" s="328" t="s">
        <v>44995</v>
      </c>
      <c r="C10080" s="128" t="s">
        <v>19428</v>
      </c>
      <c r="D10080" s="128" t="s">
        <v>48195</v>
      </c>
    </row>
    <row r="10081" spans="1:4" ht="15" customHeight="1">
      <c r="A10081" s="128">
        <v>39358</v>
      </c>
      <c r="B10081" s="328" t="s">
        <v>44996</v>
      </c>
      <c r="C10081" s="128" t="s">
        <v>19428</v>
      </c>
      <c r="D10081" s="128" t="s">
        <v>48196</v>
      </c>
    </row>
    <row r="10082" spans="1:4" ht="15" customHeight="1">
      <c r="A10082" s="128">
        <v>39356</v>
      </c>
      <c r="B10082" s="328" t="s">
        <v>44997</v>
      </c>
      <c r="C10082" s="128" t="s">
        <v>19428</v>
      </c>
      <c r="D10082" s="128" t="s">
        <v>48197</v>
      </c>
    </row>
    <row r="10083" spans="1:4" ht="15" customHeight="1">
      <c r="A10083" s="128">
        <v>39355</v>
      </c>
      <c r="B10083" s="328" t="s">
        <v>44998</v>
      </c>
      <c r="C10083" s="128" t="s">
        <v>19428</v>
      </c>
      <c r="D10083" s="128" t="s">
        <v>48198</v>
      </c>
    </row>
    <row r="10084" spans="1:4" ht="15" customHeight="1">
      <c r="A10084" s="128">
        <v>39353</v>
      </c>
      <c r="B10084" s="328" t="s">
        <v>44999</v>
      </c>
      <c r="C10084" s="128" t="s">
        <v>19428</v>
      </c>
      <c r="D10084" s="128" t="s">
        <v>48199</v>
      </c>
    </row>
    <row r="10085" spans="1:4" ht="15" customHeight="1">
      <c r="A10085" s="128">
        <v>39354</v>
      </c>
      <c r="B10085" s="328" t="s">
        <v>45000</v>
      </c>
      <c r="C10085" s="128" t="s">
        <v>19428</v>
      </c>
      <c r="D10085" s="128" t="s">
        <v>48200</v>
      </c>
    </row>
    <row r="10086" spans="1:4" ht="15" customHeight="1">
      <c r="A10086" s="128">
        <v>39398</v>
      </c>
      <c r="B10086" s="328" t="s">
        <v>45001</v>
      </c>
      <c r="C10086" s="128" t="s">
        <v>19428</v>
      </c>
      <c r="D10086" s="128" t="s">
        <v>19768</v>
      </c>
    </row>
    <row r="10087" spans="1:4" ht="15" customHeight="1">
      <c r="A10087" s="128">
        <v>13343</v>
      </c>
      <c r="B10087" s="328" t="s">
        <v>45002</v>
      </c>
      <c r="C10087" s="128" t="s">
        <v>19428</v>
      </c>
      <c r="D10087" s="128" t="s">
        <v>48201</v>
      </c>
    </row>
    <row r="10088" spans="1:4" ht="15" customHeight="1">
      <c r="A10088" s="128">
        <v>12118</v>
      </c>
      <c r="B10088" s="328" t="s">
        <v>45003</v>
      </c>
      <c r="C10088" s="128" t="s">
        <v>19428</v>
      </c>
      <c r="D10088" s="128" t="s">
        <v>19391</v>
      </c>
    </row>
    <row r="10089" spans="1:4" ht="15" customHeight="1">
      <c r="A10089" s="128">
        <v>39482</v>
      </c>
      <c r="B10089" s="328" t="s">
        <v>45004</v>
      </c>
      <c r="C10089" s="128" t="s">
        <v>19428</v>
      </c>
      <c r="D10089" s="128" t="s">
        <v>37911</v>
      </c>
    </row>
    <row r="10090" spans="1:4" ht="15" customHeight="1">
      <c r="A10090" s="128">
        <v>39486</v>
      </c>
      <c r="B10090" s="328" t="s">
        <v>45005</v>
      </c>
      <c r="C10090" s="128" t="s">
        <v>19428</v>
      </c>
      <c r="D10090" s="128" t="s">
        <v>37912</v>
      </c>
    </row>
    <row r="10091" spans="1:4" ht="15" customHeight="1">
      <c r="A10091" s="128">
        <v>39484</v>
      </c>
      <c r="B10091" s="328" t="s">
        <v>45006</v>
      </c>
      <c r="C10091" s="128" t="s">
        <v>19428</v>
      </c>
      <c r="D10091" s="128" t="s">
        <v>37911</v>
      </c>
    </row>
    <row r="10092" spans="1:4" ht="15" customHeight="1">
      <c r="A10092" s="128">
        <v>39488</v>
      </c>
      <c r="B10092" s="328" t="s">
        <v>45007</v>
      </c>
      <c r="C10092" s="128" t="s">
        <v>19428</v>
      </c>
      <c r="D10092" s="128" t="s">
        <v>37913</v>
      </c>
    </row>
    <row r="10093" spans="1:4" ht="15" customHeight="1">
      <c r="A10093" s="128">
        <v>39485</v>
      </c>
      <c r="B10093" s="328" t="s">
        <v>45008</v>
      </c>
      <c r="C10093" s="128" t="s">
        <v>19428</v>
      </c>
      <c r="D10093" s="128" t="s">
        <v>37911</v>
      </c>
    </row>
    <row r="10094" spans="1:4" ht="15" customHeight="1">
      <c r="A10094" s="128">
        <v>39489</v>
      </c>
      <c r="B10094" s="328" t="s">
        <v>45009</v>
      </c>
      <c r="C10094" s="128" t="s">
        <v>19428</v>
      </c>
      <c r="D10094" s="128" t="s">
        <v>21955</v>
      </c>
    </row>
    <row r="10095" spans="1:4" ht="15" customHeight="1">
      <c r="A10095" s="128">
        <v>39490</v>
      </c>
      <c r="B10095" s="328" t="s">
        <v>45010</v>
      </c>
      <c r="C10095" s="128" t="s">
        <v>19428</v>
      </c>
      <c r="D10095" s="128" t="s">
        <v>37914</v>
      </c>
    </row>
    <row r="10096" spans="1:4" ht="15" customHeight="1">
      <c r="A10096" s="128">
        <v>39494</v>
      </c>
      <c r="B10096" s="328" t="s">
        <v>45011</v>
      </c>
      <c r="C10096" s="128" t="s">
        <v>19428</v>
      </c>
      <c r="D10096" s="128" t="s">
        <v>37915</v>
      </c>
    </row>
    <row r="10097" spans="1:4" ht="15" customHeight="1">
      <c r="A10097" s="128">
        <v>39495</v>
      </c>
      <c r="B10097" s="328" t="s">
        <v>45012</v>
      </c>
      <c r="C10097" s="128" t="s">
        <v>19428</v>
      </c>
      <c r="D10097" s="128" t="s">
        <v>37916</v>
      </c>
    </row>
    <row r="10098" spans="1:4" ht="15" customHeight="1">
      <c r="A10098" s="128">
        <v>39496</v>
      </c>
      <c r="B10098" s="328" t="s">
        <v>45013</v>
      </c>
      <c r="C10098" s="128" t="s">
        <v>19428</v>
      </c>
      <c r="D10098" s="128" t="s">
        <v>37917</v>
      </c>
    </row>
    <row r="10099" spans="1:4" ht="15" customHeight="1">
      <c r="A10099" s="128">
        <v>39492</v>
      </c>
      <c r="B10099" s="328" t="s">
        <v>45014</v>
      </c>
      <c r="C10099" s="128" t="s">
        <v>19428</v>
      </c>
      <c r="D10099" s="128" t="s">
        <v>37918</v>
      </c>
    </row>
    <row r="10100" spans="1:4" ht="15" customHeight="1">
      <c r="A10100" s="128">
        <v>39497</v>
      </c>
      <c r="B10100" s="328" t="s">
        <v>45015</v>
      </c>
      <c r="C10100" s="128" t="s">
        <v>19428</v>
      </c>
      <c r="D10100" s="128" t="s">
        <v>37919</v>
      </c>
    </row>
    <row r="10101" spans="1:4" ht="15" customHeight="1">
      <c r="A10101" s="128">
        <v>39493</v>
      </c>
      <c r="B10101" s="328" t="s">
        <v>45016</v>
      </c>
      <c r="C10101" s="128" t="s">
        <v>19428</v>
      </c>
      <c r="D10101" s="128" t="s">
        <v>37920</v>
      </c>
    </row>
    <row r="10102" spans="1:4" ht="15" customHeight="1">
      <c r="A10102" s="128">
        <v>39500</v>
      </c>
      <c r="B10102" s="328" t="s">
        <v>45017</v>
      </c>
      <c r="C10102" s="128" t="s">
        <v>19428</v>
      </c>
      <c r="D10102" s="128" t="s">
        <v>37921</v>
      </c>
    </row>
    <row r="10103" spans="1:4" ht="15" customHeight="1">
      <c r="A10103" s="128">
        <v>39498</v>
      </c>
      <c r="B10103" s="328" t="s">
        <v>45018</v>
      </c>
      <c r="C10103" s="128" t="s">
        <v>19428</v>
      </c>
      <c r="D10103" s="128" t="s">
        <v>37922</v>
      </c>
    </row>
    <row r="10104" spans="1:4" ht="15" customHeight="1">
      <c r="A10104" s="128">
        <v>43628</v>
      </c>
      <c r="B10104" s="328" t="s">
        <v>45019</v>
      </c>
      <c r="C10104" s="128" t="s">
        <v>19428</v>
      </c>
      <c r="D10104" s="128" t="s">
        <v>37923</v>
      </c>
    </row>
    <row r="10105" spans="1:4" ht="15" customHeight="1">
      <c r="A10105" s="128">
        <v>39501</v>
      </c>
      <c r="B10105" s="328" t="s">
        <v>45020</v>
      </c>
      <c r="C10105" s="128" t="s">
        <v>19428</v>
      </c>
      <c r="D10105" s="128" t="s">
        <v>37924</v>
      </c>
    </row>
    <row r="10106" spans="1:4" ht="15" customHeight="1">
      <c r="A10106" s="128">
        <v>39499</v>
      </c>
      <c r="B10106" s="328" t="s">
        <v>45021</v>
      </c>
      <c r="C10106" s="128" t="s">
        <v>19428</v>
      </c>
      <c r="D10106" s="128" t="s">
        <v>37925</v>
      </c>
    </row>
    <row r="10107" spans="1:4" ht="15" customHeight="1">
      <c r="A10107" s="128">
        <v>43621</v>
      </c>
      <c r="B10107" s="328" t="s">
        <v>45022</v>
      </c>
      <c r="C10107" s="128" t="s">
        <v>19428</v>
      </c>
      <c r="D10107" s="128" t="s">
        <v>37926</v>
      </c>
    </row>
    <row r="10108" spans="1:4" ht="15" customHeight="1">
      <c r="A10108" s="128">
        <v>3733</v>
      </c>
      <c r="B10108" s="328" t="s">
        <v>45023</v>
      </c>
      <c r="C10108" s="128" t="s">
        <v>19429</v>
      </c>
      <c r="D10108" s="128" t="s">
        <v>36936</v>
      </c>
    </row>
    <row r="10109" spans="1:4" ht="15" customHeight="1">
      <c r="A10109" s="128">
        <v>3731</v>
      </c>
      <c r="B10109" s="328" t="s">
        <v>45024</v>
      </c>
      <c r="C10109" s="128" t="s">
        <v>19429</v>
      </c>
      <c r="D10109" s="128" t="s">
        <v>38767</v>
      </c>
    </row>
    <row r="10110" spans="1:4" ht="15" customHeight="1">
      <c r="A10110" s="128">
        <v>38137</v>
      </c>
      <c r="B10110" s="328" t="s">
        <v>45025</v>
      </c>
      <c r="C10110" s="128" t="s">
        <v>19429</v>
      </c>
      <c r="D10110" s="128" t="s">
        <v>40318</v>
      </c>
    </row>
    <row r="10111" spans="1:4" ht="15" customHeight="1">
      <c r="A10111" s="128">
        <v>38135</v>
      </c>
      <c r="B10111" s="328" t="s">
        <v>45026</v>
      </c>
      <c r="C10111" s="128" t="s">
        <v>19429</v>
      </c>
      <c r="D10111" s="128" t="s">
        <v>38017</v>
      </c>
    </row>
    <row r="10112" spans="1:4" ht="15" customHeight="1">
      <c r="A10112" s="128">
        <v>38138</v>
      </c>
      <c r="B10112" s="328" t="s">
        <v>45027</v>
      </c>
      <c r="C10112" s="128" t="s">
        <v>19429</v>
      </c>
      <c r="D10112" s="128" t="s">
        <v>48202</v>
      </c>
    </row>
    <row r="10113" spans="1:4" ht="15" customHeight="1">
      <c r="A10113" s="128">
        <v>3736</v>
      </c>
      <c r="B10113" s="328" t="s">
        <v>45028</v>
      </c>
      <c r="C10113" s="128" t="s">
        <v>19429</v>
      </c>
      <c r="D10113" s="128" t="s">
        <v>21753</v>
      </c>
    </row>
    <row r="10114" spans="1:4" ht="15" customHeight="1">
      <c r="A10114" s="128">
        <v>3741</v>
      </c>
      <c r="B10114" s="328" t="s">
        <v>45029</v>
      </c>
      <c r="C10114" s="128" t="s">
        <v>19429</v>
      </c>
      <c r="D10114" s="128" t="s">
        <v>48203</v>
      </c>
    </row>
    <row r="10115" spans="1:4" ht="15" customHeight="1">
      <c r="A10115" s="128">
        <v>3745</v>
      </c>
      <c r="B10115" s="328" t="s">
        <v>45030</v>
      </c>
      <c r="C10115" s="128" t="s">
        <v>19429</v>
      </c>
      <c r="D10115" s="128" t="s">
        <v>48204</v>
      </c>
    </row>
    <row r="10116" spans="1:4" ht="15" customHeight="1">
      <c r="A10116" s="128">
        <v>3743</v>
      </c>
      <c r="B10116" s="328" t="s">
        <v>45031</v>
      </c>
      <c r="C10116" s="128" t="s">
        <v>19429</v>
      </c>
      <c r="D10116" s="128" t="s">
        <v>48205</v>
      </c>
    </row>
    <row r="10117" spans="1:4" ht="15" customHeight="1">
      <c r="A10117" s="128">
        <v>3744</v>
      </c>
      <c r="B10117" s="328" t="s">
        <v>45032</v>
      </c>
      <c r="C10117" s="128" t="s">
        <v>19429</v>
      </c>
      <c r="D10117" s="128" t="s">
        <v>48206</v>
      </c>
    </row>
    <row r="10118" spans="1:4" ht="15" customHeight="1">
      <c r="A10118" s="128">
        <v>3739</v>
      </c>
      <c r="B10118" s="328" t="s">
        <v>45033</v>
      </c>
      <c r="C10118" s="128" t="s">
        <v>19429</v>
      </c>
      <c r="D10118" s="128" t="s">
        <v>48207</v>
      </c>
    </row>
    <row r="10119" spans="1:4" ht="15" customHeight="1">
      <c r="A10119" s="128">
        <v>3737</v>
      </c>
      <c r="B10119" s="328" t="s">
        <v>45034</v>
      </c>
      <c r="C10119" s="128" t="s">
        <v>19429</v>
      </c>
      <c r="D10119" s="128" t="s">
        <v>48208</v>
      </c>
    </row>
    <row r="10120" spans="1:4" ht="15" customHeight="1">
      <c r="A10120" s="128">
        <v>3738</v>
      </c>
      <c r="B10120" s="328" t="s">
        <v>45035</v>
      </c>
      <c r="C10120" s="128" t="s">
        <v>19429</v>
      </c>
      <c r="D10120" s="128" t="s">
        <v>48209</v>
      </c>
    </row>
    <row r="10121" spans="1:4" ht="15" customHeight="1">
      <c r="A10121" s="128">
        <v>3747</v>
      </c>
      <c r="B10121" s="328" t="s">
        <v>45036</v>
      </c>
      <c r="C10121" s="128" t="s">
        <v>19429</v>
      </c>
      <c r="D10121" s="128" t="s">
        <v>48206</v>
      </c>
    </row>
    <row r="10122" spans="1:4" ht="15" customHeight="1">
      <c r="A10122" s="128">
        <v>11649</v>
      </c>
      <c r="B10122" s="328" t="s">
        <v>45037</v>
      </c>
      <c r="C10122" s="128" t="s">
        <v>19428</v>
      </c>
      <c r="D10122" s="128" t="s">
        <v>48210</v>
      </c>
    </row>
    <row r="10123" spans="1:4" ht="15" customHeight="1">
      <c r="A10123" s="128">
        <v>11650</v>
      </c>
      <c r="B10123" s="328" t="s">
        <v>45038</v>
      </c>
      <c r="C10123" s="128" t="s">
        <v>19428</v>
      </c>
      <c r="D10123" s="128" t="s">
        <v>48211</v>
      </c>
    </row>
    <row r="10124" spans="1:4" ht="15" customHeight="1">
      <c r="A10124" s="128">
        <v>3742</v>
      </c>
      <c r="B10124" s="328" t="s">
        <v>45039</v>
      </c>
      <c r="C10124" s="128" t="s">
        <v>19429</v>
      </c>
      <c r="D10124" s="128" t="s">
        <v>48212</v>
      </c>
    </row>
    <row r="10125" spans="1:4" ht="15" customHeight="1">
      <c r="A10125" s="128">
        <v>3746</v>
      </c>
      <c r="B10125" s="328" t="s">
        <v>45040</v>
      </c>
      <c r="C10125" s="128" t="s">
        <v>19429</v>
      </c>
      <c r="D10125" s="128" t="s">
        <v>48213</v>
      </c>
    </row>
    <row r="10126" spans="1:4" ht="15" customHeight="1">
      <c r="A10126" s="128">
        <v>21106</v>
      </c>
      <c r="B10126" s="328" t="s">
        <v>45041</v>
      </c>
      <c r="C10126" s="128" t="s">
        <v>19431</v>
      </c>
      <c r="D10126" s="128" t="s">
        <v>36779</v>
      </c>
    </row>
    <row r="10127" spans="1:4" ht="15" customHeight="1">
      <c r="A10127" s="128">
        <v>3755</v>
      </c>
      <c r="B10127" s="328" t="s">
        <v>45042</v>
      </c>
      <c r="C10127" s="128" t="s">
        <v>19428</v>
      </c>
      <c r="D10127" s="128" t="s">
        <v>19771</v>
      </c>
    </row>
    <row r="10128" spans="1:4" ht="15" customHeight="1">
      <c r="A10128" s="128">
        <v>3750</v>
      </c>
      <c r="B10128" s="328" t="s">
        <v>45043</v>
      </c>
      <c r="C10128" s="128" t="s">
        <v>19428</v>
      </c>
      <c r="D10128" s="128" t="s">
        <v>18963</v>
      </c>
    </row>
    <row r="10129" spans="1:4" ht="15" customHeight="1">
      <c r="A10129" s="128">
        <v>3756</v>
      </c>
      <c r="B10129" s="328" t="s">
        <v>45044</v>
      </c>
      <c r="C10129" s="128" t="s">
        <v>19428</v>
      </c>
      <c r="D10129" s="128" t="s">
        <v>19772</v>
      </c>
    </row>
    <row r="10130" spans="1:4" ht="15" customHeight="1">
      <c r="A10130" s="128">
        <v>39377</v>
      </c>
      <c r="B10130" s="328" t="s">
        <v>45045</v>
      </c>
      <c r="C10130" s="128" t="s">
        <v>19428</v>
      </c>
      <c r="D10130" s="128" t="s">
        <v>18755</v>
      </c>
    </row>
    <row r="10131" spans="1:4" ht="15" customHeight="1">
      <c r="A10131" s="128">
        <v>38191</v>
      </c>
      <c r="B10131" s="328" t="s">
        <v>45046</v>
      </c>
      <c r="C10131" s="128" t="s">
        <v>19428</v>
      </c>
      <c r="D10131" s="128" t="s">
        <v>18831</v>
      </c>
    </row>
    <row r="10132" spans="1:4" ht="15" customHeight="1">
      <c r="A10132" s="128">
        <v>39381</v>
      </c>
      <c r="B10132" s="328" t="s">
        <v>45047</v>
      </c>
      <c r="C10132" s="128" t="s">
        <v>19428</v>
      </c>
      <c r="D10132" s="128" t="s">
        <v>19773</v>
      </c>
    </row>
    <row r="10133" spans="1:4" ht="15" customHeight="1">
      <c r="A10133" s="128">
        <v>38780</v>
      </c>
      <c r="B10133" s="328" t="s">
        <v>45048</v>
      </c>
      <c r="C10133" s="128" t="s">
        <v>19428</v>
      </c>
      <c r="D10133" s="128" t="s">
        <v>19774</v>
      </c>
    </row>
    <row r="10134" spans="1:4" ht="15" customHeight="1">
      <c r="A10134" s="128">
        <v>38781</v>
      </c>
      <c r="B10134" s="328" t="s">
        <v>45049</v>
      </c>
      <c r="C10134" s="128" t="s">
        <v>19428</v>
      </c>
      <c r="D10134" s="128" t="s">
        <v>18419</v>
      </c>
    </row>
    <row r="10135" spans="1:4" ht="15" customHeight="1">
      <c r="A10135" s="128">
        <v>38192</v>
      </c>
      <c r="B10135" s="328" t="s">
        <v>45050</v>
      </c>
      <c r="C10135" s="128" t="s">
        <v>19428</v>
      </c>
      <c r="D10135" s="128" t="s">
        <v>18725</v>
      </c>
    </row>
    <row r="10136" spans="1:4" ht="15" customHeight="1">
      <c r="A10136" s="128">
        <v>3753</v>
      </c>
      <c r="B10136" s="328" t="s">
        <v>45051</v>
      </c>
      <c r="C10136" s="128" t="s">
        <v>19428</v>
      </c>
      <c r="D10136" s="128" t="s">
        <v>18526</v>
      </c>
    </row>
    <row r="10137" spans="1:4" ht="15" customHeight="1">
      <c r="A10137" s="128">
        <v>38782</v>
      </c>
      <c r="B10137" s="328" t="s">
        <v>45052</v>
      </c>
      <c r="C10137" s="128" t="s">
        <v>19428</v>
      </c>
      <c r="D10137" s="128" t="s">
        <v>18830</v>
      </c>
    </row>
    <row r="10138" spans="1:4" ht="15" customHeight="1">
      <c r="A10138" s="128">
        <v>38778</v>
      </c>
      <c r="B10138" s="328" t="s">
        <v>45053</v>
      </c>
      <c r="C10138" s="128" t="s">
        <v>19428</v>
      </c>
      <c r="D10138" s="128" t="s">
        <v>19129</v>
      </c>
    </row>
    <row r="10139" spans="1:4" ht="15" customHeight="1">
      <c r="A10139" s="128">
        <v>38779</v>
      </c>
      <c r="B10139" s="328" t="s">
        <v>45054</v>
      </c>
      <c r="C10139" s="128" t="s">
        <v>19428</v>
      </c>
      <c r="D10139" s="128" t="s">
        <v>18455</v>
      </c>
    </row>
    <row r="10140" spans="1:4" ht="15" customHeight="1">
      <c r="A10140" s="128">
        <v>39388</v>
      </c>
      <c r="B10140" s="328" t="s">
        <v>45055</v>
      </c>
      <c r="C10140" s="128" t="s">
        <v>19428</v>
      </c>
      <c r="D10140" s="128" t="s">
        <v>18424</v>
      </c>
    </row>
    <row r="10141" spans="1:4" ht="15" customHeight="1">
      <c r="A10141" s="128">
        <v>39387</v>
      </c>
      <c r="B10141" s="328" t="s">
        <v>45056</v>
      </c>
      <c r="C10141" s="128" t="s">
        <v>19428</v>
      </c>
      <c r="D10141" s="128" t="s">
        <v>19608</v>
      </c>
    </row>
    <row r="10142" spans="1:4" ht="15" customHeight="1">
      <c r="A10142" s="128">
        <v>39386</v>
      </c>
      <c r="B10142" s="328" t="s">
        <v>45057</v>
      </c>
      <c r="C10142" s="128" t="s">
        <v>19428</v>
      </c>
      <c r="D10142" s="128" t="s">
        <v>40185</v>
      </c>
    </row>
    <row r="10143" spans="1:4" ht="15" customHeight="1">
      <c r="A10143" s="128">
        <v>38194</v>
      </c>
      <c r="B10143" s="328" t="s">
        <v>45058</v>
      </c>
      <c r="C10143" s="128" t="s">
        <v>19428</v>
      </c>
      <c r="D10143" s="128" t="s">
        <v>48214</v>
      </c>
    </row>
    <row r="10144" spans="1:4" ht="15" customHeight="1">
      <c r="A10144" s="128">
        <v>38193</v>
      </c>
      <c r="B10144" s="328" t="s">
        <v>45059</v>
      </c>
      <c r="C10144" s="128" t="s">
        <v>19428</v>
      </c>
      <c r="D10144" s="128" t="s">
        <v>36551</v>
      </c>
    </row>
    <row r="10145" spans="1:4" ht="15" customHeight="1">
      <c r="A10145" s="128">
        <v>12216</v>
      </c>
      <c r="B10145" s="328" t="s">
        <v>45060</v>
      </c>
      <c r="C10145" s="128" t="s">
        <v>19428</v>
      </c>
      <c r="D10145" s="128" t="s">
        <v>19526</v>
      </c>
    </row>
    <row r="10146" spans="1:4" ht="15" customHeight="1">
      <c r="A10146" s="128">
        <v>3757</v>
      </c>
      <c r="B10146" s="328" t="s">
        <v>45061</v>
      </c>
      <c r="C10146" s="128" t="s">
        <v>19428</v>
      </c>
      <c r="D10146" s="128" t="s">
        <v>19775</v>
      </c>
    </row>
    <row r="10147" spans="1:4" ht="15" customHeight="1">
      <c r="A10147" s="128">
        <v>3758</v>
      </c>
      <c r="B10147" s="328" t="s">
        <v>45062</v>
      </c>
      <c r="C10147" s="128" t="s">
        <v>19428</v>
      </c>
      <c r="D10147" s="128" t="s">
        <v>18751</v>
      </c>
    </row>
    <row r="10148" spans="1:4" ht="15" customHeight="1">
      <c r="A10148" s="128">
        <v>12214</v>
      </c>
      <c r="B10148" s="328" t="s">
        <v>45063</v>
      </c>
      <c r="C10148" s="128" t="s">
        <v>19428</v>
      </c>
      <c r="D10148" s="128" t="s">
        <v>19613</v>
      </c>
    </row>
    <row r="10149" spans="1:4" ht="15" customHeight="1">
      <c r="A10149" s="128">
        <v>3749</v>
      </c>
      <c r="B10149" s="328" t="s">
        <v>45064</v>
      </c>
      <c r="C10149" s="128" t="s">
        <v>19428</v>
      </c>
      <c r="D10149" s="128" t="s">
        <v>19776</v>
      </c>
    </row>
    <row r="10150" spans="1:4" ht="15" customHeight="1">
      <c r="A10150" s="128">
        <v>3751</v>
      </c>
      <c r="B10150" s="328" t="s">
        <v>45065</v>
      </c>
      <c r="C10150" s="128" t="s">
        <v>19428</v>
      </c>
      <c r="D10150" s="128" t="s">
        <v>19512</v>
      </c>
    </row>
    <row r="10151" spans="1:4" ht="15" customHeight="1">
      <c r="A10151" s="128">
        <v>39376</v>
      </c>
      <c r="B10151" s="328" t="s">
        <v>45066</v>
      </c>
      <c r="C10151" s="128" t="s">
        <v>19428</v>
      </c>
      <c r="D10151" s="128" t="s">
        <v>19777</v>
      </c>
    </row>
    <row r="10152" spans="1:4" ht="15" customHeight="1">
      <c r="A10152" s="128">
        <v>3752</v>
      </c>
      <c r="B10152" s="328" t="s">
        <v>45067</v>
      </c>
      <c r="C10152" s="128" t="s">
        <v>19428</v>
      </c>
      <c r="D10152" s="128" t="s">
        <v>19778</v>
      </c>
    </row>
    <row r="10153" spans="1:4" ht="15" customHeight="1">
      <c r="A10153" s="128">
        <v>746</v>
      </c>
      <c r="B10153" s="328" t="s">
        <v>45068</v>
      </c>
      <c r="C10153" s="128" t="s">
        <v>19428</v>
      </c>
      <c r="D10153" s="128" t="s">
        <v>48215</v>
      </c>
    </row>
    <row r="10154" spans="1:4" ht="15" customHeight="1">
      <c r="A10154" s="128">
        <v>20269</v>
      </c>
      <c r="B10154" s="328" t="s">
        <v>45069</v>
      </c>
      <c r="C10154" s="128" t="s">
        <v>19428</v>
      </c>
      <c r="D10154" s="128" t="s">
        <v>37930</v>
      </c>
    </row>
    <row r="10155" spans="1:4" ht="15" customHeight="1">
      <c r="A10155" s="128">
        <v>20270</v>
      </c>
      <c r="B10155" s="328" t="s">
        <v>45070</v>
      </c>
      <c r="C10155" s="128" t="s">
        <v>19428</v>
      </c>
      <c r="D10155" s="128" t="s">
        <v>37931</v>
      </c>
    </row>
    <row r="10156" spans="1:4" ht="15" customHeight="1">
      <c r="A10156" s="128">
        <v>11696</v>
      </c>
      <c r="B10156" s="328" t="s">
        <v>45071</v>
      </c>
      <c r="C10156" s="128" t="s">
        <v>19428</v>
      </c>
      <c r="D10156" s="128" t="s">
        <v>37932</v>
      </c>
    </row>
    <row r="10157" spans="1:4" ht="15" customHeight="1">
      <c r="A10157" s="128">
        <v>10427</v>
      </c>
      <c r="B10157" s="328" t="s">
        <v>45072</v>
      </c>
      <c r="C10157" s="128" t="s">
        <v>19428</v>
      </c>
      <c r="D10157" s="128" t="s">
        <v>37933</v>
      </c>
    </row>
    <row r="10158" spans="1:4" ht="15" customHeight="1">
      <c r="A10158" s="128">
        <v>10428</v>
      </c>
      <c r="B10158" s="328" t="s">
        <v>45073</v>
      </c>
      <c r="C10158" s="128" t="s">
        <v>19428</v>
      </c>
      <c r="D10158" s="128" t="s">
        <v>37934</v>
      </c>
    </row>
    <row r="10159" spans="1:4" ht="15" customHeight="1">
      <c r="A10159" s="128">
        <v>36521</v>
      </c>
      <c r="B10159" s="328" t="s">
        <v>45074</v>
      </c>
      <c r="C10159" s="128" t="s">
        <v>19428</v>
      </c>
      <c r="D10159" s="128" t="s">
        <v>21653</v>
      </c>
    </row>
    <row r="10160" spans="1:4" ht="15" customHeight="1">
      <c r="A10160" s="128">
        <v>36794</v>
      </c>
      <c r="B10160" s="328" t="s">
        <v>45075</v>
      </c>
      <c r="C10160" s="128" t="s">
        <v>19428</v>
      </c>
      <c r="D10160" s="128" t="s">
        <v>37935</v>
      </c>
    </row>
    <row r="10161" spans="1:4" ht="15" customHeight="1">
      <c r="A10161" s="128">
        <v>10426</v>
      </c>
      <c r="B10161" s="328" t="s">
        <v>45076</v>
      </c>
      <c r="C10161" s="128" t="s">
        <v>19428</v>
      </c>
      <c r="D10161" s="128" t="s">
        <v>37936</v>
      </c>
    </row>
    <row r="10162" spans="1:4" ht="15" customHeight="1">
      <c r="A10162" s="128">
        <v>10425</v>
      </c>
      <c r="B10162" s="328" t="s">
        <v>45077</v>
      </c>
      <c r="C10162" s="128" t="s">
        <v>19428</v>
      </c>
      <c r="D10162" s="128" t="s">
        <v>37937</v>
      </c>
    </row>
    <row r="10163" spans="1:4" ht="15" customHeight="1">
      <c r="A10163" s="128">
        <v>10431</v>
      </c>
      <c r="B10163" s="328" t="s">
        <v>45078</v>
      </c>
      <c r="C10163" s="128" t="s">
        <v>19428</v>
      </c>
      <c r="D10163" s="128" t="s">
        <v>37938</v>
      </c>
    </row>
    <row r="10164" spans="1:4" ht="15" customHeight="1">
      <c r="A10164" s="128">
        <v>10429</v>
      </c>
      <c r="B10164" s="328" t="s">
        <v>45079</v>
      </c>
      <c r="C10164" s="128" t="s">
        <v>19428</v>
      </c>
      <c r="D10164" s="128" t="s">
        <v>37939</v>
      </c>
    </row>
    <row r="10165" spans="1:4" ht="15" customHeight="1">
      <c r="A10165" s="128">
        <v>2354</v>
      </c>
      <c r="B10165" s="328" t="s">
        <v>45080</v>
      </c>
      <c r="C10165" s="128" t="s">
        <v>19434</v>
      </c>
      <c r="D10165" s="128" t="s">
        <v>37940</v>
      </c>
    </row>
    <row r="10166" spans="1:4" ht="15" customHeight="1">
      <c r="A10166" s="128">
        <v>40932</v>
      </c>
      <c r="B10166" s="328" t="s">
        <v>45081</v>
      </c>
      <c r="C10166" s="128" t="s">
        <v>19435</v>
      </c>
      <c r="D10166" s="128" t="s">
        <v>37941</v>
      </c>
    </row>
    <row r="10167" spans="1:4" ht="15" customHeight="1">
      <c r="A10167" s="128">
        <v>10853</v>
      </c>
      <c r="B10167" s="328" t="s">
        <v>45082</v>
      </c>
      <c r="C10167" s="128" t="s">
        <v>19428</v>
      </c>
      <c r="D10167" s="128" t="s">
        <v>48216</v>
      </c>
    </row>
    <row r="10168" spans="1:4" ht="15" customHeight="1">
      <c r="A10168" s="128">
        <v>5093</v>
      </c>
      <c r="B10168" s="328" t="s">
        <v>45083</v>
      </c>
      <c r="C10168" s="128" t="s">
        <v>19436</v>
      </c>
      <c r="D10168" s="128" t="s">
        <v>21681</v>
      </c>
    </row>
    <row r="10169" spans="1:4" ht="15" customHeight="1">
      <c r="A10169" s="128">
        <v>44331</v>
      </c>
      <c r="B10169" s="328" t="s">
        <v>45084</v>
      </c>
      <c r="C10169" s="128" t="s">
        <v>19432</v>
      </c>
      <c r="D10169" s="128" t="s">
        <v>48217</v>
      </c>
    </row>
    <row r="10170" spans="1:4" ht="15" customHeight="1">
      <c r="A10170" s="128">
        <v>37768</v>
      </c>
      <c r="B10170" s="328" t="s">
        <v>45085</v>
      </c>
      <c r="C10170" s="128" t="s">
        <v>19428</v>
      </c>
      <c r="D10170" s="128" t="s">
        <v>48218</v>
      </c>
    </row>
    <row r="10171" spans="1:4" ht="15" customHeight="1">
      <c r="A10171" s="128">
        <v>37773</v>
      </c>
      <c r="B10171" s="328" t="s">
        <v>45086</v>
      </c>
      <c r="C10171" s="128" t="s">
        <v>19428</v>
      </c>
      <c r="D10171" s="128" t="s">
        <v>48219</v>
      </c>
    </row>
    <row r="10172" spans="1:4" ht="15" customHeight="1">
      <c r="A10172" s="128">
        <v>37769</v>
      </c>
      <c r="B10172" s="328" t="s">
        <v>45087</v>
      </c>
      <c r="C10172" s="128" t="s">
        <v>19428</v>
      </c>
      <c r="D10172" s="128" t="s">
        <v>48220</v>
      </c>
    </row>
    <row r="10173" spans="1:4" ht="15" customHeight="1">
      <c r="A10173" s="128">
        <v>37770</v>
      </c>
      <c r="B10173" s="328" t="s">
        <v>45088</v>
      </c>
      <c r="C10173" s="128" t="s">
        <v>19428</v>
      </c>
      <c r="D10173" s="128" t="s">
        <v>48221</v>
      </c>
    </row>
    <row r="10174" spans="1:4" ht="15" customHeight="1">
      <c r="A10174" s="128">
        <v>38382</v>
      </c>
      <c r="B10174" s="328" t="s">
        <v>45089</v>
      </c>
      <c r="C10174" s="128" t="s">
        <v>19428</v>
      </c>
      <c r="D10174" s="128" t="s">
        <v>18738</v>
      </c>
    </row>
    <row r="10175" spans="1:4" ht="15" customHeight="1">
      <c r="A10175" s="128">
        <v>38383</v>
      </c>
      <c r="B10175" s="328" t="s">
        <v>45090</v>
      </c>
      <c r="C10175" s="128" t="s">
        <v>19428</v>
      </c>
      <c r="D10175" s="128" t="s">
        <v>19921</v>
      </c>
    </row>
    <row r="10176" spans="1:4" ht="15" customHeight="1">
      <c r="A10176" s="128">
        <v>3768</v>
      </c>
      <c r="B10176" s="328" t="s">
        <v>45091</v>
      </c>
      <c r="C10176" s="128" t="s">
        <v>19428</v>
      </c>
      <c r="D10176" s="128" t="s">
        <v>36567</v>
      </c>
    </row>
    <row r="10177" spans="1:4" ht="15" customHeight="1">
      <c r="A10177" s="128">
        <v>3767</v>
      </c>
      <c r="B10177" s="328" t="s">
        <v>45092</v>
      </c>
      <c r="C10177" s="128" t="s">
        <v>19428</v>
      </c>
      <c r="D10177" s="128" t="s">
        <v>19716</v>
      </c>
    </row>
    <row r="10178" spans="1:4" ht="15" customHeight="1">
      <c r="A10178" s="128">
        <v>13192</v>
      </c>
      <c r="B10178" s="328" t="s">
        <v>45093</v>
      </c>
      <c r="C10178" s="128" t="s">
        <v>19428</v>
      </c>
      <c r="D10178" s="128" t="s">
        <v>48222</v>
      </c>
    </row>
    <row r="10179" spans="1:4" ht="15" customHeight="1">
      <c r="A10179" s="128">
        <v>38413</v>
      </c>
      <c r="B10179" s="328" t="s">
        <v>45094</v>
      </c>
      <c r="C10179" s="128" t="s">
        <v>19428</v>
      </c>
      <c r="D10179" s="128" t="s">
        <v>48223</v>
      </c>
    </row>
    <row r="10180" spans="1:4" ht="15" customHeight="1">
      <c r="A10180" s="128">
        <v>42440</v>
      </c>
      <c r="B10180" s="328" t="s">
        <v>45095</v>
      </c>
      <c r="C10180" s="128" t="s">
        <v>19428</v>
      </c>
      <c r="D10180" s="128" t="s">
        <v>37942</v>
      </c>
    </row>
    <row r="10181" spans="1:4" ht="15" customHeight="1">
      <c r="A10181" s="128">
        <v>20193</v>
      </c>
      <c r="B10181" s="328" t="s">
        <v>45096</v>
      </c>
      <c r="C10181" s="128" t="s">
        <v>19444</v>
      </c>
      <c r="D10181" s="128" t="s">
        <v>18834</v>
      </c>
    </row>
    <row r="10182" spans="1:4" ht="15" customHeight="1">
      <c r="A10182" s="128">
        <v>10527</v>
      </c>
      <c r="B10182" s="328" t="s">
        <v>45097</v>
      </c>
      <c r="C10182" s="128" t="s">
        <v>19445</v>
      </c>
      <c r="D10182" s="128" t="s">
        <v>19847</v>
      </c>
    </row>
    <row r="10183" spans="1:4" ht="15" customHeight="1">
      <c r="A10183" s="128">
        <v>41805</v>
      </c>
      <c r="B10183" s="328" t="s">
        <v>45098</v>
      </c>
      <c r="C10183" s="128" t="s">
        <v>19435</v>
      </c>
      <c r="D10183" s="128" t="s">
        <v>48224</v>
      </c>
    </row>
    <row r="10184" spans="1:4" ht="15" customHeight="1">
      <c r="A10184" s="128">
        <v>40271</v>
      </c>
      <c r="B10184" s="328" t="s">
        <v>45099</v>
      </c>
      <c r="C10184" s="128" t="s">
        <v>19435</v>
      </c>
      <c r="D10184" s="128" t="s">
        <v>19669</v>
      </c>
    </row>
    <row r="10185" spans="1:4" ht="15" customHeight="1">
      <c r="A10185" s="128">
        <v>40287</v>
      </c>
      <c r="B10185" s="328" t="s">
        <v>45100</v>
      </c>
      <c r="C10185" s="128" t="s">
        <v>19435</v>
      </c>
      <c r="D10185" s="128" t="s">
        <v>18603</v>
      </c>
    </row>
    <row r="10186" spans="1:4" ht="15" customHeight="1">
      <c r="A10186" s="128">
        <v>4084</v>
      </c>
      <c r="B10186" s="328" t="s">
        <v>45101</v>
      </c>
      <c r="C10186" s="128" t="s">
        <v>19434</v>
      </c>
      <c r="D10186" s="128" t="s">
        <v>18479</v>
      </c>
    </row>
    <row r="10187" spans="1:4" ht="15" customHeight="1">
      <c r="A10187" s="128">
        <v>743</v>
      </c>
      <c r="B10187" s="328" t="s">
        <v>45102</v>
      </c>
      <c r="C10187" s="128" t="s">
        <v>19434</v>
      </c>
      <c r="D10187" s="128" t="s">
        <v>18479</v>
      </c>
    </row>
    <row r="10188" spans="1:4" ht="15" customHeight="1">
      <c r="A10188" s="128">
        <v>40293</v>
      </c>
      <c r="B10188" s="328" t="s">
        <v>45103</v>
      </c>
      <c r="C10188" s="128" t="s">
        <v>19434</v>
      </c>
      <c r="D10188" s="128" t="s">
        <v>37387</v>
      </c>
    </row>
    <row r="10189" spans="1:4" ht="15" customHeight="1">
      <c r="A10189" s="128">
        <v>40294</v>
      </c>
      <c r="B10189" s="328" t="s">
        <v>45104</v>
      </c>
      <c r="C10189" s="128" t="s">
        <v>19434</v>
      </c>
      <c r="D10189" s="128" t="s">
        <v>18479</v>
      </c>
    </row>
    <row r="10190" spans="1:4" ht="15" customHeight="1">
      <c r="A10190" s="128">
        <v>4085</v>
      </c>
      <c r="B10190" s="328" t="s">
        <v>45105</v>
      </c>
      <c r="C10190" s="128" t="s">
        <v>19434</v>
      </c>
      <c r="D10190" s="128" t="s">
        <v>19339</v>
      </c>
    </row>
    <row r="10191" spans="1:4" ht="15" customHeight="1">
      <c r="A10191" s="128">
        <v>10779</v>
      </c>
      <c r="B10191" s="328" t="s">
        <v>45106</v>
      </c>
      <c r="C10191" s="128" t="s">
        <v>19435</v>
      </c>
      <c r="D10191" s="128" t="s">
        <v>37943</v>
      </c>
    </row>
    <row r="10192" spans="1:4" ht="15" customHeight="1">
      <c r="A10192" s="128">
        <v>10777</v>
      </c>
      <c r="B10192" s="328" t="s">
        <v>45107</v>
      </c>
      <c r="C10192" s="128" t="s">
        <v>19435</v>
      </c>
      <c r="D10192" s="128" t="s">
        <v>37944</v>
      </c>
    </row>
    <row r="10193" spans="1:4" ht="15" customHeight="1">
      <c r="A10193" s="128">
        <v>10775</v>
      </c>
      <c r="B10193" s="328" t="s">
        <v>45108</v>
      </c>
      <c r="C10193" s="128" t="s">
        <v>19435</v>
      </c>
      <c r="D10193" s="128" t="s">
        <v>37945</v>
      </c>
    </row>
    <row r="10194" spans="1:4" ht="15" customHeight="1">
      <c r="A10194" s="128">
        <v>10776</v>
      </c>
      <c r="B10194" s="328" t="s">
        <v>45109</v>
      </c>
      <c r="C10194" s="128" t="s">
        <v>19435</v>
      </c>
      <c r="D10194" s="128" t="s">
        <v>37946</v>
      </c>
    </row>
    <row r="10195" spans="1:4" ht="15" customHeight="1">
      <c r="A10195" s="128">
        <v>10778</v>
      </c>
      <c r="B10195" s="328" t="s">
        <v>45110</v>
      </c>
      <c r="C10195" s="128" t="s">
        <v>19435</v>
      </c>
      <c r="D10195" s="128" t="s">
        <v>37943</v>
      </c>
    </row>
    <row r="10196" spans="1:4" ht="15" customHeight="1">
      <c r="A10196" s="128">
        <v>40339</v>
      </c>
      <c r="B10196" s="328" t="s">
        <v>45111</v>
      </c>
      <c r="C10196" s="128" t="s">
        <v>19435</v>
      </c>
      <c r="D10196" s="128" t="s">
        <v>18603</v>
      </c>
    </row>
    <row r="10197" spans="1:4" ht="15" customHeight="1">
      <c r="A10197" s="128">
        <v>10749</v>
      </c>
      <c r="B10197" s="328" t="s">
        <v>45112</v>
      </c>
      <c r="C10197" s="128" t="s">
        <v>19435</v>
      </c>
      <c r="D10197" s="128" t="s">
        <v>19174</v>
      </c>
    </row>
    <row r="10198" spans="1:4" ht="15" customHeight="1">
      <c r="A10198" s="128">
        <v>40290</v>
      </c>
      <c r="B10198" s="328" t="s">
        <v>45113</v>
      </c>
      <c r="C10198" s="128" t="s">
        <v>37385</v>
      </c>
      <c r="D10198" s="128" t="s">
        <v>22060</v>
      </c>
    </row>
    <row r="10199" spans="1:4" ht="15" customHeight="1">
      <c r="A10199" s="128">
        <v>3346</v>
      </c>
      <c r="B10199" s="328" t="s">
        <v>45114</v>
      </c>
      <c r="C10199" s="128" t="s">
        <v>19434</v>
      </c>
      <c r="D10199" s="128" t="s">
        <v>19898</v>
      </c>
    </row>
    <row r="10200" spans="1:4" ht="15" customHeight="1">
      <c r="A10200" s="128">
        <v>3348</v>
      </c>
      <c r="B10200" s="328" t="s">
        <v>45115</v>
      </c>
      <c r="C10200" s="128" t="s">
        <v>19434</v>
      </c>
      <c r="D10200" s="128" t="s">
        <v>42238</v>
      </c>
    </row>
    <row r="10201" spans="1:4" ht="15" customHeight="1">
      <c r="A10201" s="128">
        <v>39833</v>
      </c>
      <c r="B10201" s="328" t="s">
        <v>45116</v>
      </c>
      <c r="C10201" s="128" t="s">
        <v>19434</v>
      </c>
      <c r="D10201" s="128" t="s">
        <v>18955</v>
      </c>
    </row>
    <row r="10202" spans="1:4" ht="15" customHeight="1">
      <c r="A10202" s="128">
        <v>7252</v>
      </c>
      <c r="B10202" s="328" t="s">
        <v>45117</v>
      </c>
      <c r="C10202" s="128" t="s">
        <v>19434</v>
      </c>
      <c r="D10202" s="128" t="s">
        <v>18628</v>
      </c>
    </row>
    <row r="10203" spans="1:4" ht="15" customHeight="1">
      <c r="A10203" s="128">
        <v>7247</v>
      </c>
      <c r="B10203" s="328" t="s">
        <v>45118</v>
      </c>
      <c r="C10203" s="128" t="s">
        <v>19434</v>
      </c>
      <c r="D10203" s="128" t="s">
        <v>18628</v>
      </c>
    </row>
    <row r="10204" spans="1:4" ht="15" customHeight="1">
      <c r="A10204" s="128">
        <v>40291</v>
      </c>
      <c r="B10204" s="328" t="s">
        <v>45119</v>
      </c>
      <c r="C10204" s="128" t="s">
        <v>19435</v>
      </c>
      <c r="D10204" s="128" t="s">
        <v>22061</v>
      </c>
    </row>
    <row r="10205" spans="1:4" ht="15" customHeight="1">
      <c r="A10205" s="128">
        <v>40275</v>
      </c>
      <c r="B10205" s="328" t="s">
        <v>45120</v>
      </c>
      <c r="C10205" s="128" t="s">
        <v>19435</v>
      </c>
      <c r="D10205" s="128" t="s">
        <v>19847</v>
      </c>
    </row>
    <row r="10206" spans="1:4" ht="15" customHeight="1">
      <c r="A10206" s="128">
        <v>42408</v>
      </c>
      <c r="B10206" s="328" t="s">
        <v>45121</v>
      </c>
      <c r="C10206" s="128" t="s">
        <v>19429</v>
      </c>
      <c r="D10206" s="128" t="s">
        <v>42155</v>
      </c>
    </row>
    <row r="10207" spans="1:4" ht="15" customHeight="1">
      <c r="A10207" s="128">
        <v>3777</v>
      </c>
      <c r="B10207" s="328" t="s">
        <v>45122</v>
      </c>
      <c r="C10207" s="128" t="s">
        <v>19429</v>
      </c>
      <c r="D10207" s="128" t="s">
        <v>18612</v>
      </c>
    </row>
    <row r="10208" spans="1:4" ht="15" customHeight="1">
      <c r="A10208" s="128">
        <v>3798</v>
      </c>
      <c r="B10208" s="328" t="s">
        <v>45123</v>
      </c>
      <c r="C10208" s="128" t="s">
        <v>19428</v>
      </c>
      <c r="D10208" s="128" t="s">
        <v>48225</v>
      </c>
    </row>
    <row r="10209" spans="1:4" ht="15" customHeight="1">
      <c r="A10209" s="128">
        <v>38769</v>
      </c>
      <c r="B10209" s="328" t="s">
        <v>45124</v>
      </c>
      <c r="C10209" s="128" t="s">
        <v>19428</v>
      </c>
      <c r="D10209" s="128" t="s">
        <v>48226</v>
      </c>
    </row>
    <row r="10210" spans="1:4" ht="15" customHeight="1">
      <c r="A10210" s="128">
        <v>39510</v>
      </c>
      <c r="B10210" s="328" t="s">
        <v>45125</v>
      </c>
      <c r="C10210" s="128" t="s">
        <v>19428</v>
      </c>
      <c r="D10210" s="128" t="s">
        <v>48227</v>
      </c>
    </row>
    <row r="10211" spans="1:4" ht="15" customHeight="1">
      <c r="A10211" s="128">
        <v>38776</v>
      </c>
      <c r="B10211" s="328" t="s">
        <v>45126</v>
      </c>
      <c r="C10211" s="128" t="s">
        <v>19428</v>
      </c>
      <c r="D10211" s="128" t="s">
        <v>48228</v>
      </c>
    </row>
    <row r="10212" spans="1:4" ht="15" customHeight="1">
      <c r="A10212" s="128">
        <v>38774</v>
      </c>
      <c r="B10212" s="328" t="s">
        <v>45127</v>
      </c>
      <c r="C10212" s="128" t="s">
        <v>19428</v>
      </c>
      <c r="D10212" s="128" t="s">
        <v>19870</v>
      </c>
    </row>
    <row r="10213" spans="1:4" ht="15" customHeight="1">
      <c r="A10213" s="128">
        <v>42247</v>
      </c>
      <c r="B10213" s="328" t="s">
        <v>45128</v>
      </c>
      <c r="C10213" s="128" t="s">
        <v>19428</v>
      </c>
      <c r="D10213" s="128" t="s">
        <v>48229</v>
      </c>
    </row>
    <row r="10214" spans="1:4" ht="15" customHeight="1">
      <c r="A10214" s="128">
        <v>42248</v>
      </c>
      <c r="B10214" s="328" t="s">
        <v>45129</v>
      </c>
      <c r="C10214" s="128" t="s">
        <v>19428</v>
      </c>
      <c r="D10214" s="128" t="s">
        <v>48230</v>
      </c>
    </row>
    <row r="10215" spans="1:4" ht="15" customHeight="1">
      <c r="A10215" s="128">
        <v>42249</v>
      </c>
      <c r="B10215" s="328" t="s">
        <v>45130</v>
      </c>
      <c r="C10215" s="128" t="s">
        <v>19428</v>
      </c>
      <c r="D10215" s="128" t="s">
        <v>48231</v>
      </c>
    </row>
    <row r="10216" spans="1:4" ht="15" customHeight="1">
      <c r="A10216" s="128">
        <v>42244</v>
      </c>
      <c r="B10216" s="328" t="s">
        <v>45131</v>
      </c>
      <c r="C10216" s="128" t="s">
        <v>19428</v>
      </c>
      <c r="D10216" s="128" t="s">
        <v>48232</v>
      </c>
    </row>
    <row r="10217" spans="1:4" ht="15" customHeight="1">
      <c r="A10217" s="128">
        <v>42245</v>
      </c>
      <c r="B10217" s="328" t="s">
        <v>45132</v>
      </c>
      <c r="C10217" s="128" t="s">
        <v>19428</v>
      </c>
      <c r="D10217" s="128" t="s">
        <v>48233</v>
      </c>
    </row>
    <row r="10218" spans="1:4" ht="15" customHeight="1">
      <c r="A10218" s="128">
        <v>42246</v>
      </c>
      <c r="B10218" s="328" t="s">
        <v>45133</v>
      </c>
      <c r="C10218" s="128" t="s">
        <v>19428</v>
      </c>
      <c r="D10218" s="128" t="s">
        <v>48234</v>
      </c>
    </row>
    <row r="10219" spans="1:4" ht="15" customHeight="1">
      <c r="A10219" s="128">
        <v>42243</v>
      </c>
      <c r="B10219" s="328" t="s">
        <v>45134</v>
      </c>
      <c r="C10219" s="128" t="s">
        <v>19428</v>
      </c>
      <c r="D10219" s="128" t="s">
        <v>48235</v>
      </c>
    </row>
    <row r="10220" spans="1:4" ht="15" customHeight="1">
      <c r="A10220" s="128">
        <v>38889</v>
      </c>
      <c r="B10220" s="328" t="s">
        <v>45135</v>
      </c>
      <c r="C10220" s="128" t="s">
        <v>19428</v>
      </c>
      <c r="D10220" s="128" t="s">
        <v>40059</v>
      </c>
    </row>
    <row r="10221" spans="1:4" ht="15" customHeight="1">
      <c r="A10221" s="128">
        <v>38784</v>
      </c>
      <c r="B10221" s="328" t="s">
        <v>45136</v>
      </c>
      <c r="C10221" s="128" t="s">
        <v>19428</v>
      </c>
      <c r="D10221" s="128" t="s">
        <v>48236</v>
      </c>
    </row>
    <row r="10222" spans="1:4" ht="15" customHeight="1">
      <c r="A10222" s="128">
        <v>3788</v>
      </c>
      <c r="B10222" s="328" t="s">
        <v>45137</v>
      </c>
      <c r="C10222" s="128" t="s">
        <v>19428</v>
      </c>
      <c r="D10222" s="128" t="s">
        <v>48237</v>
      </c>
    </row>
    <row r="10223" spans="1:4" ht="15" customHeight="1">
      <c r="A10223" s="128">
        <v>12230</v>
      </c>
      <c r="B10223" s="328" t="s">
        <v>45138</v>
      </c>
      <c r="C10223" s="128" t="s">
        <v>19428</v>
      </c>
      <c r="D10223" s="128" t="s">
        <v>22081</v>
      </c>
    </row>
    <row r="10224" spans="1:4" ht="15" customHeight="1">
      <c r="A10224" s="128">
        <v>3780</v>
      </c>
      <c r="B10224" s="328" t="s">
        <v>45139</v>
      </c>
      <c r="C10224" s="128" t="s">
        <v>19428</v>
      </c>
      <c r="D10224" s="128" t="s">
        <v>48238</v>
      </c>
    </row>
    <row r="10225" spans="1:4" ht="15" customHeight="1">
      <c r="A10225" s="128">
        <v>12231</v>
      </c>
      <c r="B10225" s="328" t="s">
        <v>45140</v>
      </c>
      <c r="C10225" s="128" t="s">
        <v>19428</v>
      </c>
      <c r="D10225" s="128" t="s">
        <v>37219</v>
      </c>
    </row>
    <row r="10226" spans="1:4" ht="15" customHeight="1">
      <c r="A10226" s="128">
        <v>3811</v>
      </c>
      <c r="B10226" s="328" t="s">
        <v>45141</v>
      </c>
      <c r="C10226" s="128" t="s">
        <v>19428</v>
      </c>
      <c r="D10226" s="128" t="s">
        <v>48239</v>
      </c>
    </row>
    <row r="10227" spans="1:4" ht="15" customHeight="1">
      <c r="A10227" s="128">
        <v>12232</v>
      </c>
      <c r="B10227" s="328" t="s">
        <v>45142</v>
      </c>
      <c r="C10227" s="128" t="s">
        <v>19428</v>
      </c>
      <c r="D10227" s="128" t="s">
        <v>19042</v>
      </c>
    </row>
    <row r="10228" spans="1:4" ht="15" customHeight="1">
      <c r="A10228" s="128">
        <v>3799</v>
      </c>
      <c r="B10228" s="328" t="s">
        <v>45143</v>
      </c>
      <c r="C10228" s="128" t="s">
        <v>19428</v>
      </c>
      <c r="D10228" s="128" t="s">
        <v>48240</v>
      </c>
    </row>
    <row r="10229" spans="1:4" ht="15" customHeight="1">
      <c r="A10229" s="128">
        <v>12239</v>
      </c>
      <c r="B10229" s="328" t="s">
        <v>45144</v>
      </c>
      <c r="C10229" s="128" t="s">
        <v>19428</v>
      </c>
      <c r="D10229" s="128" t="s">
        <v>40324</v>
      </c>
    </row>
    <row r="10230" spans="1:4" ht="15" customHeight="1">
      <c r="A10230" s="128">
        <v>38773</v>
      </c>
      <c r="B10230" s="328" t="s">
        <v>45145</v>
      </c>
      <c r="C10230" s="128" t="s">
        <v>19428</v>
      </c>
      <c r="D10230" s="128" t="s">
        <v>36903</v>
      </c>
    </row>
    <row r="10231" spans="1:4" ht="15" customHeight="1">
      <c r="A10231" s="128">
        <v>12271</v>
      </c>
      <c r="B10231" s="328" t="s">
        <v>45146</v>
      </c>
      <c r="C10231" s="128" t="s">
        <v>19428</v>
      </c>
      <c r="D10231" s="128" t="s">
        <v>48241</v>
      </c>
    </row>
    <row r="10232" spans="1:4" ht="15" customHeight="1">
      <c r="A10232" s="128">
        <v>13382</v>
      </c>
      <c r="B10232" s="328" t="s">
        <v>45147</v>
      </c>
      <c r="C10232" s="128" t="s">
        <v>19428</v>
      </c>
      <c r="D10232" s="128" t="s">
        <v>48242</v>
      </c>
    </row>
    <row r="10233" spans="1:4" ht="15" customHeight="1">
      <c r="A10233" s="128">
        <v>38785</v>
      </c>
      <c r="B10233" s="328" t="s">
        <v>45148</v>
      </c>
      <c r="C10233" s="128" t="s">
        <v>19428</v>
      </c>
      <c r="D10233" s="128" t="s">
        <v>48243</v>
      </c>
    </row>
    <row r="10234" spans="1:4" ht="15" customHeight="1">
      <c r="A10234" s="128">
        <v>38786</v>
      </c>
      <c r="B10234" s="328" t="s">
        <v>45149</v>
      </c>
      <c r="C10234" s="128" t="s">
        <v>19428</v>
      </c>
      <c r="D10234" s="128" t="s">
        <v>48244</v>
      </c>
    </row>
    <row r="10235" spans="1:4" ht="15" customHeight="1">
      <c r="A10235" s="128">
        <v>39385</v>
      </c>
      <c r="B10235" s="328" t="s">
        <v>45150</v>
      </c>
      <c r="C10235" s="128" t="s">
        <v>19428</v>
      </c>
      <c r="D10235" s="128" t="s">
        <v>19397</v>
      </c>
    </row>
    <row r="10236" spans="1:4" ht="15" customHeight="1">
      <c r="A10236" s="128">
        <v>39389</v>
      </c>
      <c r="B10236" s="328" t="s">
        <v>45151</v>
      </c>
      <c r="C10236" s="128" t="s">
        <v>19428</v>
      </c>
      <c r="D10236" s="128" t="s">
        <v>41584</v>
      </c>
    </row>
    <row r="10237" spans="1:4" ht="15" customHeight="1">
      <c r="A10237" s="128">
        <v>39390</v>
      </c>
      <c r="B10237" s="328" t="s">
        <v>45152</v>
      </c>
      <c r="C10237" s="128" t="s">
        <v>19428</v>
      </c>
      <c r="D10237" s="128" t="s">
        <v>48245</v>
      </c>
    </row>
    <row r="10238" spans="1:4" ht="15" customHeight="1">
      <c r="A10238" s="128">
        <v>39391</v>
      </c>
      <c r="B10238" s="328" t="s">
        <v>45153</v>
      </c>
      <c r="C10238" s="128" t="s">
        <v>19428</v>
      </c>
      <c r="D10238" s="128" t="s">
        <v>36504</v>
      </c>
    </row>
    <row r="10239" spans="1:4" ht="15" customHeight="1">
      <c r="A10239" s="128">
        <v>3803</v>
      </c>
      <c r="B10239" s="328" t="s">
        <v>45154</v>
      </c>
      <c r="C10239" s="128" t="s">
        <v>19428</v>
      </c>
      <c r="D10239" s="128" t="s">
        <v>48246</v>
      </c>
    </row>
    <row r="10240" spans="1:4" ht="15" customHeight="1">
      <c r="A10240" s="128">
        <v>38770</v>
      </c>
      <c r="B10240" s="328" t="s">
        <v>45155</v>
      </c>
      <c r="C10240" s="128" t="s">
        <v>19428</v>
      </c>
      <c r="D10240" s="128" t="s">
        <v>36805</v>
      </c>
    </row>
    <row r="10241" spans="1:4" ht="15" customHeight="1">
      <c r="A10241" s="128">
        <v>12267</v>
      </c>
      <c r="B10241" s="328" t="s">
        <v>45156</v>
      </c>
      <c r="C10241" s="128" t="s">
        <v>19428</v>
      </c>
      <c r="D10241" s="128" t="s">
        <v>36655</v>
      </c>
    </row>
    <row r="10242" spans="1:4" ht="15" customHeight="1">
      <c r="A10242" s="128">
        <v>43265</v>
      </c>
      <c r="B10242" s="328" t="s">
        <v>45157</v>
      </c>
      <c r="C10242" s="128" t="s">
        <v>19428</v>
      </c>
      <c r="D10242" s="128" t="s">
        <v>37608</v>
      </c>
    </row>
    <row r="10243" spans="1:4" ht="15" customHeight="1">
      <c r="A10243" s="128">
        <v>12266</v>
      </c>
      <c r="B10243" s="328" t="s">
        <v>45158</v>
      </c>
      <c r="C10243" s="128" t="s">
        <v>19428</v>
      </c>
      <c r="D10243" s="128" t="s">
        <v>48247</v>
      </c>
    </row>
    <row r="10244" spans="1:4" ht="15" customHeight="1">
      <c r="A10244" s="128">
        <v>39378</v>
      </c>
      <c r="B10244" s="328" t="s">
        <v>45159</v>
      </c>
      <c r="C10244" s="128" t="s">
        <v>19428</v>
      </c>
      <c r="D10244" s="128" t="s">
        <v>41665</v>
      </c>
    </row>
    <row r="10245" spans="1:4" ht="15" customHeight="1">
      <c r="A10245" s="128">
        <v>43543</v>
      </c>
      <c r="B10245" s="328" t="s">
        <v>45160</v>
      </c>
      <c r="C10245" s="128" t="s">
        <v>19428</v>
      </c>
      <c r="D10245" s="128" t="s">
        <v>48248</v>
      </c>
    </row>
    <row r="10246" spans="1:4" ht="15" customHeight="1">
      <c r="A10246" s="128">
        <v>38775</v>
      </c>
      <c r="B10246" s="328" t="s">
        <v>45161</v>
      </c>
      <c r="C10246" s="128" t="s">
        <v>19428</v>
      </c>
      <c r="D10246" s="128" t="s">
        <v>48249</v>
      </c>
    </row>
    <row r="10247" spans="1:4" ht="15" customHeight="1">
      <c r="A10247" s="128">
        <v>21119</v>
      </c>
      <c r="B10247" s="328" t="s">
        <v>45162</v>
      </c>
      <c r="C10247" s="128" t="s">
        <v>19428</v>
      </c>
      <c r="D10247" s="128" t="s">
        <v>19819</v>
      </c>
    </row>
    <row r="10248" spans="1:4" ht="15" customHeight="1">
      <c r="A10248" s="128">
        <v>37974</v>
      </c>
      <c r="B10248" s="328" t="s">
        <v>45163</v>
      </c>
      <c r="C10248" s="128" t="s">
        <v>19428</v>
      </c>
      <c r="D10248" s="128" t="s">
        <v>19358</v>
      </c>
    </row>
    <row r="10249" spans="1:4" ht="15" customHeight="1">
      <c r="A10249" s="128">
        <v>37975</v>
      </c>
      <c r="B10249" s="328" t="s">
        <v>45164</v>
      </c>
      <c r="C10249" s="128" t="s">
        <v>19428</v>
      </c>
      <c r="D10249" s="128" t="s">
        <v>19671</v>
      </c>
    </row>
    <row r="10250" spans="1:4" ht="15" customHeight="1">
      <c r="A10250" s="128">
        <v>37976</v>
      </c>
      <c r="B10250" s="328" t="s">
        <v>45165</v>
      </c>
      <c r="C10250" s="128" t="s">
        <v>19428</v>
      </c>
      <c r="D10250" s="128" t="s">
        <v>19004</v>
      </c>
    </row>
    <row r="10251" spans="1:4" ht="15" customHeight="1">
      <c r="A10251" s="128">
        <v>37977</v>
      </c>
      <c r="B10251" s="328" t="s">
        <v>45166</v>
      </c>
      <c r="C10251" s="128" t="s">
        <v>19428</v>
      </c>
      <c r="D10251" s="128" t="s">
        <v>19627</v>
      </c>
    </row>
    <row r="10252" spans="1:4" ht="15" customHeight="1">
      <c r="A10252" s="128">
        <v>37978</v>
      </c>
      <c r="B10252" s="328" t="s">
        <v>45167</v>
      </c>
      <c r="C10252" s="128" t="s">
        <v>19428</v>
      </c>
      <c r="D10252" s="128" t="s">
        <v>18567</v>
      </c>
    </row>
    <row r="10253" spans="1:4" ht="15" customHeight="1">
      <c r="A10253" s="128">
        <v>37979</v>
      </c>
      <c r="B10253" s="328" t="s">
        <v>45168</v>
      </c>
      <c r="C10253" s="128" t="s">
        <v>19428</v>
      </c>
      <c r="D10253" s="128" t="s">
        <v>19885</v>
      </c>
    </row>
    <row r="10254" spans="1:4" ht="15" customHeight="1">
      <c r="A10254" s="128">
        <v>37980</v>
      </c>
      <c r="B10254" s="328" t="s">
        <v>45169</v>
      </c>
      <c r="C10254" s="128" t="s">
        <v>19428</v>
      </c>
      <c r="D10254" s="128" t="s">
        <v>22064</v>
      </c>
    </row>
    <row r="10255" spans="1:4" ht="15" customHeight="1">
      <c r="A10255" s="128">
        <v>36147</v>
      </c>
      <c r="B10255" s="328" t="s">
        <v>45170</v>
      </c>
      <c r="C10255" s="128" t="s">
        <v>19436</v>
      </c>
      <c r="D10255" s="128" t="s">
        <v>48250</v>
      </c>
    </row>
    <row r="10256" spans="1:4" ht="15" customHeight="1">
      <c r="A10256" s="128">
        <v>12731</v>
      </c>
      <c r="B10256" s="328" t="s">
        <v>45171</v>
      </c>
      <c r="C10256" s="128" t="s">
        <v>19428</v>
      </c>
      <c r="D10256" s="128" t="s">
        <v>37952</v>
      </c>
    </row>
    <row r="10257" spans="1:4" ht="15" customHeight="1">
      <c r="A10257" s="128">
        <v>12723</v>
      </c>
      <c r="B10257" s="328" t="s">
        <v>45172</v>
      </c>
      <c r="C10257" s="128" t="s">
        <v>19428</v>
      </c>
      <c r="D10257" s="128" t="s">
        <v>18566</v>
      </c>
    </row>
    <row r="10258" spans="1:4" ht="15" customHeight="1">
      <c r="A10258" s="128">
        <v>12724</v>
      </c>
      <c r="B10258" s="328" t="s">
        <v>45173</v>
      </c>
      <c r="C10258" s="128" t="s">
        <v>19428</v>
      </c>
      <c r="D10258" s="128" t="s">
        <v>18391</v>
      </c>
    </row>
    <row r="10259" spans="1:4" ht="15" customHeight="1">
      <c r="A10259" s="128">
        <v>12725</v>
      </c>
      <c r="B10259" s="328" t="s">
        <v>45174</v>
      </c>
      <c r="C10259" s="128" t="s">
        <v>19428</v>
      </c>
      <c r="D10259" s="128" t="s">
        <v>19505</v>
      </c>
    </row>
    <row r="10260" spans="1:4" ht="15" customHeight="1">
      <c r="A10260" s="128">
        <v>12726</v>
      </c>
      <c r="B10260" s="328" t="s">
        <v>45175</v>
      </c>
      <c r="C10260" s="128" t="s">
        <v>19428</v>
      </c>
      <c r="D10260" s="128" t="s">
        <v>22117</v>
      </c>
    </row>
    <row r="10261" spans="1:4" ht="15" customHeight="1">
      <c r="A10261" s="128">
        <v>12727</v>
      </c>
      <c r="B10261" s="328" t="s">
        <v>45176</v>
      </c>
      <c r="C10261" s="128" t="s">
        <v>19428</v>
      </c>
      <c r="D10261" s="128" t="s">
        <v>21821</v>
      </c>
    </row>
    <row r="10262" spans="1:4" ht="15" customHeight="1">
      <c r="A10262" s="128">
        <v>12728</v>
      </c>
      <c r="B10262" s="328" t="s">
        <v>45177</v>
      </c>
      <c r="C10262" s="128" t="s">
        <v>19428</v>
      </c>
      <c r="D10262" s="128" t="s">
        <v>19588</v>
      </c>
    </row>
    <row r="10263" spans="1:4" ht="15" customHeight="1">
      <c r="A10263" s="128">
        <v>12729</v>
      </c>
      <c r="B10263" s="328" t="s">
        <v>45178</v>
      </c>
      <c r="C10263" s="128" t="s">
        <v>19428</v>
      </c>
      <c r="D10263" s="128" t="s">
        <v>37953</v>
      </c>
    </row>
    <row r="10264" spans="1:4" ht="15" customHeight="1">
      <c r="A10264" s="128">
        <v>12730</v>
      </c>
      <c r="B10264" s="328" t="s">
        <v>45179</v>
      </c>
      <c r="C10264" s="128" t="s">
        <v>19428</v>
      </c>
      <c r="D10264" s="128" t="s">
        <v>37954</v>
      </c>
    </row>
    <row r="10265" spans="1:4" ht="15" customHeight="1">
      <c r="A10265" s="128">
        <v>3840</v>
      </c>
      <c r="B10265" s="328" t="s">
        <v>45180</v>
      </c>
      <c r="C10265" s="128" t="s">
        <v>19428</v>
      </c>
      <c r="D10265" s="128" t="s">
        <v>22033</v>
      </c>
    </row>
    <row r="10266" spans="1:4" ht="15" customHeight="1">
      <c r="A10266" s="128">
        <v>3838</v>
      </c>
      <c r="B10266" s="328" t="s">
        <v>45181</v>
      </c>
      <c r="C10266" s="128" t="s">
        <v>19428</v>
      </c>
      <c r="D10266" s="128" t="s">
        <v>37955</v>
      </c>
    </row>
    <row r="10267" spans="1:4" ht="15" customHeight="1">
      <c r="A10267" s="128">
        <v>3844</v>
      </c>
      <c r="B10267" s="328" t="s">
        <v>45182</v>
      </c>
      <c r="C10267" s="128" t="s">
        <v>19428</v>
      </c>
      <c r="D10267" s="128" t="s">
        <v>37956</v>
      </c>
    </row>
    <row r="10268" spans="1:4" ht="15" customHeight="1">
      <c r="A10268" s="128">
        <v>3839</v>
      </c>
      <c r="B10268" s="328" t="s">
        <v>45183</v>
      </c>
      <c r="C10268" s="128" t="s">
        <v>19428</v>
      </c>
      <c r="D10268" s="128" t="s">
        <v>37957</v>
      </c>
    </row>
    <row r="10269" spans="1:4" ht="15" customHeight="1">
      <c r="A10269" s="128">
        <v>3843</v>
      </c>
      <c r="B10269" s="328" t="s">
        <v>45184</v>
      </c>
      <c r="C10269" s="128" t="s">
        <v>19428</v>
      </c>
      <c r="D10269" s="128" t="s">
        <v>37958</v>
      </c>
    </row>
    <row r="10270" spans="1:4" ht="15" customHeight="1">
      <c r="A10270" s="128">
        <v>3900</v>
      </c>
      <c r="B10270" s="328" t="s">
        <v>45185</v>
      </c>
      <c r="C10270" s="128" t="s">
        <v>19428</v>
      </c>
      <c r="D10270" s="128" t="s">
        <v>36733</v>
      </c>
    </row>
    <row r="10271" spans="1:4" ht="15" customHeight="1">
      <c r="A10271" s="128">
        <v>3846</v>
      </c>
      <c r="B10271" s="328" t="s">
        <v>45186</v>
      </c>
      <c r="C10271" s="128" t="s">
        <v>19428</v>
      </c>
      <c r="D10271" s="128" t="s">
        <v>40833</v>
      </c>
    </row>
    <row r="10272" spans="1:4" ht="15" customHeight="1">
      <c r="A10272" s="128">
        <v>3886</v>
      </c>
      <c r="B10272" s="328" t="s">
        <v>45187</v>
      </c>
      <c r="C10272" s="128" t="s">
        <v>19428</v>
      </c>
      <c r="D10272" s="128" t="s">
        <v>48251</v>
      </c>
    </row>
    <row r="10273" spans="1:4" ht="15" customHeight="1">
      <c r="A10273" s="128">
        <v>3854</v>
      </c>
      <c r="B10273" s="328" t="s">
        <v>45188</v>
      </c>
      <c r="C10273" s="128" t="s">
        <v>19428</v>
      </c>
      <c r="D10273" s="128" t="s">
        <v>40190</v>
      </c>
    </row>
    <row r="10274" spans="1:4" ht="15" customHeight="1">
      <c r="A10274" s="128">
        <v>3873</v>
      </c>
      <c r="B10274" s="328" t="s">
        <v>45189</v>
      </c>
      <c r="C10274" s="128" t="s">
        <v>19428</v>
      </c>
      <c r="D10274" s="128" t="s">
        <v>41564</v>
      </c>
    </row>
    <row r="10275" spans="1:4" ht="15" customHeight="1">
      <c r="A10275" s="128">
        <v>38021</v>
      </c>
      <c r="B10275" s="328" t="s">
        <v>45190</v>
      </c>
      <c r="C10275" s="128" t="s">
        <v>19428</v>
      </c>
      <c r="D10275" s="128" t="s">
        <v>41988</v>
      </c>
    </row>
    <row r="10276" spans="1:4" ht="15" customHeight="1">
      <c r="A10276" s="128">
        <v>3847</v>
      </c>
      <c r="B10276" s="328" t="s">
        <v>45191</v>
      </c>
      <c r="C10276" s="128" t="s">
        <v>19428</v>
      </c>
      <c r="D10276" s="128" t="s">
        <v>48252</v>
      </c>
    </row>
    <row r="10277" spans="1:4" ht="15" customHeight="1">
      <c r="A10277" s="128">
        <v>38022</v>
      </c>
      <c r="B10277" s="328" t="s">
        <v>45192</v>
      </c>
      <c r="C10277" s="128" t="s">
        <v>19428</v>
      </c>
      <c r="D10277" s="128" t="s">
        <v>36601</v>
      </c>
    </row>
    <row r="10278" spans="1:4" ht="15" customHeight="1">
      <c r="A10278" s="128">
        <v>3833</v>
      </c>
      <c r="B10278" s="328" t="s">
        <v>45193</v>
      </c>
      <c r="C10278" s="128" t="s">
        <v>19428</v>
      </c>
      <c r="D10278" s="128" t="s">
        <v>37960</v>
      </c>
    </row>
    <row r="10279" spans="1:4" ht="15" customHeight="1">
      <c r="A10279" s="128">
        <v>3835</v>
      </c>
      <c r="B10279" s="328" t="s">
        <v>45194</v>
      </c>
      <c r="C10279" s="128" t="s">
        <v>19428</v>
      </c>
      <c r="D10279" s="128" t="s">
        <v>37961</v>
      </c>
    </row>
    <row r="10280" spans="1:4" ht="15" customHeight="1">
      <c r="A10280" s="128">
        <v>3836</v>
      </c>
      <c r="B10280" s="328" t="s">
        <v>45195</v>
      </c>
      <c r="C10280" s="128" t="s">
        <v>19428</v>
      </c>
      <c r="D10280" s="128" t="s">
        <v>37962</v>
      </c>
    </row>
    <row r="10281" spans="1:4" ht="15" customHeight="1">
      <c r="A10281" s="128">
        <v>3830</v>
      </c>
      <c r="B10281" s="328" t="s">
        <v>45196</v>
      </c>
      <c r="C10281" s="128" t="s">
        <v>19428</v>
      </c>
      <c r="D10281" s="128" t="s">
        <v>37963</v>
      </c>
    </row>
    <row r="10282" spans="1:4" ht="15" customHeight="1">
      <c r="A10282" s="128">
        <v>3831</v>
      </c>
      <c r="B10282" s="328" t="s">
        <v>45197</v>
      </c>
      <c r="C10282" s="128" t="s">
        <v>19428</v>
      </c>
      <c r="D10282" s="128" t="s">
        <v>19738</v>
      </c>
    </row>
    <row r="10283" spans="1:4" ht="15" customHeight="1">
      <c r="A10283" s="128">
        <v>37981</v>
      </c>
      <c r="B10283" s="328" t="s">
        <v>45198</v>
      </c>
      <c r="C10283" s="128" t="s">
        <v>19428</v>
      </c>
      <c r="D10283" s="128" t="s">
        <v>18539</v>
      </c>
    </row>
    <row r="10284" spans="1:4" ht="15" customHeight="1">
      <c r="A10284" s="128">
        <v>37982</v>
      </c>
      <c r="B10284" s="328" t="s">
        <v>45199</v>
      </c>
      <c r="C10284" s="128" t="s">
        <v>19428</v>
      </c>
      <c r="D10284" s="128" t="s">
        <v>19651</v>
      </c>
    </row>
    <row r="10285" spans="1:4" ht="15" customHeight="1">
      <c r="A10285" s="128">
        <v>37983</v>
      </c>
      <c r="B10285" s="328" t="s">
        <v>45200</v>
      </c>
      <c r="C10285" s="128" t="s">
        <v>19428</v>
      </c>
      <c r="D10285" s="128" t="s">
        <v>18832</v>
      </c>
    </row>
    <row r="10286" spans="1:4" ht="15" customHeight="1">
      <c r="A10286" s="128">
        <v>37984</v>
      </c>
      <c r="B10286" s="328" t="s">
        <v>45201</v>
      </c>
      <c r="C10286" s="128" t="s">
        <v>19428</v>
      </c>
      <c r="D10286" s="128" t="s">
        <v>19045</v>
      </c>
    </row>
    <row r="10287" spans="1:4" ht="15" customHeight="1">
      <c r="A10287" s="128">
        <v>37985</v>
      </c>
      <c r="B10287" s="328" t="s">
        <v>45202</v>
      </c>
      <c r="C10287" s="128" t="s">
        <v>19428</v>
      </c>
      <c r="D10287" s="128" t="s">
        <v>18515</v>
      </c>
    </row>
    <row r="10288" spans="1:4" ht="15" customHeight="1">
      <c r="A10288" s="128">
        <v>3826</v>
      </c>
      <c r="B10288" s="328" t="s">
        <v>45203</v>
      </c>
      <c r="C10288" s="128" t="s">
        <v>19428</v>
      </c>
      <c r="D10288" s="128" t="s">
        <v>37964</v>
      </c>
    </row>
    <row r="10289" spans="1:4" ht="15" customHeight="1">
      <c r="A10289" s="128">
        <v>3825</v>
      </c>
      <c r="B10289" s="328" t="s">
        <v>45204</v>
      </c>
      <c r="C10289" s="128" t="s">
        <v>19428</v>
      </c>
      <c r="D10289" s="128" t="s">
        <v>21916</v>
      </c>
    </row>
    <row r="10290" spans="1:4" ht="15" customHeight="1">
      <c r="A10290" s="128">
        <v>3827</v>
      </c>
      <c r="B10290" s="328" t="s">
        <v>45205</v>
      </c>
      <c r="C10290" s="128" t="s">
        <v>19428</v>
      </c>
      <c r="D10290" s="128" t="s">
        <v>37059</v>
      </c>
    </row>
    <row r="10291" spans="1:4" ht="15" customHeight="1">
      <c r="A10291" s="128">
        <v>20165</v>
      </c>
      <c r="B10291" s="328" t="s">
        <v>45206</v>
      </c>
      <c r="C10291" s="128" t="s">
        <v>19428</v>
      </c>
      <c r="D10291" s="128" t="s">
        <v>36479</v>
      </c>
    </row>
    <row r="10292" spans="1:4" ht="15" customHeight="1">
      <c r="A10292" s="128">
        <v>20166</v>
      </c>
      <c r="B10292" s="328" t="s">
        <v>45207</v>
      </c>
      <c r="C10292" s="128" t="s">
        <v>19428</v>
      </c>
      <c r="D10292" s="128" t="s">
        <v>41699</v>
      </c>
    </row>
    <row r="10293" spans="1:4" ht="15" customHeight="1">
      <c r="A10293" s="128">
        <v>20164</v>
      </c>
      <c r="B10293" s="328" t="s">
        <v>45208</v>
      </c>
      <c r="C10293" s="128" t="s">
        <v>19428</v>
      </c>
      <c r="D10293" s="128" t="s">
        <v>19957</v>
      </c>
    </row>
    <row r="10294" spans="1:4" ht="15" customHeight="1">
      <c r="A10294" s="128">
        <v>3893</v>
      </c>
      <c r="B10294" s="328" t="s">
        <v>45209</v>
      </c>
      <c r="C10294" s="128" t="s">
        <v>19428</v>
      </c>
      <c r="D10294" s="128" t="s">
        <v>37517</v>
      </c>
    </row>
    <row r="10295" spans="1:4" ht="15" customHeight="1">
      <c r="A10295" s="128">
        <v>3848</v>
      </c>
      <c r="B10295" s="328" t="s">
        <v>45210</v>
      </c>
      <c r="C10295" s="128" t="s">
        <v>19428</v>
      </c>
      <c r="D10295" s="128" t="s">
        <v>36421</v>
      </c>
    </row>
    <row r="10296" spans="1:4" ht="15" customHeight="1">
      <c r="A10296" s="128">
        <v>3895</v>
      </c>
      <c r="B10296" s="328" t="s">
        <v>45211</v>
      </c>
      <c r="C10296" s="128" t="s">
        <v>19428</v>
      </c>
      <c r="D10296" s="128" t="s">
        <v>37346</v>
      </c>
    </row>
    <row r="10297" spans="1:4" ht="15" customHeight="1">
      <c r="A10297" s="128">
        <v>12404</v>
      </c>
      <c r="B10297" s="328" t="s">
        <v>45212</v>
      </c>
      <c r="C10297" s="128" t="s">
        <v>19428</v>
      </c>
      <c r="D10297" s="128" t="s">
        <v>22116</v>
      </c>
    </row>
    <row r="10298" spans="1:4" ht="15" customHeight="1">
      <c r="A10298" s="128">
        <v>3939</v>
      </c>
      <c r="B10298" s="328" t="s">
        <v>45213</v>
      </c>
      <c r="C10298" s="128" t="s">
        <v>19428</v>
      </c>
      <c r="D10298" s="128" t="s">
        <v>36969</v>
      </c>
    </row>
    <row r="10299" spans="1:4" ht="15" customHeight="1">
      <c r="A10299" s="128">
        <v>3911</v>
      </c>
      <c r="B10299" s="328" t="s">
        <v>45214</v>
      </c>
      <c r="C10299" s="128" t="s">
        <v>19428</v>
      </c>
      <c r="D10299" s="128" t="s">
        <v>37965</v>
      </c>
    </row>
    <row r="10300" spans="1:4" ht="15" customHeight="1">
      <c r="A10300" s="128">
        <v>3908</v>
      </c>
      <c r="B10300" s="328" t="s">
        <v>45215</v>
      </c>
      <c r="C10300" s="128" t="s">
        <v>19428</v>
      </c>
      <c r="D10300" s="128" t="s">
        <v>19551</v>
      </c>
    </row>
    <row r="10301" spans="1:4" ht="15" customHeight="1">
      <c r="A10301" s="128">
        <v>3910</v>
      </c>
      <c r="B10301" s="328" t="s">
        <v>45216</v>
      </c>
      <c r="C10301" s="128" t="s">
        <v>19428</v>
      </c>
      <c r="D10301" s="128" t="s">
        <v>18518</v>
      </c>
    </row>
    <row r="10302" spans="1:4" ht="15" customHeight="1">
      <c r="A10302" s="128">
        <v>3913</v>
      </c>
      <c r="B10302" s="328" t="s">
        <v>45217</v>
      </c>
      <c r="C10302" s="128" t="s">
        <v>19428</v>
      </c>
      <c r="D10302" s="128" t="s">
        <v>37966</v>
      </c>
    </row>
    <row r="10303" spans="1:4" ht="15" customHeight="1">
      <c r="A10303" s="128">
        <v>3912</v>
      </c>
      <c r="B10303" s="328" t="s">
        <v>45218</v>
      </c>
      <c r="C10303" s="128" t="s">
        <v>19428</v>
      </c>
      <c r="D10303" s="128" t="s">
        <v>37967</v>
      </c>
    </row>
    <row r="10304" spans="1:4" ht="15" customHeight="1">
      <c r="A10304" s="128">
        <v>3909</v>
      </c>
      <c r="B10304" s="328" t="s">
        <v>45219</v>
      </c>
      <c r="C10304" s="128" t="s">
        <v>19428</v>
      </c>
      <c r="D10304" s="128" t="s">
        <v>19867</v>
      </c>
    </row>
    <row r="10305" spans="1:4" ht="15" customHeight="1">
      <c r="A10305" s="128">
        <v>3914</v>
      </c>
      <c r="B10305" s="328" t="s">
        <v>45220</v>
      </c>
      <c r="C10305" s="128" t="s">
        <v>19428</v>
      </c>
      <c r="D10305" s="128" t="s">
        <v>37968</v>
      </c>
    </row>
    <row r="10306" spans="1:4" ht="15" customHeight="1">
      <c r="A10306" s="128">
        <v>3915</v>
      </c>
      <c r="B10306" s="328" t="s">
        <v>45221</v>
      </c>
      <c r="C10306" s="128" t="s">
        <v>19428</v>
      </c>
      <c r="D10306" s="128" t="s">
        <v>37969</v>
      </c>
    </row>
    <row r="10307" spans="1:4" ht="15" customHeight="1">
      <c r="A10307" s="128">
        <v>3916</v>
      </c>
      <c r="B10307" s="328" t="s">
        <v>45222</v>
      </c>
      <c r="C10307" s="128" t="s">
        <v>19428</v>
      </c>
      <c r="D10307" s="128" t="s">
        <v>37970</v>
      </c>
    </row>
    <row r="10308" spans="1:4" ht="15" customHeight="1">
      <c r="A10308" s="128">
        <v>3917</v>
      </c>
      <c r="B10308" s="328" t="s">
        <v>45223</v>
      </c>
      <c r="C10308" s="128" t="s">
        <v>19428</v>
      </c>
      <c r="D10308" s="128" t="s">
        <v>37971</v>
      </c>
    </row>
    <row r="10309" spans="1:4" ht="15" customHeight="1">
      <c r="A10309" s="128">
        <v>1904</v>
      </c>
      <c r="B10309" s="328" t="s">
        <v>45224</v>
      </c>
      <c r="C10309" s="128" t="s">
        <v>19428</v>
      </c>
      <c r="D10309" s="128" t="s">
        <v>19540</v>
      </c>
    </row>
    <row r="10310" spans="1:4" ht="15" customHeight="1">
      <c r="A10310" s="128">
        <v>1899</v>
      </c>
      <c r="B10310" s="328" t="s">
        <v>45225</v>
      </c>
      <c r="C10310" s="128" t="s">
        <v>19428</v>
      </c>
      <c r="D10310" s="128" t="s">
        <v>18549</v>
      </c>
    </row>
    <row r="10311" spans="1:4" ht="15" customHeight="1">
      <c r="A10311" s="128">
        <v>1900</v>
      </c>
      <c r="B10311" s="328" t="s">
        <v>45226</v>
      </c>
      <c r="C10311" s="128" t="s">
        <v>19428</v>
      </c>
      <c r="D10311" s="128" t="s">
        <v>41839</v>
      </c>
    </row>
    <row r="10312" spans="1:4" ht="15" customHeight="1">
      <c r="A10312" s="128">
        <v>12407</v>
      </c>
      <c r="B10312" s="328" t="s">
        <v>45227</v>
      </c>
      <c r="C10312" s="128" t="s">
        <v>19428</v>
      </c>
      <c r="D10312" s="128" t="s">
        <v>21815</v>
      </c>
    </row>
    <row r="10313" spans="1:4" ht="15" customHeight="1">
      <c r="A10313" s="128">
        <v>12408</v>
      </c>
      <c r="B10313" s="328" t="s">
        <v>45228</v>
      </c>
      <c r="C10313" s="128" t="s">
        <v>19428</v>
      </c>
      <c r="D10313" s="128" t="s">
        <v>19341</v>
      </c>
    </row>
    <row r="10314" spans="1:4" ht="15" customHeight="1">
      <c r="A10314" s="128">
        <v>12409</v>
      </c>
      <c r="B10314" s="328" t="s">
        <v>45229</v>
      </c>
      <c r="C10314" s="128" t="s">
        <v>19428</v>
      </c>
      <c r="D10314" s="128" t="s">
        <v>19341</v>
      </c>
    </row>
    <row r="10315" spans="1:4" ht="15" customHeight="1">
      <c r="A10315" s="128">
        <v>12410</v>
      </c>
      <c r="B10315" s="328" t="s">
        <v>45230</v>
      </c>
      <c r="C10315" s="128" t="s">
        <v>19428</v>
      </c>
      <c r="D10315" s="128" t="s">
        <v>36679</v>
      </c>
    </row>
    <row r="10316" spans="1:4" ht="15" customHeight="1">
      <c r="A10316" s="128">
        <v>3936</v>
      </c>
      <c r="B10316" s="328" t="s">
        <v>45231</v>
      </c>
      <c r="C10316" s="128" t="s">
        <v>19428</v>
      </c>
      <c r="D10316" s="128" t="s">
        <v>19899</v>
      </c>
    </row>
    <row r="10317" spans="1:4" ht="15" customHeight="1">
      <c r="A10317" s="128">
        <v>3922</v>
      </c>
      <c r="B10317" s="328" t="s">
        <v>45232</v>
      </c>
      <c r="C10317" s="128" t="s">
        <v>19428</v>
      </c>
      <c r="D10317" s="128" t="s">
        <v>18913</v>
      </c>
    </row>
    <row r="10318" spans="1:4" ht="15" customHeight="1">
      <c r="A10318" s="128">
        <v>3924</v>
      </c>
      <c r="B10318" s="328" t="s">
        <v>45233</v>
      </c>
      <c r="C10318" s="128" t="s">
        <v>19428</v>
      </c>
      <c r="D10318" s="128" t="s">
        <v>19899</v>
      </c>
    </row>
    <row r="10319" spans="1:4" ht="15" customHeight="1">
      <c r="A10319" s="128">
        <v>3923</v>
      </c>
      <c r="B10319" s="328" t="s">
        <v>45234</v>
      </c>
      <c r="C10319" s="128" t="s">
        <v>19428</v>
      </c>
      <c r="D10319" s="128" t="s">
        <v>19899</v>
      </c>
    </row>
    <row r="10320" spans="1:4" ht="15" customHeight="1">
      <c r="A10320" s="128">
        <v>3937</v>
      </c>
      <c r="B10320" s="328" t="s">
        <v>45235</v>
      </c>
      <c r="C10320" s="128" t="s">
        <v>19428</v>
      </c>
      <c r="D10320" s="128" t="s">
        <v>37693</v>
      </c>
    </row>
    <row r="10321" spans="1:4" ht="15" customHeight="1">
      <c r="A10321" s="128">
        <v>3921</v>
      </c>
      <c r="B10321" s="328" t="s">
        <v>45236</v>
      </c>
      <c r="C10321" s="128" t="s">
        <v>19428</v>
      </c>
      <c r="D10321" s="128" t="s">
        <v>21901</v>
      </c>
    </row>
    <row r="10322" spans="1:4" ht="15" customHeight="1">
      <c r="A10322" s="128">
        <v>3920</v>
      </c>
      <c r="B10322" s="328" t="s">
        <v>45237</v>
      </c>
      <c r="C10322" s="128" t="s">
        <v>19428</v>
      </c>
      <c r="D10322" s="128" t="s">
        <v>37693</v>
      </c>
    </row>
    <row r="10323" spans="1:4" ht="15" customHeight="1">
      <c r="A10323" s="128">
        <v>3938</v>
      </c>
      <c r="B10323" s="328" t="s">
        <v>45238</v>
      </c>
      <c r="C10323" s="128" t="s">
        <v>19428</v>
      </c>
      <c r="D10323" s="128" t="s">
        <v>19086</v>
      </c>
    </row>
    <row r="10324" spans="1:4" ht="15" customHeight="1">
      <c r="A10324" s="128">
        <v>3919</v>
      </c>
      <c r="B10324" s="328" t="s">
        <v>45239</v>
      </c>
      <c r="C10324" s="128" t="s">
        <v>19428</v>
      </c>
      <c r="D10324" s="128" t="s">
        <v>19887</v>
      </c>
    </row>
    <row r="10325" spans="1:4" ht="15" customHeight="1">
      <c r="A10325" s="128">
        <v>3927</v>
      </c>
      <c r="B10325" s="328" t="s">
        <v>45240</v>
      </c>
      <c r="C10325" s="128" t="s">
        <v>19428</v>
      </c>
      <c r="D10325" s="128" t="s">
        <v>37972</v>
      </c>
    </row>
    <row r="10326" spans="1:4" ht="15" customHeight="1">
      <c r="A10326" s="128">
        <v>3928</v>
      </c>
      <c r="B10326" s="328" t="s">
        <v>45241</v>
      </c>
      <c r="C10326" s="128" t="s">
        <v>19428</v>
      </c>
      <c r="D10326" s="128" t="s">
        <v>37972</v>
      </c>
    </row>
    <row r="10327" spans="1:4" ht="15" customHeight="1">
      <c r="A10327" s="128">
        <v>3926</v>
      </c>
      <c r="B10327" s="328" t="s">
        <v>45242</v>
      </c>
      <c r="C10327" s="128" t="s">
        <v>19428</v>
      </c>
      <c r="D10327" s="128" t="s">
        <v>37973</v>
      </c>
    </row>
    <row r="10328" spans="1:4" ht="15" customHeight="1">
      <c r="A10328" s="128">
        <v>3935</v>
      </c>
      <c r="B10328" s="328" t="s">
        <v>45243</v>
      </c>
      <c r="C10328" s="128" t="s">
        <v>19428</v>
      </c>
      <c r="D10328" s="128" t="s">
        <v>37973</v>
      </c>
    </row>
    <row r="10329" spans="1:4" ht="15" customHeight="1">
      <c r="A10329" s="128">
        <v>3925</v>
      </c>
      <c r="B10329" s="328" t="s">
        <v>45244</v>
      </c>
      <c r="C10329" s="128" t="s">
        <v>19428</v>
      </c>
      <c r="D10329" s="128" t="s">
        <v>37973</v>
      </c>
    </row>
    <row r="10330" spans="1:4" ht="15" customHeight="1">
      <c r="A10330" s="128">
        <v>12406</v>
      </c>
      <c r="B10330" s="328" t="s">
        <v>45245</v>
      </c>
      <c r="C10330" s="128" t="s">
        <v>19428</v>
      </c>
      <c r="D10330" s="128" t="s">
        <v>19260</v>
      </c>
    </row>
    <row r="10331" spans="1:4" ht="15" customHeight="1">
      <c r="A10331" s="128">
        <v>3929</v>
      </c>
      <c r="B10331" s="328" t="s">
        <v>45246</v>
      </c>
      <c r="C10331" s="128" t="s">
        <v>19428</v>
      </c>
      <c r="D10331" s="128" t="s">
        <v>37974</v>
      </c>
    </row>
    <row r="10332" spans="1:4" ht="15" customHeight="1">
      <c r="A10332" s="128">
        <v>3931</v>
      </c>
      <c r="B10332" s="328" t="s">
        <v>45247</v>
      </c>
      <c r="C10332" s="128" t="s">
        <v>19428</v>
      </c>
      <c r="D10332" s="128" t="s">
        <v>37974</v>
      </c>
    </row>
    <row r="10333" spans="1:4" ht="15" customHeight="1">
      <c r="A10333" s="128">
        <v>3930</v>
      </c>
      <c r="B10333" s="328" t="s">
        <v>45248</v>
      </c>
      <c r="C10333" s="128" t="s">
        <v>19428</v>
      </c>
      <c r="D10333" s="128" t="s">
        <v>37974</v>
      </c>
    </row>
    <row r="10334" spans="1:4" ht="15" customHeight="1">
      <c r="A10334" s="128">
        <v>3932</v>
      </c>
      <c r="B10334" s="328" t="s">
        <v>45249</v>
      </c>
      <c r="C10334" s="128" t="s">
        <v>19428</v>
      </c>
      <c r="D10334" s="128" t="s">
        <v>37975</v>
      </c>
    </row>
    <row r="10335" spans="1:4" ht="15" customHeight="1">
      <c r="A10335" s="128">
        <v>3933</v>
      </c>
      <c r="B10335" s="328" t="s">
        <v>45250</v>
      </c>
      <c r="C10335" s="128" t="s">
        <v>19428</v>
      </c>
      <c r="D10335" s="128" t="s">
        <v>37975</v>
      </c>
    </row>
    <row r="10336" spans="1:4" ht="15" customHeight="1">
      <c r="A10336" s="128">
        <v>3934</v>
      </c>
      <c r="B10336" s="328" t="s">
        <v>45251</v>
      </c>
      <c r="C10336" s="128" t="s">
        <v>19428</v>
      </c>
      <c r="D10336" s="128" t="s">
        <v>37975</v>
      </c>
    </row>
    <row r="10337" spans="1:4" ht="15" customHeight="1">
      <c r="A10337" s="128">
        <v>40355</v>
      </c>
      <c r="B10337" s="328" t="s">
        <v>45252</v>
      </c>
      <c r="C10337" s="128" t="s">
        <v>19428</v>
      </c>
      <c r="D10337" s="128" t="s">
        <v>19420</v>
      </c>
    </row>
    <row r="10338" spans="1:4" ht="15" customHeight="1">
      <c r="A10338" s="128">
        <v>40364</v>
      </c>
      <c r="B10338" s="328" t="s">
        <v>45253</v>
      </c>
      <c r="C10338" s="128" t="s">
        <v>19428</v>
      </c>
      <c r="D10338" s="128" t="s">
        <v>48253</v>
      </c>
    </row>
    <row r="10339" spans="1:4" ht="15" customHeight="1">
      <c r="A10339" s="128">
        <v>40361</v>
      </c>
      <c r="B10339" s="328" t="s">
        <v>45254</v>
      </c>
      <c r="C10339" s="128" t="s">
        <v>19428</v>
      </c>
      <c r="D10339" s="128" t="s">
        <v>48254</v>
      </c>
    </row>
    <row r="10340" spans="1:4" ht="15" customHeight="1">
      <c r="A10340" s="128">
        <v>40358</v>
      </c>
      <c r="B10340" s="328" t="s">
        <v>45255</v>
      </c>
      <c r="C10340" s="128" t="s">
        <v>19428</v>
      </c>
      <c r="D10340" s="128" t="s">
        <v>36962</v>
      </c>
    </row>
    <row r="10341" spans="1:4" ht="15" customHeight="1">
      <c r="A10341" s="128">
        <v>40370</v>
      </c>
      <c r="B10341" s="328" t="s">
        <v>45256</v>
      </c>
      <c r="C10341" s="128" t="s">
        <v>19428</v>
      </c>
      <c r="D10341" s="128" t="s">
        <v>48255</v>
      </c>
    </row>
    <row r="10342" spans="1:4" ht="15" customHeight="1">
      <c r="A10342" s="128">
        <v>40367</v>
      </c>
      <c r="B10342" s="328" t="s">
        <v>45257</v>
      </c>
      <c r="C10342" s="128" t="s">
        <v>19428</v>
      </c>
      <c r="D10342" s="128" t="s">
        <v>48256</v>
      </c>
    </row>
    <row r="10343" spans="1:4" ht="15" customHeight="1">
      <c r="A10343" s="128">
        <v>40373</v>
      </c>
      <c r="B10343" s="328" t="s">
        <v>45258</v>
      </c>
      <c r="C10343" s="128" t="s">
        <v>19428</v>
      </c>
      <c r="D10343" s="128" t="s">
        <v>48257</v>
      </c>
    </row>
    <row r="10344" spans="1:4" ht="15" customHeight="1">
      <c r="A10344" s="128">
        <v>38947</v>
      </c>
      <c r="B10344" s="328" t="s">
        <v>45259</v>
      </c>
      <c r="C10344" s="128" t="s">
        <v>19428</v>
      </c>
      <c r="D10344" s="128" t="s">
        <v>36530</v>
      </c>
    </row>
    <row r="10345" spans="1:4" ht="15" customHeight="1">
      <c r="A10345" s="128">
        <v>38948</v>
      </c>
      <c r="B10345" s="328" t="s">
        <v>45260</v>
      </c>
      <c r="C10345" s="128" t="s">
        <v>19428</v>
      </c>
      <c r="D10345" s="128" t="s">
        <v>21737</v>
      </c>
    </row>
    <row r="10346" spans="1:4" ht="15" customHeight="1">
      <c r="A10346" s="128">
        <v>38949</v>
      </c>
      <c r="B10346" s="328" t="s">
        <v>45261</v>
      </c>
      <c r="C10346" s="128" t="s">
        <v>19428</v>
      </c>
      <c r="D10346" s="128" t="s">
        <v>40183</v>
      </c>
    </row>
    <row r="10347" spans="1:4" ht="15" customHeight="1">
      <c r="A10347" s="128">
        <v>38951</v>
      </c>
      <c r="B10347" s="328" t="s">
        <v>45262</v>
      </c>
      <c r="C10347" s="128" t="s">
        <v>19428</v>
      </c>
      <c r="D10347" s="128" t="s">
        <v>40334</v>
      </c>
    </row>
    <row r="10348" spans="1:4" ht="15" customHeight="1">
      <c r="A10348" s="128">
        <v>39312</v>
      </c>
      <c r="B10348" s="328" t="s">
        <v>45263</v>
      </c>
      <c r="C10348" s="128" t="s">
        <v>19428</v>
      </c>
      <c r="D10348" s="128" t="s">
        <v>40349</v>
      </c>
    </row>
    <row r="10349" spans="1:4" ht="15" customHeight="1">
      <c r="A10349" s="128">
        <v>39313</v>
      </c>
      <c r="B10349" s="328" t="s">
        <v>45264</v>
      </c>
      <c r="C10349" s="128" t="s">
        <v>19428</v>
      </c>
      <c r="D10349" s="128" t="s">
        <v>18947</v>
      </c>
    </row>
    <row r="10350" spans="1:4" ht="15" customHeight="1">
      <c r="A10350" s="128">
        <v>38950</v>
      </c>
      <c r="B10350" s="328" t="s">
        <v>45265</v>
      </c>
      <c r="C10350" s="128" t="s">
        <v>19428</v>
      </c>
      <c r="D10350" s="128" t="s">
        <v>18850</v>
      </c>
    </row>
    <row r="10351" spans="1:4" ht="15" customHeight="1">
      <c r="A10351" s="128">
        <v>39314</v>
      </c>
      <c r="B10351" s="328" t="s">
        <v>45266</v>
      </c>
      <c r="C10351" s="128" t="s">
        <v>19428</v>
      </c>
      <c r="D10351" s="128" t="s">
        <v>19050</v>
      </c>
    </row>
    <row r="10352" spans="1:4" ht="15" customHeight="1">
      <c r="A10352" s="128">
        <v>3907</v>
      </c>
      <c r="B10352" s="328" t="s">
        <v>45267</v>
      </c>
      <c r="C10352" s="128" t="s">
        <v>19428</v>
      </c>
      <c r="D10352" s="128" t="s">
        <v>40782</v>
      </c>
    </row>
    <row r="10353" spans="1:4" ht="15" customHeight="1">
      <c r="A10353" s="128">
        <v>3889</v>
      </c>
      <c r="B10353" s="328" t="s">
        <v>45268</v>
      </c>
      <c r="C10353" s="128" t="s">
        <v>19428</v>
      </c>
      <c r="D10353" s="128" t="s">
        <v>19782</v>
      </c>
    </row>
    <row r="10354" spans="1:4" ht="15" customHeight="1">
      <c r="A10354" s="128">
        <v>3868</v>
      </c>
      <c r="B10354" s="328" t="s">
        <v>45269</v>
      </c>
      <c r="C10354" s="128" t="s">
        <v>19428</v>
      </c>
      <c r="D10354" s="128" t="s">
        <v>22005</v>
      </c>
    </row>
    <row r="10355" spans="1:4" ht="15" customHeight="1">
      <c r="A10355" s="128">
        <v>3869</v>
      </c>
      <c r="B10355" s="328" t="s">
        <v>45270</v>
      </c>
      <c r="C10355" s="128" t="s">
        <v>19428</v>
      </c>
      <c r="D10355" s="128" t="s">
        <v>48258</v>
      </c>
    </row>
    <row r="10356" spans="1:4" ht="15" customHeight="1">
      <c r="A10356" s="128">
        <v>3872</v>
      </c>
      <c r="B10356" s="328" t="s">
        <v>45271</v>
      </c>
      <c r="C10356" s="128" t="s">
        <v>19428</v>
      </c>
      <c r="D10356" s="128" t="s">
        <v>18428</v>
      </c>
    </row>
    <row r="10357" spans="1:4" ht="15" customHeight="1">
      <c r="A10357" s="128">
        <v>3850</v>
      </c>
      <c r="B10357" s="328" t="s">
        <v>45272</v>
      </c>
      <c r="C10357" s="128" t="s">
        <v>19428</v>
      </c>
      <c r="D10357" s="128" t="s">
        <v>37191</v>
      </c>
    </row>
    <row r="10358" spans="1:4" ht="15" customHeight="1">
      <c r="A10358" s="128">
        <v>38023</v>
      </c>
      <c r="B10358" s="328" t="s">
        <v>45273</v>
      </c>
      <c r="C10358" s="128" t="s">
        <v>19428</v>
      </c>
      <c r="D10358" s="128" t="s">
        <v>19248</v>
      </c>
    </row>
    <row r="10359" spans="1:4" ht="15" customHeight="1">
      <c r="A10359" s="128">
        <v>37986</v>
      </c>
      <c r="B10359" s="328" t="s">
        <v>45274</v>
      </c>
      <c r="C10359" s="128" t="s">
        <v>19428</v>
      </c>
      <c r="D10359" s="128" t="s">
        <v>19403</v>
      </c>
    </row>
    <row r="10360" spans="1:4" ht="15" customHeight="1">
      <c r="A10360" s="128">
        <v>37987</v>
      </c>
      <c r="B10360" s="328" t="s">
        <v>45275</v>
      </c>
      <c r="C10360" s="128" t="s">
        <v>19428</v>
      </c>
      <c r="D10360" s="128" t="s">
        <v>22068</v>
      </c>
    </row>
    <row r="10361" spans="1:4" ht="15" customHeight="1">
      <c r="A10361" s="128">
        <v>37988</v>
      </c>
      <c r="B10361" s="328" t="s">
        <v>45276</v>
      </c>
      <c r="C10361" s="128" t="s">
        <v>19428</v>
      </c>
      <c r="D10361" s="128" t="s">
        <v>22069</v>
      </c>
    </row>
    <row r="10362" spans="1:4" ht="15" customHeight="1">
      <c r="A10362" s="128">
        <v>21120</v>
      </c>
      <c r="B10362" s="328" t="s">
        <v>45277</v>
      </c>
      <c r="C10362" s="128" t="s">
        <v>19428</v>
      </c>
      <c r="D10362" s="128" t="s">
        <v>19037</v>
      </c>
    </row>
    <row r="10363" spans="1:4" ht="15" customHeight="1">
      <c r="A10363" s="128">
        <v>39318</v>
      </c>
      <c r="B10363" s="328" t="s">
        <v>45278</v>
      </c>
      <c r="C10363" s="128" t="s">
        <v>19428</v>
      </c>
      <c r="D10363" s="128" t="s">
        <v>18373</v>
      </c>
    </row>
    <row r="10364" spans="1:4" ht="15" customHeight="1">
      <c r="A10364" s="128">
        <v>20162</v>
      </c>
      <c r="B10364" s="328" t="s">
        <v>45279</v>
      </c>
      <c r="C10364" s="128" t="s">
        <v>19428</v>
      </c>
      <c r="D10364" s="128" t="s">
        <v>47787</v>
      </c>
    </row>
    <row r="10365" spans="1:4" ht="15" customHeight="1">
      <c r="A10365" s="128">
        <v>40366</v>
      </c>
      <c r="B10365" s="328" t="s">
        <v>45280</v>
      </c>
      <c r="C10365" s="128" t="s">
        <v>19428</v>
      </c>
      <c r="D10365" s="128" t="s">
        <v>48259</v>
      </c>
    </row>
    <row r="10366" spans="1:4" ht="15" customHeight="1">
      <c r="A10366" s="128">
        <v>40363</v>
      </c>
      <c r="B10366" s="328" t="s">
        <v>45281</v>
      </c>
      <c r="C10366" s="128" t="s">
        <v>19428</v>
      </c>
      <c r="D10366" s="128" t="s">
        <v>40683</v>
      </c>
    </row>
    <row r="10367" spans="1:4" ht="15" customHeight="1">
      <c r="A10367" s="128">
        <v>40354</v>
      </c>
      <c r="B10367" s="328" t="s">
        <v>45282</v>
      </c>
      <c r="C10367" s="128" t="s">
        <v>19428</v>
      </c>
      <c r="D10367" s="128" t="s">
        <v>19061</v>
      </c>
    </row>
    <row r="10368" spans="1:4" ht="15" customHeight="1">
      <c r="A10368" s="128">
        <v>40360</v>
      </c>
      <c r="B10368" s="328" t="s">
        <v>45283</v>
      </c>
      <c r="C10368" s="128" t="s">
        <v>19428</v>
      </c>
      <c r="D10368" s="128" t="s">
        <v>21936</v>
      </c>
    </row>
    <row r="10369" spans="1:4" ht="15" customHeight="1">
      <c r="A10369" s="128">
        <v>40372</v>
      </c>
      <c r="B10369" s="328" t="s">
        <v>45284</v>
      </c>
      <c r="C10369" s="128" t="s">
        <v>19428</v>
      </c>
      <c r="D10369" s="128" t="s">
        <v>36949</v>
      </c>
    </row>
    <row r="10370" spans="1:4" ht="15" customHeight="1">
      <c r="A10370" s="128">
        <v>40369</v>
      </c>
      <c r="B10370" s="328" t="s">
        <v>45285</v>
      </c>
      <c r="C10370" s="128" t="s">
        <v>19428</v>
      </c>
      <c r="D10370" s="128" t="s">
        <v>37497</v>
      </c>
    </row>
    <row r="10371" spans="1:4" ht="15" customHeight="1">
      <c r="A10371" s="128">
        <v>40357</v>
      </c>
      <c r="B10371" s="328" t="s">
        <v>45286</v>
      </c>
      <c r="C10371" s="128" t="s">
        <v>19428</v>
      </c>
      <c r="D10371" s="128" t="s">
        <v>36962</v>
      </c>
    </row>
    <row r="10372" spans="1:4" ht="15" customHeight="1">
      <c r="A10372" s="128">
        <v>40375</v>
      </c>
      <c r="B10372" s="328" t="s">
        <v>45287</v>
      </c>
      <c r="C10372" s="128" t="s">
        <v>19428</v>
      </c>
      <c r="D10372" s="128" t="s">
        <v>48260</v>
      </c>
    </row>
    <row r="10373" spans="1:4" ht="15" customHeight="1">
      <c r="A10373" s="128">
        <v>1893</v>
      </c>
      <c r="B10373" s="328" t="s">
        <v>45288</v>
      </c>
      <c r="C10373" s="128" t="s">
        <v>19428</v>
      </c>
      <c r="D10373" s="128" t="s">
        <v>18574</v>
      </c>
    </row>
    <row r="10374" spans="1:4" ht="15" customHeight="1">
      <c r="A10374" s="128">
        <v>1902</v>
      </c>
      <c r="B10374" s="328" t="s">
        <v>45289</v>
      </c>
      <c r="C10374" s="128" t="s">
        <v>19428</v>
      </c>
      <c r="D10374" s="128" t="s">
        <v>18686</v>
      </c>
    </row>
    <row r="10375" spans="1:4" ht="15" customHeight="1">
      <c r="A10375" s="128">
        <v>1901</v>
      </c>
      <c r="B10375" s="328" t="s">
        <v>45290</v>
      </c>
      <c r="C10375" s="128" t="s">
        <v>19428</v>
      </c>
      <c r="D10375" s="128" t="s">
        <v>18541</v>
      </c>
    </row>
    <row r="10376" spans="1:4" ht="15" customHeight="1">
      <c r="A10376" s="128">
        <v>1892</v>
      </c>
      <c r="B10376" s="328" t="s">
        <v>45291</v>
      </c>
      <c r="C10376" s="128" t="s">
        <v>19428</v>
      </c>
      <c r="D10376" s="128" t="s">
        <v>36469</v>
      </c>
    </row>
    <row r="10377" spans="1:4" ht="15" customHeight="1">
      <c r="A10377" s="128">
        <v>1907</v>
      </c>
      <c r="B10377" s="328" t="s">
        <v>45292</v>
      </c>
      <c r="C10377" s="128" t="s">
        <v>19428</v>
      </c>
      <c r="D10377" s="128" t="s">
        <v>18786</v>
      </c>
    </row>
    <row r="10378" spans="1:4" ht="15" customHeight="1">
      <c r="A10378" s="128">
        <v>1894</v>
      </c>
      <c r="B10378" s="328" t="s">
        <v>45293</v>
      </c>
      <c r="C10378" s="128" t="s">
        <v>19428</v>
      </c>
      <c r="D10378" s="128" t="s">
        <v>19084</v>
      </c>
    </row>
    <row r="10379" spans="1:4" ht="15" customHeight="1">
      <c r="A10379" s="128">
        <v>1891</v>
      </c>
      <c r="B10379" s="328" t="s">
        <v>45294</v>
      </c>
      <c r="C10379" s="128" t="s">
        <v>19428</v>
      </c>
      <c r="D10379" s="128" t="s">
        <v>18677</v>
      </c>
    </row>
    <row r="10380" spans="1:4" ht="15" customHeight="1">
      <c r="A10380" s="128">
        <v>1896</v>
      </c>
      <c r="B10380" s="328" t="s">
        <v>45295</v>
      </c>
      <c r="C10380" s="128" t="s">
        <v>19428</v>
      </c>
      <c r="D10380" s="128" t="s">
        <v>18695</v>
      </c>
    </row>
    <row r="10381" spans="1:4" ht="15" customHeight="1">
      <c r="A10381" s="128">
        <v>1895</v>
      </c>
      <c r="B10381" s="328" t="s">
        <v>45296</v>
      </c>
      <c r="C10381" s="128" t="s">
        <v>19428</v>
      </c>
      <c r="D10381" s="128" t="s">
        <v>48261</v>
      </c>
    </row>
    <row r="10382" spans="1:4" ht="15" customHeight="1">
      <c r="A10382" s="128">
        <v>2641</v>
      </c>
      <c r="B10382" s="328" t="s">
        <v>45297</v>
      </c>
      <c r="C10382" s="128" t="s">
        <v>19428</v>
      </c>
      <c r="D10382" s="128" t="s">
        <v>37977</v>
      </c>
    </row>
    <row r="10383" spans="1:4" ht="15" customHeight="1">
      <c r="A10383" s="128">
        <v>2636</v>
      </c>
      <c r="B10383" s="328" t="s">
        <v>45298</v>
      </c>
      <c r="C10383" s="128" t="s">
        <v>19428</v>
      </c>
      <c r="D10383" s="128" t="s">
        <v>18666</v>
      </c>
    </row>
    <row r="10384" spans="1:4" ht="15" customHeight="1">
      <c r="A10384" s="128">
        <v>2637</v>
      </c>
      <c r="B10384" s="328" t="s">
        <v>45299</v>
      </c>
      <c r="C10384" s="128" t="s">
        <v>19428</v>
      </c>
      <c r="D10384" s="128" t="s">
        <v>19328</v>
      </c>
    </row>
    <row r="10385" spans="1:4" ht="15" customHeight="1">
      <c r="A10385" s="128">
        <v>2638</v>
      </c>
      <c r="B10385" s="328" t="s">
        <v>45300</v>
      </c>
      <c r="C10385" s="128" t="s">
        <v>19428</v>
      </c>
      <c r="D10385" s="128" t="s">
        <v>19450</v>
      </c>
    </row>
    <row r="10386" spans="1:4" ht="15" customHeight="1">
      <c r="A10386" s="128">
        <v>2639</v>
      </c>
      <c r="B10386" s="328" t="s">
        <v>45301</v>
      </c>
      <c r="C10386" s="128" t="s">
        <v>19428</v>
      </c>
      <c r="D10386" s="128" t="s">
        <v>18463</v>
      </c>
    </row>
    <row r="10387" spans="1:4" ht="15" customHeight="1">
      <c r="A10387" s="128">
        <v>2644</v>
      </c>
      <c r="B10387" s="328" t="s">
        <v>45302</v>
      </c>
      <c r="C10387" s="128" t="s">
        <v>19428</v>
      </c>
      <c r="D10387" s="128" t="s">
        <v>18996</v>
      </c>
    </row>
    <row r="10388" spans="1:4" ht="15" customHeight="1">
      <c r="A10388" s="128">
        <v>2643</v>
      </c>
      <c r="B10388" s="328" t="s">
        <v>45303</v>
      </c>
      <c r="C10388" s="128" t="s">
        <v>19428</v>
      </c>
      <c r="D10388" s="128" t="s">
        <v>36427</v>
      </c>
    </row>
    <row r="10389" spans="1:4" ht="15" customHeight="1">
      <c r="A10389" s="128">
        <v>2640</v>
      </c>
      <c r="B10389" s="328" t="s">
        <v>45304</v>
      </c>
      <c r="C10389" s="128" t="s">
        <v>19428</v>
      </c>
      <c r="D10389" s="128" t="s">
        <v>18841</v>
      </c>
    </row>
    <row r="10390" spans="1:4" ht="15" customHeight="1">
      <c r="A10390" s="128">
        <v>2642</v>
      </c>
      <c r="B10390" s="328" t="s">
        <v>45305</v>
      </c>
      <c r="C10390" s="128" t="s">
        <v>19428</v>
      </c>
      <c r="D10390" s="128" t="s">
        <v>36945</v>
      </c>
    </row>
    <row r="10391" spans="1:4" ht="15" customHeight="1">
      <c r="A10391" s="128">
        <v>38943</v>
      </c>
      <c r="B10391" s="328" t="s">
        <v>45306</v>
      </c>
      <c r="C10391" s="128" t="s">
        <v>19428</v>
      </c>
      <c r="D10391" s="128" t="s">
        <v>18647</v>
      </c>
    </row>
    <row r="10392" spans="1:4" ht="15" customHeight="1">
      <c r="A10392" s="128">
        <v>38944</v>
      </c>
      <c r="B10392" s="328" t="s">
        <v>45307</v>
      </c>
      <c r="C10392" s="128" t="s">
        <v>19428</v>
      </c>
      <c r="D10392" s="128" t="s">
        <v>18835</v>
      </c>
    </row>
    <row r="10393" spans="1:4" ht="15" customHeight="1">
      <c r="A10393" s="128">
        <v>38945</v>
      </c>
      <c r="B10393" s="328" t="s">
        <v>45308</v>
      </c>
      <c r="C10393" s="128" t="s">
        <v>19428</v>
      </c>
      <c r="D10393" s="128" t="s">
        <v>36555</v>
      </c>
    </row>
    <row r="10394" spans="1:4" ht="15" customHeight="1">
      <c r="A10394" s="128">
        <v>38946</v>
      </c>
      <c r="B10394" s="328" t="s">
        <v>45309</v>
      </c>
      <c r="C10394" s="128" t="s">
        <v>19428</v>
      </c>
      <c r="D10394" s="128" t="s">
        <v>18929</v>
      </c>
    </row>
    <row r="10395" spans="1:4" ht="15" customHeight="1">
      <c r="A10395" s="128">
        <v>39308</v>
      </c>
      <c r="B10395" s="328" t="s">
        <v>45310</v>
      </c>
      <c r="C10395" s="128" t="s">
        <v>19428</v>
      </c>
      <c r="D10395" s="128" t="s">
        <v>37694</v>
      </c>
    </row>
    <row r="10396" spans="1:4" ht="15" customHeight="1">
      <c r="A10396" s="128">
        <v>39309</v>
      </c>
      <c r="B10396" s="328" t="s">
        <v>45311</v>
      </c>
      <c r="C10396" s="128" t="s">
        <v>19428</v>
      </c>
      <c r="D10396" s="128" t="s">
        <v>18758</v>
      </c>
    </row>
    <row r="10397" spans="1:4" ht="15" customHeight="1">
      <c r="A10397" s="128">
        <v>39310</v>
      </c>
      <c r="B10397" s="328" t="s">
        <v>45312</v>
      </c>
      <c r="C10397" s="128" t="s">
        <v>19428</v>
      </c>
      <c r="D10397" s="128" t="s">
        <v>48262</v>
      </c>
    </row>
    <row r="10398" spans="1:4" ht="15" customHeight="1">
      <c r="A10398" s="128">
        <v>39311</v>
      </c>
      <c r="B10398" s="328" t="s">
        <v>45313</v>
      </c>
      <c r="C10398" s="128" t="s">
        <v>19428</v>
      </c>
      <c r="D10398" s="128" t="s">
        <v>48263</v>
      </c>
    </row>
    <row r="10399" spans="1:4" ht="15" customHeight="1">
      <c r="A10399" s="128">
        <v>39855</v>
      </c>
      <c r="B10399" s="328" t="s">
        <v>45314</v>
      </c>
      <c r="C10399" s="128" t="s">
        <v>19428</v>
      </c>
      <c r="D10399" s="128" t="s">
        <v>37423</v>
      </c>
    </row>
    <row r="10400" spans="1:4" ht="15" customHeight="1">
      <c r="A10400" s="128">
        <v>39856</v>
      </c>
      <c r="B10400" s="328" t="s">
        <v>45315</v>
      </c>
      <c r="C10400" s="128" t="s">
        <v>19428</v>
      </c>
      <c r="D10400" s="128" t="s">
        <v>19099</v>
      </c>
    </row>
    <row r="10401" spans="1:4" ht="15" customHeight="1">
      <c r="A10401" s="128">
        <v>39857</v>
      </c>
      <c r="B10401" s="328" t="s">
        <v>45316</v>
      </c>
      <c r="C10401" s="128" t="s">
        <v>19428</v>
      </c>
      <c r="D10401" s="128" t="s">
        <v>19505</v>
      </c>
    </row>
    <row r="10402" spans="1:4" ht="15" customHeight="1">
      <c r="A10402" s="128">
        <v>39858</v>
      </c>
      <c r="B10402" s="328" t="s">
        <v>45317</v>
      </c>
      <c r="C10402" s="128" t="s">
        <v>19428</v>
      </c>
      <c r="D10402" s="128" t="s">
        <v>37826</v>
      </c>
    </row>
    <row r="10403" spans="1:4" ht="15" customHeight="1">
      <c r="A10403" s="128">
        <v>39859</v>
      </c>
      <c r="B10403" s="328" t="s">
        <v>45318</v>
      </c>
      <c r="C10403" s="128" t="s">
        <v>19428</v>
      </c>
      <c r="D10403" s="128" t="s">
        <v>36771</v>
      </c>
    </row>
    <row r="10404" spans="1:4" ht="15" customHeight="1">
      <c r="A10404" s="128">
        <v>39860</v>
      </c>
      <c r="B10404" s="328" t="s">
        <v>45319</v>
      </c>
      <c r="C10404" s="128" t="s">
        <v>19428</v>
      </c>
      <c r="D10404" s="128" t="s">
        <v>18420</v>
      </c>
    </row>
    <row r="10405" spans="1:4" ht="15" customHeight="1">
      <c r="A10405" s="128">
        <v>39861</v>
      </c>
      <c r="B10405" s="328" t="s">
        <v>45320</v>
      </c>
      <c r="C10405" s="128" t="s">
        <v>19428</v>
      </c>
      <c r="D10405" s="128" t="s">
        <v>37953</v>
      </c>
    </row>
    <row r="10406" spans="1:4" ht="15" customHeight="1">
      <c r="A10406" s="128">
        <v>38447</v>
      </c>
      <c r="B10406" s="328" t="s">
        <v>45321</v>
      </c>
      <c r="C10406" s="128" t="s">
        <v>19428</v>
      </c>
      <c r="D10406" s="128" t="s">
        <v>37978</v>
      </c>
    </row>
    <row r="10407" spans="1:4" ht="15" customHeight="1">
      <c r="A10407" s="128">
        <v>36320</v>
      </c>
      <c r="B10407" s="328" t="s">
        <v>45322</v>
      </c>
      <c r="C10407" s="128" t="s">
        <v>19428</v>
      </c>
      <c r="D10407" s="128" t="s">
        <v>19958</v>
      </c>
    </row>
    <row r="10408" spans="1:4" ht="15" customHeight="1">
      <c r="A10408" s="128">
        <v>36324</v>
      </c>
      <c r="B10408" s="328" t="s">
        <v>45323</v>
      </c>
      <c r="C10408" s="128" t="s">
        <v>19428</v>
      </c>
      <c r="D10408" s="128" t="s">
        <v>18668</v>
      </c>
    </row>
    <row r="10409" spans="1:4" ht="15" customHeight="1">
      <c r="A10409" s="128">
        <v>38441</v>
      </c>
      <c r="B10409" s="328" t="s">
        <v>45324</v>
      </c>
      <c r="C10409" s="128" t="s">
        <v>19428</v>
      </c>
      <c r="D10409" s="128" t="s">
        <v>21931</v>
      </c>
    </row>
    <row r="10410" spans="1:4" ht="15" customHeight="1">
      <c r="A10410" s="128">
        <v>38442</v>
      </c>
      <c r="B10410" s="328" t="s">
        <v>45325</v>
      </c>
      <c r="C10410" s="128" t="s">
        <v>19428</v>
      </c>
      <c r="D10410" s="128" t="s">
        <v>21605</v>
      </c>
    </row>
    <row r="10411" spans="1:4" ht="15" customHeight="1">
      <c r="A10411" s="128">
        <v>38443</v>
      </c>
      <c r="B10411" s="328" t="s">
        <v>45326</v>
      </c>
      <c r="C10411" s="128" t="s">
        <v>19428</v>
      </c>
      <c r="D10411" s="128" t="s">
        <v>37979</v>
      </c>
    </row>
    <row r="10412" spans="1:4" ht="15" customHeight="1">
      <c r="A10412" s="128">
        <v>38444</v>
      </c>
      <c r="B10412" s="328" t="s">
        <v>45327</v>
      </c>
      <c r="C10412" s="128" t="s">
        <v>19428</v>
      </c>
      <c r="D10412" s="128" t="s">
        <v>19781</v>
      </c>
    </row>
    <row r="10413" spans="1:4" ht="15" customHeight="1">
      <c r="A10413" s="128">
        <v>38445</v>
      </c>
      <c r="B10413" s="328" t="s">
        <v>45328</v>
      </c>
      <c r="C10413" s="128" t="s">
        <v>19428</v>
      </c>
      <c r="D10413" s="128" t="s">
        <v>21614</v>
      </c>
    </row>
    <row r="10414" spans="1:4" ht="15" customHeight="1">
      <c r="A10414" s="128">
        <v>38446</v>
      </c>
      <c r="B10414" s="328" t="s">
        <v>45329</v>
      </c>
      <c r="C10414" s="128" t="s">
        <v>19428</v>
      </c>
      <c r="D10414" s="128" t="s">
        <v>36780</v>
      </c>
    </row>
    <row r="10415" spans="1:4" ht="15" customHeight="1">
      <c r="A10415" s="128">
        <v>3867</v>
      </c>
      <c r="B10415" s="328" t="s">
        <v>45330</v>
      </c>
      <c r="C10415" s="128" t="s">
        <v>19428</v>
      </c>
      <c r="D10415" s="128" t="s">
        <v>48264</v>
      </c>
    </row>
    <row r="10416" spans="1:4" ht="15" customHeight="1">
      <c r="A10416" s="128">
        <v>3861</v>
      </c>
      <c r="B10416" s="328" t="s">
        <v>45331</v>
      </c>
      <c r="C10416" s="128" t="s">
        <v>19428</v>
      </c>
      <c r="D10416" s="128" t="s">
        <v>18541</v>
      </c>
    </row>
    <row r="10417" spans="1:4" ht="15" customHeight="1">
      <c r="A10417" s="128">
        <v>3904</v>
      </c>
      <c r="B10417" s="328" t="s">
        <v>45332</v>
      </c>
      <c r="C10417" s="128" t="s">
        <v>19428</v>
      </c>
      <c r="D10417" s="128" t="s">
        <v>18679</v>
      </c>
    </row>
    <row r="10418" spans="1:4" ht="15" customHeight="1">
      <c r="A10418" s="128">
        <v>3903</v>
      </c>
      <c r="B10418" s="328" t="s">
        <v>45333</v>
      </c>
      <c r="C10418" s="128" t="s">
        <v>19428</v>
      </c>
      <c r="D10418" s="128" t="s">
        <v>18438</v>
      </c>
    </row>
    <row r="10419" spans="1:4" ht="15" customHeight="1">
      <c r="A10419" s="128">
        <v>3862</v>
      </c>
      <c r="B10419" s="328" t="s">
        <v>45334</v>
      </c>
      <c r="C10419" s="128" t="s">
        <v>19428</v>
      </c>
      <c r="D10419" s="128" t="s">
        <v>19103</v>
      </c>
    </row>
    <row r="10420" spans="1:4" ht="15" customHeight="1">
      <c r="A10420" s="128">
        <v>3863</v>
      </c>
      <c r="B10420" s="328" t="s">
        <v>45335</v>
      </c>
      <c r="C10420" s="128" t="s">
        <v>19428</v>
      </c>
      <c r="D10420" s="128" t="s">
        <v>19145</v>
      </c>
    </row>
    <row r="10421" spans="1:4" ht="15" customHeight="1">
      <c r="A10421" s="128">
        <v>3864</v>
      </c>
      <c r="B10421" s="328" t="s">
        <v>45336</v>
      </c>
      <c r="C10421" s="128" t="s">
        <v>19428</v>
      </c>
      <c r="D10421" s="128" t="s">
        <v>21655</v>
      </c>
    </row>
    <row r="10422" spans="1:4" ht="15" customHeight="1">
      <c r="A10422" s="128">
        <v>3865</v>
      </c>
      <c r="B10422" s="328" t="s">
        <v>45337</v>
      </c>
      <c r="C10422" s="128" t="s">
        <v>19428</v>
      </c>
      <c r="D10422" s="128" t="s">
        <v>48170</v>
      </c>
    </row>
    <row r="10423" spans="1:4" ht="15" customHeight="1">
      <c r="A10423" s="128">
        <v>3866</v>
      </c>
      <c r="B10423" s="328" t="s">
        <v>45338</v>
      </c>
      <c r="C10423" s="128" t="s">
        <v>19428</v>
      </c>
      <c r="D10423" s="128" t="s">
        <v>48265</v>
      </c>
    </row>
    <row r="10424" spans="1:4" ht="15" customHeight="1">
      <c r="A10424" s="128">
        <v>3902</v>
      </c>
      <c r="B10424" s="328" t="s">
        <v>45339</v>
      </c>
      <c r="C10424" s="128" t="s">
        <v>19428</v>
      </c>
      <c r="D10424" s="128" t="s">
        <v>48266</v>
      </c>
    </row>
    <row r="10425" spans="1:4" ht="15" customHeight="1">
      <c r="A10425" s="128">
        <v>3878</v>
      </c>
      <c r="B10425" s="328" t="s">
        <v>45340</v>
      </c>
      <c r="C10425" s="128" t="s">
        <v>19428</v>
      </c>
      <c r="D10425" s="128" t="s">
        <v>21988</v>
      </c>
    </row>
    <row r="10426" spans="1:4" ht="15" customHeight="1">
      <c r="A10426" s="128">
        <v>3877</v>
      </c>
      <c r="B10426" s="328" t="s">
        <v>45341</v>
      </c>
      <c r="C10426" s="128" t="s">
        <v>19428</v>
      </c>
      <c r="D10426" s="128" t="s">
        <v>18768</v>
      </c>
    </row>
    <row r="10427" spans="1:4" ht="15" customHeight="1">
      <c r="A10427" s="128">
        <v>3879</v>
      </c>
      <c r="B10427" s="328" t="s">
        <v>45342</v>
      </c>
      <c r="C10427" s="128" t="s">
        <v>19428</v>
      </c>
      <c r="D10427" s="128" t="s">
        <v>19719</v>
      </c>
    </row>
    <row r="10428" spans="1:4" ht="15" customHeight="1">
      <c r="A10428" s="128">
        <v>3880</v>
      </c>
      <c r="B10428" s="328" t="s">
        <v>45343</v>
      </c>
      <c r="C10428" s="128" t="s">
        <v>19428</v>
      </c>
      <c r="D10428" s="128" t="s">
        <v>47817</v>
      </c>
    </row>
    <row r="10429" spans="1:4" ht="15" customHeight="1">
      <c r="A10429" s="128">
        <v>12892</v>
      </c>
      <c r="B10429" s="328" t="s">
        <v>45344</v>
      </c>
      <c r="C10429" s="128" t="s">
        <v>19436</v>
      </c>
      <c r="D10429" s="128" t="s">
        <v>18831</v>
      </c>
    </row>
    <row r="10430" spans="1:4" ht="15" customHeight="1">
      <c r="A10430" s="128">
        <v>3883</v>
      </c>
      <c r="B10430" s="328" t="s">
        <v>45345</v>
      </c>
      <c r="C10430" s="128" t="s">
        <v>19428</v>
      </c>
      <c r="D10430" s="128" t="s">
        <v>47571</v>
      </c>
    </row>
    <row r="10431" spans="1:4" ht="15" customHeight="1">
      <c r="A10431" s="128">
        <v>3876</v>
      </c>
      <c r="B10431" s="328" t="s">
        <v>45346</v>
      </c>
      <c r="C10431" s="128" t="s">
        <v>19428</v>
      </c>
      <c r="D10431" s="128" t="s">
        <v>19831</v>
      </c>
    </row>
    <row r="10432" spans="1:4" ht="15" customHeight="1">
      <c r="A10432" s="128">
        <v>3884</v>
      </c>
      <c r="B10432" s="328" t="s">
        <v>45347</v>
      </c>
      <c r="C10432" s="128" t="s">
        <v>19428</v>
      </c>
      <c r="D10432" s="128" t="s">
        <v>19314</v>
      </c>
    </row>
    <row r="10433" spans="1:4" ht="15" customHeight="1">
      <c r="A10433" s="128">
        <v>3837</v>
      </c>
      <c r="B10433" s="328" t="s">
        <v>45348</v>
      </c>
      <c r="C10433" s="128" t="s">
        <v>19428</v>
      </c>
      <c r="D10433" s="128" t="s">
        <v>36623</v>
      </c>
    </row>
    <row r="10434" spans="1:4" ht="15" customHeight="1">
      <c r="A10434" s="128">
        <v>3845</v>
      </c>
      <c r="B10434" s="328" t="s">
        <v>45349</v>
      </c>
      <c r="C10434" s="128" t="s">
        <v>19428</v>
      </c>
      <c r="D10434" s="128" t="s">
        <v>37472</v>
      </c>
    </row>
    <row r="10435" spans="1:4" ht="15" customHeight="1">
      <c r="A10435" s="128">
        <v>11045</v>
      </c>
      <c r="B10435" s="328" t="s">
        <v>45350</v>
      </c>
      <c r="C10435" s="128" t="s">
        <v>19428</v>
      </c>
      <c r="D10435" s="128" t="s">
        <v>37982</v>
      </c>
    </row>
    <row r="10436" spans="1:4" ht="15" customHeight="1">
      <c r="A10436" s="128">
        <v>20170</v>
      </c>
      <c r="B10436" s="328" t="s">
        <v>45351</v>
      </c>
      <c r="C10436" s="128" t="s">
        <v>19428</v>
      </c>
      <c r="D10436" s="128" t="s">
        <v>37345</v>
      </c>
    </row>
    <row r="10437" spans="1:4" ht="15" customHeight="1">
      <c r="A10437" s="128">
        <v>20171</v>
      </c>
      <c r="B10437" s="328" t="s">
        <v>45352</v>
      </c>
      <c r="C10437" s="128" t="s">
        <v>19428</v>
      </c>
      <c r="D10437" s="128" t="s">
        <v>48267</v>
      </c>
    </row>
    <row r="10438" spans="1:4" ht="15" customHeight="1">
      <c r="A10438" s="128">
        <v>20167</v>
      </c>
      <c r="B10438" s="328" t="s">
        <v>45353</v>
      </c>
      <c r="C10438" s="128" t="s">
        <v>19428</v>
      </c>
      <c r="D10438" s="128" t="s">
        <v>19249</v>
      </c>
    </row>
    <row r="10439" spans="1:4" ht="15" customHeight="1">
      <c r="A10439" s="128">
        <v>20168</v>
      </c>
      <c r="B10439" s="328" t="s">
        <v>45354</v>
      </c>
      <c r="C10439" s="128" t="s">
        <v>19428</v>
      </c>
      <c r="D10439" s="128" t="s">
        <v>18777</v>
      </c>
    </row>
    <row r="10440" spans="1:4" ht="15" customHeight="1">
      <c r="A10440" s="128">
        <v>20169</v>
      </c>
      <c r="B10440" s="328" t="s">
        <v>45355</v>
      </c>
      <c r="C10440" s="128" t="s">
        <v>19428</v>
      </c>
      <c r="D10440" s="128" t="s">
        <v>18811</v>
      </c>
    </row>
    <row r="10441" spans="1:4" ht="15" customHeight="1">
      <c r="A10441" s="128">
        <v>3899</v>
      </c>
      <c r="B10441" s="328" t="s">
        <v>45356</v>
      </c>
      <c r="C10441" s="128" t="s">
        <v>19428</v>
      </c>
      <c r="D10441" s="128" t="s">
        <v>18970</v>
      </c>
    </row>
    <row r="10442" spans="1:4" ht="15" customHeight="1">
      <c r="A10442" s="128">
        <v>38676</v>
      </c>
      <c r="B10442" s="328" t="s">
        <v>45357</v>
      </c>
      <c r="C10442" s="128" t="s">
        <v>19428</v>
      </c>
      <c r="D10442" s="128" t="s">
        <v>48268</v>
      </c>
    </row>
    <row r="10443" spans="1:4" ht="15" customHeight="1">
      <c r="A10443" s="128">
        <v>3897</v>
      </c>
      <c r="B10443" s="328" t="s">
        <v>45358</v>
      </c>
      <c r="C10443" s="128" t="s">
        <v>19428</v>
      </c>
      <c r="D10443" s="128" t="s">
        <v>48269</v>
      </c>
    </row>
    <row r="10444" spans="1:4" ht="15" customHeight="1">
      <c r="A10444" s="128">
        <v>3875</v>
      </c>
      <c r="B10444" s="328" t="s">
        <v>45359</v>
      </c>
      <c r="C10444" s="128" t="s">
        <v>19428</v>
      </c>
      <c r="D10444" s="128" t="s">
        <v>19054</v>
      </c>
    </row>
    <row r="10445" spans="1:4" ht="15" customHeight="1">
      <c r="A10445" s="128">
        <v>3898</v>
      </c>
      <c r="B10445" s="328" t="s">
        <v>45360</v>
      </c>
      <c r="C10445" s="128" t="s">
        <v>19428</v>
      </c>
      <c r="D10445" s="128" t="s">
        <v>19795</v>
      </c>
    </row>
    <row r="10446" spans="1:4" ht="15" customHeight="1">
      <c r="A10446" s="128">
        <v>3855</v>
      </c>
      <c r="B10446" s="328" t="s">
        <v>45361</v>
      </c>
      <c r="C10446" s="128" t="s">
        <v>19428</v>
      </c>
      <c r="D10446" s="128" t="s">
        <v>41486</v>
      </c>
    </row>
    <row r="10447" spans="1:4" ht="15" customHeight="1">
      <c r="A10447" s="128">
        <v>3874</v>
      </c>
      <c r="B10447" s="328" t="s">
        <v>45362</v>
      </c>
      <c r="C10447" s="128" t="s">
        <v>19428</v>
      </c>
      <c r="D10447" s="128" t="s">
        <v>36482</v>
      </c>
    </row>
    <row r="10448" spans="1:4" ht="15" customHeight="1">
      <c r="A10448" s="128">
        <v>3870</v>
      </c>
      <c r="B10448" s="328" t="s">
        <v>45363</v>
      </c>
      <c r="C10448" s="128" t="s">
        <v>19428</v>
      </c>
      <c r="D10448" s="128" t="s">
        <v>19463</v>
      </c>
    </row>
    <row r="10449" spans="1:4" ht="15" customHeight="1">
      <c r="A10449" s="128">
        <v>38678</v>
      </c>
      <c r="B10449" s="328" t="s">
        <v>45364</v>
      </c>
      <c r="C10449" s="128" t="s">
        <v>19428</v>
      </c>
      <c r="D10449" s="128" t="s">
        <v>40857</v>
      </c>
    </row>
    <row r="10450" spans="1:4" ht="15" customHeight="1">
      <c r="A10450" s="128">
        <v>3859</v>
      </c>
      <c r="B10450" s="328" t="s">
        <v>45365</v>
      </c>
      <c r="C10450" s="128" t="s">
        <v>19428</v>
      </c>
      <c r="D10450" s="128" t="s">
        <v>18480</v>
      </c>
    </row>
    <row r="10451" spans="1:4" ht="15" customHeight="1">
      <c r="A10451" s="128">
        <v>3856</v>
      </c>
      <c r="B10451" s="328" t="s">
        <v>45366</v>
      </c>
      <c r="C10451" s="128" t="s">
        <v>19428</v>
      </c>
      <c r="D10451" s="128" t="s">
        <v>36557</v>
      </c>
    </row>
    <row r="10452" spans="1:4" ht="15" customHeight="1">
      <c r="A10452" s="128">
        <v>3906</v>
      </c>
      <c r="B10452" s="328" t="s">
        <v>45367</v>
      </c>
      <c r="C10452" s="128" t="s">
        <v>19428</v>
      </c>
      <c r="D10452" s="128" t="s">
        <v>18689</v>
      </c>
    </row>
    <row r="10453" spans="1:4" ht="15" customHeight="1">
      <c r="A10453" s="128">
        <v>3860</v>
      </c>
      <c r="B10453" s="328" t="s">
        <v>45368</v>
      </c>
      <c r="C10453" s="128" t="s">
        <v>19428</v>
      </c>
      <c r="D10453" s="128" t="s">
        <v>39121</v>
      </c>
    </row>
    <row r="10454" spans="1:4" ht="15" customHeight="1">
      <c r="A10454" s="128">
        <v>3905</v>
      </c>
      <c r="B10454" s="328" t="s">
        <v>45369</v>
      </c>
      <c r="C10454" s="128" t="s">
        <v>19428</v>
      </c>
      <c r="D10454" s="128" t="s">
        <v>19116</v>
      </c>
    </row>
    <row r="10455" spans="1:4" ht="15" customHeight="1">
      <c r="A10455" s="128">
        <v>3871</v>
      </c>
      <c r="B10455" s="328" t="s">
        <v>45370</v>
      </c>
      <c r="C10455" s="128" t="s">
        <v>19428</v>
      </c>
      <c r="D10455" s="128" t="s">
        <v>42243</v>
      </c>
    </row>
    <row r="10456" spans="1:4" ht="15" customHeight="1">
      <c r="A10456" s="128">
        <v>37429</v>
      </c>
      <c r="B10456" s="328" t="s">
        <v>45371</v>
      </c>
      <c r="C10456" s="128" t="s">
        <v>19428</v>
      </c>
      <c r="D10456" s="128" t="s">
        <v>19802</v>
      </c>
    </row>
    <row r="10457" spans="1:4" ht="15" customHeight="1">
      <c r="A10457" s="128">
        <v>37426</v>
      </c>
      <c r="B10457" s="328" t="s">
        <v>45372</v>
      </c>
      <c r="C10457" s="128" t="s">
        <v>19428</v>
      </c>
      <c r="D10457" s="128" t="s">
        <v>19803</v>
      </c>
    </row>
    <row r="10458" spans="1:4" ht="15" customHeight="1">
      <c r="A10458" s="128">
        <v>37427</v>
      </c>
      <c r="B10458" s="328" t="s">
        <v>45373</v>
      </c>
      <c r="C10458" s="128" t="s">
        <v>19428</v>
      </c>
      <c r="D10458" s="128" t="s">
        <v>19804</v>
      </c>
    </row>
    <row r="10459" spans="1:4" ht="15" customHeight="1">
      <c r="A10459" s="128">
        <v>37424</v>
      </c>
      <c r="B10459" s="328" t="s">
        <v>45374</v>
      </c>
      <c r="C10459" s="128" t="s">
        <v>19428</v>
      </c>
      <c r="D10459" s="128" t="s">
        <v>18862</v>
      </c>
    </row>
    <row r="10460" spans="1:4" ht="15" customHeight="1">
      <c r="A10460" s="128">
        <v>37428</v>
      </c>
      <c r="B10460" s="328" t="s">
        <v>45375</v>
      </c>
      <c r="C10460" s="128" t="s">
        <v>19428</v>
      </c>
      <c r="D10460" s="128" t="s">
        <v>19805</v>
      </c>
    </row>
    <row r="10461" spans="1:4" ht="15" customHeight="1">
      <c r="A10461" s="128">
        <v>37425</v>
      </c>
      <c r="B10461" s="328" t="s">
        <v>45376</v>
      </c>
      <c r="C10461" s="128" t="s">
        <v>19428</v>
      </c>
      <c r="D10461" s="128" t="s">
        <v>19806</v>
      </c>
    </row>
    <row r="10462" spans="1:4" ht="15" customHeight="1">
      <c r="A10462" s="128">
        <v>11519</v>
      </c>
      <c r="B10462" s="328" t="s">
        <v>45377</v>
      </c>
      <c r="C10462" s="128" t="s">
        <v>19436</v>
      </c>
      <c r="D10462" s="128" t="s">
        <v>36444</v>
      </c>
    </row>
    <row r="10463" spans="1:4" ht="15" customHeight="1">
      <c r="A10463" s="128">
        <v>11520</v>
      </c>
      <c r="B10463" s="328" t="s">
        <v>45378</v>
      </c>
      <c r="C10463" s="128" t="s">
        <v>19436</v>
      </c>
      <c r="D10463" s="128" t="s">
        <v>48270</v>
      </c>
    </row>
    <row r="10464" spans="1:4" ht="15" customHeight="1">
      <c r="A10464" s="128">
        <v>11518</v>
      </c>
      <c r="B10464" s="328" t="s">
        <v>45379</v>
      </c>
      <c r="C10464" s="128" t="s">
        <v>19436</v>
      </c>
      <c r="D10464" s="128" t="s">
        <v>36667</v>
      </c>
    </row>
    <row r="10465" spans="1:4" ht="15" customHeight="1">
      <c r="A10465" s="128">
        <v>38473</v>
      </c>
      <c r="B10465" s="328" t="s">
        <v>45380</v>
      </c>
      <c r="C10465" s="128" t="s">
        <v>19428</v>
      </c>
      <c r="D10465" s="128" t="s">
        <v>48271</v>
      </c>
    </row>
    <row r="10466" spans="1:4" ht="15" customHeight="1">
      <c r="A10466" s="128">
        <v>4244</v>
      </c>
      <c r="B10466" s="328" t="s">
        <v>45381</v>
      </c>
      <c r="C10466" s="128" t="s">
        <v>19434</v>
      </c>
      <c r="D10466" s="128" t="s">
        <v>18613</v>
      </c>
    </row>
    <row r="10467" spans="1:4" ht="15" customHeight="1">
      <c r="A10467" s="128">
        <v>40977</v>
      </c>
      <c r="B10467" s="328" t="s">
        <v>45382</v>
      </c>
      <c r="C10467" s="128" t="s">
        <v>19435</v>
      </c>
      <c r="D10467" s="128" t="s">
        <v>48272</v>
      </c>
    </row>
    <row r="10468" spans="1:4" ht="15" customHeight="1">
      <c r="A10468" s="128">
        <v>4115</v>
      </c>
      <c r="B10468" s="328" t="s">
        <v>45383</v>
      </c>
      <c r="C10468" s="128" t="s">
        <v>19430</v>
      </c>
      <c r="D10468" s="128" t="s">
        <v>37472</v>
      </c>
    </row>
    <row r="10469" spans="1:4" ht="15" customHeight="1">
      <c r="A10469" s="128">
        <v>4119</v>
      </c>
      <c r="B10469" s="328" t="s">
        <v>45384</v>
      </c>
      <c r="C10469" s="128" t="s">
        <v>19430</v>
      </c>
      <c r="D10469" s="128" t="s">
        <v>37218</v>
      </c>
    </row>
    <row r="10470" spans="1:4" ht="15" customHeight="1">
      <c r="A10470" s="128">
        <v>2794</v>
      </c>
      <c r="B10470" s="328" t="s">
        <v>45385</v>
      </c>
      <c r="C10470" s="128" t="s">
        <v>19430</v>
      </c>
      <c r="D10470" s="128" t="s">
        <v>48273</v>
      </c>
    </row>
    <row r="10471" spans="1:4" ht="15" customHeight="1">
      <c r="A10471" s="128">
        <v>2788</v>
      </c>
      <c r="B10471" s="328" t="s">
        <v>45386</v>
      </c>
      <c r="C10471" s="128" t="s">
        <v>19430</v>
      </c>
      <c r="D10471" s="128" t="s">
        <v>48274</v>
      </c>
    </row>
    <row r="10472" spans="1:4" ht="15" customHeight="1">
      <c r="A10472" s="128">
        <v>4006</v>
      </c>
      <c r="B10472" s="328" t="s">
        <v>45387</v>
      </c>
      <c r="C10472" s="128" t="s">
        <v>19433</v>
      </c>
      <c r="D10472" s="128" t="s">
        <v>48275</v>
      </c>
    </row>
    <row r="10473" spans="1:4" ht="15" customHeight="1">
      <c r="A10473" s="128">
        <v>36151</v>
      </c>
      <c r="B10473" s="328" t="s">
        <v>45388</v>
      </c>
      <c r="C10473" s="128" t="s">
        <v>19428</v>
      </c>
      <c r="D10473" s="128" t="s">
        <v>48276</v>
      </c>
    </row>
    <row r="10474" spans="1:4" ht="15" customHeight="1">
      <c r="A10474" s="128">
        <v>37457</v>
      </c>
      <c r="B10474" s="328" t="s">
        <v>45389</v>
      </c>
      <c r="C10474" s="128" t="s">
        <v>19430</v>
      </c>
      <c r="D10474" s="128" t="s">
        <v>19054</v>
      </c>
    </row>
    <row r="10475" spans="1:4" ht="15" customHeight="1">
      <c r="A10475" s="128">
        <v>37456</v>
      </c>
      <c r="B10475" s="328" t="s">
        <v>45390</v>
      </c>
      <c r="C10475" s="128" t="s">
        <v>19430</v>
      </c>
      <c r="D10475" s="128" t="s">
        <v>37986</v>
      </c>
    </row>
    <row r="10476" spans="1:4" ht="15" customHeight="1">
      <c r="A10476" s="128">
        <v>37461</v>
      </c>
      <c r="B10476" s="328" t="s">
        <v>45391</v>
      </c>
      <c r="C10476" s="128" t="s">
        <v>19430</v>
      </c>
      <c r="D10476" s="128" t="s">
        <v>37604</v>
      </c>
    </row>
    <row r="10477" spans="1:4" ht="15" customHeight="1">
      <c r="A10477" s="128">
        <v>37460</v>
      </c>
      <c r="B10477" s="328" t="s">
        <v>45392</v>
      </c>
      <c r="C10477" s="128" t="s">
        <v>19430</v>
      </c>
      <c r="D10477" s="128" t="s">
        <v>18368</v>
      </c>
    </row>
    <row r="10478" spans="1:4" ht="15" customHeight="1">
      <c r="A10478" s="128">
        <v>37458</v>
      </c>
      <c r="B10478" s="328" t="s">
        <v>45393</v>
      </c>
      <c r="C10478" s="128" t="s">
        <v>19430</v>
      </c>
      <c r="D10478" s="128" t="s">
        <v>19312</v>
      </c>
    </row>
    <row r="10479" spans="1:4" ht="15" customHeight="1">
      <c r="A10479" s="128">
        <v>37454</v>
      </c>
      <c r="B10479" s="328" t="s">
        <v>45394</v>
      </c>
      <c r="C10479" s="128" t="s">
        <v>19430</v>
      </c>
      <c r="D10479" s="128" t="s">
        <v>19452</v>
      </c>
    </row>
    <row r="10480" spans="1:4" ht="15" customHeight="1">
      <c r="A10480" s="128">
        <v>37455</v>
      </c>
      <c r="B10480" s="328" t="s">
        <v>45395</v>
      </c>
      <c r="C10480" s="128" t="s">
        <v>19430</v>
      </c>
      <c r="D10480" s="128" t="s">
        <v>18397</v>
      </c>
    </row>
    <row r="10481" spans="1:4" ht="15" customHeight="1">
      <c r="A10481" s="128">
        <v>37459</v>
      </c>
      <c r="B10481" s="328" t="s">
        <v>45396</v>
      </c>
      <c r="C10481" s="128" t="s">
        <v>19430</v>
      </c>
      <c r="D10481" s="128" t="s">
        <v>36738</v>
      </c>
    </row>
    <row r="10482" spans="1:4" ht="15" customHeight="1">
      <c r="A10482" s="128">
        <v>21029</v>
      </c>
      <c r="B10482" s="328" t="s">
        <v>45397</v>
      </c>
      <c r="C10482" s="128" t="s">
        <v>19428</v>
      </c>
      <c r="D10482" s="128" t="s">
        <v>37987</v>
      </c>
    </row>
    <row r="10483" spans="1:4" ht="15" customHeight="1">
      <c r="A10483" s="128">
        <v>21030</v>
      </c>
      <c r="B10483" s="328" t="s">
        <v>45398</v>
      </c>
      <c r="C10483" s="128" t="s">
        <v>19428</v>
      </c>
      <c r="D10483" s="128" t="s">
        <v>21969</v>
      </c>
    </row>
    <row r="10484" spans="1:4" ht="15" customHeight="1">
      <c r="A10484" s="128">
        <v>21031</v>
      </c>
      <c r="B10484" s="328" t="s">
        <v>45399</v>
      </c>
      <c r="C10484" s="128" t="s">
        <v>19428</v>
      </c>
      <c r="D10484" s="128" t="s">
        <v>37988</v>
      </c>
    </row>
    <row r="10485" spans="1:4" ht="15" customHeight="1">
      <c r="A10485" s="128">
        <v>21032</v>
      </c>
      <c r="B10485" s="328" t="s">
        <v>45400</v>
      </c>
      <c r="C10485" s="128" t="s">
        <v>19428</v>
      </c>
      <c r="D10485" s="128" t="s">
        <v>37989</v>
      </c>
    </row>
    <row r="10486" spans="1:4" ht="15" customHeight="1">
      <c r="A10486" s="128">
        <v>37527</v>
      </c>
      <c r="B10486" s="328" t="s">
        <v>45401</v>
      </c>
      <c r="C10486" s="128" t="s">
        <v>19428</v>
      </c>
      <c r="D10486" s="128" t="s">
        <v>37990</v>
      </c>
    </row>
    <row r="10487" spans="1:4" ht="15" customHeight="1">
      <c r="A10487" s="128">
        <v>37528</v>
      </c>
      <c r="B10487" s="328" t="s">
        <v>45402</v>
      </c>
      <c r="C10487" s="128" t="s">
        <v>19428</v>
      </c>
      <c r="D10487" s="128" t="s">
        <v>37991</v>
      </c>
    </row>
    <row r="10488" spans="1:4" ht="15" customHeight="1">
      <c r="A10488" s="128">
        <v>37529</v>
      </c>
      <c r="B10488" s="328" t="s">
        <v>45403</v>
      </c>
      <c r="C10488" s="128" t="s">
        <v>19428</v>
      </c>
      <c r="D10488" s="128" t="s">
        <v>37992</v>
      </c>
    </row>
    <row r="10489" spans="1:4" ht="15" customHeight="1">
      <c r="A10489" s="128">
        <v>37530</v>
      </c>
      <c r="B10489" s="328" t="s">
        <v>45404</v>
      </c>
      <c r="C10489" s="128" t="s">
        <v>19428</v>
      </c>
      <c r="D10489" s="128" t="s">
        <v>37993</v>
      </c>
    </row>
    <row r="10490" spans="1:4" ht="15" customHeight="1">
      <c r="A10490" s="128">
        <v>21034</v>
      </c>
      <c r="B10490" s="328" t="s">
        <v>45405</v>
      </c>
      <c r="C10490" s="128" t="s">
        <v>19428</v>
      </c>
      <c r="D10490" s="128" t="s">
        <v>37994</v>
      </c>
    </row>
    <row r="10491" spans="1:4" ht="15" customHeight="1">
      <c r="A10491" s="128">
        <v>37531</v>
      </c>
      <c r="B10491" s="328" t="s">
        <v>45406</v>
      </c>
      <c r="C10491" s="128" t="s">
        <v>19428</v>
      </c>
      <c r="D10491" s="128" t="s">
        <v>37995</v>
      </c>
    </row>
    <row r="10492" spans="1:4" ht="15" customHeight="1">
      <c r="A10492" s="128">
        <v>21036</v>
      </c>
      <c r="B10492" s="328" t="s">
        <v>45407</v>
      </c>
      <c r="C10492" s="128" t="s">
        <v>19428</v>
      </c>
      <c r="D10492" s="128" t="s">
        <v>37996</v>
      </c>
    </row>
    <row r="10493" spans="1:4" ht="15" customHeight="1">
      <c r="A10493" s="128">
        <v>21037</v>
      </c>
      <c r="B10493" s="328" t="s">
        <v>45408</v>
      </c>
      <c r="C10493" s="128" t="s">
        <v>19428</v>
      </c>
      <c r="D10493" s="128" t="s">
        <v>37997</v>
      </c>
    </row>
    <row r="10494" spans="1:4" ht="15" customHeight="1">
      <c r="A10494" s="128">
        <v>20185</v>
      </c>
      <c r="B10494" s="328" t="s">
        <v>45409</v>
      </c>
      <c r="C10494" s="128" t="s">
        <v>19430</v>
      </c>
      <c r="D10494" s="128" t="s">
        <v>19961</v>
      </c>
    </row>
    <row r="10495" spans="1:4" ht="15" customHeight="1">
      <c r="A10495" s="128">
        <v>20260</v>
      </c>
      <c r="B10495" s="328" t="s">
        <v>45410</v>
      </c>
      <c r="C10495" s="128" t="s">
        <v>19428</v>
      </c>
      <c r="D10495" s="128" t="s">
        <v>18451</v>
      </c>
    </row>
    <row r="10496" spans="1:4" ht="15" customHeight="1">
      <c r="A10496" s="128">
        <v>37523</v>
      </c>
      <c r="B10496" s="328" t="s">
        <v>45411</v>
      </c>
      <c r="C10496" s="128" t="s">
        <v>19428</v>
      </c>
      <c r="D10496" s="128" t="s">
        <v>37998</v>
      </c>
    </row>
    <row r="10497" spans="1:4" ht="15" customHeight="1">
      <c r="A10497" s="128">
        <v>37515</v>
      </c>
      <c r="B10497" s="328" t="s">
        <v>45412</v>
      </c>
      <c r="C10497" s="128" t="s">
        <v>19428</v>
      </c>
      <c r="D10497" s="128" t="s">
        <v>37999</v>
      </c>
    </row>
    <row r="10498" spans="1:4" ht="15" customHeight="1">
      <c r="A10498" s="128">
        <v>12899</v>
      </c>
      <c r="B10498" s="328" t="s">
        <v>45413</v>
      </c>
      <c r="C10498" s="128" t="s">
        <v>19428</v>
      </c>
      <c r="D10498" s="128" t="s">
        <v>36508</v>
      </c>
    </row>
    <row r="10499" spans="1:4" ht="15" customHeight="1">
      <c r="A10499" s="128">
        <v>12898</v>
      </c>
      <c r="B10499" s="328" t="s">
        <v>45414</v>
      </c>
      <c r="C10499" s="128" t="s">
        <v>19428</v>
      </c>
      <c r="D10499" s="128" t="s">
        <v>38000</v>
      </c>
    </row>
    <row r="10500" spans="1:4" ht="15" customHeight="1">
      <c r="A10500" s="128">
        <v>42528</v>
      </c>
      <c r="B10500" s="328" t="s">
        <v>45415</v>
      </c>
      <c r="C10500" s="128" t="s">
        <v>19429</v>
      </c>
      <c r="D10500" s="128" t="s">
        <v>19168</v>
      </c>
    </row>
    <row r="10501" spans="1:4" ht="15" customHeight="1">
      <c r="A10501" s="128">
        <v>39696</v>
      </c>
      <c r="B10501" s="328" t="s">
        <v>45416</v>
      </c>
      <c r="C10501" s="128" t="s">
        <v>19429</v>
      </c>
      <c r="D10501" s="128" t="s">
        <v>37086</v>
      </c>
    </row>
    <row r="10502" spans="1:4" ht="15" customHeight="1">
      <c r="A10502" s="128">
        <v>39700</v>
      </c>
      <c r="B10502" s="328" t="s">
        <v>45417</v>
      </c>
      <c r="C10502" s="128" t="s">
        <v>19429</v>
      </c>
      <c r="D10502" s="128" t="s">
        <v>22048</v>
      </c>
    </row>
    <row r="10503" spans="1:4" ht="15" customHeight="1">
      <c r="A10503" s="128">
        <v>11621</v>
      </c>
      <c r="B10503" s="328" t="s">
        <v>45418</v>
      </c>
      <c r="C10503" s="128" t="s">
        <v>19429</v>
      </c>
      <c r="D10503" s="128" t="s">
        <v>48277</v>
      </c>
    </row>
    <row r="10504" spans="1:4" ht="15" customHeight="1">
      <c r="A10504" s="128">
        <v>4014</v>
      </c>
      <c r="B10504" s="328" t="s">
        <v>45419</v>
      </c>
      <c r="C10504" s="128" t="s">
        <v>19429</v>
      </c>
      <c r="D10504" s="128" t="s">
        <v>48278</v>
      </c>
    </row>
    <row r="10505" spans="1:4" ht="15" customHeight="1">
      <c r="A10505" s="128">
        <v>4015</v>
      </c>
      <c r="B10505" s="328" t="s">
        <v>45420</v>
      </c>
      <c r="C10505" s="128" t="s">
        <v>19429</v>
      </c>
      <c r="D10505" s="128" t="s">
        <v>48279</v>
      </c>
    </row>
    <row r="10506" spans="1:4" ht="15" customHeight="1">
      <c r="A10506" s="128">
        <v>4017</v>
      </c>
      <c r="B10506" s="328" t="s">
        <v>45421</v>
      </c>
      <c r="C10506" s="128" t="s">
        <v>19429</v>
      </c>
      <c r="D10506" s="128" t="s">
        <v>39107</v>
      </c>
    </row>
    <row r="10507" spans="1:4" ht="15" customHeight="1">
      <c r="A10507" s="128">
        <v>4016</v>
      </c>
      <c r="B10507" s="328" t="s">
        <v>45422</v>
      </c>
      <c r="C10507" s="128" t="s">
        <v>19429</v>
      </c>
      <c r="D10507" s="128" t="s">
        <v>48280</v>
      </c>
    </row>
    <row r="10508" spans="1:4" ht="15" customHeight="1">
      <c r="A10508" s="128">
        <v>39699</v>
      </c>
      <c r="B10508" s="328" t="s">
        <v>45423</v>
      </c>
      <c r="C10508" s="128" t="s">
        <v>19429</v>
      </c>
      <c r="D10508" s="128" t="s">
        <v>19813</v>
      </c>
    </row>
    <row r="10509" spans="1:4" ht="15" customHeight="1">
      <c r="A10509" s="128">
        <v>38544</v>
      </c>
      <c r="B10509" s="328" t="s">
        <v>45424</v>
      </c>
      <c r="C10509" s="128" t="s">
        <v>19429</v>
      </c>
      <c r="D10509" s="128" t="s">
        <v>18944</v>
      </c>
    </row>
    <row r="10510" spans="1:4" ht="15" customHeight="1">
      <c r="A10510" s="128">
        <v>38545</v>
      </c>
      <c r="B10510" s="328" t="s">
        <v>45425</v>
      </c>
      <c r="C10510" s="128" t="s">
        <v>19429</v>
      </c>
      <c r="D10510" s="128" t="s">
        <v>42184</v>
      </c>
    </row>
    <row r="10511" spans="1:4" ht="15" customHeight="1">
      <c r="A10511" s="128">
        <v>42527</v>
      </c>
      <c r="B10511" s="328" t="s">
        <v>45426</v>
      </c>
      <c r="C10511" s="128" t="s">
        <v>19429</v>
      </c>
      <c r="D10511" s="128" t="s">
        <v>18930</v>
      </c>
    </row>
    <row r="10512" spans="1:4" ht="15" customHeight="1">
      <c r="A10512" s="128">
        <v>39323</v>
      </c>
      <c r="B10512" s="328" t="s">
        <v>45427</v>
      </c>
      <c r="C10512" s="128" t="s">
        <v>19429</v>
      </c>
      <c r="D10512" s="128" t="s">
        <v>21797</v>
      </c>
    </row>
    <row r="10513" spans="1:4" ht="15" customHeight="1">
      <c r="A10513" s="128">
        <v>626</v>
      </c>
      <c r="B10513" s="328" t="s">
        <v>45428</v>
      </c>
      <c r="C10513" s="128" t="s">
        <v>19431</v>
      </c>
      <c r="D10513" s="128" t="s">
        <v>36463</v>
      </c>
    </row>
    <row r="10514" spans="1:4" ht="15" customHeight="1">
      <c r="A10514" s="128">
        <v>44504</v>
      </c>
      <c r="B10514" s="328" t="s">
        <v>45429</v>
      </c>
      <c r="C10514" s="128" t="s">
        <v>19429</v>
      </c>
      <c r="D10514" s="128" t="s">
        <v>19762</v>
      </c>
    </row>
    <row r="10515" spans="1:4" ht="15" customHeight="1">
      <c r="A10515" s="128">
        <v>44505</v>
      </c>
      <c r="B10515" s="328" t="s">
        <v>45430</v>
      </c>
      <c r="C10515" s="128" t="s">
        <v>19429</v>
      </c>
      <c r="D10515" s="128" t="s">
        <v>19809</v>
      </c>
    </row>
    <row r="10516" spans="1:4" ht="15" customHeight="1">
      <c r="A10516" s="128">
        <v>44506</v>
      </c>
      <c r="B10516" s="328" t="s">
        <v>45431</v>
      </c>
      <c r="C10516" s="128" t="s">
        <v>19429</v>
      </c>
      <c r="D10516" s="128" t="s">
        <v>18815</v>
      </c>
    </row>
    <row r="10517" spans="1:4" ht="15" customHeight="1">
      <c r="A10517" s="128">
        <v>44507</v>
      </c>
      <c r="B10517" s="328" t="s">
        <v>45432</v>
      </c>
      <c r="C10517" s="128" t="s">
        <v>19429</v>
      </c>
      <c r="D10517" s="128" t="s">
        <v>19810</v>
      </c>
    </row>
    <row r="10518" spans="1:4" ht="15" customHeight="1">
      <c r="A10518" s="128">
        <v>44508</v>
      </c>
      <c r="B10518" s="328" t="s">
        <v>45433</v>
      </c>
      <c r="C10518" s="128" t="s">
        <v>19429</v>
      </c>
      <c r="D10518" s="128" t="s">
        <v>19785</v>
      </c>
    </row>
    <row r="10519" spans="1:4" ht="15" customHeight="1">
      <c r="A10519" s="128">
        <v>44509</v>
      </c>
      <c r="B10519" s="328" t="s">
        <v>45434</v>
      </c>
      <c r="C10519" s="128" t="s">
        <v>19429</v>
      </c>
      <c r="D10519" s="128" t="s">
        <v>19811</v>
      </c>
    </row>
    <row r="10520" spans="1:4" ht="15" customHeight="1">
      <c r="A10520" s="128">
        <v>44510</v>
      </c>
      <c r="B10520" s="328" t="s">
        <v>45435</v>
      </c>
      <c r="C10520" s="128" t="s">
        <v>19429</v>
      </c>
      <c r="D10520" s="128" t="s">
        <v>19812</v>
      </c>
    </row>
    <row r="10521" spans="1:4" ht="15" customHeight="1">
      <c r="A10521" s="128">
        <v>44512</v>
      </c>
      <c r="B10521" s="328" t="s">
        <v>45436</v>
      </c>
      <c r="C10521" s="128" t="s">
        <v>19429</v>
      </c>
      <c r="D10521" s="128" t="s">
        <v>19813</v>
      </c>
    </row>
    <row r="10522" spans="1:4" ht="15" customHeight="1">
      <c r="A10522" s="128">
        <v>44513</v>
      </c>
      <c r="B10522" s="328" t="s">
        <v>45437</v>
      </c>
      <c r="C10522" s="128" t="s">
        <v>19429</v>
      </c>
      <c r="D10522" s="128" t="s">
        <v>19814</v>
      </c>
    </row>
    <row r="10523" spans="1:4" ht="15" customHeight="1">
      <c r="A10523" s="128">
        <v>44514</v>
      </c>
      <c r="B10523" s="328" t="s">
        <v>45438</v>
      </c>
      <c r="C10523" s="128" t="s">
        <v>19429</v>
      </c>
      <c r="D10523" s="128" t="s">
        <v>18637</v>
      </c>
    </row>
    <row r="10524" spans="1:4" ht="15" customHeight="1">
      <c r="A10524" s="128">
        <v>44515</v>
      </c>
      <c r="B10524" s="328" t="s">
        <v>45439</v>
      </c>
      <c r="C10524" s="128" t="s">
        <v>19429</v>
      </c>
      <c r="D10524" s="128" t="s">
        <v>19815</v>
      </c>
    </row>
    <row r="10525" spans="1:4" ht="15" customHeight="1">
      <c r="A10525" s="128">
        <v>44511</v>
      </c>
      <c r="B10525" s="328" t="s">
        <v>45440</v>
      </c>
      <c r="C10525" s="128" t="s">
        <v>19429</v>
      </c>
      <c r="D10525" s="128" t="s">
        <v>19816</v>
      </c>
    </row>
    <row r="10526" spans="1:4" ht="15" customHeight="1">
      <c r="A10526" s="128">
        <v>44516</v>
      </c>
      <c r="B10526" s="328" t="s">
        <v>45441</v>
      </c>
      <c r="C10526" s="128" t="s">
        <v>19429</v>
      </c>
      <c r="D10526" s="128" t="s">
        <v>19817</v>
      </c>
    </row>
    <row r="10527" spans="1:4" ht="15" customHeight="1">
      <c r="A10527" s="128">
        <v>44517</v>
      </c>
      <c r="B10527" s="328" t="s">
        <v>45442</v>
      </c>
      <c r="C10527" s="128" t="s">
        <v>19429</v>
      </c>
      <c r="D10527" s="128" t="s">
        <v>19818</v>
      </c>
    </row>
    <row r="10528" spans="1:4" ht="15" customHeight="1">
      <c r="A10528" s="128">
        <v>11479</v>
      </c>
      <c r="B10528" s="328" t="s">
        <v>45443</v>
      </c>
      <c r="C10528" s="128" t="s">
        <v>19428</v>
      </c>
      <c r="D10528" s="128" t="s">
        <v>21712</v>
      </c>
    </row>
    <row r="10529" spans="1:4" ht="15" customHeight="1">
      <c r="A10529" s="128">
        <v>11481</v>
      </c>
      <c r="B10529" s="328" t="s">
        <v>45444</v>
      </c>
      <c r="C10529" s="128" t="s">
        <v>19428</v>
      </c>
      <c r="D10529" s="128" t="s">
        <v>21644</v>
      </c>
    </row>
    <row r="10530" spans="1:4" ht="15" customHeight="1">
      <c r="A10530" s="128">
        <v>43609</v>
      </c>
      <c r="B10530" s="328" t="s">
        <v>45445</v>
      </c>
      <c r="C10530" s="128" t="s">
        <v>19428</v>
      </c>
      <c r="D10530" s="128" t="s">
        <v>21644</v>
      </c>
    </row>
    <row r="10531" spans="1:4" ht="15" customHeight="1">
      <c r="A10531" s="128">
        <v>11478</v>
      </c>
      <c r="B10531" s="328" t="s">
        <v>45446</v>
      </c>
      <c r="C10531" s="128" t="s">
        <v>19428</v>
      </c>
      <c r="D10531" s="128" t="s">
        <v>48217</v>
      </c>
    </row>
    <row r="10532" spans="1:4" ht="15" customHeight="1">
      <c r="A10532" s="128">
        <v>43608</v>
      </c>
      <c r="B10532" s="328" t="s">
        <v>45447</v>
      </c>
      <c r="C10532" s="128" t="s">
        <v>19428</v>
      </c>
      <c r="D10532" s="128" t="s">
        <v>48281</v>
      </c>
    </row>
    <row r="10533" spans="1:4" ht="15" customHeight="1">
      <c r="A10533" s="128">
        <v>11476</v>
      </c>
      <c r="B10533" s="328" t="s">
        <v>45448</v>
      </c>
      <c r="C10533" s="128" t="s">
        <v>19428</v>
      </c>
      <c r="D10533" s="128" t="s">
        <v>48281</v>
      </c>
    </row>
    <row r="10534" spans="1:4" ht="15" customHeight="1">
      <c r="A10534" s="128">
        <v>40637</v>
      </c>
      <c r="B10534" s="328" t="s">
        <v>45449</v>
      </c>
      <c r="C10534" s="128" t="s">
        <v>19428</v>
      </c>
      <c r="D10534" s="128" t="s">
        <v>48282</v>
      </c>
    </row>
    <row r="10535" spans="1:4" ht="15" customHeight="1">
      <c r="A10535" s="128">
        <v>13836</v>
      </c>
      <c r="B10535" s="328" t="s">
        <v>45450</v>
      </c>
      <c r="C10535" s="128" t="s">
        <v>19428</v>
      </c>
      <c r="D10535" s="128" t="s">
        <v>22078</v>
      </c>
    </row>
    <row r="10536" spans="1:4" ht="15" customHeight="1">
      <c r="A10536" s="128">
        <v>14534</v>
      </c>
      <c r="B10536" s="328" t="s">
        <v>45451</v>
      </c>
      <c r="C10536" s="128" t="s">
        <v>19428</v>
      </c>
      <c r="D10536" s="128" t="s">
        <v>22079</v>
      </c>
    </row>
    <row r="10537" spans="1:4" ht="15" customHeight="1">
      <c r="A10537" s="128">
        <v>14619</v>
      </c>
      <c r="B10537" s="328" t="s">
        <v>45452</v>
      </c>
      <c r="C10537" s="128" t="s">
        <v>19428</v>
      </c>
      <c r="D10537" s="128" t="s">
        <v>48283</v>
      </c>
    </row>
    <row r="10538" spans="1:4" ht="15" customHeight="1">
      <c r="A10538" s="128">
        <v>14535</v>
      </c>
      <c r="B10538" s="328" t="s">
        <v>45453</v>
      </c>
      <c r="C10538" s="128" t="s">
        <v>19428</v>
      </c>
      <c r="D10538" s="128" t="s">
        <v>22080</v>
      </c>
    </row>
    <row r="10539" spans="1:4" ht="15" customHeight="1">
      <c r="A10539" s="128">
        <v>39813</v>
      </c>
      <c r="B10539" s="328" t="s">
        <v>45454</v>
      </c>
      <c r="C10539" s="128" t="s">
        <v>19428</v>
      </c>
      <c r="D10539" s="128" t="s">
        <v>48284</v>
      </c>
    </row>
    <row r="10540" spans="1:4" ht="15" customHeight="1">
      <c r="A10540" s="128">
        <v>40403</v>
      </c>
      <c r="B10540" s="328" t="s">
        <v>45455</v>
      </c>
      <c r="C10540" s="128" t="s">
        <v>19428</v>
      </c>
      <c r="D10540" s="128" t="s">
        <v>38001</v>
      </c>
    </row>
    <row r="10541" spans="1:4" ht="15" customHeight="1">
      <c r="A10541" s="128">
        <v>12868</v>
      </c>
      <c r="B10541" s="328" t="s">
        <v>45456</v>
      </c>
      <c r="C10541" s="128" t="s">
        <v>19434</v>
      </c>
      <c r="D10541" s="128" t="s">
        <v>18702</v>
      </c>
    </row>
    <row r="10542" spans="1:4" ht="15" customHeight="1">
      <c r="A10542" s="128">
        <v>40916</v>
      </c>
      <c r="B10542" s="328" t="s">
        <v>45457</v>
      </c>
      <c r="C10542" s="128" t="s">
        <v>19435</v>
      </c>
      <c r="D10542" s="128" t="s">
        <v>38002</v>
      </c>
    </row>
    <row r="10543" spans="1:4" ht="15" customHeight="1">
      <c r="A10543" s="128">
        <v>4755</v>
      </c>
      <c r="B10543" s="328" t="s">
        <v>45458</v>
      </c>
      <c r="C10543" s="128" t="s">
        <v>19434</v>
      </c>
      <c r="D10543" s="128" t="s">
        <v>19845</v>
      </c>
    </row>
    <row r="10544" spans="1:4" ht="15" customHeight="1">
      <c r="A10544" s="128">
        <v>41067</v>
      </c>
      <c r="B10544" s="328" t="s">
        <v>45459</v>
      </c>
      <c r="C10544" s="128" t="s">
        <v>19435</v>
      </c>
      <c r="D10544" s="128" t="s">
        <v>38003</v>
      </c>
    </row>
    <row r="10545" spans="1:4" ht="15" customHeight="1">
      <c r="A10545" s="128">
        <v>38463</v>
      </c>
      <c r="B10545" s="328" t="s">
        <v>45460</v>
      </c>
      <c r="C10545" s="128" t="s">
        <v>19428</v>
      </c>
      <c r="D10545" s="128" t="s">
        <v>48285</v>
      </c>
    </row>
    <row r="10546" spans="1:4" ht="15" customHeight="1">
      <c r="A10546" s="128">
        <v>40703</v>
      </c>
      <c r="B10546" s="328" t="s">
        <v>45461</v>
      </c>
      <c r="C10546" s="128" t="s">
        <v>19428</v>
      </c>
      <c r="D10546" s="128" t="s">
        <v>38004</v>
      </c>
    </row>
    <row r="10547" spans="1:4" ht="15" customHeight="1">
      <c r="A10547" s="128">
        <v>14531</v>
      </c>
      <c r="B10547" s="328" t="s">
        <v>45462</v>
      </c>
      <c r="C10547" s="128" t="s">
        <v>19428</v>
      </c>
      <c r="D10547" s="128" t="s">
        <v>38005</v>
      </c>
    </row>
    <row r="10548" spans="1:4" ht="15" customHeight="1">
      <c r="A10548" s="128">
        <v>36533</v>
      </c>
      <c r="B10548" s="328" t="s">
        <v>45463</v>
      </c>
      <c r="C10548" s="128" t="s">
        <v>19428</v>
      </c>
      <c r="D10548" s="128" t="s">
        <v>38006</v>
      </c>
    </row>
    <row r="10549" spans="1:4" ht="15" customHeight="1">
      <c r="A10549" s="128">
        <v>11616</v>
      </c>
      <c r="B10549" s="328" t="s">
        <v>45464</v>
      </c>
      <c r="C10549" s="128" t="s">
        <v>19428</v>
      </c>
      <c r="D10549" s="128" t="s">
        <v>38007</v>
      </c>
    </row>
    <row r="10550" spans="1:4" ht="15" customHeight="1">
      <c r="A10550" s="128">
        <v>41898</v>
      </c>
      <c r="B10550" s="328" t="s">
        <v>45465</v>
      </c>
      <c r="C10550" s="128" t="s">
        <v>19428</v>
      </c>
      <c r="D10550" s="128" t="s">
        <v>38008</v>
      </c>
    </row>
    <row r="10551" spans="1:4" ht="15" customHeight="1">
      <c r="A10551" s="128">
        <v>13447</v>
      </c>
      <c r="B10551" s="328" t="s">
        <v>45466</v>
      </c>
      <c r="C10551" s="128" t="s">
        <v>19428</v>
      </c>
      <c r="D10551" s="128" t="s">
        <v>38009</v>
      </c>
    </row>
    <row r="10552" spans="1:4" ht="15" customHeight="1">
      <c r="A10552" s="128">
        <v>14529</v>
      </c>
      <c r="B10552" s="328" t="s">
        <v>45467</v>
      </c>
      <c r="C10552" s="128" t="s">
        <v>19428</v>
      </c>
      <c r="D10552" s="128" t="s">
        <v>38010</v>
      </c>
    </row>
    <row r="10553" spans="1:4" ht="15" customHeight="1">
      <c r="A10553" s="128">
        <v>10747</v>
      </c>
      <c r="B10553" s="328" t="s">
        <v>45468</v>
      </c>
      <c r="C10553" s="128" t="s">
        <v>19428</v>
      </c>
      <c r="D10553" s="128" t="s">
        <v>38011</v>
      </c>
    </row>
    <row r="10554" spans="1:4" ht="15" customHeight="1">
      <c r="A10554" s="128">
        <v>36141</v>
      </c>
      <c r="B10554" s="328" t="s">
        <v>45469</v>
      </c>
      <c r="C10554" s="128" t="s">
        <v>19428</v>
      </c>
      <c r="D10554" s="128" t="s">
        <v>48286</v>
      </c>
    </row>
    <row r="10555" spans="1:4" ht="15" customHeight="1">
      <c r="A10555" s="128">
        <v>43651</v>
      </c>
      <c r="B10555" s="328" t="s">
        <v>45470</v>
      </c>
      <c r="C10555" s="128" t="s">
        <v>19431</v>
      </c>
      <c r="D10555" s="128" t="s">
        <v>19200</v>
      </c>
    </row>
    <row r="10556" spans="1:4" ht="15" customHeight="1">
      <c r="A10556" s="128">
        <v>43626</v>
      </c>
      <c r="B10556" s="328" t="s">
        <v>45471</v>
      </c>
      <c r="C10556" s="128" t="s">
        <v>19431</v>
      </c>
      <c r="D10556" s="128" t="s">
        <v>18385</v>
      </c>
    </row>
    <row r="10557" spans="1:4" ht="15" customHeight="1">
      <c r="A10557" s="128">
        <v>39434</v>
      </c>
      <c r="B10557" s="328" t="s">
        <v>45472</v>
      </c>
      <c r="C10557" s="128" t="s">
        <v>19431</v>
      </c>
      <c r="D10557" s="128" t="s">
        <v>36523</v>
      </c>
    </row>
    <row r="10558" spans="1:4" ht="15" customHeight="1">
      <c r="A10558" s="128">
        <v>39433</v>
      </c>
      <c r="B10558" s="328" t="s">
        <v>45473</v>
      </c>
      <c r="C10558" s="128" t="s">
        <v>19431</v>
      </c>
      <c r="D10558" s="128" t="s">
        <v>37450</v>
      </c>
    </row>
    <row r="10559" spans="1:4" ht="15" customHeight="1">
      <c r="A10559" s="128">
        <v>4049</v>
      </c>
      <c r="B10559" s="328" t="s">
        <v>45474</v>
      </c>
      <c r="C10559" s="128" t="s">
        <v>19432</v>
      </c>
      <c r="D10559" s="128" t="s">
        <v>48287</v>
      </c>
    </row>
    <row r="10560" spans="1:4" ht="15" customHeight="1">
      <c r="A10560" s="128">
        <v>38120</v>
      </c>
      <c r="B10560" s="328" t="s">
        <v>45475</v>
      </c>
      <c r="C10560" s="128" t="s">
        <v>19431</v>
      </c>
      <c r="D10560" s="128" t="s">
        <v>48288</v>
      </c>
    </row>
    <row r="10561" spans="1:4" ht="15" customHeight="1">
      <c r="A10561" s="128">
        <v>43652</v>
      </c>
      <c r="B10561" s="328" t="s">
        <v>45476</v>
      </c>
      <c r="C10561" s="128" t="s">
        <v>19431</v>
      </c>
      <c r="D10561" s="128" t="s">
        <v>42285</v>
      </c>
    </row>
    <row r="10562" spans="1:4" ht="15" customHeight="1">
      <c r="A10562" s="128">
        <v>10498</v>
      </c>
      <c r="B10562" s="328" t="s">
        <v>45477</v>
      </c>
      <c r="C10562" s="128" t="s">
        <v>19431</v>
      </c>
      <c r="D10562" s="128" t="s">
        <v>21956</v>
      </c>
    </row>
    <row r="10563" spans="1:4" ht="15" customHeight="1">
      <c r="A10563" s="128">
        <v>4823</v>
      </c>
      <c r="B10563" s="328" t="s">
        <v>45478</v>
      </c>
      <c r="C10563" s="128" t="s">
        <v>19431</v>
      </c>
      <c r="D10563" s="128" t="s">
        <v>21986</v>
      </c>
    </row>
    <row r="10564" spans="1:4" ht="15" customHeight="1">
      <c r="A10564" s="128">
        <v>38877</v>
      </c>
      <c r="B10564" s="328" t="s">
        <v>45479</v>
      </c>
      <c r="C10564" s="128" t="s">
        <v>19431</v>
      </c>
      <c r="D10564" s="128" t="s">
        <v>19192</v>
      </c>
    </row>
    <row r="10565" spans="1:4" ht="15" customHeight="1">
      <c r="A10565" s="128">
        <v>34546</v>
      </c>
      <c r="B10565" s="328" t="s">
        <v>45480</v>
      </c>
      <c r="C10565" s="128" t="s">
        <v>19431</v>
      </c>
      <c r="D10565" s="128" t="s">
        <v>18680</v>
      </c>
    </row>
    <row r="10566" spans="1:4" ht="15" customHeight="1">
      <c r="A10566" s="128">
        <v>41387</v>
      </c>
      <c r="B10566" s="328" t="s">
        <v>45481</v>
      </c>
      <c r="C10566" s="128" t="s">
        <v>19430</v>
      </c>
      <c r="D10566" s="128" t="s">
        <v>36960</v>
      </c>
    </row>
    <row r="10567" spans="1:4" ht="15" customHeight="1">
      <c r="A10567" s="128">
        <v>41388</v>
      </c>
      <c r="B10567" s="328" t="s">
        <v>45482</v>
      </c>
      <c r="C10567" s="128" t="s">
        <v>19430</v>
      </c>
      <c r="D10567" s="128" t="s">
        <v>48289</v>
      </c>
    </row>
    <row r="10568" spans="1:4" ht="15" customHeight="1">
      <c r="A10568" s="128">
        <v>41380</v>
      </c>
      <c r="B10568" s="328" t="s">
        <v>45483</v>
      </c>
      <c r="C10568" s="128" t="s">
        <v>19428</v>
      </c>
      <c r="D10568" s="128" t="s">
        <v>48290</v>
      </c>
    </row>
    <row r="10569" spans="1:4" ht="15" customHeight="1">
      <c r="A10569" s="128">
        <v>41381</v>
      </c>
      <c r="B10569" s="328" t="s">
        <v>45484</v>
      </c>
      <c r="C10569" s="128" t="s">
        <v>19428</v>
      </c>
      <c r="D10569" s="128" t="s">
        <v>48291</v>
      </c>
    </row>
    <row r="10570" spans="1:4" ht="15" customHeight="1">
      <c r="A10570" s="128">
        <v>41382</v>
      </c>
      <c r="B10570" s="328" t="s">
        <v>45485</v>
      </c>
      <c r="C10570" s="128" t="s">
        <v>19428</v>
      </c>
      <c r="D10570" s="128" t="s">
        <v>48292</v>
      </c>
    </row>
    <row r="10571" spans="1:4" ht="15" customHeight="1">
      <c r="A10571" s="128">
        <v>41383</v>
      </c>
      <c r="B10571" s="328" t="s">
        <v>45486</v>
      </c>
      <c r="C10571" s="128" t="s">
        <v>19428</v>
      </c>
      <c r="D10571" s="128" t="s">
        <v>42063</v>
      </c>
    </row>
    <row r="10572" spans="1:4" ht="15" customHeight="1">
      <c r="A10572" s="128">
        <v>41385</v>
      </c>
      <c r="B10572" s="328" t="s">
        <v>45487</v>
      </c>
      <c r="C10572" s="128" t="s">
        <v>19428</v>
      </c>
      <c r="D10572" s="128" t="s">
        <v>48293</v>
      </c>
    </row>
    <row r="10573" spans="1:4" ht="15" customHeight="1">
      <c r="A10573" s="128">
        <v>11079</v>
      </c>
      <c r="B10573" s="328" t="s">
        <v>45488</v>
      </c>
      <c r="C10573" s="128" t="s">
        <v>19433</v>
      </c>
      <c r="D10573" s="128" t="s">
        <v>48294</v>
      </c>
    </row>
    <row r="10574" spans="1:4" ht="15" customHeight="1">
      <c r="A10574" s="128">
        <v>11082</v>
      </c>
      <c r="B10574" s="328" t="s">
        <v>45489</v>
      </c>
      <c r="C10574" s="128" t="s">
        <v>19433</v>
      </c>
      <c r="D10574" s="128" t="s">
        <v>48294</v>
      </c>
    </row>
    <row r="10575" spans="1:4" ht="15" customHeight="1">
      <c r="A10575" s="128">
        <v>4058</v>
      </c>
      <c r="B10575" s="328" t="s">
        <v>45490</v>
      </c>
      <c r="C10575" s="128" t="s">
        <v>19434</v>
      </c>
      <c r="D10575" s="128" t="s">
        <v>38078</v>
      </c>
    </row>
    <row r="10576" spans="1:4" ht="15" customHeight="1">
      <c r="A10576" s="128">
        <v>40974</v>
      </c>
      <c r="B10576" s="328" t="s">
        <v>45491</v>
      </c>
      <c r="C10576" s="128" t="s">
        <v>19435</v>
      </c>
      <c r="D10576" s="128" t="s">
        <v>48295</v>
      </c>
    </row>
    <row r="10577" spans="1:4" ht="15" customHeight="1">
      <c r="A10577" s="128">
        <v>34794</v>
      </c>
      <c r="B10577" s="328" t="s">
        <v>45492</v>
      </c>
      <c r="C10577" s="128" t="s">
        <v>19434</v>
      </c>
      <c r="D10577" s="128" t="s">
        <v>18715</v>
      </c>
    </row>
    <row r="10578" spans="1:4" ht="15" customHeight="1">
      <c r="A10578" s="128">
        <v>40925</v>
      </c>
      <c r="B10578" s="328" t="s">
        <v>45493</v>
      </c>
      <c r="C10578" s="128" t="s">
        <v>19435</v>
      </c>
      <c r="D10578" s="128" t="s">
        <v>38014</v>
      </c>
    </row>
    <row r="10579" spans="1:4" ht="15" customHeight="1">
      <c r="A10579" s="128">
        <v>13741</v>
      </c>
      <c r="B10579" s="328" t="s">
        <v>45494</v>
      </c>
      <c r="C10579" s="128" t="s">
        <v>19428</v>
      </c>
      <c r="D10579" s="128" t="s">
        <v>38015</v>
      </c>
    </row>
    <row r="10580" spans="1:4" ht="15" customHeight="1">
      <c r="A10580" s="128">
        <v>3288</v>
      </c>
      <c r="B10580" s="328" t="s">
        <v>45495</v>
      </c>
      <c r="C10580" s="128" t="s">
        <v>19430</v>
      </c>
      <c r="D10580" s="128" t="s">
        <v>18851</v>
      </c>
    </row>
    <row r="10581" spans="1:4" ht="15" customHeight="1">
      <c r="A10581" s="128">
        <v>13587</v>
      </c>
      <c r="B10581" s="328" t="s">
        <v>45496</v>
      </c>
      <c r="C10581" s="128" t="s">
        <v>19430</v>
      </c>
      <c r="D10581" s="128" t="s">
        <v>18540</v>
      </c>
    </row>
    <row r="10582" spans="1:4" ht="15" customHeight="1">
      <c r="A10582" s="128">
        <v>38598</v>
      </c>
      <c r="B10582" s="328" t="s">
        <v>45497</v>
      </c>
      <c r="C10582" s="128" t="s">
        <v>19428</v>
      </c>
      <c r="D10582" s="128" t="s">
        <v>19226</v>
      </c>
    </row>
    <row r="10583" spans="1:4" ht="15" customHeight="1">
      <c r="A10583" s="128">
        <v>38595</v>
      </c>
      <c r="B10583" s="328" t="s">
        <v>45498</v>
      </c>
      <c r="C10583" s="128" t="s">
        <v>19428</v>
      </c>
      <c r="D10583" s="128" t="s">
        <v>19358</v>
      </c>
    </row>
    <row r="10584" spans="1:4" ht="15" customHeight="1">
      <c r="A10584" s="128">
        <v>38592</v>
      </c>
      <c r="B10584" s="328" t="s">
        <v>45499</v>
      </c>
      <c r="C10584" s="128" t="s">
        <v>19428</v>
      </c>
      <c r="D10584" s="128" t="s">
        <v>39177</v>
      </c>
    </row>
    <row r="10585" spans="1:4" ht="15" customHeight="1">
      <c r="A10585" s="128">
        <v>38588</v>
      </c>
      <c r="B10585" s="328" t="s">
        <v>45500</v>
      </c>
      <c r="C10585" s="128" t="s">
        <v>19428</v>
      </c>
      <c r="D10585" s="128" t="s">
        <v>42182</v>
      </c>
    </row>
    <row r="10586" spans="1:4" ht="15" customHeight="1">
      <c r="A10586" s="128">
        <v>38593</v>
      </c>
      <c r="B10586" s="328" t="s">
        <v>45501</v>
      </c>
      <c r="C10586" s="128" t="s">
        <v>19428</v>
      </c>
      <c r="D10586" s="128" t="s">
        <v>48011</v>
      </c>
    </row>
    <row r="10587" spans="1:4" ht="15" customHeight="1">
      <c r="A10587" s="128">
        <v>38589</v>
      </c>
      <c r="B10587" s="328" t="s">
        <v>45502</v>
      </c>
      <c r="C10587" s="128" t="s">
        <v>19428</v>
      </c>
      <c r="D10587" s="128" t="s">
        <v>19336</v>
      </c>
    </row>
    <row r="10588" spans="1:4" ht="15" customHeight="1">
      <c r="A10588" s="128">
        <v>38594</v>
      </c>
      <c r="B10588" s="328" t="s">
        <v>45503</v>
      </c>
      <c r="C10588" s="128" t="s">
        <v>19428</v>
      </c>
      <c r="D10588" s="128" t="s">
        <v>48296</v>
      </c>
    </row>
    <row r="10589" spans="1:4" ht="15" customHeight="1">
      <c r="A10589" s="128">
        <v>34773</v>
      </c>
      <c r="B10589" s="328" t="s">
        <v>45504</v>
      </c>
      <c r="C10589" s="128" t="s">
        <v>19428</v>
      </c>
      <c r="D10589" s="128" t="s">
        <v>48297</v>
      </c>
    </row>
    <row r="10590" spans="1:4" ht="15" customHeight="1">
      <c r="A10590" s="128">
        <v>34769</v>
      </c>
      <c r="B10590" s="328" t="s">
        <v>45505</v>
      </c>
      <c r="C10590" s="128" t="s">
        <v>19428</v>
      </c>
      <c r="D10590" s="128" t="s">
        <v>18394</v>
      </c>
    </row>
    <row r="10591" spans="1:4" ht="15" customHeight="1">
      <c r="A10591" s="128">
        <v>34763</v>
      </c>
      <c r="B10591" s="328" t="s">
        <v>45506</v>
      </c>
      <c r="C10591" s="128" t="s">
        <v>19428</v>
      </c>
      <c r="D10591" s="128" t="s">
        <v>19452</v>
      </c>
    </row>
    <row r="10592" spans="1:4" ht="15" customHeight="1">
      <c r="A10592" s="128">
        <v>34774</v>
      </c>
      <c r="B10592" s="328" t="s">
        <v>45507</v>
      </c>
      <c r="C10592" s="128" t="s">
        <v>19428</v>
      </c>
      <c r="D10592" s="128" t="s">
        <v>19348</v>
      </c>
    </row>
    <row r="10593" spans="1:4" ht="15" customHeight="1">
      <c r="A10593" s="128">
        <v>34771</v>
      </c>
      <c r="B10593" s="328" t="s">
        <v>45508</v>
      </c>
      <c r="C10593" s="128" t="s">
        <v>19428</v>
      </c>
      <c r="D10593" s="128" t="s">
        <v>42155</v>
      </c>
    </row>
    <row r="10594" spans="1:4" ht="15" customHeight="1">
      <c r="A10594" s="128">
        <v>34764</v>
      </c>
      <c r="B10594" s="328" t="s">
        <v>45509</v>
      </c>
      <c r="C10594" s="128" t="s">
        <v>19428</v>
      </c>
      <c r="D10594" s="128" t="s">
        <v>19693</v>
      </c>
    </row>
    <row r="10595" spans="1:4" ht="15" customHeight="1">
      <c r="A10595" s="128">
        <v>34788</v>
      </c>
      <c r="B10595" s="328" t="s">
        <v>45510</v>
      </c>
      <c r="C10595" s="128" t="s">
        <v>19428</v>
      </c>
      <c r="D10595" s="128" t="s">
        <v>18646</v>
      </c>
    </row>
    <row r="10596" spans="1:4" ht="15" customHeight="1">
      <c r="A10596" s="128">
        <v>34781</v>
      </c>
      <c r="B10596" s="328" t="s">
        <v>45511</v>
      </c>
      <c r="C10596" s="128" t="s">
        <v>19428</v>
      </c>
      <c r="D10596" s="128" t="s">
        <v>19378</v>
      </c>
    </row>
    <row r="10597" spans="1:4" ht="15" customHeight="1">
      <c r="A10597" s="128">
        <v>41682</v>
      </c>
      <c r="B10597" s="328" t="s">
        <v>45512</v>
      </c>
      <c r="C10597" s="128" t="s">
        <v>19428</v>
      </c>
      <c r="D10597" s="128" t="s">
        <v>36909</v>
      </c>
    </row>
    <row r="10598" spans="1:4" ht="15" customHeight="1">
      <c r="A10598" s="128">
        <v>41683</v>
      </c>
      <c r="B10598" s="328" t="s">
        <v>45513</v>
      </c>
      <c r="C10598" s="128" t="s">
        <v>19428</v>
      </c>
      <c r="D10598" s="128" t="s">
        <v>21620</v>
      </c>
    </row>
    <row r="10599" spans="1:4" ht="15" customHeight="1">
      <c r="A10599" s="128">
        <v>41680</v>
      </c>
      <c r="B10599" s="328" t="s">
        <v>45514</v>
      </c>
      <c r="C10599" s="128" t="s">
        <v>19428</v>
      </c>
      <c r="D10599" s="128" t="s">
        <v>19667</v>
      </c>
    </row>
    <row r="10600" spans="1:4" ht="15" customHeight="1">
      <c r="A10600" s="128">
        <v>41679</v>
      </c>
      <c r="B10600" s="328" t="s">
        <v>45515</v>
      </c>
      <c r="C10600" s="128" t="s">
        <v>19428</v>
      </c>
      <c r="D10600" s="128" t="s">
        <v>37270</v>
      </c>
    </row>
    <row r="10601" spans="1:4" ht="15" customHeight="1">
      <c r="A10601" s="128">
        <v>41681</v>
      </c>
      <c r="B10601" s="328" t="s">
        <v>45516</v>
      </c>
      <c r="C10601" s="128" t="s">
        <v>19428</v>
      </c>
      <c r="D10601" s="128" t="s">
        <v>38016</v>
      </c>
    </row>
    <row r="10602" spans="1:4" ht="15" customHeight="1">
      <c r="A10602" s="128">
        <v>43386</v>
      </c>
      <c r="B10602" s="328" t="s">
        <v>45517</v>
      </c>
      <c r="C10602" s="128" t="s">
        <v>19428</v>
      </c>
      <c r="D10602" s="128" t="s">
        <v>19377</v>
      </c>
    </row>
    <row r="10603" spans="1:4" ht="15" customHeight="1">
      <c r="A10603" s="128">
        <v>4059</v>
      </c>
      <c r="B10603" s="328" t="s">
        <v>45518</v>
      </c>
      <c r="C10603" s="128" t="s">
        <v>19430</v>
      </c>
      <c r="D10603" s="128" t="s">
        <v>36909</v>
      </c>
    </row>
    <row r="10604" spans="1:4" ht="15" customHeight="1">
      <c r="A10604" s="128">
        <v>4062</v>
      </c>
      <c r="B10604" s="328" t="s">
        <v>45519</v>
      </c>
      <c r="C10604" s="128" t="s">
        <v>19428</v>
      </c>
      <c r="D10604" s="128" t="s">
        <v>36909</v>
      </c>
    </row>
    <row r="10605" spans="1:4" ht="15" customHeight="1">
      <c r="A10605" s="128">
        <v>4061</v>
      </c>
      <c r="B10605" s="328" t="s">
        <v>45520</v>
      </c>
      <c r="C10605" s="128" t="s">
        <v>19428</v>
      </c>
      <c r="D10605" s="128" t="s">
        <v>38017</v>
      </c>
    </row>
    <row r="10606" spans="1:4" ht="15" customHeight="1">
      <c r="A10606" s="128">
        <v>41315</v>
      </c>
      <c r="B10606" s="328" t="s">
        <v>45521</v>
      </c>
      <c r="C10606" s="128" t="s">
        <v>19431</v>
      </c>
      <c r="D10606" s="128" t="s">
        <v>36724</v>
      </c>
    </row>
    <row r="10607" spans="1:4" ht="15" customHeight="1">
      <c r="A10607" s="128">
        <v>43148</v>
      </c>
      <c r="B10607" s="328" t="s">
        <v>45522</v>
      </c>
      <c r="C10607" s="128" t="s">
        <v>19431</v>
      </c>
      <c r="D10607" s="128" t="s">
        <v>19635</v>
      </c>
    </row>
    <row r="10608" spans="1:4" ht="15" customHeight="1">
      <c r="A10608" s="128">
        <v>43147</v>
      </c>
      <c r="B10608" s="328" t="s">
        <v>45523</v>
      </c>
      <c r="C10608" s="128" t="s">
        <v>19431</v>
      </c>
      <c r="D10608" s="128" t="s">
        <v>39276</v>
      </c>
    </row>
    <row r="10609" spans="1:4" ht="15" customHeight="1">
      <c r="A10609" s="128">
        <v>10608</v>
      </c>
      <c r="B10609" s="328" t="s">
        <v>45524</v>
      </c>
      <c r="C10609" s="128" t="s">
        <v>19428</v>
      </c>
      <c r="D10609" s="128" t="s">
        <v>22082</v>
      </c>
    </row>
    <row r="10610" spans="1:4" ht="15" customHeight="1">
      <c r="A10610" s="128">
        <v>4069</v>
      </c>
      <c r="B10610" s="328" t="s">
        <v>45525</v>
      </c>
      <c r="C10610" s="128" t="s">
        <v>19434</v>
      </c>
      <c r="D10610" s="128" t="s">
        <v>38018</v>
      </c>
    </row>
    <row r="10611" spans="1:4" ht="15" customHeight="1">
      <c r="A10611" s="128">
        <v>40819</v>
      </c>
      <c r="B10611" s="328" t="s">
        <v>45526</v>
      </c>
      <c r="C10611" s="128" t="s">
        <v>19435</v>
      </c>
      <c r="D10611" s="128" t="s">
        <v>38019</v>
      </c>
    </row>
    <row r="10612" spans="1:4" ht="15" customHeight="1">
      <c r="A10612" s="128">
        <v>34361</v>
      </c>
      <c r="B10612" s="328" t="s">
        <v>45527</v>
      </c>
      <c r="C10612" s="128" t="s">
        <v>19431</v>
      </c>
      <c r="D10612" s="128" t="s">
        <v>19607</v>
      </c>
    </row>
    <row r="10613" spans="1:4" ht="15" customHeight="1">
      <c r="A10613" s="128">
        <v>36512</v>
      </c>
      <c r="B10613" s="328" t="s">
        <v>45528</v>
      </c>
      <c r="C10613" s="128" t="s">
        <v>19428</v>
      </c>
      <c r="D10613" s="128" t="s">
        <v>48298</v>
      </c>
    </row>
    <row r="10614" spans="1:4" ht="15" customHeight="1">
      <c r="A10614" s="128">
        <v>44478</v>
      </c>
      <c r="B10614" s="328" t="s">
        <v>45529</v>
      </c>
      <c r="C10614" s="128" t="s">
        <v>19431</v>
      </c>
      <c r="D10614" s="128" t="s">
        <v>41576</v>
      </c>
    </row>
    <row r="10615" spans="1:4" ht="15" customHeight="1">
      <c r="A10615" s="128">
        <v>44477</v>
      </c>
      <c r="B10615" s="328" t="s">
        <v>45530</v>
      </c>
      <c r="C10615" s="128" t="s">
        <v>19431</v>
      </c>
      <c r="D10615" s="128" t="s">
        <v>41576</v>
      </c>
    </row>
    <row r="10616" spans="1:4" ht="15" customHeight="1">
      <c r="A10616" s="128">
        <v>11697</v>
      </c>
      <c r="B10616" s="328" t="s">
        <v>45531</v>
      </c>
      <c r="C10616" s="128" t="s">
        <v>19428</v>
      </c>
      <c r="D10616" s="128" t="s">
        <v>48299</v>
      </c>
    </row>
    <row r="10617" spans="1:4" ht="15" customHeight="1">
      <c r="A10617" s="128">
        <v>11698</v>
      </c>
      <c r="B10617" s="328" t="s">
        <v>45532</v>
      </c>
      <c r="C10617" s="128" t="s">
        <v>19428</v>
      </c>
      <c r="D10617" s="128" t="s">
        <v>48300</v>
      </c>
    </row>
    <row r="10618" spans="1:4" ht="15" customHeight="1">
      <c r="A10618" s="128">
        <v>10432</v>
      </c>
      <c r="B10618" s="328" t="s">
        <v>45533</v>
      </c>
      <c r="C10618" s="128" t="s">
        <v>19428</v>
      </c>
      <c r="D10618" s="128" t="s">
        <v>38020</v>
      </c>
    </row>
    <row r="10619" spans="1:4" ht="15" customHeight="1">
      <c r="A10619" s="128">
        <v>11699</v>
      </c>
      <c r="B10619" s="328" t="s">
        <v>45534</v>
      </c>
      <c r="C10619" s="128" t="s">
        <v>19428</v>
      </c>
      <c r="D10619" s="128" t="s">
        <v>48301</v>
      </c>
    </row>
    <row r="10620" spans="1:4" ht="15" customHeight="1">
      <c r="A10620" s="128">
        <v>44020</v>
      </c>
      <c r="B10620" s="328" t="s">
        <v>45535</v>
      </c>
      <c r="C10620" s="128" t="s">
        <v>19428</v>
      </c>
      <c r="D10620" s="128" t="s">
        <v>38021</v>
      </c>
    </row>
    <row r="10621" spans="1:4" ht="15" customHeight="1">
      <c r="A10621" s="128">
        <v>41420</v>
      </c>
      <c r="B10621" s="328" t="s">
        <v>45536</v>
      </c>
      <c r="C10621" s="128" t="s">
        <v>19428</v>
      </c>
      <c r="D10621" s="128" t="s">
        <v>18829</v>
      </c>
    </row>
    <row r="10622" spans="1:4" ht="15" customHeight="1">
      <c r="A10622" s="128">
        <v>41422</v>
      </c>
      <c r="B10622" s="328" t="s">
        <v>45537</v>
      </c>
      <c r="C10622" s="128" t="s">
        <v>19428</v>
      </c>
      <c r="D10622" s="128" t="s">
        <v>36625</v>
      </c>
    </row>
    <row r="10623" spans="1:4" ht="15" customHeight="1">
      <c r="A10623" s="128">
        <v>41425</v>
      </c>
      <c r="B10623" s="328" t="s">
        <v>45538</v>
      </c>
      <c r="C10623" s="128" t="s">
        <v>19428</v>
      </c>
      <c r="D10623" s="128" t="s">
        <v>37542</v>
      </c>
    </row>
    <row r="10624" spans="1:4" ht="15" customHeight="1">
      <c r="A10624" s="128">
        <v>41426</v>
      </c>
      <c r="B10624" s="328" t="s">
        <v>45539</v>
      </c>
      <c r="C10624" s="128" t="s">
        <v>19428</v>
      </c>
      <c r="D10624" s="128" t="s">
        <v>36559</v>
      </c>
    </row>
    <row r="10625" spans="1:4" ht="15" customHeight="1">
      <c r="A10625" s="128">
        <v>41419</v>
      </c>
      <c r="B10625" s="328" t="s">
        <v>45540</v>
      </c>
      <c r="C10625" s="128" t="s">
        <v>19428</v>
      </c>
      <c r="D10625" s="128" t="s">
        <v>18978</v>
      </c>
    </row>
    <row r="10626" spans="1:4" ht="15" customHeight="1">
      <c r="A10626" s="128">
        <v>41421</v>
      </c>
      <c r="B10626" s="328" t="s">
        <v>45541</v>
      </c>
      <c r="C10626" s="128" t="s">
        <v>19428</v>
      </c>
      <c r="D10626" s="128" t="s">
        <v>18840</v>
      </c>
    </row>
    <row r="10627" spans="1:4" ht="15" customHeight="1">
      <c r="A10627" s="128">
        <v>41414</v>
      </c>
      <c r="B10627" s="328" t="s">
        <v>45542</v>
      </c>
      <c r="C10627" s="128" t="s">
        <v>19428</v>
      </c>
      <c r="D10627" s="128" t="s">
        <v>38022</v>
      </c>
    </row>
    <row r="10628" spans="1:4" ht="15" customHeight="1">
      <c r="A10628" s="128">
        <v>41415</v>
      </c>
      <c r="B10628" s="328" t="s">
        <v>45543</v>
      </c>
      <c r="C10628" s="128" t="s">
        <v>19428</v>
      </c>
      <c r="D10628" s="128" t="s">
        <v>36946</v>
      </c>
    </row>
    <row r="10629" spans="1:4" ht="15" customHeight="1">
      <c r="A10629" s="128">
        <v>37514</v>
      </c>
      <c r="B10629" s="328" t="s">
        <v>45544</v>
      </c>
      <c r="C10629" s="128" t="s">
        <v>19428</v>
      </c>
      <c r="D10629" s="128" t="s">
        <v>48218</v>
      </c>
    </row>
    <row r="10630" spans="1:4" ht="15" customHeight="1">
      <c r="A10630" s="128">
        <v>37519</v>
      </c>
      <c r="B10630" s="328" t="s">
        <v>45545</v>
      </c>
      <c r="C10630" s="128" t="s">
        <v>19428</v>
      </c>
      <c r="D10630" s="128" t="s">
        <v>48302</v>
      </c>
    </row>
    <row r="10631" spans="1:4" ht="15" customHeight="1">
      <c r="A10631" s="128">
        <v>37520</v>
      </c>
      <c r="B10631" s="328" t="s">
        <v>45546</v>
      </c>
      <c r="C10631" s="128" t="s">
        <v>19428</v>
      </c>
      <c r="D10631" s="128" t="s">
        <v>48303</v>
      </c>
    </row>
    <row r="10632" spans="1:4" ht="15" customHeight="1">
      <c r="A10632" s="128">
        <v>37521</v>
      </c>
      <c r="B10632" s="328" t="s">
        <v>45547</v>
      </c>
      <c r="C10632" s="128" t="s">
        <v>19428</v>
      </c>
      <c r="D10632" s="128" t="s">
        <v>48304</v>
      </c>
    </row>
    <row r="10633" spans="1:4" ht="15" customHeight="1">
      <c r="A10633" s="128">
        <v>37522</v>
      </c>
      <c r="B10633" s="328" t="s">
        <v>45548</v>
      </c>
      <c r="C10633" s="128" t="s">
        <v>19428</v>
      </c>
      <c r="D10633" s="128" t="s">
        <v>48305</v>
      </c>
    </row>
    <row r="10634" spans="1:4" ht="15" customHeight="1">
      <c r="A10634" s="128">
        <v>21109</v>
      </c>
      <c r="B10634" s="328" t="s">
        <v>45549</v>
      </c>
      <c r="C10634" s="128" t="s">
        <v>19428</v>
      </c>
      <c r="D10634" s="128" t="s">
        <v>19270</v>
      </c>
    </row>
    <row r="10635" spans="1:4" ht="15" customHeight="1">
      <c r="A10635" s="128">
        <v>37546</v>
      </c>
      <c r="B10635" s="328" t="s">
        <v>45550</v>
      </c>
      <c r="C10635" s="128" t="s">
        <v>19428</v>
      </c>
      <c r="D10635" s="128" t="s">
        <v>48306</v>
      </c>
    </row>
    <row r="10636" spans="1:4" ht="15" customHeight="1">
      <c r="A10636" s="128">
        <v>37544</v>
      </c>
      <c r="B10636" s="328" t="s">
        <v>45551</v>
      </c>
      <c r="C10636" s="128" t="s">
        <v>19428</v>
      </c>
      <c r="D10636" s="128" t="s">
        <v>48307</v>
      </c>
    </row>
    <row r="10637" spans="1:4" ht="15" customHeight="1">
      <c r="A10637" s="128">
        <v>37545</v>
      </c>
      <c r="B10637" s="328" t="s">
        <v>45552</v>
      </c>
      <c r="C10637" s="128" t="s">
        <v>19428</v>
      </c>
      <c r="D10637" s="128" t="s">
        <v>48308</v>
      </c>
    </row>
    <row r="10638" spans="1:4" ht="15" customHeight="1">
      <c r="A10638" s="128">
        <v>36793</v>
      </c>
      <c r="B10638" s="328" t="s">
        <v>45553</v>
      </c>
      <c r="C10638" s="128" t="s">
        <v>19428</v>
      </c>
      <c r="D10638" s="128" t="s">
        <v>48309</v>
      </c>
    </row>
    <row r="10639" spans="1:4" ht="15" customHeight="1">
      <c r="A10639" s="128">
        <v>11769</v>
      </c>
      <c r="B10639" s="328" t="s">
        <v>45554</v>
      </c>
      <c r="C10639" s="128" t="s">
        <v>19428</v>
      </c>
      <c r="D10639" s="128" t="s">
        <v>48310</v>
      </c>
    </row>
    <row r="10640" spans="1:4" ht="15" customHeight="1">
      <c r="A10640" s="128">
        <v>11771</v>
      </c>
      <c r="B10640" s="328" t="s">
        <v>45555</v>
      </c>
      <c r="C10640" s="128" t="s">
        <v>19428</v>
      </c>
      <c r="D10640" s="128" t="s">
        <v>48311</v>
      </c>
    </row>
    <row r="10641" spans="1:4" ht="15" customHeight="1">
      <c r="A10641" s="128">
        <v>39919</v>
      </c>
      <c r="B10641" s="328" t="s">
        <v>45556</v>
      </c>
      <c r="C10641" s="128" t="s">
        <v>19428</v>
      </c>
      <c r="D10641" s="128" t="s">
        <v>48312</v>
      </c>
    </row>
    <row r="10642" spans="1:4" ht="15" customHeight="1">
      <c r="A10642" s="128">
        <v>38385</v>
      </c>
      <c r="B10642" s="328" t="s">
        <v>45557</v>
      </c>
      <c r="C10642" s="128" t="s">
        <v>19428</v>
      </c>
      <c r="D10642" s="128" t="s">
        <v>48313</v>
      </c>
    </row>
    <row r="10643" spans="1:4" ht="15" customHeight="1">
      <c r="A10643" s="128">
        <v>36800</v>
      </c>
      <c r="B10643" s="328" t="s">
        <v>45558</v>
      </c>
      <c r="C10643" s="128" t="s">
        <v>19428</v>
      </c>
      <c r="D10643" s="128" t="s">
        <v>48314</v>
      </c>
    </row>
    <row r="10644" spans="1:4" ht="15" customHeight="1">
      <c r="A10644" s="128">
        <v>37587</v>
      </c>
      <c r="B10644" s="328" t="s">
        <v>45559</v>
      </c>
      <c r="C10644" s="128" t="s">
        <v>19428</v>
      </c>
      <c r="D10644" s="128" t="s">
        <v>48315</v>
      </c>
    </row>
    <row r="10645" spans="1:4" ht="15" customHeight="1">
      <c r="A10645" s="128">
        <v>11561</v>
      </c>
      <c r="B10645" s="328" t="s">
        <v>45560</v>
      </c>
      <c r="C10645" s="128" t="s">
        <v>19428</v>
      </c>
      <c r="D10645" s="128" t="s">
        <v>37188</v>
      </c>
    </row>
    <row r="10646" spans="1:4" ht="15" customHeight="1">
      <c r="A10646" s="128">
        <v>43604</v>
      </c>
      <c r="B10646" s="328" t="s">
        <v>45561</v>
      </c>
      <c r="C10646" s="128" t="s">
        <v>19428</v>
      </c>
      <c r="D10646" s="128" t="s">
        <v>48316</v>
      </c>
    </row>
    <row r="10647" spans="1:4" ht="15" customHeight="1">
      <c r="A10647" s="128">
        <v>11560</v>
      </c>
      <c r="B10647" s="328" t="s">
        <v>45562</v>
      </c>
      <c r="C10647" s="128" t="s">
        <v>19428</v>
      </c>
      <c r="D10647" s="128" t="s">
        <v>48317</v>
      </c>
    </row>
    <row r="10648" spans="1:4" ht="15" customHeight="1">
      <c r="A10648" s="128">
        <v>11499</v>
      </c>
      <c r="B10648" s="328" t="s">
        <v>45563</v>
      </c>
      <c r="C10648" s="128" t="s">
        <v>19428</v>
      </c>
      <c r="D10648" s="128" t="s">
        <v>48318</v>
      </c>
    </row>
    <row r="10649" spans="1:4" ht="15" customHeight="1">
      <c r="A10649" s="128">
        <v>34761</v>
      </c>
      <c r="B10649" s="328" t="s">
        <v>45564</v>
      </c>
      <c r="C10649" s="128" t="s">
        <v>19434</v>
      </c>
      <c r="D10649" s="128" t="s">
        <v>22129</v>
      </c>
    </row>
    <row r="10650" spans="1:4" ht="15" customHeight="1">
      <c r="A10650" s="128">
        <v>40924</v>
      </c>
      <c r="B10650" s="328" t="s">
        <v>45565</v>
      </c>
      <c r="C10650" s="128" t="s">
        <v>19435</v>
      </c>
      <c r="D10650" s="128" t="s">
        <v>38024</v>
      </c>
    </row>
    <row r="10651" spans="1:4" ht="15" customHeight="1">
      <c r="A10651" s="128">
        <v>40983</v>
      </c>
      <c r="B10651" s="328" t="s">
        <v>45566</v>
      </c>
      <c r="C10651" s="128" t="s">
        <v>19435</v>
      </c>
      <c r="D10651" s="128" t="s">
        <v>48319</v>
      </c>
    </row>
    <row r="10652" spans="1:4" ht="15" customHeight="1">
      <c r="A10652" s="128">
        <v>44497</v>
      </c>
      <c r="B10652" s="328" t="s">
        <v>45567</v>
      </c>
      <c r="C10652" s="128" t="s">
        <v>19434</v>
      </c>
      <c r="D10652" s="128" t="s">
        <v>19039</v>
      </c>
    </row>
    <row r="10653" spans="1:4" ht="15" customHeight="1">
      <c r="A10653" s="128">
        <v>2437</v>
      </c>
      <c r="B10653" s="328" t="s">
        <v>45568</v>
      </c>
      <c r="C10653" s="128" t="s">
        <v>19434</v>
      </c>
      <c r="D10653" s="128" t="s">
        <v>21995</v>
      </c>
    </row>
    <row r="10654" spans="1:4" ht="15" customHeight="1">
      <c r="A10654" s="128">
        <v>40921</v>
      </c>
      <c r="B10654" s="328" t="s">
        <v>45569</v>
      </c>
      <c r="C10654" s="128" t="s">
        <v>19435</v>
      </c>
      <c r="D10654" s="128" t="s">
        <v>38025</v>
      </c>
    </row>
    <row r="10655" spans="1:4" ht="15" customHeight="1">
      <c r="A10655" s="128">
        <v>14252</v>
      </c>
      <c r="B10655" s="328" t="s">
        <v>45570</v>
      </c>
      <c r="C10655" s="128" t="s">
        <v>19428</v>
      </c>
      <c r="D10655" s="128" t="s">
        <v>48320</v>
      </c>
    </row>
    <row r="10656" spans="1:4" ht="15" customHeight="1">
      <c r="A10656" s="128">
        <v>730</v>
      </c>
      <c r="B10656" s="328" t="s">
        <v>45571</v>
      </c>
      <c r="C10656" s="128" t="s">
        <v>19428</v>
      </c>
      <c r="D10656" s="128" t="s">
        <v>48321</v>
      </c>
    </row>
    <row r="10657" spans="1:4" ht="15" customHeight="1">
      <c r="A10657" s="128">
        <v>723</v>
      </c>
      <c r="B10657" s="328" t="s">
        <v>45572</v>
      </c>
      <c r="C10657" s="128" t="s">
        <v>19428</v>
      </c>
      <c r="D10657" s="128" t="s">
        <v>48322</v>
      </c>
    </row>
    <row r="10658" spans="1:4" ht="15" customHeight="1">
      <c r="A10658" s="128">
        <v>36502</v>
      </c>
      <c r="B10658" s="328" t="s">
        <v>45573</v>
      </c>
      <c r="C10658" s="128" t="s">
        <v>19428</v>
      </c>
      <c r="D10658" s="128" t="s">
        <v>48323</v>
      </c>
    </row>
    <row r="10659" spans="1:4" ht="15" customHeight="1">
      <c r="A10659" s="128">
        <v>36503</v>
      </c>
      <c r="B10659" s="328" t="s">
        <v>45574</v>
      </c>
      <c r="C10659" s="128" t="s">
        <v>19428</v>
      </c>
      <c r="D10659" s="128" t="s">
        <v>48324</v>
      </c>
    </row>
    <row r="10660" spans="1:4" ht="15" customHeight="1">
      <c r="A10660" s="128">
        <v>4090</v>
      </c>
      <c r="B10660" s="328" t="s">
        <v>45575</v>
      </c>
      <c r="C10660" s="128" t="s">
        <v>19428</v>
      </c>
      <c r="D10660" s="128" t="s">
        <v>48325</v>
      </c>
    </row>
    <row r="10661" spans="1:4" ht="15" customHeight="1">
      <c r="A10661" s="128">
        <v>13227</v>
      </c>
      <c r="B10661" s="328" t="s">
        <v>45576</v>
      </c>
      <c r="C10661" s="128" t="s">
        <v>19428</v>
      </c>
      <c r="D10661" s="128" t="s">
        <v>48326</v>
      </c>
    </row>
    <row r="10662" spans="1:4" ht="15" customHeight="1">
      <c r="A10662" s="128">
        <v>10597</v>
      </c>
      <c r="B10662" s="328" t="s">
        <v>45577</v>
      </c>
      <c r="C10662" s="128" t="s">
        <v>19428</v>
      </c>
      <c r="D10662" s="128" t="s">
        <v>48327</v>
      </c>
    </row>
    <row r="10663" spans="1:4" ht="15" customHeight="1">
      <c r="A10663" s="128">
        <v>39628</v>
      </c>
      <c r="B10663" s="328" t="s">
        <v>45578</v>
      </c>
      <c r="C10663" s="128" t="s">
        <v>19428</v>
      </c>
      <c r="D10663" s="128" t="s">
        <v>38026</v>
      </c>
    </row>
    <row r="10664" spans="1:4" ht="15" customHeight="1">
      <c r="A10664" s="128">
        <v>39404</v>
      </c>
      <c r="B10664" s="328" t="s">
        <v>45579</v>
      </c>
      <c r="C10664" s="128" t="s">
        <v>19428</v>
      </c>
      <c r="D10664" s="128" t="s">
        <v>38027</v>
      </c>
    </row>
    <row r="10665" spans="1:4" ht="15" customHeight="1">
      <c r="A10665" s="128">
        <v>39402</v>
      </c>
      <c r="B10665" s="328" t="s">
        <v>45580</v>
      </c>
      <c r="C10665" s="128" t="s">
        <v>19428</v>
      </c>
      <c r="D10665" s="128" t="s">
        <v>38028</v>
      </c>
    </row>
    <row r="10666" spans="1:4" ht="15" customHeight="1">
      <c r="A10666" s="128">
        <v>39403</v>
      </c>
      <c r="B10666" s="328" t="s">
        <v>45581</v>
      </c>
      <c r="C10666" s="128" t="s">
        <v>19428</v>
      </c>
      <c r="D10666" s="128" t="s">
        <v>38029</v>
      </c>
    </row>
    <row r="10667" spans="1:4" ht="15" customHeight="1">
      <c r="A10667" s="128">
        <v>4093</v>
      </c>
      <c r="B10667" s="328" t="s">
        <v>45582</v>
      </c>
      <c r="C10667" s="128" t="s">
        <v>19434</v>
      </c>
      <c r="D10667" s="128" t="s">
        <v>19203</v>
      </c>
    </row>
    <row r="10668" spans="1:4" ht="15" customHeight="1">
      <c r="A10668" s="128">
        <v>10512</v>
      </c>
      <c r="B10668" s="328" t="s">
        <v>45583</v>
      </c>
      <c r="C10668" s="128" t="s">
        <v>19435</v>
      </c>
      <c r="D10668" s="128" t="s">
        <v>48328</v>
      </c>
    </row>
    <row r="10669" spans="1:4" ht="15" customHeight="1">
      <c r="A10669" s="128">
        <v>20020</v>
      </c>
      <c r="B10669" s="328" t="s">
        <v>45584</v>
      </c>
      <c r="C10669" s="128" t="s">
        <v>19434</v>
      </c>
      <c r="D10669" s="128" t="s">
        <v>19502</v>
      </c>
    </row>
    <row r="10670" spans="1:4" ht="15" customHeight="1">
      <c r="A10670" s="128">
        <v>41038</v>
      </c>
      <c r="B10670" s="328" t="s">
        <v>45585</v>
      </c>
      <c r="C10670" s="128" t="s">
        <v>19435</v>
      </c>
      <c r="D10670" s="128" t="s">
        <v>48329</v>
      </c>
    </row>
    <row r="10671" spans="1:4" ht="15" customHeight="1">
      <c r="A10671" s="128">
        <v>4094</v>
      </c>
      <c r="B10671" s="328" t="s">
        <v>45586</v>
      </c>
      <c r="C10671" s="128" t="s">
        <v>19434</v>
      </c>
      <c r="D10671" s="128" t="s">
        <v>37043</v>
      </c>
    </row>
    <row r="10672" spans="1:4" ht="15" customHeight="1">
      <c r="A10672" s="128">
        <v>40988</v>
      </c>
      <c r="B10672" s="328" t="s">
        <v>45587</v>
      </c>
      <c r="C10672" s="128" t="s">
        <v>19435</v>
      </c>
      <c r="D10672" s="128" t="s">
        <v>48330</v>
      </c>
    </row>
    <row r="10673" spans="1:4" ht="15" customHeight="1">
      <c r="A10673" s="128">
        <v>4095</v>
      </c>
      <c r="B10673" s="328" t="s">
        <v>45588</v>
      </c>
      <c r="C10673" s="128" t="s">
        <v>19434</v>
      </c>
      <c r="D10673" s="128" t="s">
        <v>41574</v>
      </c>
    </row>
    <row r="10674" spans="1:4" ht="15" customHeight="1">
      <c r="A10674" s="128">
        <v>40990</v>
      </c>
      <c r="B10674" s="328" t="s">
        <v>45589</v>
      </c>
      <c r="C10674" s="128" t="s">
        <v>19435</v>
      </c>
      <c r="D10674" s="128" t="s">
        <v>48331</v>
      </c>
    </row>
    <row r="10675" spans="1:4" ht="15" customHeight="1">
      <c r="A10675" s="128">
        <v>4097</v>
      </c>
      <c r="B10675" s="328" t="s">
        <v>45590</v>
      </c>
      <c r="C10675" s="128" t="s">
        <v>19434</v>
      </c>
      <c r="D10675" s="128" t="s">
        <v>18497</v>
      </c>
    </row>
    <row r="10676" spans="1:4" ht="15" customHeight="1">
      <c r="A10676" s="128">
        <v>40994</v>
      </c>
      <c r="B10676" s="328" t="s">
        <v>45591</v>
      </c>
      <c r="C10676" s="128" t="s">
        <v>19435</v>
      </c>
      <c r="D10676" s="128" t="s">
        <v>48332</v>
      </c>
    </row>
    <row r="10677" spans="1:4" ht="15" customHeight="1">
      <c r="A10677" s="128">
        <v>4096</v>
      </c>
      <c r="B10677" s="328" t="s">
        <v>45592</v>
      </c>
      <c r="C10677" s="128" t="s">
        <v>19434</v>
      </c>
      <c r="D10677" s="128" t="s">
        <v>37141</v>
      </c>
    </row>
    <row r="10678" spans="1:4" ht="15" customHeight="1">
      <c r="A10678" s="128">
        <v>40992</v>
      </c>
      <c r="B10678" s="328" t="s">
        <v>45593</v>
      </c>
      <c r="C10678" s="128" t="s">
        <v>19435</v>
      </c>
      <c r="D10678" s="128" t="s">
        <v>48333</v>
      </c>
    </row>
    <row r="10679" spans="1:4" ht="15" customHeight="1">
      <c r="A10679" s="128">
        <v>4114</v>
      </c>
      <c r="B10679" s="328" t="s">
        <v>45594</v>
      </c>
      <c r="C10679" s="128" t="s">
        <v>19428</v>
      </c>
      <c r="D10679" s="128" t="s">
        <v>38030</v>
      </c>
    </row>
    <row r="10680" spans="1:4" ht="15" customHeight="1">
      <c r="A10680" s="128">
        <v>36797</v>
      </c>
      <c r="B10680" s="328" t="s">
        <v>45595</v>
      </c>
      <c r="C10680" s="128" t="s">
        <v>19428</v>
      </c>
      <c r="D10680" s="128" t="s">
        <v>22094</v>
      </c>
    </row>
    <row r="10681" spans="1:4" ht="15" customHeight="1">
      <c r="A10681" s="128">
        <v>4107</v>
      </c>
      <c r="B10681" s="328" t="s">
        <v>45596</v>
      </c>
      <c r="C10681" s="128" t="s">
        <v>19428</v>
      </c>
      <c r="D10681" s="128" t="s">
        <v>38031</v>
      </c>
    </row>
    <row r="10682" spans="1:4" ht="15" customHeight="1">
      <c r="A10682" s="128">
        <v>4102</v>
      </c>
      <c r="B10682" s="328" t="s">
        <v>45597</v>
      </c>
      <c r="C10682" s="128" t="s">
        <v>19428</v>
      </c>
      <c r="D10682" s="128" t="s">
        <v>38032</v>
      </c>
    </row>
    <row r="10683" spans="1:4" ht="15" customHeight="1">
      <c r="A10683" s="128">
        <v>36799</v>
      </c>
      <c r="B10683" s="328" t="s">
        <v>45598</v>
      </c>
      <c r="C10683" s="128" t="s">
        <v>19428</v>
      </c>
      <c r="D10683" s="128" t="s">
        <v>21958</v>
      </c>
    </row>
    <row r="10684" spans="1:4" ht="15" customHeight="1">
      <c r="A10684" s="128">
        <v>2747</v>
      </c>
      <c r="B10684" s="328" t="s">
        <v>45599</v>
      </c>
      <c r="C10684" s="128" t="s">
        <v>19430</v>
      </c>
      <c r="D10684" s="128" t="s">
        <v>48334</v>
      </c>
    </row>
    <row r="10685" spans="1:4" ht="15" customHeight="1">
      <c r="A10685" s="128">
        <v>21138</v>
      </c>
      <c r="B10685" s="328" t="s">
        <v>45600</v>
      </c>
      <c r="C10685" s="128" t="s">
        <v>19430</v>
      </c>
      <c r="D10685" s="128" t="s">
        <v>18977</v>
      </c>
    </row>
    <row r="10686" spans="1:4" ht="15" customHeight="1">
      <c r="A10686" s="128">
        <v>10826</v>
      </c>
      <c r="B10686" s="328" t="s">
        <v>45601</v>
      </c>
      <c r="C10686" s="128" t="s">
        <v>19428</v>
      </c>
      <c r="D10686" s="128" t="s">
        <v>48335</v>
      </c>
    </row>
    <row r="10687" spans="1:4" ht="15" customHeight="1">
      <c r="A10687" s="128">
        <v>365</v>
      </c>
      <c r="B10687" s="328" t="s">
        <v>45602</v>
      </c>
      <c r="C10687" s="128" t="s">
        <v>19428</v>
      </c>
      <c r="D10687" s="128" t="s">
        <v>38768</v>
      </c>
    </row>
    <row r="10688" spans="1:4" ht="15" customHeight="1">
      <c r="A10688" s="128">
        <v>38639</v>
      </c>
      <c r="B10688" s="328" t="s">
        <v>45603</v>
      </c>
      <c r="C10688" s="128" t="s">
        <v>19428</v>
      </c>
      <c r="D10688" s="128" t="s">
        <v>48336</v>
      </c>
    </row>
    <row r="10689" spans="1:4" ht="15" customHeight="1">
      <c r="A10689" s="128">
        <v>38640</v>
      </c>
      <c r="B10689" s="328" t="s">
        <v>45604</v>
      </c>
      <c r="C10689" s="128" t="s">
        <v>19428</v>
      </c>
      <c r="D10689" s="128" t="s">
        <v>18392</v>
      </c>
    </row>
    <row r="10690" spans="1:4" ht="15" customHeight="1">
      <c r="A10690" s="128">
        <v>358</v>
      </c>
      <c r="B10690" s="328" t="s">
        <v>45605</v>
      </c>
      <c r="C10690" s="128" t="s">
        <v>19428</v>
      </c>
      <c r="D10690" s="128" t="s">
        <v>48337</v>
      </c>
    </row>
    <row r="10691" spans="1:4" ht="15" customHeight="1">
      <c r="A10691" s="128">
        <v>359</v>
      </c>
      <c r="B10691" s="328" t="s">
        <v>45606</v>
      </c>
      <c r="C10691" s="128" t="s">
        <v>19428</v>
      </c>
      <c r="D10691" s="128" t="s">
        <v>48338</v>
      </c>
    </row>
    <row r="10692" spans="1:4" ht="15" customHeight="1">
      <c r="A10692" s="128">
        <v>38641</v>
      </c>
      <c r="B10692" s="328" t="s">
        <v>45607</v>
      </c>
      <c r="C10692" s="128" t="s">
        <v>19428</v>
      </c>
      <c r="D10692" s="128" t="s">
        <v>48339</v>
      </c>
    </row>
    <row r="10693" spans="1:4" ht="15" customHeight="1">
      <c r="A10693" s="128">
        <v>360</v>
      </c>
      <c r="B10693" s="328" t="s">
        <v>45608</v>
      </c>
      <c r="C10693" s="128" t="s">
        <v>19428</v>
      </c>
      <c r="D10693" s="128" t="s">
        <v>37405</v>
      </c>
    </row>
    <row r="10694" spans="1:4" ht="15" customHeight="1">
      <c r="A10694" s="128">
        <v>42430</v>
      </c>
      <c r="B10694" s="328" t="s">
        <v>45609</v>
      </c>
      <c r="C10694" s="128" t="s">
        <v>19428</v>
      </c>
      <c r="D10694" s="128" t="s">
        <v>38033</v>
      </c>
    </row>
    <row r="10695" spans="1:4" ht="15" customHeight="1">
      <c r="A10695" s="128">
        <v>4214</v>
      </c>
      <c r="B10695" s="328" t="s">
        <v>45610</v>
      </c>
      <c r="C10695" s="128" t="s">
        <v>19428</v>
      </c>
      <c r="D10695" s="128" t="s">
        <v>18739</v>
      </c>
    </row>
    <row r="10696" spans="1:4" ht="15" customHeight="1">
      <c r="A10696" s="128">
        <v>4215</v>
      </c>
      <c r="B10696" s="328" t="s">
        <v>45611</v>
      </c>
      <c r="C10696" s="128" t="s">
        <v>19428</v>
      </c>
      <c r="D10696" s="128" t="s">
        <v>18826</v>
      </c>
    </row>
    <row r="10697" spans="1:4" ht="15" customHeight="1">
      <c r="A10697" s="128">
        <v>4210</v>
      </c>
      <c r="B10697" s="328" t="s">
        <v>45612</v>
      </c>
      <c r="C10697" s="128" t="s">
        <v>19428</v>
      </c>
      <c r="D10697" s="128" t="s">
        <v>19828</v>
      </c>
    </row>
    <row r="10698" spans="1:4" ht="15" customHeight="1">
      <c r="A10698" s="128">
        <v>4212</v>
      </c>
      <c r="B10698" s="328" t="s">
        <v>45613</v>
      </c>
      <c r="C10698" s="128" t="s">
        <v>19428</v>
      </c>
      <c r="D10698" s="128" t="s">
        <v>37295</v>
      </c>
    </row>
    <row r="10699" spans="1:4" ht="15" customHeight="1">
      <c r="A10699" s="128">
        <v>4213</v>
      </c>
      <c r="B10699" s="328" t="s">
        <v>45614</v>
      </c>
      <c r="C10699" s="128" t="s">
        <v>19428</v>
      </c>
      <c r="D10699" s="128" t="s">
        <v>19381</v>
      </c>
    </row>
    <row r="10700" spans="1:4" ht="15" customHeight="1">
      <c r="A10700" s="128">
        <v>4211</v>
      </c>
      <c r="B10700" s="328" t="s">
        <v>45615</v>
      </c>
      <c r="C10700" s="128" t="s">
        <v>19428</v>
      </c>
      <c r="D10700" s="128" t="s">
        <v>19492</v>
      </c>
    </row>
    <row r="10701" spans="1:4" ht="15" customHeight="1">
      <c r="A10701" s="128">
        <v>4209</v>
      </c>
      <c r="B10701" s="328" t="s">
        <v>45616</v>
      </c>
      <c r="C10701" s="128" t="s">
        <v>19428</v>
      </c>
      <c r="D10701" s="128" t="s">
        <v>21803</v>
      </c>
    </row>
    <row r="10702" spans="1:4" ht="15" customHeight="1">
      <c r="A10702" s="128">
        <v>4180</v>
      </c>
      <c r="B10702" s="328" t="s">
        <v>45617</v>
      </c>
      <c r="C10702" s="128" t="s">
        <v>19428</v>
      </c>
      <c r="D10702" s="128" t="s">
        <v>18737</v>
      </c>
    </row>
    <row r="10703" spans="1:4" ht="15" customHeight="1">
      <c r="A10703" s="128">
        <v>4177</v>
      </c>
      <c r="B10703" s="328" t="s">
        <v>45618</v>
      </c>
      <c r="C10703" s="128" t="s">
        <v>19428</v>
      </c>
      <c r="D10703" s="128" t="s">
        <v>19142</v>
      </c>
    </row>
    <row r="10704" spans="1:4" ht="15" customHeight="1">
      <c r="A10704" s="128">
        <v>4179</v>
      </c>
      <c r="B10704" s="328" t="s">
        <v>45619</v>
      </c>
      <c r="C10704" s="128" t="s">
        <v>19428</v>
      </c>
      <c r="D10704" s="128" t="s">
        <v>19015</v>
      </c>
    </row>
    <row r="10705" spans="1:4" ht="15" customHeight="1">
      <c r="A10705" s="128">
        <v>4208</v>
      </c>
      <c r="B10705" s="328" t="s">
        <v>45620</v>
      </c>
      <c r="C10705" s="128" t="s">
        <v>19428</v>
      </c>
      <c r="D10705" s="128" t="s">
        <v>21845</v>
      </c>
    </row>
    <row r="10706" spans="1:4" ht="15" customHeight="1">
      <c r="A10706" s="128">
        <v>4181</v>
      </c>
      <c r="B10706" s="328" t="s">
        <v>45621</v>
      </c>
      <c r="C10706" s="128" t="s">
        <v>19428</v>
      </c>
      <c r="D10706" s="128" t="s">
        <v>18431</v>
      </c>
    </row>
    <row r="10707" spans="1:4" ht="15" customHeight="1">
      <c r="A10707" s="128">
        <v>4178</v>
      </c>
      <c r="B10707" s="328" t="s">
        <v>45622</v>
      </c>
      <c r="C10707" s="128" t="s">
        <v>19428</v>
      </c>
      <c r="D10707" s="128" t="s">
        <v>18401</v>
      </c>
    </row>
    <row r="10708" spans="1:4" ht="15" customHeight="1">
      <c r="A10708" s="128">
        <v>4182</v>
      </c>
      <c r="B10708" s="328" t="s">
        <v>45623</v>
      </c>
      <c r="C10708" s="128" t="s">
        <v>19428</v>
      </c>
      <c r="D10708" s="128" t="s">
        <v>38034</v>
      </c>
    </row>
    <row r="10709" spans="1:4" ht="15" customHeight="1">
      <c r="A10709" s="128">
        <v>4183</v>
      </c>
      <c r="B10709" s="328" t="s">
        <v>45624</v>
      </c>
      <c r="C10709" s="128" t="s">
        <v>19428</v>
      </c>
      <c r="D10709" s="128" t="s">
        <v>38035</v>
      </c>
    </row>
    <row r="10710" spans="1:4" ht="15" customHeight="1">
      <c r="A10710" s="128">
        <v>4184</v>
      </c>
      <c r="B10710" s="328" t="s">
        <v>45625</v>
      </c>
      <c r="C10710" s="128" t="s">
        <v>19428</v>
      </c>
      <c r="D10710" s="128" t="s">
        <v>38036</v>
      </c>
    </row>
    <row r="10711" spans="1:4" ht="15" customHeight="1">
      <c r="A10711" s="128">
        <v>4185</v>
      </c>
      <c r="B10711" s="328" t="s">
        <v>45626</v>
      </c>
      <c r="C10711" s="128" t="s">
        <v>19428</v>
      </c>
      <c r="D10711" s="128" t="s">
        <v>38037</v>
      </c>
    </row>
    <row r="10712" spans="1:4" ht="15" customHeight="1">
      <c r="A10712" s="128">
        <v>4205</v>
      </c>
      <c r="B10712" s="328" t="s">
        <v>45627</v>
      </c>
      <c r="C10712" s="128" t="s">
        <v>19428</v>
      </c>
      <c r="D10712" s="128" t="s">
        <v>36784</v>
      </c>
    </row>
    <row r="10713" spans="1:4" ht="15" customHeight="1">
      <c r="A10713" s="128">
        <v>4192</v>
      </c>
      <c r="B10713" s="328" t="s">
        <v>45628</v>
      </c>
      <c r="C10713" s="128" t="s">
        <v>19428</v>
      </c>
      <c r="D10713" s="128" t="s">
        <v>36784</v>
      </c>
    </row>
    <row r="10714" spans="1:4" ht="15" customHeight="1">
      <c r="A10714" s="128">
        <v>4191</v>
      </c>
      <c r="B10714" s="328" t="s">
        <v>45629</v>
      </c>
      <c r="C10714" s="128" t="s">
        <v>19428</v>
      </c>
      <c r="D10714" s="128" t="s">
        <v>36784</v>
      </c>
    </row>
    <row r="10715" spans="1:4" ht="15" customHeight="1">
      <c r="A10715" s="128">
        <v>4207</v>
      </c>
      <c r="B10715" s="328" t="s">
        <v>45630</v>
      </c>
      <c r="C10715" s="128" t="s">
        <v>19428</v>
      </c>
      <c r="D10715" s="128" t="s">
        <v>19391</v>
      </c>
    </row>
    <row r="10716" spans="1:4" ht="15" customHeight="1">
      <c r="A10716" s="128">
        <v>4206</v>
      </c>
      <c r="B10716" s="328" t="s">
        <v>45631</v>
      </c>
      <c r="C10716" s="128" t="s">
        <v>19428</v>
      </c>
      <c r="D10716" s="128" t="s">
        <v>21909</v>
      </c>
    </row>
    <row r="10717" spans="1:4" ht="15" customHeight="1">
      <c r="A10717" s="128">
        <v>4190</v>
      </c>
      <c r="B10717" s="328" t="s">
        <v>45632</v>
      </c>
      <c r="C10717" s="128" t="s">
        <v>19428</v>
      </c>
      <c r="D10717" s="128" t="s">
        <v>21909</v>
      </c>
    </row>
    <row r="10718" spans="1:4" ht="15" customHeight="1">
      <c r="A10718" s="128">
        <v>4186</v>
      </c>
      <c r="B10718" s="328" t="s">
        <v>45633</v>
      </c>
      <c r="C10718" s="128" t="s">
        <v>19428</v>
      </c>
      <c r="D10718" s="128" t="s">
        <v>18853</v>
      </c>
    </row>
    <row r="10719" spans="1:4" ht="15" customHeight="1">
      <c r="A10719" s="128">
        <v>4188</v>
      </c>
      <c r="B10719" s="328" t="s">
        <v>45634</v>
      </c>
      <c r="C10719" s="128" t="s">
        <v>19428</v>
      </c>
      <c r="D10719" s="128" t="s">
        <v>37346</v>
      </c>
    </row>
    <row r="10720" spans="1:4" ht="15" customHeight="1">
      <c r="A10720" s="128">
        <v>4189</v>
      </c>
      <c r="B10720" s="328" t="s">
        <v>45635</v>
      </c>
      <c r="C10720" s="128" t="s">
        <v>19428</v>
      </c>
      <c r="D10720" s="128" t="s">
        <v>37346</v>
      </c>
    </row>
    <row r="10721" spans="1:4" ht="15" customHeight="1">
      <c r="A10721" s="128">
        <v>4197</v>
      </c>
      <c r="B10721" s="328" t="s">
        <v>45636</v>
      </c>
      <c r="C10721" s="128" t="s">
        <v>19428</v>
      </c>
      <c r="D10721" s="128" t="s">
        <v>38038</v>
      </c>
    </row>
    <row r="10722" spans="1:4" ht="15" customHeight="1">
      <c r="A10722" s="128">
        <v>4194</v>
      </c>
      <c r="B10722" s="328" t="s">
        <v>45637</v>
      </c>
      <c r="C10722" s="128" t="s">
        <v>19428</v>
      </c>
      <c r="D10722" s="128" t="s">
        <v>19572</v>
      </c>
    </row>
    <row r="10723" spans="1:4" ht="15" customHeight="1">
      <c r="A10723" s="128">
        <v>4193</v>
      </c>
      <c r="B10723" s="328" t="s">
        <v>45638</v>
      </c>
      <c r="C10723" s="128" t="s">
        <v>19428</v>
      </c>
      <c r="D10723" s="128" t="s">
        <v>19572</v>
      </c>
    </row>
    <row r="10724" spans="1:4" ht="15" customHeight="1">
      <c r="A10724" s="128">
        <v>4204</v>
      </c>
      <c r="B10724" s="328" t="s">
        <v>45639</v>
      </c>
      <c r="C10724" s="128" t="s">
        <v>19428</v>
      </c>
      <c r="D10724" s="128" t="s">
        <v>19572</v>
      </c>
    </row>
    <row r="10725" spans="1:4" ht="15" customHeight="1">
      <c r="A10725" s="128">
        <v>4187</v>
      </c>
      <c r="B10725" s="328" t="s">
        <v>45640</v>
      </c>
      <c r="C10725" s="128" t="s">
        <v>19428</v>
      </c>
      <c r="D10725" s="128" t="s">
        <v>36727</v>
      </c>
    </row>
    <row r="10726" spans="1:4" ht="15" customHeight="1">
      <c r="A10726" s="128">
        <v>4202</v>
      </c>
      <c r="B10726" s="328" t="s">
        <v>45641</v>
      </c>
      <c r="C10726" s="128" t="s">
        <v>19428</v>
      </c>
      <c r="D10726" s="128" t="s">
        <v>38039</v>
      </c>
    </row>
    <row r="10727" spans="1:4" ht="15" customHeight="1">
      <c r="A10727" s="128">
        <v>4203</v>
      </c>
      <c r="B10727" s="328" t="s">
        <v>45642</v>
      </c>
      <c r="C10727" s="128" t="s">
        <v>19428</v>
      </c>
      <c r="D10727" s="128" t="s">
        <v>38040</v>
      </c>
    </row>
    <row r="10728" spans="1:4" ht="15" customHeight="1">
      <c r="A10728" s="128">
        <v>40368</v>
      </c>
      <c r="B10728" s="328" t="s">
        <v>45643</v>
      </c>
      <c r="C10728" s="128" t="s">
        <v>19428</v>
      </c>
      <c r="D10728" s="128" t="s">
        <v>21689</v>
      </c>
    </row>
    <row r="10729" spans="1:4" ht="15" customHeight="1">
      <c r="A10729" s="128">
        <v>40365</v>
      </c>
      <c r="B10729" s="328" t="s">
        <v>45644</v>
      </c>
      <c r="C10729" s="128" t="s">
        <v>19428</v>
      </c>
      <c r="D10729" s="128" t="s">
        <v>40876</v>
      </c>
    </row>
    <row r="10730" spans="1:4" ht="15" customHeight="1">
      <c r="A10730" s="128">
        <v>40356</v>
      </c>
      <c r="B10730" s="328" t="s">
        <v>45645</v>
      </c>
      <c r="C10730" s="128" t="s">
        <v>19428</v>
      </c>
      <c r="D10730" s="128" t="s">
        <v>18444</v>
      </c>
    </row>
    <row r="10731" spans="1:4" ht="15" customHeight="1">
      <c r="A10731" s="128">
        <v>40362</v>
      </c>
      <c r="B10731" s="328" t="s">
        <v>45646</v>
      </c>
      <c r="C10731" s="128" t="s">
        <v>19428</v>
      </c>
      <c r="D10731" s="128" t="s">
        <v>38367</v>
      </c>
    </row>
    <row r="10732" spans="1:4" ht="15" customHeight="1">
      <c r="A10732" s="128">
        <v>40374</v>
      </c>
      <c r="B10732" s="328" t="s">
        <v>45647</v>
      </c>
      <c r="C10732" s="128" t="s">
        <v>19428</v>
      </c>
      <c r="D10732" s="128" t="s">
        <v>48340</v>
      </c>
    </row>
    <row r="10733" spans="1:4" ht="15" customHeight="1">
      <c r="A10733" s="128">
        <v>40371</v>
      </c>
      <c r="B10733" s="328" t="s">
        <v>45648</v>
      </c>
      <c r="C10733" s="128" t="s">
        <v>19428</v>
      </c>
      <c r="D10733" s="128" t="s">
        <v>48341</v>
      </c>
    </row>
    <row r="10734" spans="1:4" ht="15" customHeight="1">
      <c r="A10734" s="128">
        <v>40359</v>
      </c>
      <c r="B10734" s="328" t="s">
        <v>45649</v>
      </c>
      <c r="C10734" s="128" t="s">
        <v>19428</v>
      </c>
      <c r="D10734" s="128" t="s">
        <v>38180</v>
      </c>
    </row>
    <row r="10735" spans="1:4" ht="15" customHeight="1">
      <c r="A10735" s="128">
        <v>7595</v>
      </c>
      <c r="B10735" s="328" t="s">
        <v>45650</v>
      </c>
      <c r="C10735" s="128" t="s">
        <v>19434</v>
      </c>
      <c r="D10735" s="128" t="s">
        <v>19387</v>
      </c>
    </row>
    <row r="10736" spans="1:4" ht="15" customHeight="1">
      <c r="A10736" s="128">
        <v>41094</v>
      </c>
      <c r="B10736" s="328" t="s">
        <v>45651</v>
      </c>
      <c r="C10736" s="128" t="s">
        <v>19435</v>
      </c>
      <c r="D10736" s="128" t="s">
        <v>48342</v>
      </c>
    </row>
    <row r="10737" spans="1:4" ht="15" customHeight="1">
      <c r="A10737" s="128">
        <v>39609</v>
      </c>
      <c r="B10737" s="328" t="s">
        <v>45652</v>
      </c>
      <c r="C10737" s="128" t="s">
        <v>19428</v>
      </c>
      <c r="D10737" s="128" t="s">
        <v>48343</v>
      </c>
    </row>
    <row r="10738" spans="1:4" ht="15" customHeight="1">
      <c r="A10738" s="128">
        <v>39610</v>
      </c>
      <c r="B10738" s="328" t="s">
        <v>45653</v>
      </c>
      <c r="C10738" s="128" t="s">
        <v>19428</v>
      </c>
      <c r="D10738" s="128" t="s">
        <v>48344</v>
      </c>
    </row>
    <row r="10739" spans="1:4" ht="15" customHeight="1">
      <c r="A10739" s="128">
        <v>39611</v>
      </c>
      <c r="B10739" s="328" t="s">
        <v>45654</v>
      </c>
      <c r="C10739" s="128" t="s">
        <v>19428</v>
      </c>
      <c r="D10739" s="128" t="s">
        <v>48345</v>
      </c>
    </row>
    <row r="10740" spans="1:4" ht="15" customHeight="1">
      <c r="A10740" s="128">
        <v>39612</v>
      </c>
      <c r="B10740" s="328" t="s">
        <v>45655</v>
      </c>
      <c r="C10740" s="128" t="s">
        <v>19428</v>
      </c>
      <c r="D10740" s="128" t="s">
        <v>48346</v>
      </c>
    </row>
    <row r="10741" spans="1:4" ht="15" customHeight="1">
      <c r="A10741" s="128">
        <v>39608</v>
      </c>
      <c r="B10741" s="328" t="s">
        <v>45656</v>
      </c>
      <c r="C10741" s="128" t="s">
        <v>19428</v>
      </c>
      <c r="D10741" s="128" t="s">
        <v>48347</v>
      </c>
    </row>
    <row r="10742" spans="1:4" ht="15" customHeight="1">
      <c r="A10742" s="128">
        <v>38175</v>
      </c>
      <c r="B10742" s="328" t="s">
        <v>45657</v>
      </c>
      <c r="C10742" s="128" t="s">
        <v>19428</v>
      </c>
      <c r="D10742" s="128" t="s">
        <v>18459</v>
      </c>
    </row>
    <row r="10743" spans="1:4" ht="15" customHeight="1">
      <c r="A10743" s="128">
        <v>38176</v>
      </c>
      <c r="B10743" s="328" t="s">
        <v>45658</v>
      </c>
      <c r="C10743" s="128" t="s">
        <v>19428</v>
      </c>
      <c r="D10743" s="128" t="s">
        <v>48348</v>
      </c>
    </row>
    <row r="10744" spans="1:4" ht="15" customHeight="1">
      <c r="A10744" s="128">
        <v>36152</v>
      </c>
      <c r="B10744" s="328" t="s">
        <v>45659</v>
      </c>
      <c r="C10744" s="128" t="s">
        <v>19428</v>
      </c>
      <c r="D10744" s="128" t="s">
        <v>40341</v>
      </c>
    </row>
    <row r="10745" spans="1:4" ht="15" customHeight="1">
      <c r="A10745" s="128">
        <v>11138</v>
      </c>
      <c r="B10745" s="328" t="s">
        <v>45660</v>
      </c>
      <c r="C10745" s="128" t="s">
        <v>19432</v>
      </c>
      <c r="D10745" s="128" t="s">
        <v>22034</v>
      </c>
    </row>
    <row r="10746" spans="1:4" ht="15" customHeight="1">
      <c r="A10746" s="128">
        <v>4221</v>
      </c>
      <c r="B10746" s="328" t="s">
        <v>45661</v>
      </c>
      <c r="C10746" s="128" t="s">
        <v>19432</v>
      </c>
      <c r="D10746" s="128" t="s">
        <v>41608</v>
      </c>
    </row>
    <row r="10747" spans="1:4" ht="15" customHeight="1">
      <c r="A10747" s="128">
        <v>4227</v>
      </c>
      <c r="B10747" s="328" t="s">
        <v>45662</v>
      </c>
      <c r="C10747" s="128" t="s">
        <v>19432</v>
      </c>
      <c r="D10747" s="128" t="s">
        <v>37297</v>
      </c>
    </row>
    <row r="10748" spans="1:4" ht="15" customHeight="1">
      <c r="A10748" s="128">
        <v>38170</v>
      </c>
      <c r="B10748" s="328" t="s">
        <v>45663</v>
      </c>
      <c r="C10748" s="128" t="s">
        <v>19428</v>
      </c>
      <c r="D10748" s="128" t="s">
        <v>48349</v>
      </c>
    </row>
    <row r="10749" spans="1:4" ht="15" customHeight="1">
      <c r="A10749" s="128">
        <v>4252</v>
      </c>
      <c r="B10749" s="328" t="s">
        <v>45664</v>
      </c>
      <c r="C10749" s="128" t="s">
        <v>19434</v>
      </c>
      <c r="D10749" s="128" t="s">
        <v>48334</v>
      </c>
    </row>
    <row r="10750" spans="1:4" ht="15" customHeight="1">
      <c r="A10750" s="128">
        <v>40980</v>
      </c>
      <c r="B10750" s="328" t="s">
        <v>45665</v>
      </c>
      <c r="C10750" s="128" t="s">
        <v>19435</v>
      </c>
      <c r="D10750" s="128" t="s">
        <v>48350</v>
      </c>
    </row>
    <row r="10751" spans="1:4" ht="15" customHeight="1">
      <c r="A10751" s="128">
        <v>4243</v>
      </c>
      <c r="B10751" s="328" t="s">
        <v>45666</v>
      </c>
      <c r="C10751" s="128" t="s">
        <v>19434</v>
      </c>
      <c r="D10751" s="128" t="s">
        <v>21703</v>
      </c>
    </row>
    <row r="10752" spans="1:4" ht="15" customHeight="1">
      <c r="A10752" s="128">
        <v>41031</v>
      </c>
      <c r="B10752" s="328" t="s">
        <v>45667</v>
      </c>
      <c r="C10752" s="128" t="s">
        <v>19435</v>
      </c>
      <c r="D10752" s="128" t="s">
        <v>48351</v>
      </c>
    </row>
    <row r="10753" spans="1:4" ht="15" customHeight="1">
      <c r="A10753" s="128">
        <v>37666</v>
      </c>
      <c r="B10753" s="328" t="s">
        <v>45668</v>
      </c>
      <c r="C10753" s="128" t="s">
        <v>19434</v>
      </c>
      <c r="D10753" s="128" t="s">
        <v>19264</v>
      </c>
    </row>
    <row r="10754" spans="1:4" ht="15" customHeight="1">
      <c r="A10754" s="128">
        <v>40986</v>
      </c>
      <c r="B10754" s="328" t="s">
        <v>45669</v>
      </c>
      <c r="C10754" s="128" t="s">
        <v>19435</v>
      </c>
      <c r="D10754" s="128" t="s">
        <v>48352</v>
      </c>
    </row>
    <row r="10755" spans="1:4" ht="15" customHeight="1">
      <c r="A10755" s="128">
        <v>4250</v>
      </c>
      <c r="B10755" s="328" t="s">
        <v>45670</v>
      </c>
      <c r="C10755" s="128" t="s">
        <v>19434</v>
      </c>
      <c r="D10755" s="128" t="s">
        <v>41052</v>
      </c>
    </row>
    <row r="10756" spans="1:4" ht="15" customHeight="1">
      <c r="A10756" s="128">
        <v>40978</v>
      </c>
      <c r="B10756" s="328" t="s">
        <v>45671</v>
      </c>
      <c r="C10756" s="128" t="s">
        <v>19435</v>
      </c>
      <c r="D10756" s="128" t="s">
        <v>48353</v>
      </c>
    </row>
    <row r="10757" spans="1:4" ht="15" customHeight="1">
      <c r="A10757" s="128">
        <v>41043</v>
      </c>
      <c r="B10757" s="328" t="s">
        <v>45672</v>
      </c>
      <c r="C10757" s="128" t="s">
        <v>19435</v>
      </c>
      <c r="D10757" s="128" t="s">
        <v>48354</v>
      </c>
    </row>
    <row r="10758" spans="1:4" ht="15" customHeight="1">
      <c r="A10758" s="128">
        <v>44501</v>
      </c>
      <c r="B10758" s="328" t="s">
        <v>45673</v>
      </c>
      <c r="C10758" s="128" t="s">
        <v>19434</v>
      </c>
      <c r="D10758" s="128" t="s">
        <v>48355</v>
      </c>
    </row>
    <row r="10759" spans="1:4" ht="15" customHeight="1">
      <c r="A10759" s="128">
        <v>4234</v>
      </c>
      <c r="B10759" s="328" t="s">
        <v>45674</v>
      </c>
      <c r="C10759" s="128" t="s">
        <v>19434</v>
      </c>
      <c r="D10759" s="128" t="s">
        <v>36899</v>
      </c>
    </row>
    <row r="10760" spans="1:4" ht="15" customHeight="1">
      <c r="A10760" s="128">
        <v>40987</v>
      </c>
      <c r="B10760" s="328" t="s">
        <v>45675</v>
      </c>
      <c r="C10760" s="128" t="s">
        <v>19435</v>
      </c>
      <c r="D10760" s="128" t="s">
        <v>48356</v>
      </c>
    </row>
    <row r="10761" spans="1:4" ht="15" customHeight="1">
      <c r="A10761" s="128">
        <v>4253</v>
      </c>
      <c r="B10761" s="328" t="s">
        <v>45676</v>
      </c>
      <c r="C10761" s="128" t="s">
        <v>19434</v>
      </c>
      <c r="D10761" s="128" t="s">
        <v>19039</v>
      </c>
    </row>
    <row r="10762" spans="1:4" ht="15" customHeight="1">
      <c r="A10762" s="128">
        <v>40981</v>
      </c>
      <c r="B10762" s="328" t="s">
        <v>45677</v>
      </c>
      <c r="C10762" s="128" t="s">
        <v>19435</v>
      </c>
      <c r="D10762" s="128" t="s">
        <v>48319</v>
      </c>
    </row>
    <row r="10763" spans="1:4" ht="15" customHeight="1">
      <c r="A10763" s="128">
        <v>4254</v>
      </c>
      <c r="B10763" s="328" t="s">
        <v>45678</v>
      </c>
      <c r="C10763" s="128" t="s">
        <v>19434</v>
      </c>
      <c r="D10763" s="128" t="s">
        <v>19922</v>
      </c>
    </row>
    <row r="10764" spans="1:4" ht="15" customHeight="1">
      <c r="A10764" s="128">
        <v>41036</v>
      </c>
      <c r="B10764" s="328" t="s">
        <v>45679</v>
      </c>
      <c r="C10764" s="128" t="s">
        <v>19435</v>
      </c>
      <c r="D10764" s="128" t="s">
        <v>48357</v>
      </c>
    </row>
    <row r="10765" spans="1:4" ht="15" customHeight="1">
      <c r="A10765" s="128">
        <v>4251</v>
      </c>
      <c r="B10765" s="328" t="s">
        <v>45680</v>
      </c>
      <c r="C10765" s="128" t="s">
        <v>19434</v>
      </c>
      <c r="D10765" s="128" t="s">
        <v>19610</v>
      </c>
    </row>
    <row r="10766" spans="1:4" ht="15" customHeight="1">
      <c r="A10766" s="128">
        <v>40979</v>
      </c>
      <c r="B10766" s="328" t="s">
        <v>45681</v>
      </c>
      <c r="C10766" s="128" t="s">
        <v>19435</v>
      </c>
      <c r="D10766" s="128" t="s">
        <v>48358</v>
      </c>
    </row>
    <row r="10767" spans="1:4" ht="15" customHeight="1">
      <c r="A10767" s="128">
        <v>4230</v>
      </c>
      <c r="B10767" s="328" t="s">
        <v>45682</v>
      </c>
      <c r="C10767" s="128" t="s">
        <v>19434</v>
      </c>
      <c r="D10767" s="128" t="s">
        <v>19047</v>
      </c>
    </row>
    <row r="10768" spans="1:4" ht="15" customHeight="1">
      <c r="A10768" s="128">
        <v>40998</v>
      </c>
      <c r="B10768" s="328" t="s">
        <v>45683</v>
      </c>
      <c r="C10768" s="128" t="s">
        <v>19435</v>
      </c>
      <c r="D10768" s="128" t="s">
        <v>48359</v>
      </c>
    </row>
    <row r="10769" spans="1:4" ht="15" customHeight="1">
      <c r="A10769" s="128">
        <v>4257</v>
      </c>
      <c r="B10769" s="328" t="s">
        <v>45684</v>
      </c>
      <c r="C10769" s="128" t="s">
        <v>19434</v>
      </c>
      <c r="D10769" s="128" t="s">
        <v>47541</v>
      </c>
    </row>
    <row r="10770" spans="1:4" ht="15" customHeight="1">
      <c r="A10770" s="128">
        <v>40982</v>
      </c>
      <c r="B10770" s="328" t="s">
        <v>45685</v>
      </c>
      <c r="C10770" s="128" t="s">
        <v>19435</v>
      </c>
      <c r="D10770" s="128" t="s">
        <v>48360</v>
      </c>
    </row>
    <row r="10771" spans="1:4" ht="15" customHeight="1">
      <c r="A10771" s="128">
        <v>4240</v>
      </c>
      <c r="B10771" s="328" t="s">
        <v>45686</v>
      </c>
      <c r="C10771" s="128" t="s">
        <v>19434</v>
      </c>
      <c r="D10771" s="128" t="s">
        <v>19890</v>
      </c>
    </row>
    <row r="10772" spans="1:4" ht="15" customHeight="1">
      <c r="A10772" s="128">
        <v>41026</v>
      </c>
      <c r="B10772" s="328" t="s">
        <v>45687</v>
      </c>
      <c r="C10772" s="128" t="s">
        <v>19435</v>
      </c>
      <c r="D10772" s="128" t="s">
        <v>48361</v>
      </c>
    </row>
    <row r="10773" spans="1:4" ht="15" customHeight="1">
      <c r="A10773" s="128">
        <v>4239</v>
      </c>
      <c r="B10773" s="328" t="s">
        <v>45688</v>
      </c>
      <c r="C10773" s="128" t="s">
        <v>19434</v>
      </c>
      <c r="D10773" s="128" t="s">
        <v>37436</v>
      </c>
    </row>
    <row r="10774" spans="1:4" ht="15" customHeight="1">
      <c r="A10774" s="128">
        <v>41024</v>
      </c>
      <c r="B10774" s="328" t="s">
        <v>45689</v>
      </c>
      <c r="C10774" s="128" t="s">
        <v>19435</v>
      </c>
      <c r="D10774" s="128" t="s">
        <v>48362</v>
      </c>
    </row>
    <row r="10775" spans="1:4" ht="15" customHeight="1">
      <c r="A10775" s="128">
        <v>4248</v>
      </c>
      <c r="B10775" s="328" t="s">
        <v>45690</v>
      </c>
      <c r="C10775" s="128" t="s">
        <v>19434</v>
      </c>
      <c r="D10775" s="128" t="s">
        <v>19796</v>
      </c>
    </row>
    <row r="10776" spans="1:4" ht="15" customHeight="1">
      <c r="A10776" s="128">
        <v>41033</v>
      </c>
      <c r="B10776" s="328" t="s">
        <v>45691</v>
      </c>
      <c r="C10776" s="128" t="s">
        <v>19435</v>
      </c>
      <c r="D10776" s="128" t="s">
        <v>48363</v>
      </c>
    </row>
    <row r="10777" spans="1:4" ht="15" customHeight="1">
      <c r="A10777" s="128">
        <v>41040</v>
      </c>
      <c r="B10777" s="328" t="s">
        <v>45692</v>
      </c>
      <c r="C10777" s="128" t="s">
        <v>19435</v>
      </c>
      <c r="D10777" s="128" t="s">
        <v>48364</v>
      </c>
    </row>
    <row r="10778" spans="1:4" ht="15" customHeight="1">
      <c r="A10778" s="128">
        <v>44500</v>
      </c>
      <c r="B10778" s="328" t="s">
        <v>45693</v>
      </c>
      <c r="C10778" s="128" t="s">
        <v>19434</v>
      </c>
      <c r="D10778" s="128" t="s">
        <v>48365</v>
      </c>
    </row>
    <row r="10779" spans="1:4" ht="15" customHeight="1">
      <c r="A10779" s="128">
        <v>4238</v>
      </c>
      <c r="B10779" s="328" t="s">
        <v>45694</v>
      </c>
      <c r="C10779" s="128" t="s">
        <v>19434</v>
      </c>
      <c r="D10779" s="128" t="s">
        <v>36494</v>
      </c>
    </row>
    <row r="10780" spans="1:4" ht="15" customHeight="1">
      <c r="A10780" s="128">
        <v>41012</v>
      </c>
      <c r="B10780" s="328" t="s">
        <v>45695</v>
      </c>
      <c r="C10780" s="128" t="s">
        <v>19435</v>
      </c>
      <c r="D10780" s="128" t="s">
        <v>48366</v>
      </c>
    </row>
    <row r="10781" spans="1:4" ht="15" customHeight="1">
      <c r="A10781" s="128">
        <v>4237</v>
      </c>
      <c r="B10781" s="328" t="s">
        <v>45696</v>
      </c>
      <c r="C10781" s="128" t="s">
        <v>19434</v>
      </c>
      <c r="D10781" s="128" t="s">
        <v>36688</v>
      </c>
    </row>
    <row r="10782" spans="1:4" ht="15" customHeight="1">
      <c r="A10782" s="128">
        <v>41002</v>
      </c>
      <c r="B10782" s="328" t="s">
        <v>45697</v>
      </c>
      <c r="C10782" s="128" t="s">
        <v>19435</v>
      </c>
      <c r="D10782" s="128" t="s">
        <v>48367</v>
      </c>
    </row>
    <row r="10783" spans="1:4" ht="15" customHeight="1">
      <c r="A10783" s="128">
        <v>4233</v>
      </c>
      <c r="B10783" s="328" t="s">
        <v>45698</v>
      </c>
      <c r="C10783" s="128" t="s">
        <v>19434</v>
      </c>
      <c r="D10783" s="128" t="s">
        <v>37940</v>
      </c>
    </row>
    <row r="10784" spans="1:4" ht="15" customHeight="1">
      <c r="A10784" s="128">
        <v>41001</v>
      </c>
      <c r="B10784" s="328" t="s">
        <v>45699</v>
      </c>
      <c r="C10784" s="128" t="s">
        <v>19435</v>
      </c>
      <c r="D10784" s="128" t="s">
        <v>48368</v>
      </c>
    </row>
    <row r="10785" spans="1:4" ht="15" customHeight="1">
      <c r="A10785" s="128">
        <v>2</v>
      </c>
      <c r="B10785" s="328" t="s">
        <v>45700</v>
      </c>
      <c r="C10785" s="128" t="s">
        <v>19433</v>
      </c>
      <c r="D10785" s="128" t="s">
        <v>19251</v>
      </c>
    </row>
    <row r="10786" spans="1:4" ht="15" customHeight="1">
      <c r="A10786" s="128">
        <v>36517</v>
      </c>
      <c r="B10786" s="328" t="s">
        <v>45701</v>
      </c>
      <c r="C10786" s="128" t="s">
        <v>19428</v>
      </c>
      <c r="D10786" s="128" t="s">
        <v>48369</v>
      </c>
    </row>
    <row r="10787" spans="1:4" ht="15" customHeight="1">
      <c r="A10787" s="128">
        <v>4262</v>
      </c>
      <c r="B10787" s="328" t="s">
        <v>45702</v>
      </c>
      <c r="C10787" s="128" t="s">
        <v>19428</v>
      </c>
      <c r="D10787" s="128" t="s">
        <v>48370</v>
      </c>
    </row>
    <row r="10788" spans="1:4" ht="15" customHeight="1">
      <c r="A10788" s="128">
        <v>4263</v>
      </c>
      <c r="B10788" s="328" t="s">
        <v>45703</v>
      </c>
      <c r="C10788" s="128" t="s">
        <v>19428</v>
      </c>
      <c r="D10788" s="128" t="s">
        <v>48371</v>
      </c>
    </row>
    <row r="10789" spans="1:4" ht="15" customHeight="1">
      <c r="A10789" s="128">
        <v>36518</v>
      </c>
      <c r="B10789" s="328" t="s">
        <v>45704</v>
      </c>
      <c r="C10789" s="128" t="s">
        <v>19428</v>
      </c>
      <c r="D10789" s="128" t="s">
        <v>48372</v>
      </c>
    </row>
    <row r="10790" spans="1:4" ht="15" customHeight="1">
      <c r="A10790" s="128">
        <v>14221</v>
      </c>
      <c r="B10790" s="328" t="s">
        <v>45705</v>
      </c>
      <c r="C10790" s="128" t="s">
        <v>19428</v>
      </c>
      <c r="D10790" s="128" t="s">
        <v>48373</v>
      </c>
    </row>
    <row r="10791" spans="1:4" ht="15" customHeight="1">
      <c r="A10791" s="128">
        <v>38402</v>
      </c>
      <c r="B10791" s="328" t="s">
        <v>45706</v>
      </c>
      <c r="C10791" s="128" t="s">
        <v>19428</v>
      </c>
      <c r="D10791" s="128" t="s">
        <v>18659</v>
      </c>
    </row>
    <row r="10792" spans="1:4" ht="15" customHeight="1">
      <c r="A10792" s="128">
        <v>3412</v>
      </c>
      <c r="B10792" s="328" t="s">
        <v>45707</v>
      </c>
      <c r="C10792" s="128" t="s">
        <v>19429</v>
      </c>
      <c r="D10792" s="128" t="s">
        <v>19184</v>
      </c>
    </row>
    <row r="10793" spans="1:4" ht="15" customHeight="1">
      <c r="A10793" s="128">
        <v>3413</v>
      </c>
      <c r="B10793" s="328" t="s">
        <v>45708</v>
      </c>
      <c r="C10793" s="128" t="s">
        <v>19429</v>
      </c>
      <c r="D10793" s="128" t="s">
        <v>19834</v>
      </c>
    </row>
    <row r="10794" spans="1:4" ht="15" customHeight="1">
      <c r="A10794" s="128">
        <v>39744</v>
      </c>
      <c r="B10794" s="328" t="s">
        <v>45709</v>
      </c>
      <c r="C10794" s="128" t="s">
        <v>19429</v>
      </c>
      <c r="D10794" s="128" t="s">
        <v>19498</v>
      </c>
    </row>
    <row r="10795" spans="1:4" ht="15" customHeight="1">
      <c r="A10795" s="128">
        <v>39745</v>
      </c>
      <c r="B10795" s="328" t="s">
        <v>45710</v>
      </c>
      <c r="C10795" s="128" t="s">
        <v>19429</v>
      </c>
      <c r="D10795" s="128" t="s">
        <v>39128</v>
      </c>
    </row>
    <row r="10796" spans="1:4" ht="15" customHeight="1">
      <c r="A10796" s="128">
        <v>39637</v>
      </c>
      <c r="B10796" s="328" t="s">
        <v>45711</v>
      </c>
      <c r="C10796" s="128" t="s">
        <v>19429</v>
      </c>
      <c r="D10796" s="128" t="s">
        <v>19213</v>
      </c>
    </row>
    <row r="10797" spans="1:4" ht="15" customHeight="1">
      <c r="A10797" s="128">
        <v>39638</v>
      </c>
      <c r="B10797" s="328" t="s">
        <v>45712</v>
      </c>
      <c r="C10797" s="128" t="s">
        <v>19429</v>
      </c>
      <c r="D10797" s="128" t="s">
        <v>19835</v>
      </c>
    </row>
    <row r="10798" spans="1:4" ht="15" customHeight="1">
      <c r="A10798" s="128">
        <v>39639</v>
      </c>
      <c r="B10798" s="328" t="s">
        <v>45713</v>
      </c>
      <c r="C10798" s="128" t="s">
        <v>19429</v>
      </c>
      <c r="D10798" s="128" t="s">
        <v>19836</v>
      </c>
    </row>
    <row r="10799" spans="1:4" ht="15" customHeight="1">
      <c r="A10799" s="128">
        <v>39517</v>
      </c>
      <c r="B10799" s="328" t="s">
        <v>45714</v>
      </c>
      <c r="C10799" s="128" t="s">
        <v>19429</v>
      </c>
      <c r="D10799" s="128" t="s">
        <v>38174</v>
      </c>
    </row>
    <row r="10800" spans="1:4" ht="15" customHeight="1">
      <c r="A10800" s="128">
        <v>39518</v>
      </c>
      <c r="B10800" s="328" t="s">
        <v>45715</v>
      </c>
      <c r="C10800" s="128" t="s">
        <v>19429</v>
      </c>
      <c r="D10800" s="128" t="s">
        <v>48374</v>
      </c>
    </row>
    <row r="10801" spans="1:4" ht="15" customHeight="1">
      <c r="A10801" s="128">
        <v>38366</v>
      </c>
      <c r="B10801" s="328" t="s">
        <v>45716</v>
      </c>
      <c r="C10801" s="128" t="s">
        <v>19429</v>
      </c>
      <c r="D10801" s="128" t="s">
        <v>18642</v>
      </c>
    </row>
    <row r="10802" spans="1:4" ht="15" customHeight="1">
      <c r="A10802" s="128">
        <v>11703</v>
      </c>
      <c r="B10802" s="328" t="s">
        <v>45717</v>
      </c>
      <c r="C10802" s="128" t="s">
        <v>19428</v>
      </c>
      <c r="D10802" s="128" t="s">
        <v>19838</v>
      </c>
    </row>
    <row r="10803" spans="1:4" ht="15" customHeight="1">
      <c r="A10803" s="128">
        <v>37400</v>
      </c>
      <c r="B10803" s="328" t="s">
        <v>45718</v>
      </c>
      <c r="C10803" s="128" t="s">
        <v>19428</v>
      </c>
      <c r="D10803" s="128" t="s">
        <v>19089</v>
      </c>
    </row>
    <row r="10804" spans="1:4" ht="15" customHeight="1">
      <c r="A10804" s="128">
        <v>25400</v>
      </c>
      <c r="B10804" s="328" t="s">
        <v>45719</v>
      </c>
      <c r="C10804" s="128" t="s">
        <v>19428</v>
      </c>
      <c r="D10804" s="128" t="s">
        <v>48375</v>
      </c>
    </row>
    <row r="10805" spans="1:4" ht="15" customHeight="1">
      <c r="A10805" s="128">
        <v>4276</v>
      </c>
      <c r="B10805" s="328" t="s">
        <v>45720</v>
      </c>
      <c r="C10805" s="128" t="s">
        <v>19428</v>
      </c>
      <c r="D10805" s="128" t="s">
        <v>36789</v>
      </c>
    </row>
    <row r="10806" spans="1:4" ht="15" customHeight="1">
      <c r="A10806" s="128">
        <v>4273</v>
      </c>
      <c r="B10806" s="328" t="s">
        <v>45721</v>
      </c>
      <c r="C10806" s="128" t="s">
        <v>19428</v>
      </c>
      <c r="D10806" s="128" t="s">
        <v>48376</v>
      </c>
    </row>
    <row r="10807" spans="1:4" ht="15" customHeight="1">
      <c r="A10807" s="128">
        <v>4274</v>
      </c>
      <c r="B10807" s="328" t="s">
        <v>45722</v>
      </c>
      <c r="C10807" s="128" t="s">
        <v>19428</v>
      </c>
      <c r="D10807" s="128" t="s">
        <v>47784</v>
      </c>
    </row>
    <row r="10808" spans="1:4" ht="15" customHeight="1">
      <c r="A10808" s="128">
        <v>39438</v>
      </c>
      <c r="B10808" s="328" t="s">
        <v>45723</v>
      </c>
      <c r="C10808" s="128" t="s">
        <v>19428</v>
      </c>
      <c r="D10808" s="128" t="s">
        <v>36516</v>
      </c>
    </row>
    <row r="10809" spans="1:4" ht="15" customHeight="1">
      <c r="A10809" s="128">
        <v>11963</v>
      </c>
      <c r="B10809" s="328" t="s">
        <v>45724</v>
      </c>
      <c r="C10809" s="128" t="s">
        <v>19428</v>
      </c>
      <c r="D10809" s="128" t="s">
        <v>19783</v>
      </c>
    </row>
    <row r="10810" spans="1:4" ht="15" customHeight="1">
      <c r="A10810" s="128">
        <v>11964</v>
      </c>
      <c r="B10810" s="328" t="s">
        <v>45725</v>
      </c>
      <c r="C10810" s="128" t="s">
        <v>19428</v>
      </c>
      <c r="D10810" s="128" t="s">
        <v>19514</v>
      </c>
    </row>
    <row r="10811" spans="1:4" ht="15" customHeight="1">
      <c r="A10811" s="128">
        <v>4379</v>
      </c>
      <c r="B10811" s="328" t="s">
        <v>45726</v>
      </c>
      <c r="C10811" s="128" t="s">
        <v>19428</v>
      </c>
      <c r="D10811" s="128" t="s">
        <v>18621</v>
      </c>
    </row>
    <row r="10812" spans="1:4" ht="15" customHeight="1">
      <c r="A10812" s="128">
        <v>4377</v>
      </c>
      <c r="B10812" s="328" t="s">
        <v>45727</v>
      </c>
      <c r="C10812" s="128" t="s">
        <v>19428</v>
      </c>
      <c r="D10812" s="128" t="s">
        <v>18449</v>
      </c>
    </row>
    <row r="10813" spans="1:4" ht="15" customHeight="1">
      <c r="A10813" s="128">
        <v>4356</v>
      </c>
      <c r="B10813" s="328" t="s">
        <v>45728</v>
      </c>
      <c r="C10813" s="128" t="s">
        <v>19428</v>
      </c>
      <c r="D10813" s="128" t="s">
        <v>19398</v>
      </c>
    </row>
    <row r="10814" spans="1:4" ht="15" customHeight="1">
      <c r="A10814" s="128">
        <v>13246</v>
      </c>
      <c r="B10814" s="328" t="s">
        <v>45729</v>
      </c>
      <c r="C10814" s="128" t="s">
        <v>19428</v>
      </c>
      <c r="D10814" s="128" t="s">
        <v>18569</v>
      </c>
    </row>
    <row r="10815" spans="1:4" ht="15" customHeight="1">
      <c r="A10815" s="128">
        <v>4346</v>
      </c>
      <c r="B10815" s="328" t="s">
        <v>45730</v>
      </c>
      <c r="C10815" s="128" t="s">
        <v>19428</v>
      </c>
      <c r="D10815" s="128" t="s">
        <v>18813</v>
      </c>
    </row>
    <row r="10816" spans="1:4" ht="15" customHeight="1">
      <c r="A10816" s="128">
        <v>11955</v>
      </c>
      <c r="B10816" s="328" t="s">
        <v>45731</v>
      </c>
      <c r="C10816" s="128" t="s">
        <v>19428</v>
      </c>
      <c r="D10816" s="128" t="s">
        <v>21813</v>
      </c>
    </row>
    <row r="10817" spans="1:4" ht="15" customHeight="1">
      <c r="A10817" s="128">
        <v>11960</v>
      </c>
      <c r="B10817" s="328" t="s">
        <v>45732</v>
      </c>
      <c r="C10817" s="128" t="s">
        <v>19428</v>
      </c>
      <c r="D10817" s="128" t="s">
        <v>18499</v>
      </c>
    </row>
    <row r="10818" spans="1:4" ht="15" customHeight="1">
      <c r="A10818" s="128">
        <v>4333</v>
      </c>
      <c r="B10818" s="328" t="s">
        <v>45733</v>
      </c>
      <c r="C10818" s="128" t="s">
        <v>19428</v>
      </c>
      <c r="D10818" s="128" t="s">
        <v>19398</v>
      </c>
    </row>
    <row r="10819" spans="1:4" ht="15" customHeight="1">
      <c r="A10819" s="128">
        <v>4358</v>
      </c>
      <c r="B10819" s="328" t="s">
        <v>45734</v>
      </c>
      <c r="C10819" s="128" t="s">
        <v>19428</v>
      </c>
      <c r="D10819" s="128" t="s">
        <v>19649</v>
      </c>
    </row>
    <row r="10820" spans="1:4" ht="15" customHeight="1">
      <c r="A10820" s="128">
        <v>39435</v>
      </c>
      <c r="B10820" s="328" t="s">
        <v>45735</v>
      </c>
      <c r="C10820" s="128" t="s">
        <v>19428</v>
      </c>
      <c r="D10820" s="128" t="s">
        <v>18645</v>
      </c>
    </row>
    <row r="10821" spans="1:4" ht="15" customHeight="1">
      <c r="A10821" s="128">
        <v>39436</v>
      </c>
      <c r="B10821" s="328" t="s">
        <v>45736</v>
      </c>
      <c r="C10821" s="128" t="s">
        <v>19428</v>
      </c>
      <c r="D10821" s="128" t="s">
        <v>18494</v>
      </c>
    </row>
    <row r="10822" spans="1:4" ht="15" customHeight="1">
      <c r="A10822" s="128">
        <v>39437</v>
      </c>
      <c r="B10822" s="328" t="s">
        <v>45737</v>
      </c>
      <c r="C10822" s="128" t="s">
        <v>19428</v>
      </c>
      <c r="D10822" s="128" t="s">
        <v>19691</v>
      </c>
    </row>
    <row r="10823" spans="1:4" ht="15" customHeight="1">
      <c r="A10823" s="128">
        <v>39439</v>
      </c>
      <c r="B10823" s="328" t="s">
        <v>45738</v>
      </c>
      <c r="C10823" s="128" t="s">
        <v>19428</v>
      </c>
      <c r="D10823" s="128" t="s">
        <v>18649</v>
      </c>
    </row>
    <row r="10824" spans="1:4" ht="15" customHeight="1">
      <c r="A10824" s="128">
        <v>39440</v>
      </c>
      <c r="B10824" s="328" t="s">
        <v>45739</v>
      </c>
      <c r="C10824" s="128" t="s">
        <v>19428</v>
      </c>
      <c r="D10824" s="128" t="s">
        <v>18651</v>
      </c>
    </row>
    <row r="10825" spans="1:4" ht="15" customHeight="1">
      <c r="A10825" s="128">
        <v>39441</v>
      </c>
      <c r="B10825" s="328" t="s">
        <v>45740</v>
      </c>
      <c r="C10825" s="128" t="s">
        <v>19428</v>
      </c>
      <c r="D10825" s="128" t="s">
        <v>36516</v>
      </c>
    </row>
    <row r="10826" spans="1:4" ht="15" customHeight="1">
      <c r="A10826" s="128">
        <v>39442</v>
      </c>
      <c r="B10826" s="328" t="s">
        <v>45741</v>
      </c>
      <c r="C10826" s="128" t="s">
        <v>19428</v>
      </c>
      <c r="D10826" s="128" t="s">
        <v>18449</v>
      </c>
    </row>
    <row r="10827" spans="1:4" ht="15" customHeight="1">
      <c r="A10827" s="128">
        <v>39443</v>
      </c>
      <c r="B10827" s="328" t="s">
        <v>45742</v>
      </c>
      <c r="C10827" s="128" t="s">
        <v>19428</v>
      </c>
      <c r="D10827" s="128" t="s">
        <v>18587</v>
      </c>
    </row>
    <row r="10828" spans="1:4" ht="15" customHeight="1">
      <c r="A10828" s="128">
        <v>4329</v>
      </c>
      <c r="B10828" s="328" t="s">
        <v>45743</v>
      </c>
      <c r="C10828" s="128" t="s">
        <v>19428</v>
      </c>
      <c r="D10828" s="128" t="s">
        <v>18630</v>
      </c>
    </row>
    <row r="10829" spans="1:4" ht="15" customHeight="1">
      <c r="A10829" s="128">
        <v>4383</v>
      </c>
      <c r="B10829" s="328" t="s">
        <v>45744</v>
      </c>
      <c r="C10829" s="128" t="s">
        <v>19428</v>
      </c>
      <c r="D10829" s="128" t="s">
        <v>37764</v>
      </c>
    </row>
    <row r="10830" spans="1:4" ht="15" customHeight="1">
      <c r="A10830" s="128">
        <v>4344</v>
      </c>
      <c r="B10830" s="328" t="s">
        <v>45745</v>
      </c>
      <c r="C10830" s="128" t="s">
        <v>19428</v>
      </c>
      <c r="D10830" s="128" t="s">
        <v>36975</v>
      </c>
    </row>
    <row r="10831" spans="1:4" ht="15" customHeight="1">
      <c r="A10831" s="128">
        <v>436</v>
      </c>
      <c r="B10831" s="328" t="s">
        <v>45746</v>
      </c>
      <c r="C10831" s="128" t="s">
        <v>19428</v>
      </c>
      <c r="D10831" s="128" t="s">
        <v>40788</v>
      </c>
    </row>
    <row r="10832" spans="1:4" ht="15" customHeight="1">
      <c r="A10832" s="128">
        <v>442</v>
      </c>
      <c r="B10832" s="328" t="s">
        <v>45747</v>
      </c>
      <c r="C10832" s="128" t="s">
        <v>19428</v>
      </c>
      <c r="D10832" s="128" t="s">
        <v>41487</v>
      </c>
    </row>
    <row r="10833" spans="1:4" ht="15" customHeight="1">
      <c r="A10833" s="128">
        <v>11953</v>
      </c>
      <c r="B10833" s="328" t="s">
        <v>45748</v>
      </c>
      <c r="C10833" s="128" t="s">
        <v>19428</v>
      </c>
      <c r="D10833" s="128" t="s">
        <v>39219</v>
      </c>
    </row>
    <row r="10834" spans="1:4" ht="15" customHeight="1">
      <c r="A10834" s="128">
        <v>4335</v>
      </c>
      <c r="B10834" s="328" t="s">
        <v>45749</v>
      </c>
      <c r="C10834" s="128" t="s">
        <v>19428</v>
      </c>
      <c r="D10834" s="128" t="s">
        <v>39339</v>
      </c>
    </row>
    <row r="10835" spans="1:4" ht="15" customHeight="1">
      <c r="A10835" s="128">
        <v>4334</v>
      </c>
      <c r="B10835" s="328" t="s">
        <v>45750</v>
      </c>
      <c r="C10835" s="128" t="s">
        <v>19428</v>
      </c>
      <c r="D10835" s="128" t="s">
        <v>21830</v>
      </c>
    </row>
    <row r="10836" spans="1:4" ht="15" customHeight="1">
      <c r="A10836" s="128">
        <v>4343</v>
      </c>
      <c r="B10836" s="328" t="s">
        <v>45751</v>
      </c>
      <c r="C10836" s="128" t="s">
        <v>19428</v>
      </c>
      <c r="D10836" s="128" t="s">
        <v>21643</v>
      </c>
    </row>
    <row r="10837" spans="1:4" ht="15" customHeight="1">
      <c r="A10837" s="128">
        <v>430</v>
      </c>
      <c r="B10837" s="328" t="s">
        <v>45752</v>
      </c>
      <c r="C10837" s="128" t="s">
        <v>19428</v>
      </c>
      <c r="D10837" s="128" t="s">
        <v>18779</v>
      </c>
    </row>
    <row r="10838" spans="1:4" ht="15" customHeight="1">
      <c r="A10838" s="128">
        <v>441</v>
      </c>
      <c r="B10838" s="328" t="s">
        <v>45753</v>
      </c>
      <c r="C10838" s="128" t="s">
        <v>19428</v>
      </c>
      <c r="D10838" s="128" t="s">
        <v>18886</v>
      </c>
    </row>
    <row r="10839" spans="1:4" ht="15" customHeight="1">
      <c r="A10839" s="128">
        <v>431</v>
      </c>
      <c r="B10839" s="328" t="s">
        <v>45754</v>
      </c>
      <c r="C10839" s="128" t="s">
        <v>19428</v>
      </c>
      <c r="D10839" s="128" t="s">
        <v>48377</v>
      </c>
    </row>
    <row r="10840" spans="1:4" ht="15" customHeight="1">
      <c r="A10840" s="128">
        <v>432</v>
      </c>
      <c r="B10840" s="328" t="s">
        <v>45755</v>
      </c>
      <c r="C10840" s="128" t="s">
        <v>19428</v>
      </c>
      <c r="D10840" s="128" t="s">
        <v>19257</v>
      </c>
    </row>
    <row r="10841" spans="1:4" ht="15" customHeight="1">
      <c r="A10841" s="128">
        <v>429</v>
      </c>
      <c r="B10841" s="328" t="s">
        <v>45756</v>
      </c>
      <c r="C10841" s="128" t="s">
        <v>19428</v>
      </c>
      <c r="D10841" s="128" t="s">
        <v>19730</v>
      </c>
    </row>
    <row r="10842" spans="1:4" ht="15" customHeight="1">
      <c r="A10842" s="128">
        <v>439</v>
      </c>
      <c r="B10842" s="328" t="s">
        <v>45757</v>
      </c>
      <c r="C10842" s="128" t="s">
        <v>19428</v>
      </c>
      <c r="D10842" s="128" t="s">
        <v>18813</v>
      </c>
    </row>
    <row r="10843" spans="1:4" ht="15" customHeight="1">
      <c r="A10843" s="128">
        <v>433</v>
      </c>
      <c r="B10843" s="328" t="s">
        <v>45758</v>
      </c>
      <c r="C10843" s="128" t="s">
        <v>19428</v>
      </c>
      <c r="D10843" s="128" t="s">
        <v>18445</v>
      </c>
    </row>
    <row r="10844" spans="1:4" ht="15" customHeight="1">
      <c r="A10844" s="128">
        <v>437</v>
      </c>
      <c r="B10844" s="328" t="s">
        <v>45759</v>
      </c>
      <c r="C10844" s="128" t="s">
        <v>19428</v>
      </c>
      <c r="D10844" s="128" t="s">
        <v>18934</v>
      </c>
    </row>
    <row r="10845" spans="1:4" ht="15" customHeight="1">
      <c r="A10845" s="128">
        <v>11790</v>
      </c>
      <c r="B10845" s="328" t="s">
        <v>45760</v>
      </c>
      <c r="C10845" s="128" t="s">
        <v>19428</v>
      </c>
      <c r="D10845" s="128" t="s">
        <v>37331</v>
      </c>
    </row>
    <row r="10846" spans="1:4" ht="15" customHeight="1">
      <c r="A10846" s="128">
        <v>428</v>
      </c>
      <c r="B10846" s="328" t="s">
        <v>45761</v>
      </c>
      <c r="C10846" s="128" t="s">
        <v>19428</v>
      </c>
      <c r="D10846" s="128" t="s">
        <v>41466</v>
      </c>
    </row>
    <row r="10847" spans="1:4" ht="15" customHeight="1">
      <c r="A10847" s="128">
        <v>4384</v>
      </c>
      <c r="B10847" s="328" t="s">
        <v>45762</v>
      </c>
      <c r="C10847" s="128" t="s">
        <v>19428</v>
      </c>
      <c r="D10847" s="128" t="s">
        <v>48378</v>
      </c>
    </row>
    <row r="10848" spans="1:4" ht="15" customHeight="1">
      <c r="A10848" s="128">
        <v>4351</v>
      </c>
      <c r="B10848" s="328" t="s">
        <v>45763</v>
      </c>
      <c r="C10848" s="128" t="s">
        <v>19428</v>
      </c>
      <c r="D10848" s="128" t="s">
        <v>21991</v>
      </c>
    </row>
    <row r="10849" spans="1:4" ht="15" customHeight="1">
      <c r="A10849" s="128">
        <v>11054</v>
      </c>
      <c r="B10849" s="328" t="s">
        <v>45764</v>
      </c>
      <c r="C10849" s="128" t="s">
        <v>19428</v>
      </c>
      <c r="D10849" s="128" t="s">
        <v>18453</v>
      </c>
    </row>
    <row r="10850" spans="1:4" ht="15" customHeight="1">
      <c r="A10850" s="128">
        <v>11055</v>
      </c>
      <c r="B10850" s="328" t="s">
        <v>45765</v>
      </c>
      <c r="C10850" s="128" t="s">
        <v>19428</v>
      </c>
      <c r="D10850" s="128" t="s">
        <v>18511</v>
      </c>
    </row>
    <row r="10851" spans="1:4" ht="15" customHeight="1">
      <c r="A10851" s="128">
        <v>11056</v>
      </c>
      <c r="B10851" s="328" t="s">
        <v>45766</v>
      </c>
      <c r="C10851" s="128" t="s">
        <v>19428</v>
      </c>
      <c r="D10851" s="128" t="s">
        <v>18550</v>
      </c>
    </row>
    <row r="10852" spans="1:4" ht="15" customHeight="1">
      <c r="A10852" s="128">
        <v>11057</v>
      </c>
      <c r="B10852" s="328" t="s">
        <v>45767</v>
      </c>
      <c r="C10852" s="128" t="s">
        <v>19428</v>
      </c>
      <c r="D10852" s="128" t="s">
        <v>18499</v>
      </c>
    </row>
    <row r="10853" spans="1:4" ht="15" customHeight="1">
      <c r="A10853" s="128">
        <v>11059</v>
      </c>
      <c r="B10853" s="328" t="s">
        <v>45768</v>
      </c>
      <c r="C10853" s="128" t="s">
        <v>19428</v>
      </c>
      <c r="D10853" s="128" t="s">
        <v>18653</v>
      </c>
    </row>
    <row r="10854" spans="1:4" ht="15" customHeight="1">
      <c r="A10854" s="128">
        <v>11058</v>
      </c>
      <c r="B10854" s="328" t="s">
        <v>45769</v>
      </c>
      <c r="C10854" s="128" t="s">
        <v>19428</v>
      </c>
      <c r="D10854" s="128" t="s">
        <v>18588</v>
      </c>
    </row>
    <row r="10855" spans="1:4" ht="15" customHeight="1">
      <c r="A10855" s="128">
        <v>4380</v>
      </c>
      <c r="B10855" s="328" t="s">
        <v>45770</v>
      </c>
      <c r="C10855" s="128" t="s">
        <v>19428</v>
      </c>
      <c r="D10855" s="128" t="s">
        <v>19578</v>
      </c>
    </row>
    <row r="10856" spans="1:4" ht="15" customHeight="1">
      <c r="A10856" s="128">
        <v>4299</v>
      </c>
      <c r="B10856" s="328" t="s">
        <v>45771</v>
      </c>
      <c r="C10856" s="128" t="s">
        <v>19428</v>
      </c>
      <c r="D10856" s="128" t="s">
        <v>19208</v>
      </c>
    </row>
    <row r="10857" spans="1:4" ht="15" customHeight="1">
      <c r="A10857" s="128">
        <v>4304</v>
      </c>
      <c r="B10857" s="328" t="s">
        <v>45772</v>
      </c>
      <c r="C10857" s="128" t="s">
        <v>19428</v>
      </c>
      <c r="D10857" s="128" t="s">
        <v>19921</v>
      </c>
    </row>
    <row r="10858" spans="1:4" ht="15" customHeight="1">
      <c r="A10858" s="128">
        <v>4305</v>
      </c>
      <c r="B10858" s="328" t="s">
        <v>45773</v>
      </c>
      <c r="C10858" s="128" t="s">
        <v>19428</v>
      </c>
      <c r="D10858" s="128" t="s">
        <v>19478</v>
      </c>
    </row>
    <row r="10859" spans="1:4" ht="15" customHeight="1">
      <c r="A10859" s="128">
        <v>4306</v>
      </c>
      <c r="B10859" s="328" t="s">
        <v>45774</v>
      </c>
      <c r="C10859" s="128" t="s">
        <v>19428</v>
      </c>
      <c r="D10859" s="128" t="s">
        <v>18566</v>
      </c>
    </row>
    <row r="10860" spans="1:4" ht="15" customHeight="1">
      <c r="A10860" s="128">
        <v>4308</v>
      </c>
      <c r="B10860" s="328" t="s">
        <v>45775</v>
      </c>
      <c r="C10860" s="128" t="s">
        <v>19428</v>
      </c>
      <c r="D10860" s="128" t="s">
        <v>18562</v>
      </c>
    </row>
    <row r="10861" spans="1:4" ht="15" customHeight="1">
      <c r="A10861" s="128">
        <v>4302</v>
      </c>
      <c r="B10861" s="328" t="s">
        <v>45776</v>
      </c>
      <c r="C10861" s="128" t="s">
        <v>19428</v>
      </c>
      <c r="D10861" s="128" t="s">
        <v>18485</v>
      </c>
    </row>
    <row r="10862" spans="1:4" ht="15" customHeight="1">
      <c r="A10862" s="128">
        <v>4300</v>
      </c>
      <c r="B10862" s="328" t="s">
        <v>45777</v>
      </c>
      <c r="C10862" s="128" t="s">
        <v>19428</v>
      </c>
      <c r="D10862" s="128" t="s">
        <v>19538</v>
      </c>
    </row>
    <row r="10863" spans="1:4" ht="15" customHeight="1">
      <c r="A10863" s="128">
        <v>4301</v>
      </c>
      <c r="B10863" s="328" t="s">
        <v>45778</v>
      </c>
      <c r="C10863" s="128" t="s">
        <v>19428</v>
      </c>
      <c r="D10863" s="128" t="s">
        <v>19693</v>
      </c>
    </row>
    <row r="10864" spans="1:4" ht="15" customHeight="1">
      <c r="A10864" s="128">
        <v>4320</v>
      </c>
      <c r="B10864" s="328" t="s">
        <v>45779</v>
      </c>
      <c r="C10864" s="128" t="s">
        <v>19428</v>
      </c>
      <c r="D10864" s="128" t="s">
        <v>19915</v>
      </c>
    </row>
    <row r="10865" spans="1:4" ht="15" customHeight="1">
      <c r="A10865" s="128">
        <v>4318</v>
      </c>
      <c r="B10865" s="328" t="s">
        <v>45780</v>
      </c>
      <c r="C10865" s="128" t="s">
        <v>19428</v>
      </c>
      <c r="D10865" s="128" t="s">
        <v>19347</v>
      </c>
    </row>
    <row r="10866" spans="1:4" ht="15" customHeight="1">
      <c r="A10866" s="128">
        <v>40547</v>
      </c>
      <c r="B10866" s="328" t="s">
        <v>45781</v>
      </c>
      <c r="C10866" s="128" t="s">
        <v>19442</v>
      </c>
      <c r="D10866" s="128" t="s">
        <v>48379</v>
      </c>
    </row>
    <row r="10867" spans="1:4" ht="15" customHeight="1">
      <c r="A10867" s="128">
        <v>11962</v>
      </c>
      <c r="B10867" s="328" t="s">
        <v>45782</v>
      </c>
      <c r="C10867" s="128" t="s">
        <v>19428</v>
      </c>
      <c r="D10867" s="128" t="s">
        <v>19309</v>
      </c>
    </row>
    <row r="10868" spans="1:4" ht="15" customHeight="1">
      <c r="A10868" s="128">
        <v>4332</v>
      </c>
      <c r="B10868" s="328" t="s">
        <v>45783</v>
      </c>
      <c r="C10868" s="128" t="s">
        <v>19428</v>
      </c>
      <c r="D10868" s="128" t="s">
        <v>18612</v>
      </c>
    </row>
    <row r="10869" spans="1:4" ht="15" customHeight="1">
      <c r="A10869" s="128">
        <v>4331</v>
      </c>
      <c r="B10869" s="328" t="s">
        <v>45784</v>
      </c>
      <c r="C10869" s="128" t="s">
        <v>19428</v>
      </c>
      <c r="D10869" s="128" t="s">
        <v>18949</v>
      </c>
    </row>
    <row r="10870" spans="1:4" ht="15" customHeight="1">
      <c r="A10870" s="128">
        <v>4336</v>
      </c>
      <c r="B10870" s="328" t="s">
        <v>45785</v>
      </c>
      <c r="C10870" s="128" t="s">
        <v>19428</v>
      </c>
      <c r="D10870" s="128" t="s">
        <v>19342</v>
      </c>
    </row>
    <row r="10871" spans="1:4" ht="15" customHeight="1">
      <c r="A10871" s="128">
        <v>13294</v>
      </c>
      <c r="B10871" s="328" t="s">
        <v>45786</v>
      </c>
      <c r="C10871" s="128" t="s">
        <v>19428</v>
      </c>
      <c r="D10871" s="128" t="s">
        <v>19582</v>
      </c>
    </row>
    <row r="10872" spans="1:4" ht="15" customHeight="1">
      <c r="A10872" s="128">
        <v>11948</v>
      </c>
      <c r="B10872" s="328" t="s">
        <v>45787</v>
      </c>
      <c r="C10872" s="128" t="s">
        <v>19428</v>
      </c>
      <c r="D10872" s="128" t="s">
        <v>18700</v>
      </c>
    </row>
    <row r="10873" spans="1:4" ht="15" customHeight="1">
      <c r="A10873" s="128">
        <v>4382</v>
      </c>
      <c r="B10873" s="328" t="s">
        <v>45788</v>
      </c>
      <c r="C10873" s="128" t="s">
        <v>19428</v>
      </c>
      <c r="D10873" s="128" t="s">
        <v>18479</v>
      </c>
    </row>
    <row r="10874" spans="1:4" ht="15" customHeight="1">
      <c r="A10874" s="128">
        <v>4354</v>
      </c>
      <c r="B10874" s="328" t="s">
        <v>45789</v>
      </c>
      <c r="C10874" s="128" t="s">
        <v>19428</v>
      </c>
      <c r="D10874" s="128" t="s">
        <v>48380</v>
      </c>
    </row>
    <row r="10875" spans="1:4" ht="15" customHeight="1">
      <c r="A10875" s="128">
        <v>40839</v>
      </c>
      <c r="B10875" s="328" t="s">
        <v>45790</v>
      </c>
      <c r="C10875" s="128" t="s">
        <v>19442</v>
      </c>
      <c r="D10875" s="128" t="s">
        <v>48381</v>
      </c>
    </row>
    <row r="10876" spans="1:4" ht="15" customHeight="1">
      <c r="A10876" s="128">
        <v>40552</v>
      </c>
      <c r="B10876" s="328" t="s">
        <v>45791</v>
      </c>
      <c r="C10876" s="128" t="s">
        <v>19442</v>
      </c>
      <c r="D10876" s="128" t="s">
        <v>48382</v>
      </c>
    </row>
    <row r="10877" spans="1:4" ht="15" customHeight="1">
      <c r="A10877" s="128">
        <v>40549</v>
      </c>
      <c r="B10877" s="328" t="s">
        <v>45792</v>
      </c>
      <c r="C10877" s="128" t="s">
        <v>19442</v>
      </c>
      <c r="D10877" s="128" t="s">
        <v>48383</v>
      </c>
    </row>
    <row r="10878" spans="1:4" ht="15" customHeight="1">
      <c r="A10878" s="128">
        <v>4385</v>
      </c>
      <c r="B10878" s="328" t="s">
        <v>45793</v>
      </c>
      <c r="C10878" s="128" t="s">
        <v>19438</v>
      </c>
      <c r="D10878" s="128" t="s">
        <v>48384</v>
      </c>
    </row>
    <row r="10879" spans="1:4" ht="15" customHeight="1">
      <c r="A10879" s="128">
        <v>20078</v>
      </c>
      <c r="B10879" s="328" t="s">
        <v>45794</v>
      </c>
      <c r="C10879" s="128" t="s">
        <v>19428</v>
      </c>
      <c r="D10879" s="128" t="s">
        <v>40398</v>
      </c>
    </row>
    <row r="10880" spans="1:4" ht="15" customHeight="1">
      <c r="A10880" s="128">
        <v>39897</v>
      </c>
      <c r="B10880" s="328" t="s">
        <v>45795</v>
      </c>
      <c r="C10880" s="128" t="s">
        <v>19428</v>
      </c>
      <c r="D10880" s="128" t="s">
        <v>38049</v>
      </c>
    </row>
    <row r="10881" spans="1:4" ht="15" customHeight="1">
      <c r="A10881" s="128">
        <v>118</v>
      </c>
      <c r="B10881" s="328" t="s">
        <v>45796</v>
      </c>
      <c r="C10881" s="128" t="s">
        <v>19428</v>
      </c>
      <c r="D10881" s="128" t="s">
        <v>39229</v>
      </c>
    </row>
    <row r="10882" spans="1:4" ht="15" customHeight="1">
      <c r="A10882" s="128">
        <v>4396</v>
      </c>
      <c r="B10882" s="328" t="s">
        <v>45797</v>
      </c>
      <c r="C10882" s="128" t="s">
        <v>19429</v>
      </c>
      <c r="D10882" s="128" t="s">
        <v>37157</v>
      </c>
    </row>
    <row r="10883" spans="1:4" ht="15" customHeight="1">
      <c r="A10883" s="128">
        <v>36881</v>
      </c>
      <c r="B10883" s="328" t="s">
        <v>45798</v>
      </c>
      <c r="C10883" s="128" t="s">
        <v>19429</v>
      </c>
      <c r="D10883" s="128" t="s">
        <v>39998</v>
      </c>
    </row>
    <row r="10884" spans="1:4" ht="15" customHeight="1">
      <c r="A10884" s="128">
        <v>4397</v>
      </c>
      <c r="B10884" s="328" t="s">
        <v>45799</v>
      </c>
      <c r="C10884" s="128" t="s">
        <v>19429</v>
      </c>
      <c r="D10884" s="128" t="s">
        <v>48385</v>
      </c>
    </row>
    <row r="10885" spans="1:4" ht="15" customHeight="1">
      <c r="A10885" s="128">
        <v>36882</v>
      </c>
      <c r="B10885" s="328" t="s">
        <v>45800</v>
      </c>
      <c r="C10885" s="128" t="s">
        <v>19429</v>
      </c>
      <c r="D10885" s="128" t="s">
        <v>48386</v>
      </c>
    </row>
    <row r="10886" spans="1:4" ht="15" customHeight="1">
      <c r="A10886" s="128">
        <v>4751</v>
      </c>
      <c r="B10886" s="328" t="s">
        <v>45801</v>
      </c>
      <c r="C10886" s="128" t="s">
        <v>19434</v>
      </c>
      <c r="D10886" s="128" t="s">
        <v>19022</v>
      </c>
    </row>
    <row r="10887" spans="1:4" ht="15" customHeight="1">
      <c r="A10887" s="128">
        <v>41066</v>
      </c>
      <c r="B10887" s="328" t="s">
        <v>45802</v>
      </c>
      <c r="C10887" s="128" t="s">
        <v>19435</v>
      </c>
      <c r="D10887" s="128" t="s">
        <v>38051</v>
      </c>
    </row>
    <row r="10888" spans="1:4" ht="15" customHeight="1">
      <c r="A10888" s="128">
        <v>39604</v>
      </c>
      <c r="B10888" s="328" t="s">
        <v>45803</v>
      </c>
      <c r="C10888" s="128" t="s">
        <v>19428</v>
      </c>
      <c r="D10888" s="128" t="s">
        <v>18738</v>
      </c>
    </row>
    <row r="10889" spans="1:4" ht="15" customHeight="1">
      <c r="A10889" s="128">
        <v>39605</v>
      </c>
      <c r="B10889" s="328" t="s">
        <v>45804</v>
      </c>
      <c r="C10889" s="128" t="s">
        <v>19428</v>
      </c>
      <c r="D10889" s="128" t="s">
        <v>18904</v>
      </c>
    </row>
    <row r="10890" spans="1:4" ht="15" customHeight="1">
      <c r="A10890" s="128">
        <v>39606</v>
      </c>
      <c r="B10890" s="328" t="s">
        <v>45805</v>
      </c>
      <c r="C10890" s="128" t="s">
        <v>19428</v>
      </c>
      <c r="D10890" s="128" t="s">
        <v>19384</v>
      </c>
    </row>
    <row r="10891" spans="1:4" ht="15" customHeight="1">
      <c r="A10891" s="128">
        <v>39607</v>
      </c>
      <c r="B10891" s="328" t="s">
        <v>45806</v>
      </c>
      <c r="C10891" s="128" t="s">
        <v>19428</v>
      </c>
      <c r="D10891" s="128" t="s">
        <v>18618</v>
      </c>
    </row>
    <row r="10892" spans="1:4" ht="15" customHeight="1">
      <c r="A10892" s="128">
        <v>39594</v>
      </c>
      <c r="B10892" s="328" t="s">
        <v>45807</v>
      </c>
      <c r="C10892" s="128" t="s">
        <v>19428</v>
      </c>
      <c r="D10892" s="128" t="s">
        <v>37058</v>
      </c>
    </row>
    <row r="10893" spans="1:4" ht="15" customHeight="1">
      <c r="A10893" s="128">
        <v>39596</v>
      </c>
      <c r="B10893" s="328" t="s">
        <v>45808</v>
      </c>
      <c r="C10893" s="128" t="s">
        <v>19428</v>
      </c>
      <c r="D10893" s="128" t="s">
        <v>38052</v>
      </c>
    </row>
    <row r="10894" spans="1:4" ht="15" customHeight="1">
      <c r="A10894" s="128">
        <v>39595</v>
      </c>
      <c r="B10894" s="328" t="s">
        <v>45809</v>
      </c>
      <c r="C10894" s="128" t="s">
        <v>19428</v>
      </c>
      <c r="D10894" s="128" t="s">
        <v>38053</v>
      </c>
    </row>
    <row r="10895" spans="1:4" ht="15" customHeight="1">
      <c r="A10895" s="128">
        <v>39597</v>
      </c>
      <c r="B10895" s="328" t="s">
        <v>45810</v>
      </c>
      <c r="C10895" s="128" t="s">
        <v>19428</v>
      </c>
      <c r="D10895" s="128" t="s">
        <v>38054</v>
      </c>
    </row>
    <row r="10896" spans="1:4" ht="15" customHeight="1">
      <c r="A10896" s="128">
        <v>10731</v>
      </c>
      <c r="B10896" s="328" t="s">
        <v>45811</v>
      </c>
      <c r="C10896" s="128" t="s">
        <v>19429</v>
      </c>
      <c r="D10896" s="128" t="s">
        <v>38055</v>
      </c>
    </row>
    <row r="10897" spans="1:4" ht="15" customHeight="1">
      <c r="A10897" s="128">
        <v>4704</v>
      </c>
      <c r="B10897" s="328" t="s">
        <v>45812</v>
      </c>
      <c r="C10897" s="128" t="s">
        <v>19429</v>
      </c>
      <c r="D10897" s="128" t="s">
        <v>18370</v>
      </c>
    </row>
    <row r="10898" spans="1:4" ht="15" customHeight="1">
      <c r="A10898" s="128">
        <v>10730</v>
      </c>
      <c r="B10898" s="328" t="s">
        <v>45813</v>
      </c>
      <c r="C10898" s="128" t="s">
        <v>19429</v>
      </c>
      <c r="D10898" s="128" t="s">
        <v>18525</v>
      </c>
    </row>
    <row r="10899" spans="1:4" ht="15" customHeight="1">
      <c r="A10899" s="128">
        <v>4729</v>
      </c>
      <c r="B10899" s="328" t="s">
        <v>45814</v>
      </c>
      <c r="C10899" s="128" t="s">
        <v>19433</v>
      </c>
      <c r="D10899" s="128" t="s">
        <v>48387</v>
      </c>
    </row>
    <row r="10900" spans="1:4" ht="15" customHeight="1">
      <c r="A10900" s="128">
        <v>4720</v>
      </c>
      <c r="B10900" s="328" t="s">
        <v>45815</v>
      </c>
      <c r="C10900" s="128" t="s">
        <v>19433</v>
      </c>
      <c r="D10900" s="128" t="s">
        <v>48388</v>
      </c>
    </row>
    <row r="10901" spans="1:4" ht="15" customHeight="1">
      <c r="A10901" s="128">
        <v>4721</v>
      </c>
      <c r="B10901" s="328" t="s">
        <v>45816</v>
      </c>
      <c r="C10901" s="128" t="s">
        <v>19433</v>
      </c>
      <c r="D10901" s="128" t="s">
        <v>19886</v>
      </c>
    </row>
    <row r="10902" spans="1:4" ht="15" customHeight="1">
      <c r="A10902" s="128">
        <v>4718</v>
      </c>
      <c r="B10902" s="328" t="s">
        <v>45817</v>
      </c>
      <c r="C10902" s="128" t="s">
        <v>19433</v>
      </c>
      <c r="D10902" s="128" t="s">
        <v>48389</v>
      </c>
    </row>
    <row r="10903" spans="1:4" ht="15" customHeight="1">
      <c r="A10903" s="128">
        <v>4722</v>
      </c>
      <c r="B10903" s="328" t="s">
        <v>45818</v>
      </c>
      <c r="C10903" s="128" t="s">
        <v>19433</v>
      </c>
      <c r="D10903" s="128" t="s">
        <v>48390</v>
      </c>
    </row>
    <row r="10904" spans="1:4" ht="15" customHeight="1">
      <c r="A10904" s="128">
        <v>4723</v>
      </c>
      <c r="B10904" s="328" t="s">
        <v>45819</v>
      </c>
      <c r="C10904" s="128" t="s">
        <v>19433</v>
      </c>
      <c r="D10904" s="128" t="s">
        <v>40064</v>
      </c>
    </row>
    <row r="10905" spans="1:4" ht="15" customHeight="1">
      <c r="A10905" s="128">
        <v>4727</v>
      </c>
      <c r="B10905" s="328" t="s">
        <v>45820</v>
      </c>
      <c r="C10905" s="128" t="s">
        <v>19433</v>
      </c>
      <c r="D10905" s="128" t="s">
        <v>36806</v>
      </c>
    </row>
    <row r="10906" spans="1:4" ht="15" customHeight="1">
      <c r="A10906" s="128">
        <v>4748</v>
      </c>
      <c r="B10906" s="328" t="s">
        <v>45821</v>
      </c>
      <c r="C10906" s="128" t="s">
        <v>19433</v>
      </c>
      <c r="D10906" s="128" t="s">
        <v>38071</v>
      </c>
    </row>
    <row r="10907" spans="1:4" ht="15" customHeight="1">
      <c r="A10907" s="128">
        <v>4730</v>
      </c>
      <c r="B10907" s="328" t="s">
        <v>45822</v>
      </c>
      <c r="C10907" s="128" t="s">
        <v>19433</v>
      </c>
      <c r="D10907" s="128" t="s">
        <v>48391</v>
      </c>
    </row>
    <row r="10908" spans="1:4" ht="15" customHeight="1">
      <c r="A10908" s="128">
        <v>13186</v>
      </c>
      <c r="B10908" s="328" t="s">
        <v>45823</v>
      </c>
      <c r="C10908" s="128" t="s">
        <v>19433</v>
      </c>
      <c r="D10908" s="128" t="s">
        <v>48392</v>
      </c>
    </row>
    <row r="10909" spans="1:4" ht="15" customHeight="1">
      <c r="A10909" s="128">
        <v>10737</v>
      </c>
      <c r="B10909" s="328" t="s">
        <v>45824</v>
      </c>
      <c r="C10909" s="128" t="s">
        <v>19429</v>
      </c>
      <c r="D10909" s="128" t="s">
        <v>22055</v>
      </c>
    </row>
    <row r="10910" spans="1:4" ht="15" customHeight="1">
      <c r="A10910" s="128">
        <v>10734</v>
      </c>
      <c r="B10910" s="328" t="s">
        <v>45825</v>
      </c>
      <c r="C10910" s="128" t="s">
        <v>19429</v>
      </c>
      <c r="D10910" s="128" t="s">
        <v>38056</v>
      </c>
    </row>
    <row r="10911" spans="1:4" ht="15" customHeight="1">
      <c r="A10911" s="128">
        <v>4708</v>
      </c>
      <c r="B10911" s="328" t="s">
        <v>45826</v>
      </c>
      <c r="C10911" s="128" t="s">
        <v>19429</v>
      </c>
      <c r="D10911" s="128" t="s">
        <v>38057</v>
      </c>
    </row>
    <row r="10912" spans="1:4" ht="15" customHeight="1">
      <c r="A10912" s="128">
        <v>4712</v>
      </c>
      <c r="B10912" s="328" t="s">
        <v>45827</v>
      </c>
      <c r="C10912" s="128" t="s">
        <v>19429</v>
      </c>
      <c r="D10912" s="128" t="s">
        <v>36535</v>
      </c>
    </row>
    <row r="10913" spans="1:4" ht="15" customHeight="1">
      <c r="A10913" s="128">
        <v>4710</v>
      </c>
      <c r="B10913" s="328" t="s">
        <v>45828</v>
      </c>
      <c r="C10913" s="128" t="s">
        <v>19429</v>
      </c>
      <c r="D10913" s="128" t="s">
        <v>21942</v>
      </c>
    </row>
    <row r="10914" spans="1:4" ht="15" customHeight="1">
      <c r="A10914" s="128">
        <v>4746</v>
      </c>
      <c r="B10914" s="328" t="s">
        <v>45829</v>
      </c>
      <c r="C10914" s="128" t="s">
        <v>19433</v>
      </c>
      <c r="D10914" s="128" t="s">
        <v>48393</v>
      </c>
    </row>
    <row r="10915" spans="1:4" ht="15" customHeight="1">
      <c r="A10915" s="128">
        <v>4750</v>
      </c>
      <c r="B10915" s="328" t="s">
        <v>45830</v>
      </c>
      <c r="C10915" s="128" t="s">
        <v>19434</v>
      </c>
      <c r="D10915" s="128" t="s">
        <v>19022</v>
      </c>
    </row>
    <row r="10916" spans="1:4" ht="15" customHeight="1">
      <c r="A10916" s="128">
        <v>41065</v>
      </c>
      <c r="B10916" s="328" t="s">
        <v>45831</v>
      </c>
      <c r="C10916" s="128" t="s">
        <v>19435</v>
      </c>
      <c r="D10916" s="128" t="s">
        <v>37403</v>
      </c>
    </row>
    <row r="10917" spans="1:4" ht="36.75" customHeight="1">
      <c r="A10917" s="128">
        <v>34747</v>
      </c>
      <c r="B10917" s="328" t="s">
        <v>45832</v>
      </c>
      <c r="C10917" s="128" t="s">
        <v>19430</v>
      </c>
      <c r="D10917" s="128" t="s">
        <v>38058</v>
      </c>
    </row>
    <row r="10918" spans="1:4" ht="44.25" customHeight="1">
      <c r="A10918" s="128">
        <v>4826</v>
      </c>
      <c r="B10918" s="328" t="s">
        <v>45833</v>
      </c>
      <c r="C10918" s="128" t="s">
        <v>19430</v>
      </c>
      <c r="D10918" s="128" t="s">
        <v>37093</v>
      </c>
    </row>
    <row r="10919" spans="1:4" ht="39.75" customHeight="1">
      <c r="A10919" s="128">
        <v>41975</v>
      </c>
      <c r="B10919" s="328" t="s">
        <v>45834</v>
      </c>
      <c r="C10919" s="128" t="s">
        <v>19429</v>
      </c>
      <c r="D10919" s="128" t="s">
        <v>36872</v>
      </c>
    </row>
    <row r="10920" spans="1:4" ht="33.75" customHeight="1">
      <c r="A10920" s="128">
        <v>4825</v>
      </c>
      <c r="B10920" s="328" t="s">
        <v>45835</v>
      </c>
      <c r="C10920" s="128" t="s">
        <v>19430</v>
      </c>
      <c r="D10920" s="128" t="s">
        <v>38059</v>
      </c>
    </row>
    <row r="10921" spans="1:4" ht="15" customHeight="1">
      <c r="A10921" s="128">
        <v>34744</v>
      </c>
      <c r="B10921" s="328" t="s">
        <v>45836</v>
      </c>
      <c r="C10921" s="128" t="s">
        <v>19429</v>
      </c>
      <c r="D10921" s="128" t="s">
        <v>19850</v>
      </c>
    </row>
    <row r="10922" spans="1:4" ht="15" customHeight="1">
      <c r="A10922" s="128">
        <v>39430</v>
      </c>
      <c r="B10922" s="328" t="s">
        <v>45837</v>
      </c>
      <c r="C10922" s="128" t="s">
        <v>19428</v>
      </c>
      <c r="D10922" s="128" t="s">
        <v>19921</v>
      </c>
    </row>
    <row r="10923" spans="1:4" ht="15" customHeight="1">
      <c r="A10923" s="128">
        <v>39573</v>
      </c>
      <c r="B10923" s="328" t="s">
        <v>45838</v>
      </c>
      <c r="C10923" s="128" t="s">
        <v>19428</v>
      </c>
      <c r="D10923" s="128" t="s">
        <v>39177</v>
      </c>
    </row>
    <row r="10924" spans="1:4" ht="15" customHeight="1">
      <c r="A10924" s="128">
        <v>38410</v>
      </c>
      <c r="B10924" s="328" t="s">
        <v>45839</v>
      </c>
      <c r="C10924" s="128" t="s">
        <v>19428</v>
      </c>
      <c r="D10924" s="128" t="s">
        <v>48394</v>
      </c>
    </row>
    <row r="10925" spans="1:4" ht="15" customHeight="1">
      <c r="A10925" s="128">
        <v>41596</v>
      </c>
      <c r="B10925" s="328" t="s">
        <v>45840</v>
      </c>
      <c r="C10925" s="128" t="s">
        <v>19431</v>
      </c>
      <c r="D10925" s="128" t="s">
        <v>36602</v>
      </c>
    </row>
    <row r="10926" spans="1:4" ht="15" customHeight="1">
      <c r="A10926" s="128">
        <v>41598</v>
      </c>
      <c r="B10926" s="328" t="s">
        <v>45841</v>
      </c>
      <c r="C10926" s="128" t="s">
        <v>19431</v>
      </c>
      <c r="D10926" s="128" t="s">
        <v>36602</v>
      </c>
    </row>
    <row r="10927" spans="1:4" ht="15" customHeight="1">
      <c r="A10927" s="128">
        <v>41594</v>
      </c>
      <c r="B10927" s="328" t="s">
        <v>45842</v>
      </c>
      <c r="C10927" s="128" t="s">
        <v>19431</v>
      </c>
      <c r="D10927" s="128" t="s">
        <v>19024</v>
      </c>
    </row>
    <row r="10928" spans="1:4" ht="15" customHeight="1">
      <c r="A10928" s="128">
        <v>43663</v>
      </c>
      <c r="B10928" s="328" t="s">
        <v>45843</v>
      </c>
      <c r="C10928" s="128" t="s">
        <v>19431</v>
      </c>
      <c r="D10928" s="128" t="s">
        <v>18764</v>
      </c>
    </row>
    <row r="10929" spans="1:4" ht="15" customHeight="1">
      <c r="A10929" s="128">
        <v>4766</v>
      </c>
      <c r="B10929" s="328" t="s">
        <v>45844</v>
      </c>
      <c r="C10929" s="128" t="s">
        <v>19431</v>
      </c>
      <c r="D10929" s="128" t="s">
        <v>18796</v>
      </c>
    </row>
    <row r="10930" spans="1:4" ht="15" customHeight="1">
      <c r="A10930" s="128">
        <v>43664</v>
      </c>
      <c r="B10930" s="328" t="s">
        <v>45845</v>
      </c>
      <c r="C10930" s="128" t="s">
        <v>19431</v>
      </c>
      <c r="D10930" s="128" t="s">
        <v>36536</v>
      </c>
    </row>
    <row r="10931" spans="1:4" ht="15" customHeight="1">
      <c r="A10931" s="128">
        <v>43082</v>
      </c>
      <c r="B10931" s="328" t="s">
        <v>45846</v>
      </c>
      <c r="C10931" s="128" t="s">
        <v>19431</v>
      </c>
      <c r="D10931" s="128" t="s">
        <v>18832</v>
      </c>
    </row>
    <row r="10932" spans="1:4" ht="15" customHeight="1">
      <c r="A10932" s="128">
        <v>43665</v>
      </c>
      <c r="B10932" s="328" t="s">
        <v>45847</v>
      </c>
      <c r="C10932" s="128" t="s">
        <v>19431</v>
      </c>
      <c r="D10932" s="128" t="s">
        <v>18796</v>
      </c>
    </row>
    <row r="10933" spans="1:4" ht="15" customHeight="1">
      <c r="A10933" s="128">
        <v>10966</v>
      </c>
      <c r="B10933" s="328" t="s">
        <v>45848</v>
      </c>
      <c r="C10933" s="128" t="s">
        <v>19431</v>
      </c>
      <c r="D10933" s="128" t="s">
        <v>18764</v>
      </c>
    </row>
    <row r="10934" spans="1:4" ht="15" customHeight="1">
      <c r="A10934" s="128">
        <v>43692</v>
      </c>
      <c r="B10934" s="328" t="s">
        <v>45849</v>
      </c>
      <c r="C10934" s="128" t="s">
        <v>19431</v>
      </c>
      <c r="D10934" s="128" t="s">
        <v>18764</v>
      </c>
    </row>
    <row r="10935" spans="1:4" ht="15" customHeight="1">
      <c r="A10935" s="128">
        <v>43083</v>
      </c>
      <c r="B10935" s="328" t="s">
        <v>45850</v>
      </c>
      <c r="C10935" s="128" t="s">
        <v>19431</v>
      </c>
      <c r="D10935" s="128" t="s">
        <v>18879</v>
      </c>
    </row>
    <row r="10936" spans="1:4" ht="15" customHeight="1">
      <c r="A10936" s="128">
        <v>40535</v>
      </c>
      <c r="B10936" s="328" t="s">
        <v>45851</v>
      </c>
      <c r="C10936" s="128" t="s">
        <v>19431</v>
      </c>
      <c r="D10936" s="128" t="s">
        <v>18879</v>
      </c>
    </row>
    <row r="10937" spans="1:4" ht="15" customHeight="1">
      <c r="A10937" s="128">
        <v>39427</v>
      </c>
      <c r="B10937" s="328" t="s">
        <v>45852</v>
      </c>
      <c r="C10937" s="128" t="s">
        <v>19430</v>
      </c>
      <c r="D10937" s="128" t="s">
        <v>36441</v>
      </c>
    </row>
    <row r="10938" spans="1:4" ht="15" customHeight="1">
      <c r="A10938" s="128">
        <v>39424</v>
      </c>
      <c r="B10938" s="328" t="s">
        <v>45853</v>
      </c>
      <c r="C10938" s="128" t="s">
        <v>19430</v>
      </c>
      <c r="D10938" s="128" t="s">
        <v>19717</v>
      </c>
    </row>
    <row r="10939" spans="1:4" ht="15" customHeight="1">
      <c r="A10939" s="128">
        <v>39425</v>
      </c>
      <c r="B10939" s="328" t="s">
        <v>45854</v>
      </c>
      <c r="C10939" s="128" t="s">
        <v>19430</v>
      </c>
      <c r="D10939" s="128" t="s">
        <v>18939</v>
      </c>
    </row>
    <row r="10940" spans="1:4" ht="15" customHeight="1">
      <c r="A10940" s="128">
        <v>40664</v>
      </c>
      <c r="B10940" s="328" t="s">
        <v>45855</v>
      </c>
      <c r="C10940" s="128" t="s">
        <v>19431</v>
      </c>
      <c r="D10940" s="128" t="s">
        <v>36939</v>
      </c>
    </row>
    <row r="10941" spans="1:4" ht="15" customHeight="1">
      <c r="A10941" s="128">
        <v>34360</v>
      </c>
      <c r="B10941" s="328" t="s">
        <v>45856</v>
      </c>
      <c r="C10941" s="128" t="s">
        <v>19431</v>
      </c>
      <c r="D10941" s="128" t="s">
        <v>38060</v>
      </c>
    </row>
    <row r="10942" spans="1:4" ht="15" customHeight="1">
      <c r="A10942" s="128">
        <v>20259</v>
      </c>
      <c r="B10942" s="328" t="s">
        <v>45857</v>
      </c>
      <c r="C10942" s="128" t="s">
        <v>19430</v>
      </c>
      <c r="D10942" s="128" t="s">
        <v>18988</v>
      </c>
    </row>
    <row r="10943" spans="1:4" ht="15" customHeight="1">
      <c r="A10943" s="128">
        <v>14077</v>
      </c>
      <c r="B10943" s="328" t="s">
        <v>45858</v>
      </c>
      <c r="C10943" s="128" t="s">
        <v>19430</v>
      </c>
      <c r="D10943" s="128" t="s">
        <v>19851</v>
      </c>
    </row>
    <row r="10944" spans="1:4" ht="15" customHeight="1">
      <c r="A10944" s="128">
        <v>3678</v>
      </c>
      <c r="B10944" s="328" t="s">
        <v>45859</v>
      </c>
      <c r="C10944" s="128" t="s">
        <v>19430</v>
      </c>
      <c r="D10944" s="128" t="s">
        <v>19852</v>
      </c>
    </row>
    <row r="10945" spans="1:4" ht="15" customHeight="1">
      <c r="A10945" s="128">
        <v>39418</v>
      </c>
      <c r="B10945" s="328" t="s">
        <v>45860</v>
      </c>
      <c r="C10945" s="128" t="s">
        <v>19430</v>
      </c>
      <c r="D10945" s="128" t="s">
        <v>41587</v>
      </c>
    </row>
    <row r="10946" spans="1:4" ht="15" customHeight="1">
      <c r="A10946" s="128">
        <v>39419</v>
      </c>
      <c r="B10946" s="328" t="s">
        <v>45861</v>
      </c>
      <c r="C10946" s="128" t="s">
        <v>19430</v>
      </c>
      <c r="D10946" s="128" t="s">
        <v>40859</v>
      </c>
    </row>
    <row r="10947" spans="1:4" ht="15" customHeight="1">
      <c r="A10947" s="128">
        <v>39420</v>
      </c>
      <c r="B10947" s="328" t="s">
        <v>45862</v>
      </c>
      <c r="C10947" s="128" t="s">
        <v>19430</v>
      </c>
      <c r="D10947" s="128" t="s">
        <v>48101</v>
      </c>
    </row>
    <row r="10948" spans="1:4" ht="15" customHeight="1">
      <c r="A10948" s="128">
        <v>39571</v>
      </c>
      <c r="B10948" s="328" t="s">
        <v>45863</v>
      </c>
      <c r="C10948" s="128" t="s">
        <v>19430</v>
      </c>
      <c r="D10948" s="128" t="s">
        <v>18561</v>
      </c>
    </row>
    <row r="10949" spans="1:4" ht="15" customHeight="1">
      <c r="A10949" s="128">
        <v>39421</v>
      </c>
      <c r="B10949" s="328" t="s">
        <v>45864</v>
      </c>
      <c r="C10949" s="128" t="s">
        <v>19430</v>
      </c>
      <c r="D10949" s="128" t="s">
        <v>18970</v>
      </c>
    </row>
    <row r="10950" spans="1:4" ht="15" customHeight="1">
      <c r="A10950" s="128">
        <v>39422</v>
      </c>
      <c r="B10950" s="328" t="s">
        <v>45865</v>
      </c>
      <c r="C10950" s="128" t="s">
        <v>19430</v>
      </c>
      <c r="D10950" s="128" t="s">
        <v>18801</v>
      </c>
    </row>
    <row r="10951" spans="1:4" ht="15" customHeight="1">
      <c r="A10951" s="128">
        <v>39423</v>
      </c>
      <c r="B10951" s="328" t="s">
        <v>45866</v>
      </c>
      <c r="C10951" s="128" t="s">
        <v>19430</v>
      </c>
      <c r="D10951" s="128" t="s">
        <v>21763</v>
      </c>
    </row>
    <row r="10952" spans="1:4" ht="15" customHeight="1">
      <c r="A10952" s="128">
        <v>39426</v>
      </c>
      <c r="B10952" s="328" t="s">
        <v>45867</v>
      </c>
      <c r="C10952" s="128" t="s">
        <v>19430</v>
      </c>
      <c r="D10952" s="128" t="s">
        <v>21627</v>
      </c>
    </row>
    <row r="10953" spans="1:4" ht="15" customHeight="1">
      <c r="A10953" s="128">
        <v>39429</v>
      </c>
      <c r="B10953" s="328" t="s">
        <v>45868</v>
      </c>
      <c r="C10953" s="128" t="s">
        <v>19430</v>
      </c>
      <c r="D10953" s="128" t="s">
        <v>18464</v>
      </c>
    </row>
    <row r="10954" spans="1:4" ht="15" customHeight="1">
      <c r="A10954" s="128">
        <v>39428</v>
      </c>
      <c r="B10954" s="328" t="s">
        <v>45869</v>
      </c>
      <c r="C10954" s="128" t="s">
        <v>19430</v>
      </c>
      <c r="D10954" s="128" t="s">
        <v>18669</v>
      </c>
    </row>
    <row r="10955" spans="1:4" ht="15" customHeight="1">
      <c r="A10955" s="128">
        <v>39572</v>
      </c>
      <c r="B10955" s="328" t="s">
        <v>45870</v>
      </c>
      <c r="C10955" s="128" t="s">
        <v>19430</v>
      </c>
      <c r="D10955" s="128" t="s">
        <v>18426</v>
      </c>
    </row>
    <row r="10956" spans="1:4" ht="15" customHeight="1">
      <c r="A10956" s="128">
        <v>39570</v>
      </c>
      <c r="B10956" s="328" t="s">
        <v>45871</v>
      </c>
      <c r="C10956" s="128" t="s">
        <v>19430</v>
      </c>
      <c r="D10956" s="128" t="s">
        <v>18661</v>
      </c>
    </row>
    <row r="10957" spans="1:4" ht="15" customHeight="1">
      <c r="A10957" s="128">
        <v>39569</v>
      </c>
      <c r="B10957" s="328" t="s">
        <v>45872</v>
      </c>
      <c r="C10957" s="128" t="s">
        <v>19430</v>
      </c>
      <c r="D10957" s="128" t="s">
        <v>39111</v>
      </c>
    </row>
    <row r="10958" spans="1:4" ht="15" customHeight="1">
      <c r="A10958" s="128">
        <v>11552</v>
      </c>
      <c r="B10958" s="328" t="s">
        <v>45873</v>
      </c>
      <c r="C10958" s="128" t="s">
        <v>19430</v>
      </c>
      <c r="D10958" s="128" t="s">
        <v>19279</v>
      </c>
    </row>
    <row r="10959" spans="1:4" ht="15" customHeight="1">
      <c r="A10959" s="128">
        <v>40598</v>
      </c>
      <c r="B10959" s="328" t="s">
        <v>45874</v>
      </c>
      <c r="C10959" s="128" t="s">
        <v>19431</v>
      </c>
      <c r="D10959" s="128" t="s">
        <v>18892</v>
      </c>
    </row>
    <row r="10960" spans="1:4" ht="15" customHeight="1">
      <c r="A10960" s="128">
        <v>39029</v>
      </c>
      <c r="B10960" s="328" t="s">
        <v>45875</v>
      </c>
      <c r="C10960" s="128" t="s">
        <v>19430</v>
      </c>
      <c r="D10960" s="128" t="s">
        <v>19002</v>
      </c>
    </row>
    <row r="10961" spans="1:4" ht="15" customHeight="1">
      <c r="A10961" s="128">
        <v>39028</v>
      </c>
      <c r="B10961" s="328" t="s">
        <v>45876</v>
      </c>
      <c r="C10961" s="128" t="s">
        <v>19430</v>
      </c>
      <c r="D10961" s="128" t="s">
        <v>18374</v>
      </c>
    </row>
    <row r="10962" spans="1:4" ht="15" customHeight="1">
      <c r="A10962" s="128">
        <v>39328</v>
      </c>
      <c r="B10962" s="328" t="s">
        <v>45877</v>
      </c>
      <c r="C10962" s="128" t="s">
        <v>19430</v>
      </c>
      <c r="D10962" s="128" t="s">
        <v>19645</v>
      </c>
    </row>
    <row r="10963" spans="1:4" ht="15" customHeight="1">
      <c r="A10963" s="128">
        <v>38541</v>
      </c>
      <c r="B10963" s="328" t="s">
        <v>45878</v>
      </c>
      <c r="C10963" s="128" t="s">
        <v>19428</v>
      </c>
      <c r="D10963" s="128" t="s">
        <v>48395</v>
      </c>
    </row>
    <row r="10964" spans="1:4" ht="15" customHeight="1">
      <c r="A10964" s="128">
        <v>38542</v>
      </c>
      <c r="B10964" s="328" t="s">
        <v>45879</v>
      </c>
      <c r="C10964" s="128" t="s">
        <v>19428</v>
      </c>
      <c r="D10964" s="128" t="s">
        <v>48396</v>
      </c>
    </row>
    <row r="10965" spans="1:4" ht="15" customHeight="1">
      <c r="A10965" s="128">
        <v>38543</v>
      </c>
      <c r="B10965" s="328" t="s">
        <v>45880</v>
      </c>
      <c r="C10965" s="128" t="s">
        <v>19428</v>
      </c>
      <c r="D10965" s="128" t="s">
        <v>48397</v>
      </c>
    </row>
    <row r="10966" spans="1:4" ht="15" customHeight="1">
      <c r="A10966" s="128">
        <v>40406</v>
      </c>
      <c r="B10966" s="328" t="s">
        <v>45881</v>
      </c>
      <c r="C10966" s="128" t="s">
        <v>19428</v>
      </c>
      <c r="D10966" s="128" t="s">
        <v>38061</v>
      </c>
    </row>
    <row r="10967" spans="1:4" ht="15" customHeight="1">
      <c r="A10967" s="128">
        <v>40789</v>
      </c>
      <c r="B10967" s="328" t="s">
        <v>45882</v>
      </c>
      <c r="C10967" s="128" t="s">
        <v>19428</v>
      </c>
      <c r="D10967" s="128" t="s">
        <v>38062</v>
      </c>
    </row>
    <row r="10968" spans="1:4" ht="15" customHeight="1">
      <c r="A10968" s="128">
        <v>40791</v>
      </c>
      <c r="B10968" s="328" t="s">
        <v>45883</v>
      </c>
      <c r="C10968" s="128" t="s">
        <v>19428</v>
      </c>
      <c r="D10968" s="128" t="s">
        <v>38063</v>
      </c>
    </row>
    <row r="10969" spans="1:4" ht="15" customHeight="1">
      <c r="A10969" s="128">
        <v>11651</v>
      </c>
      <c r="B10969" s="328" t="s">
        <v>45884</v>
      </c>
      <c r="C10969" s="128" t="s">
        <v>19428</v>
      </c>
      <c r="D10969" s="128" t="s">
        <v>38064</v>
      </c>
    </row>
    <row r="10970" spans="1:4" ht="15" customHeight="1">
      <c r="A10970" s="128">
        <v>40435</v>
      </c>
      <c r="B10970" s="328" t="s">
        <v>45885</v>
      </c>
      <c r="C10970" s="128" t="s">
        <v>19428</v>
      </c>
      <c r="D10970" s="128" t="s">
        <v>48398</v>
      </c>
    </row>
    <row r="10971" spans="1:4" ht="15" customHeight="1">
      <c r="A10971" s="128">
        <v>39012</v>
      </c>
      <c r="B10971" s="328" t="s">
        <v>45886</v>
      </c>
      <c r="C10971" s="128" t="s">
        <v>19428</v>
      </c>
      <c r="D10971" s="128" t="s">
        <v>48399</v>
      </c>
    </row>
    <row r="10972" spans="1:4" ht="15" customHeight="1">
      <c r="A10972" s="128">
        <v>13617</v>
      </c>
      <c r="B10972" s="328" t="s">
        <v>45887</v>
      </c>
      <c r="C10972" s="128" t="s">
        <v>19428</v>
      </c>
      <c r="D10972" s="128" t="s">
        <v>48400</v>
      </c>
    </row>
    <row r="10973" spans="1:4" ht="15" customHeight="1">
      <c r="A10973" s="128">
        <v>35274</v>
      </c>
      <c r="B10973" s="328" t="s">
        <v>45888</v>
      </c>
      <c r="C10973" s="128" t="s">
        <v>19430</v>
      </c>
      <c r="D10973" s="128" t="s">
        <v>22086</v>
      </c>
    </row>
    <row r="10974" spans="1:4" ht="15" customHeight="1">
      <c r="A10974" s="128">
        <v>35275</v>
      </c>
      <c r="B10974" s="328" t="s">
        <v>45889</v>
      </c>
      <c r="C10974" s="128" t="s">
        <v>19430</v>
      </c>
      <c r="D10974" s="128" t="s">
        <v>38065</v>
      </c>
    </row>
    <row r="10975" spans="1:4" ht="15" customHeight="1">
      <c r="A10975" s="128">
        <v>35276</v>
      </c>
      <c r="B10975" s="328" t="s">
        <v>45890</v>
      </c>
      <c r="C10975" s="128" t="s">
        <v>19430</v>
      </c>
      <c r="D10975" s="128" t="s">
        <v>38066</v>
      </c>
    </row>
    <row r="10976" spans="1:4" ht="15" customHeight="1">
      <c r="A10976" s="128">
        <v>38386</v>
      </c>
      <c r="B10976" s="328" t="s">
        <v>45891</v>
      </c>
      <c r="C10976" s="128" t="s">
        <v>19428</v>
      </c>
      <c r="D10976" s="128" t="s">
        <v>19354</v>
      </c>
    </row>
    <row r="10977" spans="1:4" ht="15" customHeight="1">
      <c r="A10977" s="128">
        <v>11091</v>
      </c>
      <c r="B10977" s="328" t="s">
        <v>45892</v>
      </c>
      <c r="C10977" s="128" t="s">
        <v>19428</v>
      </c>
      <c r="D10977" s="128" t="s">
        <v>18437</v>
      </c>
    </row>
    <row r="10978" spans="1:4" ht="15" customHeight="1">
      <c r="A10978" s="128">
        <v>37586</v>
      </c>
      <c r="B10978" s="328" t="s">
        <v>45893</v>
      </c>
      <c r="C10978" s="128" t="s">
        <v>19442</v>
      </c>
      <c r="D10978" s="128" t="s">
        <v>19490</v>
      </c>
    </row>
    <row r="10979" spans="1:4" ht="15" customHeight="1">
      <c r="A10979" s="128">
        <v>37395</v>
      </c>
      <c r="B10979" s="328" t="s">
        <v>45894</v>
      </c>
      <c r="C10979" s="128" t="s">
        <v>19442</v>
      </c>
      <c r="D10979" s="128" t="s">
        <v>21829</v>
      </c>
    </row>
    <row r="10980" spans="1:4" ht="15" customHeight="1">
      <c r="A10980" s="128">
        <v>14147</v>
      </c>
      <c r="B10980" s="328" t="s">
        <v>45895</v>
      </c>
      <c r="C10980" s="128" t="s">
        <v>19442</v>
      </c>
      <c r="D10980" s="128" t="s">
        <v>37930</v>
      </c>
    </row>
    <row r="10981" spans="1:4" ht="15" customHeight="1">
      <c r="A10981" s="128">
        <v>37396</v>
      </c>
      <c r="B10981" s="328" t="s">
        <v>45896</v>
      </c>
      <c r="C10981" s="128" t="s">
        <v>19442</v>
      </c>
      <c r="D10981" s="128" t="s">
        <v>36503</v>
      </c>
    </row>
    <row r="10982" spans="1:4" ht="15" customHeight="1">
      <c r="A10982" s="128">
        <v>37397</v>
      </c>
      <c r="B10982" s="328" t="s">
        <v>45897</v>
      </c>
      <c r="C10982" s="128" t="s">
        <v>19442</v>
      </c>
      <c r="D10982" s="128" t="s">
        <v>21899</v>
      </c>
    </row>
    <row r="10983" spans="1:4" ht="15" customHeight="1">
      <c r="A10983" s="128">
        <v>43606</v>
      </c>
      <c r="B10983" s="328" t="s">
        <v>45898</v>
      </c>
      <c r="C10983" s="128" t="s">
        <v>19428</v>
      </c>
      <c r="D10983" s="128" t="s">
        <v>19224</v>
      </c>
    </row>
    <row r="10984" spans="1:4" ht="15" customHeight="1">
      <c r="A10984" s="128">
        <v>444</v>
      </c>
      <c r="B10984" s="328" t="s">
        <v>45899</v>
      </c>
      <c r="C10984" s="128" t="s">
        <v>19428</v>
      </c>
      <c r="D10984" s="128" t="s">
        <v>21710</v>
      </c>
    </row>
    <row r="10985" spans="1:4" ht="15" customHeight="1">
      <c r="A10985" s="128">
        <v>445</v>
      </c>
      <c r="B10985" s="328" t="s">
        <v>45900</v>
      </c>
      <c r="C10985" s="128" t="s">
        <v>19428</v>
      </c>
      <c r="D10985" s="128" t="s">
        <v>21612</v>
      </c>
    </row>
    <row r="10986" spans="1:4" ht="15" customHeight="1">
      <c r="A10986" s="128">
        <v>4783</v>
      </c>
      <c r="B10986" s="328" t="s">
        <v>45901</v>
      </c>
      <c r="C10986" s="128" t="s">
        <v>19434</v>
      </c>
      <c r="D10986" s="128" t="s">
        <v>19022</v>
      </c>
    </row>
    <row r="10987" spans="1:4" ht="15" customHeight="1">
      <c r="A10987" s="128">
        <v>41079</v>
      </c>
      <c r="B10987" s="328" t="s">
        <v>45902</v>
      </c>
      <c r="C10987" s="128" t="s">
        <v>19435</v>
      </c>
      <c r="D10987" s="128" t="s">
        <v>37403</v>
      </c>
    </row>
    <row r="10988" spans="1:4" ht="15" customHeight="1">
      <c r="A10988" s="128">
        <v>12874</v>
      </c>
      <c r="B10988" s="328" t="s">
        <v>45903</v>
      </c>
      <c r="C10988" s="128" t="s">
        <v>19434</v>
      </c>
      <c r="D10988" s="128" t="s">
        <v>19746</v>
      </c>
    </row>
    <row r="10989" spans="1:4" ht="15" customHeight="1">
      <c r="A10989" s="128">
        <v>41082</v>
      </c>
      <c r="B10989" s="328" t="s">
        <v>45904</v>
      </c>
      <c r="C10989" s="128" t="s">
        <v>19435</v>
      </c>
      <c r="D10989" s="128" t="s">
        <v>38067</v>
      </c>
    </row>
    <row r="10990" spans="1:4" ht="15" customHeight="1">
      <c r="A10990" s="128">
        <v>4785</v>
      </c>
      <c r="B10990" s="328" t="s">
        <v>45905</v>
      </c>
      <c r="C10990" s="128" t="s">
        <v>19434</v>
      </c>
      <c r="D10990" s="128" t="s">
        <v>19022</v>
      </c>
    </row>
    <row r="10991" spans="1:4" ht="15" customHeight="1">
      <c r="A10991" s="128">
        <v>41081</v>
      </c>
      <c r="B10991" s="328" t="s">
        <v>45906</v>
      </c>
      <c r="C10991" s="128" t="s">
        <v>19435</v>
      </c>
      <c r="D10991" s="128" t="s">
        <v>37403</v>
      </c>
    </row>
    <row r="10992" spans="1:4" ht="15" customHeight="1">
      <c r="A10992" s="128">
        <v>4801</v>
      </c>
      <c r="B10992" s="328" t="s">
        <v>45907</v>
      </c>
      <c r="C10992" s="128" t="s">
        <v>19429</v>
      </c>
      <c r="D10992" s="128" t="s">
        <v>40713</v>
      </c>
    </row>
    <row r="10993" spans="1:4" ht="15" customHeight="1">
      <c r="A10993" s="128">
        <v>4794</v>
      </c>
      <c r="B10993" s="328" t="s">
        <v>45908</v>
      </c>
      <c r="C10993" s="128" t="s">
        <v>19429</v>
      </c>
      <c r="D10993" s="128" t="s">
        <v>48401</v>
      </c>
    </row>
    <row r="10994" spans="1:4" ht="15" customHeight="1">
      <c r="A10994" s="128">
        <v>4796</v>
      </c>
      <c r="B10994" s="328" t="s">
        <v>45909</v>
      </c>
      <c r="C10994" s="128" t="s">
        <v>19429</v>
      </c>
      <c r="D10994" s="128" t="s">
        <v>48402</v>
      </c>
    </row>
    <row r="10995" spans="1:4" ht="15" customHeight="1">
      <c r="A10995" s="128">
        <v>4800</v>
      </c>
      <c r="B10995" s="328" t="s">
        <v>45910</v>
      </c>
      <c r="C10995" s="128" t="s">
        <v>19429</v>
      </c>
      <c r="D10995" s="128" t="s">
        <v>48403</v>
      </c>
    </row>
    <row r="10996" spans="1:4" ht="15" customHeight="1">
      <c r="A10996" s="128">
        <v>4795</v>
      </c>
      <c r="B10996" s="328" t="s">
        <v>45911</v>
      </c>
      <c r="C10996" s="128" t="s">
        <v>19429</v>
      </c>
      <c r="D10996" s="128" t="s">
        <v>48404</v>
      </c>
    </row>
    <row r="10997" spans="1:4" ht="15" customHeight="1">
      <c r="A10997" s="128">
        <v>39694</v>
      </c>
      <c r="B10997" s="328" t="s">
        <v>45912</v>
      </c>
      <c r="C10997" s="128" t="s">
        <v>19429</v>
      </c>
      <c r="D10997" s="128" t="s">
        <v>48405</v>
      </c>
    </row>
    <row r="10998" spans="1:4" ht="15" customHeight="1">
      <c r="A10998" s="128">
        <v>1292</v>
      </c>
      <c r="B10998" s="328" t="s">
        <v>45913</v>
      </c>
      <c r="C10998" s="128" t="s">
        <v>19429</v>
      </c>
      <c r="D10998" s="128" t="s">
        <v>38070</v>
      </c>
    </row>
    <row r="10999" spans="1:4" ht="15" customHeight="1">
      <c r="A10999" s="128">
        <v>1287</v>
      </c>
      <c r="B10999" s="328" t="s">
        <v>45914</v>
      </c>
      <c r="C10999" s="128" t="s">
        <v>19429</v>
      </c>
      <c r="D10999" s="128" t="s">
        <v>37711</v>
      </c>
    </row>
    <row r="11000" spans="1:4" ht="15" customHeight="1">
      <c r="A11000" s="128">
        <v>1297</v>
      </c>
      <c r="B11000" s="328" t="s">
        <v>45915</v>
      </c>
      <c r="C11000" s="128" t="s">
        <v>19429</v>
      </c>
      <c r="D11000" s="128" t="s">
        <v>19856</v>
      </c>
    </row>
    <row r="11001" spans="1:4" ht="15" customHeight="1">
      <c r="A11001" s="128">
        <v>4786</v>
      </c>
      <c r="B11001" s="328" t="s">
        <v>45916</v>
      </c>
      <c r="C11001" s="128" t="s">
        <v>19429</v>
      </c>
      <c r="D11001" s="128" t="s">
        <v>41413</v>
      </c>
    </row>
    <row r="11002" spans="1:4" ht="15" customHeight="1">
      <c r="A11002" s="128">
        <v>10840</v>
      </c>
      <c r="B11002" s="328" t="s">
        <v>45917</v>
      </c>
      <c r="C11002" s="128" t="s">
        <v>19429</v>
      </c>
      <c r="D11002" s="128" t="s">
        <v>48406</v>
      </c>
    </row>
    <row r="11003" spans="1:4" ht="15" customHeight="1">
      <c r="A11003" s="128">
        <v>10841</v>
      </c>
      <c r="B11003" s="328" t="s">
        <v>45918</v>
      </c>
      <c r="C11003" s="128" t="s">
        <v>19429</v>
      </c>
      <c r="D11003" s="128" t="s">
        <v>48407</v>
      </c>
    </row>
    <row r="11004" spans="1:4" ht="15" customHeight="1">
      <c r="A11004" s="128">
        <v>44540</v>
      </c>
      <c r="B11004" s="328" t="s">
        <v>45919</v>
      </c>
      <c r="C11004" s="128" t="s">
        <v>19429</v>
      </c>
      <c r="D11004" s="128" t="s">
        <v>48408</v>
      </c>
    </row>
    <row r="11005" spans="1:4" ht="15" customHeight="1">
      <c r="A11005" s="128">
        <v>10842</v>
      </c>
      <c r="B11005" s="328" t="s">
        <v>45920</v>
      </c>
      <c r="C11005" s="128" t="s">
        <v>19429</v>
      </c>
      <c r="D11005" s="128" t="s">
        <v>48409</v>
      </c>
    </row>
    <row r="11006" spans="1:4" ht="15" customHeight="1">
      <c r="A11006" s="128">
        <v>21108</v>
      </c>
      <c r="B11006" s="328" t="s">
        <v>45921</v>
      </c>
      <c r="C11006" s="128" t="s">
        <v>19429</v>
      </c>
      <c r="D11006" s="128" t="s">
        <v>19857</v>
      </c>
    </row>
    <row r="11007" spans="1:4" ht="15" customHeight="1">
      <c r="A11007" s="128">
        <v>38180</v>
      </c>
      <c r="B11007" s="328" t="s">
        <v>45922</v>
      </c>
      <c r="C11007" s="128" t="s">
        <v>19429</v>
      </c>
      <c r="D11007" s="128" t="s">
        <v>48410</v>
      </c>
    </row>
    <row r="11008" spans="1:4" ht="15" customHeight="1">
      <c r="A11008" s="128">
        <v>40648</v>
      </c>
      <c r="B11008" s="328" t="s">
        <v>45923</v>
      </c>
      <c r="C11008" s="128" t="s">
        <v>19429</v>
      </c>
      <c r="D11008" s="128" t="s">
        <v>48411</v>
      </c>
    </row>
    <row r="11009" spans="1:4" ht="15" customHeight="1">
      <c r="A11009" s="128">
        <v>40649</v>
      </c>
      <c r="B11009" s="328" t="s">
        <v>45924</v>
      </c>
      <c r="C11009" s="128" t="s">
        <v>19429</v>
      </c>
      <c r="D11009" s="128" t="s">
        <v>48412</v>
      </c>
    </row>
    <row r="11010" spans="1:4" ht="15" customHeight="1">
      <c r="A11010" s="128">
        <v>40650</v>
      </c>
      <c r="B11010" s="328" t="s">
        <v>45925</v>
      </c>
      <c r="C11010" s="128" t="s">
        <v>19429</v>
      </c>
      <c r="D11010" s="128" t="s">
        <v>48413</v>
      </c>
    </row>
    <row r="11011" spans="1:4" ht="15" customHeight="1">
      <c r="A11011" s="128">
        <v>40651</v>
      </c>
      <c r="B11011" s="328" t="s">
        <v>45926</v>
      </c>
      <c r="C11011" s="128" t="s">
        <v>19429</v>
      </c>
      <c r="D11011" s="128" t="s">
        <v>48414</v>
      </c>
    </row>
    <row r="11012" spans="1:4" ht="15" customHeight="1">
      <c r="A11012" s="128">
        <v>40652</v>
      </c>
      <c r="B11012" s="328" t="s">
        <v>45927</v>
      </c>
      <c r="C11012" s="128" t="s">
        <v>19429</v>
      </c>
      <c r="D11012" s="128" t="s">
        <v>48415</v>
      </c>
    </row>
    <row r="11013" spans="1:4" ht="15" customHeight="1">
      <c r="A11013" s="128">
        <v>40647</v>
      </c>
      <c r="B11013" s="328" t="s">
        <v>45928</v>
      </c>
      <c r="C11013" s="128" t="s">
        <v>19429</v>
      </c>
      <c r="D11013" s="128" t="s">
        <v>48416</v>
      </c>
    </row>
    <row r="11014" spans="1:4" ht="15" customHeight="1">
      <c r="A11014" s="128">
        <v>40653</v>
      </c>
      <c r="B11014" s="328" t="s">
        <v>45929</v>
      </c>
      <c r="C11014" s="128" t="s">
        <v>19429</v>
      </c>
      <c r="D11014" s="128" t="s">
        <v>41691</v>
      </c>
    </row>
    <row r="11015" spans="1:4" ht="15" customHeight="1">
      <c r="A11015" s="128">
        <v>36178</v>
      </c>
      <c r="B11015" s="328" t="s">
        <v>45930</v>
      </c>
      <c r="C11015" s="128" t="s">
        <v>19428</v>
      </c>
      <c r="D11015" s="128" t="s">
        <v>38073</v>
      </c>
    </row>
    <row r="11016" spans="1:4" ht="15" customHeight="1">
      <c r="A11016" s="128">
        <v>38195</v>
      </c>
      <c r="B11016" s="328" t="s">
        <v>45931</v>
      </c>
      <c r="C11016" s="128" t="s">
        <v>19429</v>
      </c>
      <c r="D11016" s="128" t="s">
        <v>38074</v>
      </c>
    </row>
    <row r="11017" spans="1:4" ht="15" customHeight="1">
      <c r="A11017" s="128">
        <v>38181</v>
      </c>
      <c r="B11017" s="328" t="s">
        <v>45932</v>
      </c>
      <c r="C11017" s="128" t="s">
        <v>19429</v>
      </c>
      <c r="D11017" s="128" t="s">
        <v>48417</v>
      </c>
    </row>
    <row r="11018" spans="1:4" ht="15" customHeight="1">
      <c r="A11018" s="128">
        <v>38182</v>
      </c>
      <c r="B11018" s="328" t="s">
        <v>45933</v>
      </c>
      <c r="C11018" s="128" t="s">
        <v>19429</v>
      </c>
      <c r="D11018" s="128" t="s">
        <v>48418</v>
      </c>
    </row>
    <row r="11019" spans="1:4" ht="15" customHeight="1">
      <c r="A11019" s="128">
        <v>38186</v>
      </c>
      <c r="B11019" s="328" t="s">
        <v>45934</v>
      </c>
      <c r="C11019" s="128" t="s">
        <v>19429</v>
      </c>
      <c r="D11019" s="128" t="s">
        <v>48419</v>
      </c>
    </row>
    <row r="11020" spans="1:4" ht="15" customHeight="1">
      <c r="A11020" s="128">
        <v>38185</v>
      </c>
      <c r="B11020" s="328" t="s">
        <v>45935</v>
      </c>
      <c r="C11020" s="128" t="s">
        <v>19429</v>
      </c>
      <c r="D11020" s="128" t="s">
        <v>48420</v>
      </c>
    </row>
    <row r="11021" spans="1:4" ht="15" customHeight="1">
      <c r="A11021" s="128">
        <v>40654</v>
      </c>
      <c r="B11021" s="328" t="s">
        <v>45936</v>
      </c>
      <c r="C11021" s="128" t="s">
        <v>19429</v>
      </c>
      <c r="D11021" s="128" t="s">
        <v>48421</v>
      </c>
    </row>
    <row r="11022" spans="1:4" ht="15" customHeight="1">
      <c r="A11022" s="128">
        <v>44541</v>
      </c>
      <c r="B11022" s="328" t="s">
        <v>45937</v>
      </c>
      <c r="C11022" s="128" t="s">
        <v>19429</v>
      </c>
      <c r="D11022" s="128" t="s">
        <v>48422</v>
      </c>
    </row>
    <row r="11023" spans="1:4" ht="15" customHeight="1">
      <c r="A11023" s="128">
        <v>4822</v>
      </c>
      <c r="B11023" s="328" t="s">
        <v>45938</v>
      </c>
      <c r="C11023" s="128" t="s">
        <v>19429</v>
      </c>
      <c r="D11023" s="128" t="s">
        <v>38075</v>
      </c>
    </row>
    <row r="11024" spans="1:4" ht="15" customHeight="1">
      <c r="A11024" s="128">
        <v>4818</v>
      </c>
      <c r="B11024" s="328" t="s">
        <v>45939</v>
      </c>
      <c r="C11024" s="128" t="s">
        <v>19429</v>
      </c>
      <c r="D11024" s="128" t="s">
        <v>38076</v>
      </c>
    </row>
    <row r="11025" spans="1:4" ht="15" customHeight="1">
      <c r="A11025" s="128">
        <v>39567</v>
      </c>
      <c r="B11025" s="328" t="s">
        <v>45940</v>
      </c>
      <c r="C11025" s="128" t="s">
        <v>19429</v>
      </c>
      <c r="D11025" s="128" t="s">
        <v>21827</v>
      </c>
    </row>
    <row r="11026" spans="1:4" ht="15" customHeight="1">
      <c r="A11026" s="128">
        <v>39566</v>
      </c>
      <c r="B11026" s="328" t="s">
        <v>45941</v>
      </c>
      <c r="C11026" s="128" t="s">
        <v>19429</v>
      </c>
      <c r="D11026" s="128" t="s">
        <v>36822</v>
      </c>
    </row>
    <row r="11027" spans="1:4" ht="15" customHeight="1">
      <c r="A11027" s="128">
        <v>39416</v>
      </c>
      <c r="B11027" s="328" t="s">
        <v>45942</v>
      </c>
      <c r="C11027" s="128" t="s">
        <v>19429</v>
      </c>
      <c r="D11027" s="128" t="s">
        <v>38077</v>
      </c>
    </row>
    <row r="11028" spans="1:4" ht="15" customHeight="1">
      <c r="A11028" s="128">
        <v>39417</v>
      </c>
      <c r="B11028" s="328" t="s">
        <v>45943</v>
      </c>
      <c r="C11028" s="128" t="s">
        <v>19429</v>
      </c>
      <c r="D11028" s="128" t="s">
        <v>19242</v>
      </c>
    </row>
    <row r="11029" spans="1:4" ht="15" customHeight="1">
      <c r="A11029" s="128">
        <v>43742</v>
      </c>
      <c r="B11029" s="328" t="s">
        <v>45944</v>
      </c>
      <c r="C11029" s="128" t="s">
        <v>19429</v>
      </c>
      <c r="D11029" s="128" t="s">
        <v>36630</v>
      </c>
    </row>
    <row r="11030" spans="1:4" ht="15" customHeight="1">
      <c r="A11030" s="128">
        <v>39414</v>
      </c>
      <c r="B11030" s="328" t="s">
        <v>45945</v>
      </c>
      <c r="C11030" s="128" t="s">
        <v>19429</v>
      </c>
      <c r="D11030" s="128" t="s">
        <v>38078</v>
      </c>
    </row>
    <row r="11031" spans="1:4" ht="15" customHeight="1">
      <c r="A11031" s="128">
        <v>39415</v>
      </c>
      <c r="B11031" s="328" t="s">
        <v>45946</v>
      </c>
      <c r="C11031" s="128" t="s">
        <v>19429</v>
      </c>
      <c r="D11031" s="128" t="s">
        <v>19016</v>
      </c>
    </row>
    <row r="11032" spans="1:4" ht="15" customHeight="1">
      <c r="A11032" s="128">
        <v>43740</v>
      </c>
      <c r="B11032" s="328" t="s">
        <v>45947</v>
      </c>
      <c r="C11032" s="128" t="s">
        <v>19429</v>
      </c>
      <c r="D11032" s="128" t="s">
        <v>19612</v>
      </c>
    </row>
    <row r="11033" spans="1:4" ht="15" customHeight="1">
      <c r="A11033" s="128">
        <v>39412</v>
      </c>
      <c r="B11033" s="328" t="s">
        <v>45948</v>
      </c>
      <c r="C11033" s="128" t="s">
        <v>19429</v>
      </c>
      <c r="D11033" s="128" t="s">
        <v>21823</v>
      </c>
    </row>
    <row r="11034" spans="1:4" ht="15" customHeight="1">
      <c r="A11034" s="128">
        <v>39413</v>
      </c>
      <c r="B11034" s="328" t="s">
        <v>45949</v>
      </c>
      <c r="C11034" s="128" t="s">
        <v>19429</v>
      </c>
      <c r="D11034" s="128" t="s">
        <v>36963</v>
      </c>
    </row>
    <row r="11035" spans="1:4" ht="15" customHeight="1">
      <c r="A11035" s="128">
        <v>43741</v>
      </c>
      <c r="B11035" s="328" t="s">
        <v>45950</v>
      </c>
      <c r="C11035" s="128" t="s">
        <v>19429</v>
      </c>
      <c r="D11035" s="128" t="s">
        <v>36571</v>
      </c>
    </row>
    <row r="11036" spans="1:4" ht="15" customHeight="1">
      <c r="A11036" s="128">
        <v>11062</v>
      </c>
      <c r="B11036" s="328" t="s">
        <v>45951</v>
      </c>
      <c r="C11036" s="128" t="s">
        <v>19429</v>
      </c>
      <c r="D11036" s="128" t="s">
        <v>19038</v>
      </c>
    </row>
    <row r="11037" spans="1:4" ht="15" customHeight="1">
      <c r="A11037" s="128">
        <v>11063</v>
      </c>
      <c r="B11037" s="328" t="s">
        <v>45952</v>
      </c>
      <c r="C11037" s="128" t="s">
        <v>19429</v>
      </c>
      <c r="D11037" s="128" t="s">
        <v>19858</v>
      </c>
    </row>
    <row r="11038" spans="1:4" ht="15" customHeight="1">
      <c r="A11038" s="128">
        <v>13521</v>
      </c>
      <c r="B11038" s="328" t="s">
        <v>45953</v>
      </c>
      <c r="C11038" s="128" t="s">
        <v>19428</v>
      </c>
      <c r="D11038" s="128" t="s">
        <v>19859</v>
      </c>
    </row>
    <row r="11039" spans="1:4" ht="15" customHeight="1">
      <c r="A11039" s="128">
        <v>10851</v>
      </c>
      <c r="B11039" s="328" t="s">
        <v>45954</v>
      </c>
      <c r="C11039" s="128" t="s">
        <v>19428</v>
      </c>
      <c r="D11039" s="128" t="s">
        <v>48203</v>
      </c>
    </row>
    <row r="11040" spans="1:4" ht="15" customHeight="1">
      <c r="A11040" s="128">
        <v>39515</v>
      </c>
      <c r="B11040" s="328" t="s">
        <v>45955</v>
      </c>
      <c r="C11040" s="128" t="s">
        <v>19428</v>
      </c>
      <c r="D11040" s="128" t="s">
        <v>38079</v>
      </c>
    </row>
    <row r="11041" spans="1:4" ht="15" customHeight="1">
      <c r="A11041" s="128">
        <v>39516</v>
      </c>
      <c r="B11041" s="328" t="s">
        <v>45956</v>
      </c>
      <c r="C11041" s="128" t="s">
        <v>19428</v>
      </c>
      <c r="D11041" s="128" t="s">
        <v>19816</v>
      </c>
    </row>
    <row r="11042" spans="1:4" ht="15" customHeight="1">
      <c r="A11042" s="128">
        <v>39514</v>
      </c>
      <c r="B11042" s="328" t="s">
        <v>45957</v>
      </c>
      <c r="C11042" s="128" t="s">
        <v>19428</v>
      </c>
      <c r="D11042" s="128" t="s">
        <v>21976</v>
      </c>
    </row>
    <row r="11043" spans="1:4" ht="15" customHeight="1">
      <c r="A11043" s="128">
        <v>4812</v>
      </c>
      <c r="B11043" s="328" t="s">
        <v>45958</v>
      </c>
      <c r="C11043" s="128" t="s">
        <v>19429</v>
      </c>
      <c r="D11043" s="128" t="s">
        <v>19950</v>
      </c>
    </row>
    <row r="11044" spans="1:4" ht="15" customHeight="1">
      <c r="A11044" s="128">
        <v>10849</v>
      </c>
      <c r="B11044" s="328" t="s">
        <v>45959</v>
      </c>
      <c r="C11044" s="128" t="s">
        <v>19428</v>
      </c>
      <c r="D11044" s="128" t="s">
        <v>19860</v>
      </c>
    </row>
    <row r="11045" spans="1:4" ht="15" customHeight="1">
      <c r="A11045" s="128">
        <v>10848</v>
      </c>
      <c r="B11045" s="328" t="s">
        <v>45960</v>
      </c>
      <c r="C11045" s="128" t="s">
        <v>19428</v>
      </c>
      <c r="D11045" s="128" t="s">
        <v>19861</v>
      </c>
    </row>
    <row r="11046" spans="1:4" ht="15" customHeight="1">
      <c r="A11046" s="128">
        <v>4813</v>
      </c>
      <c r="B11046" s="328" t="s">
        <v>45961</v>
      </c>
      <c r="C11046" s="128" t="s">
        <v>19429</v>
      </c>
      <c r="D11046" s="128" t="s">
        <v>19862</v>
      </c>
    </row>
    <row r="11047" spans="1:4" ht="15" customHeight="1">
      <c r="A11047" s="128">
        <v>37560</v>
      </c>
      <c r="B11047" s="328" t="s">
        <v>45962</v>
      </c>
      <c r="C11047" s="128" t="s">
        <v>19428</v>
      </c>
      <c r="D11047" s="128" t="s">
        <v>38080</v>
      </c>
    </row>
    <row r="11048" spans="1:4" ht="15" customHeight="1">
      <c r="A11048" s="128">
        <v>37557</v>
      </c>
      <c r="B11048" s="328" t="s">
        <v>45963</v>
      </c>
      <c r="C11048" s="128" t="s">
        <v>19428</v>
      </c>
      <c r="D11048" s="128" t="s">
        <v>19630</v>
      </c>
    </row>
    <row r="11049" spans="1:4" ht="15" customHeight="1">
      <c r="A11049" s="128">
        <v>37556</v>
      </c>
      <c r="B11049" s="328" t="s">
        <v>45964</v>
      </c>
      <c r="C11049" s="128" t="s">
        <v>19428</v>
      </c>
      <c r="D11049" s="128" t="s">
        <v>21796</v>
      </c>
    </row>
    <row r="11050" spans="1:4" ht="15" customHeight="1">
      <c r="A11050" s="128">
        <v>37559</v>
      </c>
      <c r="B11050" s="328" t="s">
        <v>45965</v>
      </c>
      <c r="C11050" s="128" t="s">
        <v>19428</v>
      </c>
      <c r="D11050" s="128" t="s">
        <v>22128</v>
      </c>
    </row>
    <row r="11051" spans="1:4" ht="15" customHeight="1">
      <c r="A11051" s="128">
        <v>37539</v>
      </c>
      <c r="B11051" s="328" t="s">
        <v>45966</v>
      </c>
      <c r="C11051" s="128" t="s">
        <v>19428</v>
      </c>
      <c r="D11051" s="128" t="s">
        <v>18913</v>
      </c>
    </row>
    <row r="11052" spans="1:4" ht="15" customHeight="1">
      <c r="A11052" s="128">
        <v>37558</v>
      </c>
      <c r="B11052" s="328" t="s">
        <v>45967</v>
      </c>
      <c r="C11052" s="128" t="s">
        <v>19428</v>
      </c>
      <c r="D11052" s="128" t="s">
        <v>38081</v>
      </c>
    </row>
    <row r="11053" spans="1:4" ht="15" customHeight="1">
      <c r="A11053" s="128">
        <v>34723</v>
      </c>
      <c r="B11053" s="328" t="s">
        <v>45968</v>
      </c>
      <c r="C11053" s="128" t="s">
        <v>19429</v>
      </c>
      <c r="D11053" s="128" t="s">
        <v>19863</v>
      </c>
    </row>
    <row r="11054" spans="1:4" ht="15" customHeight="1">
      <c r="A11054" s="128">
        <v>34721</v>
      </c>
      <c r="B11054" s="328" t="s">
        <v>45969</v>
      </c>
      <c r="C11054" s="128" t="s">
        <v>19429</v>
      </c>
      <c r="D11054" s="128" t="s">
        <v>19864</v>
      </c>
    </row>
    <row r="11055" spans="1:4" ht="15" customHeight="1">
      <c r="A11055" s="128">
        <v>4309</v>
      </c>
      <c r="B11055" s="328" t="s">
        <v>45970</v>
      </c>
      <c r="C11055" s="128" t="s">
        <v>19428</v>
      </c>
      <c r="D11055" s="128" t="s">
        <v>38082</v>
      </c>
    </row>
    <row r="11056" spans="1:4" ht="15" customHeight="1">
      <c r="A11056" s="128">
        <v>4307</v>
      </c>
      <c r="B11056" s="328" t="s">
        <v>45971</v>
      </c>
      <c r="C11056" s="128" t="s">
        <v>19428</v>
      </c>
      <c r="D11056" s="128" t="s">
        <v>37092</v>
      </c>
    </row>
    <row r="11057" spans="1:4" ht="15" customHeight="1">
      <c r="A11057" s="128">
        <v>10850</v>
      </c>
      <c r="B11057" s="328" t="s">
        <v>45972</v>
      </c>
      <c r="C11057" s="128" t="s">
        <v>19428</v>
      </c>
      <c r="D11057" s="128" t="s">
        <v>19865</v>
      </c>
    </row>
    <row r="11058" spans="1:4" ht="15" customHeight="1">
      <c r="A11058" s="128">
        <v>42438</v>
      </c>
      <c r="B11058" s="328" t="s">
        <v>45973</v>
      </c>
      <c r="C11058" s="128" t="s">
        <v>19428</v>
      </c>
      <c r="D11058" s="128" t="s">
        <v>38083</v>
      </c>
    </row>
    <row r="11059" spans="1:4" ht="15" customHeight="1">
      <c r="A11059" s="128">
        <v>4792</v>
      </c>
      <c r="B11059" s="328" t="s">
        <v>45974</v>
      </c>
      <c r="C11059" s="128" t="s">
        <v>19429</v>
      </c>
      <c r="D11059" s="128" t="s">
        <v>48423</v>
      </c>
    </row>
    <row r="11060" spans="1:4" ht="15" customHeight="1">
      <c r="A11060" s="128">
        <v>4790</v>
      </c>
      <c r="B11060" s="328" t="s">
        <v>45975</v>
      </c>
      <c r="C11060" s="128" t="s">
        <v>19429</v>
      </c>
      <c r="D11060" s="128" t="s">
        <v>38877</v>
      </c>
    </row>
    <row r="11061" spans="1:4" ht="15" customHeight="1">
      <c r="A11061" s="128">
        <v>40671</v>
      </c>
      <c r="B11061" s="328" t="s">
        <v>45976</v>
      </c>
      <c r="C11061" s="128" t="s">
        <v>19429</v>
      </c>
      <c r="D11061" s="128" t="s">
        <v>22025</v>
      </c>
    </row>
    <row r="11062" spans="1:4" ht="15" customHeight="1">
      <c r="A11062" s="128">
        <v>7552</v>
      </c>
      <c r="B11062" s="328" t="s">
        <v>45977</v>
      </c>
      <c r="C11062" s="128" t="s">
        <v>19428</v>
      </c>
      <c r="D11062" s="128" t="s">
        <v>38084</v>
      </c>
    </row>
    <row r="11063" spans="1:4" ht="15" customHeight="1">
      <c r="A11063" s="128">
        <v>4893</v>
      </c>
      <c r="B11063" s="328" t="s">
        <v>45978</v>
      </c>
      <c r="C11063" s="128" t="s">
        <v>19428</v>
      </c>
      <c r="D11063" s="128" t="s">
        <v>21886</v>
      </c>
    </row>
    <row r="11064" spans="1:4" ht="15" customHeight="1">
      <c r="A11064" s="128">
        <v>4894</v>
      </c>
      <c r="B11064" s="328" t="s">
        <v>45979</v>
      </c>
      <c r="C11064" s="128" t="s">
        <v>19428</v>
      </c>
      <c r="D11064" s="128" t="s">
        <v>18660</v>
      </c>
    </row>
    <row r="11065" spans="1:4" ht="15" customHeight="1">
      <c r="A11065" s="128">
        <v>4888</v>
      </c>
      <c r="B11065" s="328" t="s">
        <v>45980</v>
      </c>
      <c r="C11065" s="128" t="s">
        <v>19428</v>
      </c>
      <c r="D11065" s="128" t="s">
        <v>21662</v>
      </c>
    </row>
    <row r="11066" spans="1:4" ht="15" customHeight="1">
      <c r="A11066" s="128">
        <v>4890</v>
      </c>
      <c r="B11066" s="328" t="s">
        <v>45981</v>
      </c>
      <c r="C11066" s="128" t="s">
        <v>19428</v>
      </c>
      <c r="D11066" s="128" t="s">
        <v>21697</v>
      </c>
    </row>
    <row r="11067" spans="1:4" ht="15" customHeight="1">
      <c r="A11067" s="128">
        <v>12411</v>
      </c>
      <c r="B11067" s="328" t="s">
        <v>45982</v>
      </c>
      <c r="C11067" s="128" t="s">
        <v>19428</v>
      </c>
      <c r="D11067" s="128" t="s">
        <v>38085</v>
      </c>
    </row>
    <row r="11068" spans="1:4" ht="15" customHeight="1">
      <c r="A11068" s="128">
        <v>4891</v>
      </c>
      <c r="B11068" s="328" t="s">
        <v>45983</v>
      </c>
      <c r="C11068" s="128" t="s">
        <v>19428</v>
      </c>
      <c r="D11068" s="128" t="s">
        <v>19890</v>
      </c>
    </row>
    <row r="11069" spans="1:4" ht="15" customHeight="1">
      <c r="A11069" s="128">
        <v>4889</v>
      </c>
      <c r="B11069" s="328" t="s">
        <v>45984</v>
      </c>
      <c r="C11069" s="128" t="s">
        <v>19428</v>
      </c>
      <c r="D11069" s="128" t="s">
        <v>19103</v>
      </c>
    </row>
    <row r="11070" spans="1:4" ht="15" customHeight="1">
      <c r="A11070" s="128">
        <v>4892</v>
      </c>
      <c r="B11070" s="328" t="s">
        <v>45985</v>
      </c>
      <c r="C11070" s="128" t="s">
        <v>19428</v>
      </c>
      <c r="D11070" s="128" t="s">
        <v>38086</v>
      </c>
    </row>
    <row r="11071" spans="1:4" ht="15" customHeight="1">
      <c r="A11071" s="128">
        <v>12412</v>
      </c>
      <c r="B11071" s="328" t="s">
        <v>45986</v>
      </c>
      <c r="C11071" s="128" t="s">
        <v>19428</v>
      </c>
      <c r="D11071" s="128" t="s">
        <v>38087</v>
      </c>
    </row>
    <row r="11072" spans="1:4" ht="15" customHeight="1">
      <c r="A11072" s="128">
        <v>11073</v>
      </c>
      <c r="B11072" s="328" t="s">
        <v>45987</v>
      </c>
      <c r="C11072" s="128" t="s">
        <v>19428</v>
      </c>
      <c r="D11072" s="128" t="s">
        <v>48424</v>
      </c>
    </row>
    <row r="11073" spans="1:4" ht="15" customHeight="1">
      <c r="A11073" s="128">
        <v>11071</v>
      </c>
      <c r="B11073" s="328" t="s">
        <v>45988</v>
      </c>
      <c r="C11073" s="128" t="s">
        <v>19428</v>
      </c>
      <c r="D11073" s="128" t="s">
        <v>22116</v>
      </c>
    </row>
    <row r="11074" spans="1:4" ht="15" customHeight="1">
      <c r="A11074" s="128">
        <v>11072</v>
      </c>
      <c r="B11074" s="328" t="s">
        <v>45989</v>
      </c>
      <c r="C11074" s="128" t="s">
        <v>19428</v>
      </c>
      <c r="D11074" s="128" t="s">
        <v>18941</v>
      </c>
    </row>
    <row r="11075" spans="1:4" ht="15" customHeight="1">
      <c r="A11075" s="128">
        <v>4895</v>
      </c>
      <c r="B11075" s="328" t="s">
        <v>45990</v>
      </c>
      <c r="C11075" s="128" t="s">
        <v>19428</v>
      </c>
      <c r="D11075" s="128" t="s">
        <v>18556</v>
      </c>
    </row>
    <row r="11076" spans="1:4" ht="15" customHeight="1">
      <c r="A11076" s="128">
        <v>4907</v>
      </c>
      <c r="B11076" s="328" t="s">
        <v>45991</v>
      </c>
      <c r="C11076" s="128" t="s">
        <v>19428</v>
      </c>
      <c r="D11076" s="128" t="s">
        <v>36431</v>
      </c>
    </row>
    <row r="11077" spans="1:4" ht="15" customHeight="1">
      <c r="A11077" s="128">
        <v>4902</v>
      </c>
      <c r="B11077" s="328" t="s">
        <v>45992</v>
      </c>
      <c r="C11077" s="128" t="s">
        <v>19428</v>
      </c>
      <c r="D11077" s="128" t="s">
        <v>38088</v>
      </c>
    </row>
    <row r="11078" spans="1:4" ht="15" customHeight="1">
      <c r="A11078" s="128">
        <v>4908</v>
      </c>
      <c r="B11078" s="328" t="s">
        <v>45993</v>
      </c>
      <c r="C11078" s="128" t="s">
        <v>19428</v>
      </c>
      <c r="D11078" s="128" t="s">
        <v>38089</v>
      </c>
    </row>
    <row r="11079" spans="1:4" ht="15" customHeight="1">
      <c r="A11079" s="128">
        <v>4909</v>
      </c>
      <c r="B11079" s="328" t="s">
        <v>45994</v>
      </c>
      <c r="C11079" s="128" t="s">
        <v>19428</v>
      </c>
      <c r="D11079" s="128" t="s">
        <v>38090</v>
      </c>
    </row>
    <row r="11080" spans="1:4" ht="15" customHeight="1">
      <c r="A11080" s="128">
        <v>4903</v>
      </c>
      <c r="B11080" s="328" t="s">
        <v>45995</v>
      </c>
      <c r="C11080" s="128" t="s">
        <v>19428</v>
      </c>
      <c r="D11080" s="128" t="s">
        <v>38091</v>
      </c>
    </row>
    <row r="11081" spans="1:4" ht="15" customHeight="1">
      <c r="A11081" s="128">
        <v>4897</v>
      </c>
      <c r="B11081" s="328" t="s">
        <v>45996</v>
      </c>
      <c r="C11081" s="128" t="s">
        <v>19428</v>
      </c>
      <c r="D11081" s="128" t="s">
        <v>21670</v>
      </c>
    </row>
    <row r="11082" spans="1:4" ht="15" customHeight="1">
      <c r="A11082" s="128">
        <v>4896</v>
      </c>
      <c r="B11082" s="328" t="s">
        <v>45997</v>
      </c>
      <c r="C11082" s="128" t="s">
        <v>19428</v>
      </c>
      <c r="D11082" s="128" t="s">
        <v>19491</v>
      </c>
    </row>
    <row r="11083" spans="1:4" ht="15" customHeight="1">
      <c r="A11083" s="128">
        <v>4900</v>
      </c>
      <c r="B11083" s="328" t="s">
        <v>45998</v>
      </c>
      <c r="C11083" s="128" t="s">
        <v>19428</v>
      </c>
      <c r="D11083" s="128" t="s">
        <v>36726</v>
      </c>
    </row>
    <row r="11084" spans="1:4" ht="15" customHeight="1">
      <c r="A11084" s="128">
        <v>4898</v>
      </c>
      <c r="B11084" s="328" t="s">
        <v>45999</v>
      </c>
      <c r="C11084" s="128" t="s">
        <v>19428</v>
      </c>
      <c r="D11084" s="128" t="s">
        <v>18874</v>
      </c>
    </row>
    <row r="11085" spans="1:4" ht="15" customHeight="1">
      <c r="A11085" s="128">
        <v>4899</v>
      </c>
      <c r="B11085" s="328" t="s">
        <v>46000</v>
      </c>
      <c r="C11085" s="128" t="s">
        <v>19428</v>
      </c>
      <c r="D11085" s="128" t="s">
        <v>19164</v>
      </c>
    </row>
    <row r="11086" spans="1:4" ht="15" customHeight="1">
      <c r="A11086" s="128">
        <v>11096</v>
      </c>
      <c r="B11086" s="328" t="s">
        <v>46001</v>
      </c>
      <c r="C11086" s="128" t="s">
        <v>19431</v>
      </c>
      <c r="D11086" s="128" t="s">
        <v>19828</v>
      </c>
    </row>
    <row r="11087" spans="1:4" ht="15" customHeight="1">
      <c r="A11087" s="128">
        <v>4741</v>
      </c>
      <c r="B11087" s="328" t="s">
        <v>46002</v>
      </c>
      <c r="C11087" s="128" t="s">
        <v>19433</v>
      </c>
      <c r="D11087" s="128" t="s">
        <v>48390</v>
      </c>
    </row>
    <row r="11088" spans="1:4" ht="15" customHeight="1">
      <c r="A11088" s="128">
        <v>4752</v>
      </c>
      <c r="B11088" s="328" t="s">
        <v>46003</v>
      </c>
      <c r="C11088" s="128" t="s">
        <v>19434</v>
      </c>
      <c r="D11088" s="128" t="s">
        <v>19922</v>
      </c>
    </row>
    <row r="11089" spans="1:4" ht="15" customHeight="1">
      <c r="A11089" s="128">
        <v>41091</v>
      </c>
      <c r="B11089" s="328" t="s">
        <v>46004</v>
      </c>
      <c r="C11089" s="128" t="s">
        <v>19435</v>
      </c>
      <c r="D11089" s="128" t="s">
        <v>48357</v>
      </c>
    </row>
    <row r="11090" spans="1:4" ht="15" customHeight="1">
      <c r="A11090" s="128">
        <v>13954</v>
      </c>
      <c r="B11090" s="328" t="s">
        <v>46005</v>
      </c>
      <c r="C11090" s="128" t="s">
        <v>19428</v>
      </c>
      <c r="D11090" s="128" t="s">
        <v>38092</v>
      </c>
    </row>
    <row r="11091" spans="1:4" ht="15" customHeight="1">
      <c r="A11091" s="128">
        <v>3411</v>
      </c>
      <c r="B11091" s="328" t="s">
        <v>46006</v>
      </c>
      <c r="C11091" s="128" t="s">
        <v>19431</v>
      </c>
      <c r="D11091" s="128" t="s">
        <v>48425</v>
      </c>
    </row>
    <row r="11092" spans="1:4" ht="15" customHeight="1">
      <c r="A11092" s="128">
        <v>39995</v>
      </c>
      <c r="B11092" s="328" t="s">
        <v>46007</v>
      </c>
      <c r="C11092" s="128" t="s">
        <v>19433</v>
      </c>
      <c r="D11092" s="128" t="s">
        <v>48426</v>
      </c>
    </row>
    <row r="11093" spans="1:4" ht="15" customHeight="1">
      <c r="A11093" s="128">
        <v>11615</v>
      </c>
      <c r="B11093" s="328" t="s">
        <v>46008</v>
      </c>
      <c r="C11093" s="128" t="s">
        <v>19429</v>
      </c>
      <c r="D11093" s="128" t="s">
        <v>19692</v>
      </c>
    </row>
    <row r="11094" spans="1:4" ht="15" customHeight="1">
      <c r="A11094" s="128">
        <v>3408</v>
      </c>
      <c r="B11094" s="328" t="s">
        <v>46009</v>
      </c>
      <c r="C11094" s="128" t="s">
        <v>19429</v>
      </c>
      <c r="D11094" s="128" t="s">
        <v>18847</v>
      </c>
    </row>
    <row r="11095" spans="1:4" ht="15" customHeight="1">
      <c r="A11095" s="128">
        <v>3409</v>
      </c>
      <c r="B11095" s="328" t="s">
        <v>46010</v>
      </c>
      <c r="C11095" s="128" t="s">
        <v>19429</v>
      </c>
      <c r="D11095" s="128" t="s">
        <v>41574</v>
      </c>
    </row>
    <row r="11096" spans="1:4" ht="15" customHeight="1">
      <c r="A11096" s="128">
        <v>11427</v>
      </c>
      <c r="B11096" s="328" t="s">
        <v>46011</v>
      </c>
      <c r="C11096" s="128" t="s">
        <v>19431</v>
      </c>
      <c r="D11096" s="128" t="s">
        <v>48427</v>
      </c>
    </row>
    <row r="11097" spans="1:4" ht="15" customHeight="1">
      <c r="A11097" s="128">
        <v>4491</v>
      </c>
      <c r="B11097" s="328" t="s">
        <v>46012</v>
      </c>
      <c r="C11097" s="128" t="s">
        <v>19430</v>
      </c>
      <c r="D11097" s="128" t="s">
        <v>37542</v>
      </c>
    </row>
    <row r="11098" spans="1:4" ht="15" customHeight="1">
      <c r="A11098" s="128">
        <v>2745</v>
      </c>
      <c r="B11098" s="328" t="s">
        <v>46013</v>
      </c>
      <c r="C11098" s="128" t="s">
        <v>19430</v>
      </c>
      <c r="D11098" s="128" t="s">
        <v>19149</v>
      </c>
    </row>
    <row r="11099" spans="1:4" ht="15" customHeight="1">
      <c r="A11099" s="128">
        <v>14439</v>
      </c>
      <c r="B11099" s="328" t="s">
        <v>46014</v>
      </c>
      <c r="C11099" s="128" t="s">
        <v>19430</v>
      </c>
      <c r="D11099" s="128" t="s">
        <v>19454</v>
      </c>
    </row>
    <row r="11100" spans="1:4" ht="15" customHeight="1">
      <c r="A11100" s="128">
        <v>44496</v>
      </c>
      <c r="B11100" s="328" t="s">
        <v>46015</v>
      </c>
      <c r="C11100" s="128" t="s">
        <v>19428</v>
      </c>
      <c r="D11100" s="128" t="s">
        <v>48428</v>
      </c>
    </row>
    <row r="11101" spans="1:4" ht="15" customHeight="1">
      <c r="A11101" s="128">
        <v>12362</v>
      </c>
      <c r="B11101" s="328" t="s">
        <v>46016</v>
      </c>
      <c r="C11101" s="128" t="s">
        <v>19428</v>
      </c>
      <c r="D11101" s="128" t="s">
        <v>21846</v>
      </c>
    </row>
    <row r="11102" spans="1:4" ht="15" customHeight="1">
      <c r="A11102" s="128">
        <v>421</v>
      </c>
      <c r="B11102" s="328" t="s">
        <v>46017</v>
      </c>
      <c r="C11102" s="128" t="s">
        <v>19428</v>
      </c>
      <c r="D11102" s="128" t="s">
        <v>19459</v>
      </c>
    </row>
    <row r="11103" spans="1:4" ht="15" customHeight="1">
      <c r="A11103" s="128">
        <v>14148</v>
      </c>
      <c r="B11103" s="328" t="s">
        <v>46018</v>
      </c>
      <c r="C11103" s="128" t="s">
        <v>19428</v>
      </c>
      <c r="D11103" s="128" t="s">
        <v>19364</v>
      </c>
    </row>
    <row r="11104" spans="1:4" ht="15" customHeight="1">
      <c r="A11104" s="128">
        <v>4341</v>
      </c>
      <c r="B11104" s="328" t="s">
        <v>46019</v>
      </c>
      <c r="C11104" s="128" t="s">
        <v>19428</v>
      </c>
      <c r="D11104" s="128" t="s">
        <v>18575</v>
      </c>
    </row>
    <row r="11105" spans="1:4" ht="15" customHeight="1">
      <c r="A11105" s="128">
        <v>4337</v>
      </c>
      <c r="B11105" s="328" t="s">
        <v>46020</v>
      </c>
      <c r="C11105" s="128" t="s">
        <v>19428</v>
      </c>
      <c r="D11105" s="128" t="s">
        <v>19717</v>
      </c>
    </row>
    <row r="11106" spans="1:4" ht="15" customHeight="1">
      <c r="A11106" s="128">
        <v>4339</v>
      </c>
      <c r="B11106" s="328" t="s">
        <v>46021</v>
      </c>
      <c r="C11106" s="128" t="s">
        <v>19428</v>
      </c>
      <c r="D11106" s="128" t="s">
        <v>18399</v>
      </c>
    </row>
    <row r="11107" spans="1:4" ht="15" customHeight="1">
      <c r="A11107" s="128">
        <v>39997</v>
      </c>
      <c r="B11107" s="328" t="s">
        <v>46022</v>
      </c>
      <c r="C11107" s="128" t="s">
        <v>19428</v>
      </c>
      <c r="D11107" s="128" t="s">
        <v>18681</v>
      </c>
    </row>
    <row r="11108" spans="1:4" ht="15" customHeight="1">
      <c r="A11108" s="128">
        <v>11971</v>
      </c>
      <c r="B11108" s="328" t="s">
        <v>46023</v>
      </c>
      <c r="C11108" s="128" t="s">
        <v>19428</v>
      </c>
      <c r="D11108" s="128" t="s">
        <v>39115</v>
      </c>
    </row>
    <row r="11109" spans="1:4" ht="15" customHeight="1">
      <c r="A11109" s="128">
        <v>4342</v>
      </c>
      <c r="B11109" s="328" t="s">
        <v>46024</v>
      </c>
      <c r="C11109" s="128" t="s">
        <v>19428</v>
      </c>
      <c r="D11109" s="128" t="s">
        <v>19309</v>
      </c>
    </row>
    <row r="11110" spans="1:4" ht="15" customHeight="1">
      <c r="A11110" s="128">
        <v>4330</v>
      </c>
      <c r="B11110" s="328" t="s">
        <v>46025</v>
      </c>
      <c r="C11110" s="128" t="s">
        <v>19428</v>
      </c>
      <c r="D11110" s="128" t="s">
        <v>18499</v>
      </c>
    </row>
    <row r="11111" spans="1:4" ht="15" customHeight="1">
      <c r="A11111" s="128">
        <v>4340</v>
      </c>
      <c r="B11111" s="328" t="s">
        <v>46026</v>
      </c>
      <c r="C11111" s="128" t="s">
        <v>19428</v>
      </c>
      <c r="D11111" s="128" t="s">
        <v>19476</v>
      </c>
    </row>
    <row r="11112" spans="1:4" ht="15" customHeight="1">
      <c r="A11112" s="128">
        <v>5088</v>
      </c>
      <c r="B11112" s="328" t="s">
        <v>46027</v>
      </c>
      <c r="C11112" s="128" t="s">
        <v>19428</v>
      </c>
      <c r="D11112" s="128" t="s">
        <v>36812</v>
      </c>
    </row>
    <row r="11113" spans="1:4" ht="15" customHeight="1">
      <c r="A11113" s="128">
        <v>11154</v>
      </c>
      <c r="B11113" s="328" t="s">
        <v>46028</v>
      </c>
      <c r="C11113" s="128" t="s">
        <v>19428</v>
      </c>
      <c r="D11113" s="128" t="s">
        <v>48429</v>
      </c>
    </row>
    <row r="11114" spans="1:4" ht="15" customHeight="1">
      <c r="A11114" s="128">
        <v>4989</v>
      </c>
      <c r="B11114" s="328" t="s">
        <v>46029</v>
      </c>
      <c r="C11114" s="128" t="s">
        <v>19428</v>
      </c>
      <c r="D11114" s="128" t="s">
        <v>38095</v>
      </c>
    </row>
    <row r="11115" spans="1:4" ht="15" customHeight="1">
      <c r="A11115" s="128">
        <v>4982</v>
      </c>
      <c r="B11115" s="328" t="s">
        <v>46030</v>
      </c>
      <c r="C11115" s="128" t="s">
        <v>19428</v>
      </c>
      <c r="D11115" s="128" t="s">
        <v>38096</v>
      </c>
    </row>
    <row r="11116" spans="1:4" ht="15" customHeight="1">
      <c r="A11116" s="128">
        <v>4962</v>
      </c>
      <c r="B11116" s="328" t="s">
        <v>46031</v>
      </c>
      <c r="C11116" s="128" t="s">
        <v>19428</v>
      </c>
      <c r="D11116" s="128" t="s">
        <v>38097</v>
      </c>
    </row>
    <row r="11117" spans="1:4" ht="15" customHeight="1">
      <c r="A11117" s="128">
        <v>4981</v>
      </c>
      <c r="B11117" s="328" t="s">
        <v>46032</v>
      </c>
      <c r="C11117" s="128" t="s">
        <v>19428</v>
      </c>
      <c r="D11117" s="128" t="s">
        <v>38098</v>
      </c>
    </row>
    <row r="11118" spans="1:4" ht="15" customHeight="1">
      <c r="A11118" s="128">
        <v>4964</v>
      </c>
      <c r="B11118" s="328" t="s">
        <v>46033</v>
      </c>
      <c r="C11118" s="128" t="s">
        <v>19428</v>
      </c>
      <c r="D11118" s="128" t="s">
        <v>38099</v>
      </c>
    </row>
    <row r="11119" spans="1:4" ht="15" customHeight="1">
      <c r="A11119" s="128">
        <v>4992</v>
      </c>
      <c r="B11119" s="328" t="s">
        <v>46034</v>
      </c>
      <c r="C11119" s="128" t="s">
        <v>19428</v>
      </c>
      <c r="D11119" s="128" t="s">
        <v>38100</v>
      </c>
    </row>
    <row r="11120" spans="1:4" ht="15" customHeight="1">
      <c r="A11120" s="128">
        <v>4987</v>
      </c>
      <c r="B11120" s="328" t="s">
        <v>46035</v>
      </c>
      <c r="C11120" s="128" t="s">
        <v>19428</v>
      </c>
      <c r="D11120" s="128" t="s">
        <v>38101</v>
      </c>
    </row>
    <row r="11121" spans="1:4" ht="15" customHeight="1">
      <c r="A11121" s="128">
        <v>4930</v>
      </c>
      <c r="B11121" s="328" t="s">
        <v>46036</v>
      </c>
      <c r="C11121" s="128" t="s">
        <v>19429</v>
      </c>
      <c r="D11121" s="128" t="s">
        <v>48430</v>
      </c>
    </row>
    <row r="11122" spans="1:4" ht="15" customHeight="1">
      <c r="A11122" s="128">
        <v>39021</v>
      </c>
      <c r="B11122" s="328" t="s">
        <v>46037</v>
      </c>
      <c r="C11122" s="128" t="s">
        <v>19428</v>
      </c>
      <c r="D11122" s="128" t="s">
        <v>48431</v>
      </c>
    </row>
    <row r="11123" spans="1:4" ht="15" customHeight="1">
      <c r="A11123" s="128">
        <v>39022</v>
      </c>
      <c r="B11123" s="328" t="s">
        <v>46038</v>
      </c>
      <c r="C11123" s="128" t="s">
        <v>19428</v>
      </c>
      <c r="D11123" s="128" t="s">
        <v>48432</v>
      </c>
    </row>
    <row r="11124" spans="1:4" ht="15" customHeight="1">
      <c r="A11124" s="128">
        <v>39024</v>
      </c>
      <c r="B11124" s="328" t="s">
        <v>46039</v>
      </c>
      <c r="C11124" s="128" t="s">
        <v>19428</v>
      </c>
      <c r="D11124" s="128" t="s">
        <v>38102</v>
      </c>
    </row>
    <row r="11125" spans="1:4" ht="15" customHeight="1">
      <c r="A11125" s="128">
        <v>4914</v>
      </c>
      <c r="B11125" s="328" t="s">
        <v>46040</v>
      </c>
      <c r="C11125" s="128" t="s">
        <v>19429</v>
      </c>
      <c r="D11125" s="128" t="s">
        <v>38103</v>
      </c>
    </row>
    <row r="11126" spans="1:4" ht="15" customHeight="1">
      <c r="A11126" s="128">
        <v>4917</v>
      </c>
      <c r="B11126" s="328" t="s">
        <v>46041</v>
      </c>
      <c r="C11126" s="128" t="s">
        <v>19429</v>
      </c>
      <c r="D11126" s="128" t="s">
        <v>38104</v>
      </c>
    </row>
    <row r="11127" spans="1:4" ht="15" customHeight="1">
      <c r="A11127" s="128">
        <v>39025</v>
      </c>
      <c r="B11127" s="328" t="s">
        <v>46042</v>
      </c>
      <c r="C11127" s="128" t="s">
        <v>19428</v>
      </c>
      <c r="D11127" s="128" t="s">
        <v>38105</v>
      </c>
    </row>
    <row r="11128" spans="1:4" ht="15" customHeight="1">
      <c r="A11128" s="128">
        <v>4922</v>
      </c>
      <c r="B11128" s="328" t="s">
        <v>46043</v>
      </c>
      <c r="C11128" s="128" t="s">
        <v>19429</v>
      </c>
      <c r="D11128" s="128" t="s">
        <v>38106</v>
      </c>
    </row>
    <row r="11129" spans="1:4" ht="15" customHeight="1">
      <c r="A11129" s="128">
        <v>4911</v>
      </c>
      <c r="B11129" s="328" t="s">
        <v>46044</v>
      </c>
      <c r="C11129" s="128" t="s">
        <v>19429</v>
      </c>
      <c r="D11129" s="128" t="s">
        <v>38107</v>
      </c>
    </row>
    <row r="11130" spans="1:4" ht="15" customHeight="1">
      <c r="A11130" s="128">
        <v>37518</v>
      </c>
      <c r="B11130" s="328" t="s">
        <v>46045</v>
      </c>
      <c r="C11130" s="128" t="s">
        <v>19429</v>
      </c>
      <c r="D11130" s="128" t="s">
        <v>38108</v>
      </c>
    </row>
    <row r="11131" spans="1:4" ht="15" customHeight="1">
      <c r="A11131" s="128">
        <v>4910</v>
      </c>
      <c r="B11131" s="328" t="s">
        <v>46046</v>
      </c>
      <c r="C11131" s="128" t="s">
        <v>19429</v>
      </c>
      <c r="D11131" s="128" t="s">
        <v>38109</v>
      </c>
    </row>
    <row r="11132" spans="1:4" ht="15" customHeight="1">
      <c r="A11132" s="128">
        <v>4943</v>
      </c>
      <c r="B11132" s="328" t="s">
        <v>46047</v>
      </c>
      <c r="C11132" s="128" t="s">
        <v>19429</v>
      </c>
      <c r="D11132" s="128" t="s">
        <v>38110</v>
      </c>
    </row>
    <row r="11133" spans="1:4" ht="15" customHeight="1">
      <c r="A11133" s="128">
        <v>5002</v>
      </c>
      <c r="B11133" s="328" t="s">
        <v>46048</v>
      </c>
      <c r="C11133" s="128" t="s">
        <v>19429</v>
      </c>
      <c r="D11133" s="128" t="s">
        <v>48433</v>
      </c>
    </row>
    <row r="11134" spans="1:4" ht="15" customHeight="1">
      <c r="A11134" s="128">
        <v>4977</v>
      </c>
      <c r="B11134" s="328" t="s">
        <v>46049</v>
      </c>
      <c r="C11134" s="128" t="s">
        <v>19429</v>
      </c>
      <c r="D11134" s="128" t="s">
        <v>48434</v>
      </c>
    </row>
    <row r="11135" spans="1:4" ht="15" customHeight="1">
      <c r="A11135" s="128">
        <v>5028</v>
      </c>
      <c r="B11135" s="328" t="s">
        <v>46050</v>
      </c>
      <c r="C11135" s="128" t="s">
        <v>19429</v>
      </c>
      <c r="D11135" s="128" t="s">
        <v>48435</v>
      </c>
    </row>
    <row r="11136" spans="1:4" ht="15" customHeight="1">
      <c r="A11136" s="128">
        <v>4998</v>
      </c>
      <c r="B11136" s="328" t="s">
        <v>46051</v>
      </c>
      <c r="C11136" s="128" t="s">
        <v>19429</v>
      </c>
      <c r="D11136" s="128" t="s">
        <v>48436</v>
      </c>
    </row>
    <row r="11137" spans="1:4" ht="15" customHeight="1">
      <c r="A11137" s="128">
        <v>4969</v>
      </c>
      <c r="B11137" s="328" t="s">
        <v>46052</v>
      </c>
      <c r="C11137" s="128" t="s">
        <v>19429</v>
      </c>
      <c r="D11137" s="128" t="s">
        <v>48437</v>
      </c>
    </row>
    <row r="11138" spans="1:4" ht="15" customHeight="1">
      <c r="A11138" s="128">
        <v>11364</v>
      </c>
      <c r="B11138" s="328" t="s">
        <v>46053</v>
      </c>
      <c r="C11138" s="128" t="s">
        <v>19428</v>
      </c>
      <c r="D11138" s="128" t="s">
        <v>38111</v>
      </c>
    </row>
    <row r="11139" spans="1:4" ht="15" customHeight="1">
      <c r="A11139" s="128">
        <v>11365</v>
      </c>
      <c r="B11139" s="328" t="s">
        <v>46054</v>
      </c>
      <c r="C11139" s="128" t="s">
        <v>19428</v>
      </c>
      <c r="D11139" s="128" t="s">
        <v>38112</v>
      </c>
    </row>
    <row r="11140" spans="1:4" ht="15" customHeight="1">
      <c r="A11140" s="128">
        <v>11366</v>
      </c>
      <c r="B11140" s="328" t="s">
        <v>46055</v>
      </c>
      <c r="C11140" s="128" t="s">
        <v>19428</v>
      </c>
      <c r="D11140" s="128" t="s">
        <v>38113</v>
      </c>
    </row>
    <row r="11141" spans="1:4" ht="15" customHeight="1">
      <c r="A11141" s="128">
        <v>43777</v>
      </c>
      <c r="B11141" s="328" t="s">
        <v>46056</v>
      </c>
      <c r="C11141" s="128" t="s">
        <v>19428</v>
      </c>
      <c r="D11141" s="128" t="s">
        <v>38114</v>
      </c>
    </row>
    <row r="11142" spans="1:4" ht="15" customHeight="1">
      <c r="A11142" s="128">
        <v>20322</v>
      </c>
      <c r="B11142" s="328" t="s">
        <v>46057</v>
      </c>
      <c r="C11142" s="128" t="s">
        <v>19428</v>
      </c>
      <c r="D11142" s="128" t="s">
        <v>38115</v>
      </c>
    </row>
    <row r="11143" spans="1:4" ht="15" customHeight="1">
      <c r="A11143" s="128">
        <v>10553</v>
      </c>
      <c r="B11143" s="328" t="s">
        <v>46058</v>
      </c>
      <c r="C11143" s="128" t="s">
        <v>19428</v>
      </c>
      <c r="D11143" s="128" t="s">
        <v>38116</v>
      </c>
    </row>
    <row r="11144" spans="1:4" ht="15" customHeight="1">
      <c r="A11144" s="128">
        <v>5020</v>
      </c>
      <c r="B11144" s="328" t="s">
        <v>46059</v>
      </c>
      <c r="C11144" s="128" t="s">
        <v>19428</v>
      </c>
      <c r="D11144" s="128" t="s">
        <v>38117</v>
      </c>
    </row>
    <row r="11145" spans="1:4" ht="15" customHeight="1">
      <c r="A11145" s="128">
        <v>10554</v>
      </c>
      <c r="B11145" s="328" t="s">
        <v>46060</v>
      </c>
      <c r="C11145" s="128" t="s">
        <v>19428</v>
      </c>
      <c r="D11145" s="128" t="s">
        <v>38118</v>
      </c>
    </row>
    <row r="11146" spans="1:4" ht="15" customHeight="1">
      <c r="A11146" s="128">
        <v>10555</v>
      </c>
      <c r="B11146" s="328" t="s">
        <v>46061</v>
      </c>
      <c r="C11146" s="128" t="s">
        <v>19428</v>
      </c>
      <c r="D11146" s="128" t="s">
        <v>38119</v>
      </c>
    </row>
    <row r="11147" spans="1:4" ht="15" customHeight="1">
      <c r="A11147" s="128">
        <v>10556</v>
      </c>
      <c r="B11147" s="328" t="s">
        <v>46062</v>
      </c>
      <c r="C11147" s="128" t="s">
        <v>19428</v>
      </c>
      <c r="D11147" s="128" t="s">
        <v>37174</v>
      </c>
    </row>
    <row r="11148" spans="1:4" ht="15" customHeight="1">
      <c r="A11148" s="128">
        <v>39502</v>
      </c>
      <c r="B11148" s="328" t="s">
        <v>46063</v>
      </c>
      <c r="C11148" s="128" t="s">
        <v>19428</v>
      </c>
      <c r="D11148" s="128" t="s">
        <v>38120</v>
      </c>
    </row>
    <row r="11149" spans="1:4" ht="15" customHeight="1">
      <c r="A11149" s="128">
        <v>39504</v>
      </c>
      <c r="B11149" s="328" t="s">
        <v>46064</v>
      </c>
      <c r="C11149" s="128" t="s">
        <v>19428</v>
      </c>
      <c r="D11149" s="128" t="s">
        <v>38121</v>
      </c>
    </row>
    <row r="11150" spans="1:4" ht="15" customHeight="1">
      <c r="A11150" s="128">
        <v>39503</v>
      </c>
      <c r="B11150" s="328" t="s">
        <v>46065</v>
      </c>
      <c r="C11150" s="128" t="s">
        <v>19428</v>
      </c>
      <c r="D11150" s="128" t="s">
        <v>38122</v>
      </c>
    </row>
    <row r="11151" spans="1:4" ht="15" customHeight="1">
      <c r="A11151" s="128">
        <v>39505</v>
      </c>
      <c r="B11151" s="328" t="s">
        <v>46066</v>
      </c>
      <c r="C11151" s="128" t="s">
        <v>19428</v>
      </c>
      <c r="D11151" s="128" t="s">
        <v>38123</v>
      </c>
    </row>
    <row r="11152" spans="1:4" ht="15" customHeight="1">
      <c r="A11152" s="128">
        <v>44471</v>
      </c>
      <c r="B11152" s="328" t="s">
        <v>46067</v>
      </c>
      <c r="C11152" s="128" t="s">
        <v>19428</v>
      </c>
      <c r="D11152" s="128" t="s">
        <v>38124</v>
      </c>
    </row>
    <row r="11153" spans="1:4" ht="15" customHeight="1">
      <c r="A11153" s="128">
        <v>4944</v>
      </c>
      <c r="B11153" s="328" t="s">
        <v>46068</v>
      </c>
      <c r="C11153" s="128" t="s">
        <v>19429</v>
      </c>
      <c r="D11153" s="128" t="s">
        <v>38125</v>
      </c>
    </row>
    <row r="11154" spans="1:4" ht="15" customHeight="1">
      <c r="A11154" s="128">
        <v>21102</v>
      </c>
      <c r="B11154" s="328" t="s">
        <v>46069</v>
      </c>
      <c r="C11154" s="128" t="s">
        <v>19428</v>
      </c>
      <c r="D11154" s="128" t="s">
        <v>18850</v>
      </c>
    </row>
    <row r="11155" spans="1:4" ht="15" customHeight="1">
      <c r="A11155" s="128">
        <v>21101</v>
      </c>
      <c r="B11155" s="328" t="s">
        <v>46070</v>
      </c>
      <c r="C11155" s="128" t="s">
        <v>19428</v>
      </c>
      <c r="D11155" s="128" t="s">
        <v>19064</v>
      </c>
    </row>
    <row r="11156" spans="1:4" ht="15" customHeight="1">
      <c r="A11156" s="128">
        <v>34713</v>
      </c>
      <c r="B11156" s="328" t="s">
        <v>46071</v>
      </c>
      <c r="C11156" s="128" t="s">
        <v>19429</v>
      </c>
      <c r="D11156" s="128" t="s">
        <v>38126</v>
      </c>
    </row>
    <row r="11157" spans="1:4" ht="15" customHeight="1">
      <c r="A11157" s="128">
        <v>37563</v>
      </c>
      <c r="B11157" s="328" t="s">
        <v>46072</v>
      </c>
      <c r="C11157" s="128" t="s">
        <v>19429</v>
      </c>
      <c r="D11157" s="128" t="s">
        <v>48438</v>
      </c>
    </row>
    <row r="11158" spans="1:4" ht="15" customHeight="1">
      <c r="A11158" s="128">
        <v>4948</v>
      </c>
      <c r="B11158" s="328" t="s">
        <v>46073</v>
      </c>
      <c r="C11158" s="128" t="s">
        <v>19429</v>
      </c>
      <c r="D11158" s="128" t="s">
        <v>48439</v>
      </c>
    </row>
    <row r="11159" spans="1:4" ht="15" customHeight="1">
      <c r="A11159" s="128">
        <v>37561</v>
      </c>
      <c r="B11159" s="328" t="s">
        <v>46074</v>
      </c>
      <c r="C11159" s="128" t="s">
        <v>19429</v>
      </c>
      <c r="D11159" s="128" t="s">
        <v>48440</v>
      </c>
    </row>
    <row r="11160" spans="1:4" ht="15" customHeight="1">
      <c r="A11160" s="128">
        <v>37562</v>
      </c>
      <c r="B11160" s="328" t="s">
        <v>46075</v>
      </c>
      <c r="C11160" s="128" t="s">
        <v>19429</v>
      </c>
      <c r="D11160" s="128" t="s">
        <v>48441</v>
      </c>
    </row>
    <row r="11161" spans="1:4" ht="15" customHeight="1">
      <c r="A11161" s="128">
        <v>14164</v>
      </c>
      <c r="B11161" s="328" t="s">
        <v>46076</v>
      </c>
      <c r="C11161" s="128" t="s">
        <v>19428</v>
      </c>
      <c r="D11161" s="128" t="s">
        <v>48442</v>
      </c>
    </row>
    <row r="11162" spans="1:4" ht="15" customHeight="1">
      <c r="A11162" s="128">
        <v>14163</v>
      </c>
      <c r="B11162" s="328" t="s">
        <v>46077</v>
      </c>
      <c r="C11162" s="128" t="s">
        <v>19428</v>
      </c>
      <c r="D11162" s="128" t="s">
        <v>48443</v>
      </c>
    </row>
    <row r="11163" spans="1:4" ht="15" customHeight="1">
      <c r="A11163" s="128">
        <v>5051</v>
      </c>
      <c r="B11163" s="328" t="s">
        <v>46078</v>
      </c>
      <c r="C11163" s="128" t="s">
        <v>19428</v>
      </c>
      <c r="D11163" s="128" t="s">
        <v>48444</v>
      </c>
    </row>
    <row r="11164" spans="1:4" ht="15" customHeight="1">
      <c r="A11164" s="128">
        <v>14162</v>
      </c>
      <c r="B11164" s="328" t="s">
        <v>46079</v>
      </c>
      <c r="C11164" s="128" t="s">
        <v>19428</v>
      </c>
      <c r="D11164" s="128" t="s">
        <v>48445</v>
      </c>
    </row>
    <row r="11165" spans="1:4" ht="15" customHeight="1">
      <c r="A11165" s="128">
        <v>5052</v>
      </c>
      <c r="B11165" s="328" t="s">
        <v>46080</v>
      </c>
      <c r="C11165" s="128" t="s">
        <v>19428</v>
      </c>
      <c r="D11165" s="128" t="s">
        <v>48446</v>
      </c>
    </row>
    <row r="11166" spans="1:4" ht="15" customHeight="1">
      <c r="A11166" s="128">
        <v>14166</v>
      </c>
      <c r="B11166" s="328" t="s">
        <v>46081</v>
      </c>
      <c r="C11166" s="128" t="s">
        <v>19428</v>
      </c>
      <c r="D11166" s="128" t="s">
        <v>48447</v>
      </c>
    </row>
    <row r="11167" spans="1:4" ht="15" customHeight="1">
      <c r="A11167" s="128">
        <v>14165</v>
      </c>
      <c r="B11167" s="328" t="s">
        <v>46082</v>
      </c>
      <c r="C11167" s="128" t="s">
        <v>19428</v>
      </c>
      <c r="D11167" s="128" t="s">
        <v>48448</v>
      </c>
    </row>
    <row r="11168" spans="1:4" ht="15" customHeight="1">
      <c r="A11168" s="128">
        <v>5050</v>
      </c>
      <c r="B11168" s="328" t="s">
        <v>46083</v>
      </c>
      <c r="C11168" s="128" t="s">
        <v>19428</v>
      </c>
      <c r="D11168" s="128" t="s">
        <v>48449</v>
      </c>
    </row>
    <row r="11169" spans="1:4" ht="15" customHeight="1">
      <c r="A11169" s="128">
        <v>12366</v>
      </c>
      <c r="B11169" s="328" t="s">
        <v>46084</v>
      </c>
      <c r="C11169" s="128" t="s">
        <v>19428</v>
      </c>
      <c r="D11169" s="128" t="s">
        <v>48450</v>
      </c>
    </row>
    <row r="11170" spans="1:4" ht="15" customHeight="1">
      <c r="A11170" s="128">
        <v>5045</v>
      </c>
      <c r="B11170" s="328" t="s">
        <v>46085</v>
      </c>
      <c r="C11170" s="128" t="s">
        <v>19428</v>
      </c>
      <c r="D11170" s="128" t="s">
        <v>48451</v>
      </c>
    </row>
    <row r="11171" spans="1:4" ht="15" customHeight="1">
      <c r="A11171" s="128">
        <v>5035</v>
      </c>
      <c r="B11171" s="328" t="s">
        <v>46086</v>
      </c>
      <c r="C11171" s="128" t="s">
        <v>19428</v>
      </c>
      <c r="D11171" s="128" t="s">
        <v>48452</v>
      </c>
    </row>
    <row r="11172" spans="1:4" ht="15" customHeight="1">
      <c r="A11172" s="128">
        <v>41180</v>
      </c>
      <c r="B11172" s="328" t="s">
        <v>46087</v>
      </c>
      <c r="C11172" s="128" t="s">
        <v>19428</v>
      </c>
      <c r="D11172" s="128" t="s">
        <v>48453</v>
      </c>
    </row>
    <row r="11173" spans="1:4" ht="15" customHeight="1">
      <c r="A11173" s="128">
        <v>41181</v>
      </c>
      <c r="B11173" s="328" t="s">
        <v>46088</v>
      </c>
      <c r="C11173" s="128" t="s">
        <v>19428</v>
      </c>
      <c r="D11173" s="128" t="s">
        <v>48454</v>
      </c>
    </row>
    <row r="11174" spans="1:4" ht="15" customHeight="1">
      <c r="A11174" s="128">
        <v>41182</v>
      </c>
      <c r="B11174" s="328" t="s">
        <v>46089</v>
      </c>
      <c r="C11174" s="128" t="s">
        <v>19428</v>
      </c>
      <c r="D11174" s="128" t="s">
        <v>48455</v>
      </c>
    </row>
    <row r="11175" spans="1:4" ht="15" customHeight="1">
      <c r="A11175" s="128">
        <v>41183</v>
      </c>
      <c r="B11175" s="328" t="s">
        <v>46090</v>
      </c>
      <c r="C11175" s="128" t="s">
        <v>19428</v>
      </c>
      <c r="D11175" s="128" t="s">
        <v>48456</v>
      </c>
    </row>
    <row r="11176" spans="1:4" ht="15" customHeight="1">
      <c r="A11176" s="128">
        <v>41184</v>
      </c>
      <c r="B11176" s="328" t="s">
        <v>46091</v>
      </c>
      <c r="C11176" s="128" t="s">
        <v>19428</v>
      </c>
      <c r="D11176" s="128" t="s">
        <v>48457</v>
      </c>
    </row>
    <row r="11177" spans="1:4" ht="15" customHeight="1">
      <c r="A11177" s="128">
        <v>41185</v>
      </c>
      <c r="B11177" s="328" t="s">
        <v>46092</v>
      </c>
      <c r="C11177" s="128" t="s">
        <v>19428</v>
      </c>
      <c r="D11177" s="128" t="s">
        <v>48458</v>
      </c>
    </row>
    <row r="11178" spans="1:4" ht="15" customHeight="1">
      <c r="A11178" s="128">
        <v>41186</v>
      </c>
      <c r="B11178" s="328" t="s">
        <v>46093</v>
      </c>
      <c r="C11178" s="128" t="s">
        <v>19428</v>
      </c>
      <c r="D11178" s="128" t="s">
        <v>48459</v>
      </c>
    </row>
    <row r="11179" spans="1:4" ht="15" customHeight="1">
      <c r="A11179" s="128">
        <v>41187</v>
      </c>
      <c r="B11179" s="328" t="s">
        <v>46094</v>
      </c>
      <c r="C11179" s="128" t="s">
        <v>19428</v>
      </c>
      <c r="D11179" s="128" t="s">
        <v>48460</v>
      </c>
    </row>
    <row r="11180" spans="1:4" ht="15" customHeight="1">
      <c r="A11180" s="128">
        <v>41188</v>
      </c>
      <c r="B11180" s="328" t="s">
        <v>46095</v>
      </c>
      <c r="C11180" s="128" t="s">
        <v>19428</v>
      </c>
      <c r="D11180" s="128" t="s">
        <v>48461</v>
      </c>
    </row>
    <row r="11181" spans="1:4" ht="15" customHeight="1">
      <c r="A11181" s="128">
        <v>5036</v>
      </c>
      <c r="B11181" s="328" t="s">
        <v>46096</v>
      </c>
      <c r="C11181" s="128" t="s">
        <v>19428</v>
      </c>
      <c r="D11181" s="128" t="s">
        <v>48462</v>
      </c>
    </row>
    <row r="11182" spans="1:4" ht="15" customHeight="1">
      <c r="A11182" s="128">
        <v>41189</v>
      </c>
      <c r="B11182" s="328" t="s">
        <v>46097</v>
      </c>
      <c r="C11182" s="128" t="s">
        <v>19428</v>
      </c>
      <c r="D11182" s="128" t="s">
        <v>48463</v>
      </c>
    </row>
    <row r="11183" spans="1:4" ht="15" customHeight="1">
      <c r="A11183" s="128">
        <v>41190</v>
      </c>
      <c r="B11183" s="328" t="s">
        <v>46098</v>
      </c>
      <c r="C11183" s="128" t="s">
        <v>19428</v>
      </c>
      <c r="D11183" s="128" t="s">
        <v>48464</v>
      </c>
    </row>
    <row r="11184" spans="1:4" ht="15" customHeight="1">
      <c r="A11184" s="128">
        <v>41191</v>
      </c>
      <c r="B11184" s="328" t="s">
        <v>46099</v>
      </c>
      <c r="C11184" s="128" t="s">
        <v>19428</v>
      </c>
      <c r="D11184" s="128" t="s">
        <v>48465</v>
      </c>
    </row>
    <row r="11185" spans="1:4" ht="15" customHeight="1">
      <c r="A11185" s="128">
        <v>41192</v>
      </c>
      <c r="B11185" s="328" t="s">
        <v>46100</v>
      </c>
      <c r="C11185" s="128" t="s">
        <v>19428</v>
      </c>
      <c r="D11185" s="128" t="s">
        <v>48466</v>
      </c>
    </row>
    <row r="11186" spans="1:4" ht="15" customHeight="1">
      <c r="A11186" s="128">
        <v>41193</v>
      </c>
      <c r="B11186" s="328" t="s">
        <v>46101</v>
      </c>
      <c r="C11186" s="128" t="s">
        <v>19428</v>
      </c>
      <c r="D11186" s="128" t="s">
        <v>48467</v>
      </c>
    </row>
    <row r="11187" spans="1:4" ht="15" customHeight="1">
      <c r="A11187" s="128">
        <v>41194</v>
      </c>
      <c r="B11187" s="328" t="s">
        <v>46102</v>
      </c>
      <c r="C11187" s="128" t="s">
        <v>19428</v>
      </c>
      <c r="D11187" s="128" t="s">
        <v>48468</v>
      </c>
    </row>
    <row r="11188" spans="1:4" ht="15" customHeight="1">
      <c r="A11188" s="128">
        <v>5044</v>
      </c>
      <c r="B11188" s="328" t="s">
        <v>46103</v>
      </c>
      <c r="C11188" s="128" t="s">
        <v>19428</v>
      </c>
      <c r="D11188" s="128" t="s">
        <v>48469</v>
      </c>
    </row>
    <row r="11189" spans="1:4" ht="15" customHeight="1">
      <c r="A11189" s="128">
        <v>5059</v>
      </c>
      <c r="B11189" s="328" t="s">
        <v>46104</v>
      </c>
      <c r="C11189" s="128" t="s">
        <v>19428</v>
      </c>
      <c r="D11189" s="128" t="s">
        <v>48470</v>
      </c>
    </row>
    <row r="11190" spans="1:4" ht="15" customHeight="1">
      <c r="A11190" s="128">
        <v>41201</v>
      </c>
      <c r="B11190" s="328" t="s">
        <v>46105</v>
      </c>
      <c r="C11190" s="128" t="s">
        <v>19428</v>
      </c>
      <c r="D11190" s="128" t="s">
        <v>48471</v>
      </c>
    </row>
    <row r="11191" spans="1:4" ht="15" customHeight="1">
      <c r="A11191" s="128">
        <v>41199</v>
      </c>
      <c r="B11191" s="328" t="s">
        <v>46106</v>
      </c>
      <c r="C11191" s="128" t="s">
        <v>19428</v>
      </c>
      <c r="D11191" s="128" t="s">
        <v>48472</v>
      </c>
    </row>
    <row r="11192" spans="1:4" ht="15" customHeight="1">
      <c r="A11192" s="128">
        <v>5057</v>
      </c>
      <c r="B11192" s="328" t="s">
        <v>46107</v>
      </c>
      <c r="C11192" s="128" t="s">
        <v>19428</v>
      </c>
      <c r="D11192" s="128" t="s">
        <v>48473</v>
      </c>
    </row>
    <row r="11193" spans="1:4" ht="15" customHeight="1">
      <c r="A11193" s="128">
        <v>41200</v>
      </c>
      <c r="B11193" s="328" t="s">
        <v>46108</v>
      </c>
      <c r="C11193" s="128" t="s">
        <v>19428</v>
      </c>
      <c r="D11193" s="128" t="s">
        <v>48474</v>
      </c>
    </row>
    <row r="11194" spans="1:4" ht="15" customHeight="1">
      <c r="A11194" s="128">
        <v>41205</v>
      </c>
      <c r="B11194" s="328" t="s">
        <v>46109</v>
      </c>
      <c r="C11194" s="128" t="s">
        <v>19428</v>
      </c>
      <c r="D11194" s="128" t="s">
        <v>48475</v>
      </c>
    </row>
    <row r="11195" spans="1:4" ht="15" customHeight="1">
      <c r="A11195" s="128">
        <v>41202</v>
      </c>
      <c r="B11195" s="328" t="s">
        <v>46110</v>
      </c>
      <c r="C11195" s="128" t="s">
        <v>19428</v>
      </c>
      <c r="D11195" s="128" t="s">
        <v>48476</v>
      </c>
    </row>
    <row r="11196" spans="1:4" ht="15" customHeight="1">
      <c r="A11196" s="128">
        <v>41206</v>
      </c>
      <c r="B11196" s="328" t="s">
        <v>46111</v>
      </c>
      <c r="C11196" s="128" t="s">
        <v>19428</v>
      </c>
      <c r="D11196" s="128" t="s">
        <v>48477</v>
      </c>
    </row>
    <row r="11197" spans="1:4" ht="15" customHeight="1">
      <c r="A11197" s="128">
        <v>12372</v>
      </c>
      <c r="B11197" s="328" t="s">
        <v>46112</v>
      </c>
      <c r="C11197" s="128" t="s">
        <v>19428</v>
      </c>
      <c r="D11197" s="128" t="s">
        <v>48478</v>
      </c>
    </row>
    <row r="11198" spans="1:4" ht="15" customHeight="1">
      <c r="A11198" s="128">
        <v>41207</v>
      </c>
      <c r="B11198" s="328" t="s">
        <v>46113</v>
      </c>
      <c r="C11198" s="128" t="s">
        <v>19428</v>
      </c>
      <c r="D11198" s="128" t="s">
        <v>48479</v>
      </c>
    </row>
    <row r="11199" spans="1:4" ht="15" customHeight="1">
      <c r="A11199" s="128">
        <v>41203</v>
      </c>
      <c r="B11199" s="328" t="s">
        <v>46114</v>
      </c>
      <c r="C11199" s="128" t="s">
        <v>19428</v>
      </c>
      <c r="D11199" s="128" t="s">
        <v>48480</v>
      </c>
    </row>
    <row r="11200" spans="1:4" ht="15" customHeight="1">
      <c r="A11200" s="128">
        <v>41204</v>
      </c>
      <c r="B11200" s="328" t="s">
        <v>46115</v>
      </c>
      <c r="C11200" s="128" t="s">
        <v>19428</v>
      </c>
      <c r="D11200" s="128" t="s">
        <v>48481</v>
      </c>
    </row>
    <row r="11201" spans="1:4" ht="15" customHeight="1">
      <c r="A11201" s="128">
        <v>41210</v>
      </c>
      <c r="B11201" s="328" t="s">
        <v>46116</v>
      </c>
      <c r="C11201" s="128" t="s">
        <v>19428</v>
      </c>
      <c r="D11201" s="128" t="s">
        <v>48482</v>
      </c>
    </row>
    <row r="11202" spans="1:4" ht="15" customHeight="1">
      <c r="A11202" s="128">
        <v>41208</v>
      </c>
      <c r="B11202" s="328" t="s">
        <v>46117</v>
      </c>
      <c r="C11202" s="128" t="s">
        <v>19428</v>
      </c>
      <c r="D11202" s="128" t="s">
        <v>48483</v>
      </c>
    </row>
    <row r="11203" spans="1:4" ht="15" customHeight="1">
      <c r="A11203" s="128">
        <v>41211</v>
      </c>
      <c r="B11203" s="328" t="s">
        <v>46118</v>
      </c>
      <c r="C11203" s="128" t="s">
        <v>19428</v>
      </c>
      <c r="D11203" s="128" t="s">
        <v>48484</v>
      </c>
    </row>
    <row r="11204" spans="1:4" ht="15" customHeight="1">
      <c r="A11204" s="128">
        <v>13339</v>
      </c>
      <c r="B11204" s="328" t="s">
        <v>46119</v>
      </c>
      <c r="C11204" s="128" t="s">
        <v>19428</v>
      </c>
      <c r="D11204" s="128" t="s">
        <v>48485</v>
      </c>
    </row>
    <row r="11205" spans="1:4" ht="15" customHeight="1">
      <c r="A11205" s="128">
        <v>41213</v>
      </c>
      <c r="B11205" s="328" t="s">
        <v>46120</v>
      </c>
      <c r="C11205" s="128" t="s">
        <v>19428</v>
      </c>
      <c r="D11205" s="128" t="s">
        <v>48486</v>
      </c>
    </row>
    <row r="11206" spans="1:4" ht="15" customHeight="1">
      <c r="A11206" s="128">
        <v>41209</v>
      </c>
      <c r="B11206" s="328" t="s">
        <v>46121</v>
      </c>
      <c r="C11206" s="128" t="s">
        <v>19428</v>
      </c>
      <c r="D11206" s="128" t="s">
        <v>48487</v>
      </c>
    </row>
    <row r="11207" spans="1:4" ht="15" customHeight="1">
      <c r="A11207" s="128">
        <v>41216</v>
      </c>
      <c r="B11207" s="328" t="s">
        <v>46122</v>
      </c>
      <c r="C11207" s="128" t="s">
        <v>19428</v>
      </c>
      <c r="D11207" s="128" t="s">
        <v>48488</v>
      </c>
    </row>
    <row r="11208" spans="1:4" ht="15" customHeight="1">
      <c r="A11208" s="128">
        <v>41217</v>
      </c>
      <c r="B11208" s="328" t="s">
        <v>46123</v>
      </c>
      <c r="C11208" s="128" t="s">
        <v>19428</v>
      </c>
      <c r="D11208" s="128" t="s">
        <v>48489</v>
      </c>
    </row>
    <row r="11209" spans="1:4" ht="15" customHeight="1">
      <c r="A11209" s="128">
        <v>41218</v>
      </c>
      <c r="B11209" s="328" t="s">
        <v>46124</v>
      </c>
      <c r="C11209" s="128" t="s">
        <v>19428</v>
      </c>
      <c r="D11209" s="128" t="s">
        <v>48490</v>
      </c>
    </row>
    <row r="11210" spans="1:4" ht="15" customHeight="1">
      <c r="A11210" s="128">
        <v>41214</v>
      </c>
      <c r="B11210" s="328" t="s">
        <v>46125</v>
      </c>
      <c r="C11210" s="128" t="s">
        <v>19428</v>
      </c>
      <c r="D11210" s="128" t="s">
        <v>48491</v>
      </c>
    </row>
    <row r="11211" spans="1:4" ht="15" customHeight="1">
      <c r="A11211" s="128">
        <v>41215</v>
      </c>
      <c r="B11211" s="328" t="s">
        <v>46126</v>
      </c>
      <c r="C11211" s="128" t="s">
        <v>19428</v>
      </c>
      <c r="D11211" s="128" t="s">
        <v>48492</v>
      </c>
    </row>
    <row r="11212" spans="1:4" ht="15" customHeight="1">
      <c r="A11212" s="128">
        <v>41221</v>
      </c>
      <c r="B11212" s="328" t="s">
        <v>46127</v>
      </c>
      <c r="C11212" s="128" t="s">
        <v>19428</v>
      </c>
      <c r="D11212" s="128" t="s">
        <v>48493</v>
      </c>
    </row>
    <row r="11213" spans="1:4" ht="15" customHeight="1">
      <c r="A11213" s="128">
        <v>41222</v>
      </c>
      <c r="B11213" s="328" t="s">
        <v>46128</v>
      </c>
      <c r="C11213" s="128" t="s">
        <v>19428</v>
      </c>
      <c r="D11213" s="128" t="s">
        <v>48494</v>
      </c>
    </row>
    <row r="11214" spans="1:4" ht="15" customHeight="1">
      <c r="A11214" s="128">
        <v>41195</v>
      </c>
      <c r="B11214" s="328" t="s">
        <v>46129</v>
      </c>
      <c r="C11214" s="128" t="s">
        <v>19428</v>
      </c>
      <c r="D11214" s="128" t="s">
        <v>48495</v>
      </c>
    </row>
    <row r="11215" spans="1:4" ht="15" customHeight="1">
      <c r="A11215" s="128">
        <v>41198</v>
      </c>
      <c r="B11215" s="328" t="s">
        <v>46130</v>
      </c>
      <c r="C11215" s="128" t="s">
        <v>19428</v>
      </c>
      <c r="D11215" s="128" t="s">
        <v>48496</v>
      </c>
    </row>
    <row r="11216" spans="1:4" ht="15" customHeight="1">
      <c r="A11216" s="128">
        <v>41196</v>
      </c>
      <c r="B11216" s="328" t="s">
        <v>46131</v>
      </c>
      <c r="C11216" s="128" t="s">
        <v>19428</v>
      </c>
      <c r="D11216" s="128" t="s">
        <v>48497</v>
      </c>
    </row>
    <row r="11217" spans="1:4" ht="15" customHeight="1">
      <c r="A11217" s="128">
        <v>5033</v>
      </c>
      <c r="B11217" s="328" t="s">
        <v>46132</v>
      </c>
      <c r="C11217" s="128" t="s">
        <v>19428</v>
      </c>
      <c r="D11217" s="128" t="s">
        <v>48498</v>
      </c>
    </row>
    <row r="11218" spans="1:4" ht="15" customHeight="1">
      <c r="A11218" s="128">
        <v>41197</v>
      </c>
      <c r="B11218" s="328" t="s">
        <v>46133</v>
      </c>
      <c r="C11218" s="128" t="s">
        <v>19428</v>
      </c>
      <c r="D11218" s="128" t="s">
        <v>48499</v>
      </c>
    </row>
    <row r="11219" spans="1:4" ht="15" customHeight="1">
      <c r="A11219" s="128">
        <v>12388</v>
      </c>
      <c r="B11219" s="328" t="s">
        <v>46134</v>
      </c>
      <c r="C11219" s="128" t="s">
        <v>19428</v>
      </c>
      <c r="D11219" s="128" t="s">
        <v>36635</v>
      </c>
    </row>
    <row r="11220" spans="1:4" ht="15" customHeight="1">
      <c r="A11220" s="128">
        <v>2731</v>
      </c>
      <c r="B11220" s="328" t="s">
        <v>46135</v>
      </c>
      <c r="C11220" s="128" t="s">
        <v>19430</v>
      </c>
      <c r="D11220" s="128" t="s">
        <v>48500</v>
      </c>
    </row>
    <row r="11221" spans="1:4" ht="15" customHeight="1">
      <c r="A11221" s="128">
        <v>41457</v>
      </c>
      <c r="B11221" s="328" t="s">
        <v>46136</v>
      </c>
      <c r="C11221" s="128" t="s">
        <v>19428</v>
      </c>
      <c r="D11221" s="128" t="s">
        <v>48501</v>
      </c>
    </row>
    <row r="11222" spans="1:4" ht="15" customHeight="1">
      <c r="A11222" s="128">
        <v>41458</v>
      </c>
      <c r="B11222" s="328" t="s">
        <v>46137</v>
      </c>
      <c r="C11222" s="128" t="s">
        <v>19428</v>
      </c>
      <c r="D11222" s="128" t="s">
        <v>48502</v>
      </c>
    </row>
    <row r="11223" spans="1:4" ht="15" customHeight="1">
      <c r="A11223" s="128">
        <v>41459</v>
      </c>
      <c r="B11223" s="328" t="s">
        <v>46138</v>
      </c>
      <c r="C11223" s="128" t="s">
        <v>19428</v>
      </c>
      <c r="D11223" s="128" t="s">
        <v>48503</v>
      </c>
    </row>
    <row r="11224" spans="1:4" ht="15" customHeight="1">
      <c r="A11224" s="128">
        <v>41461</v>
      </c>
      <c r="B11224" s="328" t="s">
        <v>46139</v>
      </c>
      <c r="C11224" s="128" t="s">
        <v>19428</v>
      </c>
      <c r="D11224" s="128" t="s">
        <v>48504</v>
      </c>
    </row>
    <row r="11225" spans="1:4" ht="15" customHeight="1">
      <c r="A11225" s="128">
        <v>44537</v>
      </c>
      <c r="B11225" s="328" t="s">
        <v>46140</v>
      </c>
      <c r="C11225" s="128" t="s">
        <v>19439</v>
      </c>
      <c r="D11225" s="128" t="s">
        <v>48505</v>
      </c>
    </row>
    <row r="11226" spans="1:4" ht="15" customHeight="1">
      <c r="A11226" s="128">
        <v>11844</v>
      </c>
      <c r="B11226" s="328" t="s">
        <v>46141</v>
      </c>
      <c r="C11226" s="128" t="s">
        <v>19430</v>
      </c>
      <c r="D11226" s="128" t="s">
        <v>19964</v>
      </c>
    </row>
    <row r="11227" spans="1:4" ht="15" customHeight="1">
      <c r="A11227" s="128">
        <v>4465</v>
      </c>
      <c r="B11227" s="328" t="s">
        <v>46142</v>
      </c>
      <c r="C11227" s="128" t="s">
        <v>19430</v>
      </c>
      <c r="D11227" s="128" t="s">
        <v>38128</v>
      </c>
    </row>
    <row r="11228" spans="1:4" ht="15" customHeight="1">
      <c r="A11228" s="128">
        <v>35273</v>
      </c>
      <c r="B11228" s="328" t="s">
        <v>46143</v>
      </c>
      <c r="C11228" s="128" t="s">
        <v>19430</v>
      </c>
      <c r="D11228" s="128" t="s">
        <v>38129</v>
      </c>
    </row>
    <row r="11229" spans="1:4" ht="15" customHeight="1">
      <c r="A11229" s="128">
        <v>4470</v>
      </c>
      <c r="B11229" s="328" t="s">
        <v>46144</v>
      </c>
      <c r="C11229" s="128" t="s">
        <v>19430</v>
      </c>
      <c r="D11229" s="128" t="s">
        <v>38130</v>
      </c>
    </row>
    <row r="11230" spans="1:4" ht="15" customHeight="1">
      <c r="A11230" s="128">
        <v>20208</v>
      </c>
      <c r="B11230" s="328" t="s">
        <v>46145</v>
      </c>
      <c r="C11230" s="128" t="s">
        <v>19430</v>
      </c>
      <c r="D11230" s="128" t="s">
        <v>38131</v>
      </c>
    </row>
    <row r="11231" spans="1:4" ht="15" customHeight="1">
      <c r="A11231" s="128">
        <v>20204</v>
      </c>
      <c r="B11231" s="328" t="s">
        <v>46146</v>
      </c>
      <c r="C11231" s="128" t="s">
        <v>19430</v>
      </c>
      <c r="D11231" s="128" t="s">
        <v>38132</v>
      </c>
    </row>
    <row r="11232" spans="1:4" ht="15" customHeight="1">
      <c r="A11232" s="128">
        <v>4437</v>
      </c>
      <c r="B11232" s="328" t="s">
        <v>46147</v>
      </c>
      <c r="C11232" s="128" t="s">
        <v>19430</v>
      </c>
      <c r="D11232" s="128" t="s">
        <v>38133</v>
      </c>
    </row>
    <row r="11233" spans="1:4" ht="15" customHeight="1">
      <c r="A11233" s="128">
        <v>14580</v>
      </c>
      <c r="B11233" s="328" t="s">
        <v>46148</v>
      </c>
      <c r="C11233" s="128" t="s">
        <v>19430</v>
      </c>
      <c r="D11233" s="128" t="s">
        <v>38133</v>
      </c>
    </row>
    <row r="11234" spans="1:4" ht="15" customHeight="1">
      <c r="A11234" s="128">
        <v>40304</v>
      </c>
      <c r="B11234" s="328" t="s">
        <v>46149</v>
      </c>
      <c r="C11234" s="128" t="s">
        <v>19431</v>
      </c>
      <c r="D11234" s="128" t="s">
        <v>19424</v>
      </c>
    </row>
    <row r="11235" spans="1:4" ht="15" customHeight="1">
      <c r="A11235" s="128">
        <v>5065</v>
      </c>
      <c r="B11235" s="328" t="s">
        <v>46150</v>
      </c>
      <c r="C11235" s="128" t="s">
        <v>19431</v>
      </c>
      <c r="D11235" s="128" t="s">
        <v>21692</v>
      </c>
    </row>
    <row r="11236" spans="1:4" ht="15" customHeight="1">
      <c r="A11236" s="128">
        <v>5072</v>
      </c>
      <c r="B11236" s="328" t="s">
        <v>46151</v>
      </c>
      <c r="C11236" s="128" t="s">
        <v>19431</v>
      </c>
      <c r="D11236" s="128" t="s">
        <v>38134</v>
      </c>
    </row>
    <row r="11237" spans="1:4" ht="15" customHeight="1">
      <c r="A11237" s="128">
        <v>5066</v>
      </c>
      <c r="B11237" s="328" t="s">
        <v>46152</v>
      </c>
      <c r="C11237" s="128" t="s">
        <v>19431</v>
      </c>
      <c r="D11237" s="128" t="s">
        <v>22123</v>
      </c>
    </row>
    <row r="11238" spans="1:4" ht="15" customHeight="1">
      <c r="A11238" s="128">
        <v>5063</v>
      </c>
      <c r="B11238" s="328" t="s">
        <v>46153</v>
      </c>
      <c r="C11238" s="128" t="s">
        <v>19431</v>
      </c>
      <c r="D11238" s="128" t="s">
        <v>38135</v>
      </c>
    </row>
    <row r="11239" spans="1:4" ht="15" customHeight="1">
      <c r="A11239" s="128">
        <v>20247</v>
      </c>
      <c r="B11239" s="328" t="s">
        <v>46154</v>
      </c>
      <c r="C11239" s="128" t="s">
        <v>19431</v>
      </c>
      <c r="D11239" s="128" t="s">
        <v>21796</v>
      </c>
    </row>
    <row r="11240" spans="1:4" ht="15" customHeight="1">
      <c r="A11240" s="128">
        <v>5074</v>
      </c>
      <c r="B11240" s="328" t="s">
        <v>46155</v>
      </c>
      <c r="C11240" s="128" t="s">
        <v>19431</v>
      </c>
      <c r="D11240" s="128" t="s">
        <v>21631</v>
      </c>
    </row>
    <row r="11241" spans="1:4" ht="15" customHeight="1">
      <c r="A11241" s="128">
        <v>5067</v>
      </c>
      <c r="B11241" s="328" t="s">
        <v>46156</v>
      </c>
      <c r="C11241" s="128" t="s">
        <v>19431</v>
      </c>
      <c r="D11241" s="128" t="s">
        <v>37049</v>
      </c>
    </row>
    <row r="11242" spans="1:4" ht="15" customHeight="1">
      <c r="A11242" s="128">
        <v>5078</v>
      </c>
      <c r="B11242" s="328" t="s">
        <v>46157</v>
      </c>
      <c r="C11242" s="128" t="s">
        <v>19431</v>
      </c>
      <c r="D11242" s="128" t="s">
        <v>19074</v>
      </c>
    </row>
    <row r="11243" spans="1:4" ht="15" customHeight="1">
      <c r="A11243" s="128">
        <v>5068</v>
      </c>
      <c r="B11243" s="328" t="s">
        <v>46158</v>
      </c>
      <c r="C11243" s="128" t="s">
        <v>19431</v>
      </c>
      <c r="D11243" s="128" t="s">
        <v>22048</v>
      </c>
    </row>
    <row r="11244" spans="1:4" ht="15" customHeight="1">
      <c r="A11244" s="128">
        <v>5073</v>
      </c>
      <c r="B11244" s="328" t="s">
        <v>46159</v>
      </c>
      <c r="C11244" s="128" t="s">
        <v>19431</v>
      </c>
      <c r="D11244" s="128" t="s">
        <v>38136</v>
      </c>
    </row>
    <row r="11245" spans="1:4" ht="15" customHeight="1">
      <c r="A11245" s="128">
        <v>5069</v>
      </c>
      <c r="B11245" s="328" t="s">
        <v>46160</v>
      </c>
      <c r="C11245" s="128" t="s">
        <v>19431</v>
      </c>
      <c r="D11245" s="128" t="s">
        <v>38136</v>
      </c>
    </row>
    <row r="11246" spans="1:4" ht="15" customHeight="1">
      <c r="A11246" s="128">
        <v>5070</v>
      </c>
      <c r="B11246" s="328" t="s">
        <v>46161</v>
      </c>
      <c r="C11246" s="128" t="s">
        <v>19431</v>
      </c>
      <c r="D11246" s="128" t="s">
        <v>38137</v>
      </c>
    </row>
    <row r="11247" spans="1:4" ht="15" customHeight="1">
      <c r="A11247" s="128">
        <v>5071</v>
      </c>
      <c r="B11247" s="328" t="s">
        <v>46162</v>
      </c>
      <c r="C11247" s="128" t="s">
        <v>19431</v>
      </c>
      <c r="D11247" s="128" t="s">
        <v>22048</v>
      </c>
    </row>
    <row r="11248" spans="1:4" ht="15" customHeight="1">
      <c r="A11248" s="128">
        <v>5061</v>
      </c>
      <c r="B11248" s="328" t="s">
        <v>46163</v>
      </c>
      <c r="C11248" s="128" t="s">
        <v>19431</v>
      </c>
      <c r="D11248" s="128" t="s">
        <v>19017</v>
      </c>
    </row>
    <row r="11249" spans="1:4" ht="15" customHeight="1">
      <c r="A11249" s="128">
        <v>5075</v>
      </c>
      <c r="B11249" s="328" t="s">
        <v>46164</v>
      </c>
      <c r="C11249" s="128" t="s">
        <v>19431</v>
      </c>
      <c r="D11249" s="128" t="s">
        <v>22048</v>
      </c>
    </row>
    <row r="11250" spans="1:4" ht="15" customHeight="1">
      <c r="A11250" s="128">
        <v>39027</v>
      </c>
      <c r="B11250" s="328" t="s">
        <v>46165</v>
      </c>
      <c r="C11250" s="128" t="s">
        <v>19431</v>
      </c>
      <c r="D11250" s="128" t="s">
        <v>22119</v>
      </c>
    </row>
    <row r="11251" spans="1:4" ht="15" customHeight="1">
      <c r="A11251" s="128">
        <v>5062</v>
      </c>
      <c r="B11251" s="328" t="s">
        <v>46166</v>
      </c>
      <c r="C11251" s="128" t="s">
        <v>19431</v>
      </c>
      <c r="D11251" s="128" t="s">
        <v>38138</v>
      </c>
    </row>
    <row r="11252" spans="1:4" ht="15" customHeight="1">
      <c r="A11252" s="128">
        <v>40568</v>
      </c>
      <c r="B11252" s="328" t="s">
        <v>46167</v>
      </c>
      <c r="C11252" s="128" t="s">
        <v>19431</v>
      </c>
      <c r="D11252" s="128" t="s">
        <v>19918</v>
      </c>
    </row>
    <row r="11253" spans="1:4" ht="15" customHeight="1">
      <c r="A11253" s="128">
        <v>39026</v>
      </c>
      <c r="B11253" s="328" t="s">
        <v>46168</v>
      </c>
      <c r="C11253" s="128" t="s">
        <v>19431</v>
      </c>
      <c r="D11253" s="128" t="s">
        <v>19132</v>
      </c>
    </row>
    <row r="11254" spans="1:4" ht="15" customHeight="1">
      <c r="A11254" s="128">
        <v>42431</v>
      </c>
      <c r="B11254" s="328" t="s">
        <v>46169</v>
      </c>
      <c r="C11254" s="128" t="s">
        <v>19428</v>
      </c>
      <c r="D11254" s="128" t="s">
        <v>38139</v>
      </c>
    </row>
    <row r="11255" spans="1:4" ht="15" customHeight="1">
      <c r="A11255" s="128">
        <v>44074</v>
      </c>
      <c r="B11255" s="328" t="s">
        <v>46170</v>
      </c>
      <c r="C11255" s="128" t="s">
        <v>19432</v>
      </c>
      <c r="D11255" s="128" t="s">
        <v>48506</v>
      </c>
    </row>
    <row r="11256" spans="1:4" ht="15" customHeight="1">
      <c r="A11256" s="128">
        <v>44072</v>
      </c>
      <c r="B11256" s="328" t="s">
        <v>46171</v>
      </c>
      <c r="C11256" s="128" t="s">
        <v>19432</v>
      </c>
      <c r="D11256" s="128" t="s">
        <v>19956</v>
      </c>
    </row>
    <row r="11257" spans="1:4" ht="15" customHeight="1">
      <c r="A11257" s="128">
        <v>511</v>
      </c>
      <c r="B11257" s="328" t="s">
        <v>46172</v>
      </c>
      <c r="C11257" s="128" t="s">
        <v>19432</v>
      </c>
      <c r="D11257" s="128" t="s">
        <v>19049</v>
      </c>
    </row>
    <row r="11258" spans="1:4" ht="15" customHeight="1">
      <c r="A11258" s="128">
        <v>37540</v>
      </c>
      <c r="B11258" s="328" t="s">
        <v>46173</v>
      </c>
      <c r="C11258" s="128" t="s">
        <v>19428</v>
      </c>
      <c r="D11258" s="128" t="s">
        <v>48507</v>
      </c>
    </row>
    <row r="11259" spans="1:4" ht="15" customHeight="1">
      <c r="A11259" s="128">
        <v>37548</v>
      </c>
      <c r="B11259" s="328" t="s">
        <v>46174</v>
      </c>
      <c r="C11259" s="128" t="s">
        <v>19428</v>
      </c>
      <c r="D11259" s="128" t="s">
        <v>48508</v>
      </c>
    </row>
    <row r="11260" spans="1:4" ht="15" customHeight="1">
      <c r="A11260" s="128">
        <v>39828</v>
      </c>
      <c r="B11260" s="328" t="s">
        <v>46175</v>
      </c>
      <c r="C11260" s="128" t="s">
        <v>19428</v>
      </c>
      <c r="D11260" s="128" t="s">
        <v>48509</v>
      </c>
    </row>
    <row r="11261" spans="1:4" ht="15" customHeight="1">
      <c r="A11261" s="128">
        <v>12273</v>
      </c>
      <c r="B11261" s="328" t="s">
        <v>46176</v>
      </c>
      <c r="C11261" s="128" t="s">
        <v>19428</v>
      </c>
      <c r="D11261" s="128" t="s">
        <v>48510</v>
      </c>
    </row>
    <row r="11262" spans="1:4" ht="15" customHeight="1">
      <c r="A11262" s="128">
        <v>38392</v>
      </c>
      <c r="B11262" s="328" t="s">
        <v>46177</v>
      </c>
      <c r="C11262" s="128" t="s">
        <v>19428</v>
      </c>
      <c r="D11262" s="128" t="s">
        <v>41086</v>
      </c>
    </row>
    <row r="11263" spans="1:4" ht="15" customHeight="1">
      <c r="A11263" s="128">
        <v>11735</v>
      </c>
      <c r="B11263" s="328" t="s">
        <v>46178</v>
      </c>
      <c r="C11263" s="128" t="s">
        <v>19428</v>
      </c>
      <c r="D11263" s="128" t="s">
        <v>18879</v>
      </c>
    </row>
    <row r="11264" spans="1:4" ht="15" customHeight="1">
      <c r="A11264" s="128">
        <v>11737</v>
      </c>
      <c r="B11264" s="328" t="s">
        <v>46179</v>
      </c>
      <c r="C11264" s="128" t="s">
        <v>19428</v>
      </c>
      <c r="D11264" s="128" t="s">
        <v>19102</v>
      </c>
    </row>
    <row r="11265" spans="1:4" ht="15" customHeight="1">
      <c r="A11265" s="128">
        <v>11738</v>
      </c>
      <c r="B11265" s="328" t="s">
        <v>46180</v>
      </c>
      <c r="C11265" s="128" t="s">
        <v>19428</v>
      </c>
      <c r="D11265" s="128" t="s">
        <v>19730</v>
      </c>
    </row>
    <row r="11266" spans="1:4" ht="15" customHeight="1">
      <c r="A11266" s="128">
        <v>36143</v>
      </c>
      <c r="B11266" s="328" t="s">
        <v>46181</v>
      </c>
      <c r="C11266" s="128" t="s">
        <v>19428</v>
      </c>
      <c r="D11266" s="128" t="s">
        <v>37122</v>
      </c>
    </row>
    <row r="11267" spans="1:4" ht="15" customHeight="1">
      <c r="A11267" s="128">
        <v>36142</v>
      </c>
      <c r="B11267" s="328" t="s">
        <v>46182</v>
      </c>
      <c r="C11267" s="128" t="s">
        <v>19428</v>
      </c>
      <c r="D11267" s="128" t="s">
        <v>19521</v>
      </c>
    </row>
    <row r="11268" spans="1:4" ht="15" customHeight="1">
      <c r="A11268" s="128">
        <v>36146</v>
      </c>
      <c r="B11268" s="328" t="s">
        <v>46183</v>
      </c>
      <c r="C11268" s="128" t="s">
        <v>19428</v>
      </c>
      <c r="D11268" s="128" t="s">
        <v>48511</v>
      </c>
    </row>
    <row r="11269" spans="1:4" ht="15" customHeight="1">
      <c r="A11269" s="128">
        <v>39015</v>
      </c>
      <c r="B11269" s="328" t="s">
        <v>46184</v>
      </c>
      <c r="C11269" s="128" t="s">
        <v>19428</v>
      </c>
      <c r="D11269" s="128" t="s">
        <v>42180</v>
      </c>
    </row>
    <row r="11270" spans="1:4" ht="15" customHeight="1">
      <c r="A11270" s="128">
        <v>38377</v>
      </c>
      <c r="B11270" s="328" t="s">
        <v>46185</v>
      </c>
      <c r="C11270" s="128" t="s">
        <v>19428</v>
      </c>
      <c r="D11270" s="128" t="s">
        <v>38140</v>
      </c>
    </row>
    <row r="11271" spans="1:4" ht="15" customHeight="1">
      <c r="A11271" s="128">
        <v>38376</v>
      </c>
      <c r="B11271" s="328" t="s">
        <v>46186</v>
      </c>
      <c r="C11271" s="128" t="s">
        <v>19428</v>
      </c>
      <c r="D11271" s="128" t="s">
        <v>38141</v>
      </c>
    </row>
    <row r="11272" spans="1:4" ht="15" customHeight="1">
      <c r="A11272" s="128">
        <v>38116</v>
      </c>
      <c r="B11272" s="328" t="s">
        <v>46187</v>
      </c>
      <c r="C11272" s="128" t="s">
        <v>19428</v>
      </c>
      <c r="D11272" s="128" t="s">
        <v>41923</v>
      </c>
    </row>
    <row r="11273" spans="1:4" ht="15" customHeight="1">
      <c r="A11273" s="128">
        <v>38066</v>
      </c>
      <c r="B11273" s="328" t="s">
        <v>46188</v>
      </c>
      <c r="C11273" s="128" t="s">
        <v>19428</v>
      </c>
      <c r="D11273" s="128" t="s">
        <v>18806</v>
      </c>
    </row>
    <row r="11274" spans="1:4" ht="15" customHeight="1">
      <c r="A11274" s="128">
        <v>38117</v>
      </c>
      <c r="B11274" s="328" t="s">
        <v>46189</v>
      </c>
      <c r="C11274" s="128" t="s">
        <v>19428</v>
      </c>
      <c r="D11274" s="128" t="s">
        <v>18769</v>
      </c>
    </row>
    <row r="11275" spans="1:4" ht="15" customHeight="1">
      <c r="A11275" s="128">
        <v>38067</v>
      </c>
      <c r="B11275" s="328" t="s">
        <v>46190</v>
      </c>
      <c r="C11275" s="128" t="s">
        <v>19428</v>
      </c>
      <c r="D11275" s="128" t="s">
        <v>36740</v>
      </c>
    </row>
    <row r="11276" spans="1:4" ht="15" customHeight="1">
      <c r="A11276" s="128">
        <v>11522</v>
      </c>
      <c r="B11276" s="328" t="s">
        <v>46191</v>
      </c>
      <c r="C11276" s="128" t="s">
        <v>19428</v>
      </c>
      <c r="D11276" s="128" t="s">
        <v>40349</v>
      </c>
    </row>
    <row r="11277" spans="1:4" ht="15" customHeight="1">
      <c r="A11277" s="128">
        <v>43600</v>
      </c>
      <c r="B11277" s="328" t="s">
        <v>46192</v>
      </c>
      <c r="C11277" s="128" t="s">
        <v>19428</v>
      </c>
      <c r="D11277" s="128" t="s">
        <v>37795</v>
      </c>
    </row>
    <row r="11278" spans="1:4" ht="15" customHeight="1">
      <c r="A11278" s="128">
        <v>5080</v>
      </c>
      <c r="B11278" s="328" t="s">
        <v>46193</v>
      </c>
      <c r="C11278" s="128" t="s">
        <v>19428</v>
      </c>
      <c r="D11278" s="128" t="s">
        <v>18458</v>
      </c>
    </row>
    <row r="11279" spans="1:4" ht="15" customHeight="1">
      <c r="A11279" s="128">
        <v>38168</v>
      </c>
      <c r="B11279" s="328" t="s">
        <v>46194</v>
      </c>
      <c r="C11279" s="128" t="s">
        <v>19428</v>
      </c>
      <c r="D11279" s="128" t="s">
        <v>48512</v>
      </c>
    </row>
    <row r="11280" spans="1:4" ht="15" customHeight="1">
      <c r="A11280" s="128">
        <v>43601</v>
      </c>
      <c r="B11280" s="328" t="s">
        <v>46195</v>
      </c>
      <c r="C11280" s="128" t="s">
        <v>19428</v>
      </c>
      <c r="D11280" s="128" t="s">
        <v>37095</v>
      </c>
    </row>
    <row r="11281" spans="1:4" ht="15" customHeight="1">
      <c r="A11281" s="128">
        <v>13393</v>
      </c>
      <c r="B11281" s="328" t="s">
        <v>46196</v>
      </c>
      <c r="C11281" s="128" t="s">
        <v>19428</v>
      </c>
      <c r="D11281" s="128" t="s">
        <v>22045</v>
      </c>
    </row>
    <row r="11282" spans="1:4" ht="15" customHeight="1">
      <c r="A11282" s="128">
        <v>13395</v>
      </c>
      <c r="B11282" s="328" t="s">
        <v>46197</v>
      </c>
      <c r="C11282" s="128" t="s">
        <v>19428</v>
      </c>
      <c r="D11282" s="128" t="s">
        <v>38142</v>
      </c>
    </row>
    <row r="11283" spans="1:4" ht="15" customHeight="1">
      <c r="A11283" s="128">
        <v>12039</v>
      </c>
      <c r="B11283" s="328" t="s">
        <v>46198</v>
      </c>
      <c r="C11283" s="128" t="s">
        <v>19428</v>
      </c>
      <c r="D11283" s="128" t="s">
        <v>38143</v>
      </c>
    </row>
    <row r="11284" spans="1:4" ht="15" customHeight="1">
      <c r="A11284" s="128">
        <v>13396</v>
      </c>
      <c r="B11284" s="328" t="s">
        <v>46199</v>
      </c>
      <c r="C11284" s="128" t="s">
        <v>19428</v>
      </c>
      <c r="D11284" s="128" t="s">
        <v>38144</v>
      </c>
    </row>
    <row r="11285" spans="1:4" ht="15" customHeight="1">
      <c r="A11285" s="128">
        <v>12041</v>
      </c>
      <c r="B11285" s="328" t="s">
        <v>46200</v>
      </c>
      <c r="C11285" s="128" t="s">
        <v>19428</v>
      </c>
      <c r="D11285" s="128" t="s">
        <v>38145</v>
      </c>
    </row>
    <row r="11286" spans="1:4" ht="15" customHeight="1">
      <c r="A11286" s="128">
        <v>12043</v>
      </c>
      <c r="B11286" s="328" t="s">
        <v>46201</v>
      </c>
      <c r="C11286" s="128" t="s">
        <v>19428</v>
      </c>
      <c r="D11286" s="128" t="s">
        <v>38146</v>
      </c>
    </row>
    <row r="11287" spans="1:4" ht="15" customHeight="1">
      <c r="A11287" s="128">
        <v>39762</v>
      </c>
      <c r="B11287" s="328" t="s">
        <v>46202</v>
      </c>
      <c r="C11287" s="128" t="s">
        <v>19428</v>
      </c>
      <c r="D11287" s="128" t="s">
        <v>38147</v>
      </c>
    </row>
    <row r="11288" spans="1:4" ht="15" customHeight="1">
      <c r="A11288" s="128">
        <v>12042</v>
      </c>
      <c r="B11288" s="328" t="s">
        <v>46203</v>
      </c>
      <c r="C11288" s="128" t="s">
        <v>19428</v>
      </c>
      <c r="D11288" s="128" t="s">
        <v>38148</v>
      </c>
    </row>
    <row r="11289" spans="1:4" ht="15" customHeight="1">
      <c r="A11289" s="128">
        <v>39763</v>
      </c>
      <c r="B11289" s="328" t="s">
        <v>46204</v>
      </c>
      <c r="C11289" s="128" t="s">
        <v>19428</v>
      </c>
      <c r="D11289" s="128" t="s">
        <v>38149</v>
      </c>
    </row>
    <row r="11290" spans="1:4" ht="15" customHeight="1">
      <c r="A11290" s="128">
        <v>39760</v>
      </c>
      <c r="B11290" s="328" t="s">
        <v>46205</v>
      </c>
      <c r="C11290" s="128" t="s">
        <v>19428</v>
      </c>
      <c r="D11290" s="128" t="s">
        <v>38150</v>
      </c>
    </row>
    <row r="11291" spans="1:4" ht="15" customHeight="1">
      <c r="A11291" s="128">
        <v>39756</v>
      </c>
      <c r="B11291" s="328" t="s">
        <v>46206</v>
      </c>
      <c r="C11291" s="128" t="s">
        <v>19428</v>
      </c>
      <c r="D11291" s="128" t="s">
        <v>38151</v>
      </c>
    </row>
    <row r="11292" spans="1:4" ht="15" customHeight="1">
      <c r="A11292" s="128">
        <v>12038</v>
      </c>
      <c r="B11292" s="328" t="s">
        <v>46207</v>
      </c>
      <c r="C11292" s="128" t="s">
        <v>19428</v>
      </c>
      <c r="D11292" s="128" t="s">
        <v>38152</v>
      </c>
    </row>
    <row r="11293" spans="1:4" ht="15" customHeight="1">
      <c r="A11293" s="128">
        <v>39757</v>
      </c>
      <c r="B11293" s="328" t="s">
        <v>46208</v>
      </c>
      <c r="C11293" s="128" t="s">
        <v>19428</v>
      </c>
      <c r="D11293" s="128" t="s">
        <v>38153</v>
      </c>
    </row>
    <row r="11294" spans="1:4" ht="15" customHeight="1">
      <c r="A11294" s="128">
        <v>39758</v>
      </c>
      <c r="B11294" s="328" t="s">
        <v>46209</v>
      </c>
      <c r="C11294" s="128" t="s">
        <v>19428</v>
      </c>
      <c r="D11294" s="128" t="s">
        <v>38154</v>
      </c>
    </row>
    <row r="11295" spans="1:4" ht="15" customHeight="1">
      <c r="A11295" s="128">
        <v>39759</v>
      </c>
      <c r="B11295" s="328" t="s">
        <v>46210</v>
      </c>
      <c r="C11295" s="128" t="s">
        <v>19428</v>
      </c>
      <c r="D11295" s="128" t="s">
        <v>38155</v>
      </c>
    </row>
    <row r="11296" spans="1:4" ht="15" customHeight="1">
      <c r="A11296" s="128">
        <v>39761</v>
      </c>
      <c r="B11296" s="328" t="s">
        <v>46211</v>
      </c>
      <c r="C11296" s="128" t="s">
        <v>19428</v>
      </c>
      <c r="D11296" s="128" t="s">
        <v>37997</v>
      </c>
    </row>
    <row r="11297" spans="1:4" ht="15" customHeight="1">
      <c r="A11297" s="128">
        <v>39805</v>
      </c>
      <c r="B11297" s="328" t="s">
        <v>46212</v>
      </c>
      <c r="C11297" s="128" t="s">
        <v>19428</v>
      </c>
      <c r="D11297" s="128" t="s">
        <v>38156</v>
      </c>
    </row>
    <row r="11298" spans="1:4" ht="15" customHeight="1">
      <c r="A11298" s="128">
        <v>39806</v>
      </c>
      <c r="B11298" s="328" t="s">
        <v>46213</v>
      </c>
      <c r="C11298" s="128" t="s">
        <v>19428</v>
      </c>
      <c r="D11298" s="128" t="s">
        <v>38157</v>
      </c>
    </row>
    <row r="11299" spans="1:4" ht="15" customHeight="1">
      <c r="A11299" s="128">
        <v>39807</v>
      </c>
      <c r="B11299" s="328" t="s">
        <v>46214</v>
      </c>
      <c r="C11299" s="128" t="s">
        <v>19428</v>
      </c>
      <c r="D11299" s="128" t="s">
        <v>38158</v>
      </c>
    </row>
    <row r="11300" spans="1:4" ht="15" customHeight="1">
      <c r="A11300" s="128">
        <v>43100</v>
      </c>
      <c r="B11300" s="328" t="s">
        <v>46215</v>
      </c>
      <c r="C11300" s="128" t="s">
        <v>19428</v>
      </c>
      <c r="D11300" s="128" t="s">
        <v>38159</v>
      </c>
    </row>
    <row r="11301" spans="1:4" ht="15" customHeight="1">
      <c r="A11301" s="128">
        <v>39804</v>
      </c>
      <c r="B11301" s="328" t="s">
        <v>46216</v>
      </c>
      <c r="C11301" s="128" t="s">
        <v>19428</v>
      </c>
      <c r="D11301" s="128" t="s">
        <v>38160</v>
      </c>
    </row>
    <row r="11302" spans="1:4" ht="15" customHeight="1">
      <c r="A11302" s="128">
        <v>39796</v>
      </c>
      <c r="B11302" s="328" t="s">
        <v>46217</v>
      </c>
      <c r="C11302" s="128" t="s">
        <v>19428</v>
      </c>
      <c r="D11302" s="128" t="s">
        <v>37616</v>
      </c>
    </row>
    <row r="11303" spans="1:4" ht="15" customHeight="1">
      <c r="A11303" s="128">
        <v>39797</v>
      </c>
      <c r="B11303" s="328" t="s">
        <v>46218</v>
      </c>
      <c r="C11303" s="128" t="s">
        <v>19428</v>
      </c>
      <c r="D11303" s="128" t="s">
        <v>38161</v>
      </c>
    </row>
    <row r="11304" spans="1:4" ht="15" customHeight="1">
      <c r="A11304" s="128">
        <v>39798</v>
      </c>
      <c r="B11304" s="328" t="s">
        <v>46219</v>
      </c>
      <c r="C11304" s="128" t="s">
        <v>19428</v>
      </c>
      <c r="D11304" s="128" t="s">
        <v>38162</v>
      </c>
    </row>
    <row r="11305" spans="1:4" ht="15" customHeight="1">
      <c r="A11305" s="128">
        <v>39794</v>
      </c>
      <c r="B11305" s="328" t="s">
        <v>46220</v>
      </c>
      <c r="C11305" s="128" t="s">
        <v>19428</v>
      </c>
      <c r="D11305" s="128" t="s">
        <v>37746</v>
      </c>
    </row>
    <row r="11306" spans="1:4" ht="15" customHeight="1">
      <c r="A11306" s="128">
        <v>39795</v>
      </c>
      <c r="B11306" s="328" t="s">
        <v>46221</v>
      </c>
      <c r="C11306" s="128" t="s">
        <v>19428</v>
      </c>
      <c r="D11306" s="128" t="s">
        <v>38163</v>
      </c>
    </row>
    <row r="11307" spans="1:4" ht="15" customHeight="1">
      <c r="A11307" s="128">
        <v>39799</v>
      </c>
      <c r="B11307" s="328" t="s">
        <v>46222</v>
      </c>
      <c r="C11307" s="128" t="s">
        <v>19428</v>
      </c>
      <c r="D11307" s="128" t="s">
        <v>37390</v>
      </c>
    </row>
    <row r="11308" spans="1:4" ht="15" customHeight="1">
      <c r="A11308" s="128">
        <v>39801</v>
      </c>
      <c r="B11308" s="328" t="s">
        <v>46223</v>
      </c>
      <c r="C11308" s="128" t="s">
        <v>19428</v>
      </c>
      <c r="D11308" s="128" t="s">
        <v>21750</v>
      </c>
    </row>
    <row r="11309" spans="1:4" ht="15" customHeight="1">
      <c r="A11309" s="128">
        <v>39802</v>
      </c>
      <c r="B11309" s="328" t="s">
        <v>46224</v>
      </c>
      <c r="C11309" s="128" t="s">
        <v>19428</v>
      </c>
      <c r="D11309" s="128" t="s">
        <v>38164</v>
      </c>
    </row>
    <row r="11310" spans="1:4" ht="15" customHeight="1">
      <c r="A11310" s="128">
        <v>39803</v>
      </c>
      <c r="B11310" s="328" t="s">
        <v>46225</v>
      </c>
      <c r="C11310" s="128" t="s">
        <v>19428</v>
      </c>
      <c r="D11310" s="128" t="s">
        <v>38165</v>
      </c>
    </row>
    <row r="11311" spans="1:4" ht="15" customHeight="1">
      <c r="A11311" s="128">
        <v>39800</v>
      </c>
      <c r="B11311" s="328" t="s">
        <v>46226</v>
      </c>
      <c r="C11311" s="128" t="s">
        <v>19428</v>
      </c>
      <c r="D11311" s="128" t="s">
        <v>38166</v>
      </c>
    </row>
    <row r="11312" spans="1:4" ht="15" customHeight="1">
      <c r="A11312" s="128">
        <v>43837</v>
      </c>
      <c r="B11312" s="328" t="s">
        <v>46227</v>
      </c>
      <c r="C11312" s="128" t="s">
        <v>19428</v>
      </c>
      <c r="D11312" s="128" t="s">
        <v>38167</v>
      </c>
    </row>
    <row r="11313" spans="1:4" ht="15" customHeight="1">
      <c r="A11313" s="128">
        <v>43836</v>
      </c>
      <c r="B11313" s="328" t="s">
        <v>46228</v>
      </c>
      <c r="C11313" s="128" t="s">
        <v>19428</v>
      </c>
      <c r="D11313" s="128" t="s">
        <v>38168</v>
      </c>
    </row>
    <row r="11314" spans="1:4" ht="15" customHeight="1">
      <c r="A11314" s="128">
        <v>21059</v>
      </c>
      <c r="B11314" s="328" t="s">
        <v>46229</v>
      </c>
      <c r="C11314" s="128" t="s">
        <v>19428</v>
      </c>
      <c r="D11314" s="128" t="s">
        <v>48513</v>
      </c>
    </row>
    <row r="11315" spans="1:4" ht="15" customHeight="1">
      <c r="A11315" s="128">
        <v>11234</v>
      </c>
      <c r="B11315" s="328" t="s">
        <v>46230</v>
      </c>
      <c r="C11315" s="128" t="s">
        <v>19428</v>
      </c>
      <c r="D11315" s="128" t="s">
        <v>36570</v>
      </c>
    </row>
    <row r="11316" spans="1:4" ht="15" customHeight="1">
      <c r="A11316" s="128">
        <v>21060</v>
      </c>
      <c r="B11316" s="328" t="s">
        <v>46231</v>
      </c>
      <c r="C11316" s="128" t="s">
        <v>19428</v>
      </c>
      <c r="D11316" s="128" t="s">
        <v>21833</v>
      </c>
    </row>
    <row r="11317" spans="1:4" ht="15" customHeight="1">
      <c r="A11317" s="128">
        <v>21061</v>
      </c>
      <c r="B11317" s="328" t="s">
        <v>46232</v>
      </c>
      <c r="C11317" s="128" t="s">
        <v>19428</v>
      </c>
      <c r="D11317" s="128" t="s">
        <v>48514</v>
      </c>
    </row>
    <row r="11318" spans="1:4" ht="15" customHeight="1">
      <c r="A11318" s="128">
        <v>21062</v>
      </c>
      <c r="B11318" s="328" t="s">
        <v>46233</v>
      </c>
      <c r="C11318" s="128" t="s">
        <v>19428</v>
      </c>
      <c r="D11318" s="128" t="s">
        <v>48515</v>
      </c>
    </row>
    <row r="11319" spans="1:4" ht="15" customHeight="1">
      <c r="A11319" s="128">
        <v>11708</v>
      </c>
      <c r="B11319" s="328" t="s">
        <v>46234</v>
      </c>
      <c r="C11319" s="128" t="s">
        <v>19428</v>
      </c>
      <c r="D11319" s="128" t="s">
        <v>41193</v>
      </c>
    </row>
    <row r="11320" spans="1:4" ht="15" customHeight="1">
      <c r="A11320" s="128">
        <v>11709</v>
      </c>
      <c r="B11320" s="328" t="s">
        <v>46235</v>
      </c>
      <c r="C11320" s="128" t="s">
        <v>19428</v>
      </c>
      <c r="D11320" s="128" t="s">
        <v>40311</v>
      </c>
    </row>
    <row r="11321" spans="1:4" ht="15" customHeight="1">
      <c r="A11321" s="128">
        <v>11710</v>
      </c>
      <c r="B11321" s="328" t="s">
        <v>46236</v>
      </c>
      <c r="C11321" s="128" t="s">
        <v>19428</v>
      </c>
      <c r="D11321" s="128" t="s">
        <v>48516</v>
      </c>
    </row>
    <row r="11322" spans="1:4" ht="15" customHeight="1">
      <c r="A11322" s="128">
        <v>11707</v>
      </c>
      <c r="B11322" s="328" t="s">
        <v>46237</v>
      </c>
      <c r="C11322" s="128" t="s">
        <v>19428</v>
      </c>
      <c r="D11322" s="128" t="s">
        <v>36421</v>
      </c>
    </row>
    <row r="11323" spans="1:4" ht="15" customHeight="1">
      <c r="A11323" s="128">
        <v>5102</v>
      </c>
      <c r="B11323" s="328" t="s">
        <v>46238</v>
      </c>
      <c r="C11323" s="128" t="s">
        <v>19428</v>
      </c>
      <c r="D11323" s="128" t="s">
        <v>38048</v>
      </c>
    </row>
    <row r="11324" spans="1:4" ht="15" customHeight="1">
      <c r="A11324" s="128">
        <v>11739</v>
      </c>
      <c r="B11324" s="328" t="s">
        <v>46239</v>
      </c>
      <c r="C11324" s="128" t="s">
        <v>19428</v>
      </c>
      <c r="D11324" s="128" t="s">
        <v>21890</v>
      </c>
    </row>
    <row r="11325" spans="1:4" ht="15" customHeight="1">
      <c r="A11325" s="128">
        <v>11711</v>
      </c>
      <c r="B11325" s="328" t="s">
        <v>46240</v>
      </c>
      <c r="C11325" s="128" t="s">
        <v>19428</v>
      </c>
      <c r="D11325" s="128" t="s">
        <v>37294</v>
      </c>
    </row>
    <row r="11326" spans="1:4" ht="15" customHeight="1">
      <c r="A11326" s="128">
        <v>11741</v>
      </c>
      <c r="B11326" s="328" t="s">
        <v>46241</v>
      </c>
      <c r="C11326" s="128" t="s">
        <v>19428</v>
      </c>
      <c r="D11326" s="128" t="s">
        <v>18829</v>
      </c>
    </row>
    <row r="11327" spans="1:4" ht="15" customHeight="1">
      <c r="A11327" s="128">
        <v>11745</v>
      </c>
      <c r="B11327" s="328" t="s">
        <v>46242</v>
      </c>
      <c r="C11327" s="128" t="s">
        <v>19428</v>
      </c>
      <c r="D11327" s="128" t="s">
        <v>22129</v>
      </c>
    </row>
    <row r="11328" spans="1:4" ht="15" customHeight="1">
      <c r="A11328" s="128">
        <v>11743</v>
      </c>
      <c r="B11328" s="328" t="s">
        <v>46243</v>
      </c>
      <c r="C11328" s="128" t="s">
        <v>19428</v>
      </c>
      <c r="D11328" s="128" t="s">
        <v>18374</v>
      </c>
    </row>
    <row r="11329" spans="1:4" ht="15" customHeight="1">
      <c r="A11329" s="128">
        <v>40985</v>
      </c>
      <c r="B11329" s="328" t="s">
        <v>46244</v>
      </c>
      <c r="C11329" s="128" t="s">
        <v>19435</v>
      </c>
      <c r="D11329" s="128" t="s">
        <v>47648</v>
      </c>
    </row>
    <row r="11330" spans="1:4" ht="15" customHeight="1">
      <c r="A11330" s="128">
        <v>44502</v>
      </c>
      <c r="B11330" s="328" t="s">
        <v>46245</v>
      </c>
      <c r="C11330" s="128" t="s">
        <v>19434</v>
      </c>
      <c r="D11330" s="128" t="s">
        <v>40187</v>
      </c>
    </row>
    <row r="11331" spans="1:4" ht="15" customHeight="1">
      <c r="A11331" s="128">
        <v>1088</v>
      </c>
      <c r="B11331" s="328" t="s">
        <v>46246</v>
      </c>
      <c r="C11331" s="128" t="s">
        <v>19428</v>
      </c>
      <c r="D11331" s="128" t="s">
        <v>48517</v>
      </c>
    </row>
    <row r="11332" spans="1:4" ht="15" customHeight="1">
      <c r="A11332" s="128">
        <v>1087</v>
      </c>
      <c r="B11332" s="328" t="s">
        <v>46247</v>
      </c>
      <c r="C11332" s="128" t="s">
        <v>19428</v>
      </c>
      <c r="D11332" s="128" t="s">
        <v>37463</v>
      </c>
    </row>
    <row r="11333" spans="1:4" ht="15" customHeight="1">
      <c r="A11333" s="128">
        <v>38777</v>
      </c>
      <c r="B11333" s="328" t="s">
        <v>46248</v>
      </c>
      <c r="C11333" s="128" t="s">
        <v>19428</v>
      </c>
      <c r="D11333" s="128" t="s">
        <v>41244</v>
      </c>
    </row>
    <row r="11334" spans="1:4" ht="15" customHeight="1">
      <c r="A11334" s="128">
        <v>1086</v>
      </c>
      <c r="B11334" s="328" t="s">
        <v>46249</v>
      </c>
      <c r="C11334" s="128" t="s">
        <v>19428</v>
      </c>
      <c r="D11334" s="128" t="s">
        <v>37734</v>
      </c>
    </row>
    <row r="11335" spans="1:4" ht="15" customHeight="1">
      <c r="A11335" s="128">
        <v>1079</v>
      </c>
      <c r="B11335" s="328" t="s">
        <v>46250</v>
      </c>
      <c r="C11335" s="128" t="s">
        <v>19428</v>
      </c>
      <c r="D11335" s="128" t="s">
        <v>40965</v>
      </c>
    </row>
    <row r="11336" spans="1:4" ht="15" customHeight="1">
      <c r="A11336" s="128">
        <v>39374</v>
      </c>
      <c r="B11336" s="328" t="s">
        <v>46251</v>
      </c>
      <c r="C11336" s="128" t="s">
        <v>19428</v>
      </c>
      <c r="D11336" s="128" t="s">
        <v>19872</v>
      </c>
    </row>
    <row r="11337" spans="1:4" ht="15" customHeight="1">
      <c r="A11337" s="128">
        <v>1082</v>
      </c>
      <c r="B11337" s="328" t="s">
        <v>46252</v>
      </c>
      <c r="C11337" s="128" t="s">
        <v>19428</v>
      </c>
      <c r="D11337" s="128" t="s">
        <v>48518</v>
      </c>
    </row>
    <row r="11338" spans="1:4" ht="15" customHeight="1">
      <c r="A11338" s="128">
        <v>12316</v>
      </c>
      <c r="B11338" s="328" t="s">
        <v>46253</v>
      </c>
      <c r="C11338" s="128" t="s">
        <v>19428</v>
      </c>
      <c r="D11338" s="128" t="s">
        <v>48519</v>
      </c>
    </row>
    <row r="11339" spans="1:4" ht="15" customHeight="1">
      <c r="A11339" s="128">
        <v>12317</v>
      </c>
      <c r="B11339" s="328" t="s">
        <v>46254</v>
      </c>
      <c r="C11339" s="128" t="s">
        <v>19428</v>
      </c>
      <c r="D11339" s="128" t="s">
        <v>48520</v>
      </c>
    </row>
    <row r="11340" spans="1:4" ht="15" customHeight="1">
      <c r="A11340" s="128">
        <v>12318</v>
      </c>
      <c r="B11340" s="328" t="s">
        <v>46255</v>
      </c>
      <c r="C11340" s="128" t="s">
        <v>19428</v>
      </c>
      <c r="D11340" s="128" t="s">
        <v>48521</v>
      </c>
    </row>
    <row r="11341" spans="1:4" ht="15" customHeight="1">
      <c r="A11341" s="128">
        <v>5104</v>
      </c>
      <c r="B11341" s="328" t="s">
        <v>46256</v>
      </c>
      <c r="C11341" s="128" t="s">
        <v>19431</v>
      </c>
      <c r="D11341" s="128" t="s">
        <v>38171</v>
      </c>
    </row>
    <row r="11342" spans="1:4" ht="15" customHeight="1">
      <c r="A11342" s="128">
        <v>44530</v>
      </c>
      <c r="B11342" s="328" t="s">
        <v>46257</v>
      </c>
      <c r="C11342" s="128" t="s">
        <v>19428</v>
      </c>
      <c r="D11342" s="128" t="s">
        <v>48522</v>
      </c>
    </row>
    <row r="11343" spans="1:4" ht="15" customHeight="1">
      <c r="A11343" s="128">
        <v>2710</v>
      </c>
      <c r="B11343" s="328" t="s">
        <v>46258</v>
      </c>
      <c r="C11343" s="128" t="s">
        <v>19428</v>
      </c>
      <c r="D11343" s="128" t="s">
        <v>37183</v>
      </c>
    </row>
    <row r="11344" spans="1:4" ht="15" customHeight="1">
      <c r="A11344" s="128">
        <v>14575</v>
      </c>
      <c r="B11344" s="328" t="s">
        <v>46259</v>
      </c>
      <c r="C11344" s="128" t="s">
        <v>19428</v>
      </c>
      <c r="D11344" s="128" t="s">
        <v>38172</v>
      </c>
    </row>
    <row r="11345" spans="1:4" ht="15" customHeight="1">
      <c r="A11345" s="128">
        <v>20034</v>
      </c>
      <c r="B11345" s="328" t="s">
        <v>46260</v>
      </c>
      <c r="C11345" s="128" t="s">
        <v>19428</v>
      </c>
      <c r="D11345" s="128" t="s">
        <v>38173</v>
      </c>
    </row>
    <row r="11346" spans="1:4" ht="15" customHeight="1">
      <c r="A11346" s="128">
        <v>20036</v>
      </c>
      <c r="B11346" s="328" t="s">
        <v>46261</v>
      </c>
      <c r="C11346" s="128" t="s">
        <v>19428</v>
      </c>
      <c r="D11346" s="128" t="s">
        <v>38174</v>
      </c>
    </row>
    <row r="11347" spans="1:4" ht="15" customHeight="1">
      <c r="A11347" s="128">
        <v>20037</v>
      </c>
      <c r="B11347" s="328" t="s">
        <v>46262</v>
      </c>
      <c r="C11347" s="128" t="s">
        <v>19428</v>
      </c>
      <c r="D11347" s="128" t="s">
        <v>38175</v>
      </c>
    </row>
    <row r="11348" spans="1:4" ht="15" customHeight="1">
      <c r="A11348" s="128">
        <v>20043</v>
      </c>
      <c r="B11348" s="328" t="s">
        <v>46263</v>
      </c>
      <c r="C11348" s="128" t="s">
        <v>19428</v>
      </c>
      <c r="D11348" s="128" t="s">
        <v>19023</v>
      </c>
    </row>
    <row r="11349" spans="1:4" ht="15" customHeight="1">
      <c r="A11349" s="128">
        <v>20044</v>
      </c>
      <c r="B11349" s="328" t="s">
        <v>46264</v>
      </c>
      <c r="C11349" s="128" t="s">
        <v>19428</v>
      </c>
      <c r="D11349" s="128" t="s">
        <v>18456</v>
      </c>
    </row>
    <row r="11350" spans="1:4" ht="15" customHeight="1">
      <c r="A11350" s="128">
        <v>20042</v>
      </c>
      <c r="B11350" s="328" t="s">
        <v>46265</v>
      </c>
      <c r="C11350" s="128" t="s">
        <v>19428</v>
      </c>
      <c r="D11350" s="128" t="s">
        <v>19853</v>
      </c>
    </row>
    <row r="11351" spans="1:4" ht="15" customHeight="1">
      <c r="A11351" s="128">
        <v>20046</v>
      </c>
      <c r="B11351" s="328" t="s">
        <v>46266</v>
      </c>
      <c r="C11351" s="128" t="s">
        <v>19428</v>
      </c>
      <c r="D11351" s="128" t="s">
        <v>48523</v>
      </c>
    </row>
    <row r="11352" spans="1:4" ht="15" customHeight="1">
      <c r="A11352" s="128">
        <v>20047</v>
      </c>
      <c r="B11352" s="328" t="s">
        <v>46267</v>
      </c>
      <c r="C11352" s="128" t="s">
        <v>19428</v>
      </c>
      <c r="D11352" s="128" t="s">
        <v>21769</v>
      </c>
    </row>
    <row r="11353" spans="1:4" ht="15" customHeight="1">
      <c r="A11353" s="128">
        <v>20045</v>
      </c>
      <c r="B11353" s="328" t="s">
        <v>46268</v>
      </c>
      <c r="C11353" s="128" t="s">
        <v>19428</v>
      </c>
      <c r="D11353" s="128" t="s">
        <v>18768</v>
      </c>
    </row>
    <row r="11354" spans="1:4" ht="15" customHeight="1">
      <c r="A11354" s="128">
        <v>20972</v>
      </c>
      <c r="B11354" s="328" t="s">
        <v>46269</v>
      </c>
      <c r="C11354" s="128" t="s">
        <v>19428</v>
      </c>
      <c r="D11354" s="128" t="s">
        <v>38176</v>
      </c>
    </row>
    <row r="11355" spans="1:4" ht="15" customHeight="1">
      <c r="A11355" s="128">
        <v>20032</v>
      </c>
      <c r="B11355" s="328" t="s">
        <v>46270</v>
      </c>
      <c r="C11355" s="128" t="s">
        <v>19428</v>
      </c>
      <c r="D11355" s="128" t="s">
        <v>38177</v>
      </c>
    </row>
    <row r="11356" spans="1:4" ht="15" customHeight="1">
      <c r="A11356" s="128">
        <v>11321</v>
      </c>
      <c r="B11356" s="328" t="s">
        <v>46271</v>
      </c>
      <c r="C11356" s="128" t="s">
        <v>19428</v>
      </c>
      <c r="D11356" s="128" t="s">
        <v>38178</v>
      </c>
    </row>
    <row r="11357" spans="1:4" ht="15" customHeight="1">
      <c r="A11357" s="128">
        <v>11323</v>
      </c>
      <c r="B11357" s="328" t="s">
        <v>46272</v>
      </c>
      <c r="C11357" s="128" t="s">
        <v>19428</v>
      </c>
      <c r="D11357" s="128" t="s">
        <v>36595</v>
      </c>
    </row>
    <row r="11358" spans="1:4" ht="15" customHeight="1">
      <c r="A11358" s="128">
        <v>20327</v>
      </c>
      <c r="B11358" s="328" t="s">
        <v>46273</v>
      </c>
      <c r="C11358" s="128" t="s">
        <v>19428</v>
      </c>
      <c r="D11358" s="128" t="s">
        <v>19221</v>
      </c>
    </row>
    <row r="11359" spans="1:4" ht="15" customHeight="1">
      <c r="A11359" s="128">
        <v>13390</v>
      </c>
      <c r="B11359" s="328" t="s">
        <v>46274</v>
      </c>
      <c r="C11359" s="128" t="s">
        <v>19428</v>
      </c>
      <c r="D11359" s="128" t="s">
        <v>48524</v>
      </c>
    </row>
    <row r="11360" spans="1:4" ht="15" customHeight="1">
      <c r="A11360" s="128">
        <v>6034</v>
      </c>
      <c r="B11360" s="328" t="s">
        <v>46275</v>
      </c>
      <c r="C11360" s="128" t="s">
        <v>19428</v>
      </c>
      <c r="D11360" s="128" t="s">
        <v>19660</v>
      </c>
    </row>
    <row r="11361" spans="1:4" ht="15" customHeight="1">
      <c r="A11361" s="128">
        <v>6036</v>
      </c>
      <c r="B11361" s="328" t="s">
        <v>46276</v>
      </c>
      <c r="C11361" s="128" t="s">
        <v>19428</v>
      </c>
      <c r="D11361" s="128" t="s">
        <v>18763</v>
      </c>
    </row>
    <row r="11362" spans="1:4" ht="15" customHeight="1">
      <c r="A11362" s="128">
        <v>6031</v>
      </c>
      <c r="B11362" s="328" t="s">
        <v>46277</v>
      </c>
      <c r="C11362" s="128" t="s">
        <v>19428</v>
      </c>
      <c r="D11362" s="128" t="s">
        <v>48525</v>
      </c>
    </row>
    <row r="11363" spans="1:4" ht="15" customHeight="1">
      <c r="A11363" s="128">
        <v>6029</v>
      </c>
      <c r="B11363" s="328" t="s">
        <v>46278</v>
      </c>
      <c r="C11363" s="128" t="s">
        <v>19428</v>
      </c>
      <c r="D11363" s="128" t="s">
        <v>19930</v>
      </c>
    </row>
    <row r="11364" spans="1:4" ht="15" customHeight="1">
      <c r="A11364" s="128">
        <v>6033</v>
      </c>
      <c r="B11364" s="328" t="s">
        <v>46279</v>
      </c>
      <c r="C11364" s="128" t="s">
        <v>19428</v>
      </c>
      <c r="D11364" s="128" t="s">
        <v>40671</v>
      </c>
    </row>
    <row r="11365" spans="1:4" ht="15" customHeight="1">
      <c r="A11365" s="128">
        <v>11672</v>
      </c>
      <c r="B11365" s="328" t="s">
        <v>46280</v>
      </c>
      <c r="C11365" s="128" t="s">
        <v>19428</v>
      </c>
      <c r="D11365" s="128" t="s">
        <v>47827</v>
      </c>
    </row>
    <row r="11366" spans="1:4" ht="15" customHeight="1">
      <c r="A11366" s="128">
        <v>11669</v>
      </c>
      <c r="B11366" s="328" t="s">
        <v>46281</v>
      </c>
      <c r="C11366" s="128" t="s">
        <v>19428</v>
      </c>
      <c r="D11366" s="128" t="s">
        <v>48526</v>
      </c>
    </row>
    <row r="11367" spans="1:4" ht="15" customHeight="1">
      <c r="A11367" s="128">
        <v>11670</v>
      </c>
      <c r="B11367" s="328" t="s">
        <v>46282</v>
      </c>
      <c r="C11367" s="128" t="s">
        <v>19428</v>
      </c>
      <c r="D11367" s="128" t="s">
        <v>21766</v>
      </c>
    </row>
    <row r="11368" spans="1:4" ht="15" customHeight="1">
      <c r="A11368" s="128">
        <v>20055</v>
      </c>
      <c r="B11368" s="328" t="s">
        <v>46283</v>
      </c>
      <c r="C11368" s="128" t="s">
        <v>19428</v>
      </c>
      <c r="D11368" s="128" t="s">
        <v>48527</v>
      </c>
    </row>
    <row r="11369" spans="1:4" ht="15" customHeight="1">
      <c r="A11369" s="128">
        <v>11671</v>
      </c>
      <c r="B11369" s="328" t="s">
        <v>46284</v>
      </c>
      <c r="C11369" s="128" t="s">
        <v>19428</v>
      </c>
      <c r="D11369" s="128" t="s">
        <v>48528</v>
      </c>
    </row>
    <row r="11370" spans="1:4" ht="15" customHeight="1">
      <c r="A11370" s="128">
        <v>6032</v>
      </c>
      <c r="B11370" s="328" t="s">
        <v>46285</v>
      </c>
      <c r="C11370" s="128" t="s">
        <v>19428</v>
      </c>
      <c r="D11370" s="128" t="s">
        <v>36753</v>
      </c>
    </row>
    <row r="11371" spans="1:4" ht="15" customHeight="1">
      <c r="A11371" s="128">
        <v>11673</v>
      </c>
      <c r="B11371" s="328" t="s">
        <v>46286</v>
      </c>
      <c r="C11371" s="128" t="s">
        <v>19428</v>
      </c>
      <c r="D11371" s="128" t="s">
        <v>40847</v>
      </c>
    </row>
    <row r="11372" spans="1:4" ht="15" customHeight="1">
      <c r="A11372" s="128">
        <v>11674</v>
      </c>
      <c r="B11372" s="328" t="s">
        <v>46287</v>
      </c>
      <c r="C11372" s="128" t="s">
        <v>19428</v>
      </c>
      <c r="D11372" s="128" t="s">
        <v>21761</v>
      </c>
    </row>
    <row r="11373" spans="1:4" ht="15" customHeight="1">
      <c r="A11373" s="128">
        <v>11675</v>
      </c>
      <c r="B11373" s="328" t="s">
        <v>46288</v>
      </c>
      <c r="C11373" s="128" t="s">
        <v>19428</v>
      </c>
      <c r="D11373" s="128" t="s">
        <v>48529</v>
      </c>
    </row>
    <row r="11374" spans="1:4" ht="15" customHeight="1">
      <c r="A11374" s="128">
        <v>11676</v>
      </c>
      <c r="B11374" s="328" t="s">
        <v>46289</v>
      </c>
      <c r="C11374" s="128" t="s">
        <v>19428</v>
      </c>
      <c r="D11374" s="128" t="s">
        <v>37201</v>
      </c>
    </row>
    <row r="11375" spans="1:4" ht="15" customHeight="1">
      <c r="A11375" s="128">
        <v>11677</v>
      </c>
      <c r="B11375" s="328" t="s">
        <v>46290</v>
      </c>
      <c r="C11375" s="128" t="s">
        <v>19428</v>
      </c>
      <c r="D11375" s="128" t="s">
        <v>48530</v>
      </c>
    </row>
    <row r="11376" spans="1:4" ht="15" customHeight="1">
      <c r="A11376" s="128">
        <v>11678</v>
      </c>
      <c r="B11376" s="328" t="s">
        <v>46291</v>
      </c>
      <c r="C11376" s="128" t="s">
        <v>19428</v>
      </c>
      <c r="D11376" s="128" t="s">
        <v>48531</v>
      </c>
    </row>
    <row r="11377" spans="1:4" ht="15" customHeight="1">
      <c r="A11377" s="128">
        <v>6038</v>
      </c>
      <c r="B11377" s="328" t="s">
        <v>46292</v>
      </c>
      <c r="C11377" s="128" t="s">
        <v>19428</v>
      </c>
      <c r="D11377" s="128" t="s">
        <v>18529</v>
      </c>
    </row>
    <row r="11378" spans="1:4" ht="15" customHeight="1">
      <c r="A11378" s="128">
        <v>11718</v>
      </c>
      <c r="B11378" s="328" t="s">
        <v>46293</v>
      </c>
      <c r="C11378" s="128" t="s">
        <v>19428</v>
      </c>
      <c r="D11378" s="128" t="s">
        <v>18888</v>
      </c>
    </row>
    <row r="11379" spans="1:4" ht="15" customHeight="1">
      <c r="A11379" s="128">
        <v>6037</v>
      </c>
      <c r="B11379" s="328" t="s">
        <v>46294</v>
      </c>
      <c r="C11379" s="128" t="s">
        <v>19428</v>
      </c>
      <c r="D11379" s="128" t="s">
        <v>19131</v>
      </c>
    </row>
    <row r="11380" spans="1:4" ht="15" customHeight="1">
      <c r="A11380" s="128">
        <v>11719</v>
      </c>
      <c r="B11380" s="328" t="s">
        <v>46295</v>
      </c>
      <c r="C11380" s="128" t="s">
        <v>19428</v>
      </c>
      <c r="D11380" s="128" t="s">
        <v>40916</v>
      </c>
    </row>
    <row r="11381" spans="1:4" ht="15" customHeight="1">
      <c r="A11381" s="128">
        <v>6019</v>
      </c>
      <c r="B11381" s="328" t="s">
        <v>46296</v>
      </c>
      <c r="C11381" s="128" t="s">
        <v>19428</v>
      </c>
      <c r="D11381" s="128" t="s">
        <v>40682</v>
      </c>
    </row>
    <row r="11382" spans="1:4" ht="15" customHeight="1">
      <c r="A11382" s="128">
        <v>6010</v>
      </c>
      <c r="B11382" s="328" t="s">
        <v>46297</v>
      </c>
      <c r="C11382" s="128" t="s">
        <v>19428</v>
      </c>
      <c r="D11382" s="128" t="s">
        <v>48532</v>
      </c>
    </row>
    <row r="11383" spans="1:4" ht="15" customHeight="1">
      <c r="A11383" s="128">
        <v>6017</v>
      </c>
      <c r="B11383" s="328" t="s">
        <v>46298</v>
      </c>
      <c r="C11383" s="128" t="s">
        <v>19428</v>
      </c>
      <c r="D11383" s="128" t="s">
        <v>41645</v>
      </c>
    </row>
    <row r="11384" spans="1:4" ht="15" customHeight="1">
      <c r="A11384" s="128">
        <v>6020</v>
      </c>
      <c r="B11384" s="328" t="s">
        <v>46299</v>
      </c>
      <c r="C11384" s="128" t="s">
        <v>19428</v>
      </c>
      <c r="D11384" s="128" t="s">
        <v>42247</v>
      </c>
    </row>
    <row r="11385" spans="1:4" ht="15" customHeight="1">
      <c r="A11385" s="128">
        <v>6028</v>
      </c>
      <c r="B11385" s="328" t="s">
        <v>46300</v>
      </c>
      <c r="C11385" s="128" t="s">
        <v>19428</v>
      </c>
      <c r="D11385" s="128" t="s">
        <v>48533</v>
      </c>
    </row>
    <row r="11386" spans="1:4" ht="15" customHeight="1">
      <c r="A11386" s="128">
        <v>6011</v>
      </c>
      <c r="B11386" s="328" t="s">
        <v>46301</v>
      </c>
      <c r="C11386" s="128" t="s">
        <v>19428</v>
      </c>
      <c r="D11386" s="128" t="s">
        <v>48534</v>
      </c>
    </row>
    <row r="11387" spans="1:4" ht="15" customHeight="1">
      <c r="A11387" s="128">
        <v>6012</v>
      </c>
      <c r="B11387" s="328" t="s">
        <v>46302</v>
      </c>
      <c r="C11387" s="128" t="s">
        <v>19428</v>
      </c>
      <c r="D11387" s="128" t="s">
        <v>48535</v>
      </c>
    </row>
    <row r="11388" spans="1:4" ht="15" customHeight="1">
      <c r="A11388" s="128">
        <v>6016</v>
      </c>
      <c r="B11388" s="328" t="s">
        <v>46303</v>
      </c>
      <c r="C11388" s="128" t="s">
        <v>19428</v>
      </c>
      <c r="D11388" s="128" t="s">
        <v>41106</v>
      </c>
    </row>
    <row r="11389" spans="1:4" ht="15" customHeight="1">
      <c r="A11389" s="128">
        <v>6027</v>
      </c>
      <c r="B11389" s="328" t="s">
        <v>46304</v>
      </c>
      <c r="C11389" s="128" t="s">
        <v>19428</v>
      </c>
      <c r="D11389" s="128" t="s">
        <v>48536</v>
      </c>
    </row>
    <row r="11390" spans="1:4" ht="15" customHeight="1">
      <c r="A11390" s="128">
        <v>6013</v>
      </c>
      <c r="B11390" s="328" t="s">
        <v>46305</v>
      </c>
      <c r="C11390" s="128" t="s">
        <v>19428</v>
      </c>
      <c r="D11390" s="128" t="s">
        <v>48537</v>
      </c>
    </row>
    <row r="11391" spans="1:4" ht="15" customHeight="1">
      <c r="A11391" s="128">
        <v>6015</v>
      </c>
      <c r="B11391" s="328" t="s">
        <v>46306</v>
      </c>
      <c r="C11391" s="128" t="s">
        <v>19428</v>
      </c>
      <c r="D11391" s="128" t="s">
        <v>48538</v>
      </c>
    </row>
    <row r="11392" spans="1:4" ht="15" customHeight="1">
      <c r="A11392" s="128">
        <v>6014</v>
      </c>
      <c r="B11392" s="328" t="s">
        <v>46307</v>
      </c>
      <c r="C11392" s="128" t="s">
        <v>19428</v>
      </c>
      <c r="D11392" s="128" t="s">
        <v>48539</v>
      </c>
    </row>
    <row r="11393" spans="1:4" ht="15" customHeight="1">
      <c r="A11393" s="128">
        <v>6006</v>
      </c>
      <c r="B11393" s="328" t="s">
        <v>46308</v>
      </c>
      <c r="C11393" s="128" t="s">
        <v>19428</v>
      </c>
      <c r="D11393" s="128" t="s">
        <v>48540</v>
      </c>
    </row>
    <row r="11394" spans="1:4" ht="15" customHeight="1">
      <c r="A11394" s="128">
        <v>6005</v>
      </c>
      <c r="B11394" s="328" t="s">
        <v>46309</v>
      </c>
      <c r="C11394" s="128" t="s">
        <v>19428</v>
      </c>
      <c r="D11394" s="128" t="s">
        <v>48541</v>
      </c>
    </row>
    <row r="11395" spans="1:4" ht="15" customHeight="1">
      <c r="A11395" s="128">
        <v>11756</v>
      </c>
      <c r="B11395" s="328" t="s">
        <v>46310</v>
      </c>
      <c r="C11395" s="128" t="s">
        <v>19428</v>
      </c>
      <c r="D11395" s="128" t="s">
        <v>18938</v>
      </c>
    </row>
    <row r="11396" spans="1:4" ht="15" customHeight="1">
      <c r="A11396" s="128">
        <v>10904</v>
      </c>
      <c r="B11396" s="328" t="s">
        <v>46311</v>
      </c>
      <c r="C11396" s="128" t="s">
        <v>19428</v>
      </c>
      <c r="D11396" s="128" t="s">
        <v>38183</v>
      </c>
    </row>
    <row r="11397" spans="1:4" ht="15" customHeight="1">
      <c r="A11397" s="128">
        <v>11752</v>
      </c>
      <c r="B11397" s="328" t="s">
        <v>46312</v>
      </c>
      <c r="C11397" s="128" t="s">
        <v>19428</v>
      </c>
      <c r="D11397" s="128" t="s">
        <v>19652</v>
      </c>
    </row>
    <row r="11398" spans="1:4" ht="15" customHeight="1">
      <c r="A11398" s="128">
        <v>11753</v>
      </c>
      <c r="B11398" s="328" t="s">
        <v>46313</v>
      </c>
      <c r="C11398" s="128" t="s">
        <v>19428</v>
      </c>
      <c r="D11398" s="128" t="s">
        <v>48542</v>
      </c>
    </row>
    <row r="11399" spans="1:4" ht="15" customHeight="1">
      <c r="A11399" s="128">
        <v>6021</v>
      </c>
      <c r="B11399" s="328" t="s">
        <v>46314</v>
      </c>
      <c r="C11399" s="128" t="s">
        <v>19428</v>
      </c>
      <c r="D11399" s="128" t="s">
        <v>21839</v>
      </c>
    </row>
    <row r="11400" spans="1:4" ht="15" customHeight="1">
      <c r="A11400" s="128">
        <v>6024</v>
      </c>
      <c r="B11400" s="328" t="s">
        <v>46315</v>
      </c>
      <c r="C11400" s="128" t="s">
        <v>19428</v>
      </c>
      <c r="D11400" s="128" t="s">
        <v>48543</v>
      </c>
    </row>
    <row r="11401" spans="1:4" ht="15" customHeight="1">
      <c r="A11401" s="128">
        <v>38379</v>
      </c>
      <c r="B11401" s="328" t="s">
        <v>46316</v>
      </c>
      <c r="C11401" s="128" t="s">
        <v>19430</v>
      </c>
      <c r="D11401" s="128" t="s">
        <v>38184</v>
      </c>
    </row>
    <row r="11402" spans="1:4" ht="15" customHeight="1">
      <c r="A11402" s="128">
        <v>13897</v>
      </c>
      <c r="B11402" s="328" t="s">
        <v>46317</v>
      </c>
      <c r="C11402" s="128" t="s">
        <v>19428</v>
      </c>
      <c r="D11402" s="128" t="s">
        <v>38185</v>
      </c>
    </row>
    <row r="11403" spans="1:4" ht="15" customHeight="1">
      <c r="A11403" s="128">
        <v>10640</v>
      </c>
      <c r="B11403" s="328" t="s">
        <v>46318</v>
      </c>
      <c r="C11403" s="128" t="s">
        <v>19428</v>
      </c>
      <c r="D11403" s="128" t="s">
        <v>38186</v>
      </c>
    </row>
    <row r="11404" spans="1:4" ht="15" customHeight="1">
      <c r="A11404" s="128">
        <v>34357</v>
      </c>
      <c r="B11404" s="328" t="s">
        <v>46319</v>
      </c>
      <c r="C11404" s="128" t="s">
        <v>19431</v>
      </c>
      <c r="D11404" s="128" t="s">
        <v>36943</v>
      </c>
    </row>
    <row r="11405" spans="1:4" ht="15" customHeight="1">
      <c r="A11405" s="128">
        <v>37329</v>
      </c>
      <c r="B11405" s="328" t="s">
        <v>46320</v>
      </c>
      <c r="C11405" s="128" t="s">
        <v>19431</v>
      </c>
      <c r="D11405" s="128" t="s">
        <v>38187</v>
      </c>
    </row>
    <row r="11406" spans="1:4" ht="15" customHeight="1">
      <c r="A11406" s="128">
        <v>2510</v>
      </c>
      <c r="B11406" s="328" t="s">
        <v>46321</v>
      </c>
      <c r="C11406" s="128" t="s">
        <v>19428</v>
      </c>
      <c r="D11406" s="128" t="s">
        <v>36592</v>
      </c>
    </row>
    <row r="11407" spans="1:4" ht="15" customHeight="1">
      <c r="A11407" s="128">
        <v>12359</v>
      </c>
      <c r="B11407" s="328" t="s">
        <v>46322</v>
      </c>
      <c r="C11407" s="128" t="s">
        <v>19428</v>
      </c>
      <c r="D11407" s="128" t="s">
        <v>48544</v>
      </c>
    </row>
    <row r="11408" spans="1:4" ht="15" customHeight="1">
      <c r="A11408" s="128">
        <v>7353</v>
      </c>
      <c r="B11408" s="328" t="s">
        <v>46323</v>
      </c>
      <c r="C11408" s="128" t="s">
        <v>19432</v>
      </c>
      <c r="D11408" s="128" t="s">
        <v>18916</v>
      </c>
    </row>
    <row r="11409" spans="1:4" ht="15" customHeight="1">
      <c r="A11409" s="128">
        <v>36144</v>
      </c>
      <c r="B11409" s="328" t="s">
        <v>46324</v>
      </c>
      <c r="C11409" s="128" t="s">
        <v>19428</v>
      </c>
      <c r="D11409" s="128" t="s">
        <v>18575</v>
      </c>
    </row>
    <row r="11410" spans="1:4" ht="15" customHeight="1">
      <c r="A11410" s="128">
        <v>10518</v>
      </c>
      <c r="B11410" s="328" t="s">
        <v>46325</v>
      </c>
      <c r="C11410" s="128" t="s">
        <v>19428</v>
      </c>
      <c r="D11410" s="128" t="s">
        <v>48545</v>
      </c>
    </row>
    <row r="11411" spans="1:4" ht="15" customHeight="1">
      <c r="A11411" s="128">
        <v>36530</v>
      </c>
      <c r="B11411" s="328" t="s">
        <v>46326</v>
      </c>
      <c r="C11411" s="128" t="s">
        <v>19428</v>
      </c>
      <c r="D11411" s="128" t="s">
        <v>48546</v>
      </c>
    </row>
    <row r="11412" spans="1:4" ht="15" customHeight="1">
      <c r="A11412" s="128">
        <v>6046</v>
      </c>
      <c r="B11412" s="328" t="s">
        <v>46327</v>
      </c>
      <c r="C11412" s="128" t="s">
        <v>19428</v>
      </c>
      <c r="D11412" s="128" t="s">
        <v>48547</v>
      </c>
    </row>
    <row r="11413" spans="1:4" ht="15" customHeight="1">
      <c r="A11413" s="128">
        <v>36531</v>
      </c>
      <c r="B11413" s="328" t="s">
        <v>46328</v>
      </c>
      <c r="C11413" s="128" t="s">
        <v>19428</v>
      </c>
      <c r="D11413" s="128" t="s">
        <v>48548</v>
      </c>
    </row>
    <row r="11414" spans="1:4" ht="15" customHeight="1">
      <c r="A11414" s="128">
        <v>34684</v>
      </c>
      <c r="B11414" s="328" t="s">
        <v>46329</v>
      </c>
      <c r="C11414" s="128" t="s">
        <v>19429</v>
      </c>
      <c r="D11414" s="128" t="s">
        <v>38224</v>
      </c>
    </row>
    <row r="11415" spans="1:4" ht="15" customHeight="1">
      <c r="A11415" s="128">
        <v>34683</v>
      </c>
      <c r="B11415" s="328" t="s">
        <v>46330</v>
      </c>
      <c r="C11415" s="128" t="s">
        <v>19429</v>
      </c>
      <c r="D11415" s="128" t="s">
        <v>48549</v>
      </c>
    </row>
    <row r="11416" spans="1:4" ht="15" customHeight="1">
      <c r="A11416" s="128">
        <v>533</v>
      </c>
      <c r="B11416" s="328" t="s">
        <v>46331</v>
      </c>
      <c r="C11416" s="128" t="s">
        <v>19429</v>
      </c>
      <c r="D11416" s="128" t="s">
        <v>41232</v>
      </c>
    </row>
    <row r="11417" spans="1:4" ht="15" customHeight="1">
      <c r="A11417" s="128">
        <v>10515</v>
      </c>
      <c r="B11417" s="328" t="s">
        <v>46332</v>
      </c>
      <c r="C11417" s="128" t="s">
        <v>19429</v>
      </c>
      <c r="D11417" s="128" t="s">
        <v>38179</v>
      </c>
    </row>
    <row r="11418" spans="1:4" ht="15" customHeight="1">
      <c r="A11418" s="128">
        <v>536</v>
      </c>
      <c r="B11418" s="328" t="s">
        <v>46333</v>
      </c>
      <c r="C11418" s="128" t="s">
        <v>19429</v>
      </c>
      <c r="D11418" s="128" t="s">
        <v>19056</v>
      </c>
    </row>
    <row r="11419" spans="1:4" ht="15" customHeight="1">
      <c r="A11419" s="128">
        <v>153</v>
      </c>
      <c r="B11419" s="328" t="s">
        <v>46334</v>
      </c>
      <c r="C11419" s="128" t="s">
        <v>19432</v>
      </c>
      <c r="D11419" s="128" t="s">
        <v>36781</v>
      </c>
    </row>
    <row r="11420" spans="1:4" ht="15" customHeight="1">
      <c r="A11420" s="128">
        <v>34682</v>
      </c>
      <c r="B11420" s="328" t="s">
        <v>46335</v>
      </c>
      <c r="C11420" s="128" t="s">
        <v>19429</v>
      </c>
      <c r="D11420" s="128" t="s">
        <v>48550</v>
      </c>
    </row>
    <row r="11421" spans="1:4" ht="15" customHeight="1">
      <c r="A11421" s="128">
        <v>20205</v>
      </c>
      <c r="B11421" s="328" t="s">
        <v>46336</v>
      </c>
      <c r="C11421" s="128" t="s">
        <v>19430</v>
      </c>
      <c r="D11421" s="128" t="s">
        <v>19586</v>
      </c>
    </row>
    <row r="11422" spans="1:4" ht="15" customHeight="1">
      <c r="A11422" s="128">
        <v>4412</v>
      </c>
      <c r="B11422" s="328" t="s">
        <v>46337</v>
      </c>
      <c r="C11422" s="128" t="s">
        <v>19430</v>
      </c>
      <c r="D11422" s="128" t="s">
        <v>19157</v>
      </c>
    </row>
    <row r="11423" spans="1:4" ht="15" customHeight="1">
      <c r="A11423" s="128">
        <v>4408</v>
      </c>
      <c r="B11423" s="328" t="s">
        <v>46338</v>
      </c>
      <c r="C11423" s="128" t="s">
        <v>19430</v>
      </c>
      <c r="D11423" s="128" t="s">
        <v>19319</v>
      </c>
    </row>
    <row r="11424" spans="1:4" ht="15" customHeight="1">
      <c r="A11424" s="128">
        <v>36250</v>
      </c>
      <c r="B11424" s="328" t="s">
        <v>46339</v>
      </c>
      <c r="C11424" s="128" t="s">
        <v>19430</v>
      </c>
      <c r="D11424" s="128" t="s">
        <v>19312</v>
      </c>
    </row>
    <row r="11425" spans="1:4" ht="15" customHeight="1">
      <c r="A11425" s="128">
        <v>10857</v>
      </c>
      <c r="B11425" s="328" t="s">
        <v>46340</v>
      </c>
      <c r="C11425" s="128" t="s">
        <v>19430</v>
      </c>
      <c r="D11425" s="128" t="s">
        <v>21956</v>
      </c>
    </row>
    <row r="11426" spans="1:4" ht="15" customHeight="1">
      <c r="A11426" s="128">
        <v>4803</v>
      </c>
      <c r="B11426" s="328" t="s">
        <v>46341</v>
      </c>
      <c r="C11426" s="128" t="s">
        <v>19430</v>
      </c>
      <c r="D11426" s="128" t="s">
        <v>19291</v>
      </c>
    </row>
    <row r="11427" spans="1:4" ht="15" customHeight="1">
      <c r="A11427" s="128">
        <v>6186</v>
      </c>
      <c r="B11427" s="328" t="s">
        <v>46342</v>
      </c>
      <c r="C11427" s="128" t="s">
        <v>19430</v>
      </c>
      <c r="D11427" s="128" t="s">
        <v>19264</v>
      </c>
    </row>
    <row r="11428" spans="1:4" ht="15" customHeight="1">
      <c r="A11428" s="128">
        <v>4829</v>
      </c>
      <c r="B11428" s="328" t="s">
        <v>46343</v>
      </c>
      <c r="C11428" s="128" t="s">
        <v>19430</v>
      </c>
      <c r="D11428" s="128" t="s">
        <v>36966</v>
      </c>
    </row>
    <row r="11429" spans="1:4" ht="15" customHeight="1">
      <c r="A11429" s="128">
        <v>39829</v>
      </c>
      <c r="B11429" s="328" t="s">
        <v>46344</v>
      </c>
      <c r="C11429" s="128" t="s">
        <v>19430</v>
      </c>
      <c r="D11429" s="128" t="s">
        <v>48551</v>
      </c>
    </row>
    <row r="11430" spans="1:4" ht="15" customHeight="1">
      <c r="A11430" s="128">
        <v>20231</v>
      </c>
      <c r="B11430" s="328" t="s">
        <v>46345</v>
      </c>
      <c r="C11430" s="128" t="s">
        <v>19430</v>
      </c>
      <c r="D11430" s="128" t="s">
        <v>38084</v>
      </c>
    </row>
    <row r="11431" spans="1:4" ht="15" customHeight="1">
      <c r="A11431" s="128">
        <v>4804</v>
      </c>
      <c r="B11431" s="328" t="s">
        <v>46346</v>
      </c>
      <c r="C11431" s="128" t="s">
        <v>19430</v>
      </c>
      <c r="D11431" s="128" t="s">
        <v>39228</v>
      </c>
    </row>
    <row r="11432" spans="1:4" ht="15" customHeight="1">
      <c r="A11432" s="128">
        <v>34680</v>
      </c>
      <c r="B11432" s="328" t="s">
        <v>46347</v>
      </c>
      <c r="C11432" s="128" t="s">
        <v>19430</v>
      </c>
      <c r="D11432" s="128" t="s">
        <v>48552</v>
      </c>
    </row>
    <row r="11433" spans="1:4" ht="15" customHeight="1">
      <c r="A11433" s="128">
        <v>11573</v>
      </c>
      <c r="B11433" s="328" t="s">
        <v>46348</v>
      </c>
      <c r="C11433" s="128" t="s">
        <v>19428</v>
      </c>
      <c r="D11433" s="128" t="s">
        <v>19198</v>
      </c>
    </row>
    <row r="11434" spans="1:4" ht="15" customHeight="1">
      <c r="A11434" s="128">
        <v>38401</v>
      </c>
      <c r="B11434" s="328" t="s">
        <v>46349</v>
      </c>
      <c r="C11434" s="128" t="s">
        <v>19428</v>
      </c>
      <c r="D11434" s="128" t="s">
        <v>19881</v>
      </c>
    </row>
    <row r="11435" spans="1:4" ht="15" customHeight="1">
      <c r="A11435" s="128">
        <v>11575</v>
      </c>
      <c r="B11435" s="328" t="s">
        <v>46350</v>
      </c>
      <c r="C11435" s="128" t="s">
        <v>19428</v>
      </c>
      <c r="D11435" s="128" t="s">
        <v>48553</v>
      </c>
    </row>
    <row r="11436" spans="1:4" ht="15" customHeight="1">
      <c r="A11436" s="128">
        <v>38179</v>
      </c>
      <c r="B11436" s="328" t="s">
        <v>46351</v>
      </c>
      <c r="C11436" s="128" t="s">
        <v>19428</v>
      </c>
      <c r="D11436" s="128" t="s">
        <v>48554</v>
      </c>
    </row>
    <row r="11437" spans="1:4" ht="15" customHeight="1">
      <c r="A11437" s="128">
        <v>20256</v>
      </c>
      <c r="B11437" s="328" t="s">
        <v>46352</v>
      </c>
      <c r="C11437" s="128" t="s">
        <v>19428</v>
      </c>
      <c r="D11437" s="128" t="s">
        <v>18543</v>
      </c>
    </row>
    <row r="11438" spans="1:4" ht="15" customHeight="1">
      <c r="A11438" s="128">
        <v>14511</v>
      </c>
      <c r="B11438" s="328" t="s">
        <v>46353</v>
      </c>
      <c r="C11438" s="128" t="s">
        <v>19428</v>
      </c>
      <c r="D11438" s="128" t="s">
        <v>38188</v>
      </c>
    </row>
    <row r="11439" spans="1:4" ht="15" customHeight="1">
      <c r="A11439" s="128">
        <v>10642</v>
      </c>
      <c r="B11439" s="328" t="s">
        <v>46354</v>
      </c>
      <c r="C11439" s="128" t="s">
        <v>19428</v>
      </c>
      <c r="D11439" s="128" t="s">
        <v>38189</v>
      </c>
    </row>
    <row r="11440" spans="1:4" ht="15" customHeight="1">
      <c r="A11440" s="128">
        <v>14489</v>
      </c>
      <c r="B11440" s="328" t="s">
        <v>46355</v>
      </c>
      <c r="C11440" s="128" t="s">
        <v>19428</v>
      </c>
      <c r="D11440" s="128" t="s">
        <v>38190</v>
      </c>
    </row>
    <row r="11441" spans="1:4" ht="15" customHeight="1">
      <c r="A11441" s="128">
        <v>14513</v>
      </c>
      <c r="B11441" s="328" t="s">
        <v>46356</v>
      </c>
      <c r="C11441" s="128" t="s">
        <v>19428</v>
      </c>
      <c r="D11441" s="128" t="s">
        <v>38191</v>
      </c>
    </row>
    <row r="11442" spans="1:4" ht="15" customHeight="1">
      <c r="A11442" s="128">
        <v>13600</v>
      </c>
      <c r="B11442" s="328" t="s">
        <v>46357</v>
      </c>
      <c r="C11442" s="128" t="s">
        <v>19428</v>
      </c>
      <c r="D11442" s="128" t="s">
        <v>38192</v>
      </c>
    </row>
    <row r="11443" spans="1:4" ht="15" customHeight="1">
      <c r="A11443" s="128">
        <v>10646</v>
      </c>
      <c r="B11443" s="328" t="s">
        <v>46358</v>
      </c>
      <c r="C11443" s="128" t="s">
        <v>19428</v>
      </c>
      <c r="D11443" s="128" t="s">
        <v>38193</v>
      </c>
    </row>
    <row r="11444" spans="1:4" ht="15" customHeight="1">
      <c r="A11444" s="128">
        <v>6070</v>
      </c>
      <c r="B11444" s="328" t="s">
        <v>46359</v>
      </c>
      <c r="C11444" s="128" t="s">
        <v>19428</v>
      </c>
      <c r="D11444" s="128" t="s">
        <v>38194</v>
      </c>
    </row>
    <row r="11445" spans="1:4" ht="15" customHeight="1">
      <c r="A11445" s="128">
        <v>6069</v>
      </c>
      <c r="B11445" s="328" t="s">
        <v>46360</v>
      </c>
      <c r="C11445" s="128" t="s">
        <v>19428</v>
      </c>
      <c r="D11445" s="128" t="s">
        <v>38195</v>
      </c>
    </row>
    <row r="11446" spans="1:4" ht="15" customHeight="1">
      <c r="A11446" s="128">
        <v>14626</v>
      </c>
      <c r="B11446" s="328" t="s">
        <v>46361</v>
      </c>
      <c r="C11446" s="128" t="s">
        <v>19428</v>
      </c>
      <c r="D11446" s="128" t="s">
        <v>38196</v>
      </c>
    </row>
    <row r="11447" spans="1:4" ht="15" customHeight="1">
      <c r="A11447" s="128">
        <v>6067</v>
      </c>
      <c r="B11447" s="328" t="s">
        <v>46362</v>
      </c>
      <c r="C11447" s="128" t="s">
        <v>19428</v>
      </c>
      <c r="D11447" s="128" t="s">
        <v>38197</v>
      </c>
    </row>
    <row r="11448" spans="1:4" ht="15" customHeight="1">
      <c r="A11448" s="128">
        <v>38393</v>
      </c>
      <c r="B11448" s="328" t="s">
        <v>46363</v>
      </c>
      <c r="C11448" s="128" t="s">
        <v>19428</v>
      </c>
      <c r="D11448" s="128" t="s">
        <v>21792</v>
      </c>
    </row>
    <row r="11449" spans="1:4" ht="15" customHeight="1">
      <c r="A11449" s="128">
        <v>38390</v>
      </c>
      <c r="B11449" s="328" t="s">
        <v>46364</v>
      </c>
      <c r="C11449" s="128" t="s">
        <v>19428</v>
      </c>
      <c r="D11449" s="128" t="s">
        <v>21785</v>
      </c>
    </row>
    <row r="11450" spans="1:4" ht="15" customHeight="1">
      <c r="A11450" s="128">
        <v>36532</v>
      </c>
      <c r="B11450" s="328" t="s">
        <v>46365</v>
      </c>
      <c r="C11450" s="128" t="s">
        <v>19428</v>
      </c>
      <c r="D11450" s="128" t="s">
        <v>38198</v>
      </c>
    </row>
    <row r="11451" spans="1:4" ht="15" customHeight="1">
      <c r="A11451" s="128">
        <v>11578</v>
      </c>
      <c r="B11451" s="328" t="s">
        <v>46366</v>
      </c>
      <c r="C11451" s="128" t="s">
        <v>19428</v>
      </c>
      <c r="D11451" s="128" t="s">
        <v>18845</v>
      </c>
    </row>
    <row r="11452" spans="1:4" ht="15" customHeight="1">
      <c r="A11452" s="128">
        <v>11577</v>
      </c>
      <c r="B11452" s="328" t="s">
        <v>46367</v>
      </c>
      <c r="C11452" s="128" t="s">
        <v>19428</v>
      </c>
      <c r="D11452" s="128" t="s">
        <v>19595</v>
      </c>
    </row>
    <row r="11453" spans="1:4" ht="15" customHeight="1">
      <c r="A11453" s="128">
        <v>42432</v>
      </c>
      <c r="B11453" s="328" t="s">
        <v>46368</v>
      </c>
      <c r="C11453" s="128" t="s">
        <v>19428</v>
      </c>
      <c r="D11453" s="128" t="s">
        <v>38199</v>
      </c>
    </row>
    <row r="11454" spans="1:4" ht="15" customHeight="1">
      <c r="A11454" s="128">
        <v>42437</v>
      </c>
      <c r="B11454" s="328" t="s">
        <v>46369</v>
      </c>
      <c r="C11454" s="128" t="s">
        <v>19428</v>
      </c>
      <c r="D11454" s="128" t="s">
        <v>38200</v>
      </c>
    </row>
    <row r="11455" spans="1:4" ht="15" customHeight="1">
      <c r="A11455" s="128">
        <v>1116</v>
      </c>
      <c r="B11455" s="328" t="s">
        <v>46370</v>
      </c>
      <c r="C11455" s="128" t="s">
        <v>19430</v>
      </c>
      <c r="D11455" s="128" t="s">
        <v>38201</v>
      </c>
    </row>
    <row r="11456" spans="1:4" ht="15" customHeight="1">
      <c r="A11456" s="128">
        <v>1115</v>
      </c>
      <c r="B11456" s="328" t="s">
        <v>46371</v>
      </c>
      <c r="C11456" s="128" t="s">
        <v>19430</v>
      </c>
      <c r="D11456" s="128" t="s">
        <v>36976</v>
      </c>
    </row>
    <row r="11457" spans="1:4" ht="15" customHeight="1">
      <c r="A11457" s="128">
        <v>1113</v>
      </c>
      <c r="B11457" s="328" t="s">
        <v>46372</v>
      </c>
      <c r="C11457" s="128" t="s">
        <v>19430</v>
      </c>
      <c r="D11457" s="128" t="s">
        <v>37192</v>
      </c>
    </row>
    <row r="11458" spans="1:4" ht="15" customHeight="1">
      <c r="A11458" s="128">
        <v>1114</v>
      </c>
      <c r="B11458" s="328" t="s">
        <v>46373</v>
      </c>
      <c r="C11458" s="128" t="s">
        <v>19430</v>
      </c>
      <c r="D11458" s="128" t="s">
        <v>37597</v>
      </c>
    </row>
    <row r="11459" spans="1:4" ht="15" customHeight="1">
      <c r="A11459" s="128">
        <v>40873</v>
      </c>
      <c r="B11459" s="328" t="s">
        <v>46374</v>
      </c>
      <c r="C11459" s="128" t="s">
        <v>19430</v>
      </c>
      <c r="D11459" s="128" t="s">
        <v>36785</v>
      </c>
    </row>
    <row r="11460" spans="1:4" ht="15" customHeight="1">
      <c r="A11460" s="128">
        <v>20214</v>
      </c>
      <c r="B11460" s="328" t="s">
        <v>46375</v>
      </c>
      <c r="C11460" s="128" t="s">
        <v>19428</v>
      </c>
      <c r="D11460" s="128" t="s">
        <v>19882</v>
      </c>
    </row>
    <row r="11461" spans="1:4" ht="15" customHeight="1">
      <c r="A11461" s="128">
        <v>7237</v>
      </c>
      <c r="B11461" s="328" t="s">
        <v>46376</v>
      </c>
      <c r="C11461" s="128" t="s">
        <v>19428</v>
      </c>
      <c r="D11461" s="128" t="s">
        <v>18724</v>
      </c>
    </row>
    <row r="11462" spans="1:4" ht="15" customHeight="1">
      <c r="A11462" s="128">
        <v>11757</v>
      </c>
      <c r="B11462" s="328" t="s">
        <v>46377</v>
      </c>
      <c r="C11462" s="128" t="s">
        <v>19428</v>
      </c>
      <c r="D11462" s="128" t="s">
        <v>18717</v>
      </c>
    </row>
    <row r="11463" spans="1:4" ht="15" customHeight="1">
      <c r="A11463" s="128">
        <v>11758</v>
      </c>
      <c r="B11463" s="328" t="s">
        <v>46378</v>
      </c>
      <c r="C11463" s="128" t="s">
        <v>19428</v>
      </c>
      <c r="D11463" s="128" t="s">
        <v>38202</v>
      </c>
    </row>
    <row r="11464" spans="1:4" ht="15" customHeight="1">
      <c r="A11464" s="128">
        <v>37526</v>
      </c>
      <c r="B11464" s="328" t="s">
        <v>46379</v>
      </c>
      <c r="C11464" s="128" t="s">
        <v>19428</v>
      </c>
      <c r="D11464" s="128" t="s">
        <v>37423</v>
      </c>
    </row>
    <row r="11465" spans="1:4" ht="15" customHeight="1">
      <c r="A11465" s="128">
        <v>6076</v>
      </c>
      <c r="B11465" s="328" t="s">
        <v>46380</v>
      </c>
      <c r="C11465" s="128" t="s">
        <v>19433</v>
      </c>
      <c r="D11465" s="128" t="s">
        <v>40944</v>
      </c>
    </row>
    <row r="11466" spans="1:4" ht="15" customHeight="1">
      <c r="A11466" s="128">
        <v>13109</v>
      </c>
      <c r="B11466" s="328" t="s">
        <v>46381</v>
      </c>
      <c r="C11466" s="128" t="s">
        <v>19428</v>
      </c>
      <c r="D11466" s="128" t="s">
        <v>48555</v>
      </c>
    </row>
    <row r="11467" spans="1:4" ht="15" customHeight="1">
      <c r="A11467" s="128">
        <v>13110</v>
      </c>
      <c r="B11467" s="328" t="s">
        <v>46382</v>
      </c>
      <c r="C11467" s="128" t="s">
        <v>19428</v>
      </c>
      <c r="D11467" s="128" t="s">
        <v>48556</v>
      </c>
    </row>
    <row r="11468" spans="1:4" ht="15" customHeight="1">
      <c r="A11468" s="128">
        <v>7581</v>
      </c>
      <c r="B11468" s="328" t="s">
        <v>46383</v>
      </c>
      <c r="C11468" s="128" t="s">
        <v>19428</v>
      </c>
      <c r="D11468" s="128" t="s">
        <v>18933</v>
      </c>
    </row>
    <row r="11469" spans="1:4" ht="15" customHeight="1">
      <c r="A11469" s="128">
        <v>4509</v>
      </c>
      <c r="B11469" s="328" t="s">
        <v>46384</v>
      </c>
      <c r="C11469" s="128" t="s">
        <v>19430</v>
      </c>
      <c r="D11469" s="128" t="s">
        <v>39199</v>
      </c>
    </row>
    <row r="11470" spans="1:4" ht="15" customHeight="1">
      <c r="A11470" s="128">
        <v>4512</v>
      </c>
      <c r="B11470" s="328" t="s">
        <v>46385</v>
      </c>
      <c r="C11470" s="128" t="s">
        <v>19430</v>
      </c>
      <c r="D11470" s="128" t="s">
        <v>18591</v>
      </c>
    </row>
    <row r="11471" spans="1:4" ht="15" customHeight="1">
      <c r="A11471" s="128">
        <v>4517</v>
      </c>
      <c r="B11471" s="328" t="s">
        <v>46386</v>
      </c>
      <c r="C11471" s="128" t="s">
        <v>19430</v>
      </c>
      <c r="D11471" s="128" t="s">
        <v>39981</v>
      </c>
    </row>
    <row r="11472" spans="1:4" ht="15" customHeight="1">
      <c r="A11472" s="128">
        <v>20206</v>
      </c>
      <c r="B11472" s="328" t="s">
        <v>46387</v>
      </c>
      <c r="C11472" s="128" t="s">
        <v>19430</v>
      </c>
      <c r="D11472" s="128" t="s">
        <v>19468</v>
      </c>
    </row>
    <row r="11473" spans="1:4" ht="15" customHeight="1">
      <c r="A11473" s="128">
        <v>4460</v>
      </c>
      <c r="B11473" s="328" t="s">
        <v>46388</v>
      </c>
      <c r="C11473" s="128" t="s">
        <v>19430</v>
      </c>
      <c r="D11473" s="128" t="s">
        <v>19412</v>
      </c>
    </row>
    <row r="11474" spans="1:4" ht="15" customHeight="1">
      <c r="A11474" s="128">
        <v>4417</v>
      </c>
      <c r="B11474" s="328" t="s">
        <v>46389</v>
      </c>
      <c r="C11474" s="128" t="s">
        <v>19430</v>
      </c>
      <c r="D11474" s="128" t="s">
        <v>18730</v>
      </c>
    </row>
    <row r="11475" spans="1:4" ht="15" customHeight="1">
      <c r="A11475" s="128">
        <v>4415</v>
      </c>
      <c r="B11475" s="328" t="s">
        <v>46390</v>
      </c>
      <c r="C11475" s="128" t="s">
        <v>19430</v>
      </c>
      <c r="D11475" s="128" t="s">
        <v>19677</v>
      </c>
    </row>
    <row r="11476" spans="1:4" ht="15" customHeight="1">
      <c r="A11476" s="128">
        <v>37373</v>
      </c>
      <c r="B11476" s="328" t="s">
        <v>46391</v>
      </c>
      <c r="C11476" s="128" t="s">
        <v>19434</v>
      </c>
      <c r="D11476" s="128" t="s">
        <v>18619</v>
      </c>
    </row>
    <row r="11477" spans="1:4" ht="15" customHeight="1">
      <c r="A11477" s="128">
        <v>40864</v>
      </c>
      <c r="B11477" s="328" t="s">
        <v>46392</v>
      </c>
      <c r="C11477" s="128" t="s">
        <v>19435</v>
      </c>
      <c r="D11477" s="128" t="s">
        <v>19013</v>
      </c>
    </row>
    <row r="11478" spans="1:4" ht="15" customHeight="1">
      <c r="A11478" s="128">
        <v>4734</v>
      </c>
      <c r="B11478" s="328" t="s">
        <v>46393</v>
      </c>
      <c r="C11478" s="128" t="s">
        <v>19433</v>
      </c>
      <c r="D11478" s="128" t="s">
        <v>48557</v>
      </c>
    </row>
    <row r="11479" spans="1:4" ht="15" customHeight="1">
      <c r="A11479" s="128">
        <v>6085</v>
      </c>
      <c r="B11479" s="328" t="s">
        <v>46394</v>
      </c>
      <c r="C11479" s="128" t="s">
        <v>19432</v>
      </c>
      <c r="D11479" s="128" t="s">
        <v>18990</v>
      </c>
    </row>
    <row r="11480" spans="1:4" ht="15" customHeight="1">
      <c r="A11480" s="128">
        <v>38396</v>
      </c>
      <c r="B11480" s="328" t="s">
        <v>46395</v>
      </c>
      <c r="C11480" s="128" t="s">
        <v>19428</v>
      </c>
      <c r="D11480" s="128" t="s">
        <v>48558</v>
      </c>
    </row>
    <row r="11481" spans="1:4" ht="15" customHeight="1">
      <c r="A11481" s="128">
        <v>11622</v>
      </c>
      <c r="B11481" s="328" t="s">
        <v>46396</v>
      </c>
      <c r="C11481" s="128" t="s">
        <v>19431</v>
      </c>
      <c r="D11481" s="128" t="s">
        <v>48559</v>
      </c>
    </row>
    <row r="11482" spans="1:4" ht="15" customHeight="1">
      <c r="A11482" s="128">
        <v>43143</v>
      </c>
      <c r="B11482" s="328" t="s">
        <v>46397</v>
      </c>
      <c r="C11482" s="128" t="s">
        <v>19432</v>
      </c>
      <c r="D11482" s="128" t="s">
        <v>19870</v>
      </c>
    </row>
    <row r="11483" spans="1:4" ht="15" customHeight="1">
      <c r="A11483" s="128">
        <v>7317</v>
      </c>
      <c r="B11483" s="328" t="s">
        <v>46398</v>
      </c>
      <c r="C11483" s="128" t="s">
        <v>19431</v>
      </c>
      <c r="D11483" s="128" t="s">
        <v>40072</v>
      </c>
    </row>
    <row r="11484" spans="1:4" ht="15" customHeight="1">
      <c r="A11484" s="128">
        <v>142</v>
      </c>
      <c r="B11484" s="328" t="s">
        <v>46399</v>
      </c>
      <c r="C11484" s="128" t="s">
        <v>19446</v>
      </c>
      <c r="D11484" s="128" t="s">
        <v>37014</v>
      </c>
    </row>
    <row r="11485" spans="1:4" ht="15" customHeight="1">
      <c r="A11485" s="128">
        <v>43142</v>
      </c>
      <c r="B11485" s="328" t="s">
        <v>46400</v>
      </c>
      <c r="C11485" s="128" t="s">
        <v>19432</v>
      </c>
      <c r="D11485" s="128" t="s">
        <v>48560</v>
      </c>
    </row>
    <row r="11486" spans="1:4" ht="15" customHeight="1">
      <c r="A11486" s="128">
        <v>38123</v>
      </c>
      <c r="B11486" s="328" t="s">
        <v>46401</v>
      </c>
      <c r="C11486" s="128" t="s">
        <v>19431</v>
      </c>
      <c r="D11486" s="128" t="s">
        <v>37171</v>
      </c>
    </row>
    <row r="11487" spans="1:4" ht="15" customHeight="1">
      <c r="A11487" s="128">
        <v>42701</v>
      </c>
      <c r="B11487" s="328" t="s">
        <v>46402</v>
      </c>
      <c r="C11487" s="128" t="s">
        <v>19428</v>
      </c>
      <c r="D11487" s="128" t="s">
        <v>38204</v>
      </c>
    </row>
    <row r="11488" spans="1:4" ht="15" customHeight="1">
      <c r="A11488" s="128">
        <v>42702</v>
      </c>
      <c r="B11488" s="328" t="s">
        <v>46403</v>
      </c>
      <c r="C11488" s="128" t="s">
        <v>19428</v>
      </c>
      <c r="D11488" s="128" t="s">
        <v>21657</v>
      </c>
    </row>
    <row r="11489" spans="1:4" ht="15" customHeight="1">
      <c r="A11489" s="128">
        <v>37955</v>
      </c>
      <c r="B11489" s="328" t="s">
        <v>46404</v>
      </c>
      <c r="C11489" s="128" t="s">
        <v>19428</v>
      </c>
      <c r="D11489" s="128" t="s">
        <v>38205</v>
      </c>
    </row>
    <row r="11490" spans="1:4" ht="15" customHeight="1">
      <c r="A11490" s="128">
        <v>42699</v>
      </c>
      <c r="B11490" s="328" t="s">
        <v>46405</v>
      </c>
      <c r="C11490" s="128" t="s">
        <v>19428</v>
      </c>
      <c r="D11490" s="128" t="s">
        <v>38206</v>
      </c>
    </row>
    <row r="11491" spans="1:4" ht="15" customHeight="1">
      <c r="A11491" s="128">
        <v>42700</v>
      </c>
      <c r="B11491" s="328" t="s">
        <v>46406</v>
      </c>
      <c r="C11491" s="128" t="s">
        <v>19428</v>
      </c>
      <c r="D11491" s="128" t="s">
        <v>38207</v>
      </c>
    </row>
    <row r="11492" spans="1:4" ht="15" customHeight="1">
      <c r="A11492" s="128">
        <v>37743</v>
      </c>
      <c r="B11492" s="328" t="s">
        <v>46407</v>
      </c>
      <c r="C11492" s="128" t="s">
        <v>19428</v>
      </c>
      <c r="D11492" s="128" t="s">
        <v>38208</v>
      </c>
    </row>
    <row r="11493" spans="1:4" ht="15" customHeight="1">
      <c r="A11493" s="128">
        <v>37744</v>
      </c>
      <c r="B11493" s="328" t="s">
        <v>46408</v>
      </c>
      <c r="C11493" s="128" t="s">
        <v>19428</v>
      </c>
      <c r="D11493" s="128" t="s">
        <v>38209</v>
      </c>
    </row>
    <row r="11494" spans="1:4" ht="15" customHeight="1">
      <c r="A11494" s="128">
        <v>37741</v>
      </c>
      <c r="B11494" s="328" t="s">
        <v>46409</v>
      </c>
      <c r="C11494" s="128" t="s">
        <v>19428</v>
      </c>
      <c r="D11494" s="128" t="s">
        <v>38210</v>
      </c>
    </row>
    <row r="11495" spans="1:4" ht="15" customHeight="1">
      <c r="A11495" s="128">
        <v>39396</v>
      </c>
      <c r="B11495" s="328" t="s">
        <v>46410</v>
      </c>
      <c r="C11495" s="128" t="s">
        <v>19428</v>
      </c>
      <c r="D11495" s="128" t="s">
        <v>48561</v>
      </c>
    </row>
    <row r="11496" spans="1:4" ht="15" customHeight="1">
      <c r="A11496" s="128">
        <v>39392</v>
      </c>
      <c r="B11496" s="328" t="s">
        <v>46411</v>
      </c>
      <c r="C11496" s="128" t="s">
        <v>19428</v>
      </c>
      <c r="D11496" s="128" t="s">
        <v>36989</v>
      </c>
    </row>
    <row r="11497" spans="1:4" ht="15" customHeight="1">
      <c r="A11497" s="128">
        <v>39393</v>
      </c>
      <c r="B11497" s="328" t="s">
        <v>46412</v>
      </c>
      <c r="C11497" s="128" t="s">
        <v>19428</v>
      </c>
      <c r="D11497" s="128" t="s">
        <v>36660</v>
      </c>
    </row>
    <row r="11498" spans="1:4" ht="15" customHeight="1">
      <c r="A11498" s="128">
        <v>39394</v>
      </c>
      <c r="B11498" s="328" t="s">
        <v>46413</v>
      </c>
      <c r="C11498" s="128" t="s">
        <v>19428</v>
      </c>
      <c r="D11498" s="128" t="s">
        <v>40983</v>
      </c>
    </row>
    <row r="11499" spans="1:4" ht="15" customHeight="1">
      <c r="A11499" s="128">
        <v>39395</v>
      </c>
      <c r="B11499" s="328" t="s">
        <v>46414</v>
      </c>
      <c r="C11499" s="128" t="s">
        <v>19428</v>
      </c>
      <c r="D11499" s="128" t="s">
        <v>40870</v>
      </c>
    </row>
    <row r="11500" spans="1:4" ht="15" customHeight="1">
      <c r="A11500" s="128">
        <v>14618</v>
      </c>
      <c r="B11500" s="328" t="s">
        <v>46415</v>
      </c>
      <c r="C11500" s="128" t="s">
        <v>19428</v>
      </c>
      <c r="D11500" s="128" t="s">
        <v>48562</v>
      </c>
    </row>
    <row r="11501" spans="1:4" ht="15" customHeight="1">
      <c r="A11501" s="128">
        <v>40269</v>
      </c>
      <c r="B11501" s="328" t="s">
        <v>46416</v>
      </c>
      <c r="C11501" s="128" t="s">
        <v>19428</v>
      </c>
      <c r="D11501" s="128" t="s">
        <v>48563</v>
      </c>
    </row>
    <row r="11502" spans="1:4" ht="15" customHeight="1">
      <c r="A11502" s="128">
        <v>6110</v>
      </c>
      <c r="B11502" s="328" t="s">
        <v>46417</v>
      </c>
      <c r="C11502" s="128" t="s">
        <v>19434</v>
      </c>
      <c r="D11502" s="128" t="s">
        <v>19022</v>
      </c>
    </row>
    <row r="11503" spans="1:4" ht="15" customHeight="1">
      <c r="A11503" s="128">
        <v>40910</v>
      </c>
      <c r="B11503" s="328" t="s">
        <v>46418</v>
      </c>
      <c r="C11503" s="128" t="s">
        <v>19435</v>
      </c>
      <c r="D11503" s="128" t="s">
        <v>37403</v>
      </c>
    </row>
    <row r="11504" spans="1:4" ht="15" customHeight="1">
      <c r="A11504" s="128">
        <v>6111</v>
      </c>
      <c r="B11504" s="328" t="s">
        <v>46419</v>
      </c>
      <c r="C11504" s="128" t="s">
        <v>19434</v>
      </c>
      <c r="D11504" s="128" t="s">
        <v>18739</v>
      </c>
    </row>
    <row r="11505" spans="1:4" ht="15" customHeight="1">
      <c r="A11505" s="128">
        <v>41084</v>
      </c>
      <c r="B11505" s="328" t="s">
        <v>46420</v>
      </c>
      <c r="C11505" s="128" t="s">
        <v>19435</v>
      </c>
      <c r="D11505" s="128" t="s">
        <v>37438</v>
      </c>
    </row>
    <row r="11506" spans="1:4" ht="15" customHeight="1">
      <c r="A11506" s="128">
        <v>44535</v>
      </c>
      <c r="B11506" s="328" t="s">
        <v>46421</v>
      </c>
      <c r="C11506" s="128" t="s">
        <v>19433</v>
      </c>
      <c r="D11506" s="128" t="s">
        <v>38211</v>
      </c>
    </row>
    <row r="11507" spans="1:4" ht="15" customHeight="1">
      <c r="A11507" s="128">
        <v>38637</v>
      </c>
      <c r="B11507" s="328" t="s">
        <v>46422</v>
      </c>
      <c r="C11507" s="128" t="s">
        <v>19428</v>
      </c>
      <c r="D11507" s="128" t="s">
        <v>48564</v>
      </c>
    </row>
    <row r="11508" spans="1:4" ht="15" customHeight="1">
      <c r="A11508" s="128">
        <v>6150</v>
      </c>
      <c r="B11508" s="328" t="s">
        <v>46423</v>
      </c>
      <c r="C11508" s="128" t="s">
        <v>19428</v>
      </c>
      <c r="D11508" s="128" t="s">
        <v>48565</v>
      </c>
    </row>
    <row r="11509" spans="1:4" ht="15" customHeight="1">
      <c r="A11509" s="128">
        <v>6136</v>
      </c>
      <c r="B11509" s="328" t="s">
        <v>46424</v>
      </c>
      <c r="C11509" s="128" t="s">
        <v>19428</v>
      </c>
      <c r="D11509" s="128" t="s">
        <v>48566</v>
      </c>
    </row>
    <row r="11510" spans="1:4" ht="15" customHeight="1">
      <c r="A11510" s="128">
        <v>38638</v>
      </c>
      <c r="B11510" s="328" t="s">
        <v>46425</v>
      </c>
      <c r="C11510" s="128" t="s">
        <v>19428</v>
      </c>
      <c r="D11510" s="128" t="s">
        <v>48567</v>
      </c>
    </row>
    <row r="11511" spans="1:4" ht="15" customHeight="1">
      <c r="A11511" s="128">
        <v>20262</v>
      </c>
      <c r="B11511" s="328" t="s">
        <v>46426</v>
      </c>
      <c r="C11511" s="128" t="s">
        <v>19428</v>
      </c>
      <c r="D11511" s="128" t="s">
        <v>19866</v>
      </c>
    </row>
    <row r="11512" spans="1:4" ht="15" customHeight="1">
      <c r="A11512" s="128">
        <v>6148</v>
      </c>
      <c r="B11512" s="328" t="s">
        <v>46427</v>
      </c>
      <c r="C11512" s="128" t="s">
        <v>19428</v>
      </c>
      <c r="D11512" s="128" t="s">
        <v>19020</v>
      </c>
    </row>
    <row r="11513" spans="1:4" ht="15" customHeight="1">
      <c r="A11513" s="128">
        <v>6145</v>
      </c>
      <c r="B11513" s="328" t="s">
        <v>46428</v>
      </c>
      <c r="C11513" s="128" t="s">
        <v>19428</v>
      </c>
      <c r="D11513" s="128" t="s">
        <v>19044</v>
      </c>
    </row>
    <row r="11514" spans="1:4" ht="15" customHeight="1">
      <c r="A11514" s="128">
        <v>6149</v>
      </c>
      <c r="B11514" s="328" t="s">
        <v>46429</v>
      </c>
      <c r="C11514" s="128" t="s">
        <v>19428</v>
      </c>
      <c r="D11514" s="128" t="s">
        <v>36718</v>
      </c>
    </row>
    <row r="11515" spans="1:4" ht="15" customHeight="1">
      <c r="A11515" s="128">
        <v>6146</v>
      </c>
      <c r="B11515" s="328" t="s">
        <v>46430</v>
      </c>
      <c r="C11515" s="128" t="s">
        <v>19428</v>
      </c>
      <c r="D11515" s="128" t="s">
        <v>37275</v>
      </c>
    </row>
    <row r="11516" spans="1:4" ht="15" customHeight="1">
      <c r="A11516" s="128">
        <v>44536</v>
      </c>
      <c r="B11516" s="328" t="s">
        <v>46431</v>
      </c>
      <c r="C11516" s="128" t="s">
        <v>19431</v>
      </c>
      <c r="D11516" s="128" t="s">
        <v>48011</v>
      </c>
    </row>
    <row r="11517" spans="1:4" ht="15" customHeight="1">
      <c r="A11517" s="128">
        <v>39961</v>
      </c>
      <c r="B11517" s="328" t="s">
        <v>46432</v>
      </c>
      <c r="C11517" s="128" t="s">
        <v>19428</v>
      </c>
      <c r="D11517" s="128" t="s">
        <v>36863</v>
      </c>
    </row>
    <row r="11518" spans="1:4" ht="15" customHeight="1">
      <c r="A11518" s="128">
        <v>42433</v>
      </c>
      <c r="B11518" s="328" t="s">
        <v>46433</v>
      </c>
      <c r="C11518" s="128" t="s">
        <v>19428</v>
      </c>
      <c r="D11518" s="128" t="s">
        <v>38212</v>
      </c>
    </row>
    <row r="11519" spans="1:4" ht="15" customHeight="1">
      <c r="A11519" s="128">
        <v>42434</v>
      </c>
      <c r="B11519" s="328" t="s">
        <v>46434</v>
      </c>
      <c r="C11519" s="128" t="s">
        <v>19428</v>
      </c>
      <c r="D11519" s="128" t="s">
        <v>38213</v>
      </c>
    </row>
    <row r="11520" spans="1:4" ht="15" customHeight="1">
      <c r="A11520" s="128">
        <v>42435</v>
      </c>
      <c r="B11520" s="328" t="s">
        <v>46435</v>
      </c>
      <c r="C11520" s="128" t="s">
        <v>19428</v>
      </c>
      <c r="D11520" s="128" t="s">
        <v>38214</v>
      </c>
    </row>
    <row r="11521" spans="1:4" ht="15" customHeight="1">
      <c r="A11521" s="128">
        <v>38061</v>
      </c>
      <c r="B11521" s="328" t="s">
        <v>46436</v>
      </c>
      <c r="C11521" s="128" t="s">
        <v>19428</v>
      </c>
      <c r="D11521" s="128" t="s">
        <v>22121</v>
      </c>
    </row>
    <row r="11522" spans="1:4" ht="15" customHeight="1">
      <c r="A11522" s="128">
        <v>20250</v>
      </c>
      <c r="B11522" s="328" t="s">
        <v>46437</v>
      </c>
      <c r="C11522" s="128" t="s">
        <v>19431</v>
      </c>
      <c r="D11522" s="128" t="s">
        <v>19507</v>
      </c>
    </row>
    <row r="11523" spans="1:4" ht="15" customHeight="1">
      <c r="A11523" s="128">
        <v>13388</v>
      </c>
      <c r="B11523" s="328" t="s">
        <v>46438</v>
      </c>
      <c r="C11523" s="128" t="s">
        <v>19431</v>
      </c>
      <c r="D11523" s="128" t="s">
        <v>48568</v>
      </c>
    </row>
    <row r="11524" spans="1:4" ht="15" customHeight="1">
      <c r="A11524" s="128">
        <v>39914</v>
      </c>
      <c r="B11524" s="328" t="s">
        <v>46439</v>
      </c>
      <c r="C11524" s="128" t="s">
        <v>19431</v>
      </c>
      <c r="D11524" s="128" t="s">
        <v>38215</v>
      </c>
    </row>
    <row r="11525" spans="1:4" ht="15" customHeight="1">
      <c r="A11525" s="128">
        <v>12732</v>
      </c>
      <c r="B11525" s="328" t="s">
        <v>46440</v>
      </c>
      <c r="C11525" s="128" t="s">
        <v>19428</v>
      </c>
      <c r="D11525" s="128" t="s">
        <v>38216</v>
      </c>
    </row>
    <row r="11526" spans="1:4" ht="15" customHeight="1">
      <c r="A11526" s="128">
        <v>6160</v>
      </c>
      <c r="B11526" s="328" t="s">
        <v>46441</v>
      </c>
      <c r="C11526" s="128" t="s">
        <v>19434</v>
      </c>
      <c r="D11526" s="128" t="s">
        <v>19263</v>
      </c>
    </row>
    <row r="11527" spans="1:4" ht="15" customHeight="1">
      <c r="A11527" s="128">
        <v>41087</v>
      </c>
      <c r="B11527" s="328" t="s">
        <v>46442</v>
      </c>
      <c r="C11527" s="128" t="s">
        <v>19435</v>
      </c>
      <c r="D11527" s="128" t="s">
        <v>48569</v>
      </c>
    </row>
    <row r="11528" spans="1:4" ht="15" customHeight="1">
      <c r="A11528" s="128">
        <v>6166</v>
      </c>
      <c r="B11528" s="328" t="s">
        <v>46443</v>
      </c>
      <c r="C11528" s="128" t="s">
        <v>19434</v>
      </c>
      <c r="D11528" s="128" t="s">
        <v>47895</v>
      </c>
    </row>
    <row r="11529" spans="1:4" ht="15" customHeight="1">
      <c r="A11529" s="128">
        <v>41088</v>
      </c>
      <c r="B11529" s="328" t="s">
        <v>46444</v>
      </c>
      <c r="C11529" s="128" t="s">
        <v>19435</v>
      </c>
      <c r="D11529" s="128" t="s">
        <v>48570</v>
      </c>
    </row>
    <row r="11530" spans="1:4" ht="15" customHeight="1">
      <c r="A11530" s="128">
        <v>20232</v>
      </c>
      <c r="B11530" s="328" t="s">
        <v>46445</v>
      </c>
      <c r="C11530" s="128" t="s">
        <v>19430</v>
      </c>
      <c r="D11530" s="128" t="s">
        <v>48571</v>
      </c>
    </row>
    <row r="11531" spans="1:4" ht="15" customHeight="1">
      <c r="A11531" s="128">
        <v>10856</v>
      </c>
      <c r="B11531" s="328" t="s">
        <v>46446</v>
      </c>
      <c r="C11531" s="128" t="s">
        <v>19430</v>
      </c>
      <c r="D11531" s="128" t="s">
        <v>39100</v>
      </c>
    </row>
    <row r="11532" spans="1:4" ht="44.25" customHeight="1">
      <c r="A11532" s="128">
        <v>4828</v>
      </c>
      <c r="B11532" s="328" t="s">
        <v>46447</v>
      </c>
      <c r="C11532" s="128" t="s">
        <v>19430</v>
      </c>
      <c r="D11532" s="128" t="s">
        <v>18535</v>
      </c>
    </row>
    <row r="11533" spans="1:4" ht="15" customHeight="1">
      <c r="A11533" s="128">
        <v>20249</v>
      </c>
      <c r="B11533" s="328" t="s">
        <v>46448</v>
      </c>
      <c r="C11533" s="128" t="s">
        <v>19430</v>
      </c>
      <c r="D11533" s="128" t="s">
        <v>22016</v>
      </c>
    </row>
    <row r="11534" spans="1:4" ht="15" customHeight="1">
      <c r="A11534" s="128">
        <v>11609</v>
      </c>
      <c r="B11534" s="328" t="s">
        <v>46449</v>
      </c>
      <c r="C11534" s="128" t="s">
        <v>19432</v>
      </c>
      <c r="D11534" s="128" t="s">
        <v>19040</v>
      </c>
    </row>
    <row r="11535" spans="1:4" ht="15" customHeight="1">
      <c r="A11535" s="128">
        <v>20083</v>
      </c>
      <c r="B11535" s="328" t="s">
        <v>46450</v>
      </c>
      <c r="C11535" s="128" t="s">
        <v>19428</v>
      </c>
      <c r="D11535" s="128" t="s">
        <v>21713</v>
      </c>
    </row>
    <row r="11536" spans="1:4" ht="15" customHeight="1">
      <c r="A11536" s="128">
        <v>10691</v>
      </c>
      <c r="B11536" s="328" t="s">
        <v>46451</v>
      </c>
      <c r="C11536" s="128" t="s">
        <v>19432</v>
      </c>
      <c r="D11536" s="128" t="s">
        <v>41001</v>
      </c>
    </row>
    <row r="11537" spans="1:4" ht="15" customHeight="1">
      <c r="A11537" s="128">
        <v>12295</v>
      </c>
      <c r="B11537" s="328" t="s">
        <v>46452</v>
      </c>
      <c r="C11537" s="128" t="s">
        <v>19428</v>
      </c>
      <c r="D11537" s="128" t="s">
        <v>18574</v>
      </c>
    </row>
    <row r="11538" spans="1:4" ht="15" customHeight="1">
      <c r="A11538" s="128">
        <v>12296</v>
      </c>
      <c r="B11538" s="328" t="s">
        <v>46453</v>
      </c>
      <c r="C11538" s="128" t="s">
        <v>19428</v>
      </c>
      <c r="D11538" s="128" t="s">
        <v>38296</v>
      </c>
    </row>
    <row r="11539" spans="1:4" ht="15" customHeight="1">
      <c r="A11539" s="128">
        <v>12294</v>
      </c>
      <c r="B11539" s="328" t="s">
        <v>46454</v>
      </c>
      <c r="C11539" s="128" t="s">
        <v>19428</v>
      </c>
      <c r="D11539" s="128" t="s">
        <v>18745</v>
      </c>
    </row>
    <row r="11540" spans="1:4" ht="15" customHeight="1">
      <c r="A11540" s="128">
        <v>14543</v>
      </c>
      <c r="B11540" s="328" t="s">
        <v>46455</v>
      </c>
      <c r="C11540" s="128" t="s">
        <v>19428</v>
      </c>
      <c r="D11540" s="128" t="s">
        <v>19012</v>
      </c>
    </row>
    <row r="11541" spans="1:4" ht="15" customHeight="1">
      <c r="A11541" s="128">
        <v>13329</v>
      </c>
      <c r="B11541" s="328" t="s">
        <v>46456</v>
      </c>
      <c r="C11541" s="128" t="s">
        <v>19428</v>
      </c>
      <c r="D11541" s="128" t="s">
        <v>18604</v>
      </c>
    </row>
    <row r="11542" spans="1:4" ht="15" customHeight="1">
      <c r="A11542" s="128">
        <v>21044</v>
      </c>
      <c r="B11542" s="328" t="s">
        <v>46457</v>
      </c>
      <c r="C11542" s="128" t="s">
        <v>19428</v>
      </c>
      <c r="D11542" s="128" t="s">
        <v>37043</v>
      </c>
    </row>
    <row r="11543" spans="1:4" ht="15" customHeight="1">
      <c r="A11543" s="128">
        <v>21045</v>
      </c>
      <c r="B11543" s="328" t="s">
        <v>46458</v>
      </c>
      <c r="C11543" s="128" t="s">
        <v>19428</v>
      </c>
      <c r="D11543" s="128" t="s">
        <v>21728</v>
      </c>
    </row>
    <row r="11544" spans="1:4" ht="15" customHeight="1">
      <c r="A11544" s="128">
        <v>21040</v>
      </c>
      <c r="B11544" s="328" t="s">
        <v>46459</v>
      </c>
      <c r="C11544" s="128" t="s">
        <v>19428</v>
      </c>
      <c r="D11544" s="128" t="s">
        <v>48182</v>
      </c>
    </row>
    <row r="11545" spans="1:4" ht="15" customHeight="1">
      <c r="A11545" s="128">
        <v>21041</v>
      </c>
      <c r="B11545" s="328" t="s">
        <v>46460</v>
      </c>
      <c r="C11545" s="128" t="s">
        <v>19428</v>
      </c>
      <c r="D11545" s="128" t="s">
        <v>21795</v>
      </c>
    </row>
    <row r="11546" spans="1:4" ht="15" customHeight="1">
      <c r="A11546" s="128">
        <v>21047</v>
      </c>
      <c r="B11546" s="328" t="s">
        <v>46461</v>
      </c>
      <c r="C11546" s="128" t="s">
        <v>19428</v>
      </c>
      <c r="D11546" s="128" t="s">
        <v>38250</v>
      </c>
    </row>
    <row r="11547" spans="1:4" ht="15" customHeight="1">
      <c r="A11547" s="128">
        <v>21043</v>
      </c>
      <c r="B11547" s="328" t="s">
        <v>46462</v>
      </c>
      <c r="C11547" s="128" t="s">
        <v>19428</v>
      </c>
      <c r="D11547" s="128" t="s">
        <v>48572</v>
      </c>
    </row>
    <row r="11548" spans="1:4" ht="15" customHeight="1">
      <c r="A11548" s="128">
        <v>21042</v>
      </c>
      <c r="B11548" s="328" t="s">
        <v>46463</v>
      </c>
      <c r="C11548" s="128" t="s">
        <v>19428</v>
      </c>
      <c r="D11548" s="128" t="s">
        <v>37389</v>
      </c>
    </row>
    <row r="11549" spans="1:4" ht="15" customHeight="1">
      <c r="A11549" s="128">
        <v>14149</v>
      </c>
      <c r="B11549" s="328" t="s">
        <v>46464</v>
      </c>
      <c r="C11549" s="128" t="s">
        <v>19442</v>
      </c>
      <c r="D11549" s="128" t="s">
        <v>38217</v>
      </c>
    </row>
    <row r="11550" spans="1:4" ht="15" customHeight="1">
      <c r="A11550" s="128">
        <v>38099</v>
      </c>
      <c r="B11550" s="328" t="s">
        <v>46465</v>
      </c>
      <c r="C11550" s="128" t="s">
        <v>19428</v>
      </c>
      <c r="D11550" s="128" t="s">
        <v>18589</v>
      </c>
    </row>
    <row r="11551" spans="1:4" ht="15" customHeight="1">
      <c r="A11551" s="128">
        <v>38100</v>
      </c>
      <c r="B11551" s="328" t="s">
        <v>46466</v>
      </c>
      <c r="C11551" s="128" t="s">
        <v>19428</v>
      </c>
      <c r="D11551" s="128" t="s">
        <v>19226</v>
      </c>
    </row>
    <row r="11552" spans="1:4" ht="15" customHeight="1">
      <c r="A11552" s="128">
        <v>20061</v>
      </c>
      <c r="B11552" s="328" t="s">
        <v>46467</v>
      </c>
      <c r="C11552" s="128" t="s">
        <v>19428</v>
      </c>
      <c r="D11552" s="128" t="s">
        <v>19965</v>
      </c>
    </row>
    <row r="11553" spans="1:4" ht="15" customHeight="1">
      <c r="A11553" s="128">
        <v>7576</v>
      </c>
      <c r="B11553" s="328" t="s">
        <v>46468</v>
      </c>
      <c r="C11553" s="128" t="s">
        <v>19428</v>
      </c>
      <c r="D11553" s="128" t="s">
        <v>38218</v>
      </c>
    </row>
    <row r="11554" spans="1:4" ht="15" customHeight="1">
      <c r="A11554" s="128">
        <v>3384</v>
      </c>
      <c r="B11554" s="328" t="s">
        <v>46469</v>
      </c>
      <c r="C11554" s="128" t="s">
        <v>19428</v>
      </c>
      <c r="D11554" s="128" t="s">
        <v>38219</v>
      </c>
    </row>
    <row r="11555" spans="1:4" ht="15" customHeight="1">
      <c r="A11555" s="128">
        <v>7572</v>
      </c>
      <c r="B11555" s="328" t="s">
        <v>46470</v>
      </c>
      <c r="C11555" s="128" t="s">
        <v>19428</v>
      </c>
      <c r="D11555" s="128" t="s">
        <v>18826</v>
      </c>
    </row>
    <row r="11556" spans="1:4" ht="15" customHeight="1">
      <c r="A11556" s="128">
        <v>3396</v>
      </c>
      <c r="B11556" s="328" t="s">
        <v>46471</v>
      </c>
      <c r="C11556" s="128" t="s">
        <v>19428</v>
      </c>
      <c r="D11556" s="128" t="s">
        <v>19568</v>
      </c>
    </row>
    <row r="11557" spans="1:4" ht="15" customHeight="1">
      <c r="A11557" s="128">
        <v>37590</v>
      </c>
      <c r="B11557" s="328" t="s">
        <v>46472</v>
      </c>
      <c r="C11557" s="128" t="s">
        <v>19428</v>
      </c>
      <c r="D11557" s="128" t="s">
        <v>19286</v>
      </c>
    </row>
    <row r="11558" spans="1:4" ht="15" customHeight="1">
      <c r="A11558" s="128">
        <v>37591</v>
      </c>
      <c r="B11558" s="328" t="s">
        <v>46473</v>
      </c>
      <c r="C11558" s="128" t="s">
        <v>19428</v>
      </c>
      <c r="D11558" s="128" t="s">
        <v>38220</v>
      </c>
    </row>
    <row r="11559" spans="1:4" ht="15" customHeight="1">
      <c r="A11559" s="128">
        <v>12626</v>
      </c>
      <c r="B11559" s="328" t="s">
        <v>46474</v>
      </c>
      <c r="C11559" s="128" t="s">
        <v>19428</v>
      </c>
      <c r="D11559" s="128" t="s">
        <v>37139</v>
      </c>
    </row>
    <row r="11560" spans="1:4" ht="15" customHeight="1">
      <c r="A11560" s="128">
        <v>11033</v>
      </c>
      <c r="B11560" s="328" t="s">
        <v>46475</v>
      </c>
      <c r="C11560" s="128" t="s">
        <v>19428</v>
      </c>
      <c r="D11560" s="128" t="s">
        <v>18373</v>
      </c>
    </row>
    <row r="11561" spans="1:4" ht="15" customHeight="1">
      <c r="A11561" s="128">
        <v>390</v>
      </c>
      <c r="B11561" s="328" t="s">
        <v>46476</v>
      </c>
      <c r="C11561" s="128" t="s">
        <v>19428</v>
      </c>
      <c r="D11561" s="128" t="s">
        <v>18782</v>
      </c>
    </row>
    <row r="11562" spans="1:4" ht="15" customHeight="1">
      <c r="A11562" s="128">
        <v>42436</v>
      </c>
      <c r="B11562" s="328" t="s">
        <v>46477</v>
      </c>
      <c r="C11562" s="128" t="s">
        <v>19428</v>
      </c>
      <c r="D11562" s="128" t="s">
        <v>38221</v>
      </c>
    </row>
    <row r="11563" spans="1:4" ht="15" customHeight="1">
      <c r="A11563" s="128">
        <v>6193</v>
      </c>
      <c r="B11563" s="328" t="s">
        <v>46478</v>
      </c>
      <c r="C11563" s="128" t="s">
        <v>19430</v>
      </c>
      <c r="D11563" s="128" t="s">
        <v>19725</v>
      </c>
    </row>
    <row r="11564" spans="1:4" ht="15" customHeight="1">
      <c r="A11564" s="128">
        <v>6194</v>
      </c>
      <c r="B11564" s="328" t="s">
        <v>46479</v>
      </c>
      <c r="C11564" s="128" t="s">
        <v>19430</v>
      </c>
      <c r="D11564" s="128" t="s">
        <v>39115</v>
      </c>
    </row>
    <row r="11565" spans="1:4" ht="15" customHeight="1">
      <c r="A11565" s="128">
        <v>10567</v>
      </c>
      <c r="B11565" s="328" t="s">
        <v>46480</v>
      </c>
      <c r="C11565" s="128" t="s">
        <v>19430</v>
      </c>
      <c r="D11565" s="128" t="s">
        <v>48214</v>
      </c>
    </row>
    <row r="11566" spans="1:4" ht="15" customHeight="1">
      <c r="A11566" s="128">
        <v>6212</v>
      </c>
      <c r="B11566" s="328" t="s">
        <v>46481</v>
      </c>
      <c r="C11566" s="128" t="s">
        <v>19430</v>
      </c>
      <c r="D11566" s="128" t="s">
        <v>36905</v>
      </c>
    </row>
    <row r="11567" spans="1:4" ht="15" customHeight="1">
      <c r="A11567" s="128">
        <v>3993</v>
      </c>
      <c r="B11567" s="328" t="s">
        <v>46482</v>
      </c>
      <c r="C11567" s="128" t="s">
        <v>19429</v>
      </c>
      <c r="D11567" s="128" t="s">
        <v>38222</v>
      </c>
    </row>
    <row r="11568" spans="1:4" ht="15" customHeight="1">
      <c r="A11568" s="128">
        <v>3990</v>
      </c>
      <c r="B11568" s="328" t="s">
        <v>46483</v>
      </c>
      <c r="C11568" s="128" t="s">
        <v>19430</v>
      </c>
      <c r="D11568" s="128" t="s">
        <v>21608</v>
      </c>
    </row>
    <row r="11569" spans="1:4" ht="15" customHeight="1">
      <c r="A11569" s="128">
        <v>3992</v>
      </c>
      <c r="B11569" s="328" t="s">
        <v>46484</v>
      </c>
      <c r="C11569" s="128" t="s">
        <v>19430</v>
      </c>
      <c r="D11569" s="128" t="s">
        <v>19133</v>
      </c>
    </row>
    <row r="11570" spans="1:4" ht="15" customHeight="1">
      <c r="A11570" s="128">
        <v>6178</v>
      </c>
      <c r="B11570" s="328" t="s">
        <v>46485</v>
      </c>
      <c r="C11570" s="128" t="s">
        <v>19429</v>
      </c>
      <c r="D11570" s="128" t="s">
        <v>48573</v>
      </c>
    </row>
    <row r="11571" spans="1:4" ht="15" customHeight="1">
      <c r="A11571" s="128">
        <v>6180</v>
      </c>
      <c r="B11571" s="328" t="s">
        <v>46486</v>
      </c>
      <c r="C11571" s="128" t="s">
        <v>19429</v>
      </c>
      <c r="D11571" s="128" t="s">
        <v>48574</v>
      </c>
    </row>
    <row r="11572" spans="1:4" ht="15" customHeight="1">
      <c r="A11572" s="128">
        <v>6182</v>
      </c>
      <c r="B11572" s="328" t="s">
        <v>46487</v>
      </c>
      <c r="C11572" s="128" t="s">
        <v>19429</v>
      </c>
      <c r="D11572" s="128" t="s">
        <v>19909</v>
      </c>
    </row>
    <row r="11573" spans="1:4" ht="15" customHeight="1">
      <c r="A11573" s="128">
        <v>43614</v>
      </c>
      <c r="B11573" s="328" t="s">
        <v>46488</v>
      </c>
      <c r="C11573" s="128" t="s">
        <v>19430</v>
      </c>
      <c r="D11573" s="128" t="s">
        <v>38223</v>
      </c>
    </row>
    <row r="11574" spans="1:4" ht="15" customHeight="1">
      <c r="A11574" s="128">
        <v>6189</v>
      </c>
      <c r="B11574" s="328" t="s">
        <v>46489</v>
      </c>
      <c r="C11574" s="128" t="s">
        <v>19430</v>
      </c>
      <c r="D11574" s="128" t="s">
        <v>37121</v>
      </c>
    </row>
    <row r="11575" spans="1:4" ht="15" customHeight="1">
      <c r="A11575" s="128">
        <v>6214</v>
      </c>
      <c r="B11575" s="328" t="s">
        <v>46490</v>
      </c>
      <c r="C11575" s="128" t="s">
        <v>19429</v>
      </c>
      <c r="D11575" s="128" t="s">
        <v>48575</v>
      </c>
    </row>
    <row r="11576" spans="1:4" ht="15" customHeight="1">
      <c r="A11576" s="128">
        <v>36153</v>
      </c>
      <c r="B11576" s="328" t="s">
        <v>46491</v>
      </c>
      <c r="C11576" s="128" t="s">
        <v>19428</v>
      </c>
      <c r="D11576" s="128" t="s">
        <v>48576</v>
      </c>
    </row>
    <row r="11577" spans="1:4" ht="15" customHeight="1">
      <c r="A11577" s="128">
        <v>10740</v>
      </c>
      <c r="B11577" s="328" t="s">
        <v>46492</v>
      </c>
      <c r="C11577" s="128" t="s">
        <v>19428</v>
      </c>
      <c r="D11577" s="128" t="s">
        <v>48577</v>
      </c>
    </row>
    <row r="11578" spans="1:4" ht="15" customHeight="1">
      <c r="A11578" s="128">
        <v>13914</v>
      </c>
      <c r="B11578" s="328" t="s">
        <v>46493</v>
      </c>
      <c r="C11578" s="128" t="s">
        <v>19428</v>
      </c>
      <c r="D11578" s="128" t="s">
        <v>48578</v>
      </c>
    </row>
    <row r="11579" spans="1:4" ht="15" customHeight="1">
      <c r="A11579" s="128">
        <v>10742</v>
      </c>
      <c r="B11579" s="328" t="s">
        <v>46494</v>
      </c>
      <c r="C11579" s="128" t="s">
        <v>19428</v>
      </c>
      <c r="D11579" s="128" t="s">
        <v>48579</v>
      </c>
    </row>
    <row r="11580" spans="1:4" ht="15" customHeight="1">
      <c r="A11580" s="128">
        <v>38465</v>
      </c>
      <c r="B11580" s="328" t="s">
        <v>46495</v>
      </c>
      <c r="C11580" s="128" t="s">
        <v>19428</v>
      </c>
      <c r="D11580" s="128" t="s">
        <v>21648</v>
      </c>
    </row>
    <row r="11581" spans="1:4" ht="15" customHeight="1">
      <c r="A11581" s="128">
        <v>7543</v>
      </c>
      <c r="B11581" s="328" t="s">
        <v>46496</v>
      </c>
      <c r="C11581" s="128" t="s">
        <v>19428</v>
      </c>
      <c r="D11581" s="128" t="s">
        <v>18974</v>
      </c>
    </row>
    <row r="11582" spans="1:4" ht="15" customHeight="1">
      <c r="A11582" s="128">
        <v>43427</v>
      </c>
      <c r="B11582" s="328" t="s">
        <v>46497</v>
      </c>
      <c r="C11582" s="128" t="s">
        <v>19428</v>
      </c>
      <c r="D11582" s="128" t="s">
        <v>48580</v>
      </c>
    </row>
    <row r="11583" spans="1:4" ht="15" customHeight="1">
      <c r="A11583" s="128">
        <v>41613</v>
      </c>
      <c r="B11583" s="328" t="s">
        <v>46498</v>
      </c>
      <c r="C11583" s="128" t="s">
        <v>19428</v>
      </c>
      <c r="D11583" s="128" t="s">
        <v>48581</v>
      </c>
    </row>
    <row r="11584" spans="1:4" ht="15" customHeight="1">
      <c r="A11584" s="128">
        <v>41614</v>
      </c>
      <c r="B11584" s="328" t="s">
        <v>46499</v>
      </c>
      <c r="C11584" s="128" t="s">
        <v>19428</v>
      </c>
      <c r="D11584" s="128" t="s">
        <v>48582</v>
      </c>
    </row>
    <row r="11585" spans="1:4" ht="15" customHeight="1">
      <c r="A11585" s="128">
        <v>41615</v>
      </c>
      <c r="B11585" s="328" t="s">
        <v>46500</v>
      </c>
      <c r="C11585" s="128" t="s">
        <v>19428</v>
      </c>
      <c r="D11585" s="128" t="s">
        <v>48583</v>
      </c>
    </row>
    <row r="11586" spans="1:4" ht="15" customHeight="1">
      <c r="A11586" s="128">
        <v>41616</v>
      </c>
      <c r="B11586" s="328" t="s">
        <v>46501</v>
      </c>
      <c r="C11586" s="128" t="s">
        <v>19428</v>
      </c>
      <c r="D11586" s="128" t="s">
        <v>48584</v>
      </c>
    </row>
    <row r="11587" spans="1:4" ht="15" customHeight="1">
      <c r="A11587" s="128">
        <v>41617</v>
      </c>
      <c r="B11587" s="328" t="s">
        <v>46502</v>
      </c>
      <c r="C11587" s="128" t="s">
        <v>19428</v>
      </c>
      <c r="D11587" s="128" t="s">
        <v>48585</v>
      </c>
    </row>
    <row r="11588" spans="1:4" ht="15" customHeight="1">
      <c r="A11588" s="128">
        <v>41618</v>
      </c>
      <c r="B11588" s="328" t="s">
        <v>46503</v>
      </c>
      <c r="C11588" s="128" t="s">
        <v>19428</v>
      </c>
      <c r="D11588" s="128" t="s">
        <v>48586</v>
      </c>
    </row>
    <row r="11589" spans="1:4" ht="15" customHeight="1">
      <c r="A11589" s="128">
        <v>43428</v>
      </c>
      <c r="B11589" s="328" t="s">
        <v>46504</v>
      </c>
      <c r="C11589" s="128" t="s">
        <v>19428</v>
      </c>
      <c r="D11589" s="128" t="s">
        <v>48587</v>
      </c>
    </row>
    <row r="11590" spans="1:4" ht="15" customHeight="1">
      <c r="A11590" s="128">
        <v>41619</v>
      </c>
      <c r="B11590" s="328" t="s">
        <v>46505</v>
      </c>
      <c r="C11590" s="128" t="s">
        <v>19428</v>
      </c>
      <c r="D11590" s="128" t="s">
        <v>47568</v>
      </c>
    </row>
    <row r="11591" spans="1:4" ht="15" customHeight="1">
      <c r="A11591" s="128">
        <v>41620</v>
      </c>
      <c r="B11591" s="328" t="s">
        <v>46506</v>
      </c>
      <c r="C11591" s="128" t="s">
        <v>19428</v>
      </c>
      <c r="D11591" s="128" t="s">
        <v>48588</v>
      </c>
    </row>
    <row r="11592" spans="1:4" ht="15" customHeight="1">
      <c r="A11592" s="128">
        <v>41622</v>
      </c>
      <c r="B11592" s="328" t="s">
        <v>46507</v>
      </c>
      <c r="C11592" s="128" t="s">
        <v>19428</v>
      </c>
      <c r="D11592" s="128" t="s">
        <v>48589</v>
      </c>
    </row>
    <row r="11593" spans="1:4" ht="15" customHeight="1">
      <c r="A11593" s="128">
        <v>41623</v>
      </c>
      <c r="B11593" s="328" t="s">
        <v>46508</v>
      </c>
      <c r="C11593" s="128" t="s">
        <v>19428</v>
      </c>
      <c r="D11593" s="128" t="s">
        <v>48590</v>
      </c>
    </row>
    <row r="11594" spans="1:4" ht="15" customHeight="1">
      <c r="A11594" s="128">
        <v>41624</v>
      </c>
      <c r="B11594" s="328" t="s">
        <v>46509</v>
      </c>
      <c r="C11594" s="128" t="s">
        <v>19428</v>
      </c>
      <c r="D11594" s="128" t="s">
        <v>48591</v>
      </c>
    </row>
    <row r="11595" spans="1:4" ht="15" customHeight="1">
      <c r="A11595" s="128">
        <v>41625</v>
      </c>
      <c r="B11595" s="328" t="s">
        <v>46510</v>
      </c>
      <c r="C11595" s="128" t="s">
        <v>19428</v>
      </c>
      <c r="D11595" s="128" t="s">
        <v>48592</v>
      </c>
    </row>
    <row r="11596" spans="1:4" ht="15" customHeight="1">
      <c r="A11596" s="128">
        <v>39352</v>
      </c>
      <c r="B11596" s="328" t="s">
        <v>46511</v>
      </c>
      <c r="C11596" s="128" t="s">
        <v>19428</v>
      </c>
      <c r="D11596" s="128" t="s">
        <v>21883</v>
      </c>
    </row>
    <row r="11597" spans="1:4" ht="15" customHeight="1">
      <c r="A11597" s="128">
        <v>39346</v>
      </c>
      <c r="B11597" s="328" t="s">
        <v>46512</v>
      </c>
      <c r="C11597" s="128" t="s">
        <v>19428</v>
      </c>
      <c r="D11597" s="128" t="s">
        <v>21883</v>
      </c>
    </row>
    <row r="11598" spans="1:4" ht="15" customHeight="1">
      <c r="A11598" s="128">
        <v>39350</v>
      </c>
      <c r="B11598" s="328" t="s">
        <v>46513</v>
      </c>
      <c r="C11598" s="128" t="s">
        <v>19428</v>
      </c>
      <c r="D11598" s="128" t="s">
        <v>18574</v>
      </c>
    </row>
    <row r="11599" spans="1:4" ht="15" customHeight="1">
      <c r="A11599" s="128">
        <v>39351</v>
      </c>
      <c r="B11599" s="328" t="s">
        <v>46514</v>
      </c>
      <c r="C11599" s="128" t="s">
        <v>19428</v>
      </c>
      <c r="D11599" s="128" t="s">
        <v>37535</v>
      </c>
    </row>
    <row r="11600" spans="1:4" ht="15" customHeight="1">
      <c r="A11600" s="128">
        <v>38952</v>
      </c>
      <c r="B11600" s="328" t="s">
        <v>46515</v>
      </c>
      <c r="C11600" s="128" t="s">
        <v>19428</v>
      </c>
      <c r="D11600" s="128" t="s">
        <v>41485</v>
      </c>
    </row>
    <row r="11601" spans="1:4" ht="15" customHeight="1">
      <c r="A11601" s="128">
        <v>38953</v>
      </c>
      <c r="B11601" s="328" t="s">
        <v>46516</v>
      </c>
      <c r="C11601" s="128" t="s">
        <v>19428</v>
      </c>
      <c r="D11601" s="128" t="s">
        <v>19539</v>
      </c>
    </row>
    <row r="11602" spans="1:4" ht="15" customHeight="1">
      <c r="A11602" s="128">
        <v>38835</v>
      </c>
      <c r="B11602" s="328" t="s">
        <v>46517</v>
      </c>
      <c r="C11602" s="128" t="s">
        <v>19428</v>
      </c>
      <c r="D11602" s="128" t="s">
        <v>39192</v>
      </c>
    </row>
    <row r="11603" spans="1:4" ht="15" customHeight="1">
      <c r="A11603" s="128">
        <v>38837</v>
      </c>
      <c r="B11603" s="328" t="s">
        <v>46518</v>
      </c>
      <c r="C11603" s="128" t="s">
        <v>19428</v>
      </c>
      <c r="D11603" s="128" t="s">
        <v>48593</v>
      </c>
    </row>
    <row r="11604" spans="1:4" ht="15" customHeight="1">
      <c r="A11604" s="128">
        <v>38836</v>
      </c>
      <c r="B11604" s="328" t="s">
        <v>46519</v>
      </c>
      <c r="C11604" s="128" t="s">
        <v>19428</v>
      </c>
      <c r="D11604" s="128" t="s">
        <v>18942</v>
      </c>
    </row>
    <row r="11605" spans="1:4" ht="15" customHeight="1">
      <c r="A11605" s="128">
        <v>2666</v>
      </c>
      <c r="B11605" s="328" t="s">
        <v>46520</v>
      </c>
      <c r="C11605" s="128" t="s">
        <v>19428</v>
      </c>
      <c r="D11605" s="128" t="s">
        <v>36576</v>
      </c>
    </row>
    <row r="11606" spans="1:4" ht="15" customHeight="1">
      <c r="A11606" s="128">
        <v>2668</v>
      </c>
      <c r="B11606" s="328" t="s">
        <v>46521</v>
      </c>
      <c r="C11606" s="128" t="s">
        <v>19428</v>
      </c>
      <c r="D11606" s="128" t="s">
        <v>40783</v>
      </c>
    </row>
    <row r="11607" spans="1:4" ht="15" customHeight="1">
      <c r="A11607" s="128">
        <v>2664</v>
      </c>
      <c r="B11607" s="328" t="s">
        <v>46522</v>
      </c>
      <c r="C11607" s="128" t="s">
        <v>19428</v>
      </c>
      <c r="D11607" s="128" t="s">
        <v>21919</v>
      </c>
    </row>
    <row r="11608" spans="1:4" ht="15" customHeight="1">
      <c r="A11608" s="128">
        <v>2662</v>
      </c>
      <c r="B11608" s="328" t="s">
        <v>46523</v>
      </c>
      <c r="C11608" s="128" t="s">
        <v>19428</v>
      </c>
      <c r="D11608" s="128" t="s">
        <v>19630</v>
      </c>
    </row>
    <row r="11609" spans="1:4" ht="15" customHeight="1">
      <c r="A11609" s="128">
        <v>20964</v>
      </c>
      <c r="B11609" s="328" t="s">
        <v>46524</v>
      </c>
      <c r="C11609" s="128" t="s">
        <v>19428</v>
      </c>
      <c r="D11609" s="128" t="s">
        <v>37182</v>
      </c>
    </row>
    <row r="11610" spans="1:4" ht="15" customHeight="1">
      <c r="A11610" s="128">
        <v>10905</v>
      </c>
      <c r="B11610" s="328" t="s">
        <v>46525</v>
      </c>
      <c r="C11610" s="128" t="s">
        <v>19428</v>
      </c>
      <c r="D11610" s="128" t="s">
        <v>38225</v>
      </c>
    </row>
    <row r="11611" spans="1:4" ht="15" customHeight="1">
      <c r="A11611" s="128">
        <v>42703</v>
      </c>
      <c r="B11611" s="328" t="s">
        <v>46526</v>
      </c>
      <c r="C11611" s="128" t="s">
        <v>19428</v>
      </c>
      <c r="D11611" s="128" t="s">
        <v>38226</v>
      </c>
    </row>
    <row r="11612" spans="1:4" ht="15" customHeight="1">
      <c r="A11612" s="128">
        <v>42704</v>
      </c>
      <c r="B11612" s="328" t="s">
        <v>46527</v>
      </c>
      <c r="C11612" s="128" t="s">
        <v>19428</v>
      </c>
      <c r="D11612" s="128" t="s">
        <v>38227</v>
      </c>
    </row>
    <row r="11613" spans="1:4" ht="15" customHeight="1">
      <c r="A11613" s="128">
        <v>42705</v>
      </c>
      <c r="B11613" s="328" t="s">
        <v>46528</v>
      </c>
      <c r="C11613" s="128" t="s">
        <v>19428</v>
      </c>
      <c r="D11613" s="128" t="s">
        <v>38228</v>
      </c>
    </row>
    <row r="11614" spans="1:4" ht="15" customHeight="1">
      <c r="A11614" s="128">
        <v>42706</v>
      </c>
      <c r="B11614" s="328" t="s">
        <v>46529</v>
      </c>
      <c r="C11614" s="128" t="s">
        <v>19428</v>
      </c>
      <c r="D11614" s="128" t="s">
        <v>38229</v>
      </c>
    </row>
    <row r="11615" spans="1:4" ht="15" customHeight="1">
      <c r="A11615" s="128">
        <v>11289</v>
      </c>
      <c r="B11615" s="328" t="s">
        <v>46530</v>
      </c>
      <c r="C11615" s="128" t="s">
        <v>19428</v>
      </c>
      <c r="D11615" s="128" t="s">
        <v>39274</v>
      </c>
    </row>
    <row r="11616" spans="1:4" ht="15" customHeight="1">
      <c r="A11616" s="128">
        <v>11241</v>
      </c>
      <c r="B11616" s="328" t="s">
        <v>46531</v>
      </c>
      <c r="C11616" s="128" t="s">
        <v>19428</v>
      </c>
      <c r="D11616" s="128" t="s">
        <v>37936</v>
      </c>
    </row>
    <row r="11617" spans="1:4" ht="15" customHeight="1">
      <c r="A11617" s="128">
        <v>11301</v>
      </c>
      <c r="B11617" s="328" t="s">
        <v>46532</v>
      </c>
      <c r="C11617" s="128" t="s">
        <v>19428</v>
      </c>
      <c r="D11617" s="128" t="s">
        <v>48594</v>
      </c>
    </row>
    <row r="11618" spans="1:4" ht="15" customHeight="1">
      <c r="A11618" s="128">
        <v>21090</v>
      </c>
      <c r="B11618" s="328" t="s">
        <v>46533</v>
      </c>
      <c r="C11618" s="128" t="s">
        <v>19428</v>
      </c>
      <c r="D11618" s="128" t="s">
        <v>48595</v>
      </c>
    </row>
    <row r="11619" spans="1:4" ht="15" customHeight="1">
      <c r="A11619" s="128">
        <v>11315</v>
      </c>
      <c r="B11619" s="328" t="s">
        <v>46534</v>
      </c>
      <c r="C11619" s="128" t="s">
        <v>19428</v>
      </c>
      <c r="D11619" s="128" t="s">
        <v>48596</v>
      </c>
    </row>
    <row r="11620" spans="1:4" ht="15" customHeight="1">
      <c r="A11620" s="128">
        <v>21071</v>
      </c>
      <c r="B11620" s="328" t="s">
        <v>46535</v>
      </c>
      <c r="C11620" s="128" t="s">
        <v>19428</v>
      </c>
      <c r="D11620" s="128" t="s">
        <v>48597</v>
      </c>
    </row>
    <row r="11621" spans="1:4" ht="15" customHeight="1">
      <c r="A11621" s="128">
        <v>14112</v>
      </c>
      <c r="B11621" s="328" t="s">
        <v>46536</v>
      </c>
      <c r="C11621" s="128" t="s">
        <v>19428</v>
      </c>
      <c r="D11621" s="128" t="s">
        <v>48598</v>
      </c>
    </row>
    <row r="11622" spans="1:4" ht="15" customHeight="1">
      <c r="A11622" s="128">
        <v>11316</v>
      </c>
      <c r="B11622" s="328" t="s">
        <v>46537</v>
      </c>
      <c r="C11622" s="128" t="s">
        <v>19428</v>
      </c>
      <c r="D11622" s="128" t="s">
        <v>48599</v>
      </c>
    </row>
    <row r="11623" spans="1:4" ht="15" customHeight="1">
      <c r="A11623" s="128">
        <v>6243</v>
      </c>
      <c r="B11623" s="328" t="s">
        <v>46538</v>
      </c>
      <c r="C11623" s="128" t="s">
        <v>19428</v>
      </c>
      <c r="D11623" s="128" t="s">
        <v>48600</v>
      </c>
    </row>
    <row r="11624" spans="1:4" ht="15" customHeight="1">
      <c r="A11624" s="128">
        <v>6240</v>
      </c>
      <c r="B11624" s="328" t="s">
        <v>46539</v>
      </c>
      <c r="C11624" s="128" t="s">
        <v>19428</v>
      </c>
      <c r="D11624" s="128" t="s">
        <v>48601</v>
      </c>
    </row>
    <row r="11625" spans="1:4" ht="15" customHeight="1">
      <c r="A11625" s="128">
        <v>11296</v>
      </c>
      <c r="B11625" s="328" t="s">
        <v>46540</v>
      </c>
      <c r="C11625" s="128" t="s">
        <v>19428</v>
      </c>
      <c r="D11625" s="128" t="s">
        <v>48602</v>
      </c>
    </row>
    <row r="11626" spans="1:4" ht="15" customHeight="1">
      <c r="A11626" s="128">
        <v>11299</v>
      </c>
      <c r="B11626" s="328" t="s">
        <v>46541</v>
      </c>
      <c r="C11626" s="128" t="s">
        <v>19428</v>
      </c>
      <c r="D11626" s="128" t="s">
        <v>48603</v>
      </c>
    </row>
    <row r="11627" spans="1:4" ht="15" customHeight="1">
      <c r="A11627" s="128">
        <v>11688</v>
      </c>
      <c r="B11627" s="328" t="s">
        <v>46542</v>
      </c>
      <c r="C11627" s="128" t="s">
        <v>19428</v>
      </c>
      <c r="D11627" s="128" t="s">
        <v>48604</v>
      </c>
    </row>
    <row r="11628" spans="1:4" ht="15" customHeight="1">
      <c r="A11628" s="128">
        <v>37736</v>
      </c>
      <c r="B11628" s="328" t="s">
        <v>46543</v>
      </c>
      <c r="C11628" s="128" t="s">
        <v>19428</v>
      </c>
      <c r="D11628" s="128" t="s">
        <v>48605</v>
      </c>
    </row>
    <row r="11629" spans="1:4" ht="15" customHeight="1">
      <c r="A11629" s="128">
        <v>37739</v>
      </c>
      <c r="B11629" s="328" t="s">
        <v>46544</v>
      </c>
      <c r="C11629" s="128" t="s">
        <v>19428</v>
      </c>
      <c r="D11629" s="128" t="s">
        <v>48606</v>
      </c>
    </row>
    <row r="11630" spans="1:4" ht="15" customHeight="1">
      <c r="A11630" s="128">
        <v>37740</v>
      </c>
      <c r="B11630" s="328" t="s">
        <v>46545</v>
      </c>
      <c r="C11630" s="128" t="s">
        <v>19428</v>
      </c>
      <c r="D11630" s="128" t="s">
        <v>48607</v>
      </c>
    </row>
    <row r="11631" spans="1:4" ht="15" customHeight="1">
      <c r="A11631" s="128">
        <v>37738</v>
      </c>
      <c r="B11631" s="328" t="s">
        <v>46546</v>
      </c>
      <c r="C11631" s="128" t="s">
        <v>19428</v>
      </c>
      <c r="D11631" s="128" t="s">
        <v>48608</v>
      </c>
    </row>
    <row r="11632" spans="1:4" ht="15" customHeight="1">
      <c r="A11632" s="128">
        <v>37737</v>
      </c>
      <c r="B11632" s="328" t="s">
        <v>46547</v>
      </c>
      <c r="C11632" s="128" t="s">
        <v>19428</v>
      </c>
      <c r="D11632" s="128" t="s">
        <v>48609</v>
      </c>
    </row>
    <row r="11633" spans="1:4" ht="15" customHeight="1">
      <c r="A11633" s="128">
        <v>25014</v>
      </c>
      <c r="B11633" s="328" t="s">
        <v>46548</v>
      </c>
      <c r="C11633" s="128" t="s">
        <v>19428</v>
      </c>
      <c r="D11633" s="128" t="s">
        <v>48610</v>
      </c>
    </row>
    <row r="11634" spans="1:4" ht="15" customHeight="1">
      <c r="A11634" s="128">
        <v>25013</v>
      </c>
      <c r="B11634" s="328" t="s">
        <v>46549</v>
      </c>
      <c r="C11634" s="128" t="s">
        <v>19428</v>
      </c>
      <c r="D11634" s="128" t="s">
        <v>48611</v>
      </c>
    </row>
    <row r="11635" spans="1:4" ht="15" customHeight="1">
      <c r="A11635" s="128">
        <v>14405</v>
      </c>
      <c r="B11635" s="328" t="s">
        <v>46550</v>
      </c>
      <c r="C11635" s="128" t="s">
        <v>19428</v>
      </c>
      <c r="D11635" s="128" t="s">
        <v>48612</v>
      </c>
    </row>
    <row r="11636" spans="1:4" ht="15" customHeight="1">
      <c r="A11636" s="128">
        <v>20271</v>
      </c>
      <c r="B11636" s="328" t="s">
        <v>46551</v>
      </c>
      <c r="C11636" s="128" t="s">
        <v>19428</v>
      </c>
      <c r="D11636" s="128" t="s">
        <v>38230</v>
      </c>
    </row>
    <row r="11637" spans="1:4" ht="15" customHeight="1">
      <c r="A11637" s="128">
        <v>10423</v>
      </c>
      <c r="B11637" s="328" t="s">
        <v>46552</v>
      </c>
      <c r="C11637" s="128" t="s">
        <v>19428</v>
      </c>
      <c r="D11637" s="128" t="s">
        <v>38231</v>
      </c>
    </row>
    <row r="11638" spans="1:4" ht="15" customHeight="1">
      <c r="A11638" s="128">
        <v>36790</v>
      </c>
      <c r="B11638" s="328" t="s">
        <v>46553</v>
      </c>
      <c r="C11638" s="128" t="s">
        <v>19428</v>
      </c>
      <c r="D11638" s="128" t="s">
        <v>48613</v>
      </c>
    </row>
    <row r="11639" spans="1:4" ht="15" customHeight="1">
      <c r="A11639" s="128">
        <v>37589</v>
      </c>
      <c r="B11639" s="328" t="s">
        <v>46554</v>
      </c>
      <c r="C11639" s="128" t="s">
        <v>19428</v>
      </c>
      <c r="D11639" s="128" t="s">
        <v>38068</v>
      </c>
    </row>
    <row r="11640" spans="1:4" ht="15" customHeight="1">
      <c r="A11640" s="128">
        <v>11690</v>
      </c>
      <c r="B11640" s="328" t="s">
        <v>46555</v>
      </c>
      <c r="C11640" s="128" t="s">
        <v>19428</v>
      </c>
      <c r="D11640" s="128" t="s">
        <v>48614</v>
      </c>
    </row>
    <row r="11641" spans="1:4" ht="15" customHeight="1">
      <c r="A11641" s="128">
        <v>20234</v>
      </c>
      <c r="B11641" s="328" t="s">
        <v>46556</v>
      </c>
      <c r="C11641" s="128" t="s">
        <v>19428</v>
      </c>
      <c r="D11641" s="128" t="s">
        <v>48615</v>
      </c>
    </row>
    <row r="11642" spans="1:4" ht="15" customHeight="1">
      <c r="A11642" s="128">
        <v>4763</v>
      </c>
      <c r="B11642" s="328" t="s">
        <v>46557</v>
      </c>
      <c r="C11642" s="128" t="s">
        <v>19434</v>
      </c>
      <c r="D11642" s="128" t="s">
        <v>19022</v>
      </c>
    </row>
    <row r="11643" spans="1:4" ht="15" customHeight="1">
      <c r="A11643" s="128">
        <v>41070</v>
      </c>
      <c r="B11643" s="328" t="s">
        <v>46558</v>
      </c>
      <c r="C11643" s="128" t="s">
        <v>19435</v>
      </c>
      <c r="D11643" s="128" t="s">
        <v>37403</v>
      </c>
    </row>
    <row r="11644" spans="1:4" ht="15" customHeight="1">
      <c r="A11644" s="128">
        <v>44480</v>
      </c>
      <c r="B11644" s="328" t="s">
        <v>46559</v>
      </c>
      <c r="C11644" s="128" t="s">
        <v>19433</v>
      </c>
      <c r="D11644" s="128" t="s">
        <v>22129</v>
      </c>
    </row>
    <row r="11645" spans="1:4" ht="15" customHeight="1">
      <c r="A11645" s="128">
        <v>11457</v>
      </c>
      <c r="B11645" s="328" t="s">
        <v>46560</v>
      </c>
      <c r="C11645" s="128" t="s">
        <v>19428</v>
      </c>
      <c r="D11645" s="128" t="s">
        <v>48616</v>
      </c>
    </row>
    <row r="11646" spans="1:4" ht="15" customHeight="1">
      <c r="A11646" s="128">
        <v>44073</v>
      </c>
      <c r="B11646" s="328" t="s">
        <v>46561</v>
      </c>
      <c r="C11646" s="128" t="s">
        <v>19430</v>
      </c>
      <c r="D11646" s="128" t="s">
        <v>19501</v>
      </c>
    </row>
    <row r="11647" spans="1:4" ht="15" customHeight="1">
      <c r="A11647" s="128">
        <v>21121</v>
      </c>
      <c r="B11647" s="328" t="s">
        <v>46562</v>
      </c>
      <c r="C11647" s="128" t="s">
        <v>19428</v>
      </c>
      <c r="D11647" s="128" t="s">
        <v>19344</v>
      </c>
    </row>
    <row r="11648" spans="1:4" ht="15" customHeight="1">
      <c r="A11648" s="128">
        <v>38010</v>
      </c>
      <c r="B11648" s="328" t="s">
        <v>46563</v>
      </c>
      <c r="C11648" s="128" t="s">
        <v>19428</v>
      </c>
      <c r="D11648" s="128" t="s">
        <v>18601</v>
      </c>
    </row>
    <row r="11649" spans="1:4" ht="15" customHeight="1">
      <c r="A11649" s="128">
        <v>38011</v>
      </c>
      <c r="B11649" s="328" t="s">
        <v>46564</v>
      </c>
      <c r="C11649" s="128" t="s">
        <v>19428</v>
      </c>
      <c r="D11649" s="128" t="s">
        <v>19920</v>
      </c>
    </row>
    <row r="11650" spans="1:4" ht="15" customHeight="1">
      <c r="A11650" s="128">
        <v>38012</v>
      </c>
      <c r="B11650" s="328" t="s">
        <v>46565</v>
      </c>
      <c r="C11650" s="128" t="s">
        <v>19428</v>
      </c>
      <c r="D11650" s="128" t="s">
        <v>19473</v>
      </c>
    </row>
    <row r="11651" spans="1:4" ht="15" customHeight="1">
      <c r="A11651" s="128">
        <v>38013</v>
      </c>
      <c r="B11651" s="328" t="s">
        <v>46566</v>
      </c>
      <c r="C11651" s="128" t="s">
        <v>19428</v>
      </c>
      <c r="D11651" s="128" t="s">
        <v>21940</v>
      </c>
    </row>
    <row r="11652" spans="1:4" ht="15" customHeight="1">
      <c r="A11652" s="128">
        <v>38014</v>
      </c>
      <c r="B11652" s="328" t="s">
        <v>46567</v>
      </c>
      <c r="C11652" s="128" t="s">
        <v>19428</v>
      </c>
      <c r="D11652" s="128" t="s">
        <v>22105</v>
      </c>
    </row>
    <row r="11653" spans="1:4" ht="15" customHeight="1">
      <c r="A11653" s="128">
        <v>38015</v>
      </c>
      <c r="B11653" s="328" t="s">
        <v>46568</v>
      </c>
      <c r="C11653" s="128" t="s">
        <v>19428</v>
      </c>
      <c r="D11653" s="128" t="s">
        <v>22106</v>
      </c>
    </row>
    <row r="11654" spans="1:4" ht="15" customHeight="1">
      <c r="A11654" s="128">
        <v>38016</v>
      </c>
      <c r="B11654" s="328" t="s">
        <v>46569</v>
      </c>
      <c r="C11654" s="128" t="s">
        <v>19428</v>
      </c>
      <c r="D11654" s="128" t="s">
        <v>18720</v>
      </c>
    </row>
    <row r="11655" spans="1:4" ht="15" customHeight="1">
      <c r="A11655" s="128">
        <v>12741</v>
      </c>
      <c r="B11655" s="328" t="s">
        <v>46570</v>
      </c>
      <c r="C11655" s="128" t="s">
        <v>19428</v>
      </c>
      <c r="D11655" s="128" t="s">
        <v>38232</v>
      </c>
    </row>
    <row r="11656" spans="1:4" ht="15" customHeight="1">
      <c r="A11656" s="128">
        <v>12733</v>
      </c>
      <c r="B11656" s="328" t="s">
        <v>46571</v>
      </c>
      <c r="C11656" s="128" t="s">
        <v>19428</v>
      </c>
      <c r="D11656" s="128" t="s">
        <v>19197</v>
      </c>
    </row>
    <row r="11657" spans="1:4" ht="15" customHeight="1">
      <c r="A11657" s="128">
        <v>12734</v>
      </c>
      <c r="B11657" s="328" t="s">
        <v>46572</v>
      </c>
      <c r="C11657" s="128" t="s">
        <v>19428</v>
      </c>
      <c r="D11657" s="128" t="s">
        <v>19747</v>
      </c>
    </row>
    <row r="11658" spans="1:4" ht="15" customHeight="1">
      <c r="A11658" s="128">
        <v>12735</v>
      </c>
      <c r="B11658" s="328" t="s">
        <v>46573</v>
      </c>
      <c r="C11658" s="128" t="s">
        <v>19428</v>
      </c>
      <c r="D11658" s="128" t="s">
        <v>18637</v>
      </c>
    </row>
    <row r="11659" spans="1:4" ht="15" customHeight="1">
      <c r="A11659" s="128">
        <v>12736</v>
      </c>
      <c r="B11659" s="328" t="s">
        <v>46574</v>
      </c>
      <c r="C11659" s="128" t="s">
        <v>19428</v>
      </c>
      <c r="D11659" s="128" t="s">
        <v>38233</v>
      </c>
    </row>
    <row r="11660" spans="1:4" ht="15" customHeight="1">
      <c r="A11660" s="128">
        <v>12737</v>
      </c>
      <c r="B11660" s="328" t="s">
        <v>46575</v>
      </c>
      <c r="C11660" s="128" t="s">
        <v>19428</v>
      </c>
      <c r="D11660" s="128" t="s">
        <v>38234</v>
      </c>
    </row>
    <row r="11661" spans="1:4" ht="15" customHeight="1">
      <c r="A11661" s="128">
        <v>12738</v>
      </c>
      <c r="B11661" s="328" t="s">
        <v>46576</v>
      </c>
      <c r="C11661" s="128" t="s">
        <v>19428</v>
      </c>
      <c r="D11661" s="128" t="s">
        <v>21751</v>
      </c>
    </row>
    <row r="11662" spans="1:4" ht="15" customHeight="1">
      <c r="A11662" s="128">
        <v>12739</v>
      </c>
      <c r="B11662" s="328" t="s">
        <v>46577</v>
      </c>
      <c r="C11662" s="128" t="s">
        <v>19428</v>
      </c>
      <c r="D11662" s="128" t="s">
        <v>38235</v>
      </c>
    </row>
    <row r="11663" spans="1:4" ht="15" customHeight="1">
      <c r="A11663" s="128">
        <v>12740</v>
      </c>
      <c r="B11663" s="328" t="s">
        <v>46578</v>
      </c>
      <c r="C11663" s="128" t="s">
        <v>19428</v>
      </c>
      <c r="D11663" s="128" t="s">
        <v>38236</v>
      </c>
    </row>
    <row r="11664" spans="1:4" ht="15" customHeight="1">
      <c r="A11664" s="128">
        <v>6297</v>
      </c>
      <c r="B11664" s="328" t="s">
        <v>46579</v>
      </c>
      <c r="C11664" s="128" t="s">
        <v>19428</v>
      </c>
      <c r="D11664" s="128" t="s">
        <v>19565</v>
      </c>
    </row>
    <row r="11665" spans="1:4" ht="15" customHeight="1">
      <c r="A11665" s="128">
        <v>6296</v>
      </c>
      <c r="B11665" s="328" t="s">
        <v>46580</v>
      </c>
      <c r="C11665" s="128" t="s">
        <v>19428</v>
      </c>
      <c r="D11665" s="128" t="s">
        <v>22056</v>
      </c>
    </row>
    <row r="11666" spans="1:4" ht="15" customHeight="1">
      <c r="A11666" s="128">
        <v>6294</v>
      </c>
      <c r="B11666" s="328" t="s">
        <v>46581</v>
      </c>
      <c r="C11666" s="128" t="s">
        <v>19428</v>
      </c>
      <c r="D11666" s="128" t="s">
        <v>21682</v>
      </c>
    </row>
    <row r="11667" spans="1:4" ht="15" customHeight="1">
      <c r="A11667" s="128">
        <v>6323</v>
      </c>
      <c r="B11667" s="328" t="s">
        <v>46582</v>
      </c>
      <c r="C11667" s="128" t="s">
        <v>19428</v>
      </c>
      <c r="D11667" s="128" t="s">
        <v>36962</v>
      </c>
    </row>
    <row r="11668" spans="1:4" ht="15" customHeight="1">
      <c r="A11668" s="128">
        <v>6299</v>
      </c>
      <c r="B11668" s="328" t="s">
        <v>46583</v>
      </c>
      <c r="C11668" s="128" t="s">
        <v>19428</v>
      </c>
      <c r="D11668" s="128" t="s">
        <v>38237</v>
      </c>
    </row>
    <row r="11669" spans="1:4" ht="15" customHeight="1">
      <c r="A11669" s="128">
        <v>6298</v>
      </c>
      <c r="B11669" s="328" t="s">
        <v>46584</v>
      </c>
      <c r="C11669" s="128" t="s">
        <v>19428</v>
      </c>
      <c r="D11669" s="128" t="s">
        <v>21677</v>
      </c>
    </row>
    <row r="11670" spans="1:4" ht="15" customHeight="1">
      <c r="A11670" s="128">
        <v>6295</v>
      </c>
      <c r="B11670" s="328" t="s">
        <v>46585</v>
      </c>
      <c r="C11670" s="128" t="s">
        <v>19428</v>
      </c>
      <c r="D11670" s="128" t="s">
        <v>21716</v>
      </c>
    </row>
    <row r="11671" spans="1:4" ht="15" customHeight="1">
      <c r="A11671" s="128">
        <v>6322</v>
      </c>
      <c r="B11671" s="328" t="s">
        <v>46586</v>
      </c>
      <c r="C11671" s="128" t="s">
        <v>19428</v>
      </c>
      <c r="D11671" s="128" t="s">
        <v>38238</v>
      </c>
    </row>
    <row r="11672" spans="1:4" ht="15" customHeight="1">
      <c r="A11672" s="128">
        <v>6300</v>
      </c>
      <c r="B11672" s="328" t="s">
        <v>46587</v>
      </c>
      <c r="C11672" s="128" t="s">
        <v>19428</v>
      </c>
      <c r="D11672" s="128" t="s">
        <v>38239</v>
      </c>
    </row>
    <row r="11673" spans="1:4" ht="15" customHeight="1">
      <c r="A11673" s="128">
        <v>6321</v>
      </c>
      <c r="B11673" s="328" t="s">
        <v>46588</v>
      </c>
      <c r="C11673" s="128" t="s">
        <v>19428</v>
      </c>
      <c r="D11673" s="128" t="s">
        <v>38240</v>
      </c>
    </row>
    <row r="11674" spans="1:4" ht="15" customHeight="1">
      <c r="A11674" s="128">
        <v>6301</v>
      </c>
      <c r="B11674" s="328" t="s">
        <v>46589</v>
      </c>
      <c r="C11674" s="128" t="s">
        <v>19428</v>
      </c>
      <c r="D11674" s="128" t="s">
        <v>38241</v>
      </c>
    </row>
    <row r="11675" spans="1:4" ht="15" customHeight="1">
      <c r="A11675" s="128">
        <v>7105</v>
      </c>
      <c r="B11675" s="328" t="s">
        <v>46590</v>
      </c>
      <c r="C11675" s="128" t="s">
        <v>19428</v>
      </c>
      <c r="D11675" s="128" t="s">
        <v>37205</v>
      </c>
    </row>
    <row r="11676" spans="1:4" ht="15" customHeight="1">
      <c r="A11676" s="128">
        <v>20183</v>
      </c>
      <c r="B11676" s="328" t="s">
        <v>46591</v>
      </c>
      <c r="C11676" s="128" t="s">
        <v>19428</v>
      </c>
      <c r="D11676" s="128" t="s">
        <v>48617</v>
      </c>
    </row>
    <row r="11677" spans="1:4" ht="15" customHeight="1">
      <c r="A11677" s="128">
        <v>38448</v>
      </c>
      <c r="B11677" s="328" t="s">
        <v>46592</v>
      </c>
      <c r="C11677" s="128" t="s">
        <v>19428</v>
      </c>
      <c r="D11677" s="128" t="s">
        <v>48618</v>
      </c>
    </row>
    <row r="11678" spans="1:4" ht="15" customHeight="1">
      <c r="A11678" s="128">
        <v>20182</v>
      </c>
      <c r="B11678" s="328" t="s">
        <v>46593</v>
      </c>
      <c r="C11678" s="128" t="s">
        <v>19428</v>
      </c>
      <c r="D11678" s="128" t="s">
        <v>48619</v>
      </c>
    </row>
    <row r="11679" spans="1:4" ht="15" customHeight="1">
      <c r="A11679" s="128">
        <v>7119</v>
      </c>
      <c r="B11679" s="328" t="s">
        <v>46594</v>
      </c>
      <c r="C11679" s="128" t="s">
        <v>19428</v>
      </c>
      <c r="D11679" s="128" t="s">
        <v>19611</v>
      </c>
    </row>
    <row r="11680" spans="1:4" ht="15" customHeight="1">
      <c r="A11680" s="128">
        <v>7120</v>
      </c>
      <c r="B11680" s="328" t="s">
        <v>46595</v>
      </c>
      <c r="C11680" s="128" t="s">
        <v>19428</v>
      </c>
      <c r="D11680" s="128" t="s">
        <v>19256</v>
      </c>
    </row>
    <row r="11681" spans="1:4" ht="15" customHeight="1">
      <c r="A11681" s="128">
        <v>6319</v>
      </c>
      <c r="B11681" s="328" t="s">
        <v>46596</v>
      </c>
      <c r="C11681" s="128" t="s">
        <v>19428</v>
      </c>
      <c r="D11681" s="128" t="s">
        <v>36511</v>
      </c>
    </row>
    <row r="11682" spans="1:4" ht="15" customHeight="1">
      <c r="A11682" s="128">
        <v>6304</v>
      </c>
      <c r="B11682" s="328" t="s">
        <v>46597</v>
      </c>
      <c r="C11682" s="128" t="s">
        <v>19428</v>
      </c>
      <c r="D11682" s="128" t="s">
        <v>36511</v>
      </c>
    </row>
    <row r="11683" spans="1:4" ht="15" customHeight="1">
      <c r="A11683" s="128">
        <v>21116</v>
      </c>
      <c r="B11683" s="328" t="s">
        <v>46598</v>
      </c>
      <c r="C11683" s="128" t="s">
        <v>19428</v>
      </c>
      <c r="D11683" s="128" t="s">
        <v>37063</v>
      </c>
    </row>
    <row r="11684" spans="1:4" ht="15" customHeight="1">
      <c r="A11684" s="128">
        <v>6320</v>
      </c>
      <c r="B11684" s="328" t="s">
        <v>46599</v>
      </c>
      <c r="C11684" s="128" t="s">
        <v>19428</v>
      </c>
      <c r="D11684" s="128" t="s">
        <v>21923</v>
      </c>
    </row>
    <row r="11685" spans="1:4" ht="15" customHeight="1">
      <c r="A11685" s="128">
        <v>6303</v>
      </c>
      <c r="B11685" s="328" t="s">
        <v>46600</v>
      </c>
      <c r="C11685" s="128" t="s">
        <v>19428</v>
      </c>
      <c r="D11685" s="128" t="s">
        <v>21923</v>
      </c>
    </row>
    <row r="11686" spans="1:4" ht="15" customHeight="1">
      <c r="A11686" s="128">
        <v>6308</v>
      </c>
      <c r="B11686" s="328" t="s">
        <v>46601</v>
      </c>
      <c r="C11686" s="128" t="s">
        <v>19428</v>
      </c>
      <c r="D11686" s="128" t="s">
        <v>38242</v>
      </c>
    </row>
    <row r="11687" spans="1:4" ht="15" customHeight="1">
      <c r="A11687" s="128">
        <v>6317</v>
      </c>
      <c r="B11687" s="328" t="s">
        <v>46602</v>
      </c>
      <c r="C11687" s="128" t="s">
        <v>19428</v>
      </c>
      <c r="D11687" s="128" t="s">
        <v>38242</v>
      </c>
    </row>
    <row r="11688" spans="1:4" ht="15" customHeight="1">
      <c r="A11688" s="128">
        <v>6307</v>
      </c>
      <c r="B11688" s="328" t="s">
        <v>46603</v>
      </c>
      <c r="C11688" s="128" t="s">
        <v>19428</v>
      </c>
      <c r="D11688" s="128" t="s">
        <v>38242</v>
      </c>
    </row>
    <row r="11689" spans="1:4" ht="15" customHeight="1">
      <c r="A11689" s="128">
        <v>6309</v>
      </c>
      <c r="B11689" s="328" t="s">
        <v>46604</v>
      </c>
      <c r="C11689" s="128" t="s">
        <v>19428</v>
      </c>
      <c r="D11689" s="128" t="s">
        <v>36990</v>
      </c>
    </row>
    <row r="11690" spans="1:4" ht="15" customHeight="1">
      <c r="A11690" s="128">
        <v>6318</v>
      </c>
      <c r="B11690" s="328" t="s">
        <v>46605</v>
      </c>
      <c r="C11690" s="128" t="s">
        <v>19428</v>
      </c>
      <c r="D11690" s="128" t="s">
        <v>21824</v>
      </c>
    </row>
    <row r="11691" spans="1:4" ht="15" customHeight="1">
      <c r="A11691" s="128">
        <v>6306</v>
      </c>
      <c r="B11691" s="328" t="s">
        <v>46606</v>
      </c>
      <c r="C11691" s="128" t="s">
        <v>19428</v>
      </c>
      <c r="D11691" s="128" t="s">
        <v>21824</v>
      </c>
    </row>
    <row r="11692" spans="1:4" ht="15" customHeight="1">
      <c r="A11692" s="128">
        <v>6305</v>
      </c>
      <c r="B11692" s="328" t="s">
        <v>46607</v>
      </c>
      <c r="C11692" s="128" t="s">
        <v>19428</v>
      </c>
      <c r="D11692" s="128" t="s">
        <v>21824</v>
      </c>
    </row>
    <row r="11693" spans="1:4" ht="15" customHeight="1">
      <c r="A11693" s="128">
        <v>6302</v>
      </c>
      <c r="B11693" s="328" t="s">
        <v>46608</v>
      </c>
      <c r="C11693" s="128" t="s">
        <v>19428</v>
      </c>
      <c r="D11693" s="128" t="s">
        <v>36718</v>
      </c>
    </row>
    <row r="11694" spans="1:4" ht="15" customHeight="1">
      <c r="A11694" s="128">
        <v>6312</v>
      </c>
      <c r="B11694" s="328" t="s">
        <v>46609</v>
      </c>
      <c r="C11694" s="128" t="s">
        <v>19428</v>
      </c>
      <c r="D11694" s="128" t="s">
        <v>38243</v>
      </c>
    </row>
    <row r="11695" spans="1:4" ht="15" customHeight="1">
      <c r="A11695" s="128">
        <v>6311</v>
      </c>
      <c r="B11695" s="328" t="s">
        <v>46610</v>
      </c>
      <c r="C11695" s="128" t="s">
        <v>19428</v>
      </c>
      <c r="D11695" s="128" t="s">
        <v>38243</v>
      </c>
    </row>
    <row r="11696" spans="1:4" ht="15" customHeight="1">
      <c r="A11696" s="128">
        <v>6310</v>
      </c>
      <c r="B11696" s="328" t="s">
        <v>46611</v>
      </c>
      <c r="C11696" s="128" t="s">
        <v>19428</v>
      </c>
      <c r="D11696" s="128" t="s">
        <v>38243</v>
      </c>
    </row>
    <row r="11697" spans="1:4" ht="15" customHeight="1">
      <c r="A11697" s="128">
        <v>6314</v>
      </c>
      <c r="B11697" s="328" t="s">
        <v>46612</v>
      </c>
      <c r="C11697" s="128" t="s">
        <v>19428</v>
      </c>
      <c r="D11697" s="128" t="s">
        <v>38243</v>
      </c>
    </row>
    <row r="11698" spans="1:4" ht="15" customHeight="1">
      <c r="A11698" s="128">
        <v>6313</v>
      </c>
      <c r="B11698" s="328" t="s">
        <v>46613</v>
      </c>
      <c r="C11698" s="128" t="s">
        <v>19428</v>
      </c>
      <c r="D11698" s="128" t="s">
        <v>38243</v>
      </c>
    </row>
    <row r="11699" spans="1:4" ht="15" customHeight="1">
      <c r="A11699" s="128">
        <v>6315</v>
      </c>
      <c r="B11699" s="328" t="s">
        <v>46614</v>
      </c>
      <c r="C11699" s="128" t="s">
        <v>19428</v>
      </c>
      <c r="D11699" s="128" t="s">
        <v>38244</v>
      </c>
    </row>
    <row r="11700" spans="1:4" ht="15" customHeight="1">
      <c r="A11700" s="128">
        <v>6316</v>
      </c>
      <c r="B11700" s="328" t="s">
        <v>46615</v>
      </c>
      <c r="C11700" s="128" t="s">
        <v>19428</v>
      </c>
      <c r="D11700" s="128" t="s">
        <v>38244</v>
      </c>
    </row>
    <row r="11701" spans="1:4" ht="15" customHeight="1">
      <c r="A11701" s="128">
        <v>38878</v>
      </c>
      <c r="B11701" s="328" t="s">
        <v>46616</v>
      </c>
      <c r="C11701" s="128" t="s">
        <v>19428</v>
      </c>
      <c r="D11701" s="128" t="s">
        <v>18765</v>
      </c>
    </row>
    <row r="11702" spans="1:4" ht="15" customHeight="1">
      <c r="A11702" s="128">
        <v>38879</v>
      </c>
      <c r="B11702" s="328" t="s">
        <v>46617</v>
      </c>
      <c r="C11702" s="128" t="s">
        <v>19428</v>
      </c>
      <c r="D11702" s="128" t="s">
        <v>48620</v>
      </c>
    </row>
    <row r="11703" spans="1:4" ht="15" customHeight="1">
      <c r="A11703" s="128">
        <v>38881</v>
      </c>
      <c r="B11703" s="328" t="s">
        <v>46618</v>
      </c>
      <c r="C11703" s="128" t="s">
        <v>19428</v>
      </c>
      <c r="D11703" s="128" t="s">
        <v>18406</v>
      </c>
    </row>
    <row r="11704" spans="1:4" ht="15" customHeight="1">
      <c r="A11704" s="128">
        <v>38880</v>
      </c>
      <c r="B11704" s="328" t="s">
        <v>46619</v>
      </c>
      <c r="C11704" s="128" t="s">
        <v>19428</v>
      </c>
      <c r="D11704" s="128" t="s">
        <v>19479</v>
      </c>
    </row>
    <row r="11705" spans="1:4" ht="15" customHeight="1">
      <c r="A11705" s="128">
        <v>38882</v>
      </c>
      <c r="B11705" s="328" t="s">
        <v>46620</v>
      </c>
      <c r="C11705" s="128" t="s">
        <v>19428</v>
      </c>
      <c r="D11705" s="128" t="s">
        <v>18443</v>
      </c>
    </row>
    <row r="11706" spans="1:4" ht="15" customHeight="1">
      <c r="A11706" s="128">
        <v>38883</v>
      </c>
      <c r="B11706" s="328" t="s">
        <v>46621</v>
      </c>
      <c r="C11706" s="128" t="s">
        <v>19428</v>
      </c>
      <c r="D11706" s="128" t="s">
        <v>21647</v>
      </c>
    </row>
    <row r="11707" spans="1:4" ht="15" customHeight="1">
      <c r="A11707" s="128">
        <v>38884</v>
      </c>
      <c r="B11707" s="328" t="s">
        <v>46622</v>
      </c>
      <c r="C11707" s="128" t="s">
        <v>19428</v>
      </c>
      <c r="D11707" s="128" t="s">
        <v>21715</v>
      </c>
    </row>
    <row r="11708" spans="1:4" ht="15" customHeight="1">
      <c r="A11708" s="128">
        <v>38885</v>
      </c>
      <c r="B11708" s="328" t="s">
        <v>46623</v>
      </c>
      <c r="C11708" s="128" t="s">
        <v>19428</v>
      </c>
      <c r="D11708" s="128" t="s">
        <v>38055</v>
      </c>
    </row>
    <row r="11709" spans="1:4" ht="15" customHeight="1">
      <c r="A11709" s="128">
        <v>38886</v>
      </c>
      <c r="B11709" s="328" t="s">
        <v>46624</v>
      </c>
      <c r="C11709" s="128" t="s">
        <v>19428</v>
      </c>
      <c r="D11709" s="128" t="s">
        <v>18747</v>
      </c>
    </row>
    <row r="11710" spans="1:4" ht="15" customHeight="1">
      <c r="A11710" s="128">
        <v>38887</v>
      </c>
      <c r="B11710" s="328" t="s">
        <v>46625</v>
      </c>
      <c r="C11710" s="128" t="s">
        <v>19428</v>
      </c>
      <c r="D11710" s="128" t="s">
        <v>37203</v>
      </c>
    </row>
    <row r="11711" spans="1:4" ht="15" customHeight="1">
      <c r="A11711" s="128">
        <v>38888</v>
      </c>
      <c r="B11711" s="328" t="s">
        <v>46626</v>
      </c>
      <c r="C11711" s="128" t="s">
        <v>19428</v>
      </c>
      <c r="D11711" s="128" t="s">
        <v>36975</v>
      </c>
    </row>
    <row r="11712" spans="1:4" ht="15" customHeight="1">
      <c r="A11712" s="128">
        <v>38890</v>
      </c>
      <c r="B11712" s="328" t="s">
        <v>46627</v>
      </c>
      <c r="C11712" s="128" t="s">
        <v>19428</v>
      </c>
      <c r="D11712" s="128" t="s">
        <v>48621</v>
      </c>
    </row>
    <row r="11713" spans="1:4" ht="15" customHeight="1">
      <c r="A11713" s="128">
        <v>38893</v>
      </c>
      <c r="B11713" s="328" t="s">
        <v>46628</v>
      </c>
      <c r="C11713" s="128" t="s">
        <v>19428</v>
      </c>
      <c r="D11713" s="128" t="s">
        <v>37726</v>
      </c>
    </row>
    <row r="11714" spans="1:4" ht="15" customHeight="1">
      <c r="A11714" s="128">
        <v>38894</v>
      </c>
      <c r="B11714" s="328" t="s">
        <v>46629</v>
      </c>
      <c r="C11714" s="128" t="s">
        <v>19428</v>
      </c>
      <c r="D11714" s="128" t="s">
        <v>47809</v>
      </c>
    </row>
    <row r="11715" spans="1:4" ht="15" customHeight="1">
      <c r="A11715" s="128">
        <v>38896</v>
      </c>
      <c r="B11715" s="328" t="s">
        <v>46630</v>
      </c>
      <c r="C11715" s="128" t="s">
        <v>19428</v>
      </c>
      <c r="D11715" s="128" t="s">
        <v>48622</v>
      </c>
    </row>
    <row r="11716" spans="1:4" ht="15" customHeight="1">
      <c r="A11716" s="128">
        <v>39324</v>
      </c>
      <c r="B11716" s="328" t="s">
        <v>46631</v>
      </c>
      <c r="C11716" s="128" t="s">
        <v>19428</v>
      </c>
      <c r="D11716" s="128" t="s">
        <v>19793</v>
      </c>
    </row>
    <row r="11717" spans="1:4" ht="15" customHeight="1">
      <c r="A11717" s="128">
        <v>39325</v>
      </c>
      <c r="B11717" s="328" t="s">
        <v>46632</v>
      </c>
      <c r="C11717" s="128" t="s">
        <v>19428</v>
      </c>
      <c r="D11717" s="128" t="s">
        <v>19463</v>
      </c>
    </row>
    <row r="11718" spans="1:4" ht="15" customHeight="1">
      <c r="A11718" s="128">
        <v>39326</v>
      </c>
      <c r="B11718" s="328" t="s">
        <v>46633</v>
      </c>
      <c r="C11718" s="128" t="s">
        <v>19428</v>
      </c>
      <c r="D11718" s="128" t="s">
        <v>19614</v>
      </c>
    </row>
    <row r="11719" spans="1:4" ht="15" customHeight="1">
      <c r="A11719" s="128">
        <v>39327</v>
      </c>
      <c r="B11719" s="328" t="s">
        <v>46634</v>
      </c>
      <c r="C11719" s="128" t="s">
        <v>19428</v>
      </c>
      <c r="D11719" s="128" t="s">
        <v>22109</v>
      </c>
    </row>
    <row r="11720" spans="1:4" ht="15" customHeight="1">
      <c r="A11720" s="128">
        <v>20176</v>
      </c>
      <c r="B11720" s="328" t="s">
        <v>46635</v>
      </c>
      <c r="C11720" s="128" t="s">
        <v>19428</v>
      </c>
      <c r="D11720" s="128" t="s">
        <v>48623</v>
      </c>
    </row>
    <row r="11721" spans="1:4" ht="15" customHeight="1">
      <c r="A11721" s="128">
        <v>11378</v>
      </c>
      <c r="B11721" s="328" t="s">
        <v>46636</v>
      </c>
      <c r="C11721" s="128" t="s">
        <v>19428</v>
      </c>
      <c r="D11721" s="128" t="s">
        <v>38245</v>
      </c>
    </row>
    <row r="11722" spans="1:4" ht="15" customHeight="1">
      <c r="A11722" s="128">
        <v>11379</v>
      </c>
      <c r="B11722" s="328" t="s">
        <v>46637</v>
      </c>
      <c r="C11722" s="128" t="s">
        <v>19428</v>
      </c>
      <c r="D11722" s="128" t="s">
        <v>21666</v>
      </c>
    </row>
    <row r="11723" spans="1:4" ht="15" customHeight="1">
      <c r="A11723" s="128">
        <v>11493</v>
      </c>
      <c r="B11723" s="328" t="s">
        <v>46638</v>
      </c>
      <c r="C11723" s="128" t="s">
        <v>19428</v>
      </c>
      <c r="D11723" s="128" t="s">
        <v>21621</v>
      </c>
    </row>
    <row r="11724" spans="1:4" ht="15" customHeight="1">
      <c r="A11724" s="128">
        <v>42717</v>
      </c>
      <c r="B11724" s="328" t="s">
        <v>46639</v>
      </c>
      <c r="C11724" s="128" t="s">
        <v>19428</v>
      </c>
      <c r="D11724" s="128" t="s">
        <v>21758</v>
      </c>
    </row>
    <row r="11725" spans="1:4" ht="15" customHeight="1">
      <c r="A11725" s="128">
        <v>42718</v>
      </c>
      <c r="B11725" s="328" t="s">
        <v>46640</v>
      </c>
      <c r="C11725" s="128" t="s">
        <v>19428</v>
      </c>
      <c r="D11725" s="128" t="s">
        <v>38246</v>
      </c>
    </row>
    <row r="11726" spans="1:4" ht="15" customHeight="1">
      <c r="A11726" s="128">
        <v>7106</v>
      </c>
      <c r="B11726" s="328" t="s">
        <v>46641</v>
      </c>
      <c r="C11726" s="128" t="s">
        <v>19428</v>
      </c>
      <c r="D11726" s="128" t="s">
        <v>48624</v>
      </c>
    </row>
    <row r="11727" spans="1:4" ht="15" customHeight="1">
      <c r="A11727" s="128">
        <v>7104</v>
      </c>
      <c r="B11727" s="328" t="s">
        <v>46642</v>
      </c>
      <c r="C11727" s="128" t="s">
        <v>19428</v>
      </c>
      <c r="D11727" s="128" t="s">
        <v>39269</v>
      </c>
    </row>
    <row r="11728" spans="1:4" ht="15" customHeight="1">
      <c r="A11728" s="128">
        <v>7136</v>
      </c>
      <c r="B11728" s="328" t="s">
        <v>46643</v>
      </c>
      <c r="C11728" s="128" t="s">
        <v>19428</v>
      </c>
      <c r="D11728" s="128" t="s">
        <v>18944</v>
      </c>
    </row>
    <row r="11729" spans="1:4" ht="15" customHeight="1">
      <c r="A11729" s="128">
        <v>7128</v>
      </c>
      <c r="B11729" s="328" t="s">
        <v>46644</v>
      </c>
      <c r="C11729" s="128" t="s">
        <v>19428</v>
      </c>
      <c r="D11729" s="128" t="s">
        <v>48625</v>
      </c>
    </row>
    <row r="11730" spans="1:4" ht="15" customHeight="1">
      <c r="A11730" s="128">
        <v>7108</v>
      </c>
      <c r="B11730" s="328" t="s">
        <v>46645</v>
      </c>
      <c r="C11730" s="128" t="s">
        <v>19428</v>
      </c>
      <c r="D11730" s="128" t="s">
        <v>37396</v>
      </c>
    </row>
    <row r="11731" spans="1:4" ht="15" customHeight="1">
      <c r="A11731" s="128">
        <v>7129</v>
      </c>
      <c r="B11731" s="328" t="s">
        <v>46646</v>
      </c>
      <c r="C11731" s="128" t="s">
        <v>19428</v>
      </c>
      <c r="D11731" s="128" t="s">
        <v>18767</v>
      </c>
    </row>
    <row r="11732" spans="1:4" ht="15" customHeight="1">
      <c r="A11732" s="128">
        <v>7130</v>
      </c>
      <c r="B11732" s="328" t="s">
        <v>46647</v>
      </c>
      <c r="C11732" s="128" t="s">
        <v>19428</v>
      </c>
      <c r="D11732" s="128" t="s">
        <v>19721</v>
      </c>
    </row>
    <row r="11733" spans="1:4" ht="15" customHeight="1">
      <c r="A11733" s="128">
        <v>7131</v>
      </c>
      <c r="B11733" s="328" t="s">
        <v>46648</v>
      </c>
      <c r="C11733" s="128" t="s">
        <v>19428</v>
      </c>
      <c r="D11733" s="128" t="s">
        <v>19048</v>
      </c>
    </row>
    <row r="11734" spans="1:4" ht="15" customHeight="1">
      <c r="A11734" s="128">
        <v>7132</v>
      </c>
      <c r="B11734" s="328" t="s">
        <v>46649</v>
      </c>
      <c r="C11734" s="128" t="s">
        <v>19428</v>
      </c>
      <c r="D11734" s="128" t="s">
        <v>48205</v>
      </c>
    </row>
    <row r="11735" spans="1:4" ht="15" customHeight="1">
      <c r="A11735" s="128">
        <v>7133</v>
      </c>
      <c r="B11735" s="328" t="s">
        <v>46650</v>
      </c>
      <c r="C11735" s="128" t="s">
        <v>19428</v>
      </c>
      <c r="D11735" s="128" t="s">
        <v>48626</v>
      </c>
    </row>
    <row r="11736" spans="1:4" ht="15" customHeight="1">
      <c r="A11736" s="128">
        <v>37420</v>
      </c>
      <c r="B11736" s="328" t="s">
        <v>46651</v>
      </c>
      <c r="C11736" s="128" t="s">
        <v>19428</v>
      </c>
      <c r="D11736" s="128" t="s">
        <v>48627</v>
      </c>
    </row>
    <row r="11737" spans="1:4" ht="15" customHeight="1">
      <c r="A11737" s="128">
        <v>37421</v>
      </c>
      <c r="B11737" s="328" t="s">
        <v>46652</v>
      </c>
      <c r="C11737" s="128" t="s">
        <v>19428</v>
      </c>
      <c r="D11737" s="128" t="s">
        <v>19304</v>
      </c>
    </row>
    <row r="11738" spans="1:4" ht="15" customHeight="1">
      <c r="A11738" s="128">
        <v>37422</v>
      </c>
      <c r="B11738" s="328" t="s">
        <v>46653</v>
      </c>
      <c r="C11738" s="128" t="s">
        <v>19428</v>
      </c>
      <c r="D11738" s="128" t="s">
        <v>48628</v>
      </c>
    </row>
    <row r="11739" spans="1:4" ht="15" customHeight="1">
      <c r="A11739" s="128">
        <v>37443</v>
      </c>
      <c r="B11739" s="328" t="s">
        <v>46654</v>
      </c>
      <c r="C11739" s="128" t="s">
        <v>19428</v>
      </c>
      <c r="D11739" s="128" t="s">
        <v>19905</v>
      </c>
    </row>
    <row r="11740" spans="1:4" ht="15" customHeight="1">
      <c r="A11740" s="128">
        <v>37444</v>
      </c>
      <c r="B11740" s="328" t="s">
        <v>46655</v>
      </c>
      <c r="C11740" s="128" t="s">
        <v>19428</v>
      </c>
      <c r="D11740" s="128" t="s">
        <v>19906</v>
      </c>
    </row>
    <row r="11741" spans="1:4" ht="15" customHeight="1">
      <c r="A11741" s="128">
        <v>37445</v>
      </c>
      <c r="B11741" s="328" t="s">
        <v>46656</v>
      </c>
      <c r="C11741" s="128" t="s">
        <v>19428</v>
      </c>
      <c r="D11741" s="128" t="s">
        <v>19907</v>
      </c>
    </row>
    <row r="11742" spans="1:4" ht="15" customHeight="1">
      <c r="A11742" s="128">
        <v>37446</v>
      </c>
      <c r="B11742" s="328" t="s">
        <v>46657</v>
      </c>
      <c r="C11742" s="128" t="s">
        <v>19428</v>
      </c>
      <c r="D11742" s="128" t="s">
        <v>19908</v>
      </c>
    </row>
    <row r="11743" spans="1:4" ht="15" customHeight="1">
      <c r="A11743" s="128">
        <v>37447</v>
      </c>
      <c r="B11743" s="328" t="s">
        <v>46658</v>
      </c>
      <c r="C11743" s="128" t="s">
        <v>19428</v>
      </c>
      <c r="D11743" s="128" t="s">
        <v>19909</v>
      </c>
    </row>
    <row r="11744" spans="1:4" ht="15" customHeight="1">
      <c r="A11744" s="128">
        <v>37448</v>
      </c>
      <c r="B11744" s="328" t="s">
        <v>46659</v>
      </c>
      <c r="C11744" s="128" t="s">
        <v>19428</v>
      </c>
      <c r="D11744" s="128" t="s">
        <v>19910</v>
      </c>
    </row>
    <row r="11745" spans="1:4" ht="15" customHeight="1">
      <c r="A11745" s="128">
        <v>37440</v>
      </c>
      <c r="B11745" s="328" t="s">
        <v>46660</v>
      </c>
      <c r="C11745" s="128" t="s">
        <v>19428</v>
      </c>
      <c r="D11745" s="128" t="s">
        <v>19911</v>
      </c>
    </row>
    <row r="11746" spans="1:4" ht="15" customHeight="1">
      <c r="A11746" s="128">
        <v>37441</v>
      </c>
      <c r="B11746" s="328" t="s">
        <v>46661</v>
      </c>
      <c r="C11746" s="128" t="s">
        <v>19428</v>
      </c>
      <c r="D11746" s="128" t="s">
        <v>19911</v>
      </c>
    </row>
    <row r="11747" spans="1:4" ht="15" customHeight="1">
      <c r="A11747" s="128">
        <v>37442</v>
      </c>
      <c r="B11747" s="328" t="s">
        <v>46662</v>
      </c>
      <c r="C11747" s="128" t="s">
        <v>19428</v>
      </c>
      <c r="D11747" s="128" t="s">
        <v>19912</v>
      </c>
    </row>
    <row r="11748" spans="1:4" ht="15" customHeight="1">
      <c r="A11748" s="128">
        <v>38017</v>
      </c>
      <c r="B11748" s="328" t="s">
        <v>46663</v>
      </c>
      <c r="C11748" s="128" t="s">
        <v>19428</v>
      </c>
      <c r="D11748" s="128" t="s">
        <v>19224</v>
      </c>
    </row>
    <row r="11749" spans="1:4" ht="15" customHeight="1">
      <c r="A11749" s="128">
        <v>38018</v>
      </c>
      <c r="B11749" s="328" t="s">
        <v>46664</v>
      </c>
      <c r="C11749" s="128" t="s">
        <v>19428</v>
      </c>
      <c r="D11749" s="128" t="s">
        <v>18843</v>
      </c>
    </row>
    <row r="11750" spans="1:4" ht="15" customHeight="1">
      <c r="A11750" s="128">
        <v>39895</v>
      </c>
      <c r="B11750" s="328" t="s">
        <v>46665</v>
      </c>
      <c r="C11750" s="128" t="s">
        <v>19428</v>
      </c>
      <c r="D11750" s="128" t="s">
        <v>21897</v>
      </c>
    </row>
    <row r="11751" spans="1:4" ht="15" customHeight="1">
      <c r="A11751" s="128">
        <v>39896</v>
      </c>
      <c r="B11751" s="328" t="s">
        <v>46666</v>
      </c>
      <c r="C11751" s="128" t="s">
        <v>19428</v>
      </c>
      <c r="D11751" s="128" t="s">
        <v>37763</v>
      </c>
    </row>
    <row r="11752" spans="1:4" ht="15" customHeight="1">
      <c r="A11752" s="128">
        <v>38873</v>
      </c>
      <c r="B11752" s="328" t="s">
        <v>46667</v>
      </c>
      <c r="C11752" s="128" t="s">
        <v>19428</v>
      </c>
      <c r="D11752" s="128" t="s">
        <v>21716</v>
      </c>
    </row>
    <row r="11753" spans="1:4" ht="15" customHeight="1">
      <c r="A11753" s="128">
        <v>38874</v>
      </c>
      <c r="B11753" s="328" t="s">
        <v>46668</v>
      </c>
      <c r="C11753" s="128" t="s">
        <v>19428</v>
      </c>
      <c r="D11753" s="128" t="s">
        <v>18897</v>
      </c>
    </row>
    <row r="11754" spans="1:4" ht="15" customHeight="1">
      <c r="A11754" s="128">
        <v>38875</v>
      </c>
      <c r="B11754" s="328" t="s">
        <v>46669</v>
      </c>
      <c r="C11754" s="128" t="s">
        <v>19428</v>
      </c>
      <c r="D11754" s="128" t="s">
        <v>41006</v>
      </c>
    </row>
    <row r="11755" spans="1:4" ht="15" customHeight="1">
      <c r="A11755" s="128">
        <v>38876</v>
      </c>
      <c r="B11755" s="328" t="s">
        <v>46670</v>
      </c>
      <c r="C11755" s="128" t="s">
        <v>19428</v>
      </c>
      <c r="D11755" s="128" t="s">
        <v>37104</v>
      </c>
    </row>
    <row r="11756" spans="1:4" ht="15" customHeight="1">
      <c r="A11756" s="128">
        <v>39000</v>
      </c>
      <c r="B11756" s="328" t="s">
        <v>46671</v>
      </c>
      <c r="C11756" s="128" t="s">
        <v>19428</v>
      </c>
      <c r="D11756" s="128" t="s">
        <v>22097</v>
      </c>
    </row>
    <row r="11757" spans="1:4" ht="15" customHeight="1">
      <c r="A11757" s="128">
        <v>38674</v>
      </c>
      <c r="B11757" s="328" t="s">
        <v>46672</v>
      </c>
      <c r="C11757" s="128" t="s">
        <v>19428</v>
      </c>
      <c r="D11757" s="128" t="s">
        <v>19052</v>
      </c>
    </row>
    <row r="11758" spans="1:4" ht="15" customHeight="1">
      <c r="A11758" s="128">
        <v>38911</v>
      </c>
      <c r="B11758" s="328" t="s">
        <v>46673</v>
      </c>
      <c r="C11758" s="128" t="s">
        <v>19428</v>
      </c>
      <c r="D11758" s="128" t="s">
        <v>48629</v>
      </c>
    </row>
    <row r="11759" spans="1:4" ht="15" customHeight="1">
      <c r="A11759" s="128">
        <v>38912</v>
      </c>
      <c r="B11759" s="328" t="s">
        <v>46674</v>
      </c>
      <c r="C11759" s="128" t="s">
        <v>19428</v>
      </c>
      <c r="D11759" s="128" t="s">
        <v>48630</v>
      </c>
    </row>
    <row r="11760" spans="1:4" ht="15" customHeight="1">
      <c r="A11760" s="128">
        <v>38019</v>
      </c>
      <c r="B11760" s="328" t="s">
        <v>46675</v>
      </c>
      <c r="C11760" s="128" t="s">
        <v>19428</v>
      </c>
      <c r="D11760" s="128" t="s">
        <v>22015</v>
      </c>
    </row>
    <row r="11761" spans="1:4" ht="15" customHeight="1">
      <c r="A11761" s="128">
        <v>38020</v>
      </c>
      <c r="B11761" s="328" t="s">
        <v>46676</v>
      </c>
      <c r="C11761" s="128" t="s">
        <v>19428</v>
      </c>
      <c r="D11761" s="128" t="s">
        <v>18843</v>
      </c>
    </row>
    <row r="11762" spans="1:4" ht="15" customHeight="1">
      <c r="A11762" s="128">
        <v>38454</v>
      </c>
      <c r="B11762" s="328" t="s">
        <v>46677</v>
      </c>
      <c r="C11762" s="128" t="s">
        <v>19428</v>
      </c>
      <c r="D11762" s="128" t="s">
        <v>18837</v>
      </c>
    </row>
    <row r="11763" spans="1:4" ht="15" customHeight="1">
      <c r="A11763" s="128">
        <v>38455</v>
      </c>
      <c r="B11763" s="328" t="s">
        <v>46678</v>
      </c>
      <c r="C11763" s="128" t="s">
        <v>19428</v>
      </c>
      <c r="D11763" s="128" t="s">
        <v>18432</v>
      </c>
    </row>
    <row r="11764" spans="1:4" ht="15" customHeight="1">
      <c r="A11764" s="128">
        <v>38462</v>
      </c>
      <c r="B11764" s="328" t="s">
        <v>46679</v>
      </c>
      <c r="C11764" s="128" t="s">
        <v>19428</v>
      </c>
      <c r="D11764" s="128" t="s">
        <v>38248</v>
      </c>
    </row>
    <row r="11765" spans="1:4" ht="15" customHeight="1">
      <c r="A11765" s="128">
        <v>36362</v>
      </c>
      <c r="B11765" s="328" t="s">
        <v>46680</v>
      </c>
      <c r="C11765" s="128" t="s">
        <v>19428</v>
      </c>
      <c r="D11765" s="128" t="s">
        <v>19755</v>
      </c>
    </row>
    <row r="11766" spans="1:4" ht="15" customHeight="1">
      <c r="A11766" s="128">
        <v>36298</v>
      </c>
      <c r="B11766" s="328" t="s">
        <v>46681</v>
      </c>
      <c r="C11766" s="128" t="s">
        <v>19428</v>
      </c>
      <c r="D11766" s="128" t="s">
        <v>19782</v>
      </c>
    </row>
    <row r="11767" spans="1:4" ht="15" customHeight="1">
      <c r="A11767" s="128">
        <v>38456</v>
      </c>
      <c r="B11767" s="328" t="s">
        <v>46682</v>
      </c>
      <c r="C11767" s="128" t="s">
        <v>19428</v>
      </c>
      <c r="D11767" s="128" t="s">
        <v>18464</v>
      </c>
    </row>
    <row r="11768" spans="1:4" ht="15" customHeight="1">
      <c r="A11768" s="128">
        <v>38457</v>
      </c>
      <c r="B11768" s="328" t="s">
        <v>46683</v>
      </c>
      <c r="C11768" s="128" t="s">
        <v>19428</v>
      </c>
      <c r="D11768" s="128" t="s">
        <v>18859</v>
      </c>
    </row>
    <row r="11769" spans="1:4" ht="15" customHeight="1">
      <c r="A11769" s="128">
        <v>38458</v>
      </c>
      <c r="B11769" s="328" t="s">
        <v>46684</v>
      </c>
      <c r="C11769" s="128" t="s">
        <v>19428</v>
      </c>
      <c r="D11769" s="128" t="s">
        <v>21684</v>
      </c>
    </row>
    <row r="11770" spans="1:4" ht="15" customHeight="1">
      <c r="A11770" s="128">
        <v>38459</v>
      </c>
      <c r="B11770" s="328" t="s">
        <v>46685</v>
      </c>
      <c r="C11770" s="128" t="s">
        <v>19428</v>
      </c>
      <c r="D11770" s="128" t="s">
        <v>21997</v>
      </c>
    </row>
    <row r="11771" spans="1:4" ht="15" customHeight="1">
      <c r="A11771" s="128">
        <v>38460</v>
      </c>
      <c r="B11771" s="328" t="s">
        <v>46686</v>
      </c>
      <c r="C11771" s="128" t="s">
        <v>19428</v>
      </c>
      <c r="D11771" s="128" t="s">
        <v>38249</v>
      </c>
    </row>
    <row r="11772" spans="1:4" ht="15" customHeight="1">
      <c r="A11772" s="128">
        <v>38461</v>
      </c>
      <c r="B11772" s="328" t="s">
        <v>46687</v>
      </c>
      <c r="C11772" s="128" t="s">
        <v>19428</v>
      </c>
      <c r="D11772" s="128" t="s">
        <v>36865</v>
      </c>
    </row>
    <row r="11773" spans="1:4" ht="15" customHeight="1">
      <c r="A11773" s="128">
        <v>7094</v>
      </c>
      <c r="B11773" s="328" t="s">
        <v>46688</v>
      </c>
      <c r="C11773" s="128" t="s">
        <v>19428</v>
      </c>
      <c r="D11773" s="128" t="s">
        <v>21929</v>
      </c>
    </row>
    <row r="11774" spans="1:4" ht="15" customHeight="1">
      <c r="A11774" s="128">
        <v>7116</v>
      </c>
      <c r="B11774" s="328" t="s">
        <v>46689</v>
      </c>
      <c r="C11774" s="128" t="s">
        <v>19428</v>
      </c>
      <c r="D11774" s="128" t="s">
        <v>18599</v>
      </c>
    </row>
    <row r="11775" spans="1:4" ht="15" customHeight="1">
      <c r="A11775" s="128">
        <v>7118</v>
      </c>
      <c r="B11775" s="328" t="s">
        <v>46690</v>
      </c>
      <c r="C11775" s="128" t="s">
        <v>19428</v>
      </c>
      <c r="D11775" s="128" t="s">
        <v>19634</v>
      </c>
    </row>
    <row r="11776" spans="1:4" ht="15" customHeight="1">
      <c r="A11776" s="128">
        <v>7117</v>
      </c>
      <c r="B11776" s="328" t="s">
        <v>46691</v>
      </c>
      <c r="C11776" s="128" t="s">
        <v>19428</v>
      </c>
      <c r="D11776" s="128" t="s">
        <v>39261</v>
      </c>
    </row>
    <row r="11777" spans="1:4" ht="15" customHeight="1">
      <c r="A11777" s="128">
        <v>7098</v>
      </c>
      <c r="B11777" s="328" t="s">
        <v>46692</v>
      </c>
      <c r="C11777" s="128" t="s">
        <v>19428</v>
      </c>
      <c r="D11777" s="128" t="s">
        <v>19319</v>
      </c>
    </row>
    <row r="11778" spans="1:4" ht="15" customHeight="1">
      <c r="A11778" s="128">
        <v>7110</v>
      </c>
      <c r="B11778" s="328" t="s">
        <v>46693</v>
      </c>
      <c r="C11778" s="128" t="s">
        <v>19428</v>
      </c>
      <c r="D11778" s="128" t="s">
        <v>39179</v>
      </c>
    </row>
    <row r="11779" spans="1:4" ht="15" customHeight="1">
      <c r="A11779" s="128">
        <v>7123</v>
      </c>
      <c r="B11779" s="328" t="s">
        <v>46694</v>
      </c>
      <c r="C11779" s="128" t="s">
        <v>19428</v>
      </c>
      <c r="D11779" s="128" t="s">
        <v>19142</v>
      </c>
    </row>
    <row r="11780" spans="1:4" ht="15" customHeight="1">
      <c r="A11780" s="128">
        <v>7121</v>
      </c>
      <c r="B11780" s="328" t="s">
        <v>46695</v>
      </c>
      <c r="C11780" s="128" t="s">
        <v>19428</v>
      </c>
      <c r="D11780" s="128" t="s">
        <v>19011</v>
      </c>
    </row>
    <row r="11781" spans="1:4" ht="15" customHeight="1">
      <c r="A11781" s="128">
        <v>7137</v>
      </c>
      <c r="B11781" s="328" t="s">
        <v>46696</v>
      </c>
      <c r="C11781" s="128" t="s">
        <v>19428</v>
      </c>
      <c r="D11781" s="128" t="s">
        <v>36685</v>
      </c>
    </row>
    <row r="11782" spans="1:4" ht="15" customHeight="1">
      <c r="A11782" s="128">
        <v>7122</v>
      </c>
      <c r="B11782" s="328" t="s">
        <v>46697</v>
      </c>
      <c r="C11782" s="128" t="s">
        <v>19428</v>
      </c>
      <c r="D11782" s="128" t="s">
        <v>37092</v>
      </c>
    </row>
    <row r="11783" spans="1:4" ht="15" customHeight="1">
      <c r="A11783" s="128">
        <v>7114</v>
      </c>
      <c r="B11783" s="328" t="s">
        <v>46698</v>
      </c>
      <c r="C11783" s="128" t="s">
        <v>19428</v>
      </c>
      <c r="D11783" s="128" t="s">
        <v>48182</v>
      </c>
    </row>
    <row r="11784" spans="1:4" ht="15" customHeight="1">
      <c r="A11784" s="128">
        <v>7109</v>
      </c>
      <c r="B11784" s="328" t="s">
        <v>46699</v>
      </c>
      <c r="C11784" s="128" t="s">
        <v>19428</v>
      </c>
      <c r="D11784" s="128" t="s">
        <v>39199</v>
      </c>
    </row>
    <row r="11785" spans="1:4" ht="15" customHeight="1">
      <c r="A11785" s="128">
        <v>7135</v>
      </c>
      <c r="B11785" s="328" t="s">
        <v>46700</v>
      </c>
      <c r="C11785" s="128" t="s">
        <v>19428</v>
      </c>
      <c r="D11785" s="128" t="s">
        <v>19280</v>
      </c>
    </row>
    <row r="11786" spans="1:4" ht="15" customHeight="1">
      <c r="A11786" s="128">
        <v>37947</v>
      </c>
      <c r="B11786" s="328" t="s">
        <v>46701</v>
      </c>
      <c r="C11786" s="128" t="s">
        <v>19428</v>
      </c>
      <c r="D11786" s="128" t="s">
        <v>18847</v>
      </c>
    </row>
    <row r="11787" spans="1:4" ht="15" customHeight="1">
      <c r="A11787" s="128">
        <v>7103</v>
      </c>
      <c r="B11787" s="328" t="s">
        <v>46702</v>
      </c>
      <c r="C11787" s="128" t="s">
        <v>19428</v>
      </c>
      <c r="D11787" s="128" t="s">
        <v>37396</v>
      </c>
    </row>
    <row r="11788" spans="1:4" ht="15" customHeight="1">
      <c r="A11788" s="128">
        <v>40419</v>
      </c>
      <c r="B11788" s="328" t="s">
        <v>46703</v>
      </c>
      <c r="C11788" s="128" t="s">
        <v>19428</v>
      </c>
      <c r="D11788" s="128" t="s">
        <v>39760</v>
      </c>
    </row>
    <row r="11789" spans="1:4" ht="15" customHeight="1">
      <c r="A11789" s="128">
        <v>40420</v>
      </c>
      <c r="B11789" s="328" t="s">
        <v>46704</v>
      </c>
      <c r="C11789" s="128" t="s">
        <v>19428</v>
      </c>
      <c r="D11789" s="128" t="s">
        <v>21641</v>
      </c>
    </row>
    <row r="11790" spans="1:4" ht="15" customHeight="1">
      <c r="A11790" s="128">
        <v>40421</v>
      </c>
      <c r="B11790" s="328" t="s">
        <v>46705</v>
      </c>
      <c r="C11790" s="128" t="s">
        <v>19428</v>
      </c>
      <c r="D11790" s="128" t="s">
        <v>48631</v>
      </c>
    </row>
    <row r="11791" spans="1:4" ht="15" customHeight="1">
      <c r="A11791" s="128">
        <v>7126</v>
      </c>
      <c r="B11791" s="328" t="s">
        <v>46706</v>
      </c>
      <c r="C11791" s="128" t="s">
        <v>19428</v>
      </c>
      <c r="D11791" s="128" t="s">
        <v>37056</v>
      </c>
    </row>
    <row r="11792" spans="1:4" ht="15" customHeight="1">
      <c r="A11792" s="128">
        <v>38905</v>
      </c>
      <c r="B11792" s="328" t="s">
        <v>46707</v>
      </c>
      <c r="C11792" s="128" t="s">
        <v>19428</v>
      </c>
      <c r="D11792" s="128" t="s">
        <v>18811</v>
      </c>
    </row>
    <row r="11793" spans="1:4" ht="15" customHeight="1">
      <c r="A11793" s="128">
        <v>38907</v>
      </c>
      <c r="B11793" s="328" t="s">
        <v>46708</v>
      </c>
      <c r="C11793" s="128" t="s">
        <v>19428</v>
      </c>
      <c r="D11793" s="128" t="s">
        <v>48632</v>
      </c>
    </row>
    <row r="11794" spans="1:4" ht="15" customHeight="1">
      <c r="A11794" s="128">
        <v>38908</v>
      </c>
      <c r="B11794" s="328" t="s">
        <v>46709</v>
      </c>
      <c r="C11794" s="128" t="s">
        <v>19428</v>
      </c>
      <c r="D11794" s="128" t="s">
        <v>19240</v>
      </c>
    </row>
    <row r="11795" spans="1:4" ht="15" customHeight="1">
      <c r="A11795" s="128">
        <v>38909</v>
      </c>
      <c r="B11795" s="328" t="s">
        <v>46710</v>
      </c>
      <c r="C11795" s="128" t="s">
        <v>19428</v>
      </c>
      <c r="D11795" s="128" t="s">
        <v>48633</v>
      </c>
    </row>
    <row r="11796" spans="1:4" ht="15" customHeight="1">
      <c r="A11796" s="128">
        <v>38910</v>
      </c>
      <c r="B11796" s="328" t="s">
        <v>46711</v>
      </c>
      <c r="C11796" s="128" t="s">
        <v>19428</v>
      </c>
      <c r="D11796" s="128" t="s">
        <v>37310</v>
      </c>
    </row>
    <row r="11797" spans="1:4" ht="15" customHeight="1">
      <c r="A11797" s="128">
        <v>38897</v>
      </c>
      <c r="B11797" s="328" t="s">
        <v>46712</v>
      </c>
      <c r="C11797" s="128" t="s">
        <v>19428</v>
      </c>
      <c r="D11797" s="128" t="s">
        <v>36677</v>
      </c>
    </row>
    <row r="11798" spans="1:4" ht="15" customHeight="1">
      <c r="A11798" s="128">
        <v>38899</v>
      </c>
      <c r="B11798" s="328" t="s">
        <v>46713</v>
      </c>
      <c r="C11798" s="128" t="s">
        <v>19428</v>
      </c>
      <c r="D11798" s="128" t="s">
        <v>37432</v>
      </c>
    </row>
    <row r="11799" spans="1:4" ht="15" customHeight="1">
      <c r="A11799" s="128">
        <v>38900</v>
      </c>
      <c r="B11799" s="328" t="s">
        <v>46714</v>
      </c>
      <c r="C11799" s="128" t="s">
        <v>19428</v>
      </c>
      <c r="D11799" s="128" t="s">
        <v>19825</v>
      </c>
    </row>
    <row r="11800" spans="1:4" ht="15" customHeight="1">
      <c r="A11800" s="128">
        <v>38901</v>
      </c>
      <c r="B11800" s="328" t="s">
        <v>46715</v>
      </c>
      <c r="C11800" s="128" t="s">
        <v>19428</v>
      </c>
      <c r="D11800" s="128" t="s">
        <v>41843</v>
      </c>
    </row>
    <row r="11801" spans="1:4" ht="15" customHeight="1">
      <c r="A11801" s="128">
        <v>38904</v>
      </c>
      <c r="B11801" s="328" t="s">
        <v>46716</v>
      </c>
      <c r="C11801" s="128" t="s">
        <v>19428</v>
      </c>
      <c r="D11801" s="128" t="s">
        <v>18508</v>
      </c>
    </row>
    <row r="11802" spans="1:4" ht="15" customHeight="1">
      <c r="A11802" s="128">
        <v>38903</v>
      </c>
      <c r="B11802" s="328" t="s">
        <v>46717</v>
      </c>
      <c r="C11802" s="128" t="s">
        <v>19428</v>
      </c>
      <c r="D11802" s="128" t="s">
        <v>48634</v>
      </c>
    </row>
    <row r="11803" spans="1:4" ht="15" customHeight="1">
      <c r="A11803" s="128">
        <v>7091</v>
      </c>
      <c r="B11803" s="328" t="s">
        <v>46718</v>
      </c>
      <c r="C11803" s="128" t="s">
        <v>19428</v>
      </c>
      <c r="D11803" s="128" t="s">
        <v>21901</v>
      </c>
    </row>
    <row r="11804" spans="1:4" ht="15" customHeight="1">
      <c r="A11804" s="128">
        <v>11655</v>
      </c>
      <c r="B11804" s="328" t="s">
        <v>46719</v>
      </c>
      <c r="C11804" s="128" t="s">
        <v>19428</v>
      </c>
      <c r="D11804" s="128" t="s">
        <v>21818</v>
      </c>
    </row>
    <row r="11805" spans="1:4" ht="15" customHeight="1">
      <c r="A11805" s="128">
        <v>11656</v>
      </c>
      <c r="B11805" s="328" t="s">
        <v>46720</v>
      </c>
      <c r="C11805" s="128" t="s">
        <v>19428</v>
      </c>
      <c r="D11805" s="128" t="s">
        <v>37693</v>
      </c>
    </row>
    <row r="11806" spans="1:4" ht="15" customHeight="1">
      <c r="A11806" s="128">
        <v>37948</v>
      </c>
      <c r="B11806" s="328" t="s">
        <v>46721</v>
      </c>
      <c r="C11806" s="128" t="s">
        <v>19428</v>
      </c>
      <c r="D11806" s="128" t="s">
        <v>48635</v>
      </c>
    </row>
    <row r="11807" spans="1:4" ht="15" customHeight="1">
      <c r="A11807" s="128">
        <v>7097</v>
      </c>
      <c r="B11807" s="328" t="s">
        <v>46722</v>
      </c>
      <c r="C11807" s="128" t="s">
        <v>19428</v>
      </c>
      <c r="D11807" s="128" t="s">
        <v>18839</v>
      </c>
    </row>
    <row r="11808" spans="1:4" ht="15" customHeight="1">
      <c r="A11808" s="128">
        <v>11657</v>
      </c>
      <c r="B11808" s="328" t="s">
        <v>46723</v>
      </c>
      <c r="C11808" s="128" t="s">
        <v>19428</v>
      </c>
      <c r="D11808" s="128" t="s">
        <v>19534</v>
      </c>
    </row>
    <row r="11809" spans="1:4" ht="15" customHeight="1">
      <c r="A11809" s="128">
        <v>11658</v>
      </c>
      <c r="B11809" s="328" t="s">
        <v>46724</v>
      </c>
      <c r="C11809" s="128" t="s">
        <v>19428</v>
      </c>
      <c r="D11809" s="128" t="s">
        <v>19460</v>
      </c>
    </row>
    <row r="11810" spans="1:4" ht="15" customHeight="1">
      <c r="A11810" s="128">
        <v>7146</v>
      </c>
      <c r="B11810" s="328" t="s">
        <v>46725</v>
      </c>
      <c r="C11810" s="128" t="s">
        <v>19428</v>
      </c>
      <c r="D11810" s="128" t="s">
        <v>41333</v>
      </c>
    </row>
    <row r="11811" spans="1:4" ht="15" customHeight="1">
      <c r="A11811" s="128">
        <v>7138</v>
      </c>
      <c r="B11811" s="328" t="s">
        <v>46726</v>
      </c>
      <c r="C11811" s="128" t="s">
        <v>19428</v>
      </c>
      <c r="D11811" s="128" t="s">
        <v>37431</v>
      </c>
    </row>
    <row r="11812" spans="1:4" ht="15" customHeight="1">
      <c r="A11812" s="128">
        <v>7139</v>
      </c>
      <c r="B11812" s="328" t="s">
        <v>46727</v>
      </c>
      <c r="C11812" s="128" t="s">
        <v>19428</v>
      </c>
      <c r="D11812" s="128" t="s">
        <v>19578</v>
      </c>
    </row>
    <row r="11813" spans="1:4" ht="15" customHeight="1">
      <c r="A11813" s="128">
        <v>7140</v>
      </c>
      <c r="B11813" s="328" t="s">
        <v>46728</v>
      </c>
      <c r="C11813" s="128" t="s">
        <v>19428</v>
      </c>
      <c r="D11813" s="128" t="s">
        <v>19891</v>
      </c>
    </row>
    <row r="11814" spans="1:4" ht="15" customHeight="1">
      <c r="A11814" s="128">
        <v>7141</v>
      </c>
      <c r="B11814" s="328" t="s">
        <v>46729</v>
      </c>
      <c r="C11814" s="128" t="s">
        <v>19428</v>
      </c>
      <c r="D11814" s="128" t="s">
        <v>18786</v>
      </c>
    </row>
    <row r="11815" spans="1:4" ht="15" customHeight="1">
      <c r="A11815" s="128">
        <v>7143</v>
      </c>
      <c r="B11815" s="328" t="s">
        <v>46730</v>
      </c>
      <c r="C11815" s="128" t="s">
        <v>19428</v>
      </c>
      <c r="D11815" s="128" t="s">
        <v>41122</v>
      </c>
    </row>
    <row r="11816" spans="1:4" ht="15" customHeight="1">
      <c r="A11816" s="128">
        <v>7144</v>
      </c>
      <c r="B11816" s="328" t="s">
        <v>46731</v>
      </c>
      <c r="C11816" s="128" t="s">
        <v>19428</v>
      </c>
      <c r="D11816" s="128" t="s">
        <v>41453</v>
      </c>
    </row>
    <row r="11817" spans="1:4" ht="15" customHeight="1">
      <c r="A11817" s="128">
        <v>7145</v>
      </c>
      <c r="B11817" s="328" t="s">
        <v>46732</v>
      </c>
      <c r="C11817" s="128" t="s">
        <v>19428</v>
      </c>
      <c r="D11817" s="128" t="s">
        <v>42176</v>
      </c>
    </row>
    <row r="11818" spans="1:4" ht="15" customHeight="1">
      <c r="A11818" s="128">
        <v>7142</v>
      </c>
      <c r="B11818" s="328" t="s">
        <v>46733</v>
      </c>
      <c r="C11818" s="128" t="s">
        <v>19428</v>
      </c>
      <c r="D11818" s="128" t="s">
        <v>21807</v>
      </c>
    </row>
    <row r="11819" spans="1:4" ht="15" customHeight="1">
      <c r="A11819" s="128">
        <v>3593</v>
      </c>
      <c r="B11819" s="328" t="s">
        <v>46734</v>
      </c>
      <c r="C11819" s="128" t="s">
        <v>19428</v>
      </c>
      <c r="D11819" s="128" t="s">
        <v>38254</v>
      </c>
    </row>
    <row r="11820" spans="1:4" ht="15" customHeight="1">
      <c r="A11820" s="128">
        <v>3588</v>
      </c>
      <c r="B11820" s="328" t="s">
        <v>46735</v>
      </c>
      <c r="C11820" s="128" t="s">
        <v>19428</v>
      </c>
      <c r="D11820" s="128" t="s">
        <v>36965</v>
      </c>
    </row>
    <row r="11821" spans="1:4" ht="15" customHeight="1">
      <c r="A11821" s="128">
        <v>3585</v>
      </c>
      <c r="B11821" s="328" t="s">
        <v>46736</v>
      </c>
      <c r="C11821" s="128" t="s">
        <v>19428</v>
      </c>
      <c r="D11821" s="128" t="s">
        <v>19483</v>
      </c>
    </row>
    <row r="11822" spans="1:4" ht="15" customHeight="1">
      <c r="A11822" s="128">
        <v>3587</v>
      </c>
      <c r="B11822" s="328" t="s">
        <v>46737</v>
      </c>
      <c r="C11822" s="128" t="s">
        <v>19428</v>
      </c>
      <c r="D11822" s="128" t="s">
        <v>38255</v>
      </c>
    </row>
    <row r="11823" spans="1:4" ht="15" customHeight="1">
      <c r="A11823" s="128">
        <v>3590</v>
      </c>
      <c r="B11823" s="328" t="s">
        <v>46738</v>
      </c>
      <c r="C11823" s="128" t="s">
        <v>19428</v>
      </c>
      <c r="D11823" s="128" t="s">
        <v>38256</v>
      </c>
    </row>
    <row r="11824" spans="1:4" ht="15" customHeight="1">
      <c r="A11824" s="128">
        <v>3589</v>
      </c>
      <c r="B11824" s="328" t="s">
        <v>46739</v>
      </c>
      <c r="C11824" s="128" t="s">
        <v>19428</v>
      </c>
      <c r="D11824" s="128" t="s">
        <v>38257</v>
      </c>
    </row>
    <row r="11825" spans="1:4" ht="15" customHeight="1">
      <c r="A11825" s="128">
        <v>3586</v>
      </c>
      <c r="B11825" s="328" t="s">
        <v>46740</v>
      </c>
      <c r="C11825" s="128" t="s">
        <v>19428</v>
      </c>
      <c r="D11825" s="128" t="s">
        <v>38258</v>
      </c>
    </row>
    <row r="11826" spans="1:4" ht="15" customHeight="1">
      <c r="A11826" s="128">
        <v>3592</v>
      </c>
      <c r="B11826" s="328" t="s">
        <v>46741</v>
      </c>
      <c r="C11826" s="128" t="s">
        <v>19428</v>
      </c>
      <c r="D11826" s="128" t="s">
        <v>38259</v>
      </c>
    </row>
    <row r="11827" spans="1:4" ht="15" customHeight="1">
      <c r="A11827" s="128">
        <v>3591</v>
      </c>
      <c r="B11827" s="328" t="s">
        <v>46742</v>
      </c>
      <c r="C11827" s="128" t="s">
        <v>19428</v>
      </c>
      <c r="D11827" s="128" t="s">
        <v>38260</v>
      </c>
    </row>
    <row r="11828" spans="1:4" ht="15" customHeight="1">
      <c r="A11828" s="128">
        <v>40396</v>
      </c>
      <c r="B11828" s="328" t="s">
        <v>46743</v>
      </c>
      <c r="C11828" s="128" t="s">
        <v>19428</v>
      </c>
      <c r="D11828" s="128" t="s">
        <v>48636</v>
      </c>
    </row>
    <row r="11829" spans="1:4" ht="15" customHeight="1">
      <c r="A11829" s="128">
        <v>40395</v>
      </c>
      <c r="B11829" s="328" t="s">
        <v>46744</v>
      </c>
      <c r="C11829" s="128" t="s">
        <v>19428</v>
      </c>
      <c r="D11829" s="128" t="s">
        <v>48637</v>
      </c>
    </row>
    <row r="11830" spans="1:4" ht="15" customHeight="1">
      <c r="A11830" s="128">
        <v>40392</v>
      </c>
      <c r="B11830" s="328" t="s">
        <v>46745</v>
      </c>
      <c r="C11830" s="128" t="s">
        <v>19428</v>
      </c>
      <c r="D11830" s="128" t="s">
        <v>21935</v>
      </c>
    </row>
    <row r="11831" spans="1:4" ht="15" customHeight="1">
      <c r="A11831" s="128">
        <v>40394</v>
      </c>
      <c r="B11831" s="328" t="s">
        <v>46746</v>
      </c>
      <c r="C11831" s="128" t="s">
        <v>19428</v>
      </c>
      <c r="D11831" s="128" t="s">
        <v>36604</v>
      </c>
    </row>
    <row r="11832" spans="1:4" ht="15" customHeight="1">
      <c r="A11832" s="128">
        <v>40398</v>
      </c>
      <c r="B11832" s="328" t="s">
        <v>46747</v>
      </c>
      <c r="C11832" s="128" t="s">
        <v>19428</v>
      </c>
      <c r="D11832" s="128" t="s">
        <v>48638</v>
      </c>
    </row>
    <row r="11833" spans="1:4" ht="15" customHeight="1">
      <c r="A11833" s="128">
        <v>40397</v>
      </c>
      <c r="B11833" s="328" t="s">
        <v>46748</v>
      </c>
      <c r="C11833" s="128" t="s">
        <v>19428</v>
      </c>
      <c r="D11833" s="128" t="s">
        <v>48639</v>
      </c>
    </row>
    <row r="11834" spans="1:4" ht="15" customHeight="1">
      <c r="A11834" s="128">
        <v>40393</v>
      </c>
      <c r="B11834" s="328" t="s">
        <v>46749</v>
      </c>
      <c r="C11834" s="128" t="s">
        <v>19428</v>
      </c>
      <c r="D11834" s="128" t="s">
        <v>48640</v>
      </c>
    </row>
    <row r="11835" spans="1:4" ht="15" customHeight="1">
      <c r="A11835" s="128">
        <v>40399</v>
      </c>
      <c r="B11835" s="328" t="s">
        <v>46750</v>
      </c>
      <c r="C11835" s="128" t="s">
        <v>19428</v>
      </c>
      <c r="D11835" s="128" t="s">
        <v>48641</v>
      </c>
    </row>
    <row r="11836" spans="1:4" ht="15" customHeight="1">
      <c r="A11836" s="128">
        <v>39322</v>
      </c>
      <c r="B11836" s="328" t="s">
        <v>46751</v>
      </c>
      <c r="C11836" s="128" t="s">
        <v>19428</v>
      </c>
      <c r="D11836" s="128" t="s">
        <v>21739</v>
      </c>
    </row>
    <row r="11837" spans="1:4" ht="15" customHeight="1">
      <c r="A11837" s="128">
        <v>39289</v>
      </c>
      <c r="B11837" s="328" t="s">
        <v>46752</v>
      </c>
      <c r="C11837" s="128" t="s">
        <v>19428</v>
      </c>
      <c r="D11837" s="128" t="s">
        <v>21809</v>
      </c>
    </row>
    <row r="11838" spans="1:4" ht="15" customHeight="1">
      <c r="A11838" s="128">
        <v>39290</v>
      </c>
      <c r="B11838" s="328" t="s">
        <v>46753</v>
      </c>
      <c r="C11838" s="128" t="s">
        <v>19428</v>
      </c>
      <c r="D11838" s="128" t="s">
        <v>38023</v>
      </c>
    </row>
    <row r="11839" spans="1:4" ht="15" customHeight="1">
      <c r="A11839" s="128">
        <v>39291</v>
      </c>
      <c r="B11839" s="328" t="s">
        <v>46754</v>
      </c>
      <c r="C11839" s="128" t="s">
        <v>19428</v>
      </c>
      <c r="D11839" s="128" t="s">
        <v>37036</v>
      </c>
    </row>
    <row r="11840" spans="1:4" ht="15" customHeight="1">
      <c r="A11840" s="128">
        <v>20174</v>
      </c>
      <c r="B11840" s="328" t="s">
        <v>46755</v>
      </c>
      <c r="C11840" s="128" t="s">
        <v>19428</v>
      </c>
      <c r="D11840" s="128" t="s">
        <v>40802</v>
      </c>
    </row>
    <row r="11841" spans="1:4" ht="15" customHeight="1">
      <c r="A11841" s="128">
        <v>41892</v>
      </c>
      <c r="B11841" s="328" t="s">
        <v>46756</v>
      </c>
      <c r="C11841" s="128" t="s">
        <v>19428</v>
      </c>
      <c r="D11841" s="128" t="s">
        <v>22044</v>
      </c>
    </row>
    <row r="11842" spans="1:4" ht="15" customHeight="1">
      <c r="A11842" s="128">
        <v>7048</v>
      </c>
      <c r="B11842" s="328" t="s">
        <v>46757</v>
      </c>
      <c r="C11842" s="128" t="s">
        <v>19428</v>
      </c>
      <c r="D11842" s="128" t="s">
        <v>19075</v>
      </c>
    </row>
    <row r="11843" spans="1:4" ht="15" customHeight="1">
      <c r="A11843" s="128">
        <v>7088</v>
      </c>
      <c r="B11843" s="328" t="s">
        <v>46758</v>
      </c>
      <c r="C11843" s="128" t="s">
        <v>19428</v>
      </c>
      <c r="D11843" s="128" t="s">
        <v>18885</v>
      </c>
    </row>
    <row r="11844" spans="1:4" ht="15" customHeight="1">
      <c r="A11844" s="128">
        <v>20179</v>
      </c>
      <c r="B11844" s="328" t="s">
        <v>46759</v>
      </c>
      <c r="C11844" s="128" t="s">
        <v>19428</v>
      </c>
      <c r="D11844" s="128" t="s">
        <v>48642</v>
      </c>
    </row>
    <row r="11845" spans="1:4" ht="15" customHeight="1">
      <c r="A11845" s="128">
        <v>20178</v>
      </c>
      <c r="B11845" s="328" t="s">
        <v>46760</v>
      </c>
      <c r="C11845" s="128" t="s">
        <v>19428</v>
      </c>
      <c r="D11845" s="128" t="s">
        <v>48643</v>
      </c>
    </row>
    <row r="11846" spans="1:4" ht="15" customHeight="1">
      <c r="A11846" s="128">
        <v>20180</v>
      </c>
      <c r="B11846" s="328" t="s">
        <v>46761</v>
      </c>
      <c r="C11846" s="128" t="s">
        <v>19428</v>
      </c>
      <c r="D11846" s="128" t="s">
        <v>48644</v>
      </c>
    </row>
    <row r="11847" spans="1:4" ht="15" customHeight="1">
      <c r="A11847" s="128">
        <v>20181</v>
      </c>
      <c r="B11847" s="328" t="s">
        <v>46762</v>
      </c>
      <c r="C11847" s="128" t="s">
        <v>19428</v>
      </c>
      <c r="D11847" s="128" t="s">
        <v>48645</v>
      </c>
    </row>
    <row r="11848" spans="1:4" ht="15" customHeight="1">
      <c r="A11848" s="128">
        <v>20177</v>
      </c>
      <c r="B11848" s="328" t="s">
        <v>46763</v>
      </c>
      <c r="C11848" s="128" t="s">
        <v>19428</v>
      </c>
      <c r="D11848" s="128" t="s">
        <v>18523</v>
      </c>
    </row>
    <row r="11849" spans="1:4" ht="15" customHeight="1">
      <c r="A11849" s="128">
        <v>7082</v>
      </c>
      <c r="B11849" s="328" t="s">
        <v>46764</v>
      </c>
      <c r="C11849" s="128" t="s">
        <v>19428</v>
      </c>
      <c r="D11849" s="128" t="s">
        <v>38265</v>
      </c>
    </row>
    <row r="11850" spans="1:4" ht="15" customHeight="1">
      <c r="A11850" s="128">
        <v>42707</v>
      </c>
      <c r="B11850" s="328" t="s">
        <v>46765</v>
      </c>
      <c r="C11850" s="128" t="s">
        <v>19428</v>
      </c>
      <c r="D11850" s="128" t="s">
        <v>21688</v>
      </c>
    </row>
    <row r="11851" spans="1:4" ht="15" customHeight="1">
      <c r="A11851" s="128">
        <v>7069</v>
      </c>
      <c r="B11851" s="328" t="s">
        <v>46766</v>
      </c>
      <c r="C11851" s="128" t="s">
        <v>19428</v>
      </c>
      <c r="D11851" s="128" t="s">
        <v>38266</v>
      </c>
    </row>
    <row r="11852" spans="1:4" ht="15" customHeight="1">
      <c r="A11852" s="128">
        <v>42708</v>
      </c>
      <c r="B11852" s="328" t="s">
        <v>46767</v>
      </c>
      <c r="C11852" s="128" t="s">
        <v>19428</v>
      </c>
      <c r="D11852" s="128" t="s">
        <v>18953</v>
      </c>
    </row>
    <row r="11853" spans="1:4" ht="15" customHeight="1">
      <c r="A11853" s="128">
        <v>7070</v>
      </c>
      <c r="B11853" s="328" t="s">
        <v>46768</v>
      </c>
      <c r="C11853" s="128" t="s">
        <v>19428</v>
      </c>
      <c r="D11853" s="128" t="s">
        <v>38267</v>
      </c>
    </row>
    <row r="11854" spans="1:4" ht="15" customHeight="1">
      <c r="A11854" s="128">
        <v>42709</v>
      </c>
      <c r="B11854" s="328" t="s">
        <v>46769</v>
      </c>
      <c r="C11854" s="128" t="s">
        <v>19428</v>
      </c>
      <c r="D11854" s="128" t="s">
        <v>38268</v>
      </c>
    </row>
    <row r="11855" spans="1:4" ht="15" customHeight="1">
      <c r="A11855" s="128">
        <v>42710</v>
      </c>
      <c r="B11855" s="328" t="s">
        <v>46770</v>
      </c>
      <c r="C11855" s="128" t="s">
        <v>19428</v>
      </c>
      <c r="D11855" s="128" t="s">
        <v>38269</v>
      </c>
    </row>
    <row r="11856" spans="1:4" ht="15" customHeight="1">
      <c r="A11856" s="128">
        <v>42716</v>
      </c>
      <c r="B11856" s="328" t="s">
        <v>46771</v>
      </c>
      <c r="C11856" s="128" t="s">
        <v>19428</v>
      </c>
      <c r="D11856" s="128" t="s">
        <v>38270</v>
      </c>
    </row>
    <row r="11857" spans="1:4" ht="15" customHeight="1">
      <c r="A11857" s="128">
        <v>20172</v>
      </c>
      <c r="B11857" s="328" t="s">
        <v>46772</v>
      </c>
      <c r="C11857" s="128" t="s">
        <v>19428</v>
      </c>
      <c r="D11857" s="128" t="s">
        <v>38271</v>
      </c>
    </row>
    <row r="11858" spans="1:4" ht="15" customHeight="1">
      <c r="A11858" s="128">
        <v>40945</v>
      </c>
      <c r="B11858" s="328" t="s">
        <v>46773</v>
      </c>
      <c r="C11858" s="128" t="s">
        <v>19434</v>
      </c>
      <c r="D11858" s="128" t="s">
        <v>19297</v>
      </c>
    </row>
    <row r="11859" spans="1:4" ht="15" customHeight="1">
      <c r="A11859" s="128">
        <v>40946</v>
      </c>
      <c r="B11859" s="328" t="s">
        <v>46774</v>
      </c>
      <c r="C11859" s="128" t="s">
        <v>19435</v>
      </c>
      <c r="D11859" s="128" t="s">
        <v>48646</v>
      </c>
    </row>
    <row r="11860" spans="1:4" ht="15" customHeight="1">
      <c r="A11860" s="128">
        <v>7153</v>
      </c>
      <c r="B11860" s="328" t="s">
        <v>46775</v>
      </c>
      <c r="C11860" s="128" t="s">
        <v>19434</v>
      </c>
      <c r="D11860" s="128" t="s">
        <v>21794</v>
      </c>
    </row>
    <row r="11861" spans="1:4" ht="15" customHeight="1">
      <c r="A11861" s="128">
        <v>41089</v>
      </c>
      <c r="B11861" s="328" t="s">
        <v>46776</v>
      </c>
      <c r="C11861" s="128" t="s">
        <v>19435</v>
      </c>
      <c r="D11861" s="128" t="s">
        <v>38272</v>
      </c>
    </row>
    <row r="11862" spans="1:4" ht="15" customHeight="1">
      <c r="A11862" s="128">
        <v>40943</v>
      </c>
      <c r="B11862" s="328" t="s">
        <v>46777</v>
      </c>
      <c r="C11862" s="128" t="s">
        <v>19434</v>
      </c>
      <c r="D11862" s="128" t="s">
        <v>38273</v>
      </c>
    </row>
    <row r="11863" spans="1:4" ht="15" customHeight="1">
      <c r="A11863" s="128">
        <v>40944</v>
      </c>
      <c r="B11863" s="328" t="s">
        <v>46778</v>
      </c>
      <c r="C11863" s="128" t="s">
        <v>19435</v>
      </c>
      <c r="D11863" s="128" t="s">
        <v>38274</v>
      </c>
    </row>
    <row r="11864" spans="1:4" ht="15" customHeight="1">
      <c r="A11864" s="128">
        <v>6175</v>
      </c>
      <c r="B11864" s="328" t="s">
        <v>46779</v>
      </c>
      <c r="C11864" s="128" t="s">
        <v>19434</v>
      </c>
      <c r="D11864" s="128" t="s">
        <v>36429</v>
      </c>
    </row>
    <row r="11865" spans="1:4" ht="15" customHeight="1">
      <c r="A11865" s="128">
        <v>41092</v>
      </c>
      <c r="B11865" s="328" t="s">
        <v>46780</v>
      </c>
      <c r="C11865" s="128" t="s">
        <v>19435</v>
      </c>
      <c r="D11865" s="128" t="s">
        <v>48647</v>
      </c>
    </row>
    <row r="11866" spans="1:4" ht="15" customHeight="1">
      <c r="A11866" s="128">
        <v>37712</v>
      </c>
      <c r="B11866" s="328" t="s">
        <v>46781</v>
      </c>
      <c r="C11866" s="128" t="s">
        <v>19429</v>
      </c>
      <c r="D11866" s="128" t="s">
        <v>38275</v>
      </c>
    </row>
    <row r="11867" spans="1:4" ht="15" customHeight="1">
      <c r="A11867" s="128">
        <v>34547</v>
      </c>
      <c r="B11867" s="328" t="s">
        <v>46782</v>
      </c>
      <c r="C11867" s="128" t="s">
        <v>19430</v>
      </c>
      <c r="D11867" s="128" t="s">
        <v>19111</v>
      </c>
    </row>
    <row r="11868" spans="1:4" ht="15" customHeight="1">
      <c r="A11868" s="128">
        <v>34548</v>
      </c>
      <c r="B11868" s="328" t="s">
        <v>46783</v>
      </c>
      <c r="C11868" s="128" t="s">
        <v>19430</v>
      </c>
      <c r="D11868" s="128" t="s">
        <v>18839</v>
      </c>
    </row>
    <row r="11869" spans="1:4" ht="15" customHeight="1">
      <c r="A11869" s="128">
        <v>34558</v>
      </c>
      <c r="B11869" s="328" t="s">
        <v>46784</v>
      </c>
      <c r="C11869" s="128" t="s">
        <v>19430</v>
      </c>
      <c r="D11869" s="128" t="s">
        <v>18940</v>
      </c>
    </row>
    <row r="11870" spans="1:4" ht="15" customHeight="1">
      <c r="A11870" s="128">
        <v>34550</v>
      </c>
      <c r="B11870" s="328" t="s">
        <v>46785</v>
      </c>
      <c r="C11870" s="128" t="s">
        <v>19430</v>
      </c>
      <c r="D11870" s="128" t="s">
        <v>19694</v>
      </c>
    </row>
    <row r="11871" spans="1:4" ht="15" customHeight="1">
      <c r="A11871" s="128">
        <v>34557</v>
      </c>
      <c r="B11871" s="328" t="s">
        <v>46786</v>
      </c>
      <c r="C11871" s="128" t="s">
        <v>19430</v>
      </c>
      <c r="D11871" s="128" t="s">
        <v>48084</v>
      </c>
    </row>
    <row r="11872" spans="1:4" ht="15" customHeight="1">
      <c r="A11872" s="128">
        <v>37411</v>
      </c>
      <c r="B11872" s="328" t="s">
        <v>46787</v>
      </c>
      <c r="C11872" s="128" t="s">
        <v>19429</v>
      </c>
      <c r="D11872" s="128" t="s">
        <v>40903</v>
      </c>
    </row>
    <row r="11873" spans="1:4" ht="15" customHeight="1">
      <c r="A11873" s="128">
        <v>39508</v>
      </c>
      <c r="B11873" s="328" t="s">
        <v>46788</v>
      </c>
      <c r="C11873" s="128" t="s">
        <v>19429</v>
      </c>
      <c r="D11873" s="128" t="s">
        <v>48648</v>
      </c>
    </row>
    <row r="11874" spans="1:4" ht="15" customHeight="1">
      <c r="A11874" s="128">
        <v>39507</v>
      </c>
      <c r="B11874" s="328" t="s">
        <v>46789</v>
      </c>
      <c r="C11874" s="128" t="s">
        <v>19429</v>
      </c>
      <c r="D11874" s="128" t="s">
        <v>19287</v>
      </c>
    </row>
    <row r="11875" spans="1:4" ht="15" customHeight="1">
      <c r="A11875" s="128">
        <v>7155</v>
      </c>
      <c r="B11875" s="328" t="s">
        <v>46790</v>
      </c>
      <c r="C11875" s="128" t="s">
        <v>19429</v>
      </c>
      <c r="D11875" s="128" t="s">
        <v>37077</v>
      </c>
    </row>
    <row r="11876" spans="1:4" ht="15" customHeight="1">
      <c r="A11876" s="128">
        <v>42406</v>
      </c>
      <c r="B11876" s="328" t="s">
        <v>46791</v>
      </c>
      <c r="C11876" s="128" t="s">
        <v>19429</v>
      </c>
      <c r="D11876" s="128" t="s">
        <v>36476</v>
      </c>
    </row>
    <row r="11877" spans="1:4" ht="15" customHeight="1">
      <c r="A11877" s="128">
        <v>7156</v>
      </c>
      <c r="B11877" s="328" t="s">
        <v>46792</v>
      </c>
      <c r="C11877" s="128" t="s">
        <v>19429</v>
      </c>
      <c r="D11877" s="128" t="s">
        <v>42193</v>
      </c>
    </row>
    <row r="11878" spans="1:4" ht="15" customHeight="1">
      <c r="A11878" s="128">
        <v>43127</v>
      </c>
      <c r="B11878" s="328" t="s">
        <v>46793</v>
      </c>
      <c r="C11878" s="128" t="s">
        <v>19429</v>
      </c>
      <c r="D11878" s="128" t="s">
        <v>48649</v>
      </c>
    </row>
    <row r="11879" spans="1:4" ht="15" customHeight="1">
      <c r="A11879" s="128">
        <v>10917</v>
      </c>
      <c r="B11879" s="328" t="s">
        <v>46794</v>
      </c>
      <c r="C11879" s="128" t="s">
        <v>19429</v>
      </c>
      <c r="D11879" s="128" t="s">
        <v>48650</v>
      </c>
    </row>
    <row r="11880" spans="1:4" ht="15" customHeight="1">
      <c r="A11880" s="128">
        <v>21141</v>
      </c>
      <c r="B11880" s="328" t="s">
        <v>46795</v>
      </c>
      <c r="C11880" s="128" t="s">
        <v>19429</v>
      </c>
      <c r="D11880" s="128" t="s">
        <v>40366</v>
      </c>
    </row>
    <row r="11881" spans="1:4" ht="15" customHeight="1">
      <c r="A11881" s="128">
        <v>39509</v>
      </c>
      <c r="B11881" s="328" t="s">
        <v>46796</v>
      </c>
      <c r="C11881" s="128" t="s">
        <v>19429</v>
      </c>
      <c r="D11881" s="128" t="s">
        <v>37072</v>
      </c>
    </row>
    <row r="11882" spans="1:4" ht="15" customHeight="1">
      <c r="A11882" s="128">
        <v>44529</v>
      </c>
      <c r="B11882" s="328" t="s">
        <v>46797</v>
      </c>
      <c r="C11882" s="128" t="s">
        <v>19429</v>
      </c>
      <c r="D11882" s="128" t="s">
        <v>37635</v>
      </c>
    </row>
    <row r="11883" spans="1:4" ht="15" customHeight="1">
      <c r="A11883" s="128">
        <v>7167</v>
      </c>
      <c r="B11883" s="328" t="s">
        <v>46798</v>
      </c>
      <c r="C11883" s="128" t="s">
        <v>19429</v>
      </c>
      <c r="D11883" s="128" t="s">
        <v>41584</v>
      </c>
    </row>
    <row r="11884" spans="1:4" ht="15" customHeight="1">
      <c r="A11884" s="128">
        <v>10928</v>
      </c>
      <c r="B11884" s="328" t="s">
        <v>46799</v>
      </c>
      <c r="C11884" s="128" t="s">
        <v>19429</v>
      </c>
      <c r="D11884" s="128" t="s">
        <v>36811</v>
      </c>
    </row>
    <row r="11885" spans="1:4" ht="15" customHeight="1">
      <c r="A11885" s="128">
        <v>10933</v>
      </c>
      <c r="B11885" s="328" t="s">
        <v>46800</v>
      </c>
      <c r="C11885" s="128" t="s">
        <v>19429</v>
      </c>
      <c r="D11885" s="128" t="s">
        <v>38381</v>
      </c>
    </row>
    <row r="11886" spans="1:4" ht="15" customHeight="1">
      <c r="A11886" s="128">
        <v>7158</v>
      </c>
      <c r="B11886" s="328" t="s">
        <v>46801</v>
      </c>
      <c r="C11886" s="128" t="s">
        <v>19429</v>
      </c>
      <c r="D11886" s="128" t="s">
        <v>18716</v>
      </c>
    </row>
    <row r="11887" spans="1:4" ht="15" customHeight="1">
      <c r="A11887" s="128">
        <v>10927</v>
      </c>
      <c r="B11887" s="328" t="s">
        <v>46802</v>
      </c>
      <c r="C11887" s="128" t="s">
        <v>19429</v>
      </c>
      <c r="D11887" s="128" t="s">
        <v>37615</v>
      </c>
    </row>
    <row r="11888" spans="1:4" ht="15" customHeight="1">
      <c r="A11888" s="128">
        <v>7162</v>
      </c>
      <c r="B11888" s="328" t="s">
        <v>46803</v>
      </c>
      <c r="C11888" s="128" t="s">
        <v>19429</v>
      </c>
      <c r="D11888" s="128" t="s">
        <v>48651</v>
      </c>
    </row>
    <row r="11889" spans="1:4" ht="15" customHeight="1">
      <c r="A11889" s="128">
        <v>10932</v>
      </c>
      <c r="B11889" s="328" t="s">
        <v>46804</v>
      </c>
      <c r="C11889" s="128" t="s">
        <v>19429</v>
      </c>
      <c r="D11889" s="128" t="s">
        <v>48652</v>
      </c>
    </row>
    <row r="11890" spans="1:4" ht="15" customHeight="1">
      <c r="A11890" s="128">
        <v>10937</v>
      </c>
      <c r="B11890" s="328" t="s">
        <v>46805</v>
      </c>
      <c r="C11890" s="128" t="s">
        <v>19429</v>
      </c>
      <c r="D11890" s="128" t="s">
        <v>47907</v>
      </c>
    </row>
    <row r="11891" spans="1:4" ht="15" customHeight="1">
      <c r="A11891" s="128">
        <v>10935</v>
      </c>
      <c r="B11891" s="328" t="s">
        <v>46806</v>
      </c>
      <c r="C11891" s="128" t="s">
        <v>19429</v>
      </c>
      <c r="D11891" s="128" t="s">
        <v>41933</v>
      </c>
    </row>
    <row r="11892" spans="1:4" ht="15" customHeight="1">
      <c r="A11892" s="128">
        <v>10931</v>
      </c>
      <c r="B11892" s="328" t="s">
        <v>46807</v>
      </c>
      <c r="C11892" s="128" t="s">
        <v>19429</v>
      </c>
      <c r="D11892" s="128" t="s">
        <v>48650</v>
      </c>
    </row>
    <row r="11893" spans="1:4" ht="15" customHeight="1">
      <c r="A11893" s="128">
        <v>7164</v>
      </c>
      <c r="B11893" s="328" t="s">
        <v>46808</v>
      </c>
      <c r="C11893" s="128" t="s">
        <v>19429</v>
      </c>
      <c r="D11893" s="128" t="s">
        <v>37740</v>
      </c>
    </row>
    <row r="11894" spans="1:4" ht="15" customHeight="1">
      <c r="A11894" s="128">
        <v>36887</v>
      </c>
      <c r="B11894" s="328" t="s">
        <v>46809</v>
      </c>
      <c r="C11894" s="128" t="s">
        <v>19429</v>
      </c>
      <c r="D11894" s="128" t="s">
        <v>19447</v>
      </c>
    </row>
    <row r="11895" spans="1:4" ht="15" customHeight="1">
      <c r="A11895" s="128">
        <v>34630</v>
      </c>
      <c r="B11895" s="328" t="s">
        <v>46810</v>
      </c>
      <c r="C11895" s="128" t="s">
        <v>19428</v>
      </c>
      <c r="D11895" s="128" t="s">
        <v>38278</v>
      </c>
    </row>
    <row r="11896" spans="1:4" ht="15" customHeight="1">
      <c r="A11896" s="128">
        <v>7161</v>
      </c>
      <c r="B11896" s="328" t="s">
        <v>46811</v>
      </c>
      <c r="C11896" s="128" t="s">
        <v>19429</v>
      </c>
      <c r="D11896" s="128" t="s">
        <v>18528</v>
      </c>
    </row>
    <row r="11897" spans="1:4" ht="15" customHeight="1">
      <c r="A11897" s="128">
        <v>7170</v>
      </c>
      <c r="B11897" s="328" t="s">
        <v>46812</v>
      </c>
      <c r="C11897" s="128" t="s">
        <v>19429</v>
      </c>
      <c r="D11897" s="128" t="s">
        <v>18630</v>
      </c>
    </row>
    <row r="11898" spans="1:4" ht="15" customHeight="1">
      <c r="A11898" s="128">
        <v>37524</v>
      </c>
      <c r="B11898" s="328" t="s">
        <v>46813</v>
      </c>
      <c r="C11898" s="128" t="s">
        <v>19430</v>
      </c>
      <c r="D11898" s="128" t="s">
        <v>19357</v>
      </c>
    </row>
    <row r="11899" spans="1:4" ht="15" customHeight="1">
      <c r="A11899" s="128">
        <v>37525</v>
      </c>
      <c r="B11899" s="328" t="s">
        <v>46814</v>
      </c>
      <c r="C11899" s="128" t="s">
        <v>19430</v>
      </c>
      <c r="D11899" s="128" t="s">
        <v>18586</v>
      </c>
    </row>
    <row r="11900" spans="1:4" ht="15" customHeight="1">
      <c r="A11900" s="128">
        <v>36789</v>
      </c>
      <c r="B11900" s="328" t="s">
        <v>46815</v>
      </c>
      <c r="C11900" s="128" t="s">
        <v>19428</v>
      </c>
      <c r="D11900" s="128" t="s">
        <v>36652</v>
      </c>
    </row>
    <row r="11901" spans="1:4" ht="15" customHeight="1">
      <c r="A11901" s="128">
        <v>7173</v>
      </c>
      <c r="B11901" s="328" t="s">
        <v>46816</v>
      </c>
      <c r="C11901" s="128" t="s">
        <v>19438</v>
      </c>
      <c r="D11901" s="128" t="s">
        <v>38280</v>
      </c>
    </row>
    <row r="11902" spans="1:4" ht="15" customHeight="1">
      <c r="A11902" s="128">
        <v>7175</v>
      </c>
      <c r="B11902" s="328" t="s">
        <v>46817</v>
      </c>
      <c r="C11902" s="128" t="s">
        <v>19428</v>
      </c>
      <c r="D11902" s="128" t="s">
        <v>19336</v>
      </c>
    </row>
    <row r="11903" spans="1:4" ht="15" customHeight="1">
      <c r="A11903" s="128">
        <v>40741</v>
      </c>
      <c r="B11903" s="328" t="s">
        <v>46818</v>
      </c>
      <c r="C11903" s="128" t="s">
        <v>19428</v>
      </c>
      <c r="D11903" s="128" t="s">
        <v>22036</v>
      </c>
    </row>
    <row r="11904" spans="1:4" ht="15" customHeight="1">
      <c r="A11904" s="128">
        <v>7184</v>
      </c>
      <c r="B11904" s="328" t="s">
        <v>46819</v>
      </c>
      <c r="C11904" s="128" t="s">
        <v>19429</v>
      </c>
      <c r="D11904" s="128" t="s">
        <v>37009</v>
      </c>
    </row>
    <row r="11905" spans="1:4" ht="15" customHeight="1">
      <c r="A11905" s="128">
        <v>34458</v>
      </c>
      <c r="B11905" s="328" t="s">
        <v>46820</v>
      </c>
      <c r="C11905" s="128" t="s">
        <v>19428</v>
      </c>
      <c r="D11905" s="128" t="s">
        <v>19924</v>
      </c>
    </row>
    <row r="11906" spans="1:4" ht="15" customHeight="1">
      <c r="A11906" s="128">
        <v>34464</v>
      </c>
      <c r="B11906" s="328" t="s">
        <v>46821</v>
      </c>
      <c r="C11906" s="128" t="s">
        <v>19428</v>
      </c>
      <c r="D11906" s="128" t="s">
        <v>19925</v>
      </c>
    </row>
    <row r="11907" spans="1:4" ht="15" customHeight="1">
      <c r="A11907" s="128">
        <v>34468</v>
      </c>
      <c r="B11907" s="328" t="s">
        <v>46822</v>
      </c>
      <c r="C11907" s="128" t="s">
        <v>19428</v>
      </c>
      <c r="D11907" s="128" t="s">
        <v>19926</v>
      </c>
    </row>
    <row r="11908" spans="1:4" ht="15" customHeight="1">
      <c r="A11908" s="128">
        <v>34473</v>
      </c>
      <c r="B11908" s="328" t="s">
        <v>46823</v>
      </c>
      <c r="C11908" s="128" t="s">
        <v>19428</v>
      </c>
      <c r="D11908" s="128" t="s">
        <v>19927</v>
      </c>
    </row>
    <row r="11909" spans="1:4" ht="15" customHeight="1">
      <c r="A11909" s="128">
        <v>34480</v>
      </c>
      <c r="B11909" s="328" t="s">
        <v>46824</v>
      </c>
      <c r="C11909" s="128" t="s">
        <v>19428</v>
      </c>
      <c r="D11909" s="128" t="s">
        <v>19928</v>
      </c>
    </row>
    <row r="11910" spans="1:4" ht="15" customHeight="1">
      <c r="A11910" s="128">
        <v>34486</v>
      </c>
      <c r="B11910" s="328" t="s">
        <v>46825</v>
      </c>
      <c r="C11910" s="128" t="s">
        <v>19428</v>
      </c>
      <c r="D11910" s="128" t="s">
        <v>19929</v>
      </c>
    </row>
    <row r="11911" spans="1:4" ht="15" customHeight="1">
      <c r="A11911" s="128">
        <v>7190</v>
      </c>
      <c r="B11911" s="328" t="s">
        <v>46826</v>
      </c>
      <c r="C11911" s="128" t="s">
        <v>19428</v>
      </c>
      <c r="D11911" s="128" t="s">
        <v>19896</v>
      </c>
    </row>
    <row r="11912" spans="1:4" ht="15" customHeight="1">
      <c r="A11912" s="128">
        <v>34417</v>
      </c>
      <c r="B11912" s="328" t="s">
        <v>46827</v>
      </c>
      <c r="C11912" s="128" t="s">
        <v>19428</v>
      </c>
      <c r="D11912" s="128" t="s">
        <v>19930</v>
      </c>
    </row>
    <row r="11913" spans="1:4" ht="15" customHeight="1">
      <c r="A11913" s="128">
        <v>7213</v>
      </c>
      <c r="B11913" s="328" t="s">
        <v>46828</v>
      </c>
      <c r="C11913" s="128" t="s">
        <v>19429</v>
      </c>
      <c r="D11913" s="128" t="s">
        <v>19051</v>
      </c>
    </row>
    <row r="11914" spans="1:4" ht="15" customHeight="1">
      <c r="A11914" s="128">
        <v>7195</v>
      </c>
      <c r="B11914" s="328" t="s">
        <v>46829</v>
      </c>
      <c r="C11914" s="128" t="s">
        <v>19428</v>
      </c>
      <c r="D11914" s="128" t="s">
        <v>19931</v>
      </c>
    </row>
    <row r="11915" spans="1:4" ht="15" customHeight="1">
      <c r="A11915" s="128">
        <v>7186</v>
      </c>
      <c r="B11915" s="328" t="s">
        <v>46830</v>
      </c>
      <c r="C11915" s="128" t="s">
        <v>19428</v>
      </c>
      <c r="D11915" s="128" t="s">
        <v>18510</v>
      </c>
    </row>
    <row r="11916" spans="1:4" ht="15" customHeight="1">
      <c r="A11916" s="128">
        <v>7194</v>
      </c>
      <c r="B11916" s="328" t="s">
        <v>46831</v>
      </c>
      <c r="C11916" s="128" t="s">
        <v>19429</v>
      </c>
      <c r="D11916" s="128" t="s">
        <v>19932</v>
      </c>
    </row>
    <row r="11917" spans="1:4" ht="15" customHeight="1">
      <c r="A11917" s="128">
        <v>7197</v>
      </c>
      <c r="B11917" s="328" t="s">
        <v>46832</v>
      </c>
      <c r="C11917" s="128" t="s">
        <v>19428</v>
      </c>
      <c r="D11917" s="128" t="s">
        <v>19933</v>
      </c>
    </row>
    <row r="11918" spans="1:4" ht="15" customHeight="1">
      <c r="A11918" s="128">
        <v>7192</v>
      </c>
      <c r="B11918" s="328" t="s">
        <v>46833</v>
      </c>
      <c r="C11918" s="128" t="s">
        <v>19428</v>
      </c>
      <c r="D11918" s="128" t="s">
        <v>19215</v>
      </c>
    </row>
    <row r="11919" spans="1:4" ht="15" customHeight="1">
      <c r="A11919" s="128">
        <v>7193</v>
      </c>
      <c r="B11919" s="328" t="s">
        <v>46834</v>
      </c>
      <c r="C11919" s="128" t="s">
        <v>19428</v>
      </c>
      <c r="D11919" s="128" t="s">
        <v>19934</v>
      </c>
    </row>
    <row r="11920" spans="1:4" ht="15" customHeight="1">
      <c r="A11920" s="128">
        <v>7189</v>
      </c>
      <c r="B11920" s="328" t="s">
        <v>46835</v>
      </c>
      <c r="C11920" s="128" t="s">
        <v>19428</v>
      </c>
      <c r="D11920" s="128" t="s">
        <v>19935</v>
      </c>
    </row>
    <row r="11921" spans="1:4" ht="15" customHeight="1">
      <c r="A11921" s="128">
        <v>34402</v>
      </c>
      <c r="B11921" s="328" t="s">
        <v>46836</v>
      </c>
      <c r="C11921" s="128" t="s">
        <v>19428</v>
      </c>
      <c r="D11921" s="128" t="s">
        <v>19219</v>
      </c>
    </row>
    <row r="11922" spans="1:4" ht="15" customHeight="1">
      <c r="A11922" s="128">
        <v>7245</v>
      </c>
      <c r="B11922" s="328" t="s">
        <v>46837</v>
      </c>
      <c r="C11922" s="128" t="s">
        <v>19428</v>
      </c>
      <c r="D11922" s="128" t="s">
        <v>19784</v>
      </c>
    </row>
    <row r="11923" spans="1:4" ht="15" customHeight="1">
      <c r="A11923" s="128">
        <v>34425</v>
      </c>
      <c r="B11923" s="328" t="s">
        <v>46838</v>
      </c>
      <c r="C11923" s="128" t="s">
        <v>19428</v>
      </c>
      <c r="D11923" s="128" t="s">
        <v>19936</v>
      </c>
    </row>
    <row r="11924" spans="1:4" ht="15" customHeight="1">
      <c r="A11924" s="128">
        <v>7223</v>
      </c>
      <c r="B11924" s="328" t="s">
        <v>46839</v>
      </c>
      <c r="C11924" s="128" t="s">
        <v>19428</v>
      </c>
      <c r="D11924" s="128" t="s">
        <v>19873</v>
      </c>
    </row>
    <row r="11925" spans="1:4" ht="15" customHeight="1">
      <c r="A11925" s="128">
        <v>7234</v>
      </c>
      <c r="B11925" s="328" t="s">
        <v>46840</v>
      </c>
      <c r="C11925" s="128" t="s">
        <v>19428</v>
      </c>
      <c r="D11925" s="128" t="s">
        <v>19937</v>
      </c>
    </row>
    <row r="11926" spans="1:4" ht="15" customHeight="1">
      <c r="A11926" s="128">
        <v>7224</v>
      </c>
      <c r="B11926" s="328" t="s">
        <v>46841</v>
      </c>
      <c r="C11926" s="128" t="s">
        <v>19428</v>
      </c>
      <c r="D11926" s="128" t="s">
        <v>19938</v>
      </c>
    </row>
    <row r="11927" spans="1:4" ht="15" customHeight="1">
      <c r="A11927" s="128">
        <v>7225</v>
      </c>
      <c r="B11927" s="328" t="s">
        <v>46842</v>
      </c>
      <c r="C11927" s="128" t="s">
        <v>19428</v>
      </c>
      <c r="D11927" s="128" t="s">
        <v>19939</v>
      </c>
    </row>
    <row r="11928" spans="1:4" ht="15" customHeight="1">
      <c r="A11928" s="128">
        <v>7226</v>
      </c>
      <c r="B11928" s="328" t="s">
        <v>46843</v>
      </c>
      <c r="C11928" s="128" t="s">
        <v>19428</v>
      </c>
      <c r="D11928" s="128" t="s">
        <v>19940</v>
      </c>
    </row>
    <row r="11929" spans="1:4" ht="15" customHeight="1">
      <c r="A11929" s="128">
        <v>7227</v>
      </c>
      <c r="B11929" s="328" t="s">
        <v>46844</v>
      </c>
      <c r="C11929" s="128" t="s">
        <v>19428</v>
      </c>
      <c r="D11929" s="128" t="s">
        <v>19941</v>
      </c>
    </row>
    <row r="11930" spans="1:4" ht="15" customHeight="1">
      <c r="A11930" s="128">
        <v>7212</v>
      </c>
      <c r="B11930" s="328" t="s">
        <v>46845</v>
      </c>
      <c r="C11930" s="128" t="s">
        <v>19428</v>
      </c>
      <c r="D11930" s="128" t="s">
        <v>19942</v>
      </c>
    </row>
    <row r="11931" spans="1:4" ht="15" customHeight="1">
      <c r="A11931" s="128">
        <v>7229</v>
      </c>
      <c r="B11931" s="328" t="s">
        <v>46846</v>
      </c>
      <c r="C11931" s="128" t="s">
        <v>19428</v>
      </c>
      <c r="D11931" s="128" t="s">
        <v>18441</v>
      </c>
    </row>
    <row r="11932" spans="1:4" ht="15" customHeight="1">
      <c r="A11932" s="128">
        <v>7230</v>
      </c>
      <c r="B11932" s="328" t="s">
        <v>46847</v>
      </c>
      <c r="C11932" s="128" t="s">
        <v>19428</v>
      </c>
      <c r="D11932" s="128" t="s">
        <v>19943</v>
      </c>
    </row>
    <row r="11933" spans="1:4" ht="15" customHeight="1">
      <c r="A11933" s="128">
        <v>7231</v>
      </c>
      <c r="B11933" s="328" t="s">
        <v>46848</v>
      </c>
      <c r="C11933" s="128" t="s">
        <v>19428</v>
      </c>
      <c r="D11933" s="128" t="s">
        <v>19944</v>
      </c>
    </row>
    <row r="11934" spans="1:4" ht="15" customHeight="1">
      <c r="A11934" s="128">
        <v>7220</v>
      </c>
      <c r="B11934" s="328" t="s">
        <v>46849</v>
      </c>
      <c r="C11934" s="128" t="s">
        <v>19428</v>
      </c>
      <c r="D11934" s="128" t="s">
        <v>19945</v>
      </c>
    </row>
    <row r="11935" spans="1:4" ht="15" customHeight="1">
      <c r="A11935" s="128">
        <v>34447</v>
      </c>
      <c r="B11935" s="328" t="s">
        <v>46850</v>
      </c>
      <c r="C11935" s="128" t="s">
        <v>19428</v>
      </c>
      <c r="D11935" s="128" t="s">
        <v>19946</v>
      </c>
    </row>
    <row r="11936" spans="1:4" ht="15" customHeight="1">
      <c r="A11936" s="128">
        <v>7233</v>
      </c>
      <c r="B11936" s="328" t="s">
        <v>46851</v>
      </c>
      <c r="C11936" s="128" t="s">
        <v>19428</v>
      </c>
      <c r="D11936" s="128" t="s">
        <v>19947</v>
      </c>
    </row>
    <row r="11937" spans="1:4" ht="15" customHeight="1">
      <c r="A11937" s="128">
        <v>40740</v>
      </c>
      <c r="B11937" s="328" t="s">
        <v>46852</v>
      </c>
      <c r="C11937" s="128" t="s">
        <v>19429</v>
      </c>
      <c r="D11937" s="128" t="s">
        <v>48653</v>
      </c>
    </row>
    <row r="11938" spans="1:4" ht="15" customHeight="1">
      <c r="A11938" s="128">
        <v>25007</v>
      </c>
      <c r="B11938" s="328" t="s">
        <v>46853</v>
      </c>
      <c r="C11938" s="128" t="s">
        <v>19429</v>
      </c>
      <c r="D11938" s="128" t="s">
        <v>48654</v>
      </c>
    </row>
    <row r="11939" spans="1:4" ht="15" customHeight="1">
      <c r="A11939" s="128">
        <v>43071</v>
      </c>
      <c r="B11939" s="328" t="s">
        <v>46854</v>
      </c>
      <c r="C11939" s="128" t="s">
        <v>19429</v>
      </c>
      <c r="D11939" s="128" t="s">
        <v>48655</v>
      </c>
    </row>
    <row r="11940" spans="1:4" ht="15" customHeight="1">
      <c r="A11940" s="128">
        <v>39520</v>
      </c>
      <c r="B11940" s="328" t="s">
        <v>46855</v>
      </c>
      <c r="C11940" s="128" t="s">
        <v>19429</v>
      </c>
      <c r="D11940" s="128" t="s">
        <v>40690</v>
      </c>
    </row>
    <row r="11941" spans="1:4" ht="15" customHeight="1">
      <c r="A11941" s="128">
        <v>39521</v>
      </c>
      <c r="B11941" s="328" t="s">
        <v>46856</v>
      </c>
      <c r="C11941" s="128" t="s">
        <v>19429</v>
      </c>
      <c r="D11941" s="128" t="s">
        <v>48656</v>
      </c>
    </row>
    <row r="11942" spans="1:4" ht="15" customHeight="1">
      <c r="A11942" s="128">
        <v>39522</v>
      </c>
      <c r="B11942" s="328" t="s">
        <v>46857</v>
      </c>
      <c r="C11942" s="128" t="s">
        <v>19429</v>
      </c>
      <c r="D11942" s="128" t="s">
        <v>48657</v>
      </c>
    </row>
    <row r="11943" spans="1:4" ht="15" customHeight="1">
      <c r="A11943" s="128">
        <v>7243</v>
      </c>
      <c r="B11943" s="328" t="s">
        <v>46858</v>
      </c>
      <c r="C11943" s="128" t="s">
        <v>19429</v>
      </c>
      <c r="D11943" s="128" t="s">
        <v>38262</v>
      </c>
    </row>
    <row r="11944" spans="1:4" ht="15" customHeight="1">
      <c r="A11944" s="128">
        <v>11067</v>
      </c>
      <c r="B11944" s="328" t="s">
        <v>46859</v>
      </c>
      <c r="C11944" s="128" t="s">
        <v>19428</v>
      </c>
      <c r="D11944" s="128" t="s">
        <v>38281</v>
      </c>
    </row>
    <row r="11945" spans="1:4" ht="15" customHeight="1">
      <c r="A11945" s="128">
        <v>11068</v>
      </c>
      <c r="B11945" s="328" t="s">
        <v>46860</v>
      </c>
      <c r="C11945" s="128" t="s">
        <v>19428</v>
      </c>
      <c r="D11945" s="128" t="s">
        <v>38282</v>
      </c>
    </row>
    <row r="11946" spans="1:4" ht="15" customHeight="1">
      <c r="A11946" s="128">
        <v>7246</v>
      </c>
      <c r="B11946" s="328" t="s">
        <v>46861</v>
      </c>
      <c r="C11946" s="128" t="s">
        <v>19428</v>
      </c>
      <c r="D11946" s="128" t="s">
        <v>21654</v>
      </c>
    </row>
    <row r="11947" spans="1:4" ht="15" customHeight="1">
      <c r="A11947" s="128">
        <v>41097</v>
      </c>
      <c r="B11947" s="328" t="s">
        <v>46862</v>
      </c>
      <c r="C11947" s="128" t="s">
        <v>19435</v>
      </c>
      <c r="D11947" s="128" t="s">
        <v>38284</v>
      </c>
    </row>
    <row r="11948" spans="1:4" ht="15" customHeight="1">
      <c r="A11948" s="128">
        <v>12869</v>
      </c>
      <c r="B11948" s="328" t="s">
        <v>46863</v>
      </c>
      <c r="C11948" s="128" t="s">
        <v>19434</v>
      </c>
      <c r="D11948" s="128" t="s">
        <v>22065</v>
      </c>
    </row>
    <row r="11949" spans="1:4" ht="15" customHeight="1">
      <c r="A11949" s="128">
        <v>1574</v>
      </c>
      <c r="B11949" s="328" t="s">
        <v>46864</v>
      </c>
      <c r="C11949" s="128" t="s">
        <v>19428</v>
      </c>
      <c r="D11949" s="128" t="s">
        <v>19335</v>
      </c>
    </row>
    <row r="11950" spans="1:4" ht="15" customHeight="1">
      <c r="A11950" s="128">
        <v>1581</v>
      </c>
      <c r="B11950" s="328" t="s">
        <v>46865</v>
      </c>
      <c r="C11950" s="128" t="s">
        <v>19428</v>
      </c>
      <c r="D11950" s="128" t="s">
        <v>36908</v>
      </c>
    </row>
    <row r="11951" spans="1:4" ht="15" customHeight="1">
      <c r="A11951" s="128">
        <v>1575</v>
      </c>
      <c r="B11951" s="328" t="s">
        <v>46866</v>
      </c>
      <c r="C11951" s="128" t="s">
        <v>19428</v>
      </c>
      <c r="D11951" s="128" t="s">
        <v>37986</v>
      </c>
    </row>
    <row r="11952" spans="1:4" ht="15" customHeight="1">
      <c r="A11952" s="128">
        <v>1570</v>
      </c>
      <c r="B11952" s="328" t="s">
        <v>46867</v>
      </c>
      <c r="C11952" s="128" t="s">
        <v>19428</v>
      </c>
      <c r="D11952" s="128" t="s">
        <v>18551</v>
      </c>
    </row>
    <row r="11953" spans="1:4" ht="15" customHeight="1">
      <c r="A11953" s="128">
        <v>1576</v>
      </c>
      <c r="B11953" s="328" t="s">
        <v>46868</v>
      </c>
      <c r="C11953" s="128" t="s">
        <v>19428</v>
      </c>
      <c r="D11953" s="128" t="s">
        <v>19478</v>
      </c>
    </row>
    <row r="11954" spans="1:4" ht="15" customHeight="1">
      <c r="A11954" s="128">
        <v>1577</v>
      </c>
      <c r="B11954" s="328" t="s">
        <v>46869</v>
      </c>
      <c r="C11954" s="128" t="s">
        <v>19428</v>
      </c>
      <c r="D11954" s="128" t="s">
        <v>19883</v>
      </c>
    </row>
    <row r="11955" spans="1:4" ht="15" customHeight="1">
      <c r="A11955" s="128">
        <v>1571</v>
      </c>
      <c r="B11955" s="328" t="s">
        <v>46870</v>
      </c>
      <c r="C11955" s="128" t="s">
        <v>19428</v>
      </c>
      <c r="D11955" s="128" t="s">
        <v>19628</v>
      </c>
    </row>
    <row r="11956" spans="1:4" ht="15" customHeight="1">
      <c r="A11956" s="128">
        <v>1578</v>
      </c>
      <c r="B11956" s="328" t="s">
        <v>46871</v>
      </c>
      <c r="C11956" s="128" t="s">
        <v>19428</v>
      </c>
      <c r="D11956" s="128" t="s">
        <v>18615</v>
      </c>
    </row>
    <row r="11957" spans="1:4" ht="15" customHeight="1">
      <c r="A11957" s="128">
        <v>1573</v>
      </c>
      <c r="B11957" s="328" t="s">
        <v>46872</v>
      </c>
      <c r="C11957" s="128" t="s">
        <v>19428</v>
      </c>
      <c r="D11957" s="128" t="s">
        <v>19819</v>
      </c>
    </row>
    <row r="11958" spans="1:4" ht="15" customHeight="1">
      <c r="A11958" s="128">
        <v>1579</v>
      </c>
      <c r="B11958" s="328" t="s">
        <v>46873</v>
      </c>
      <c r="C11958" s="128" t="s">
        <v>19428</v>
      </c>
      <c r="D11958" s="128" t="s">
        <v>48658</v>
      </c>
    </row>
    <row r="11959" spans="1:4" ht="15" customHeight="1">
      <c r="A11959" s="128">
        <v>1580</v>
      </c>
      <c r="B11959" s="328" t="s">
        <v>46874</v>
      </c>
      <c r="C11959" s="128" t="s">
        <v>19428</v>
      </c>
      <c r="D11959" s="128" t="s">
        <v>19233</v>
      </c>
    </row>
    <row r="11960" spans="1:4" ht="15" customHeight="1">
      <c r="A11960" s="128">
        <v>39321</v>
      </c>
      <c r="B11960" s="328" t="s">
        <v>46875</v>
      </c>
      <c r="C11960" s="128" t="s">
        <v>19428</v>
      </c>
      <c r="D11960" s="128" t="s">
        <v>41582</v>
      </c>
    </row>
    <row r="11961" spans="1:4" ht="15" customHeight="1">
      <c r="A11961" s="128">
        <v>39319</v>
      </c>
      <c r="B11961" s="328" t="s">
        <v>46876</v>
      </c>
      <c r="C11961" s="128" t="s">
        <v>19428</v>
      </c>
      <c r="D11961" s="128" t="s">
        <v>21674</v>
      </c>
    </row>
    <row r="11962" spans="1:4" ht="15" customHeight="1">
      <c r="A11962" s="128">
        <v>39320</v>
      </c>
      <c r="B11962" s="328" t="s">
        <v>46877</v>
      </c>
      <c r="C11962" s="128" t="s">
        <v>19428</v>
      </c>
      <c r="D11962" s="128" t="s">
        <v>21807</v>
      </c>
    </row>
    <row r="11963" spans="1:4" ht="15" customHeight="1">
      <c r="A11963" s="128">
        <v>1591</v>
      </c>
      <c r="B11963" s="328" t="s">
        <v>46878</v>
      </c>
      <c r="C11963" s="128" t="s">
        <v>19428</v>
      </c>
      <c r="D11963" s="128" t="s">
        <v>37686</v>
      </c>
    </row>
    <row r="11964" spans="1:4" ht="15" customHeight="1">
      <c r="A11964" s="128">
        <v>1547</v>
      </c>
      <c r="B11964" s="328" t="s">
        <v>46879</v>
      </c>
      <c r="C11964" s="128" t="s">
        <v>19428</v>
      </c>
      <c r="D11964" s="128" t="s">
        <v>37481</v>
      </c>
    </row>
    <row r="11965" spans="1:4" ht="15" customHeight="1">
      <c r="A11965" s="128">
        <v>38196</v>
      </c>
      <c r="B11965" s="328" t="s">
        <v>46880</v>
      </c>
      <c r="C11965" s="128" t="s">
        <v>19428</v>
      </c>
      <c r="D11965" s="128" t="s">
        <v>41928</v>
      </c>
    </row>
    <row r="11966" spans="1:4" ht="15" customHeight="1">
      <c r="A11966" s="128">
        <v>1543</v>
      </c>
      <c r="B11966" s="328" t="s">
        <v>46881</v>
      </c>
      <c r="C11966" s="128" t="s">
        <v>19428</v>
      </c>
      <c r="D11966" s="128" t="s">
        <v>40834</v>
      </c>
    </row>
    <row r="11967" spans="1:4" ht="15" customHeight="1">
      <c r="A11967" s="128">
        <v>1585</v>
      </c>
      <c r="B11967" s="328" t="s">
        <v>46882</v>
      </c>
      <c r="C11967" s="128" t="s">
        <v>19428</v>
      </c>
      <c r="D11967" s="128" t="s">
        <v>18615</v>
      </c>
    </row>
    <row r="11968" spans="1:4" ht="15" customHeight="1">
      <c r="A11968" s="128">
        <v>1593</v>
      </c>
      <c r="B11968" s="328" t="s">
        <v>46883</v>
      </c>
      <c r="C11968" s="128" t="s">
        <v>19428</v>
      </c>
      <c r="D11968" s="128" t="s">
        <v>48659</v>
      </c>
    </row>
    <row r="11969" spans="1:4" ht="15" customHeight="1">
      <c r="A11969" s="128">
        <v>11838</v>
      </c>
      <c r="B11969" s="328" t="s">
        <v>46884</v>
      </c>
      <c r="C11969" s="128" t="s">
        <v>19428</v>
      </c>
      <c r="D11969" s="128" t="s">
        <v>38250</v>
      </c>
    </row>
    <row r="11970" spans="1:4" ht="15" customHeight="1">
      <c r="A11970" s="128">
        <v>1594</v>
      </c>
      <c r="B11970" s="328" t="s">
        <v>46885</v>
      </c>
      <c r="C11970" s="128" t="s">
        <v>19428</v>
      </c>
      <c r="D11970" s="128" t="s">
        <v>48660</v>
      </c>
    </row>
    <row r="11971" spans="1:4" ht="15" customHeight="1">
      <c r="A11971" s="128">
        <v>1586</v>
      </c>
      <c r="B11971" s="328" t="s">
        <v>46886</v>
      </c>
      <c r="C11971" s="128" t="s">
        <v>19428</v>
      </c>
      <c r="D11971" s="128" t="s">
        <v>18594</v>
      </c>
    </row>
    <row r="11972" spans="1:4" ht="15" customHeight="1">
      <c r="A11972" s="128">
        <v>11839</v>
      </c>
      <c r="B11972" s="328" t="s">
        <v>46887</v>
      </c>
      <c r="C11972" s="128" t="s">
        <v>19428</v>
      </c>
      <c r="D11972" s="128" t="s">
        <v>48661</v>
      </c>
    </row>
    <row r="11973" spans="1:4" ht="15" customHeight="1">
      <c r="A11973" s="128">
        <v>1587</v>
      </c>
      <c r="B11973" s="328" t="s">
        <v>46888</v>
      </c>
      <c r="C11973" s="128" t="s">
        <v>19428</v>
      </c>
      <c r="D11973" s="128" t="s">
        <v>48662</v>
      </c>
    </row>
    <row r="11974" spans="1:4" ht="15" customHeight="1">
      <c r="A11974" s="128">
        <v>1545</v>
      </c>
      <c r="B11974" s="328" t="s">
        <v>46889</v>
      </c>
      <c r="C11974" s="128" t="s">
        <v>19428</v>
      </c>
      <c r="D11974" s="128" t="s">
        <v>48663</v>
      </c>
    </row>
    <row r="11975" spans="1:4" ht="15" customHeight="1">
      <c r="A11975" s="128">
        <v>1588</v>
      </c>
      <c r="B11975" s="328" t="s">
        <v>46890</v>
      </c>
      <c r="C11975" s="128" t="s">
        <v>19428</v>
      </c>
      <c r="D11975" s="128" t="s">
        <v>19174</v>
      </c>
    </row>
    <row r="11976" spans="1:4" ht="15" customHeight="1">
      <c r="A11976" s="128">
        <v>1535</v>
      </c>
      <c r="B11976" s="328" t="s">
        <v>46891</v>
      </c>
      <c r="C11976" s="128" t="s">
        <v>19428</v>
      </c>
      <c r="D11976" s="128" t="s">
        <v>18463</v>
      </c>
    </row>
    <row r="11977" spans="1:4" ht="15" customHeight="1">
      <c r="A11977" s="128">
        <v>1589</v>
      </c>
      <c r="B11977" s="328" t="s">
        <v>46892</v>
      </c>
      <c r="C11977" s="128" t="s">
        <v>19428</v>
      </c>
      <c r="D11977" s="128" t="s">
        <v>37694</v>
      </c>
    </row>
    <row r="11978" spans="1:4" ht="15" customHeight="1">
      <c r="A11978" s="128">
        <v>1546</v>
      </c>
      <c r="B11978" s="328" t="s">
        <v>46893</v>
      </c>
      <c r="C11978" s="128" t="s">
        <v>19428</v>
      </c>
      <c r="D11978" s="128" t="s">
        <v>48664</v>
      </c>
    </row>
    <row r="11979" spans="1:4" ht="15" customHeight="1">
      <c r="A11979" s="128">
        <v>1590</v>
      </c>
      <c r="B11979" s="328" t="s">
        <v>46894</v>
      </c>
      <c r="C11979" s="128" t="s">
        <v>19428</v>
      </c>
      <c r="D11979" s="128" t="s">
        <v>39757</v>
      </c>
    </row>
    <row r="11980" spans="1:4" ht="15" customHeight="1">
      <c r="A11980" s="128">
        <v>1542</v>
      </c>
      <c r="B11980" s="328" t="s">
        <v>46895</v>
      </c>
      <c r="C11980" s="128" t="s">
        <v>19428</v>
      </c>
      <c r="D11980" s="128" t="s">
        <v>18910</v>
      </c>
    </row>
    <row r="11981" spans="1:4" ht="15" customHeight="1">
      <c r="A11981" s="128">
        <v>38415</v>
      </c>
      <c r="B11981" s="328" t="s">
        <v>46896</v>
      </c>
      <c r="C11981" s="128" t="s">
        <v>19428</v>
      </c>
      <c r="D11981" s="128" t="s">
        <v>48665</v>
      </c>
    </row>
    <row r="11982" spans="1:4" ht="15" customHeight="1">
      <c r="A11982" s="128">
        <v>38414</v>
      </c>
      <c r="B11982" s="328" t="s">
        <v>46897</v>
      </c>
      <c r="C11982" s="128" t="s">
        <v>19428</v>
      </c>
      <c r="D11982" s="128" t="s">
        <v>48666</v>
      </c>
    </row>
    <row r="11983" spans="1:4" ht="15" customHeight="1">
      <c r="A11983" s="128">
        <v>38128</v>
      </c>
      <c r="B11983" s="328" t="s">
        <v>46898</v>
      </c>
      <c r="C11983" s="128" t="s">
        <v>19431</v>
      </c>
      <c r="D11983" s="128" t="s">
        <v>19540</v>
      </c>
    </row>
    <row r="11984" spans="1:4" ht="15" customHeight="1">
      <c r="A11984" s="128">
        <v>7253</v>
      </c>
      <c r="B11984" s="328" t="s">
        <v>46899</v>
      </c>
      <c r="C11984" s="128" t="s">
        <v>19433</v>
      </c>
      <c r="D11984" s="128" t="s">
        <v>48667</v>
      </c>
    </row>
    <row r="11985" spans="1:4" ht="15" customHeight="1">
      <c r="A11985" s="128">
        <v>4806</v>
      </c>
      <c r="B11985" s="328" t="s">
        <v>46900</v>
      </c>
      <c r="C11985" s="128" t="s">
        <v>19430</v>
      </c>
      <c r="D11985" s="128" t="s">
        <v>42172</v>
      </c>
    </row>
    <row r="11986" spans="1:4" ht="15" customHeight="1">
      <c r="A11986" s="128">
        <v>34401</v>
      </c>
      <c r="B11986" s="328" t="s">
        <v>46901</v>
      </c>
      <c r="C11986" s="128" t="s">
        <v>19428</v>
      </c>
      <c r="D11986" s="128" t="s">
        <v>19336</v>
      </c>
    </row>
    <row r="11987" spans="1:4" ht="15" customHeight="1">
      <c r="A11987" s="128">
        <v>7260</v>
      </c>
      <c r="B11987" s="328" t="s">
        <v>46902</v>
      </c>
      <c r="C11987" s="128" t="s">
        <v>19428</v>
      </c>
      <c r="D11987" s="128" t="s">
        <v>19208</v>
      </c>
    </row>
    <row r="11988" spans="1:4" ht="15" customHeight="1">
      <c r="A11988" s="128">
        <v>7256</v>
      </c>
      <c r="B11988" s="328" t="s">
        <v>46903</v>
      </c>
      <c r="C11988" s="128" t="s">
        <v>19428</v>
      </c>
      <c r="D11988" s="128" t="s">
        <v>19378</v>
      </c>
    </row>
    <row r="11989" spans="1:4" ht="15" customHeight="1">
      <c r="A11989" s="128">
        <v>7258</v>
      </c>
      <c r="B11989" s="328" t="s">
        <v>46904</v>
      </c>
      <c r="C11989" s="128" t="s">
        <v>19428</v>
      </c>
      <c r="D11989" s="128" t="s">
        <v>18553</v>
      </c>
    </row>
    <row r="11990" spans="1:4" ht="15" customHeight="1">
      <c r="A11990" s="128">
        <v>34400</v>
      </c>
      <c r="B11990" s="328" t="s">
        <v>46905</v>
      </c>
      <c r="C11990" s="128" t="s">
        <v>19428</v>
      </c>
      <c r="D11990" s="128" t="s">
        <v>18686</v>
      </c>
    </row>
    <row r="11991" spans="1:4" ht="15" customHeight="1">
      <c r="A11991" s="128">
        <v>10617</v>
      </c>
      <c r="B11991" s="328" t="s">
        <v>46906</v>
      </c>
      <c r="C11991" s="128" t="s">
        <v>19428</v>
      </c>
      <c r="D11991" s="128" t="s">
        <v>19799</v>
      </c>
    </row>
    <row r="11992" spans="1:4" ht="15" customHeight="1">
      <c r="A11992" s="128">
        <v>7274</v>
      </c>
      <c r="B11992" s="328" t="s">
        <v>46907</v>
      </c>
      <c r="C11992" s="128" t="s">
        <v>19428</v>
      </c>
      <c r="D11992" s="128" t="s">
        <v>38288</v>
      </c>
    </row>
    <row r="11993" spans="1:4" ht="15" customHeight="1">
      <c r="A11993" s="128">
        <v>11663</v>
      </c>
      <c r="B11993" s="328" t="s">
        <v>46908</v>
      </c>
      <c r="C11993" s="128" t="s">
        <v>19428</v>
      </c>
      <c r="D11993" s="128" t="s">
        <v>38289</v>
      </c>
    </row>
    <row r="11994" spans="1:4" ht="15" customHeight="1">
      <c r="A11994" s="128">
        <v>154</v>
      </c>
      <c r="B11994" s="328" t="s">
        <v>46909</v>
      </c>
      <c r="C11994" s="128" t="s">
        <v>19432</v>
      </c>
      <c r="D11994" s="128" t="s">
        <v>40059</v>
      </c>
    </row>
    <row r="11995" spans="1:4" ht="15" customHeight="1">
      <c r="A11995" s="128">
        <v>38121</v>
      </c>
      <c r="B11995" s="328" t="s">
        <v>46910</v>
      </c>
      <c r="C11995" s="128" t="s">
        <v>19432</v>
      </c>
      <c r="D11995" s="128" t="s">
        <v>19396</v>
      </c>
    </row>
    <row r="11996" spans="1:4" ht="15" customHeight="1">
      <c r="A11996" s="128">
        <v>43776</v>
      </c>
      <c r="B11996" s="328" t="s">
        <v>46911</v>
      </c>
      <c r="C11996" s="128" t="s">
        <v>19432</v>
      </c>
      <c r="D11996" s="128" t="s">
        <v>38290</v>
      </c>
    </row>
    <row r="11997" spans="1:4" ht="15" customHeight="1">
      <c r="A11997" s="128">
        <v>7343</v>
      </c>
      <c r="B11997" s="328" t="s">
        <v>46912</v>
      </c>
      <c r="C11997" s="128" t="s">
        <v>19432</v>
      </c>
      <c r="D11997" s="128" t="s">
        <v>37547</v>
      </c>
    </row>
    <row r="11998" spans="1:4" ht="15" customHeight="1">
      <c r="A11998" s="128">
        <v>7348</v>
      </c>
      <c r="B11998" s="328" t="s">
        <v>46913</v>
      </c>
      <c r="C11998" s="128" t="s">
        <v>19432</v>
      </c>
      <c r="D11998" s="128" t="s">
        <v>22039</v>
      </c>
    </row>
    <row r="11999" spans="1:4" ht="15" customHeight="1">
      <c r="A11999" s="128">
        <v>7313</v>
      </c>
      <c r="B11999" s="328" t="s">
        <v>46914</v>
      </c>
      <c r="C11999" s="128" t="s">
        <v>19432</v>
      </c>
      <c r="D11999" s="128" t="s">
        <v>19135</v>
      </c>
    </row>
    <row r="12000" spans="1:4" ht="15" customHeight="1">
      <c r="A12000" s="128">
        <v>7319</v>
      </c>
      <c r="B12000" s="328" t="s">
        <v>46915</v>
      </c>
      <c r="C12000" s="128" t="s">
        <v>19432</v>
      </c>
      <c r="D12000" s="128" t="s">
        <v>36729</v>
      </c>
    </row>
    <row r="12001" spans="1:4" ht="15" customHeight="1">
      <c r="A12001" s="128">
        <v>7314</v>
      </c>
      <c r="B12001" s="328" t="s">
        <v>46916</v>
      </c>
      <c r="C12001" s="128" t="s">
        <v>19432</v>
      </c>
      <c r="D12001" s="128" t="s">
        <v>18922</v>
      </c>
    </row>
    <row r="12002" spans="1:4" ht="15" customHeight="1">
      <c r="A12002" s="128">
        <v>7304</v>
      </c>
      <c r="B12002" s="328" t="s">
        <v>46917</v>
      </c>
      <c r="C12002" s="128" t="s">
        <v>19432</v>
      </c>
      <c r="D12002" s="128" t="s">
        <v>37430</v>
      </c>
    </row>
    <row r="12003" spans="1:4" ht="15" customHeight="1">
      <c r="A12003" s="128">
        <v>43649</v>
      </c>
      <c r="B12003" s="328" t="s">
        <v>46918</v>
      </c>
      <c r="C12003" s="128" t="s">
        <v>19432</v>
      </c>
      <c r="D12003" s="128" t="s">
        <v>22089</v>
      </c>
    </row>
    <row r="12004" spans="1:4" ht="15" customHeight="1">
      <c r="A12004" s="128">
        <v>43650</v>
      </c>
      <c r="B12004" s="328" t="s">
        <v>46919</v>
      </c>
      <c r="C12004" s="128" t="s">
        <v>19432</v>
      </c>
      <c r="D12004" s="128" t="s">
        <v>38292</v>
      </c>
    </row>
    <row r="12005" spans="1:4" ht="15" customHeight="1">
      <c r="A12005" s="128">
        <v>7311</v>
      </c>
      <c r="B12005" s="328" t="s">
        <v>46920</v>
      </c>
      <c r="C12005" s="128" t="s">
        <v>19432</v>
      </c>
      <c r="D12005" s="128" t="s">
        <v>22003</v>
      </c>
    </row>
    <row r="12006" spans="1:4" ht="15" customHeight="1">
      <c r="A12006" s="128">
        <v>7292</v>
      </c>
      <c r="B12006" s="328" t="s">
        <v>46921</v>
      </c>
      <c r="C12006" s="128" t="s">
        <v>19432</v>
      </c>
      <c r="D12006" s="128" t="s">
        <v>38293</v>
      </c>
    </row>
    <row r="12007" spans="1:4" ht="15" customHeight="1">
      <c r="A12007" s="128">
        <v>7293</v>
      </c>
      <c r="B12007" s="328" t="s">
        <v>46922</v>
      </c>
      <c r="C12007" s="128" t="s">
        <v>19432</v>
      </c>
      <c r="D12007" s="128" t="s">
        <v>19207</v>
      </c>
    </row>
    <row r="12008" spans="1:4" ht="15" customHeight="1">
      <c r="A12008" s="128">
        <v>7306</v>
      </c>
      <c r="B12008" s="328" t="s">
        <v>46923</v>
      </c>
      <c r="C12008" s="128" t="s">
        <v>19432</v>
      </c>
      <c r="D12008" s="128" t="s">
        <v>21692</v>
      </c>
    </row>
    <row r="12009" spans="1:4" ht="15" customHeight="1">
      <c r="A12009" s="128">
        <v>7288</v>
      </c>
      <c r="B12009" s="328" t="s">
        <v>46924</v>
      </c>
      <c r="C12009" s="128" t="s">
        <v>19432</v>
      </c>
      <c r="D12009" s="128" t="s">
        <v>38294</v>
      </c>
    </row>
    <row r="12010" spans="1:4" ht="15" customHeight="1">
      <c r="A12010" s="128">
        <v>43625</v>
      </c>
      <c r="B12010" s="328" t="s">
        <v>46925</v>
      </c>
      <c r="C12010" s="128" t="s">
        <v>19432</v>
      </c>
      <c r="D12010" s="128" t="s">
        <v>36784</v>
      </c>
    </row>
    <row r="12011" spans="1:4" ht="15" customHeight="1">
      <c r="A12011" s="128">
        <v>43647</v>
      </c>
      <c r="B12011" s="328" t="s">
        <v>46926</v>
      </c>
      <c r="C12011" s="128" t="s">
        <v>19432</v>
      </c>
      <c r="D12011" s="128" t="s">
        <v>22074</v>
      </c>
    </row>
    <row r="12012" spans="1:4" ht="15" customHeight="1">
      <c r="A12012" s="128">
        <v>43648</v>
      </c>
      <c r="B12012" s="328" t="s">
        <v>46927</v>
      </c>
      <c r="C12012" s="128" t="s">
        <v>19432</v>
      </c>
      <c r="D12012" s="128" t="s">
        <v>37976</v>
      </c>
    </row>
    <row r="12013" spans="1:4" ht="15" customHeight="1">
      <c r="A12013" s="128">
        <v>35693</v>
      </c>
      <c r="B12013" s="328" t="s">
        <v>46928</v>
      </c>
      <c r="C12013" s="128" t="s">
        <v>19432</v>
      </c>
      <c r="D12013" s="128" t="s">
        <v>19706</v>
      </c>
    </row>
    <row r="12014" spans="1:4" ht="15" customHeight="1">
      <c r="A12014" s="128">
        <v>7356</v>
      </c>
      <c r="B12014" s="328" t="s">
        <v>46929</v>
      </c>
      <c r="C12014" s="128" t="s">
        <v>19432</v>
      </c>
      <c r="D12014" s="128" t="s">
        <v>18934</v>
      </c>
    </row>
    <row r="12015" spans="1:4" ht="15" customHeight="1">
      <c r="A12015" s="128">
        <v>35692</v>
      </c>
      <c r="B12015" s="328" t="s">
        <v>46930</v>
      </c>
      <c r="C12015" s="128" t="s">
        <v>19432</v>
      </c>
      <c r="D12015" s="128" t="s">
        <v>36687</v>
      </c>
    </row>
    <row r="12016" spans="1:4" ht="15" customHeight="1">
      <c r="A12016" s="128">
        <v>43624</v>
      </c>
      <c r="B12016" s="328" t="s">
        <v>46931</v>
      </c>
      <c r="C12016" s="128" t="s">
        <v>19432</v>
      </c>
      <c r="D12016" s="128" t="s">
        <v>37012</v>
      </c>
    </row>
    <row r="12017" spans="1:4" ht="15" customHeight="1">
      <c r="A12017" s="128">
        <v>7342</v>
      </c>
      <c r="B12017" s="328" t="s">
        <v>46932</v>
      </c>
      <c r="C12017" s="128" t="s">
        <v>19431</v>
      </c>
      <c r="D12017" s="128" t="s">
        <v>19363</v>
      </c>
    </row>
    <row r="12018" spans="1:4" ht="15" customHeight="1">
      <c r="A12018" s="128">
        <v>7350</v>
      </c>
      <c r="B12018" s="328" t="s">
        <v>46933</v>
      </c>
      <c r="C12018" s="128" t="s">
        <v>19432</v>
      </c>
      <c r="D12018" s="128" t="s">
        <v>38295</v>
      </c>
    </row>
    <row r="12019" spans="1:4" ht="15" customHeight="1">
      <c r="A12019" s="128">
        <v>39574</v>
      </c>
      <c r="B12019" s="328" t="s">
        <v>46934</v>
      </c>
      <c r="C12019" s="128" t="s">
        <v>19428</v>
      </c>
      <c r="D12019" s="128" t="s">
        <v>18486</v>
      </c>
    </row>
    <row r="12020" spans="1:4" ht="15" customHeight="1">
      <c r="A12020" s="128">
        <v>11060</v>
      </c>
      <c r="B12020" s="328" t="s">
        <v>46935</v>
      </c>
      <c r="C12020" s="128" t="s">
        <v>19428</v>
      </c>
      <c r="D12020" s="128" t="s">
        <v>19547</v>
      </c>
    </row>
    <row r="12021" spans="1:4" ht="15" customHeight="1">
      <c r="A12021" s="128">
        <v>37401</v>
      </c>
      <c r="B12021" s="328" t="s">
        <v>46936</v>
      </c>
      <c r="C12021" s="128" t="s">
        <v>19428</v>
      </c>
      <c r="D12021" s="128" t="s">
        <v>19089</v>
      </c>
    </row>
    <row r="12022" spans="1:4" ht="15" customHeight="1">
      <c r="A12022" s="128">
        <v>7525</v>
      </c>
      <c r="B12022" s="328" t="s">
        <v>46937</v>
      </c>
      <c r="C12022" s="128" t="s">
        <v>19428</v>
      </c>
      <c r="D12022" s="128" t="s">
        <v>48627</v>
      </c>
    </row>
    <row r="12023" spans="1:4" ht="15" customHeight="1">
      <c r="A12023" s="128">
        <v>7524</v>
      </c>
      <c r="B12023" s="328" t="s">
        <v>46938</v>
      </c>
      <c r="C12023" s="128" t="s">
        <v>19428</v>
      </c>
      <c r="D12023" s="128" t="s">
        <v>37177</v>
      </c>
    </row>
    <row r="12024" spans="1:4" ht="15" customHeight="1">
      <c r="A12024" s="128">
        <v>38105</v>
      </c>
      <c r="B12024" s="328" t="s">
        <v>46939</v>
      </c>
      <c r="C12024" s="128" t="s">
        <v>19428</v>
      </c>
      <c r="D12024" s="128" t="s">
        <v>21719</v>
      </c>
    </row>
    <row r="12025" spans="1:4" ht="15" customHeight="1">
      <c r="A12025" s="128">
        <v>38084</v>
      </c>
      <c r="B12025" s="328" t="s">
        <v>46940</v>
      </c>
      <c r="C12025" s="128" t="s">
        <v>19428</v>
      </c>
      <c r="D12025" s="128" t="s">
        <v>21792</v>
      </c>
    </row>
    <row r="12026" spans="1:4" ht="15" customHeight="1">
      <c r="A12026" s="128">
        <v>38103</v>
      </c>
      <c r="B12026" s="328" t="s">
        <v>46941</v>
      </c>
      <c r="C12026" s="128" t="s">
        <v>19428</v>
      </c>
      <c r="D12026" s="128" t="s">
        <v>48668</v>
      </c>
    </row>
    <row r="12027" spans="1:4" ht="15" customHeight="1">
      <c r="A12027" s="128">
        <v>38082</v>
      </c>
      <c r="B12027" s="328" t="s">
        <v>46942</v>
      </c>
      <c r="C12027" s="128" t="s">
        <v>19428</v>
      </c>
      <c r="D12027" s="128" t="s">
        <v>48365</v>
      </c>
    </row>
    <row r="12028" spans="1:4" ht="15" customHeight="1">
      <c r="A12028" s="128">
        <v>38104</v>
      </c>
      <c r="B12028" s="328" t="s">
        <v>46943</v>
      </c>
      <c r="C12028" s="128" t="s">
        <v>19428</v>
      </c>
      <c r="D12028" s="128" t="s">
        <v>37348</v>
      </c>
    </row>
    <row r="12029" spans="1:4" ht="15" customHeight="1">
      <c r="A12029" s="128">
        <v>38083</v>
      </c>
      <c r="B12029" s="328" t="s">
        <v>46944</v>
      </c>
      <c r="C12029" s="128" t="s">
        <v>19428</v>
      </c>
      <c r="D12029" s="128" t="s">
        <v>48669</v>
      </c>
    </row>
    <row r="12030" spans="1:4" ht="15" customHeight="1">
      <c r="A12030" s="128">
        <v>38101</v>
      </c>
      <c r="B12030" s="328" t="s">
        <v>46945</v>
      </c>
      <c r="C12030" s="128" t="s">
        <v>19428</v>
      </c>
      <c r="D12030" s="128" t="s">
        <v>19727</v>
      </c>
    </row>
    <row r="12031" spans="1:4" ht="15" customHeight="1">
      <c r="A12031" s="128">
        <v>7528</v>
      </c>
      <c r="B12031" s="328" t="s">
        <v>46946</v>
      </c>
      <c r="C12031" s="128" t="s">
        <v>19428</v>
      </c>
      <c r="D12031" s="128" t="s">
        <v>40798</v>
      </c>
    </row>
    <row r="12032" spans="1:4" ht="15" customHeight="1">
      <c r="A12032" s="128">
        <v>12147</v>
      </c>
      <c r="B12032" s="328" t="s">
        <v>46947</v>
      </c>
      <c r="C12032" s="128" t="s">
        <v>19428</v>
      </c>
      <c r="D12032" s="128" t="s">
        <v>18762</v>
      </c>
    </row>
    <row r="12033" spans="1:4" ht="15" customHeight="1">
      <c r="A12033" s="128">
        <v>38075</v>
      </c>
      <c r="B12033" s="328" t="s">
        <v>46948</v>
      </c>
      <c r="C12033" s="128" t="s">
        <v>19428</v>
      </c>
      <c r="D12033" s="128" t="s">
        <v>19922</v>
      </c>
    </row>
    <row r="12034" spans="1:4" ht="15" customHeight="1">
      <c r="A12034" s="128">
        <v>38102</v>
      </c>
      <c r="B12034" s="328" t="s">
        <v>46949</v>
      </c>
      <c r="C12034" s="128" t="s">
        <v>19428</v>
      </c>
      <c r="D12034" s="128" t="s">
        <v>18417</v>
      </c>
    </row>
    <row r="12035" spans="1:4" ht="15" customHeight="1">
      <c r="A12035" s="128">
        <v>38076</v>
      </c>
      <c r="B12035" s="328" t="s">
        <v>46950</v>
      </c>
      <c r="C12035" s="128" t="s">
        <v>19428</v>
      </c>
      <c r="D12035" s="128" t="s">
        <v>36582</v>
      </c>
    </row>
    <row r="12036" spans="1:4" ht="15" customHeight="1">
      <c r="A12036" s="128">
        <v>7592</v>
      </c>
      <c r="B12036" s="328" t="s">
        <v>46951</v>
      </c>
      <c r="C12036" s="128" t="s">
        <v>19434</v>
      </c>
      <c r="D12036" s="128" t="s">
        <v>19566</v>
      </c>
    </row>
    <row r="12037" spans="1:4" ht="15" customHeight="1">
      <c r="A12037" s="128">
        <v>40820</v>
      </c>
      <c r="B12037" s="328" t="s">
        <v>46952</v>
      </c>
      <c r="C12037" s="128" t="s">
        <v>19435</v>
      </c>
      <c r="D12037" s="128" t="s">
        <v>48670</v>
      </c>
    </row>
    <row r="12038" spans="1:4" ht="15" customHeight="1">
      <c r="A12038" s="128">
        <v>11826</v>
      </c>
      <c r="B12038" s="328" t="s">
        <v>46953</v>
      </c>
      <c r="C12038" s="128" t="s">
        <v>19428</v>
      </c>
      <c r="D12038" s="128" t="s">
        <v>48671</v>
      </c>
    </row>
    <row r="12039" spans="1:4" ht="15" customHeight="1">
      <c r="A12039" s="128">
        <v>7606</v>
      </c>
      <c r="B12039" s="328" t="s">
        <v>46954</v>
      </c>
      <c r="C12039" s="128" t="s">
        <v>19428</v>
      </c>
      <c r="D12039" s="128" t="s">
        <v>18420</v>
      </c>
    </row>
    <row r="12040" spans="1:4" ht="15" customHeight="1">
      <c r="A12040" s="128">
        <v>11763</v>
      </c>
      <c r="B12040" s="328" t="s">
        <v>46955</v>
      </c>
      <c r="C12040" s="128" t="s">
        <v>19428</v>
      </c>
      <c r="D12040" s="128" t="s">
        <v>48672</v>
      </c>
    </row>
    <row r="12041" spans="1:4" ht="15" customHeight="1">
      <c r="A12041" s="128">
        <v>11764</v>
      </c>
      <c r="B12041" s="328" t="s">
        <v>46956</v>
      </c>
      <c r="C12041" s="128" t="s">
        <v>19428</v>
      </c>
      <c r="D12041" s="128" t="s">
        <v>39151</v>
      </c>
    </row>
    <row r="12042" spans="1:4" ht="15" customHeight="1">
      <c r="A12042" s="128">
        <v>11829</v>
      </c>
      <c r="B12042" s="328" t="s">
        <v>46957</v>
      </c>
      <c r="C12042" s="128" t="s">
        <v>19428</v>
      </c>
      <c r="D12042" s="128" t="s">
        <v>48673</v>
      </c>
    </row>
    <row r="12043" spans="1:4" ht="15" customHeight="1">
      <c r="A12043" s="128">
        <v>11830</v>
      </c>
      <c r="B12043" s="328" t="s">
        <v>46958</v>
      </c>
      <c r="C12043" s="128" t="s">
        <v>19428</v>
      </c>
      <c r="D12043" s="128" t="s">
        <v>21795</v>
      </c>
    </row>
    <row r="12044" spans="1:4" ht="15" customHeight="1">
      <c r="A12044" s="128">
        <v>11825</v>
      </c>
      <c r="B12044" s="328" t="s">
        <v>46959</v>
      </c>
      <c r="C12044" s="128" t="s">
        <v>19428</v>
      </c>
      <c r="D12044" s="128" t="s">
        <v>48674</v>
      </c>
    </row>
    <row r="12045" spans="1:4" ht="15" customHeight="1">
      <c r="A12045" s="128">
        <v>11767</v>
      </c>
      <c r="B12045" s="328" t="s">
        <v>46960</v>
      </c>
      <c r="C12045" s="128" t="s">
        <v>19428</v>
      </c>
      <c r="D12045" s="128" t="s">
        <v>48675</v>
      </c>
    </row>
    <row r="12046" spans="1:4" ht="15" customHeight="1">
      <c r="A12046" s="128">
        <v>11766</v>
      </c>
      <c r="B12046" s="328" t="s">
        <v>46961</v>
      </c>
      <c r="C12046" s="128" t="s">
        <v>19428</v>
      </c>
      <c r="D12046" s="128" t="s">
        <v>40315</v>
      </c>
    </row>
    <row r="12047" spans="1:4" ht="15" customHeight="1">
      <c r="A12047" s="128">
        <v>11765</v>
      </c>
      <c r="B12047" s="328" t="s">
        <v>46962</v>
      </c>
      <c r="C12047" s="128" t="s">
        <v>19428</v>
      </c>
      <c r="D12047" s="128" t="s">
        <v>48676</v>
      </c>
    </row>
    <row r="12048" spans="1:4" ht="15" customHeight="1">
      <c r="A12048" s="128">
        <v>11824</v>
      </c>
      <c r="B12048" s="328" t="s">
        <v>46963</v>
      </c>
      <c r="C12048" s="128" t="s">
        <v>19428</v>
      </c>
      <c r="D12048" s="128" t="s">
        <v>37216</v>
      </c>
    </row>
    <row r="12049" spans="1:4" ht="15" customHeight="1">
      <c r="A12049" s="128">
        <v>44045</v>
      </c>
      <c r="B12049" s="328" t="s">
        <v>46964</v>
      </c>
      <c r="C12049" s="128" t="s">
        <v>19428</v>
      </c>
      <c r="D12049" s="128" t="s">
        <v>48677</v>
      </c>
    </row>
    <row r="12050" spans="1:4" ht="15" customHeight="1">
      <c r="A12050" s="128">
        <v>39702</v>
      </c>
      <c r="B12050" s="328" t="s">
        <v>46965</v>
      </c>
      <c r="C12050" s="128" t="s">
        <v>19428</v>
      </c>
      <c r="D12050" s="128" t="s">
        <v>48678</v>
      </c>
    </row>
    <row r="12051" spans="1:4" ht="15" customHeight="1">
      <c r="A12051" s="128">
        <v>13415</v>
      </c>
      <c r="B12051" s="328" t="s">
        <v>46966</v>
      </c>
      <c r="C12051" s="128" t="s">
        <v>19428</v>
      </c>
      <c r="D12051" s="128" t="s">
        <v>48679</v>
      </c>
    </row>
    <row r="12052" spans="1:4" ht="15" customHeight="1">
      <c r="A12052" s="128">
        <v>7602</v>
      </c>
      <c r="B12052" s="328" t="s">
        <v>46967</v>
      </c>
      <c r="C12052" s="128" t="s">
        <v>19428</v>
      </c>
      <c r="D12052" s="128" t="s">
        <v>36959</v>
      </c>
    </row>
    <row r="12053" spans="1:4" ht="15" customHeight="1">
      <c r="A12053" s="128">
        <v>7603</v>
      </c>
      <c r="B12053" s="328" t="s">
        <v>46968</v>
      </c>
      <c r="C12053" s="128" t="s">
        <v>19428</v>
      </c>
      <c r="D12053" s="128" t="s">
        <v>48680</v>
      </c>
    </row>
    <row r="12054" spans="1:4" ht="15" customHeight="1">
      <c r="A12054" s="128">
        <v>11777</v>
      </c>
      <c r="B12054" s="328" t="s">
        <v>46969</v>
      </c>
      <c r="C12054" s="128" t="s">
        <v>19428</v>
      </c>
      <c r="D12054" s="128" t="s">
        <v>48681</v>
      </c>
    </row>
    <row r="12055" spans="1:4" ht="15" customHeight="1">
      <c r="A12055" s="128">
        <v>13417</v>
      </c>
      <c r="B12055" s="328" t="s">
        <v>46970</v>
      </c>
      <c r="C12055" s="128" t="s">
        <v>19428</v>
      </c>
      <c r="D12055" s="128" t="s">
        <v>36554</v>
      </c>
    </row>
    <row r="12056" spans="1:4" ht="15" customHeight="1">
      <c r="A12056" s="128">
        <v>36791</v>
      </c>
      <c r="B12056" s="328" t="s">
        <v>46971</v>
      </c>
      <c r="C12056" s="128" t="s">
        <v>19428</v>
      </c>
      <c r="D12056" s="128" t="s">
        <v>48682</v>
      </c>
    </row>
    <row r="12057" spans="1:4" ht="15" customHeight="1">
      <c r="A12057" s="128">
        <v>36795</v>
      </c>
      <c r="B12057" s="328" t="s">
        <v>46972</v>
      </c>
      <c r="C12057" s="128" t="s">
        <v>19428</v>
      </c>
      <c r="D12057" s="128" t="s">
        <v>48683</v>
      </c>
    </row>
    <row r="12058" spans="1:4" ht="15" customHeight="1">
      <c r="A12058" s="128">
        <v>36796</v>
      </c>
      <c r="B12058" s="328" t="s">
        <v>46973</v>
      </c>
      <c r="C12058" s="128" t="s">
        <v>19428</v>
      </c>
      <c r="D12058" s="128" t="s">
        <v>48684</v>
      </c>
    </row>
    <row r="12059" spans="1:4" ht="15" customHeight="1">
      <c r="A12059" s="128">
        <v>36792</v>
      </c>
      <c r="B12059" s="328" t="s">
        <v>46974</v>
      </c>
      <c r="C12059" s="128" t="s">
        <v>19428</v>
      </c>
      <c r="D12059" s="128" t="s">
        <v>48685</v>
      </c>
    </row>
    <row r="12060" spans="1:4" ht="15" customHeight="1">
      <c r="A12060" s="128">
        <v>11773</v>
      </c>
      <c r="B12060" s="328" t="s">
        <v>46975</v>
      </c>
      <c r="C12060" s="128" t="s">
        <v>19428</v>
      </c>
      <c r="D12060" s="128" t="s">
        <v>48686</v>
      </c>
    </row>
    <row r="12061" spans="1:4" ht="15" customHeight="1">
      <c r="A12061" s="128">
        <v>11762</v>
      </c>
      <c r="B12061" s="328" t="s">
        <v>46976</v>
      </c>
      <c r="C12061" s="128" t="s">
        <v>19428</v>
      </c>
      <c r="D12061" s="128" t="s">
        <v>36799</v>
      </c>
    </row>
    <row r="12062" spans="1:4" ht="15" customHeight="1">
      <c r="A12062" s="128">
        <v>7604</v>
      </c>
      <c r="B12062" s="328" t="s">
        <v>46977</v>
      </c>
      <c r="C12062" s="128" t="s">
        <v>19428</v>
      </c>
      <c r="D12062" s="128" t="s">
        <v>19042</v>
      </c>
    </row>
    <row r="12063" spans="1:4" ht="15" customHeight="1">
      <c r="A12063" s="128">
        <v>13984</v>
      </c>
      <c r="B12063" s="328" t="s">
        <v>46978</v>
      </c>
      <c r="C12063" s="128" t="s">
        <v>19428</v>
      </c>
      <c r="D12063" s="128" t="s">
        <v>48687</v>
      </c>
    </row>
    <row r="12064" spans="1:4" ht="15" customHeight="1">
      <c r="A12064" s="128">
        <v>11772</v>
      </c>
      <c r="B12064" s="328" t="s">
        <v>46979</v>
      </c>
      <c r="C12064" s="128" t="s">
        <v>19428</v>
      </c>
      <c r="D12064" s="128" t="s">
        <v>48688</v>
      </c>
    </row>
    <row r="12065" spans="1:4" ht="15" customHeight="1">
      <c r="A12065" s="128">
        <v>13983</v>
      </c>
      <c r="B12065" s="328" t="s">
        <v>46980</v>
      </c>
      <c r="C12065" s="128" t="s">
        <v>19428</v>
      </c>
      <c r="D12065" s="128" t="s">
        <v>48689</v>
      </c>
    </row>
    <row r="12066" spans="1:4" ht="15" customHeight="1">
      <c r="A12066" s="128">
        <v>13416</v>
      </c>
      <c r="B12066" s="328" t="s">
        <v>46981</v>
      </c>
      <c r="C12066" s="128" t="s">
        <v>19428</v>
      </c>
      <c r="D12066" s="128" t="s">
        <v>48674</v>
      </c>
    </row>
    <row r="12067" spans="1:4" ht="15" customHeight="1">
      <c r="A12067" s="128">
        <v>40329</v>
      </c>
      <c r="B12067" s="328" t="s">
        <v>46982</v>
      </c>
      <c r="C12067" s="128" t="s">
        <v>19428</v>
      </c>
      <c r="D12067" s="128" t="s">
        <v>48690</v>
      </c>
    </row>
    <row r="12068" spans="1:4" ht="15" customHeight="1">
      <c r="A12068" s="128">
        <v>11823</v>
      </c>
      <c r="B12068" s="328" t="s">
        <v>46983</v>
      </c>
      <c r="C12068" s="128" t="s">
        <v>19428</v>
      </c>
      <c r="D12068" s="128" t="s">
        <v>36451</v>
      </c>
    </row>
    <row r="12069" spans="1:4" ht="15" customHeight="1">
      <c r="A12069" s="128">
        <v>11822</v>
      </c>
      <c r="B12069" s="328" t="s">
        <v>46984</v>
      </c>
      <c r="C12069" s="128" t="s">
        <v>19428</v>
      </c>
      <c r="D12069" s="128" t="s">
        <v>38304</v>
      </c>
    </row>
    <row r="12070" spans="1:4" ht="15" customHeight="1">
      <c r="A12070" s="128">
        <v>11831</v>
      </c>
      <c r="B12070" s="328" t="s">
        <v>46985</v>
      </c>
      <c r="C12070" s="128" t="s">
        <v>19428</v>
      </c>
      <c r="D12070" s="128" t="s">
        <v>19067</v>
      </c>
    </row>
    <row r="12071" spans="1:4" ht="15" customHeight="1">
      <c r="A12071" s="128">
        <v>7613</v>
      </c>
      <c r="B12071" s="328" t="s">
        <v>46986</v>
      </c>
      <c r="C12071" s="128" t="s">
        <v>19428</v>
      </c>
      <c r="D12071" s="128" t="s">
        <v>48691</v>
      </c>
    </row>
    <row r="12072" spans="1:4" ht="15" customHeight="1">
      <c r="A12072" s="128">
        <v>7619</v>
      </c>
      <c r="B12072" s="328" t="s">
        <v>46987</v>
      </c>
      <c r="C12072" s="128" t="s">
        <v>19428</v>
      </c>
      <c r="D12072" s="128" t="s">
        <v>48692</v>
      </c>
    </row>
    <row r="12073" spans="1:4" ht="15" customHeight="1">
      <c r="A12073" s="128">
        <v>12076</v>
      </c>
      <c r="B12073" s="328" t="s">
        <v>46988</v>
      </c>
      <c r="C12073" s="128" t="s">
        <v>19428</v>
      </c>
      <c r="D12073" s="128" t="s">
        <v>48693</v>
      </c>
    </row>
    <row r="12074" spans="1:4" ht="15" customHeight="1">
      <c r="A12074" s="128">
        <v>7614</v>
      </c>
      <c r="B12074" s="328" t="s">
        <v>46989</v>
      </c>
      <c r="C12074" s="128" t="s">
        <v>19428</v>
      </c>
      <c r="D12074" s="128" t="s">
        <v>48694</v>
      </c>
    </row>
    <row r="12075" spans="1:4" ht="15" customHeight="1">
      <c r="A12075" s="128">
        <v>7618</v>
      </c>
      <c r="B12075" s="328" t="s">
        <v>46990</v>
      </c>
      <c r="C12075" s="128" t="s">
        <v>19428</v>
      </c>
      <c r="D12075" s="128" t="s">
        <v>48695</v>
      </c>
    </row>
    <row r="12076" spans="1:4" ht="15" customHeight="1">
      <c r="A12076" s="128">
        <v>7620</v>
      </c>
      <c r="B12076" s="328" t="s">
        <v>46991</v>
      </c>
      <c r="C12076" s="128" t="s">
        <v>19428</v>
      </c>
      <c r="D12076" s="128" t="s">
        <v>48696</v>
      </c>
    </row>
    <row r="12077" spans="1:4" ht="15" customHeight="1">
      <c r="A12077" s="128">
        <v>7610</v>
      </c>
      <c r="B12077" s="328" t="s">
        <v>46992</v>
      </c>
      <c r="C12077" s="128" t="s">
        <v>19428</v>
      </c>
      <c r="D12077" s="128" t="s">
        <v>48697</v>
      </c>
    </row>
    <row r="12078" spans="1:4" ht="15" customHeight="1">
      <c r="A12078" s="128">
        <v>7615</v>
      </c>
      <c r="B12078" s="328" t="s">
        <v>46993</v>
      </c>
      <c r="C12078" s="128" t="s">
        <v>19428</v>
      </c>
      <c r="D12078" s="128" t="s">
        <v>48698</v>
      </c>
    </row>
    <row r="12079" spans="1:4" ht="15" customHeight="1">
      <c r="A12079" s="128">
        <v>7617</v>
      </c>
      <c r="B12079" s="328" t="s">
        <v>46994</v>
      </c>
      <c r="C12079" s="128" t="s">
        <v>19428</v>
      </c>
      <c r="D12079" s="128" t="s">
        <v>48699</v>
      </c>
    </row>
    <row r="12080" spans="1:4" ht="15" customHeight="1">
      <c r="A12080" s="128">
        <v>7616</v>
      </c>
      <c r="B12080" s="328" t="s">
        <v>46995</v>
      </c>
      <c r="C12080" s="128" t="s">
        <v>19428</v>
      </c>
      <c r="D12080" s="128" t="s">
        <v>48700</v>
      </c>
    </row>
    <row r="12081" spans="1:4" ht="15" customHeight="1">
      <c r="A12081" s="128">
        <v>7611</v>
      </c>
      <c r="B12081" s="328" t="s">
        <v>46996</v>
      </c>
      <c r="C12081" s="128" t="s">
        <v>19428</v>
      </c>
      <c r="D12081" s="128" t="s">
        <v>48701</v>
      </c>
    </row>
    <row r="12082" spans="1:4" ht="15" customHeight="1">
      <c r="A12082" s="128">
        <v>7612</v>
      </c>
      <c r="B12082" s="328" t="s">
        <v>46997</v>
      </c>
      <c r="C12082" s="128" t="s">
        <v>19428</v>
      </c>
      <c r="D12082" s="128" t="s">
        <v>48702</v>
      </c>
    </row>
    <row r="12083" spans="1:4" ht="15" customHeight="1">
      <c r="A12083" s="128">
        <v>37371</v>
      </c>
      <c r="B12083" s="328" t="s">
        <v>46998</v>
      </c>
      <c r="C12083" s="128" t="s">
        <v>19434</v>
      </c>
      <c r="D12083" s="128" t="s">
        <v>18490</v>
      </c>
    </row>
    <row r="12084" spans="1:4" ht="15" customHeight="1">
      <c r="A12084" s="128">
        <v>40861</v>
      </c>
      <c r="B12084" s="328" t="s">
        <v>46999</v>
      </c>
      <c r="C12084" s="128" t="s">
        <v>19435</v>
      </c>
      <c r="D12084" s="128" t="s">
        <v>19733</v>
      </c>
    </row>
    <row r="12085" spans="1:4" ht="15" customHeight="1">
      <c r="A12085" s="128">
        <v>36510</v>
      </c>
      <c r="B12085" s="328" t="s">
        <v>47000</v>
      </c>
      <c r="C12085" s="128" t="s">
        <v>19428</v>
      </c>
      <c r="D12085" s="128" t="s">
        <v>48703</v>
      </c>
    </row>
    <row r="12086" spans="1:4" ht="15" customHeight="1">
      <c r="A12086" s="128">
        <v>25020</v>
      </c>
      <c r="B12086" s="328" t="s">
        <v>47001</v>
      </c>
      <c r="C12086" s="128" t="s">
        <v>19428</v>
      </c>
      <c r="D12086" s="128" t="s">
        <v>48704</v>
      </c>
    </row>
    <row r="12087" spans="1:4" ht="15" customHeight="1">
      <c r="A12087" s="128">
        <v>7622</v>
      </c>
      <c r="B12087" s="328" t="s">
        <v>47002</v>
      </c>
      <c r="C12087" s="128" t="s">
        <v>19428</v>
      </c>
      <c r="D12087" s="128" t="s">
        <v>48705</v>
      </c>
    </row>
    <row r="12088" spans="1:4" ht="15" customHeight="1">
      <c r="A12088" s="128">
        <v>7624</v>
      </c>
      <c r="B12088" s="328" t="s">
        <v>47003</v>
      </c>
      <c r="C12088" s="128" t="s">
        <v>19428</v>
      </c>
      <c r="D12088" s="128" t="s">
        <v>48706</v>
      </c>
    </row>
    <row r="12089" spans="1:4" ht="15" customHeight="1">
      <c r="A12089" s="128">
        <v>7625</v>
      </c>
      <c r="B12089" s="328" t="s">
        <v>47004</v>
      </c>
      <c r="C12089" s="128" t="s">
        <v>19428</v>
      </c>
      <c r="D12089" s="128" t="s">
        <v>48707</v>
      </c>
    </row>
    <row r="12090" spans="1:4" ht="15" customHeight="1">
      <c r="A12090" s="128">
        <v>7623</v>
      </c>
      <c r="B12090" s="328" t="s">
        <v>47005</v>
      </c>
      <c r="C12090" s="128" t="s">
        <v>19428</v>
      </c>
      <c r="D12090" s="128" t="s">
        <v>48704</v>
      </c>
    </row>
    <row r="12091" spans="1:4" ht="15" customHeight="1">
      <c r="A12091" s="128">
        <v>36508</v>
      </c>
      <c r="B12091" s="328" t="s">
        <v>47006</v>
      </c>
      <c r="C12091" s="128" t="s">
        <v>19428</v>
      </c>
      <c r="D12091" s="128" t="s">
        <v>48708</v>
      </c>
    </row>
    <row r="12092" spans="1:4" ht="15" customHeight="1">
      <c r="A12092" s="128">
        <v>36509</v>
      </c>
      <c r="B12092" s="328" t="s">
        <v>47007</v>
      </c>
      <c r="C12092" s="128" t="s">
        <v>19428</v>
      </c>
      <c r="D12092" s="128" t="s">
        <v>48709</v>
      </c>
    </row>
    <row r="12093" spans="1:4" ht="15" customHeight="1">
      <c r="A12093" s="128">
        <v>13238</v>
      </c>
      <c r="B12093" s="328" t="s">
        <v>47008</v>
      </c>
      <c r="C12093" s="128" t="s">
        <v>19428</v>
      </c>
      <c r="D12093" s="128" t="s">
        <v>48710</v>
      </c>
    </row>
    <row r="12094" spans="1:4" ht="15" customHeight="1">
      <c r="A12094" s="128">
        <v>36511</v>
      </c>
      <c r="B12094" s="328" t="s">
        <v>47009</v>
      </c>
      <c r="C12094" s="128" t="s">
        <v>19428</v>
      </c>
      <c r="D12094" s="128" t="s">
        <v>48711</v>
      </c>
    </row>
    <row r="12095" spans="1:4" ht="15" customHeight="1">
      <c r="A12095" s="128">
        <v>36515</v>
      </c>
      <c r="B12095" s="328" t="s">
        <v>47010</v>
      </c>
      <c r="C12095" s="128" t="s">
        <v>19428</v>
      </c>
      <c r="D12095" s="128" t="s">
        <v>48712</v>
      </c>
    </row>
    <row r="12096" spans="1:4" ht="15" customHeight="1">
      <c r="A12096" s="128">
        <v>10598</v>
      </c>
      <c r="B12096" s="328" t="s">
        <v>47011</v>
      </c>
      <c r="C12096" s="128" t="s">
        <v>19428</v>
      </c>
      <c r="D12096" s="128" t="s">
        <v>48713</v>
      </c>
    </row>
    <row r="12097" spans="1:4" ht="15" customHeight="1">
      <c r="A12097" s="128">
        <v>7640</v>
      </c>
      <c r="B12097" s="328" t="s">
        <v>47012</v>
      </c>
      <c r="C12097" s="128" t="s">
        <v>19428</v>
      </c>
      <c r="D12097" s="128" t="s">
        <v>48714</v>
      </c>
    </row>
    <row r="12098" spans="1:4" ht="15" customHeight="1">
      <c r="A12098" s="128">
        <v>36513</v>
      </c>
      <c r="B12098" s="328" t="s">
        <v>47013</v>
      </c>
      <c r="C12098" s="128" t="s">
        <v>19428</v>
      </c>
      <c r="D12098" s="128" t="s">
        <v>48715</v>
      </c>
    </row>
    <row r="12099" spans="1:4" ht="15" customHeight="1">
      <c r="A12099" s="128">
        <v>36514</v>
      </c>
      <c r="B12099" s="328" t="s">
        <v>47014</v>
      </c>
      <c r="C12099" s="128" t="s">
        <v>19428</v>
      </c>
      <c r="D12099" s="128" t="s">
        <v>48716</v>
      </c>
    </row>
    <row r="12100" spans="1:4" ht="15" customHeight="1">
      <c r="A12100" s="128">
        <v>11572</v>
      </c>
      <c r="B12100" s="328" t="s">
        <v>47015</v>
      </c>
      <c r="C12100" s="128" t="s">
        <v>19428</v>
      </c>
      <c r="D12100" s="128" t="s">
        <v>48717</v>
      </c>
    </row>
    <row r="12101" spans="1:4" ht="15" customHeight="1">
      <c r="A12101" s="128">
        <v>36149</v>
      </c>
      <c r="B12101" s="328" t="s">
        <v>47016</v>
      </c>
      <c r="C12101" s="128" t="s">
        <v>19428</v>
      </c>
      <c r="D12101" s="128" t="s">
        <v>21701</v>
      </c>
    </row>
    <row r="12102" spans="1:4" ht="15" customHeight="1">
      <c r="A12102" s="128">
        <v>42407</v>
      </c>
      <c r="B12102" s="328" t="s">
        <v>47017</v>
      </c>
      <c r="C12102" s="128" t="s">
        <v>19430</v>
      </c>
      <c r="D12102" s="128" t="s">
        <v>48718</v>
      </c>
    </row>
    <row r="12103" spans="1:4" ht="15" customHeight="1">
      <c r="A12103" s="128">
        <v>11581</v>
      </c>
      <c r="B12103" s="328" t="s">
        <v>47018</v>
      </c>
      <c r="C12103" s="128" t="s">
        <v>19430</v>
      </c>
      <c r="D12103" s="128" t="s">
        <v>37981</v>
      </c>
    </row>
    <row r="12104" spans="1:4" ht="15" customHeight="1">
      <c r="A12104" s="128">
        <v>43605</v>
      </c>
      <c r="B12104" s="328" t="s">
        <v>47019</v>
      </c>
      <c r="C12104" s="128" t="s">
        <v>19430</v>
      </c>
      <c r="D12104" s="128" t="s">
        <v>36491</v>
      </c>
    </row>
    <row r="12105" spans="1:4" ht="15" customHeight="1">
      <c r="A12105" s="128">
        <v>11580</v>
      </c>
      <c r="B12105" s="328" t="s">
        <v>47020</v>
      </c>
      <c r="C12105" s="128" t="s">
        <v>19430</v>
      </c>
      <c r="D12105" s="128" t="s">
        <v>19615</v>
      </c>
    </row>
    <row r="12106" spans="1:4" ht="15" customHeight="1">
      <c r="A12106" s="128">
        <v>10743</v>
      </c>
      <c r="B12106" s="328" t="s">
        <v>47021</v>
      </c>
      <c r="C12106" s="128" t="s">
        <v>19428</v>
      </c>
      <c r="D12106" s="128" t="s">
        <v>48719</v>
      </c>
    </row>
    <row r="12107" spans="1:4" ht="15" customHeight="1">
      <c r="A12107" s="128">
        <v>39848</v>
      </c>
      <c r="B12107" s="328" t="s">
        <v>47022</v>
      </c>
      <c r="C12107" s="128" t="s">
        <v>19430</v>
      </c>
      <c r="D12107" s="128" t="s">
        <v>19958</v>
      </c>
    </row>
    <row r="12108" spans="1:4" ht="15" customHeight="1">
      <c r="A12108" s="128">
        <v>20999</v>
      </c>
      <c r="B12108" s="328" t="s">
        <v>47023</v>
      </c>
      <c r="C12108" s="128" t="s">
        <v>19430</v>
      </c>
      <c r="D12108" s="128" t="s">
        <v>39332</v>
      </c>
    </row>
    <row r="12109" spans="1:4" ht="15" customHeight="1">
      <c r="A12109" s="128">
        <v>21001</v>
      </c>
      <c r="B12109" s="328" t="s">
        <v>47024</v>
      </c>
      <c r="C12109" s="128" t="s">
        <v>19430</v>
      </c>
      <c r="D12109" s="128" t="s">
        <v>21782</v>
      </c>
    </row>
    <row r="12110" spans="1:4" ht="15" customHeight="1">
      <c r="A12110" s="128">
        <v>21003</v>
      </c>
      <c r="B12110" s="328" t="s">
        <v>47025</v>
      </c>
      <c r="C12110" s="128" t="s">
        <v>19430</v>
      </c>
      <c r="D12110" s="128" t="s">
        <v>39262</v>
      </c>
    </row>
    <row r="12111" spans="1:4" ht="15" customHeight="1">
      <c r="A12111" s="128">
        <v>21006</v>
      </c>
      <c r="B12111" s="328" t="s">
        <v>47026</v>
      </c>
      <c r="C12111" s="128" t="s">
        <v>19430</v>
      </c>
      <c r="D12111" s="128" t="s">
        <v>48720</v>
      </c>
    </row>
    <row r="12112" spans="1:4" ht="15" customHeight="1">
      <c r="A12112" s="128">
        <v>21019</v>
      </c>
      <c r="B12112" s="328" t="s">
        <v>47027</v>
      </c>
      <c r="C12112" s="128" t="s">
        <v>19430</v>
      </c>
      <c r="D12112" s="128" t="s">
        <v>19775</v>
      </c>
    </row>
    <row r="12113" spans="1:4" ht="15" customHeight="1">
      <c r="A12113" s="128">
        <v>21021</v>
      </c>
      <c r="B12113" s="328" t="s">
        <v>47028</v>
      </c>
      <c r="C12113" s="128" t="s">
        <v>19430</v>
      </c>
      <c r="D12113" s="128" t="s">
        <v>48721</v>
      </c>
    </row>
    <row r="12114" spans="1:4" ht="15" customHeight="1">
      <c r="A12114" s="128">
        <v>21024</v>
      </c>
      <c r="B12114" s="328" t="s">
        <v>47029</v>
      </c>
      <c r="C12114" s="128" t="s">
        <v>19430</v>
      </c>
      <c r="D12114" s="128" t="s">
        <v>48722</v>
      </c>
    </row>
    <row r="12115" spans="1:4" ht="15" customHeight="1">
      <c r="A12115" s="128">
        <v>40624</v>
      </c>
      <c r="B12115" s="328" t="s">
        <v>47030</v>
      </c>
      <c r="C12115" s="128" t="s">
        <v>19430</v>
      </c>
      <c r="D12115" s="128" t="s">
        <v>38308</v>
      </c>
    </row>
    <row r="12116" spans="1:4" ht="15" customHeight="1">
      <c r="A12116" s="128">
        <v>42575</v>
      </c>
      <c r="B12116" s="328" t="s">
        <v>47031</v>
      </c>
      <c r="C12116" s="128" t="s">
        <v>19430</v>
      </c>
      <c r="D12116" s="128" t="s">
        <v>38309</v>
      </c>
    </row>
    <row r="12117" spans="1:4" ht="15" customHeight="1">
      <c r="A12117" s="128">
        <v>13127</v>
      </c>
      <c r="B12117" s="328" t="s">
        <v>47032</v>
      </c>
      <c r="C12117" s="128" t="s">
        <v>19430</v>
      </c>
      <c r="D12117" s="128" t="s">
        <v>38310</v>
      </c>
    </row>
    <row r="12118" spans="1:4" ht="15" customHeight="1">
      <c r="A12118" s="128">
        <v>13137</v>
      </c>
      <c r="B12118" s="328" t="s">
        <v>47033</v>
      </c>
      <c r="C12118" s="128" t="s">
        <v>19430</v>
      </c>
      <c r="D12118" s="128" t="s">
        <v>21637</v>
      </c>
    </row>
    <row r="12119" spans="1:4" ht="15" customHeight="1">
      <c r="A12119" s="128">
        <v>42574</v>
      </c>
      <c r="B12119" s="328" t="s">
        <v>47034</v>
      </c>
      <c r="C12119" s="128" t="s">
        <v>19430</v>
      </c>
      <c r="D12119" s="128" t="s">
        <v>21871</v>
      </c>
    </row>
    <row r="12120" spans="1:4" ht="15" customHeight="1">
      <c r="A12120" s="128">
        <v>20989</v>
      </c>
      <c r="B12120" s="328" t="s">
        <v>47035</v>
      </c>
      <c r="C12120" s="128" t="s">
        <v>19430</v>
      </c>
      <c r="D12120" s="128" t="s">
        <v>38311</v>
      </c>
    </row>
    <row r="12121" spans="1:4" ht="15" customHeight="1">
      <c r="A12121" s="128">
        <v>21147</v>
      </c>
      <c r="B12121" s="328" t="s">
        <v>47036</v>
      </c>
      <c r="C12121" s="128" t="s">
        <v>19430</v>
      </c>
      <c r="D12121" s="128" t="s">
        <v>38312</v>
      </c>
    </row>
    <row r="12122" spans="1:4" ht="15" customHeight="1">
      <c r="A12122" s="128">
        <v>21148</v>
      </c>
      <c r="B12122" s="328" t="s">
        <v>47037</v>
      </c>
      <c r="C12122" s="128" t="s">
        <v>19430</v>
      </c>
      <c r="D12122" s="128" t="s">
        <v>38313</v>
      </c>
    </row>
    <row r="12123" spans="1:4" ht="15" customHeight="1">
      <c r="A12123" s="128">
        <v>20984</v>
      </c>
      <c r="B12123" s="328" t="s">
        <v>47038</v>
      </c>
      <c r="C12123" s="128" t="s">
        <v>19430</v>
      </c>
      <c r="D12123" s="128" t="s">
        <v>38314</v>
      </c>
    </row>
    <row r="12124" spans="1:4" ht="15" customHeight="1">
      <c r="A12124" s="128">
        <v>13042</v>
      </c>
      <c r="B12124" s="328" t="s">
        <v>47039</v>
      </c>
      <c r="C12124" s="128" t="s">
        <v>19430</v>
      </c>
      <c r="D12124" s="128" t="s">
        <v>38315</v>
      </c>
    </row>
    <row r="12125" spans="1:4" ht="15" customHeight="1">
      <c r="A12125" s="128">
        <v>21150</v>
      </c>
      <c r="B12125" s="328" t="s">
        <v>47040</v>
      </c>
      <c r="C12125" s="128" t="s">
        <v>19430</v>
      </c>
      <c r="D12125" s="128" t="s">
        <v>38316</v>
      </c>
    </row>
    <row r="12126" spans="1:4" ht="15" customHeight="1">
      <c r="A12126" s="128">
        <v>13141</v>
      </c>
      <c r="B12126" s="328" t="s">
        <v>47041</v>
      </c>
      <c r="C12126" s="128" t="s">
        <v>19430</v>
      </c>
      <c r="D12126" s="128" t="s">
        <v>19990</v>
      </c>
    </row>
    <row r="12127" spans="1:4" ht="15" customHeight="1">
      <c r="A12127" s="128">
        <v>42576</v>
      </c>
      <c r="B12127" s="328" t="s">
        <v>47042</v>
      </c>
      <c r="C12127" s="128" t="s">
        <v>19430</v>
      </c>
      <c r="D12127" s="128" t="s">
        <v>38044</v>
      </c>
    </row>
    <row r="12128" spans="1:4" ht="15" customHeight="1">
      <c r="A12128" s="128">
        <v>21151</v>
      </c>
      <c r="B12128" s="328" t="s">
        <v>47043</v>
      </c>
      <c r="C12128" s="128" t="s">
        <v>19430</v>
      </c>
      <c r="D12128" s="128" t="s">
        <v>38317</v>
      </c>
    </row>
    <row r="12129" spans="1:4" ht="15" customHeight="1">
      <c r="A12129" s="128">
        <v>13142</v>
      </c>
      <c r="B12129" s="328" t="s">
        <v>47044</v>
      </c>
      <c r="C12129" s="128" t="s">
        <v>19430</v>
      </c>
      <c r="D12129" s="128" t="s">
        <v>38318</v>
      </c>
    </row>
    <row r="12130" spans="1:4" ht="15" customHeight="1">
      <c r="A12130" s="128">
        <v>42577</v>
      </c>
      <c r="B12130" s="328" t="s">
        <v>47045</v>
      </c>
      <c r="C12130" s="128" t="s">
        <v>19430</v>
      </c>
      <c r="D12130" s="128" t="s">
        <v>38319</v>
      </c>
    </row>
    <row r="12131" spans="1:4" ht="15" customHeight="1">
      <c r="A12131" s="128">
        <v>20994</v>
      </c>
      <c r="B12131" s="328" t="s">
        <v>47046</v>
      </c>
      <c r="C12131" s="128" t="s">
        <v>19430</v>
      </c>
      <c r="D12131" s="128" t="s">
        <v>38320</v>
      </c>
    </row>
    <row r="12132" spans="1:4" ht="15" customHeight="1">
      <c r="A12132" s="128">
        <v>7672</v>
      </c>
      <c r="B12132" s="328" t="s">
        <v>47047</v>
      </c>
      <c r="C12132" s="128" t="s">
        <v>19430</v>
      </c>
      <c r="D12132" s="128" t="s">
        <v>38321</v>
      </c>
    </row>
    <row r="12133" spans="1:4" ht="15" customHeight="1">
      <c r="A12133" s="128">
        <v>20995</v>
      </c>
      <c r="B12133" s="328" t="s">
        <v>47048</v>
      </c>
      <c r="C12133" s="128" t="s">
        <v>19430</v>
      </c>
      <c r="D12133" s="128" t="s">
        <v>38322</v>
      </c>
    </row>
    <row r="12134" spans="1:4" ht="15" customHeight="1">
      <c r="A12134" s="128">
        <v>7690</v>
      </c>
      <c r="B12134" s="328" t="s">
        <v>47049</v>
      </c>
      <c r="C12134" s="128" t="s">
        <v>19430</v>
      </c>
      <c r="D12134" s="128" t="s">
        <v>37054</v>
      </c>
    </row>
    <row r="12135" spans="1:4" ht="15" customHeight="1">
      <c r="A12135" s="128">
        <v>20980</v>
      </c>
      <c r="B12135" s="328" t="s">
        <v>47050</v>
      </c>
      <c r="C12135" s="128" t="s">
        <v>19430</v>
      </c>
      <c r="D12135" s="128" t="s">
        <v>38323</v>
      </c>
    </row>
    <row r="12136" spans="1:4" ht="15" customHeight="1">
      <c r="A12136" s="128">
        <v>7661</v>
      </c>
      <c r="B12136" s="328" t="s">
        <v>47051</v>
      </c>
      <c r="C12136" s="128" t="s">
        <v>19430</v>
      </c>
      <c r="D12136" s="128" t="s">
        <v>38324</v>
      </c>
    </row>
    <row r="12137" spans="1:4" ht="15" customHeight="1">
      <c r="A12137" s="128">
        <v>21016</v>
      </c>
      <c r="B12137" s="328" t="s">
        <v>47052</v>
      </c>
      <c r="C12137" s="128" t="s">
        <v>19430</v>
      </c>
      <c r="D12137" s="128" t="s">
        <v>48723</v>
      </c>
    </row>
    <row r="12138" spans="1:4" ht="15" customHeight="1">
      <c r="A12138" s="128">
        <v>21008</v>
      </c>
      <c r="B12138" s="328" t="s">
        <v>47053</v>
      </c>
      <c r="C12138" s="128" t="s">
        <v>19430</v>
      </c>
      <c r="D12138" s="128" t="s">
        <v>37184</v>
      </c>
    </row>
    <row r="12139" spans="1:4" ht="15" customHeight="1">
      <c r="A12139" s="128">
        <v>21009</v>
      </c>
      <c r="B12139" s="328" t="s">
        <v>47054</v>
      </c>
      <c r="C12139" s="128" t="s">
        <v>19430</v>
      </c>
      <c r="D12139" s="128" t="s">
        <v>36476</v>
      </c>
    </row>
    <row r="12140" spans="1:4" ht="15" customHeight="1">
      <c r="A12140" s="128">
        <v>21010</v>
      </c>
      <c r="B12140" s="328" t="s">
        <v>47055</v>
      </c>
      <c r="C12140" s="128" t="s">
        <v>19430</v>
      </c>
      <c r="D12140" s="128" t="s">
        <v>38081</v>
      </c>
    </row>
    <row r="12141" spans="1:4" ht="15" customHeight="1">
      <c r="A12141" s="128">
        <v>21011</v>
      </c>
      <c r="B12141" s="328" t="s">
        <v>47056</v>
      </c>
      <c r="C12141" s="128" t="s">
        <v>19430</v>
      </c>
      <c r="D12141" s="128" t="s">
        <v>48724</v>
      </c>
    </row>
    <row r="12142" spans="1:4" ht="15" customHeight="1">
      <c r="A12142" s="128">
        <v>21012</v>
      </c>
      <c r="B12142" s="328" t="s">
        <v>47057</v>
      </c>
      <c r="C12142" s="128" t="s">
        <v>19430</v>
      </c>
      <c r="D12142" s="128" t="s">
        <v>36619</v>
      </c>
    </row>
    <row r="12143" spans="1:4" ht="15" customHeight="1">
      <c r="A12143" s="128">
        <v>21013</v>
      </c>
      <c r="B12143" s="328" t="s">
        <v>47058</v>
      </c>
      <c r="C12143" s="128" t="s">
        <v>19430</v>
      </c>
      <c r="D12143" s="128" t="s">
        <v>38447</v>
      </c>
    </row>
    <row r="12144" spans="1:4" ht="15" customHeight="1">
      <c r="A12144" s="128">
        <v>21014</v>
      </c>
      <c r="B12144" s="328" t="s">
        <v>47059</v>
      </c>
      <c r="C12144" s="128" t="s">
        <v>19430</v>
      </c>
      <c r="D12144" s="128" t="s">
        <v>48725</v>
      </c>
    </row>
    <row r="12145" spans="1:4" ht="15" customHeight="1">
      <c r="A12145" s="128">
        <v>21015</v>
      </c>
      <c r="B12145" s="328" t="s">
        <v>47060</v>
      </c>
      <c r="C12145" s="128" t="s">
        <v>19430</v>
      </c>
      <c r="D12145" s="128" t="s">
        <v>48726</v>
      </c>
    </row>
    <row r="12146" spans="1:4" ht="15" customHeight="1">
      <c r="A12146" s="128">
        <v>7697</v>
      </c>
      <c r="B12146" s="328" t="s">
        <v>47061</v>
      </c>
      <c r="C12146" s="128" t="s">
        <v>19430</v>
      </c>
      <c r="D12146" s="128" t="s">
        <v>48727</v>
      </c>
    </row>
    <row r="12147" spans="1:4" ht="15" customHeight="1">
      <c r="A12147" s="128">
        <v>7698</v>
      </c>
      <c r="B12147" s="328" t="s">
        <v>47062</v>
      </c>
      <c r="C12147" s="128" t="s">
        <v>19430</v>
      </c>
      <c r="D12147" s="128" t="s">
        <v>48728</v>
      </c>
    </row>
    <row r="12148" spans="1:4" ht="15" customHeight="1">
      <c r="A12148" s="128">
        <v>7691</v>
      </c>
      <c r="B12148" s="328" t="s">
        <v>47063</v>
      </c>
      <c r="C12148" s="128" t="s">
        <v>19430</v>
      </c>
      <c r="D12148" s="128" t="s">
        <v>36581</v>
      </c>
    </row>
    <row r="12149" spans="1:4" ht="15" customHeight="1">
      <c r="A12149" s="128">
        <v>40626</v>
      </c>
      <c r="B12149" s="328" t="s">
        <v>47064</v>
      </c>
      <c r="C12149" s="128" t="s">
        <v>19430</v>
      </c>
      <c r="D12149" s="128" t="s">
        <v>48729</v>
      </c>
    </row>
    <row r="12150" spans="1:4" ht="15" customHeight="1">
      <c r="A12150" s="128">
        <v>7701</v>
      </c>
      <c r="B12150" s="328" t="s">
        <v>47065</v>
      </c>
      <c r="C12150" s="128" t="s">
        <v>19430</v>
      </c>
      <c r="D12150" s="128" t="s">
        <v>48730</v>
      </c>
    </row>
    <row r="12151" spans="1:4" ht="15" customHeight="1">
      <c r="A12151" s="128">
        <v>7696</v>
      </c>
      <c r="B12151" s="328" t="s">
        <v>47066</v>
      </c>
      <c r="C12151" s="128" t="s">
        <v>19430</v>
      </c>
      <c r="D12151" s="128" t="s">
        <v>37422</v>
      </c>
    </row>
    <row r="12152" spans="1:4" ht="15" customHeight="1">
      <c r="A12152" s="128">
        <v>7700</v>
      </c>
      <c r="B12152" s="328" t="s">
        <v>47067</v>
      </c>
      <c r="C12152" s="128" t="s">
        <v>19430</v>
      </c>
      <c r="D12152" s="128" t="s">
        <v>37145</v>
      </c>
    </row>
    <row r="12153" spans="1:4" ht="15" customHeight="1">
      <c r="A12153" s="128">
        <v>7694</v>
      </c>
      <c r="B12153" s="328" t="s">
        <v>47068</v>
      </c>
      <c r="C12153" s="128" t="s">
        <v>19430</v>
      </c>
      <c r="D12153" s="128" t="s">
        <v>48731</v>
      </c>
    </row>
    <row r="12154" spans="1:4" ht="15" customHeight="1">
      <c r="A12154" s="128">
        <v>7693</v>
      </c>
      <c r="B12154" s="328" t="s">
        <v>47069</v>
      </c>
      <c r="C12154" s="128" t="s">
        <v>19430</v>
      </c>
      <c r="D12154" s="128" t="s">
        <v>41748</v>
      </c>
    </row>
    <row r="12155" spans="1:4" ht="15" customHeight="1">
      <c r="A12155" s="128">
        <v>7692</v>
      </c>
      <c r="B12155" s="328" t="s">
        <v>47070</v>
      </c>
      <c r="C12155" s="128" t="s">
        <v>19430</v>
      </c>
      <c r="D12155" s="128" t="s">
        <v>48732</v>
      </c>
    </row>
    <row r="12156" spans="1:4" ht="15" customHeight="1">
      <c r="A12156" s="128">
        <v>7695</v>
      </c>
      <c r="B12156" s="328" t="s">
        <v>47071</v>
      </c>
      <c r="C12156" s="128" t="s">
        <v>19430</v>
      </c>
      <c r="D12156" s="128" t="s">
        <v>48733</v>
      </c>
    </row>
    <row r="12157" spans="1:4" ht="15" customHeight="1">
      <c r="A12157" s="128">
        <v>13356</v>
      </c>
      <c r="B12157" s="328" t="s">
        <v>47072</v>
      </c>
      <c r="C12157" s="128" t="s">
        <v>19430</v>
      </c>
      <c r="D12157" s="128" t="s">
        <v>42194</v>
      </c>
    </row>
    <row r="12158" spans="1:4" ht="15" customHeight="1">
      <c r="A12158" s="128">
        <v>36365</v>
      </c>
      <c r="B12158" s="328" t="s">
        <v>47073</v>
      </c>
      <c r="C12158" s="128" t="s">
        <v>19430</v>
      </c>
      <c r="D12158" s="128" t="s">
        <v>36558</v>
      </c>
    </row>
    <row r="12159" spans="1:4" ht="15" customHeight="1">
      <c r="A12159" s="128">
        <v>41930</v>
      </c>
      <c r="B12159" s="328" t="s">
        <v>47074</v>
      </c>
      <c r="C12159" s="128" t="s">
        <v>19430</v>
      </c>
      <c r="D12159" s="128" t="s">
        <v>19622</v>
      </c>
    </row>
    <row r="12160" spans="1:4" ht="15" customHeight="1">
      <c r="A12160" s="128">
        <v>41931</v>
      </c>
      <c r="B12160" s="328" t="s">
        <v>47075</v>
      </c>
      <c r="C12160" s="128" t="s">
        <v>19430</v>
      </c>
      <c r="D12160" s="128" t="s">
        <v>38326</v>
      </c>
    </row>
    <row r="12161" spans="1:4" ht="15" customHeight="1">
      <c r="A12161" s="128">
        <v>41932</v>
      </c>
      <c r="B12161" s="328" t="s">
        <v>47076</v>
      </c>
      <c r="C12161" s="128" t="s">
        <v>19430</v>
      </c>
      <c r="D12161" s="128" t="s">
        <v>38327</v>
      </c>
    </row>
    <row r="12162" spans="1:4" ht="15" customHeight="1">
      <c r="A12162" s="128">
        <v>41933</v>
      </c>
      <c r="B12162" s="328" t="s">
        <v>47077</v>
      </c>
      <c r="C12162" s="128" t="s">
        <v>19430</v>
      </c>
      <c r="D12162" s="128" t="s">
        <v>38328</v>
      </c>
    </row>
    <row r="12163" spans="1:4" ht="15" customHeight="1">
      <c r="A12163" s="128">
        <v>41934</v>
      </c>
      <c r="B12163" s="328" t="s">
        <v>47078</v>
      </c>
      <c r="C12163" s="128" t="s">
        <v>19430</v>
      </c>
      <c r="D12163" s="128" t="s">
        <v>38329</v>
      </c>
    </row>
    <row r="12164" spans="1:4" ht="15" customHeight="1">
      <c r="A12164" s="128">
        <v>41936</v>
      </c>
      <c r="B12164" s="328" t="s">
        <v>47079</v>
      </c>
      <c r="C12164" s="128" t="s">
        <v>19430</v>
      </c>
      <c r="D12164" s="128" t="s">
        <v>37057</v>
      </c>
    </row>
    <row r="12165" spans="1:4" ht="15" customHeight="1">
      <c r="A12165" s="128">
        <v>44812</v>
      </c>
      <c r="B12165" s="328" t="s">
        <v>47080</v>
      </c>
      <c r="C12165" s="128" t="s">
        <v>19430</v>
      </c>
      <c r="D12165" s="128" t="s">
        <v>48734</v>
      </c>
    </row>
    <row r="12166" spans="1:4" ht="15" customHeight="1">
      <c r="A12166" s="128">
        <v>41785</v>
      </c>
      <c r="B12166" s="328" t="s">
        <v>47081</v>
      </c>
      <c r="C12166" s="128" t="s">
        <v>19430</v>
      </c>
      <c r="D12166" s="128" t="s">
        <v>48735</v>
      </c>
    </row>
    <row r="12167" spans="1:4" ht="15" customHeight="1">
      <c r="A12167" s="128">
        <v>41781</v>
      </c>
      <c r="B12167" s="328" t="s">
        <v>47082</v>
      </c>
      <c r="C12167" s="128" t="s">
        <v>19430</v>
      </c>
      <c r="D12167" s="128" t="s">
        <v>48736</v>
      </c>
    </row>
    <row r="12168" spans="1:4" ht="15" customHeight="1">
      <c r="A12168" s="128">
        <v>41783</v>
      </c>
      <c r="B12168" s="328" t="s">
        <v>47083</v>
      </c>
      <c r="C12168" s="128" t="s">
        <v>19430</v>
      </c>
      <c r="D12168" s="128" t="s">
        <v>48737</v>
      </c>
    </row>
    <row r="12169" spans="1:4" ht="15" customHeight="1">
      <c r="A12169" s="128">
        <v>41786</v>
      </c>
      <c r="B12169" s="328" t="s">
        <v>47084</v>
      </c>
      <c r="C12169" s="128" t="s">
        <v>19430</v>
      </c>
      <c r="D12169" s="128" t="s">
        <v>48738</v>
      </c>
    </row>
    <row r="12170" spans="1:4" ht="15" customHeight="1">
      <c r="A12170" s="128">
        <v>41779</v>
      </c>
      <c r="B12170" s="328" t="s">
        <v>47085</v>
      </c>
      <c r="C12170" s="128" t="s">
        <v>19430</v>
      </c>
      <c r="D12170" s="128" t="s">
        <v>22099</v>
      </c>
    </row>
    <row r="12171" spans="1:4" ht="15" customHeight="1">
      <c r="A12171" s="128">
        <v>41780</v>
      </c>
      <c r="B12171" s="328" t="s">
        <v>47086</v>
      </c>
      <c r="C12171" s="128" t="s">
        <v>19430</v>
      </c>
      <c r="D12171" s="128" t="s">
        <v>42266</v>
      </c>
    </row>
    <row r="12172" spans="1:4" ht="15" customHeight="1">
      <c r="A12172" s="128">
        <v>41782</v>
      </c>
      <c r="B12172" s="328" t="s">
        <v>47087</v>
      </c>
      <c r="C12172" s="128" t="s">
        <v>19430</v>
      </c>
      <c r="D12172" s="128" t="s">
        <v>48739</v>
      </c>
    </row>
    <row r="12173" spans="1:4" ht="15" customHeight="1">
      <c r="A12173" s="128">
        <v>38130</v>
      </c>
      <c r="B12173" s="328" t="s">
        <v>47088</v>
      </c>
      <c r="C12173" s="128" t="s">
        <v>19430</v>
      </c>
      <c r="D12173" s="128" t="s">
        <v>19769</v>
      </c>
    </row>
    <row r="12174" spans="1:4" ht="15" customHeight="1">
      <c r="A12174" s="128">
        <v>21123</v>
      </c>
      <c r="B12174" s="328" t="s">
        <v>47089</v>
      </c>
      <c r="C12174" s="128" t="s">
        <v>19430</v>
      </c>
      <c r="D12174" s="128" t="s">
        <v>18869</v>
      </c>
    </row>
    <row r="12175" spans="1:4" ht="15" customHeight="1">
      <c r="A12175" s="128">
        <v>21124</v>
      </c>
      <c r="B12175" s="328" t="s">
        <v>47090</v>
      </c>
      <c r="C12175" s="128" t="s">
        <v>19430</v>
      </c>
      <c r="D12175" s="128" t="s">
        <v>18906</v>
      </c>
    </row>
    <row r="12176" spans="1:4" ht="15" customHeight="1">
      <c r="A12176" s="128">
        <v>21125</v>
      </c>
      <c r="B12176" s="328" t="s">
        <v>47091</v>
      </c>
      <c r="C12176" s="128" t="s">
        <v>19430</v>
      </c>
      <c r="D12176" s="128" t="s">
        <v>18520</v>
      </c>
    </row>
    <row r="12177" spans="1:4" ht="15" customHeight="1">
      <c r="A12177" s="128">
        <v>38028</v>
      </c>
      <c r="B12177" s="328" t="s">
        <v>47092</v>
      </c>
      <c r="C12177" s="128" t="s">
        <v>19430</v>
      </c>
      <c r="D12177" s="128" t="s">
        <v>19300</v>
      </c>
    </row>
    <row r="12178" spans="1:4" ht="15" customHeight="1">
      <c r="A12178" s="128">
        <v>38029</v>
      </c>
      <c r="B12178" s="328" t="s">
        <v>47093</v>
      </c>
      <c r="C12178" s="128" t="s">
        <v>19430</v>
      </c>
      <c r="D12178" s="128" t="s">
        <v>22125</v>
      </c>
    </row>
    <row r="12179" spans="1:4" ht="15" customHeight="1">
      <c r="A12179" s="128">
        <v>38030</v>
      </c>
      <c r="B12179" s="328" t="s">
        <v>47094</v>
      </c>
      <c r="C12179" s="128" t="s">
        <v>19430</v>
      </c>
      <c r="D12179" s="128" t="s">
        <v>22126</v>
      </c>
    </row>
    <row r="12180" spans="1:4" ht="15" customHeight="1">
      <c r="A12180" s="128">
        <v>38031</v>
      </c>
      <c r="B12180" s="328" t="s">
        <v>47095</v>
      </c>
      <c r="C12180" s="128" t="s">
        <v>19430</v>
      </c>
      <c r="D12180" s="128" t="s">
        <v>22127</v>
      </c>
    </row>
    <row r="12181" spans="1:4" ht="15" customHeight="1">
      <c r="A12181" s="128">
        <v>39735</v>
      </c>
      <c r="B12181" s="328" t="s">
        <v>47096</v>
      </c>
      <c r="C12181" s="128" t="s">
        <v>19430</v>
      </c>
      <c r="D12181" s="128" t="s">
        <v>48740</v>
      </c>
    </row>
    <row r="12182" spans="1:4" ht="15" customHeight="1">
      <c r="A12182" s="128">
        <v>39734</v>
      </c>
      <c r="B12182" s="328" t="s">
        <v>47097</v>
      </c>
      <c r="C12182" s="128" t="s">
        <v>19430</v>
      </c>
      <c r="D12182" s="128" t="s">
        <v>48741</v>
      </c>
    </row>
    <row r="12183" spans="1:4" ht="15" customHeight="1">
      <c r="A12183" s="128">
        <v>39736</v>
      </c>
      <c r="B12183" s="328" t="s">
        <v>47098</v>
      </c>
      <c r="C12183" s="128" t="s">
        <v>19430</v>
      </c>
      <c r="D12183" s="128" t="s">
        <v>48742</v>
      </c>
    </row>
    <row r="12184" spans="1:4" ht="15" customHeight="1">
      <c r="A12184" s="128">
        <v>39737</v>
      </c>
      <c r="B12184" s="328" t="s">
        <v>47099</v>
      </c>
      <c r="C12184" s="128" t="s">
        <v>19430</v>
      </c>
      <c r="D12184" s="128" t="s">
        <v>19180</v>
      </c>
    </row>
    <row r="12185" spans="1:4" ht="15" customHeight="1">
      <c r="A12185" s="128">
        <v>39738</v>
      </c>
      <c r="B12185" s="328" t="s">
        <v>47100</v>
      </c>
      <c r="C12185" s="128" t="s">
        <v>19430</v>
      </c>
      <c r="D12185" s="128" t="s">
        <v>19334</v>
      </c>
    </row>
    <row r="12186" spans="1:4" ht="15" customHeight="1">
      <c r="A12186" s="128">
        <v>39739</v>
      </c>
      <c r="B12186" s="328" t="s">
        <v>47101</v>
      </c>
      <c r="C12186" s="128" t="s">
        <v>19430</v>
      </c>
      <c r="D12186" s="128" t="s">
        <v>36534</v>
      </c>
    </row>
    <row r="12187" spans="1:4" ht="15" customHeight="1">
      <c r="A12187" s="128">
        <v>39733</v>
      </c>
      <c r="B12187" s="328" t="s">
        <v>47102</v>
      </c>
      <c r="C12187" s="128" t="s">
        <v>19430</v>
      </c>
      <c r="D12187" s="128" t="s">
        <v>48743</v>
      </c>
    </row>
    <row r="12188" spans="1:4" ht="15" customHeight="1">
      <c r="A12188" s="128">
        <v>39854</v>
      </c>
      <c r="B12188" s="328" t="s">
        <v>47103</v>
      </c>
      <c r="C12188" s="128" t="s">
        <v>19430</v>
      </c>
      <c r="D12188" s="128" t="s">
        <v>48744</v>
      </c>
    </row>
    <row r="12189" spans="1:4" ht="15" customHeight="1">
      <c r="A12189" s="128">
        <v>39740</v>
      </c>
      <c r="B12189" s="328" t="s">
        <v>47104</v>
      </c>
      <c r="C12189" s="128" t="s">
        <v>19430</v>
      </c>
      <c r="D12189" s="128" t="s">
        <v>47589</v>
      </c>
    </row>
    <row r="12190" spans="1:4" ht="15" customHeight="1">
      <c r="A12190" s="128">
        <v>39741</v>
      </c>
      <c r="B12190" s="328" t="s">
        <v>47105</v>
      </c>
      <c r="C12190" s="128" t="s">
        <v>19430</v>
      </c>
      <c r="D12190" s="128" t="s">
        <v>36598</v>
      </c>
    </row>
    <row r="12191" spans="1:4" ht="15" customHeight="1">
      <c r="A12191" s="128">
        <v>39853</v>
      </c>
      <c r="B12191" s="328" t="s">
        <v>47106</v>
      </c>
      <c r="C12191" s="128" t="s">
        <v>19430</v>
      </c>
      <c r="D12191" s="128" t="s">
        <v>36938</v>
      </c>
    </row>
    <row r="12192" spans="1:4" ht="15" customHeight="1">
      <c r="A12192" s="128">
        <v>39742</v>
      </c>
      <c r="B12192" s="328" t="s">
        <v>47107</v>
      </c>
      <c r="C12192" s="128" t="s">
        <v>19430</v>
      </c>
      <c r="D12192" s="128" t="s">
        <v>21610</v>
      </c>
    </row>
    <row r="12193" spans="1:4" ht="15" customHeight="1">
      <c r="A12193" s="128">
        <v>39749</v>
      </c>
      <c r="B12193" s="328" t="s">
        <v>47108</v>
      </c>
      <c r="C12193" s="128" t="s">
        <v>19430</v>
      </c>
      <c r="D12193" s="128" t="s">
        <v>38330</v>
      </c>
    </row>
    <row r="12194" spans="1:4" ht="15" customHeight="1">
      <c r="A12194" s="128">
        <v>39751</v>
      </c>
      <c r="B12194" s="328" t="s">
        <v>47109</v>
      </c>
      <c r="C12194" s="128" t="s">
        <v>19430</v>
      </c>
      <c r="D12194" s="128" t="s">
        <v>38331</v>
      </c>
    </row>
    <row r="12195" spans="1:4" ht="15" customHeight="1">
      <c r="A12195" s="128">
        <v>39750</v>
      </c>
      <c r="B12195" s="328" t="s">
        <v>47110</v>
      </c>
      <c r="C12195" s="128" t="s">
        <v>19430</v>
      </c>
      <c r="D12195" s="128" t="s">
        <v>38332</v>
      </c>
    </row>
    <row r="12196" spans="1:4" ht="15" customHeight="1">
      <c r="A12196" s="128">
        <v>39747</v>
      </c>
      <c r="B12196" s="328" t="s">
        <v>47111</v>
      </c>
      <c r="C12196" s="128" t="s">
        <v>19430</v>
      </c>
      <c r="D12196" s="128" t="s">
        <v>22006</v>
      </c>
    </row>
    <row r="12197" spans="1:4" ht="15" customHeight="1">
      <c r="A12197" s="128">
        <v>39753</v>
      </c>
      <c r="B12197" s="328" t="s">
        <v>47112</v>
      </c>
      <c r="C12197" s="128" t="s">
        <v>19430</v>
      </c>
      <c r="D12197" s="128" t="s">
        <v>38333</v>
      </c>
    </row>
    <row r="12198" spans="1:4" ht="15" customHeight="1">
      <c r="A12198" s="128">
        <v>39754</v>
      </c>
      <c r="B12198" s="328" t="s">
        <v>47113</v>
      </c>
      <c r="C12198" s="128" t="s">
        <v>19430</v>
      </c>
      <c r="D12198" s="128" t="s">
        <v>38334</v>
      </c>
    </row>
    <row r="12199" spans="1:4" ht="15" customHeight="1">
      <c r="A12199" s="128">
        <v>39748</v>
      </c>
      <c r="B12199" s="328" t="s">
        <v>47114</v>
      </c>
      <c r="C12199" s="128" t="s">
        <v>19430</v>
      </c>
      <c r="D12199" s="128" t="s">
        <v>38335</v>
      </c>
    </row>
    <row r="12200" spans="1:4" ht="15" customHeight="1">
      <c r="A12200" s="128">
        <v>39755</v>
      </c>
      <c r="B12200" s="328" t="s">
        <v>47115</v>
      </c>
      <c r="C12200" s="128" t="s">
        <v>19430</v>
      </c>
      <c r="D12200" s="128" t="s">
        <v>38336</v>
      </c>
    </row>
    <row r="12201" spans="1:4" ht="15" customHeight="1">
      <c r="A12201" s="128">
        <v>12742</v>
      </c>
      <c r="B12201" s="328" t="s">
        <v>47116</v>
      </c>
      <c r="C12201" s="128" t="s">
        <v>19430</v>
      </c>
      <c r="D12201" s="128" t="s">
        <v>38337</v>
      </c>
    </row>
    <row r="12202" spans="1:4" ht="15" customHeight="1">
      <c r="A12202" s="128">
        <v>12713</v>
      </c>
      <c r="B12202" s="328" t="s">
        <v>47117</v>
      </c>
      <c r="C12202" s="128" t="s">
        <v>19430</v>
      </c>
      <c r="D12202" s="128" t="s">
        <v>38338</v>
      </c>
    </row>
    <row r="12203" spans="1:4" ht="15" customHeight="1">
      <c r="A12203" s="128">
        <v>12743</v>
      </c>
      <c r="B12203" s="328" t="s">
        <v>47118</v>
      </c>
      <c r="C12203" s="128" t="s">
        <v>19430</v>
      </c>
      <c r="D12203" s="128" t="s">
        <v>38141</v>
      </c>
    </row>
    <row r="12204" spans="1:4" ht="15" customHeight="1">
      <c r="A12204" s="128">
        <v>12744</v>
      </c>
      <c r="B12204" s="328" t="s">
        <v>47119</v>
      </c>
      <c r="C12204" s="128" t="s">
        <v>19430</v>
      </c>
      <c r="D12204" s="128" t="s">
        <v>19827</v>
      </c>
    </row>
    <row r="12205" spans="1:4" ht="15" customHeight="1">
      <c r="A12205" s="128">
        <v>12745</v>
      </c>
      <c r="B12205" s="328" t="s">
        <v>47120</v>
      </c>
      <c r="C12205" s="128" t="s">
        <v>19430</v>
      </c>
      <c r="D12205" s="128" t="s">
        <v>38339</v>
      </c>
    </row>
    <row r="12206" spans="1:4" ht="15" customHeight="1">
      <c r="A12206" s="128">
        <v>12746</v>
      </c>
      <c r="B12206" s="328" t="s">
        <v>47121</v>
      </c>
      <c r="C12206" s="128" t="s">
        <v>19430</v>
      </c>
      <c r="D12206" s="128" t="s">
        <v>21856</v>
      </c>
    </row>
    <row r="12207" spans="1:4" ht="15" customHeight="1">
      <c r="A12207" s="128">
        <v>12747</v>
      </c>
      <c r="B12207" s="328" t="s">
        <v>47122</v>
      </c>
      <c r="C12207" s="128" t="s">
        <v>19430</v>
      </c>
      <c r="D12207" s="128" t="s">
        <v>38340</v>
      </c>
    </row>
    <row r="12208" spans="1:4" ht="15" customHeight="1">
      <c r="A12208" s="128">
        <v>12748</v>
      </c>
      <c r="B12208" s="328" t="s">
        <v>47123</v>
      </c>
      <c r="C12208" s="128" t="s">
        <v>19430</v>
      </c>
      <c r="D12208" s="128" t="s">
        <v>38341</v>
      </c>
    </row>
    <row r="12209" spans="1:4" ht="15" customHeight="1">
      <c r="A12209" s="128">
        <v>12749</v>
      </c>
      <c r="B12209" s="328" t="s">
        <v>47124</v>
      </c>
      <c r="C12209" s="128" t="s">
        <v>19430</v>
      </c>
      <c r="D12209" s="128" t="s">
        <v>38342</v>
      </c>
    </row>
    <row r="12210" spans="1:4" ht="15" customHeight="1">
      <c r="A12210" s="128">
        <v>39726</v>
      </c>
      <c r="B12210" s="328" t="s">
        <v>47125</v>
      </c>
      <c r="C12210" s="128" t="s">
        <v>19430</v>
      </c>
      <c r="D12210" s="128" t="s">
        <v>38343</v>
      </c>
    </row>
    <row r="12211" spans="1:4" ht="15" customHeight="1">
      <c r="A12211" s="128">
        <v>39728</v>
      </c>
      <c r="B12211" s="328" t="s">
        <v>47126</v>
      </c>
      <c r="C12211" s="128" t="s">
        <v>19430</v>
      </c>
      <c r="D12211" s="128" t="s">
        <v>36956</v>
      </c>
    </row>
    <row r="12212" spans="1:4" ht="15" customHeight="1">
      <c r="A12212" s="128">
        <v>39727</v>
      </c>
      <c r="B12212" s="328" t="s">
        <v>47127</v>
      </c>
      <c r="C12212" s="128" t="s">
        <v>19430</v>
      </c>
      <c r="D12212" s="128" t="s">
        <v>38344</v>
      </c>
    </row>
    <row r="12213" spans="1:4" ht="15" customHeight="1">
      <c r="A12213" s="128">
        <v>39724</v>
      </c>
      <c r="B12213" s="328" t="s">
        <v>47128</v>
      </c>
      <c r="C12213" s="128" t="s">
        <v>19430</v>
      </c>
      <c r="D12213" s="128" t="s">
        <v>36587</v>
      </c>
    </row>
    <row r="12214" spans="1:4" ht="15" customHeight="1">
      <c r="A12214" s="128">
        <v>39729</v>
      </c>
      <c r="B12214" s="328" t="s">
        <v>47129</v>
      </c>
      <c r="C12214" s="128" t="s">
        <v>19430</v>
      </c>
      <c r="D12214" s="128" t="s">
        <v>38345</v>
      </c>
    </row>
    <row r="12215" spans="1:4" ht="15" customHeight="1">
      <c r="A12215" s="128">
        <v>39730</v>
      </c>
      <c r="B12215" s="328" t="s">
        <v>47130</v>
      </c>
      <c r="C12215" s="128" t="s">
        <v>19430</v>
      </c>
      <c r="D12215" s="128" t="s">
        <v>38346</v>
      </c>
    </row>
    <row r="12216" spans="1:4" ht="15" customHeight="1">
      <c r="A12216" s="128">
        <v>39731</v>
      </c>
      <c r="B12216" s="328" t="s">
        <v>47131</v>
      </c>
      <c r="C12216" s="128" t="s">
        <v>19430</v>
      </c>
      <c r="D12216" s="128" t="s">
        <v>38347</v>
      </c>
    </row>
    <row r="12217" spans="1:4" ht="15" customHeight="1">
      <c r="A12217" s="128">
        <v>39725</v>
      </c>
      <c r="B12217" s="328" t="s">
        <v>47132</v>
      </c>
      <c r="C12217" s="128" t="s">
        <v>19430</v>
      </c>
      <c r="D12217" s="128" t="s">
        <v>36544</v>
      </c>
    </row>
    <row r="12218" spans="1:4" ht="15" customHeight="1">
      <c r="A12218" s="128">
        <v>39732</v>
      </c>
      <c r="B12218" s="328" t="s">
        <v>47133</v>
      </c>
      <c r="C12218" s="128" t="s">
        <v>19430</v>
      </c>
      <c r="D12218" s="128" t="s">
        <v>38348</v>
      </c>
    </row>
    <row r="12219" spans="1:4" ht="15" customHeight="1">
      <c r="A12219" s="128">
        <v>39660</v>
      </c>
      <c r="B12219" s="328" t="s">
        <v>47134</v>
      </c>
      <c r="C12219" s="128" t="s">
        <v>19430</v>
      </c>
      <c r="D12219" s="128" t="s">
        <v>19638</v>
      </c>
    </row>
    <row r="12220" spans="1:4" ht="15" customHeight="1">
      <c r="A12220" s="128">
        <v>39662</v>
      </c>
      <c r="B12220" s="328" t="s">
        <v>47135</v>
      </c>
      <c r="C12220" s="128" t="s">
        <v>19430</v>
      </c>
      <c r="D12220" s="128" t="s">
        <v>19220</v>
      </c>
    </row>
    <row r="12221" spans="1:4" ht="15" customHeight="1">
      <c r="A12221" s="128">
        <v>39661</v>
      </c>
      <c r="B12221" s="328" t="s">
        <v>47136</v>
      </c>
      <c r="C12221" s="128" t="s">
        <v>19430</v>
      </c>
      <c r="D12221" s="128" t="s">
        <v>18814</v>
      </c>
    </row>
    <row r="12222" spans="1:4" ht="15" customHeight="1">
      <c r="A12222" s="128">
        <v>39666</v>
      </c>
      <c r="B12222" s="328" t="s">
        <v>47137</v>
      </c>
      <c r="C12222" s="128" t="s">
        <v>19430</v>
      </c>
      <c r="D12222" s="128" t="s">
        <v>38349</v>
      </c>
    </row>
    <row r="12223" spans="1:4" ht="15" customHeight="1">
      <c r="A12223" s="128">
        <v>39664</v>
      </c>
      <c r="B12223" s="328" t="s">
        <v>47138</v>
      </c>
      <c r="C12223" s="128" t="s">
        <v>19430</v>
      </c>
      <c r="D12223" s="128" t="s">
        <v>18812</v>
      </c>
    </row>
    <row r="12224" spans="1:4" ht="15" customHeight="1">
      <c r="A12224" s="128">
        <v>39663</v>
      </c>
      <c r="B12224" s="328" t="s">
        <v>47139</v>
      </c>
      <c r="C12224" s="128" t="s">
        <v>19430</v>
      </c>
      <c r="D12224" s="128" t="s">
        <v>37297</v>
      </c>
    </row>
    <row r="12225" spans="1:4" ht="15" customHeight="1">
      <c r="A12225" s="128">
        <v>39665</v>
      </c>
      <c r="B12225" s="328" t="s">
        <v>47140</v>
      </c>
      <c r="C12225" s="128" t="s">
        <v>19430</v>
      </c>
      <c r="D12225" s="128" t="s">
        <v>38170</v>
      </c>
    </row>
    <row r="12226" spans="1:4" ht="15" customHeight="1">
      <c r="A12226" s="128">
        <v>39752</v>
      </c>
      <c r="B12226" s="328" t="s">
        <v>47141</v>
      </c>
      <c r="C12226" s="128" t="s">
        <v>19430</v>
      </c>
      <c r="D12226" s="128" t="s">
        <v>38350</v>
      </c>
    </row>
    <row r="12227" spans="1:4" ht="15" customHeight="1">
      <c r="A12227" s="128">
        <v>7725</v>
      </c>
      <c r="B12227" s="328" t="s">
        <v>47142</v>
      </c>
      <c r="C12227" s="128" t="s">
        <v>19430</v>
      </c>
      <c r="D12227" s="128" t="s">
        <v>48745</v>
      </c>
    </row>
    <row r="12228" spans="1:4" ht="15" customHeight="1">
      <c r="A12228" s="128">
        <v>7753</v>
      </c>
      <c r="B12228" s="328" t="s">
        <v>47143</v>
      </c>
      <c r="C12228" s="128" t="s">
        <v>19430</v>
      </c>
      <c r="D12228" s="128" t="s">
        <v>48746</v>
      </c>
    </row>
    <row r="12229" spans="1:4" ht="15" customHeight="1">
      <c r="A12229" s="128">
        <v>13256</v>
      </c>
      <c r="B12229" s="328" t="s">
        <v>47144</v>
      </c>
      <c r="C12229" s="128" t="s">
        <v>19430</v>
      </c>
      <c r="D12229" s="128" t="s">
        <v>48747</v>
      </c>
    </row>
    <row r="12230" spans="1:4" ht="15" customHeight="1">
      <c r="A12230" s="128">
        <v>7757</v>
      </c>
      <c r="B12230" s="328" t="s">
        <v>47145</v>
      </c>
      <c r="C12230" s="128" t="s">
        <v>19430</v>
      </c>
      <c r="D12230" s="128" t="s">
        <v>48748</v>
      </c>
    </row>
    <row r="12231" spans="1:4" ht="15" customHeight="1">
      <c r="A12231" s="128">
        <v>7758</v>
      </c>
      <c r="B12231" s="328" t="s">
        <v>47146</v>
      </c>
      <c r="C12231" s="128" t="s">
        <v>19430</v>
      </c>
      <c r="D12231" s="128" t="s">
        <v>48749</v>
      </c>
    </row>
    <row r="12232" spans="1:4" ht="15" customHeight="1">
      <c r="A12232" s="128">
        <v>7759</v>
      </c>
      <c r="B12232" s="328" t="s">
        <v>47147</v>
      </c>
      <c r="C12232" s="128" t="s">
        <v>19430</v>
      </c>
      <c r="D12232" s="128" t="s">
        <v>48750</v>
      </c>
    </row>
    <row r="12233" spans="1:4" ht="15" customHeight="1">
      <c r="A12233" s="128">
        <v>40334</v>
      </c>
      <c r="B12233" s="328" t="s">
        <v>47148</v>
      </c>
      <c r="C12233" s="128" t="s">
        <v>19430</v>
      </c>
      <c r="D12233" s="128" t="s">
        <v>48751</v>
      </c>
    </row>
    <row r="12234" spans="1:4" ht="15" customHeight="1">
      <c r="A12234" s="128">
        <v>7745</v>
      </c>
      <c r="B12234" s="328" t="s">
        <v>47149</v>
      </c>
      <c r="C12234" s="128" t="s">
        <v>19430</v>
      </c>
      <c r="D12234" s="128" t="s">
        <v>48752</v>
      </c>
    </row>
    <row r="12235" spans="1:4" ht="15" customHeight="1">
      <c r="A12235" s="128">
        <v>7714</v>
      </c>
      <c r="B12235" s="328" t="s">
        <v>47150</v>
      </c>
      <c r="C12235" s="128" t="s">
        <v>19430</v>
      </c>
      <c r="D12235" s="128" t="s">
        <v>48753</v>
      </c>
    </row>
    <row r="12236" spans="1:4" ht="15" customHeight="1">
      <c r="A12236" s="128">
        <v>7742</v>
      </c>
      <c r="B12236" s="328" t="s">
        <v>47151</v>
      </c>
      <c r="C12236" s="128" t="s">
        <v>19430</v>
      </c>
      <c r="D12236" s="128" t="s">
        <v>48754</v>
      </c>
    </row>
    <row r="12237" spans="1:4" ht="15" customHeight="1">
      <c r="A12237" s="128">
        <v>7750</v>
      </c>
      <c r="B12237" s="328" t="s">
        <v>47152</v>
      </c>
      <c r="C12237" s="128" t="s">
        <v>19430</v>
      </c>
      <c r="D12237" s="128" t="s">
        <v>48755</v>
      </c>
    </row>
    <row r="12238" spans="1:4" ht="15" customHeight="1">
      <c r="A12238" s="128">
        <v>7756</v>
      </c>
      <c r="B12238" s="328" t="s">
        <v>47153</v>
      </c>
      <c r="C12238" s="128" t="s">
        <v>19430</v>
      </c>
      <c r="D12238" s="128" t="s">
        <v>48756</v>
      </c>
    </row>
    <row r="12239" spans="1:4" ht="15" customHeight="1">
      <c r="A12239" s="128">
        <v>7765</v>
      </c>
      <c r="B12239" s="328" t="s">
        <v>47154</v>
      </c>
      <c r="C12239" s="128" t="s">
        <v>19430</v>
      </c>
      <c r="D12239" s="128" t="s">
        <v>48757</v>
      </c>
    </row>
    <row r="12240" spans="1:4" ht="15" customHeight="1">
      <c r="A12240" s="128">
        <v>12569</v>
      </c>
      <c r="B12240" s="328" t="s">
        <v>47155</v>
      </c>
      <c r="C12240" s="128" t="s">
        <v>19430</v>
      </c>
      <c r="D12240" s="128" t="s">
        <v>48758</v>
      </c>
    </row>
    <row r="12241" spans="1:4" ht="15" customHeight="1">
      <c r="A12241" s="128">
        <v>7766</v>
      </c>
      <c r="B12241" s="328" t="s">
        <v>47156</v>
      </c>
      <c r="C12241" s="128" t="s">
        <v>19430</v>
      </c>
      <c r="D12241" s="128" t="s">
        <v>48759</v>
      </c>
    </row>
    <row r="12242" spans="1:4" ht="15" customHeight="1">
      <c r="A12242" s="128">
        <v>7767</v>
      </c>
      <c r="B12242" s="328" t="s">
        <v>47157</v>
      </c>
      <c r="C12242" s="128" t="s">
        <v>19430</v>
      </c>
      <c r="D12242" s="128" t="s">
        <v>48760</v>
      </c>
    </row>
    <row r="12243" spans="1:4" ht="15" customHeight="1">
      <c r="A12243" s="128">
        <v>7727</v>
      </c>
      <c r="B12243" s="328" t="s">
        <v>47158</v>
      </c>
      <c r="C12243" s="128" t="s">
        <v>19430</v>
      </c>
      <c r="D12243" s="128" t="s">
        <v>48761</v>
      </c>
    </row>
    <row r="12244" spans="1:4" ht="15" customHeight="1">
      <c r="A12244" s="128">
        <v>7760</v>
      </c>
      <c r="B12244" s="328" t="s">
        <v>47159</v>
      </c>
      <c r="C12244" s="128" t="s">
        <v>19430</v>
      </c>
      <c r="D12244" s="128" t="s">
        <v>48581</v>
      </c>
    </row>
    <row r="12245" spans="1:4" ht="15" customHeight="1">
      <c r="A12245" s="128">
        <v>7761</v>
      </c>
      <c r="B12245" s="328" t="s">
        <v>47160</v>
      </c>
      <c r="C12245" s="128" t="s">
        <v>19430</v>
      </c>
      <c r="D12245" s="128" t="s">
        <v>37792</v>
      </c>
    </row>
    <row r="12246" spans="1:4" ht="15" customHeight="1">
      <c r="A12246" s="128">
        <v>7752</v>
      </c>
      <c r="B12246" s="328" t="s">
        <v>47161</v>
      </c>
      <c r="C12246" s="128" t="s">
        <v>19430</v>
      </c>
      <c r="D12246" s="128" t="s">
        <v>48582</v>
      </c>
    </row>
    <row r="12247" spans="1:4" ht="15" customHeight="1">
      <c r="A12247" s="128">
        <v>7762</v>
      </c>
      <c r="B12247" s="328" t="s">
        <v>47162</v>
      </c>
      <c r="C12247" s="128" t="s">
        <v>19430</v>
      </c>
      <c r="D12247" s="128" t="s">
        <v>48762</v>
      </c>
    </row>
    <row r="12248" spans="1:4" ht="15" customHeight="1">
      <c r="A12248" s="128">
        <v>7722</v>
      </c>
      <c r="B12248" s="328" t="s">
        <v>47163</v>
      </c>
      <c r="C12248" s="128" t="s">
        <v>19430</v>
      </c>
      <c r="D12248" s="128" t="s">
        <v>48763</v>
      </c>
    </row>
    <row r="12249" spans="1:4" ht="15" customHeight="1">
      <c r="A12249" s="128">
        <v>7763</v>
      </c>
      <c r="B12249" s="328" t="s">
        <v>47164</v>
      </c>
      <c r="C12249" s="128" t="s">
        <v>19430</v>
      </c>
      <c r="D12249" s="128" t="s">
        <v>47734</v>
      </c>
    </row>
    <row r="12250" spans="1:4" ht="15" customHeight="1">
      <c r="A12250" s="128">
        <v>7764</v>
      </c>
      <c r="B12250" s="328" t="s">
        <v>47165</v>
      </c>
      <c r="C12250" s="128" t="s">
        <v>19430</v>
      </c>
      <c r="D12250" s="128" t="s">
        <v>48764</v>
      </c>
    </row>
    <row r="12251" spans="1:4" ht="15" customHeight="1">
      <c r="A12251" s="128">
        <v>12572</v>
      </c>
      <c r="B12251" s="328" t="s">
        <v>47166</v>
      </c>
      <c r="C12251" s="128" t="s">
        <v>19430</v>
      </c>
      <c r="D12251" s="128" t="s">
        <v>48747</v>
      </c>
    </row>
    <row r="12252" spans="1:4" ht="15" customHeight="1">
      <c r="A12252" s="128">
        <v>12573</v>
      </c>
      <c r="B12252" s="328" t="s">
        <v>47167</v>
      </c>
      <c r="C12252" s="128" t="s">
        <v>19430</v>
      </c>
      <c r="D12252" s="128" t="s">
        <v>48765</v>
      </c>
    </row>
    <row r="12253" spans="1:4" ht="15" customHeight="1">
      <c r="A12253" s="128">
        <v>12574</v>
      </c>
      <c r="B12253" s="328" t="s">
        <v>47168</v>
      </c>
      <c r="C12253" s="128" t="s">
        <v>19430</v>
      </c>
      <c r="D12253" s="128" t="s">
        <v>48766</v>
      </c>
    </row>
    <row r="12254" spans="1:4" ht="15" customHeight="1">
      <c r="A12254" s="128">
        <v>12575</v>
      </c>
      <c r="B12254" s="328" t="s">
        <v>47169</v>
      </c>
      <c r="C12254" s="128" t="s">
        <v>19430</v>
      </c>
      <c r="D12254" s="128" t="s">
        <v>48767</v>
      </c>
    </row>
    <row r="12255" spans="1:4" ht="15" customHeight="1">
      <c r="A12255" s="128">
        <v>12576</v>
      </c>
      <c r="B12255" s="328" t="s">
        <v>47170</v>
      </c>
      <c r="C12255" s="128" t="s">
        <v>19430</v>
      </c>
      <c r="D12255" s="128" t="s">
        <v>48768</v>
      </c>
    </row>
    <row r="12256" spans="1:4" ht="15" customHeight="1">
      <c r="A12256" s="128">
        <v>12577</v>
      </c>
      <c r="B12256" s="328" t="s">
        <v>47171</v>
      </c>
      <c r="C12256" s="128" t="s">
        <v>19430</v>
      </c>
      <c r="D12256" s="128" t="s">
        <v>48769</v>
      </c>
    </row>
    <row r="12257" spans="1:4" ht="15" customHeight="1">
      <c r="A12257" s="128">
        <v>12578</v>
      </c>
      <c r="B12257" s="328" t="s">
        <v>47172</v>
      </c>
      <c r="C12257" s="128" t="s">
        <v>19430</v>
      </c>
      <c r="D12257" s="128" t="s">
        <v>48770</v>
      </c>
    </row>
    <row r="12258" spans="1:4" ht="15" customHeight="1">
      <c r="A12258" s="128">
        <v>12579</v>
      </c>
      <c r="B12258" s="328" t="s">
        <v>47173</v>
      </c>
      <c r="C12258" s="128" t="s">
        <v>19430</v>
      </c>
      <c r="D12258" s="128" t="s">
        <v>48771</v>
      </c>
    </row>
    <row r="12259" spans="1:4" ht="15" customHeight="1">
      <c r="A12259" s="128">
        <v>12580</v>
      </c>
      <c r="B12259" s="328" t="s">
        <v>47174</v>
      </c>
      <c r="C12259" s="128" t="s">
        <v>19430</v>
      </c>
      <c r="D12259" s="128" t="s">
        <v>48772</v>
      </c>
    </row>
    <row r="12260" spans="1:4" ht="15" customHeight="1">
      <c r="A12260" s="128">
        <v>12581</v>
      </c>
      <c r="B12260" s="328" t="s">
        <v>47175</v>
      </c>
      <c r="C12260" s="128" t="s">
        <v>19430</v>
      </c>
      <c r="D12260" s="128" t="s">
        <v>48773</v>
      </c>
    </row>
    <row r="12261" spans="1:4" ht="15" customHeight="1">
      <c r="A12261" s="128">
        <v>7720</v>
      </c>
      <c r="B12261" s="328" t="s">
        <v>47176</v>
      </c>
      <c r="C12261" s="128" t="s">
        <v>19430</v>
      </c>
      <c r="D12261" s="128" t="s">
        <v>48774</v>
      </c>
    </row>
    <row r="12262" spans="1:4" ht="15" customHeight="1">
      <c r="A12262" s="128">
        <v>40335</v>
      </c>
      <c r="B12262" s="328" t="s">
        <v>47177</v>
      </c>
      <c r="C12262" s="128" t="s">
        <v>19430</v>
      </c>
      <c r="D12262" s="128" t="s">
        <v>48775</v>
      </c>
    </row>
    <row r="12263" spans="1:4" ht="15" customHeight="1">
      <c r="A12263" s="128">
        <v>7740</v>
      </c>
      <c r="B12263" s="328" t="s">
        <v>47178</v>
      </c>
      <c r="C12263" s="128" t="s">
        <v>19430</v>
      </c>
      <c r="D12263" s="128" t="s">
        <v>48776</v>
      </c>
    </row>
    <row r="12264" spans="1:4" ht="15" customHeight="1">
      <c r="A12264" s="128">
        <v>7741</v>
      </c>
      <c r="B12264" s="328" t="s">
        <v>47179</v>
      </c>
      <c r="C12264" s="128" t="s">
        <v>19430</v>
      </c>
      <c r="D12264" s="128" t="s">
        <v>48777</v>
      </c>
    </row>
    <row r="12265" spans="1:4" ht="15" customHeight="1">
      <c r="A12265" s="128">
        <v>7774</v>
      </c>
      <c r="B12265" s="328" t="s">
        <v>47180</v>
      </c>
      <c r="C12265" s="128" t="s">
        <v>19430</v>
      </c>
      <c r="D12265" s="128" t="s">
        <v>48778</v>
      </c>
    </row>
    <row r="12266" spans="1:4" ht="15" customHeight="1">
      <c r="A12266" s="128">
        <v>7744</v>
      </c>
      <c r="B12266" s="328" t="s">
        <v>47181</v>
      </c>
      <c r="C12266" s="128" t="s">
        <v>19430</v>
      </c>
      <c r="D12266" s="128" t="s">
        <v>48779</v>
      </c>
    </row>
    <row r="12267" spans="1:4" ht="15" customHeight="1">
      <c r="A12267" s="128">
        <v>7773</v>
      </c>
      <c r="B12267" s="328" t="s">
        <v>47182</v>
      </c>
      <c r="C12267" s="128" t="s">
        <v>19430</v>
      </c>
      <c r="D12267" s="128" t="s">
        <v>48780</v>
      </c>
    </row>
    <row r="12268" spans="1:4" ht="15" customHeight="1">
      <c r="A12268" s="128">
        <v>7754</v>
      </c>
      <c r="B12268" s="328" t="s">
        <v>47183</v>
      </c>
      <c r="C12268" s="128" t="s">
        <v>19430</v>
      </c>
      <c r="D12268" s="128" t="s">
        <v>48781</v>
      </c>
    </row>
    <row r="12269" spans="1:4" ht="15" customHeight="1">
      <c r="A12269" s="128">
        <v>7735</v>
      </c>
      <c r="B12269" s="328" t="s">
        <v>47184</v>
      </c>
      <c r="C12269" s="128" t="s">
        <v>19430</v>
      </c>
      <c r="D12269" s="128" t="s">
        <v>48782</v>
      </c>
    </row>
    <row r="12270" spans="1:4" ht="15" customHeight="1">
      <c r="A12270" s="128">
        <v>7755</v>
      </c>
      <c r="B12270" s="328" t="s">
        <v>47185</v>
      </c>
      <c r="C12270" s="128" t="s">
        <v>19430</v>
      </c>
      <c r="D12270" s="128" t="s">
        <v>48783</v>
      </c>
    </row>
    <row r="12271" spans="1:4" ht="15" customHeight="1">
      <c r="A12271" s="128">
        <v>7776</v>
      </c>
      <c r="B12271" s="328" t="s">
        <v>47186</v>
      </c>
      <c r="C12271" s="128" t="s">
        <v>19430</v>
      </c>
      <c r="D12271" s="128" t="s">
        <v>37558</v>
      </c>
    </row>
    <row r="12272" spans="1:4" ht="15" customHeight="1">
      <c r="A12272" s="128">
        <v>7743</v>
      </c>
      <c r="B12272" s="328" t="s">
        <v>47187</v>
      </c>
      <c r="C12272" s="128" t="s">
        <v>19430</v>
      </c>
      <c r="D12272" s="128" t="s">
        <v>48784</v>
      </c>
    </row>
    <row r="12273" spans="1:4" ht="15" customHeight="1">
      <c r="A12273" s="128">
        <v>7733</v>
      </c>
      <c r="B12273" s="328" t="s">
        <v>47188</v>
      </c>
      <c r="C12273" s="128" t="s">
        <v>19430</v>
      </c>
      <c r="D12273" s="128" t="s">
        <v>48785</v>
      </c>
    </row>
    <row r="12274" spans="1:4" ht="15" customHeight="1">
      <c r="A12274" s="128">
        <v>7775</v>
      </c>
      <c r="B12274" s="328" t="s">
        <v>47189</v>
      </c>
      <c r="C12274" s="128" t="s">
        <v>19430</v>
      </c>
      <c r="D12274" s="128" t="s">
        <v>48786</v>
      </c>
    </row>
    <row r="12275" spans="1:4" ht="15" customHeight="1">
      <c r="A12275" s="128">
        <v>7734</v>
      </c>
      <c r="B12275" s="328" t="s">
        <v>47190</v>
      </c>
      <c r="C12275" s="128" t="s">
        <v>19430</v>
      </c>
      <c r="D12275" s="128" t="s">
        <v>48787</v>
      </c>
    </row>
    <row r="12276" spans="1:4" ht="15" customHeight="1">
      <c r="A12276" s="128">
        <v>37449</v>
      </c>
      <c r="B12276" s="328" t="s">
        <v>47191</v>
      </c>
      <c r="C12276" s="128" t="s">
        <v>19430</v>
      </c>
      <c r="D12276" s="128" t="s">
        <v>48788</v>
      </c>
    </row>
    <row r="12277" spans="1:4" ht="15" customHeight="1">
      <c r="A12277" s="128">
        <v>37450</v>
      </c>
      <c r="B12277" s="328" t="s">
        <v>47192</v>
      </c>
      <c r="C12277" s="128" t="s">
        <v>19430</v>
      </c>
      <c r="D12277" s="128" t="s">
        <v>48789</v>
      </c>
    </row>
    <row r="12278" spans="1:4" ht="15" customHeight="1">
      <c r="A12278" s="128">
        <v>37451</v>
      </c>
      <c r="B12278" s="328" t="s">
        <v>47193</v>
      </c>
      <c r="C12278" s="128" t="s">
        <v>19430</v>
      </c>
      <c r="D12278" s="128" t="s">
        <v>38808</v>
      </c>
    </row>
    <row r="12279" spans="1:4" ht="15" customHeight="1">
      <c r="A12279" s="128">
        <v>37452</v>
      </c>
      <c r="B12279" s="328" t="s">
        <v>47194</v>
      </c>
      <c r="C12279" s="128" t="s">
        <v>19430</v>
      </c>
      <c r="D12279" s="128" t="s">
        <v>48790</v>
      </c>
    </row>
    <row r="12280" spans="1:4" ht="15" customHeight="1">
      <c r="A12280" s="128">
        <v>37453</v>
      </c>
      <c r="B12280" s="328" t="s">
        <v>47195</v>
      </c>
      <c r="C12280" s="128" t="s">
        <v>19430</v>
      </c>
      <c r="D12280" s="128" t="s">
        <v>48791</v>
      </c>
    </row>
    <row r="12281" spans="1:4" ht="15" customHeight="1">
      <c r="A12281" s="128">
        <v>7778</v>
      </c>
      <c r="B12281" s="328" t="s">
        <v>47196</v>
      </c>
      <c r="C12281" s="128" t="s">
        <v>19430</v>
      </c>
      <c r="D12281" s="128" t="s">
        <v>48792</v>
      </c>
    </row>
    <row r="12282" spans="1:4" ht="15" customHeight="1">
      <c r="A12282" s="128">
        <v>7796</v>
      </c>
      <c r="B12282" s="328" t="s">
        <v>47197</v>
      </c>
      <c r="C12282" s="128" t="s">
        <v>19430</v>
      </c>
      <c r="D12282" s="128" t="s">
        <v>48793</v>
      </c>
    </row>
    <row r="12283" spans="1:4" ht="15" customHeight="1">
      <c r="A12283" s="128">
        <v>7781</v>
      </c>
      <c r="B12283" s="328" t="s">
        <v>47198</v>
      </c>
      <c r="C12283" s="128" t="s">
        <v>19430</v>
      </c>
      <c r="D12283" s="128" t="s">
        <v>36478</v>
      </c>
    </row>
    <row r="12284" spans="1:4" ht="15" customHeight="1">
      <c r="A12284" s="128">
        <v>7795</v>
      </c>
      <c r="B12284" s="328" t="s">
        <v>47199</v>
      </c>
      <c r="C12284" s="128" t="s">
        <v>19430</v>
      </c>
      <c r="D12284" s="128" t="s">
        <v>48794</v>
      </c>
    </row>
    <row r="12285" spans="1:4" ht="15" customHeight="1">
      <c r="A12285" s="128">
        <v>7791</v>
      </c>
      <c r="B12285" s="328" t="s">
        <v>47200</v>
      </c>
      <c r="C12285" s="128" t="s">
        <v>19430</v>
      </c>
      <c r="D12285" s="128" t="s">
        <v>48795</v>
      </c>
    </row>
    <row r="12286" spans="1:4" ht="15" customHeight="1">
      <c r="A12286" s="128">
        <v>7783</v>
      </c>
      <c r="B12286" s="328" t="s">
        <v>47201</v>
      </c>
      <c r="C12286" s="128" t="s">
        <v>19430</v>
      </c>
      <c r="D12286" s="128" t="s">
        <v>36766</v>
      </c>
    </row>
    <row r="12287" spans="1:4" ht="15" customHeight="1">
      <c r="A12287" s="128">
        <v>7790</v>
      </c>
      <c r="B12287" s="328" t="s">
        <v>47202</v>
      </c>
      <c r="C12287" s="128" t="s">
        <v>19430</v>
      </c>
      <c r="D12287" s="128" t="s">
        <v>48796</v>
      </c>
    </row>
    <row r="12288" spans="1:4" ht="15" customHeight="1">
      <c r="A12288" s="128">
        <v>7785</v>
      </c>
      <c r="B12288" s="328" t="s">
        <v>47203</v>
      </c>
      <c r="C12288" s="128" t="s">
        <v>19430</v>
      </c>
      <c r="D12288" s="128" t="s">
        <v>48797</v>
      </c>
    </row>
    <row r="12289" spans="1:4" ht="15" customHeight="1">
      <c r="A12289" s="128">
        <v>7792</v>
      </c>
      <c r="B12289" s="328" t="s">
        <v>47204</v>
      </c>
      <c r="C12289" s="128" t="s">
        <v>19430</v>
      </c>
      <c r="D12289" s="128" t="s">
        <v>48798</v>
      </c>
    </row>
    <row r="12290" spans="1:4" ht="15" customHeight="1">
      <c r="A12290" s="128">
        <v>7793</v>
      </c>
      <c r="B12290" s="328" t="s">
        <v>47205</v>
      </c>
      <c r="C12290" s="128" t="s">
        <v>19430</v>
      </c>
      <c r="D12290" s="128" t="s">
        <v>48799</v>
      </c>
    </row>
    <row r="12291" spans="1:4" ht="15" customHeight="1">
      <c r="A12291" s="128">
        <v>13159</v>
      </c>
      <c r="B12291" s="328" t="s">
        <v>47206</v>
      </c>
      <c r="C12291" s="128" t="s">
        <v>19430</v>
      </c>
      <c r="D12291" s="128" t="s">
        <v>48800</v>
      </c>
    </row>
    <row r="12292" spans="1:4" ht="15" customHeight="1">
      <c r="A12292" s="128">
        <v>13168</v>
      </c>
      <c r="B12292" s="328" t="s">
        <v>47207</v>
      </c>
      <c r="C12292" s="128" t="s">
        <v>19430</v>
      </c>
      <c r="D12292" s="128" t="s">
        <v>48801</v>
      </c>
    </row>
    <row r="12293" spans="1:4" ht="15" customHeight="1">
      <c r="A12293" s="128">
        <v>13173</v>
      </c>
      <c r="B12293" s="328" t="s">
        <v>47208</v>
      </c>
      <c r="C12293" s="128" t="s">
        <v>19430</v>
      </c>
      <c r="D12293" s="128" t="s">
        <v>48802</v>
      </c>
    </row>
    <row r="12294" spans="1:4" ht="15" customHeight="1">
      <c r="A12294" s="128">
        <v>12583</v>
      </c>
      <c r="B12294" s="328" t="s">
        <v>47209</v>
      </c>
      <c r="C12294" s="128" t="s">
        <v>19430</v>
      </c>
      <c r="D12294" s="128" t="s">
        <v>48803</v>
      </c>
    </row>
    <row r="12295" spans="1:4" ht="15" customHeight="1">
      <c r="A12295" s="128">
        <v>12584</v>
      </c>
      <c r="B12295" s="328" t="s">
        <v>47210</v>
      </c>
      <c r="C12295" s="128" t="s">
        <v>19430</v>
      </c>
      <c r="D12295" s="128" t="s">
        <v>48804</v>
      </c>
    </row>
    <row r="12296" spans="1:4" ht="15" customHeight="1">
      <c r="A12296" s="128">
        <v>12613</v>
      </c>
      <c r="B12296" s="328" t="s">
        <v>47211</v>
      </c>
      <c r="C12296" s="128" t="s">
        <v>19428</v>
      </c>
      <c r="D12296" s="128" t="s">
        <v>21767</v>
      </c>
    </row>
    <row r="12297" spans="1:4" ht="15" customHeight="1">
      <c r="A12297" s="128">
        <v>1031</v>
      </c>
      <c r="B12297" s="328" t="s">
        <v>47212</v>
      </c>
      <c r="C12297" s="128" t="s">
        <v>19428</v>
      </c>
      <c r="D12297" s="128" t="s">
        <v>19162</v>
      </c>
    </row>
    <row r="12298" spans="1:4" ht="15" customHeight="1">
      <c r="A12298" s="128">
        <v>39707</v>
      </c>
      <c r="B12298" s="328" t="s">
        <v>47213</v>
      </c>
      <c r="C12298" s="128" t="s">
        <v>19430</v>
      </c>
      <c r="D12298" s="128" t="s">
        <v>37535</v>
      </c>
    </row>
    <row r="12299" spans="1:4" ht="15" customHeight="1">
      <c r="A12299" s="128">
        <v>39708</v>
      </c>
      <c r="B12299" s="328" t="s">
        <v>47214</v>
      </c>
      <c r="C12299" s="128" t="s">
        <v>19430</v>
      </c>
      <c r="D12299" s="128" t="s">
        <v>19188</v>
      </c>
    </row>
    <row r="12300" spans="1:4" ht="15" customHeight="1">
      <c r="A12300" s="128">
        <v>39710</v>
      </c>
      <c r="B12300" s="328" t="s">
        <v>47215</v>
      </c>
      <c r="C12300" s="128" t="s">
        <v>19430</v>
      </c>
      <c r="D12300" s="128" t="s">
        <v>21977</v>
      </c>
    </row>
    <row r="12301" spans="1:4" ht="15" customHeight="1">
      <c r="A12301" s="128">
        <v>39709</v>
      </c>
      <c r="B12301" s="328" t="s">
        <v>47216</v>
      </c>
      <c r="C12301" s="128" t="s">
        <v>19430</v>
      </c>
      <c r="D12301" s="128" t="s">
        <v>47902</v>
      </c>
    </row>
    <row r="12302" spans="1:4" ht="15" customHeight="1">
      <c r="A12302" s="128">
        <v>39711</v>
      </c>
      <c r="B12302" s="328" t="s">
        <v>47217</v>
      </c>
      <c r="C12302" s="128" t="s">
        <v>19430</v>
      </c>
      <c r="D12302" s="128" t="s">
        <v>21965</v>
      </c>
    </row>
    <row r="12303" spans="1:4" ht="15" customHeight="1">
      <c r="A12303" s="128">
        <v>39712</v>
      </c>
      <c r="B12303" s="328" t="s">
        <v>47218</v>
      </c>
      <c r="C12303" s="128" t="s">
        <v>19430</v>
      </c>
      <c r="D12303" s="128" t="s">
        <v>18396</v>
      </c>
    </row>
    <row r="12304" spans="1:4" ht="15" customHeight="1">
      <c r="A12304" s="128">
        <v>39713</v>
      </c>
      <c r="B12304" s="328" t="s">
        <v>47219</v>
      </c>
      <c r="C12304" s="128" t="s">
        <v>19430</v>
      </c>
      <c r="D12304" s="128" t="s">
        <v>36814</v>
      </c>
    </row>
    <row r="12305" spans="1:4" ht="15" customHeight="1">
      <c r="A12305" s="128">
        <v>39714</v>
      </c>
      <c r="B12305" s="328" t="s">
        <v>47220</v>
      </c>
      <c r="C12305" s="128" t="s">
        <v>19430</v>
      </c>
      <c r="D12305" s="128" t="s">
        <v>37423</v>
      </c>
    </row>
    <row r="12306" spans="1:4" ht="15" customHeight="1">
      <c r="A12306" s="128">
        <v>39715</v>
      </c>
      <c r="B12306" s="328" t="s">
        <v>47221</v>
      </c>
      <c r="C12306" s="128" t="s">
        <v>19430</v>
      </c>
      <c r="D12306" s="128" t="s">
        <v>19358</v>
      </c>
    </row>
    <row r="12307" spans="1:4" ht="15" customHeight="1">
      <c r="A12307" s="128">
        <v>39716</v>
      </c>
      <c r="B12307" s="328" t="s">
        <v>47222</v>
      </c>
      <c r="C12307" s="128" t="s">
        <v>19430</v>
      </c>
      <c r="D12307" s="128" t="s">
        <v>48269</v>
      </c>
    </row>
    <row r="12308" spans="1:4" ht="15" customHeight="1">
      <c r="A12308" s="128">
        <v>39718</v>
      </c>
      <c r="B12308" s="328" t="s">
        <v>47223</v>
      </c>
      <c r="C12308" s="128" t="s">
        <v>19430</v>
      </c>
      <c r="D12308" s="128" t="s">
        <v>19344</v>
      </c>
    </row>
    <row r="12309" spans="1:4" ht="15" customHeight="1">
      <c r="A12309" s="128">
        <v>9813</v>
      </c>
      <c r="B12309" s="328" t="s">
        <v>47224</v>
      </c>
      <c r="C12309" s="128" t="s">
        <v>19430</v>
      </c>
      <c r="D12309" s="128" t="s">
        <v>18552</v>
      </c>
    </row>
    <row r="12310" spans="1:4" ht="15" customHeight="1">
      <c r="A12310" s="128">
        <v>9815</v>
      </c>
      <c r="B12310" s="328" t="s">
        <v>47225</v>
      </c>
      <c r="C12310" s="128" t="s">
        <v>19430</v>
      </c>
      <c r="D12310" s="128" t="s">
        <v>18375</v>
      </c>
    </row>
    <row r="12311" spans="1:4" ht="15" customHeight="1">
      <c r="A12311" s="128">
        <v>44543</v>
      </c>
      <c r="B12311" s="328" t="s">
        <v>47226</v>
      </c>
      <c r="C12311" s="128" t="s">
        <v>19430</v>
      </c>
      <c r="D12311" s="128" t="s">
        <v>19966</v>
      </c>
    </row>
    <row r="12312" spans="1:4" ht="15" customHeight="1">
      <c r="A12312" s="128">
        <v>44526</v>
      </c>
      <c r="B12312" s="328" t="s">
        <v>47227</v>
      </c>
      <c r="C12312" s="128" t="s">
        <v>19430</v>
      </c>
      <c r="D12312" s="128" t="s">
        <v>19967</v>
      </c>
    </row>
    <row r="12313" spans="1:4" ht="15" customHeight="1">
      <c r="A12313" s="128">
        <v>44518</v>
      </c>
      <c r="B12313" s="328" t="s">
        <v>47228</v>
      </c>
      <c r="C12313" s="128" t="s">
        <v>19430</v>
      </c>
      <c r="D12313" s="128" t="s">
        <v>19968</v>
      </c>
    </row>
    <row r="12314" spans="1:4" ht="15" customHeight="1">
      <c r="A12314" s="128">
        <v>44544</v>
      </c>
      <c r="B12314" s="328" t="s">
        <v>47229</v>
      </c>
      <c r="C12314" s="128" t="s">
        <v>19430</v>
      </c>
      <c r="D12314" s="128" t="s">
        <v>19969</v>
      </c>
    </row>
    <row r="12315" spans="1:4" ht="15" customHeight="1">
      <c r="A12315" s="128">
        <v>44545</v>
      </c>
      <c r="B12315" s="328" t="s">
        <v>47230</v>
      </c>
      <c r="C12315" s="128" t="s">
        <v>19430</v>
      </c>
      <c r="D12315" s="128" t="s">
        <v>19970</v>
      </c>
    </row>
    <row r="12316" spans="1:4" ht="15" customHeight="1">
      <c r="A12316" s="128">
        <v>44546</v>
      </c>
      <c r="B12316" s="328" t="s">
        <v>47231</v>
      </c>
      <c r="C12316" s="128" t="s">
        <v>19430</v>
      </c>
      <c r="D12316" s="128" t="s">
        <v>19971</v>
      </c>
    </row>
    <row r="12317" spans="1:4" ht="15" customHeight="1">
      <c r="A12317" s="128">
        <v>44525</v>
      </c>
      <c r="B12317" s="328" t="s">
        <v>47232</v>
      </c>
      <c r="C12317" s="128" t="s">
        <v>19430</v>
      </c>
      <c r="D12317" s="128" t="s">
        <v>19972</v>
      </c>
    </row>
    <row r="12318" spans="1:4" ht="15" customHeight="1">
      <c r="A12318" s="128">
        <v>44547</v>
      </c>
      <c r="B12318" s="328" t="s">
        <v>47233</v>
      </c>
      <c r="C12318" s="128" t="s">
        <v>19430</v>
      </c>
      <c r="D12318" s="128" t="s">
        <v>19973</v>
      </c>
    </row>
    <row r="12319" spans="1:4" ht="15" customHeight="1">
      <c r="A12319" s="128">
        <v>44519</v>
      </c>
      <c r="B12319" s="328" t="s">
        <v>47234</v>
      </c>
      <c r="C12319" s="128" t="s">
        <v>19430</v>
      </c>
      <c r="D12319" s="128" t="s">
        <v>19974</v>
      </c>
    </row>
    <row r="12320" spans="1:4" ht="15" customHeight="1">
      <c r="A12320" s="128">
        <v>44520</v>
      </c>
      <c r="B12320" s="328" t="s">
        <v>47235</v>
      </c>
      <c r="C12320" s="128" t="s">
        <v>19430</v>
      </c>
      <c r="D12320" s="128" t="s">
        <v>19975</v>
      </c>
    </row>
    <row r="12321" spans="1:4" ht="15" customHeight="1">
      <c r="A12321" s="128">
        <v>44521</v>
      </c>
      <c r="B12321" s="328" t="s">
        <v>47236</v>
      </c>
      <c r="C12321" s="128" t="s">
        <v>19430</v>
      </c>
      <c r="D12321" s="128" t="s">
        <v>19652</v>
      </c>
    </row>
    <row r="12322" spans="1:4" ht="15" customHeight="1">
      <c r="A12322" s="128">
        <v>44522</v>
      </c>
      <c r="B12322" s="328" t="s">
        <v>47237</v>
      </c>
      <c r="C12322" s="128" t="s">
        <v>19430</v>
      </c>
      <c r="D12322" s="128" t="s">
        <v>19976</v>
      </c>
    </row>
    <row r="12323" spans="1:4" ht="15" customHeight="1">
      <c r="A12323" s="128">
        <v>44523</v>
      </c>
      <c r="B12323" s="328" t="s">
        <v>47238</v>
      </c>
      <c r="C12323" s="128" t="s">
        <v>19430</v>
      </c>
      <c r="D12323" s="128" t="s">
        <v>19977</v>
      </c>
    </row>
    <row r="12324" spans="1:4" ht="15" customHeight="1">
      <c r="A12324" s="128">
        <v>44527</v>
      </c>
      <c r="B12324" s="328" t="s">
        <v>47239</v>
      </c>
      <c r="C12324" s="128" t="s">
        <v>19430</v>
      </c>
      <c r="D12324" s="128" t="s">
        <v>19978</v>
      </c>
    </row>
    <row r="12325" spans="1:4" ht="15" customHeight="1">
      <c r="A12325" s="128">
        <v>44524</v>
      </c>
      <c r="B12325" s="328" t="s">
        <v>47240</v>
      </c>
      <c r="C12325" s="128" t="s">
        <v>19430</v>
      </c>
      <c r="D12325" s="128" t="s">
        <v>19878</v>
      </c>
    </row>
    <row r="12326" spans="1:4" ht="15" customHeight="1">
      <c r="A12326" s="128">
        <v>44542</v>
      </c>
      <c r="B12326" s="328" t="s">
        <v>47241</v>
      </c>
      <c r="C12326" s="128" t="s">
        <v>19430</v>
      </c>
      <c r="D12326" s="128" t="s">
        <v>19979</v>
      </c>
    </row>
    <row r="12327" spans="1:4" ht="15" customHeight="1">
      <c r="A12327" s="128">
        <v>9876</v>
      </c>
      <c r="B12327" s="328" t="s">
        <v>47242</v>
      </c>
      <c r="C12327" s="128" t="s">
        <v>19430</v>
      </c>
      <c r="D12327" s="128" t="s">
        <v>48805</v>
      </c>
    </row>
    <row r="12328" spans="1:4" ht="15" customHeight="1">
      <c r="A12328" s="128">
        <v>9877</v>
      </c>
      <c r="B12328" s="328" t="s">
        <v>47243</v>
      </c>
      <c r="C12328" s="128" t="s">
        <v>19430</v>
      </c>
      <c r="D12328" s="128" t="s">
        <v>39819</v>
      </c>
    </row>
    <row r="12329" spans="1:4" ht="15" customHeight="1">
      <c r="A12329" s="128">
        <v>9878</v>
      </c>
      <c r="B12329" s="328" t="s">
        <v>47244</v>
      </c>
      <c r="C12329" s="128" t="s">
        <v>19430</v>
      </c>
      <c r="D12329" s="128" t="s">
        <v>48806</v>
      </c>
    </row>
    <row r="12330" spans="1:4" ht="15" customHeight="1">
      <c r="A12330" s="128">
        <v>9879</v>
      </c>
      <c r="B12330" s="328" t="s">
        <v>47245</v>
      </c>
      <c r="C12330" s="128" t="s">
        <v>19430</v>
      </c>
      <c r="D12330" s="128" t="s">
        <v>48807</v>
      </c>
    </row>
    <row r="12331" spans="1:4" ht="15" customHeight="1">
      <c r="A12331" s="128">
        <v>41986</v>
      </c>
      <c r="B12331" s="328" t="s">
        <v>47246</v>
      </c>
      <c r="C12331" s="128" t="s">
        <v>19430</v>
      </c>
      <c r="D12331" s="128" t="s">
        <v>38354</v>
      </c>
    </row>
    <row r="12332" spans="1:4" ht="15" customHeight="1">
      <c r="A12332" s="128">
        <v>43422</v>
      </c>
      <c r="B12332" s="328" t="s">
        <v>47247</v>
      </c>
      <c r="C12332" s="128" t="s">
        <v>19430</v>
      </c>
      <c r="D12332" s="128" t="s">
        <v>38355</v>
      </c>
    </row>
    <row r="12333" spans="1:4" ht="15" customHeight="1">
      <c r="A12333" s="128">
        <v>41987</v>
      </c>
      <c r="B12333" s="328" t="s">
        <v>47248</v>
      </c>
      <c r="C12333" s="128" t="s">
        <v>19430</v>
      </c>
      <c r="D12333" s="128" t="s">
        <v>38356</v>
      </c>
    </row>
    <row r="12334" spans="1:4" ht="15" customHeight="1">
      <c r="A12334" s="128">
        <v>41988</v>
      </c>
      <c r="B12334" s="328" t="s">
        <v>47249</v>
      </c>
      <c r="C12334" s="128" t="s">
        <v>19430</v>
      </c>
      <c r="D12334" s="128" t="s">
        <v>38357</v>
      </c>
    </row>
    <row r="12335" spans="1:4" ht="15" customHeight="1">
      <c r="A12335" s="128">
        <v>41697</v>
      </c>
      <c r="B12335" s="328" t="s">
        <v>47250</v>
      </c>
      <c r="C12335" s="128" t="s">
        <v>19430</v>
      </c>
      <c r="D12335" s="128" t="s">
        <v>38358</v>
      </c>
    </row>
    <row r="12336" spans="1:4" ht="15" customHeight="1">
      <c r="A12336" s="128">
        <v>41985</v>
      </c>
      <c r="B12336" s="328" t="s">
        <v>47251</v>
      </c>
      <c r="C12336" s="128" t="s">
        <v>19430</v>
      </c>
      <c r="D12336" s="128" t="s">
        <v>38359</v>
      </c>
    </row>
    <row r="12337" spans="1:4" ht="15" customHeight="1">
      <c r="A12337" s="128">
        <v>41699</v>
      </c>
      <c r="B12337" s="328" t="s">
        <v>47252</v>
      </c>
      <c r="C12337" s="128" t="s">
        <v>19430</v>
      </c>
      <c r="D12337" s="128" t="s">
        <v>38360</v>
      </c>
    </row>
    <row r="12338" spans="1:4" ht="15" customHeight="1">
      <c r="A12338" s="128">
        <v>38053</v>
      </c>
      <c r="B12338" s="328" t="s">
        <v>47253</v>
      </c>
      <c r="C12338" s="128" t="s">
        <v>19430</v>
      </c>
      <c r="D12338" s="128" t="s">
        <v>18517</v>
      </c>
    </row>
    <row r="12339" spans="1:4" ht="15" customHeight="1">
      <c r="A12339" s="128">
        <v>38054</v>
      </c>
      <c r="B12339" s="328" t="s">
        <v>47254</v>
      </c>
      <c r="C12339" s="128" t="s">
        <v>19430</v>
      </c>
      <c r="D12339" s="128" t="s">
        <v>38361</v>
      </c>
    </row>
    <row r="12340" spans="1:4" ht="15" customHeight="1">
      <c r="A12340" s="128">
        <v>38052</v>
      </c>
      <c r="B12340" s="328" t="s">
        <v>47255</v>
      </c>
      <c r="C12340" s="128" t="s">
        <v>19430</v>
      </c>
      <c r="D12340" s="128" t="s">
        <v>19131</v>
      </c>
    </row>
    <row r="12341" spans="1:4" ht="15" customHeight="1">
      <c r="A12341" s="128">
        <v>38051</v>
      </c>
      <c r="B12341" s="328" t="s">
        <v>47256</v>
      </c>
      <c r="C12341" s="128" t="s">
        <v>19430</v>
      </c>
      <c r="D12341" s="128" t="s">
        <v>19346</v>
      </c>
    </row>
    <row r="12342" spans="1:4" ht="15" customHeight="1">
      <c r="A12342" s="128">
        <v>38787</v>
      </c>
      <c r="B12342" s="328" t="s">
        <v>47257</v>
      </c>
      <c r="C12342" s="128" t="s">
        <v>19430</v>
      </c>
      <c r="D12342" s="128" t="s">
        <v>19840</v>
      </c>
    </row>
    <row r="12343" spans="1:4" ht="15" customHeight="1">
      <c r="A12343" s="128">
        <v>38825</v>
      </c>
      <c r="B12343" s="328" t="s">
        <v>47258</v>
      </c>
      <c r="C12343" s="128" t="s">
        <v>19430</v>
      </c>
      <c r="D12343" s="128" t="s">
        <v>19853</v>
      </c>
    </row>
    <row r="12344" spans="1:4" ht="15" customHeight="1">
      <c r="A12344" s="128">
        <v>38826</v>
      </c>
      <c r="B12344" s="328" t="s">
        <v>47259</v>
      </c>
      <c r="C12344" s="128" t="s">
        <v>19430</v>
      </c>
      <c r="D12344" s="128" t="s">
        <v>48808</v>
      </c>
    </row>
    <row r="12345" spans="1:4" ht="15" customHeight="1">
      <c r="A12345" s="128">
        <v>38827</v>
      </c>
      <c r="B12345" s="328" t="s">
        <v>47260</v>
      </c>
      <c r="C12345" s="128" t="s">
        <v>19430</v>
      </c>
      <c r="D12345" s="128" t="s">
        <v>21930</v>
      </c>
    </row>
    <row r="12346" spans="1:4" ht="15" customHeight="1">
      <c r="A12346" s="128">
        <v>38830</v>
      </c>
      <c r="B12346" s="328" t="s">
        <v>47261</v>
      </c>
      <c r="C12346" s="128" t="s">
        <v>19430</v>
      </c>
      <c r="D12346" s="128" t="s">
        <v>37408</v>
      </c>
    </row>
    <row r="12347" spans="1:4" ht="15" customHeight="1">
      <c r="A12347" s="128">
        <v>38828</v>
      </c>
      <c r="B12347" s="328" t="s">
        <v>47262</v>
      </c>
      <c r="C12347" s="128" t="s">
        <v>19430</v>
      </c>
      <c r="D12347" s="128" t="s">
        <v>48809</v>
      </c>
    </row>
    <row r="12348" spans="1:4" ht="15" customHeight="1">
      <c r="A12348" s="128">
        <v>38829</v>
      </c>
      <c r="B12348" s="328" t="s">
        <v>47263</v>
      </c>
      <c r="C12348" s="128" t="s">
        <v>19430</v>
      </c>
      <c r="D12348" s="128" t="s">
        <v>18430</v>
      </c>
    </row>
    <row r="12349" spans="1:4" ht="15" customHeight="1">
      <c r="A12349" s="128">
        <v>38831</v>
      </c>
      <c r="B12349" s="328" t="s">
        <v>47264</v>
      </c>
      <c r="C12349" s="128" t="s">
        <v>19430</v>
      </c>
      <c r="D12349" s="128" t="s">
        <v>48810</v>
      </c>
    </row>
    <row r="12350" spans="1:4" ht="15" customHeight="1">
      <c r="A12350" s="128">
        <v>36274</v>
      </c>
      <c r="B12350" s="328" t="s">
        <v>47265</v>
      </c>
      <c r="C12350" s="128" t="s">
        <v>19430</v>
      </c>
      <c r="D12350" s="128" t="s">
        <v>18764</v>
      </c>
    </row>
    <row r="12351" spans="1:4" ht="15" customHeight="1">
      <c r="A12351" s="128">
        <v>36278</v>
      </c>
      <c r="B12351" s="328" t="s">
        <v>47266</v>
      </c>
      <c r="C12351" s="128" t="s">
        <v>19430</v>
      </c>
      <c r="D12351" s="128" t="s">
        <v>21717</v>
      </c>
    </row>
    <row r="12352" spans="1:4" ht="15" customHeight="1">
      <c r="A12352" s="128">
        <v>38977</v>
      </c>
      <c r="B12352" s="328" t="s">
        <v>47267</v>
      </c>
      <c r="C12352" s="128" t="s">
        <v>19430</v>
      </c>
      <c r="D12352" s="128" t="s">
        <v>38363</v>
      </c>
    </row>
    <row r="12353" spans="1:4" ht="15" customHeight="1">
      <c r="A12353" s="128">
        <v>38971</v>
      </c>
      <c r="B12353" s="328" t="s">
        <v>47268</v>
      </c>
      <c r="C12353" s="128" t="s">
        <v>19430</v>
      </c>
      <c r="D12353" s="128" t="s">
        <v>19289</v>
      </c>
    </row>
    <row r="12354" spans="1:4" ht="15" customHeight="1">
      <c r="A12354" s="128">
        <v>38972</v>
      </c>
      <c r="B12354" s="328" t="s">
        <v>47269</v>
      </c>
      <c r="C12354" s="128" t="s">
        <v>19430</v>
      </c>
      <c r="D12354" s="128" t="s">
        <v>37244</v>
      </c>
    </row>
    <row r="12355" spans="1:4" ht="15" customHeight="1">
      <c r="A12355" s="128">
        <v>38973</v>
      </c>
      <c r="B12355" s="328" t="s">
        <v>47270</v>
      </c>
      <c r="C12355" s="128" t="s">
        <v>19430</v>
      </c>
      <c r="D12355" s="128" t="s">
        <v>22130</v>
      </c>
    </row>
    <row r="12356" spans="1:4" ht="15" customHeight="1">
      <c r="A12356" s="128">
        <v>38974</v>
      </c>
      <c r="B12356" s="328" t="s">
        <v>47271</v>
      </c>
      <c r="C12356" s="128" t="s">
        <v>19430</v>
      </c>
      <c r="D12356" s="128" t="s">
        <v>38364</v>
      </c>
    </row>
    <row r="12357" spans="1:4" ht="15" customHeight="1">
      <c r="A12357" s="128">
        <v>38975</v>
      </c>
      <c r="B12357" s="328" t="s">
        <v>47272</v>
      </c>
      <c r="C12357" s="128" t="s">
        <v>19430</v>
      </c>
      <c r="D12357" s="128" t="s">
        <v>36637</v>
      </c>
    </row>
    <row r="12358" spans="1:4" ht="15" customHeight="1">
      <c r="A12358" s="128">
        <v>38976</v>
      </c>
      <c r="B12358" s="328" t="s">
        <v>47273</v>
      </c>
      <c r="C12358" s="128" t="s">
        <v>19430</v>
      </c>
      <c r="D12358" s="128" t="s">
        <v>38365</v>
      </c>
    </row>
    <row r="12359" spans="1:4" ht="15" customHeight="1">
      <c r="A12359" s="128">
        <v>38986</v>
      </c>
      <c r="B12359" s="328" t="s">
        <v>47274</v>
      </c>
      <c r="C12359" s="128" t="s">
        <v>19430</v>
      </c>
      <c r="D12359" s="128" t="s">
        <v>38366</v>
      </c>
    </row>
    <row r="12360" spans="1:4" ht="15" customHeight="1">
      <c r="A12360" s="128">
        <v>38978</v>
      </c>
      <c r="B12360" s="328" t="s">
        <v>47275</v>
      </c>
      <c r="C12360" s="128" t="s">
        <v>19430</v>
      </c>
      <c r="D12360" s="128" t="s">
        <v>18764</v>
      </c>
    </row>
    <row r="12361" spans="1:4" ht="15" customHeight="1">
      <c r="A12361" s="128">
        <v>38979</v>
      </c>
      <c r="B12361" s="328" t="s">
        <v>47276</v>
      </c>
      <c r="C12361" s="128" t="s">
        <v>19430</v>
      </c>
      <c r="D12361" s="128" t="s">
        <v>21717</v>
      </c>
    </row>
    <row r="12362" spans="1:4" ht="15" customHeight="1">
      <c r="A12362" s="128">
        <v>38980</v>
      </c>
      <c r="B12362" s="328" t="s">
        <v>47277</v>
      </c>
      <c r="C12362" s="128" t="s">
        <v>19430</v>
      </c>
      <c r="D12362" s="128" t="s">
        <v>22075</v>
      </c>
    </row>
    <row r="12363" spans="1:4" ht="15" customHeight="1">
      <c r="A12363" s="128">
        <v>38981</v>
      </c>
      <c r="B12363" s="328" t="s">
        <v>47278</v>
      </c>
      <c r="C12363" s="128" t="s">
        <v>19430</v>
      </c>
      <c r="D12363" s="128" t="s">
        <v>38367</v>
      </c>
    </row>
    <row r="12364" spans="1:4" ht="15" customHeight="1">
      <c r="A12364" s="128">
        <v>38982</v>
      </c>
      <c r="B12364" s="328" t="s">
        <v>47279</v>
      </c>
      <c r="C12364" s="128" t="s">
        <v>19430</v>
      </c>
      <c r="D12364" s="128" t="s">
        <v>36721</v>
      </c>
    </row>
    <row r="12365" spans="1:4" ht="15" customHeight="1">
      <c r="A12365" s="128">
        <v>38983</v>
      </c>
      <c r="B12365" s="328" t="s">
        <v>47280</v>
      </c>
      <c r="C12365" s="128" t="s">
        <v>19430</v>
      </c>
      <c r="D12365" s="128" t="s">
        <v>38247</v>
      </c>
    </row>
    <row r="12366" spans="1:4" ht="15" customHeight="1">
      <c r="A12366" s="128">
        <v>38984</v>
      </c>
      <c r="B12366" s="328" t="s">
        <v>47281</v>
      </c>
      <c r="C12366" s="128" t="s">
        <v>19430</v>
      </c>
      <c r="D12366" s="128" t="s">
        <v>38368</v>
      </c>
    </row>
    <row r="12367" spans="1:4" ht="15" customHeight="1">
      <c r="A12367" s="128">
        <v>38985</v>
      </c>
      <c r="B12367" s="328" t="s">
        <v>47282</v>
      </c>
      <c r="C12367" s="128" t="s">
        <v>19430</v>
      </c>
      <c r="D12367" s="128" t="s">
        <v>38369</v>
      </c>
    </row>
    <row r="12368" spans="1:4" ht="15" customHeight="1">
      <c r="A12368" s="128">
        <v>9836</v>
      </c>
      <c r="B12368" s="328" t="s">
        <v>47283</v>
      </c>
      <c r="C12368" s="128" t="s">
        <v>19430</v>
      </c>
      <c r="D12368" s="128" t="s">
        <v>37137</v>
      </c>
    </row>
    <row r="12369" spans="1:4" ht="15" customHeight="1">
      <c r="A12369" s="128">
        <v>20065</v>
      </c>
      <c r="B12369" s="328" t="s">
        <v>47284</v>
      </c>
      <c r="C12369" s="128" t="s">
        <v>19430</v>
      </c>
      <c r="D12369" s="128" t="s">
        <v>48811</v>
      </c>
    </row>
    <row r="12370" spans="1:4" ht="15" customHeight="1">
      <c r="A12370" s="128">
        <v>9835</v>
      </c>
      <c r="B12370" s="328" t="s">
        <v>47285</v>
      </c>
      <c r="C12370" s="128" t="s">
        <v>19430</v>
      </c>
      <c r="D12370" s="128" t="s">
        <v>18573</v>
      </c>
    </row>
    <row r="12371" spans="1:4" ht="15" customHeight="1">
      <c r="A12371" s="128">
        <v>38032</v>
      </c>
      <c r="B12371" s="328" t="s">
        <v>47286</v>
      </c>
      <c r="C12371" s="128" t="s">
        <v>19430</v>
      </c>
      <c r="D12371" s="128" t="s">
        <v>38370</v>
      </c>
    </row>
    <row r="12372" spans="1:4" ht="15" customHeight="1">
      <c r="A12372" s="128">
        <v>38033</v>
      </c>
      <c r="B12372" s="328" t="s">
        <v>47287</v>
      </c>
      <c r="C12372" s="128" t="s">
        <v>19430</v>
      </c>
      <c r="D12372" s="128" t="s">
        <v>38371</v>
      </c>
    </row>
    <row r="12373" spans="1:4" ht="15" customHeight="1">
      <c r="A12373" s="128">
        <v>38034</v>
      </c>
      <c r="B12373" s="328" t="s">
        <v>47288</v>
      </c>
      <c r="C12373" s="128" t="s">
        <v>19430</v>
      </c>
      <c r="D12373" s="128" t="s">
        <v>38372</v>
      </c>
    </row>
    <row r="12374" spans="1:4" ht="15" customHeight="1">
      <c r="A12374" s="128">
        <v>38035</v>
      </c>
      <c r="B12374" s="328" t="s">
        <v>47289</v>
      </c>
      <c r="C12374" s="128" t="s">
        <v>19430</v>
      </c>
      <c r="D12374" s="128" t="s">
        <v>38373</v>
      </c>
    </row>
    <row r="12375" spans="1:4" ht="15" customHeight="1">
      <c r="A12375" s="128">
        <v>38036</v>
      </c>
      <c r="B12375" s="328" t="s">
        <v>47290</v>
      </c>
      <c r="C12375" s="128" t="s">
        <v>19430</v>
      </c>
      <c r="D12375" s="128" t="s">
        <v>38374</v>
      </c>
    </row>
    <row r="12376" spans="1:4" ht="15" customHeight="1">
      <c r="A12376" s="128">
        <v>38037</v>
      </c>
      <c r="B12376" s="328" t="s">
        <v>47291</v>
      </c>
      <c r="C12376" s="128" t="s">
        <v>19430</v>
      </c>
      <c r="D12376" s="128" t="s">
        <v>38375</v>
      </c>
    </row>
    <row r="12377" spans="1:4" ht="15" customHeight="1">
      <c r="A12377" s="128">
        <v>9850</v>
      </c>
      <c r="B12377" s="328" t="s">
        <v>47292</v>
      </c>
      <c r="C12377" s="128" t="s">
        <v>19430</v>
      </c>
      <c r="D12377" s="128" t="s">
        <v>38183</v>
      </c>
    </row>
    <row r="12378" spans="1:4" ht="15" customHeight="1">
      <c r="A12378" s="128">
        <v>9853</v>
      </c>
      <c r="B12378" s="328" t="s">
        <v>47293</v>
      </c>
      <c r="C12378" s="128" t="s">
        <v>19430</v>
      </c>
      <c r="D12378" s="128" t="s">
        <v>48812</v>
      </c>
    </row>
    <row r="12379" spans="1:4" ht="15" customHeight="1">
      <c r="A12379" s="128">
        <v>9854</v>
      </c>
      <c r="B12379" s="328" t="s">
        <v>47294</v>
      </c>
      <c r="C12379" s="128" t="s">
        <v>19430</v>
      </c>
      <c r="D12379" s="128" t="s">
        <v>48813</v>
      </c>
    </row>
    <row r="12380" spans="1:4" ht="15" customHeight="1">
      <c r="A12380" s="128">
        <v>9851</v>
      </c>
      <c r="B12380" s="328" t="s">
        <v>47295</v>
      </c>
      <c r="C12380" s="128" t="s">
        <v>19430</v>
      </c>
      <c r="D12380" s="128" t="s">
        <v>48814</v>
      </c>
    </row>
    <row r="12381" spans="1:4" ht="15" customHeight="1">
      <c r="A12381" s="128">
        <v>9855</v>
      </c>
      <c r="B12381" s="328" t="s">
        <v>47296</v>
      </c>
      <c r="C12381" s="128" t="s">
        <v>19430</v>
      </c>
      <c r="D12381" s="128" t="s">
        <v>48815</v>
      </c>
    </row>
    <row r="12382" spans="1:4" ht="15" customHeight="1">
      <c r="A12382" s="128">
        <v>9825</v>
      </c>
      <c r="B12382" s="328" t="s">
        <v>47297</v>
      </c>
      <c r="C12382" s="128" t="s">
        <v>19430</v>
      </c>
      <c r="D12382" s="128" t="s">
        <v>38376</v>
      </c>
    </row>
    <row r="12383" spans="1:4" ht="15" customHeight="1">
      <c r="A12383" s="128">
        <v>9828</v>
      </c>
      <c r="B12383" s="328" t="s">
        <v>47298</v>
      </c>
      <c r="C12383" s="128" t="s">
        <v>19430</v>
      </c>
      <c r="D12383" s="128" t="s">
        <v>21912</v>
      </c>
    </row>
    <row r="12384" spans="1:4" ht="15" customHeight="1">
      <c r="A12384" s="128">
        <v>9829</v>
      </c>
      <c r="B12384" s="328" t="s">
        <v>47299</v>
      </c>
      <c r="C12384" s="128" t="s">
        <v>19430</v>
      </c>
      <c r="D12384" s="128" t="s">
        <v>36657</v>
      </c>
    </row>
    <row r="12385" spans="1:4" ht="15" customHeight="1">
      <c r="A12385" s="128">
        <v>9826</v>
      </c>
      <c r="B12385" s="328" t="s">
        <v>47300</v>
      </c>
      <c r="C12385" s="128" t="s">
        <v>19430</v>
      </c>
      <c r="D12385" s="128" t="s">
        <v>38377</v>
      </c>
    </row>
    <row r="12386" spans="1:4" ht="15" customHeight="1">
      <c r="A12386" s="128">
        <v>9827</v>
      </c>
      <c r="B12386" s="328" t="s">
        <v>47301</v>
      </c>
      <c r="C12386" s="128" t="s">
        <v>19430</v>
      </c>
      <c r="D12386" s="128" t="s">
        <v>38378</v>
      </c>
    </row>
    <row r="12387" spans="1:4" ht="15" customHeight="1">
      <c r="A12387" s="128">
        <v>36374</v>
      </c>
      <c r="B12387" s="328" t="s">
        <v>47302</v>
      </c>
      <c r="C12387" s="128" t="s">
        <v>19430</v>
      </c>
      <c r="D12387" s="128" t="s">
        <v>38379</v>
      </c>
    </row>
    <row r="12388" spans="1:4" ht="15" customHeight="1">
      <c r="A12388" s="128">
        <v>36084</v>
      </c>
      <c r="B12388" s="328" t="s">
        <v>47303</v>
      </c>
      <c r="C12388" s="128" t="s">
        <v>19430</v>
      </c>
      <c r="D12388" s="128" t="s">
        <v>21892</v>
      </c>
    </row>
    <row r="12389" spans="1:4" ht="15" customHeight="1">
      <c r="A12389" s="128">
        <v>36373</v>
      </c>
      <c r="B12389" s="328" t="s">
        <v>47304</v>
      </c>
      <c r="C12389" s="128" t="s">
        <v>19430</v>
      </c>
      <c r="D12389" s="128" t="s">
        <v>37340</v>
      </c>
    </row>
    <row r="12390" spans="1:4" ht="15" customHeight="1">
      <c r="A12390" s="128">
        <v>36377</v>
      </c>
      <c r="B12390" s="328" t="s">
        <v>47305</v>
      </c>
      <c r="C12390" s="128" t="s">
        <v>19430</v>
      </c>
      <c r="D12390" s="128" t="s">
        <v>36659</v>
      </c>
    </row>
    <row r="12391" spans="1:4" ht="15" customHeight="1">
      <c r="A12391" s="128">
        <v>36375</v>
      </c>
      <c r="B12391" s="328" t="s">
        <v>47306</v>
      </c>
      <c r="C12391" s="128" t="s">
        <v>19430</v>
      </c>
      <c r="D12391" s="128" t="s">
        <v>37839</v>
      </c>
    </row>
    <row r="12392" spans="1:4" ht="15" customHeight="1">
      <c r="A12392" s="128">
        <v>36376</v>
      </c>
      <c r="B12392" s="328" t="s">
        <v>47307</v>
      </c>
      <c r="C12392" s="128" t="s">
        <v>19430</v>
      </c>
      <c r="D12392" s="128" t="s">
        <v>19889</v>
      </c>
    </row>
    <row r="12393" spans="1:4" ht="15" customHeight="1">
      <c r="A12393" s="128">
        <v>36380</v>
      </c>
      <c r="B12393" s="328" t="s">
        <v>47308</v>
      </c>
      <c r="C12393" s="128" t="s">
        <v>19430</v>
      </c>
      <c r="D12393" s="128" t="s">
        <v>22027</v>
      </c>
    </row>
    <row r="12394" spans="1:4" ht="15" customHeight="1">
      <c r="A12394" s="128">
        <v>36378</v>
      </c>
      <c r="B12394" s="328" t="s">
        <v>47309</v>
      </c>
      <c r="C12394" s="128" t="s">
        <v>19430</v>
      </c>
      <c r="D12394" s="128" t="s">
        <v>19834</v>
      </c>
    </row>
    <row r="12395" spans="1:4" ht="15" customHeight="1">
      <c r="A12395" s="128">
        <v>36379</v>
      </c>
      <c r="B12395" s="328" t="s">
        <v>47310</v>
      </c>
      <c r="C12395" s="128" t="s">
        <v>19430</v>
      </c>
      <c r="D12395" s="128" t="s">
        <v>18920</v>
      </c>
    </row>
    <row r="12396" spans="1:4" ht="15" customHeight="1">
      <c r="A12396" s="128">
        <v>9859</v>
      </c>
      <c r="B12396" s="328" t="s">
        <v>47311</v>
      </c>
      <c r="C12396" s="128" t="s">
        <v>19430</v>
      </c>
      <c r="D12396" s="128" t="s">
        <v>18813</v>
      </c>
    </row>
    <row r="12397" spans="1:4" ht="15" customHeight="1">
      <c r="A12397" s="128">
        <v>9838</v>
      </c>
      <c r="B12397" s="328" t="s">
        <v>47312</v>
      </c>
      <c r="C12397" s="128" t="s">
        <v>19430</v>
      </c>
      <c r="D12397" s="128" t="s">
        <v>48816</v>
      </c>
    </row>
    <row r="12398" spans="1:4" ht="15" customHeight="1">
      <c r="A12398" s="128">
        <v>9837</v>
      </c>
      <c r="B12398" s="328" t="s">
        <v>47313</v>
      </c>
      <c r="C12398" s="128" t="s">
        <v>19430</v>
      </c>
      <c r="D12398" s="128" t="s">
        <v>41575</v>
      </c>
    </row>
    <row r="12399" spans="1:4" ht="15" customHeight="1">
      <c r="A12399" s="128">
        <v>9833</v>
      </c>
      <c r="B12399" s="328" t="s">
        <v>47314</v>
      </c>
      <c r="C12399" s="128" t="s">
        <v>19430</v>
      </c>
      <c r="D12399" s="128" t="s">
        <v>18904</v>
      </c>
    </row>
    <row r="12400" spans="1:4" ht="15" customHeight="1">
      <c r="A12400" s="128">
        <v>9830</v>
      </c>
      <c r="B12400" s="328" t="s">
        <v>47315</v>
      </c>
      <c r="C12400" s="128" t="s">
        <v>19430</v>
      </c>
      <c r="D12400" s="128" t="s">
        <v>21733</v>
      </c>
    </row>
    <row r="12401" spans="1:4" ht="15" customHeight="1">
      <c r="A12401" s="128">
        <v>9834</v>
      </c>
      <c r="B12401" s="328" t="s">
        <v>47316</v>
      </c>
      <c r="C12401" s="128" t="s">
        <v>19430</v>
      </c>
      <c r="D12401" s="128" t="s">
        <v>38380</v>
      </c>
    </row>
    <row r="12402" spans="1:4" ht="15" customHeight="1">
      <c r="A12402" s="128">
        <v>9863</v>
      </c>
      <c r="B12402" s="328" t="s">
        <v>47317</v>
      </c>
      <c r="C12402" s="128" t="s">
        <v>19430</v>
      </c>
      <c r="D12402" s="128" t="s">
        <v>48817</v>
      </c>
    </row>
    <row r="12403" spans="1:4" ht="15" customHeight="1">
      <c r="A12403" s="128">
        <v>9860</v>
      </c>
      <c r="B12403" s="328" t="s">
        <v>47318</v>
      </c>
      <c r="C12403" s="128" t="s">
        <v>19430</v>
      </c>
      <c r="D12403" s="128" t="s">
        <v>48818</v>
      </c>
    </row>
    <row r="12404" spans="1:4" ht="15" customHeight="1">
      <c r="A12404" s="128">
        <v>9862</v>
      </c>
      <c r="B12404" s="328" t="s">
        <v>47319</v>
      </c>
      <c r="C12404" s="128" t="s">
        <v>19430</v>
      </c>
      <c r="D12404" s="128" t="s">
        <v>48819</v>
      </c>
    </row>
    <row r="12405" spans="1:4" ht="15" customHeight="1">
      <c r="A12405" s="128">
        <v>9861</v>
      </c>
      <c r="B12405" s="328" t="s">
        <v>47320</v>
      </c>
      <c r="C12405" s="128" t="s">
        <v>19430</v>
      </c>
      <c r="D12405" s="128" t="s">
        <v>22109</v>
      </c>
    </row>
    <row r="12406" spans="1:4" ht="15" customHeight="1">
      <c r="A12406" s="128">
        <v>9856</v>
      </c>
      <c r="B12406" s="328" t="s">
        <v>47321</v>
      </c>
      <c r="C12406" s="128" t="s">
        <v>19430</v>
      </c>
      <c r="D12406" s="128" t="s">
        <v>18673</v>
      </c>
    </row>
    <row r="12407" spans="1:4" ht="15" customHeight="1">
      <c r="A12407" s="128">
        <v>9866</v>
      </c>
      <c r="B12407" s="328" t="s">
        <v>47322</v>
      </c>
      <c r="C12407" s="128" t="s">
        <v>19430</v>
      </c>
      <c r="D12407" s="128" t="s">
        <v>48820</v>
      </c>
    </row>
    <row r="12408" spans="1:4" ht="15" customHeight="1">
      <c r="A12408" s="128">
        <v>9857</v>
      </c>
      <c r="B12408" s="328" t="s">
        <v>47323</v>
      </c>
      <c r="C12408" s="128" t="s">
        <v>19430</v>
      </c>
      <c r="D12408" s="128" t="s">
        <v>48821</v>
      </c>
    </row>
    <row r="12409" spans="1:4" ht="15" customHeight="1">
      <c r="A12409" s="128">
        <v>9864</v>
      </c>
      <c r="B12409" s="328" t="s">
        <v>47324</v>
      </c>
      <c r="C12409" s="128" t="s">
        <v>19430</v>
      </c>
      <c r="D12409" s="128" t="s">
        <v>48822</v>
      </c>
    </row>
    <row r="12410" spans="1:4" ht="15" customHeight="1">
      <c r="A12410" s="128">
        <v>9865</v>
      </c>
      <c r="B12410" s="328" t="s">
        <v>47325</v>
      </c>
      <c r="C12410" s="128" t="s">
        <v>19430</v>
      </c>
      <c r="D12410" s="128" t="s">
        <v>48823</v>
      </c>
    </row>
    <row r="12411" spans="1:4" ht="15" customHeight="1">
      <c r="A12411" s="128">
        <v>9858</v>
      </c>
      <c r="B12411" s="328" t="s">
        <v>47326</v>
      </c>
      <c r="C12411" s="128" t="s">
        <v>19430</v>
      </c>
      <c r="D12411" s="128" t="s">
        <v>48824</v>
      </c>
    </row>
    <row r="12412" spans="1:4" ht="15" customHeight="1">
      <c r="A12412" s="128">
        <v>9841</v>
      </c>
      <c r="B12412" s="328" t="s">
        <v>47327</v>
      </c>
      <c r="C12412" s="128" t="s">
        <v>19430</v>
      </c>
      <c r="D12412" s="128" t="s">
        <v>21664</v>
      </c>
    </row>
    <row r="12413" spans="1:4" ht="15" customHeight="1">
      <c r="A12413" s="128">
        <v>9840</v>
      </c>
      <c r="B12413" s="328" t="s">
        <v>47328</v>
      </c>
      <c r="C12413" s="128" t="s">
        <v>19430</v>
      </c>
      <c r="D12413" s="128" t="s">
        <v>48825</v>
      </c>
    </row>
    <row r="12414" spans="1:4" ht="15" customHeight="1">
      <c r="A12414" s="128">
        <v>20067</v>
      </c>
      <c r="B12414" s="328" t="s">
        <v>47329</v>
      </c>
      <c r="C12414" s="128" t="s">
        <v>19430</v>
      </c>
      <c r="D12414" s="128" t="s">
        <v>19624</v>
      </c>
    </row>
    <row r="12415" spans="1:4" ht="15" customHeight="1">
      <c r="A12415" s="128">
        <v>20068</v>
      </c>
      <c r="B12415" s="328" t="s">
        <v>47330</v>
      </c>
      <c r="C12415" s="128" t="s">
        <v>19430</v>
      </c>
      <c r="D12415" s="128" t="s">
        <v>37344</v>
      </c>
    </row>
    <row r="12416" spans="1:4" ht="15" customHeight="1">
      <c r="A12416" s="128">
        <v>9839</v>
      </c>
      <c r="B12416" s="328" t="s">
        <v>47331</v>
      </c>
      <c r="C12416" s="128" t="s">
        <v>19430</v>
      </c>
      <c r="D12416" s="128" t="s">
        <v>48633</v>
      </c>
    </row>
    <row r="12417" spans="1:4" ht="15" customHeight="1">
      <c r="A12417" s="128">
        <v>9870</v>
      </c>
      <c r="B12417" s="328" t="s">
        <v>47332</v>
      </c>
      <c r="C12417" s="128" t="s">
        <v>19430</v>
      </c>
      <c r="D12417" s="128" t="s">
        <v>48826</v>
      </c>
    </row>
    <row r="12418" spans="1:4" ht="15" customHeight="1">
      <c r="A12418" s="128">
        <v>9867</v>
      </c>
      <c r="B12418" s="328" t="s">
        <v>47333</v>
      </c>
      <c r="C12418" s="128" t="s">
        <v>19430</v>
      </c>
      <c r="D12418" s="128" t="s">
        <v>21662</v>
      </c>
    </row>
    <row r="12419" spans="1:4" ht="15" customHeight="1">
      <c r="A12419" s="128">
        <v>9868</v>
      </c>
      <c r="B12419" s="328" t="s">
        <v>47334</v>
      </c>
      <c r="C12419" s="128" t="s">
        <v>19430</v>
      </c>
      <c r="D12419" s="128" t="s">
        <v>18463</v>
      </c>
    </row>
    <row r="12420" spans="1:4" ht="15" customHeight="1">
      <c r="A12420" s="128">
        <v>9869</v>
      </c>
      <c r="B12420" s="328" t="s">
        <v>47335</v>
      </c>
      <c r="C12420" s="128" t="s">
        <v>19430</v>
      </c>
      <c r="D12420" s="128" t="s">
        <v>18789</v>
      </c>
    </row>
    <row r="12421" spans="1:4" ht="15" customHeight="1">
      <c r="A12421" s="128">
        <v>9874</v>
      </c>
      <c r="B12421" s="328" t="s">
        <v>47336</v>
      </c>
      <c r="C12421" s="128" t="s">
        <v>19430</v>
      </c>
      <c r="D12421" s="128" t="s">
        <v>41193</v>
      </c>
    </row>
    <row r="12422" spans="1:4" ht="15" customHeight="1">
      <c r="A12422" s="128">
        <v>9875</v>
      </c>
      <c r="B12422" s="328" t="s">
        <v>47337</v>
      </c>
      <c r="C12422" s="128" t="s">
        <v>19430</v>
      </c>
      <c r="D12422" s="128" t="s">
        <v>19071</v>
      </c>
    </row>
    <row r="12423" spans="1:4" ht="15" customHeight="1">
      <c r="A12423" s="128">
        <v>9873</v>
      </c>
      <c r="B12423" s="328" t="s">
        <v>47338</v>
      </c>
      <c r="C12423" s="128" t="s">
        <v>19430</v>
      </c>
      <c r="D12423" s="128" t="s">
        <v>48827</v>
      </c>
    </row>
    <row r="12424" spans="1:4" ht="15" customHeight="1">
      <c r="A12424" s="128">
        <v>9871</v>
      </c>
      <c r="B12424" s="328" t="s">
        <v>47339</v>
      </c>
      <c r="C12424" s="128" t="s">
        <v>19430</v>
      </c>
      <c r="D12424" s="128" t="s">
        <v>48828</v>
      </c>
    </row>
    <row r="12425" spans="1:4" ht="15" customHeight="1">
      <c r="A12425" s="128">
        <v>9872</v>
      </c>
      <c r="B12425" s="328" t="s">
        <v>47340</v>
      </c>
      <c r="C12425" s="128" t="s">
        <v>19430</v>
      </c>
      <c r="D12425" s="128" t="s">
        <v>41995</v>
      </c>
    </row>
    <row r="12426" spans="1:4" ht="15" customHeight="1">
      <c r="A12426" s="128">
        <v>7667</v>
      </c>
      <c r="B12426" s="328" t="s">
        <v>47341</v>
      </c>
      <c r="C12426" s="128" t="s">
        <v>19430</v>
      </c>
      <c r="D12426" s="128" t="s">
        <v>38382</v>
      </c>
    </row>
    <row r="12427" spans="1:4" ht="15" customHeight="1">
      <c r="A12427" s="128">
        <v>7660</v>
      </c>
      <c r="B12427" s="328" t="s">
        <v>47342</v>
      </c>
      <c r="C12427" s="128" t="s">
        <v>19430</v>
      </c>
      <c r="D12427" s="128" t="s">
        <v>38383</v>
      </c>
    </row>
    <row r="12428" spans="1:4" ht="15" customHeight="1">
      <c r="A12428" s="128">
        <v>7676</v>
      </c>
      <c r="B12428" s="328" t="s">
        <v>47343</v>
      </c>
      <c r="C12428" s="128" t="s">
        <v>19430</v>
      </c>
      <c r="D12428" s="128" t="s">
        <v>38384</v>
      </c>
    </row>
    <row r="12429" spans="1:4" ht="15" customHeight="1">
      <c r="A12429" s="128">
        <v>12426</v>
      </c>
      <c r="B12429" s="328" t="s">
        <v>47344</v>
      </c>
      <c r="C12429" s="128" t="s">
        <v>19428</v>
      </c>
      <c r="D12429" s="128" t="s">
        <v>38385</v>
      </c>
    </row>
    <row r="12430" spans="1:4" ht="15" customHeight="1">
      <c r="A12430" s="128">
        <v>12425</v>
      </c>
      <c r="B12430" s="328" t="s">
        <v>47345</v>
      </c>
      <c r="C12430" s="128" t="s">
        <v>19428</v>
      </c>
      <c r="D12430" s="128" t="s">
        <v>38386</v>
      </c>
    </row>
    <row r="12431" spans="1:4" ht="15" customHeight="1">
      <c r="A12431" s="128">
        <v>12427</v>
      </c>
      <c r="B12431" s="328" t="s">
        <v>47346</v>
      </c>
      <c r="C12431" s="128" t="s">
        <v>19428</v>
      </c>
      <c r="D12431" s="128" t="s">
        <v>38387</v>
      </c>
    </row>
    <row r="12432" spans="1:4" ht="15" customHeight="1">
      <c r="A12432" s="128">
        <v>12428</v>
      </c>
      <c r="B12432" s="328" t="s">
        <v>47347</v>
      </c>
      <c r="C12432" s="128" t="s">
        <v>19428</v>
      </c>
      <c r="D12432" s="128" t="s">
        <v>38388</v>
      </c>
    </row>
    <row r="12433" spans="1:4" ht="15" customHeight="1">
      <c r="A12433" s="128">
        <v>12430</v>
      </c>
      <c r="B12433" s="328" t="s">
        <v>47348</v>
      </c>
      <c r="C12433" s="128" t="s">
        <v>19428</v>
      </c>
      <c r="D12433" s="128" t="s">
        <v>38277</v>
      </c>
    </row>
    <row r="12434" spans="1:4" ht="15" customHeight="1">
      <c r="A12434" s="128">
        <v>12429</v>
      </c>
      <c r="B12434" s="328" t="s">
        <v>47349</v>
      </c>
      <c r="C12434" s="128" t="s">
        <v>19428</v>
      </c>
      <c r="D12434" s="128" t="s">
        <v>38389</v>
      </c>
    </row>
    <row r="12435" spans="1:4" ht="15" customHeight="1">
      <c r="A12435" s="128">
        <v>12431</v>
      </c>
      <c r="B12435" s="328" t="s">
        <v>47350</v>
      </c>
      <c r="C12435" s="128" t="s">
        <v>19428</v>
      </c>
      <c r="D12435" s="128" t="s">
        <v>38390</v>
      </c>
    </row>
    <row r="12436" spans="1:4" ht="15" customHeight="1">
      <c r="A12436" s="128">
        <v>12432</v>
      </c>
      <c r="B12436" s="328" t="s">
        <v>47351</v>
      </c>
      <c r="C12436" s="128" t="s">
        <v>19428</v>
      </c>
      <c r="D12436" s="128" t="s">
        <v>38391</v>
      </c>
    </row>
    <row r="12437" spans="1:4" ht="15" customHeight="1">
      <c r="A12437" s="128">
        <v>12434</v>
      </c>
      <c r="B12437" s="328" t="s">
        <v>47352</v>
      </c>
      <c r="C12437" s="128" t="s">
        <v>19428</v>
      </c>
      <c r="D12437" s="128" t="s">
        <v>21828</v>
      </c>
    </row>
    <row r="12438" spans="1:4" ht="15" customHeight="1">
      <c r="A12438" s="128">
        <v>12433</v>
      </c>
      <c r="B12438" s="328" t="s">
        <v>47353</v>
      </c>
      <c r="C12438" s="128" t="s">
        <v>19428</v>
      </c>
      <c r="D12438" s="128" t="s">
        <v>19569</v>
      </c>
    </row>
    <row r="12439" spans="1:4" ht="15" customHeight="1">
      <c r="A12439" s="128">
        <v>12435</v>
      </c>
      <c r="B12439" s="328" t="s">
        <v>47354</v>
      </c>
      <c r="C12439" s="128" t="s">
        <v>19428</v>
      </c>
      <c r="D12439" s="128" t="s">
        <v>38392</v>
      </c>
    </row>
    <row r="12440" spans="1:4" ht="15" customHeight="1">
      <c r="A12440" s="128">
        <v>12437</v>
      </c>
      <c r="B12440" s="328" t="s">
        <v>47355</v>
      </c>
      <c r="C12440" s="128" t="s">
        <v>19428</v>
      </c>
      <c r="D12440" s="128" t="s">
        <v>38393</v>
      </c>
    </row>
    <row r="12441" spans="1:4" ht="15" customHeight="1">
      <c r="A12441" s="128">
        <v>12439</v>
      </c>
      <c r="B12441" s="328" t="s">
        <v>47356</v>
      </c>
      <c r="C12441" s="128" t="s">
        <v>19428</v>
      </c>
      <c r="D12441" s="128" t="s">
        <v>38394</v>
      </c>
    </row>
    <row r="12442" spans="1:4" ht="15" customHeight="1">
      <c r="A12442" s="128">
        <v>12438</v>
      </c>
      <c r="B12442" s="328" t="s">
        <v>47357</v>
      </c>
      <c r="C12442" s="128" t="s">
        <v>19428</v>
      </c>
      <c r="D12442" s="128" t="s">
        <v>38395</v>
      </c>
    </row>
    <row r="12443" spans="1:4" ht="15" customHeight="1">
      <c r="A12443" s="128">
        <v>12436</v>
      </c>
      <c r="B12443" s="328" t="s">
        <v>47358</v>
      </c>
      <c r="C12443" s="128" t="s">
        <v>19428</v>
      </c>
      <c r="D12443" s="128" t="s">
        <v>38396</v>
      </c>
    </row>
    <row r="12444" spans="1:4" ht="15" customHeight="1">
      <c r="A12444" s="128">
        <v>36357</v>
      </c>
      <c r="B12444" s="328" t="s">
        <v>47359</v>
      </c>
      <c r="C12444" s="128" t="s">
        <v>19428</v>
      </c>
      <c r="D12444" s="128" t="s">
        <v>21949</v>
      </c>
    </row>
    <row r="12445" spans="1:4" ht="15" customHeight="1">
      <c r="A12445" s="128">
        <v>12424</v>
      </c>
      <c r="B12445" s="328" t="s">
        <v>47360</v>
      </c>
      <c r="C12445" s="128" t="s">
        <v>19428</v>
      </c>
      <c r="D12445" s="128" t="s">
        <v>22030</v>
      </c>
    </row>
    <row r="12446" spans="1:4" ht="15" customHeight="1">
      <c r="A12446" s="128">
        <v>12440</v>
      </c>
      <c r="B12446" s="328" t="s">
        <v>47361</v>
      </c>
      <c r="C12446" s="128" t="s">
        <v>19428</v>
      </c>
      <c r="D12446" s="128" t="s">
        <v>38397</v>
      </c>
    </row>
    <row r="12447" spans="1:4" ht="15" customHeight="1">
      <c r="A12447" s="128">
        <v>9884</v>
      </c>
      <c r="B12447" s="328" t="s">
        <v>47362</v>
      </c>
      <c r="C12447" s="128" t="s">
        <v>19428</v>
      </c>
      <c r="D12447" s="128" t="s">
        <v>21689</v>
      </c>
    </row>
    <row r="12448" spans="1:4" ht="15" customHeight="1">
      <c r="A12448" s="128">
        <v>9888</v>
      </c>
      <c r="B12448" s="328" t="s">
        <v>47363</v>
      </c>
      <c r="C12448" s="128" t="s">
        <v>19428</v>
      </c>
      <c r="D12448" s="128" t="s">
        <v>38398</v>
      </c>
    </row>
    <row r="12449" spans="1:4" ht="15" customHeight="1">
      <c r="A12449" s="128">
        <v>9883</v>
      </c>
      <c r="B12449" s="328" t="s">
        <v>47364</v>
      </c>
      <c r="C12449" s="128" t="s">
        <v>19428</v>
      </c>
      <c r="D12449" s="128" t="s">
        <v>18516</v>
      </c>
    </row>
    <row r="12450" spans="1:4" ht="15" customHeight="1">
      <c r="A12450" s="128">
        <v>9886</v>
      </c>
      <c r="B12450" s="328" t="s">
        <v>47365</v>
      </c>
      <c r="C12450" s="128" t="s">
        <v>19428</v>
      </c>
      <c r="D12450" s="128" t="s">
        <v>38399</v>
      </c>
    </row>
    <row r="12451" spans="1:4" ht="15" customHeight="1">
      <c r="A12451" s="128">
        <v>9889</v>
      </c>
      <c r="B12451" s="328" t="s">
        <v>47366</v>
      </c>
      <c r="C12451" s="128" t="s">
        <v>19428</v>
      </c>
      <c r="D12451" s="128" t="s">
        <v>38400</v>
      </c>
    </row>
    <row r="12452" spans="1:4" ht="15" customHeight="1">
      <c r="A12452" s="128">
        <v>9887</v>
      </c>
      <c r="B12452" s="328" t="s">
        <v>47367</v>
      </c>
      <c r="C12452" s="128" t="s">
        <v>19428</v>
      </c>
      <c r="D12452" s="128" t="s">
        <v>38401</v>
      </c>
    </row>
    <row r="12453" spans="1:4" ht="15" customHeight="1">
      <c r="A12453" s="128">
        <v>9885</v>
      </c>
      <c r="B12453" s="328" t="s">
        <v>47368</v>
      </c>
      <c r="C12453" s="128" t="s">
        <v>19428</v>
      </c>
      <c r="D12453" s="128" t="s">
        <v>37330</v>
      </c>
    </row>
    <row r="12454" spans="1:4" ht="15" customHeight="1">
      <c r="A12454" s="128">
        <v>9890</v>
      </c>
      <c r="B12454" s="328" t="s">
        <v>47369</v>
      </c>
      <c r="C12454" s="128" t="s">
        <v>19428</v>
      </c>
      <c r="D12454" s="128" t="s">
        <v>36509</v>
      </c>
    </row>
    <row r="12455" spans="1:4" ht="15" customHeight="1">
      <c r="A12455" s="128">
        <v>9891</v>
      </c>
      <c r="B12455" s="328" t="s">
        <v>47370</v>
      </c>
      <c r="C12455" s="128" t="s">
        <v>19428</v>
      </c>
      <c r="D12455" s="128" t="s">
        <v>38402</v>
      </c>
    </row>
    <row r="12456" spans="1:4" ht="15" customHeight="1">
      <c r="A12456" s="128">
        <v>39292</v>
      </c>
      <c r="B12456" s="328" t="s">
        <v>47371</v>
      </c>
      <c r="C12456" s="128" t="s">
        <v>19428</v>
      </c>
      <c r="D12456" s="128" t="s">
        <v>19407</v>
      </c>
    </row>
    <row r="12457" spans="1:4" ht="15" customHeight="1">
      <c r="A12457" s="128">
        <v>39293</v>
      </c>
      <c r="B12457" s="328" t="s">
        <v>47372</v>
      </c>
      <c r="C12457" s="128" t="s">
        <v>19428</v>
      </c>
      <c r="D12457" s="128" t="s">
        <v>18740</v>
      </c>
    </row>
    <row r="12458" spans="1:4" ht="15" customHeight="1">
      <c r="A12458" s="128">
        <v>39294</v>
      </c>
      <c r="B12458" s="328" t="s">
        <v>47373</v>
      </c>
      <c r="C12458" s="128" t="s">
        <v>19428</v>
      </c>
      <c r="D12458" s="128" t="s">
        <v>18740</v>
      </c>
    </row>
    <row r="12459" spans="1:4" ht="15" customHeight="1">
      <c r="A12459" s="128">
        <v>39295</v>
      </c>
      <c r="B12459" s="328" t="s">
        <v>47374</v>
      </c>
      <c r="C12459" s="128" t="s">
        <v>19428</v>
      </c>
      <c r="D12459" s="128" t="s">
        <v>21909</v>
      </c>
    </row>
    <row r="12460" spans="1:4" ht="15" customHeight="1">
      <c r="A12460" s="128">
        <v>36313</v>
      </c>
      <c r="B12460" s="328" t="s">
        <v>47375</v>
      </c>
      <c r="C12460" s="128" t="s">
        <v>19428</v>
      </c>
      <c r="D12460" s="128" t="s">
        <v>38403</v>
      </c>
    </row>
    <row r="12461" spans="1:4" ht="15" customHeight="1">
      <c r="A12461" s="128">
        <v>36316</v>
      </c>
      <c r="B12461" s="328" t="s">
        <v>47376</v>
      </c>
      <c r="C12461" s="128" t="s">
        <v>19428</v>
      </c>
      <c r="D12461" s="128" t="s">
        <v>36894</v>
      </c>
    </row>
    <row r="12462" spans="1:4" ht="15" customHeight="1">
      <c r="A12462" s="128">
        <v>64</v>
      </c>
      <c r="B12462" s="328" t="s">
        <v>47377</v>
      </c>
      <c r="C12462" s="128" t="s">
        <v>19428</v>
      </c>
      <c r="D12462" s="128" t="s">
        <v>18552</v>
      </c>
    </row>
    <row r="12463" spans="1:4" ht="15" customHeight="1">
      <c r="A12463" s="128">
        <v>37423</v>
      </c>
      <c r="B12463" s="328" t="s">
        <v>47378</v>
      </c>
      <c r="C12463" s="128" t="s">
        <v>19428</v>
      </c>
      <c r="D12463" s="128" t="s">
        <v>19983</v>
      </c>
    </row>
    <row r="12464" spans="1:4" ht="15" customHeight="1">
      <c r="A12464" s="128">
        <v>39296</v>
      </c>
      <c r="B12464" s="328" t="s">
        <v>47379</v>
      </c>
      <c r="C12464" s="128" t="s">
        <v>19428</v>
      </c>
      <c r="D12464" s="128" t="s">
        <v>19145</v>
      </c>
    </row>
    <row r="12465" spans="1:4" ht="15" customHeight="1">
      <c r="A12465" s="128">
        <v>39297</v>
      </c>
      <c r="B12465" s="328" t="s">
        <v>47380</v>
      </c>
      <c r="C12465" s="128" t="s">
        <v>19428</v>
      </c>
      <c r="D12465" s="128" t="s">
        <v>18879</v>
      </c>
    </row>
    <row r="12466" spans="1:4" ht="15" customHeight="1">
      <c r="A12466" s="128">
        <v>39298</v>
      </c>
      <c r="B12466" s="328" t="s">
        <v>47381</v>
      </c>
      <c r="C12466" s="128" t="s">
        <v>19428</v>
      </c>
      <c r="D12466" s="128" t="s">
        <v>48829</v>
      </c>
    </row>
    <row r="12467" spans="1:4" ht="15" customHeight="1">
      <c r="A12467" s="128">
        <v>39299</v>
      </c>
      <c r="B12467" s="328" t="s">
        <v>47382</v>
      </c>
      <c r="C12467" s="128" t="s">
        <v>19428</v>
      </c>
      <c r="D12467" s="128" t="s">
        <v>38802</v>
      </c>
    </row>
    <row r="12468" spans="1:4" ht="15" customHeight="1">
      <c r="A12468" s="128">
        <v>9892</v>
      </c>
      <c r="B12468" s="328" t="s">
        <v>47383</v>
      </c>
      <c r="C12468" s="128" t="s">
        <v>19428</v>
      </c>
      <c r="D12468" s="128" t="s">
        <v>21721</v>
      </c>
    </row>
    <row r="12469" spans="1:4" ht="15" customHeight="1">
      <c r="A12469" s="128">
        <v>9893</v>
      </c>
      <c r="B12469" s="328" t="s">
        <v>47384</v>
      </c>
      <c r="C12469" s="128" t="s">
        <v>19428</v>
      </c>
      <c r="D12469" s="128" t="s">
        <v>48830</v>
      </c>
    </row>
    <row r="12470" spans="1:4" ht="15" customHeight="1">
      <c r="A12470" s="128">
        <v>9901</v>
      </c>
      <c r="B12470" s="328" t="s">
        <v>47385</v>
      </c>
      <c r="C12470" s="128" t="s">
        <v>19428</v>
      </c>
      <c r="D12470" s="128" t="s">
        <v>36786</v>
      </c>
    </row>
    <row r="12471" spans="1:4" ht="15" customHeight="1">
      <c r="A12471" s="128">
        <v>9896</v>
      </c>
      <c r="B12471" s="328" t="s">
        <v>47386</v>
      </c>
      <c r="C12471" s="128" t="s">
        <v>19428</v>
      </c>
      <c r="D12471" s="128" t="s">
        <v>48831</v>
      </c>
    </row>
    <row r="12472" spans="1:4" ht="15" customHeight="1">
      <c r="A12472" s="128">
        <v>9900</v>
      </c>
      <c r="B12472" s="328" t="s">
        <v>47387</v>
      </c>
      <c r="C12472" s="128" t="s">
        <v>19428</v>
      </c>
      <c r="D12472" s="128" t="s">
        <v>40675</v>
      </c>
    </row>
    <row r="12473" spans="1:4" ht="15" customHeight="1">
      <c r="A12473" s="128">
        <v>9898</v>
      </c>
      <c r="B12473" s="328" t="s">
        <v>47388</v>
      </c>
      <c r="C12473" s="128" t="s">
        <v>19428</v>
      </c>
      <c r="D12473" s="128" t="s">
        <v>48832</v>
      </c>
    </row>
    <row r="12474" spans="1:4" ht="15" customHeight="1">
      <c r="A12474" s="128">
        <v>9899</v>
      </c>
      <c r="B12474" s="328" t="s">
        <v>47389</v>
      </c>
      <c r="C12474" s="128" t="s">
        <v>19428</v>
      </c>
      <c r="D12474" s="128" t="s">
        <v>39772</v>
      </c>
    </row>
    <row r="12475" spans="1:4" ht="15" customHeight="1">
      <c r="A12475" s="128">
        <v>9902</v>
      </c>
      <c r="B12475" s="328" t="s">
        <v>47390</v>
      </c>
      <c r="C12475" s="128" t="s">
        <v>19428</v>
      </c>
      <c r="D12475" s="128" t="s">
        <v>48833</v>
      </c>
    </row>
    <row r="12476" spans="1:4" ht="15" customHeight="1">
      <c r="A12476" s="128">
        <v>9908</v>
      </c>
      <c r="B12476" s="328" t="s">
        <v>47391</v>
      </c>
      <c r="C12476" s="128" t="s">
        <v>19428</v>
      </c>
      <c r="D12476" s="128" t="s">
        <v>48834</v>
      </c>
    </row>
    <row r="12477" spans="1:4" ht="15" customHeight="1">
      <c r="A12477" s="128">
        <v>9905</v>
      </c>
      <c r="B12477" s="328" t="s">
        <v>47392</v>
      </c>
      <c r="C12477" s="128" t="s">
        <v>19428</v>
      </c>
      <c r="D12477" s="128" t="s">
        <v>18905</v>
      </c>
    </row>
    <row r="12478" spans="1:4" ht="15" customHeight="1">
      <c r="A12478" s="128">
        <v>9906</v>
      </c>
      <c r="B12478" s="328" t="s">
        <v>47393</v>
      </c>
      <c r="C12478" s="128" t="s">
        <v>19428</v>
      </c>
      <c r="D12478" s="128" t="s">
        <v>19903</v>
      </c>
    </row>
    <row r="12479" spans="1:4" ht="15" customHeight="1">
      <c r="A12479" s="128">
        <v>9895</v>
      </c>
      <c r="B12479" s="328" t="s">
        <v>47394</v>
      </c>
      <c r="C12479" s="128" t="s">
        <v>19428</v>
      </c>
      <c r="D12479" s="128" t="s">
        <v>41840</v>
      </c>
    </row>
    <row r="12480" spans="1:4" ht="15" customHeight="1">
      <c r="A12480" s="128">
        <v>9894</v>
      </c>
      <c r="B12480" s="328" t="s">
        <v>47395</v>
      </c>
      <c r="C12480" s="128" t="s">
        <v>19428</v>
      </c>
      <c r="D12480" s="128" t="s">
        <v>37314</v>
      </c>
    </row>
    <row r="12481" spans="1:4" ht="15" customHeight="1">
      <c r="A12481" s="128">
        <v>9897</v>
      </c>
      <c r="B12481" s="328" t="s">
        <v>47396</v>
      </c>
      <c r="C12481" s="128" t="s">
        <v>19428</v>
      </c>
      <c r="D12481" s="128" t="s">
        <v>48835</v>
      </c>
    </row>
    <row r="12482" spans="1:4" ht="15" customHeight="1">
      <c r="A12482" s="128">
        <v>9910</v>
      </c>
      <c r="B12482" s="328" t="s">
        <v>47397</v>
      </c>
      <c r="C12482" s="128" t="s">
        <v>19428</v>
      </c>
      <c r="D12482" s="128" t="s">
        <v>38030</v>
      </c>
    </row>
    <row r="12483" spans="1:4" ht="15" customHeight="1">
      <c r="A12483" s="128">
        <v>9909</v>
      </c>
      <c r="B12483" s="328" t="s">
        <v>47398</v>
      </c>
      <c r="C12483" s="128" t="s">
        <v>19428</v>
      </c>
      <c r="D12483" s="128" t="s">
        <v>48836</v>
      </c>
    </row>
    <row r="12484" spans="1:4" ht="15" customHeight="1">
      <c r="A12484" s="128">
        <v>9907</v>
      </c>
      <c r="B12484" s="328" t="s">
        <v>47399</v>
      </c>
      <c r="C12484" s="128" t="s">
        <v>19428</v>
      </c>
      <c r="D12484" s="128" t="s">
        <v>48837</v>
      </c>
    </row>
    <row r="12485" spans="1:4" ht="15" customHeight="1">
      <c r="A12485" s="128">
        <v>20973</v>
      </c>
      <c r="B12485" s="328" t="s">
        <v>47400</v>
      </c>
      <c r="C12485" s="128" t="s">
        <v>19428</v>
      </c>
      <c r="D12485" s="128" t="s">
        <v>22124</v>
      </c>
    </row>
    <row r="12486" spans="1:4" ht="15" customHeight="1">
      <c r="A12486" s="128">
        <v>20974</v>
      </c>
      <c r="B12486" s="328" t="s">
        <v>47401</v>
      </c>
      <c r="C12486" s="128" t="s">
        <v>19428</v>
      </c>
      <c r="D12486" s="128" t="s">
        <v>38406</v>
      </c>
    </row>
    <row r="12487" spans="1:4" ht="15" customHeight="1">
      <c r="A12487" s="128">
        <v>37989</v>
      </c>
      <c r="B12487" s="328" t="s">
        <v>47402</v>
      </c>
      <c r="C12487" s="128" t="s">
        <v>19428</v>
      </c>
      <c r="D12487" s="128" t="s">
        <v>19376</v>
      </c>
    </row>
    <row r="12488" spans="1:4" ht="15" customHeight="1">
      <c r="A12488" s="128">
        <v>37990</v>
      </c>
      <c r="B12488" s="328" t="s">
        <v>47403</v>
      </c>
      <c r="C12488" s="128" t="s">
        <v>19428</v>
      </c>
      <c r="D12488" s="128" t="s">
        <v>18761</v>
      </c>
    </row>
    <row r="12489" spans="1:4" ht="15" customHeight="1">
      <c r="A12489" s="128">
        <v>37991</v>
      </c>
      <c r="B12489" s="328" t="s">
        <v>47404</v>
      </c>
      <c r="C12489" s="128" t="s">
        <v>19428</v>
      </c>
      <c r="D12489" s="128" t="s">
        <v>22132</v>
      </c>
    </row>
    <row r="12490" spans="1:4" ht="15" customHeight="1">
      <c r="A12490" s="128">
        <v>37992</v>
      </c>
      <c r="B12490" s="328" t="s">
        <v>47405</v>
      </c>
      <c r="C12490" s="128" t="s">
        <v>19428</v>
      </c>
      <c r="D12490" s="128" t="s">
        <v>21780</v>
      </c>
    </row>
    <row r="12491" spans="1:4" ht="15" customHeight="1">
      <c r="A12491" s="128">
        <v>37993</v>
      </c>
      <c r="B12491" s="328" t="s">
        <v>47406</v>
      </c>
      <c r="C12491" s="128" t="s">
        <v>19428</v>
      </c>
      <c r="D12491" s="128" t="s">
        <v>19068</v>
      </c>
    </row>
    <row r="12492" spans="1:4" ht="15" customHeight="1">
      <c r="A12492" s="128">
        <v>37994</v>
      </c>
      <c r="B12492" s="328" t="s">
        <v>47407</v>
      </c>
      <c r="C12492" s="128" t="s">
        <v>19428</v>
      </c>
      <c r="D12492" s="128" t="s">
        <v>22133</v>
      </c>
    </row>
    <row r="12493" spans="1:4" ht="15" customHeight="1">
      <c r="A12493" s="128">
        <v>37995</v>
      </c>
      <c r="B12493" s="328" t="s">
        <v>47408</v>
      </c>
      <c r="C12493" s="128" t="s">
        <v>19428</v>
      </c>
      <c r="D12493" s="128" t="s">
        <v>22134</v>
      </c>
    </row>
    <row r="12494" spans="1:4" ht="15" customHeight="1">
      <c r="A12494" s="128">
        <v>37996</v>
      </c>
      <c r="B12494" s="328" t="s">
        <v>47409</v>
      </c>
      <c r="C12494" s="128" t="s">
        <v>19428</v>
      </c>
      <c r="D12494" s="128" t="s">
        <v>22135</v>
      </c>
    </row>
    <row r="12495" spans="1:4" ht="15" customHeight="1">
      <c r="A12495" s="128">
        <v>13883</v>
      </c>
      <c r="B12495" s="328" t="s">
        <v>47410</v>
      </c>
      <c r="C12495" s="128" t="s">
        <v>19428</v>
      </c>
      <c r="D12495" s="128" t="s">
        <v>48838</v>
      </c>
    </row>
    <row r="12496" spans="1:4" ht="15" customHeight="1">
      <c r="A12496" s="128">
        <v>38604</v>
      </c>
      <c r="B12496" s="328" t="s">
        <v>47411</v>
      </c>
      <c r="C12496" s="128" t="s">
        <v>19428</v>
      </c>
      <c r="D12496" s="128" t="s">
        <v>48839</v>
      </c>
    </row>
    <row r="12497" spans="1:4" ht="15" customHeight="1">
      <c r="A12497" s="128">
        <v>10601</v>
      </c>
      <c r="B12497" s="328" t="s">
        <v>47412</v>
      </c>
      <c r="C12497" s="128" t="s">
        <v>19428</v>
      </c>
      <c r="D12497" s="128" t="s">
        <v>48840</v>
      </c>
    </row>
    <row r="12498" spans="1:4" ht="15" customHeight="1">
      <c r="A12498" s="128">
        <v>44469</v>
      </c>
      <c r="B12498" s="328" t="s">
        <v>47413</v>
      </c>
      <c r="C12498" s="128" t="s">
        <v>19428</v>
      </c>
      <c r="D12498" s="128" t="s">
        <v>48841</v>
      </c>
    </row>
    <row r="12499" spans="1:4" ht="15" customHeight="1">
      <c r="A12499" s="128">
        <v>13894</v>
      </c>
      <c r="B12499" s="328" t="s">
        <v>47414</v>
      </c>
      <c r="C12499" s="128" t="s">
        <v>19428</v>
      </c>
      <c r="D12499" s="128" t="s">
        <v>19986</v>
      </c>
    </row>
    <row r="12500" spans="1:4" ht="15" customHeight="1">
      <c r="A12500" s="128">
        <v>13895</v>
      </c>
      <c r="B12500" s="328" t="s">
        <v>47415</v>
      </c>
      <c r="C12500" s="128" t="s">
        <v>19428</v>
      </c>
      <c r="D12500" s="128" t="s">
        <v>19987</v>
      </c>
    </row>
    <row r="12501" spans="1:4" ht="15" customHeight="1">
      <c r="A12501" s="128">
        <v>13892</v>
      </c>
      <c r="B12501" s="328" t="s">
        <v>47416</v>
      </c>
      <c r="C12501" s="128" t="s">
        <v>19428</v>
      </c>
      <c r="D12501" s="128" t="s">
        <v>19988</v>
      </c>
    </row>
    <row r="12502" spans="1:4" ht="15" customHeight="1">
      <c r="A12502" s="128">
        <v>9914</v>
      </c>
      <c r="B12502" s="328" t="s">
        <v>47417</v>
      </c>
      <c r="C12502" s="128" t="s">
        <v>19428</v>
      </c>
      <c r="D12502" s="128" t="s">
        <v>19989</v>
      </c>
    </row>
    <row r="12503" spans="1:4" ht="15" customHeight="1">
      <c r="A12503" s="128">
        <v>36485</v>
      </c>
      <c r="B12503" s="328" t="s">
        <v>47418</v>
      </c>
      <c r="C12503" s="128" t="s">
        <v>19428</v>
      </c>
      <c r="D12503" s="128" t="s">
        <v>48842</v>
      </c>
    </row>
    <row r="12504" spans="1:4" ht="15" customHeight="1">
      <c r="A12504" s="128">
        <v>9912</v>
      </c>
      <c r="B12504" s="328" t="s">
        <v>47419</v>
      </c>
      <c r="C12504" s="128" t="s">
        <v>19428</v>
      </c>
      <c r="D12504" s="128" t="s">
        <v>48843</v>
      </c>
    </row>
    <row r="12505" spans="1:4" ht="15" customHeight="1">
      <c r="A12505" s="128">
        <v>9921</v>
      </c>
      <c r="B12505" s="328" t="s">
        <v>47420</v>
      </c>
      <c r="C12505" s="128" t="s">
        <v>19428</v>
      </c>
      <c r="D12505" s="128" t="s">
        <v>48844</v>
      </c>
    </row>
    <row r="12506" spans="1:4" ht="15" customHeight="1">
      <c r="A12506" s="128">
        <v>21112</v>
      </c>
      <c r="B12506" s="328" t="s">
        <v>47421</v>
      </c>
      <c r="C12506" s="128" t="s">
        <v>19428</v>
      </c>
      <c r="D12506" s="128" t="s">
        <v>48845</v>
      </c>
    </row>
    <row r="12507" spans="1:4" ht="15" customHeight="1">
      <c r="A12507" s="128">
        <v>10228</v>
      </c>
      <c r="B12507" s="328" t="s">
        <v>47422</v>
      </c>
      <c r="C12507" s="128" t="s">
        <v>19428</v>
      </c>
      <c r="D12507" s="128" t="s">
        <v>48846</v>
      </c>
    </row>
    <row r="12508" spans="1:4" ht="15" customHeight="1">
      <c r="A12508" s="128">
        <v>11781</v>
      </c>
      <c r="B12508" s="328" t="s">
        <v>47423</v>
      </c>
      <c r="C12508" s="128" t="s">
        <v>19428</v>
      </c>
      <c r="D12508" s="128" t="s">
        <v>48847</v>
      </c>
    </row>
    <row r="12509" spans="1:4" ht="15" customHeight="1">
      <c r="A12509" s="128">
        <v>37588</v>
      </c>
      <c r="B12509" s="328" t="s">
        <v>47424</v>
      </c>
      <c r="C12509" s="128" t="s">
        <v>19428</v>
      </c>
      <c r="D12509" s="128" t="s">
        <v>18752</v>
      </c>
    </row>
    <row r="12510" spans="1:4" ht="15" customHeight="1">
      <c r="A12510" s="128">
        <v>11746</v>
      </c>
      <c r="B12510" s="328" t="s">
        <v>47425</v>
      </c>
      <c r="C12510" s="128" t="s">
        <v>19428</v>
      </c>
      <c r="D12510" s="128" t="s">
        <v>37103</v>
      </c>
    </row>
    <row r="12511" spans="1:4" ht="15" customHeight="1">
      <c r="A12511" s="128">
        <v>11751</v>
      </c>
      <c r="B12511" s="328" t="s">
        <v>47426</v>
      </c>
      <c r="C12511" s="128" t="s">
        <v>19428</v>
      </c>
      <c r="D12511" s="128" t="s">
        <v>48848</v>
      </c>
    </row>
    <row r="12512" spans="1:4" ht="15" customHeight="1">
      <c r="A12512" s="128">
        <v>11750</v>
      </c>
      <c r="B12512" s="328" t="s">
        <v>47427</v>
      </c>
      <c r="C12512" s="128" t="s">
        <v>19428</v>
      </c>
      <c r="D12512" s="128" t="s">
        <v>37225</v>
      </c>
    </row>
    <row r="12513" spans="1:4" ht="15" customHeight="1">
      <c r="A12513" s="128">
        <v>11748</v>
      </c>
      <c r="B12513" s="328" t="s">
        <v>47428</v>
      </c>
      <c r="C12513" s="128" t="s">
        <v>19428</v>
      </c>
      <c r="D12513" s="128" t="s">
        <v>48849</v>
      </c>
    </row>
    <row r="12514" spans="1:4" ht="15" customHeight="1">
      <c r="A12514" s="128">
        <v>11747</v>
      </c>
      <c r="B12514" s="328" t="s">
        <v>47429</v>
      </c>
      <c r="C12514" s="128" t="s">
        <v>19428</v>
      </c>
      <c r="D12514" s="128" t="s">
        <v>48850</v>
      </c>
    </row>
    <row r="12515" spans="1:4" ht="15" customHeight="1">
      <c r="A12515" s="128">
        <v>11749</v>
      </c>
      <c r="B12515" s="328" t="s">
        <v>47430</v>
      </c>
      <c r="C12515" s="128" t="s">
        <v>19428</v>
      </c>
      <c r="D12515" s="128" t="s">
        <v>41148</v>
      </c>
    </row>
    <row r="12516" spans="1:4" ht="15" customHeight="1">
      <c r="A12516" s="128">
        <v>10236</v>
      </c>
      <c r="B12516" s="328" t="s">
        <v>47431</v>
      </c>
      <c r="C12516" s="128" t="s">
        <v>19428</v>
      </c>
      <c r="D12516" s="128" t="s">
        <v>19715</v>
      </c>
    </row>
    <row r="12517" spans="1:4" ht="15" customHeight="1">
      <c r="A12517" s="128">
        <v>10233</v>
      </c>
      <c r="B12517" s="328" t="s">
        <v>47432</v>
      </c>
      <c r="C12517" s="128" t="s">
        <v>19428</v>
      </c>
      <c r="D12517" s="128" t="s">
        <v>38407</v>
      </c>
    </row>
    <row r="12518" spans="1:4" ht="15" customHeight="1">
      <c r="A12518" s="128">
        <v>10234</v>
      </c>
      <c r="B12518" s="328" t="s">
        <v>47433</v>
      </c>
      <c r="C12518" s="128" t="s">
        <v>19428</v>
      </c>
      <c r="D12518" s="128" t="s">
        <v>22062</v>
      </c>
    </row>
    <row r="12519" spans="1:4" ht="15" customHeight="1">
      <c r="A12519" s="128">
        <v>10231</v>
      </c>
      <c r="B12519" s="328" t="s">
        <v>47434</v>
      </c>
      <c r="C12519" s="128" t="s">
        <v>19428</v>
      </c>
      <c r="D12519" s="128" t="s">
        <v>38408</v>
      </c>
    </row>
    <row r="12520" spans="1:4" ht="15" customHeight="1">
      <c r="A12520" s="128">
        <v>10232</v>
      </c>
      <c r="B12520" s="328" t="s">
        <v>47435</v>
      </c>
      <c r="C12520" s="128" t="s">
        <v>19428</v>
      </c>
      <c r="D12520" s="128" t="s">
        <v>38409</v>
      </c>
    </row>
    <row r="12521" spans="1:4" ht="15" customHeight="1">
      <c r="A12521" s="128">
        <v>10229</v>
      </c>
      <c r="B12521" s="328" t="s">
        <v>47436</v>
      </c>
      <c r="C12521" s="128" t="s">
        <v>19428</v>
      </c>
      <c r="D12521" s="128" t="s">
        <v>19600</v>
      </c>
    </row>
    <row r="12522" spans="1:4" ht="15" customHeight="1">
      <c r="A12522" s="128">
        <v>10235</v>
      </c>
      <c r="B12522" s="328" t="s">
        <v>47437</v>
      </c>
      <c r="C12522" s="128" t="s">
        <v>19428</v>
      </c>
      <c r="D12522" s="128" t="s">
        <v>38410</v>
      </c>
    </row>
    <row r="12523" spans="1:4" ht="15" customHeight="1">
      <c r="A12523" s="128">
        <v>10230</v>
      </c>
      <c r="B12523" s="328" t="s">
        <v>47438</v>
      </c>
      <c r="C12523" s="128" t="s">
        <v>19428</v>
      </c>
      <c r="D12523" s="128" t="s">
        <v>38411</v>
      </c>
    </row>
    <row r="12524" spans="1:4" ht="15" customHeight="1">
      <c r="A12524" s="128">
        <v>10409</v>
      </c>
      <c r="B12524" s="328" t="s">
        <v>47439</v>
      </c>
      <c r="C12524" s="128" t="s">
        <v>19428</v>
      </c>
      <c r="D12524" s="128" t="s">
        <v>38412</v>
      </c>
    </row>
    <row r="12525" spans="1:4" ht="15" customHeight="1">
      <c r="A12525" s="128">
        <v>10411</v>
      </c>
      <c r="B12525" s="328" t="s">
        <v>47440</v>
      </c>
      <c r="C12525" s="128" t="s">
        <v>19428</v>
      </c>
      <c r="D12525" s="128" t="s">
        <v>38413</v>
      </c>
    </row>
    <row r="12526" spans="1:4" ht="15" customHeight="1">
      <c r="A12526" s="128">
        <v>10404</v>
      </c>
      <c r="B12526" s="328" t="s">
        <v>47441</v>
      </c>
      <c r="C12526" s="128" t="s">
        <v>19428</v>
      </c>
      <c r="D12526" s="128" t="s">
        <v>21953</v>
      </c>
    </row>
    <row r="12527" spans="1:4" ht="15" customHeight="1">
      <c r="A12527" s="128">
        <v>10410</v>
      </c>
      <c r="B12527" s="328" t="s">
        <v>47442</v>
      </c>
      <c r="C12527" s="128" t="s">
        <v>19428</v>
      </c>
      <c r="D12527" s="128" t="s">
        <v>38414</v>
      </c>
    </row>
    <row r="12528" spans="1:4" ht="15" customHeight="1">
      <c r="A12528" s="128">
        <v>10405</v>
      </c>
      <c r="B12528" s="328" t="s">
        <v>47443</v>
      </c>
      <c r="C12528" s="128" t="s">
        <v>19428</v>
      </c>
      <c r="D12528" s="128" t="s">
        <v>38415</v>
      </c>
    </row>
    <row r="12529" spans="1:4" ht="15" customHeight="1">
      <c r="A12529" s="128">
        <v>10408</v>
      </c>
      <c r="B12529" s="328" t="s">
        <v>47444</v>
      </c>
      <c r="C12529" s="128" t="s">
        <v>19428</v>
      </c>
      <c r="D12529" s="128" t="s">
        <v>38416</v>
      </c>
    </row>
    <row r="12530" spans="1:4" ht="15" customHeight="1">
      <c r="A12530" s="128">
        <v>10412</v>
      </c>
      <c r="B12530" s="328" t="s">
        <v>47445</v>
      </c>
      <c r="C12530" s="128" t="s">
        <v>19428</v>
      </c>
      <c r="D12530" s="128" t="s">
        <v>37207</v>
      </c>
    </row>
    <row r="12531" spans="1:4" ht="15" customHeight="1">
      <c r="A12531" s="128">
        <v>10406</v>
      </c>
      <c r="B12531" s="328" t="s">
        <v>47446</v>
      </c>
      <c r="C12531" s="128" t="s">
        <v>19428</v>
      </c>
      <c r="D12531" s="128" t="s">
        <v>38417</v>
      </c>
    </row>
    <row r="12532" spans="1:4" ht="15" customHeight="1">
      <c r="A12532" s="128">
        <v>10407</v>
      </c>
      <c r="B12532" s="328" t="s">
        <v>47447</v>
      </c>
      <c r="C12532" s="128" t="s">
        <v>19428</v>
      </c>
      <c r="D12532" s="128" t="s">
        <v>38418</v>
      </c>
    </row>
    <row r="12533" spans="1:4" ht="15" customHeight="1">
      <c r="A12533" s="128">
        <v>10416</v>
      </c>
      <c r="B12533" s="328" t="s">
        <v>47448</v>
      </c>
      <c r="C12533" s="128" t="s">
        <v>19428</v>
      </c>
      <c r="D12533" s="128" t="s">
        <v>36845</v>
      </c>
    </row>
    <row r="12534" spans="1:4" ht="15" customHeight="1">
      <c r="A12534" s="128">
        <v>10419</v>
      </c>
      <c r="B12534" s="328" t="s">
        <v>47449</v>
      </c>
      <c r="C12534" s="128" t="s">
        <v>19428</v>
      </c>
      <c r="D12534" s="128" t="s">
        <v>19212</v>
      </c>
    </row>
    <row r="12535" spans="1:4" ht="15" customHeight="1">
      <c r="A12535" s="128">
        <v>21092</v>
      </c>
      <c r="B12535" s="328" t="s">
        <v>47450</v>
      </c>
      <c r="C12535" s="128" t="s">
        <v>19428</v>
      </c>
      <c r="D12535" s="128" t="s">
        <v>38419</v>
      </c>
    </row>
    <row r="12536" spans="1:4" ht="15" customHeight="1">
      <c r="A12536" s="128">
        <v>10418</v>
      </c>
      <c r="B12536" s="328" t="s">
        <v>47451</v>
      </c>
      <c r="C12536" s="128" t="s">
        <v>19428</v>
      </c>
      <c r="D12536" s="128" t="s">
        <v>38420</v>
      </c>
    </row>
    <row r="12537" spans="1:4" ht="15" customHeight="1">
      <c r="A12537" s="128">
        <v>12657</v>
      </c>
      <c r="B12537" s="328" t="s">
        <v>47452</v>
      </c>
      <c r="C12537" s="128" t="s">
        <v>19428</v>
      </c>
      <c r="D12537" s="128" t="s">
        <v>38421</v>
      </c>
    </row>
    <row r="12538" spans="1:4" ht="15" customHeight="1">
      <c r="A12538" s="128">
        <v>10417</v>
      </c>
      <c r="B12538" s="328" t="s">
        <v>47453</v>
      </c>
      <c r="C12538" s="128" t="s">
        <v>19428</v>
      </c>
      <c r="D12538" s="128" t="s">
        <v>38422</v>
      </c>
    </row>
    <row r="12539" spans="1:4" ht="15" customHeight="1">
      <c r="A12539" s="128">
        <v>10413</v>
      </c>
      <c r="B12539" s="328" t="s">
        <v>47454</v>
      </c>
      <c r="C12539" s="128" t="s">
        <v>19428</v>
      </c>
      <c r="D12539" s="128" t="s">
        <v>36485</v>
      </c>
    </row>
    <row r="12540" spans="1:4" ht="15" customHeight="1">
      <c r="A12540" s="128">
        <v>10414</v>
      </c>
      <c r="B12540" s="328" t="s">
        <v>47455</v>
      </c>
      <c r="C12540" s="128" t="s">
        <v>19428</v>
      </c>
      <c r="D12540" s="128" t="s">
        <v>38423</v>
      </c>
    </row>
    <row r="12541" spans="1:4" ht="15" customHeight="1">
      <c r="A12541" s="128">
        <v>10415</v>
      </c>
      <c r="B12541" s="328" t="s">
        <v>47456</v>
      </c>
      <c r="C12541" s="128" t="s">
        <v>19428</v>
      </c>
      <c r="D12541" s="128" t="s">
        <v>38424</v>
      </c>
    </row>
    <row r="12542" spans="1:4" ht="15" customHeight="1">
      <c r="A12542" s="128">
        <v>38643</v>
      </c>
      <c r="B12542" s="328" t="s">
        <v>47457</v>
      </c>
      <c r="C12542" s="128" t="s">
        <v>19428</v>
      </c>
      <c r="D12542" s="128" t="s">
        <v>21679</v>
      </c>
    </row>
    <row r="12543" spans="1:4" ht="15" customHeight="1">
      <c r="A12543" s="128">
        <v>6157</v>
      </c>
      <c r="B12543" s="328" t="s">
        <v>47458</v>
      </c>
      <c r="C12543" s="128" t="s">
        <v>19428</v>
      </c>
      <c r="D12543" s="128" t="s">
        <v>48851</v>
      </c>
    </row>
    <row r="12544" spans="1:4" ht="15" customHeight="1">
      <c r="A12544" s="128">
        <v>6152</v>
      </c>
      <c r="B12544" s="328" t="s">
        <v>47459</v>
      </c>
      <c r="C12544" s="128" t="s">
        <v>19428</v>
      </c>
      <c r="D12544" s="128" t="s">
        <v>19618</v>
      </c>
    </row>
    <row r="12545" spans="1:4" ht="15" customHeight="1">
      <c r="A12545" s="128">
        <v>6158</v>
      </c>
      <c r="B12545" s="328" t="s">
        <v>47460</v>
      </c>
      <c r="C12545" s="128" t="s">
        <v>19428</v>
      </c>
      <c r="D12545" s="128" t="s">
        <v>18599</v>
      </c>
    </row>
    <row r="12546" spans="1:4" ht="15" customHeight="1">
      <c r="A12546" s="128">
        <v>6153</v>
      </c>
      <c r="B12546" s="328" t="s">
        <v>47461</v>
      </c>
      <c r="C12546" s="128" t="s">
        <v>19428</v>
      </c>
      <c r="D12546" s="128" t="s">
        <v>19454</v>
      </c>
    </row>
    <row r="12547" spans="1:4" ht="15" customHeight="1">
      <c r="A12547" s="128">
        <v>6156</v>
      </c>
      <c r="B12547" s="328" t="s">
        <v>47462</v>
      </c>
      <c r="C12547" s="128" t="s">
        <v>19428</v>
      </c>
      <c r="D12547" s="128" t="s">
        <v>21669</v>
      </c>
    </row>
    <row r="12548" spans="1:4" ht="15" customHeight="1">
      <c r="A12548" s="128">
        <v>6154</v>
      </c>
      <c r="B12548" s="328" t="s">
        <v>47463</v>
      </c>
      <c r="C12548" s="128" t="s">
        <v>19428</v>
      </c>
      <c r="D12548" s="128" t="s">
        <v>18825</v>
      </c>
    </row>
    <row r="12549" spans="1:4" ht="15" customHeight="1">
      <c r="A12549" s="128">
        <v>6155</v>
      </c>
      <c r="B12549" s="328" t="s">
        <v>47464</v>
      </c>
      <c r="C12549" s="128" t="s">
        <v>19428</v>
      </c>
      <c r="D12549" s="128" t="s">
        <v>21814</v>
      </c>
    </row>
    <row r="12550" spans="1:4" ht="15" customHeight="1">
      <c r="A12550" s="128">
        <v>43595</v>
      </c>
      <c r="B12550" s="328" t="s">
        <v>47465</v>
      </c>
      <c r="C12550" s="128" t="s">
        <v>19428</v>
      </c>
      <c r="D12550" s="128" t="s">
        <v>48852</v>
      </c>
    </row>
    <row r="12551" spans="1:4" ht="15" customHeight="1">
      <c r="A12551" s="128">
        <v>43596</v>
      </c>
      <c r="B12551" s="328" t="s">
        <v>47466</v>
      </c>
      <c r="C12551" s="128" t="s">
        <v>19428</v>
      </c>
      <c r="D12551" s="128" t="s">
        <v>21803</v>
      </c>
    </row>
    <row r="12552" spans="1:4" ht="15" customHeight="1">
      <c r="A12552" s="128">
        <v>38108</v>
      </c>
      <c r="B12552" s="328" t="s">
        <v>47467</v>
      </c>
      <c r="C12552" s="128" t="s">
        <v>19428</v>
      </c>
      <c r="D12552" s="128" t="s">
        <v>19605</v>
      </c>
    </row>
    <row r="12553" spans="1:4" ht="15" customHeight="1">
      <c r="A12553" s="128">
        <v>38087</v>
      </c>
      <c r="B12553" s="328" t="s">
        <v>47468</v>
      </c>
      <c r="C12553" s="128" t="s">
        <v>19428</v>
      </c>
      <c r="D12553" s="128" t="s">
        <v>36974</v>
      </c>
    </row>
    <row r="12554" spans="1:4" ht="15" customHeight="1">
      <c r="A12554" s="128">
        <v>38109</v>
      </c>
      <c r="B12554" s="328" t="s">
        <v>47469</v>
      </c>
      <c r="C12554" s="128" t="s">
        <v>19428</v>
      </c>
      <c r="D12554" s="128" t="s">
        <v>48853</v>
      </c>
    </row>
    <row r="12555" spans="1:4" ht="15" customHeight="1">
      <c r="A12555" s="128">
        <v>38088</v>
      </c>
      <c r="B12555" s="328" t="s">
        <v>47470</v>
      </c>
      <c r="C12555" s="128" t="s">
        <v>19428</v>
      </c>
      <c r="D12555" s="128" t="s">
        <v>48854</v>
      </c>
    </row>
    <row r="12556" spans="1:4" ht="15" customHeight="1">
      <c r="A12556" s="128">
        <v>38110</v>
      </c>
      <c r="B12556" s="328" t="s">
        <v>47471</v>
      </c>
      <c r="C12556" s="128" t="s">
        <v>19428</v>
      </c>
      <c r="D12556" s="128" t="s">
        <v>37612</v>
      </c>
    </row>
    <row r="12557" spans="1:4" ht="15" customHeight="1">
      <c r="A12557" s="128">
        <v>38089</v>
      </c>
      <c r="B12557" s="328" t="s">
        <v>47472</v>
      </c>
      <c r="C12557" s="128" t="s">
        <v>19428</v>
      </c>
      <c r="D12557" s="128" t="s">
        <v>18924</v>
      </c>
    </row>
    <row r="12558" spans="1:4" ht="15" customHeight="1">
      <c r="A12558" s="128">
        <v>38111</v>
      </c>
      <c r="B12558" s="328" t="s">
        <v>47473</v>
      </c>
      <c r="C12558" s="128" t="s">
        <v>19428</v>
      </c>
      <c r="D12558" s="128" t="s">
        <v>40968</v>
      </c>
    </row>
    <row r="12559" spans="1:4" ht="15" customHeight="1">
      <c r="A12559" s="128">
        <v>38090</v>
      </c>
      <c r="B12559" s="328" t="s">
        <v>47474</v>
      </c>
      <c r="C12559" s="128" t="s">
        <v>19428</v>
      </c>
      <c r="D12559" s="128" t="s">
        <v>36836</v>
      </c>
    </row>
    <row r="12560" spans="1:4" ht="15" customHeight="1">
      <c r="A12560" s="128">
        <v>13726</v>
      </c>
      <c r="B12560" s="328" t="s">
        <v>47475</v>
      </c>
      <c r="C12560" s="128" t="s">
        <v>19428</v>
      </c>
      <c r="D12560" s="128" t="s">
        <v>48855</v>
      </c>
    </row>
    <row r="12561" spans="1:4" ht="15" customHeight="1">
      <c r="A12561" s="128">
        <v>38400</v>
      </c>
      <c r="B12561" s="328" t="s">
        <v>47476</v>
      </c>
      <c r="C12561" s="128" t="s">
        <v>19428</v>
      </c>
      <c r="D12561" s="128" t="s">
        <v>19375</v>
      </c>
    </row>
    <row r="12562" spans="1:4" ht="15" customHeight="1">
      <c r="A12562" s="128">
        <v>12627</v>
      </c>
      <c r="B12562" s="328" t="s">
        <v>47477</v>
      </c>
      <c r="C12562" s="128" t="s">
        <v>19428</v>
      </c>
      <c r="D12562" s="128" t="s">
        <v>18489</v>
      </c>
    </row>
    <row r="12563" spans="1:4" ht="15" customHeight="1">
      <c r="A12563" s="128">
        <v>39996</v>
      </c>
      <c r="B12563" s="328" t="s">
        <v>47478</v>
      </c>
      <c r="C12563" s="128" t="s">
        <v>19430</v>
      </c>
      <c r="D12563" s="128" t="s">
        <v>42185</v>
      </c>
    </row>
    <row r="12564" spans="1:4" ht="15" customHeight="1">
      <c r="A12564" s="128">
        <v>10478</v>
      </c>
      <c r="B12564" s="328" t="s">
        <v>47479</v>
      </c>
      <c r="C12564" s="128" t="s">
        <v>19432</v>
      </c>
      <c r="D12564" s="128" t="s">
        <v>39122</v>
      </c>
    </row>
    <row r="12565" spans="1:4" ht="15" customHeight="1">
      <c r="A12565" s="128">
        <v>10481</v>
      </c>
      <c r="B12565" s="328" t="s">
        <v>47480</v>
      </c>
      <c r="C12565" s="128" t="s">
        <v>19432</v>
      </c>
      <c r="D12565" s="128" t="s">
        <v>48856</v>
      </c>
    </row>
    <row r="12566" spans="1:4" ht="15" customHeight="1">
      <c r="A12566" s="128">
        <v>10475</v>
      </c>
      <c r="B12566" s="328" t="s">
        <v>47481</v>
      </c>
      <c r="C12566" s="128" t="s">
        <v>19432</v>
      </c>
      <c r="D12566" s="128" t="s">
        <v>48857</v>
      </c>
    </row>
    <row r="12567" spans="1:4" ht="15" customHeight="1">
      <c r="A12567" s="128">
        <v>4031</v>
      </c>
      <c r="B12567" s="328" t="s">
        <v>47482</v>
      </c>
      <c r="C12567" s="128" t="s">
        <v>19429</v>
      </c>
      <c r="D12567" s="128" t="s">
        <v>48858</v>
      </c>
    </row>
    <row r="12568" spans="1:4" ht="15" customHeight="1">
      <c r="A12568" s="128">
        <v>4030</v>
      </c>
      <c r="B12568" s="328" t="s">
        <v>47483</v>
      </c>
      <c r="C12568" s="128" t="s">
        <v>19429</v>
      </c>
      <c r="D12568" s="128" t="s">
        <v>19035</v>
      </c>
    </row>
    <row r="12569" spans="1:4" ht="15" customHeight="1">
      <c r="A12569" s="128">
        <v>39399</v>
      </c>
      <c r="B12569" s="328" t="s">
        <v>47484</v>
      </c>
      <c r="C12569" s="128" t="s">
        <v>19428</v>
      </c>
      <c r="D12569" s="128" t="s">
        <v>38426</v>
      </c>
    </row>
    <row r="12570" spans="1:4" ht="15" customHeight="1">
      <c r="A12570" s="128">
        <v>39400</v>
      </c>
      <c r="B12570" s="328" t="s">
        <v>47485</v>
      </c>
      <c r="C12570" s="128" t="s">
        <v>19428</v>
      </c>
      <c r="D12570" s="128" t="s">
        <v>38427</v>
      </c>
    </row>
    <row r="12571" spans="1:4" ht="15" customHeight="1">
      <c r="A12571" s="128">
        <v>39401</v>
      </c>
      <c r="B12571" s="328" t="s">
        <v>47486</v>
      </c>
      <c r="C12571" s="128" t="s">
        <v>19428</v>
      </c>
      <c r="D12571" s="128" t="s">
        <v>38428</v>
      </c>
    </row>
    <row r="12572" spans="1:4" ht="15" customHeight="1">
      <c r="A12572" s="128">
        <v>11652</v>
      </c>
      <c r="B12572" s="328" t="s">
        <v>47487</v>
      </c>
      <c r="C12572" s="128" t="s">
        <v>19428</v>
      </c>
      <c r="D12572" s="128" t="s">
        <v>38429</v>
      </c>
    </row>
    <row r="12573" spans="1:4" ht="15" customHeight="1">
      <c r="A12573" s="128">
        <v>13896</v>
      </c>
      <c r="B12573" s="328" t="s">
        <v>47488</v>
      </c>
      <c r="C12573" s="128" t="s">
        <v>19428</v>
      </c>
      <c r="D12573" s="128" t="s">
        <v>38430</v>
      </c>
    </row>
    <row r="12574" spans="1:4" ht="15" customHeight="1">
      <c r="A12574" s="128">
        <v>13475</v>
      </c>
      <c r="B12574" s="328" t="s">
        <v>47489</v>
      </c>
      <c r="C12574" s="128" t="s">
        <v>19428</v>
      </c>
      <c r="D12574" s="128" t="s">
        <v>38431</v>
      </c>
    </row>
    <row r="12575" spans="1:4" ht="15" customHeight="1">
      <c r="A12575" s="128">
        <v>44491</v>
      </c>
      <c r="B12575" s="328" t="s">
        <v>47490</v>
      </c>
      <c r="C12575" s="128" t="s">
        <v>19428</v>
      </c>
      <c r="D12575" s="128" t="s">
        <v>38432</v>
      </c>
    </row>
    <row r="12576" spans="1:4" ht="15" customHeight="1">
      <c r="A12576" s="128">
        <v>44470</v>
      </c>
      <c r="B12576" s="328" t="s">
        <v>47491</v>
      </c>
      <c r="C12576" s="128" t="s">
        <v>19428</v>
      </c>
      <c r="D12576" s="128" t="s">
        <v>38433</v>
      </c>
    </row>
    <row r="12577" spans="1:4" ht="15" customHeight="1">
      <c r="A12577" s="128">
        <v>13476</v>
      </c>
      <c r="B12577" s="328" t="s">
        <v>47492</v>
      </c>
      <c r="C12577" s="128" t="s">
        <v>19428</v>
      </c>
      <c r="D12577" s="128" t="s">
        <v>38434</v>
      </c>
    </row>
    <row r="12578" spans="1:4" ht="15" customHeight="1">
      <c r="A12578" s="128">
        <v>10488</v>
      </c>
      <c r="B12578" s="328" t="s">
        <v>47493</v>
      </c>
      <c r="C12578" s="128" t="s">
        <v>19428</v>
      </c>
      <c r="D12578" s="128" t="s">
        <v>38435</v>
      </c>
    </row>
    <row r="12579" spans="1:4" ht="15" customHeight="1">
      <c r="A12579" s="128">
        <v>13606</v>
      </c>
      <c r="B12579" s="328" t="s">
        <v>47494</v>
      </c>
      <c r="C12579" s="128" t="s">
        <v>19428</v>
      </c>
      <c r="D12579" s="128" t="s">
        <v>38436</v>
      </c>
    </row>
    <row r="12580" spans="1:4" ht="15" customHeight="1">
      <c r="A12580" s="128">
        <v>10489</v>
      </c>
      <c r="B12580" s="328" t="s">
        <v>47495</v>
      </c>
      <c r="C12580" s="128" t="s">
        <v>19434</v>
      </c>
      <c r="D12580" s="128" t="s">
        <v>18858</v>
      </c>
    </row>
    <row r="12581" spans="1:4" ht="15" customHeight="1">
      <c r="A12581" s="128">
        <v>41073</v>
      </c>
      <c r="B12581" s="328" t="s">
        <v>47496</v>
      </c>
      <c r="C12581" s="128" t="s">
        <v>19435</v>
      </c>
      <c r="D12581" s="128" t="s">
        <v>38437</v>
      </c>
    </row>
    <row r="12582" spans="1:4" ht="15" customHeight="1">
      <c r="A12582" s="128">
        <v>34391</v>
      </c>
      <c r="B12582" s="328" t="s">
        <v>47497</v>
      </c>
      <c r="C12582" s="128" t="s">
        <v>19429</v>
      </c>
      <c r="D12582" s="128" t="s">
        <v>48859</v>
      </c>
    </row>
    <row r="12583" spans="1:4" ht="15" customHeight="1">
      <c r="A12583" s="128">
        <v>10496</v>
      </c>
      <c r="B12583" s="328" t="s">
        <v>47498</v>
      </c>
      <c r="C12583" s="128" t="s">
        <v>19429</v>
      </c>
      <c r="D12583" s="128" t="s">
        <v>48860</v>
      </c>
    </row>
    <row r="12584" spans="1:4" ht="15" customHeight="1">
      <c r="A12584" s="128">
        <v>10497</v>
      </c>
      <c r="B12584" s="328" t="s">
        <v>47499</v>
      </c>
      <c r="C12584" s="128" t="s">
        <v>19429</v>
      </c>
      <c r="D12584" s="128" t="s">
        <v>48861</v>
      </c>
    </row>
    <row r="12585" spans="1:4" ht="15" customHeight="1">
      <c r="A12585" s="128">
        <v>10504</v>
      </c>
      <c r="B12585" s="328" t="s">
        <v>47500</v>
      </c>
      <c r="C12585" s="128" t="s">
        <v>19429</v>
      </c>
      <c r="D12585" s="128" t="s">
        <v>48862</v>
      </c>
    </row>
    <row r="12586" spans="1:4" ht="15" customHeight="1">
      <c r="A12586" s="128">
        <v>34390</v>
      </c>
      <c r="B12586" s="328" t="s">
        <v>47501</v>
      </c>
      <c r="C12586" s="128" t="s">
        <v>19429</v>
      </c>
      <c r="D12586" s="128" t="s">
        <v>48863</v>
      </c>
    </row>
    <row r="12587" spans="1:4" ht="15" customHeight="1">
      <c r="A12587" s="128">
        <v>34389</v>
      </c>
      <c r="B12587" s="328" t="s">
        <v>47502</v>
      </c>
      <c r="C12587" s="128" t="s">
        <v>19429</v>
      </c>
      <c r="D12587" s="128" t="s">
        <v>48864</v>
      </c>
    </row>
    <row r="12588" spans="1:4" ht="15" customHeight="1">
      <c r="A12588" s="128">
        <v>34388</v>
      </c>
      <c r="B12588" s="328" t="s">
        <v>47503</v>
      </c>
      <c r="C12588" s="128" t="s">
        <v>19429</v>
      </c>
      <c r="D12588" s="128" t="s">
        <v>48865</v>
      </c>
    </row>
    <row r="12589" spans="1:4" ht="15" customHeight="1">
      <c r="A12589" s="128">
        <v>34387</v>
      </c>
      <c r="B12589" s="328" t="s">
        <v>47504</v>
      </c>
      <c r="C12589" s="128" t="s">
        <v>19429</v>
      </c>
      <c r="D12589" s="128" t="s">
        <v>48866</v>
      </c>
    </row>
    <row r="12590" spans="1:4" ht="15" customHeight="1">
      <c r="A12590" s="128">
        <v>11188</v>
      </c>
      <c r="B12590" s="328" t="s">
        <v>47505</v>
      </c>
      <c r="C12590" s="128" t="s">
        <v>19429</v>
      </c>
      <c r="D12590" s="128" t="s">
        <v>48867</v>
      </c>
    </row>
    <row r="12591" spans="1:4" ht="15" customHeight="1">
      <c r="A12591" s="128">
        <v>11189</v>
      </c>
      <c r="B12591" s="328" t="s">
        <v>47506</v>
      </c>
      <c r="C12591" s="128" t="s">
        <v>19429</v>
      </c>
      <c r="D12591" s="128" t="s">
        <v>48868</v>
      </c>
    </row>
    <row r="12592" spans="1:4" ht="15" customHeight="1">
      <c r="A12592" s="128">
        <v>21107</v>
      </c>
      <c r="B12592" s="328" t="s">
        <v>47507</v>
      </c>
      <c r="C12592" s="128" t="s">
        <v>19429</v>
      </c>
      <c r="D12592" s="128" t="s">
        <v>48869</v>
      </c>
    </row>
    <row r="12593" spans="1:4" ht="15" customHeight="1">
      <c r="A12593" s="128">
        <v>34386</v>
      </c>
      <c r="B12593" s="328" t="s">
        <v>47508</v>
      </c>
      <c r="C12593" s="128" t="s">
        <v>19429</v>
      </c>
      <c r="D12593" s="128" t="s">
        <v>48870</v>
      </c>
    </row>
    <row r="12594" spans="1:4" ht="15" customHeight="1">
      <c r="A12594" s="128">
        <v>10490</v>
      </c>
      <c r="B12594" s="328" t="s">
        <v>47509</v>
      </c>
      <c r="C12594" s="128" t="s">
        <v>19429</v>
      </c>
      <c r="D12594" s="128" t="s">
        <v>37325</v>
      </c>
    </row>
    <row r="12595" spans="1:4" ht="15" customHeight="1">
      <c r="A12595" s="128">
        <v>10492</v>
      </c>
      <c r="B12595" s="328" t="s">
        <v>47510</v>
      </c>
      <c r="C12595" s="128" t="s">
        <v>19429</v>
      </c>
      <c r="D12595" s="128" t="s">
        <v>48871</v>
      </c>
    </row>
    <row r="12596" spans="1:4" ht="15" customHeight="1">
      <c r="A12596" s="128">
        <v>10493</v>
      </c>
      <c r="B12596" s="328" t="s">
        <v>47511</v>
      </c>
      <c r="C12596" s="128" t="s">
        <v>19429</v>
      </c>
      <c r="D12596" s="128" t="s">
        <v>48864</v>
      </c>
    </row>
    <row r="12597" spans="1:4" ht="15" customHeight="1">
      <c r="A12597" s="128">
        <v>10491</v>
      </c>
      <c r="B12597" s="328" t="s">
        <v>47512</v>
      </c>
      <c r="C12597" s="128" t="s">
        <v>19429</v>
      </c>
      <c r="D12597" s="128" t="s">
        <v>48872</v>
      </c>
    </row>
    <row r="12598" spans="1:4" ht="15" customHeight="1">
      <c r="A12598" s="128">
        <v>34385</v>
      </c>
      <c r="B12598" s="328" t="s">
        <v>47513</v>
      </c>
      <c r="C12598" s="128" t="s">
        <v>19429</v>
      </c>
      <c r="D12598" s="128" t="s">
        <v>48873</v>
      </c>
    </row>
    <row r="12599" spans="1:4" ht="15" customHeight="1">
      <c r="A12599" s="128">
        <v>10499</v>
      </c>
      <c r="B12599" s="328" t="s">
        <v>47514</v>
      </c>
      <c r="C12599" s="128" t="s">
        <v>19429</v>
      </c>
      <c r="D12599" s="128" t="s">
        <v>37780</v>
      </c>
    </row>
    <row r="12600" spans="1:4" ht="15" customHeight="1">
      <c r="A12600" s="128">
        <v>34384</v>
      </c>
      <c r="B12600" s="328" t="s">
        <v>47515</v>
      </c>
      <c r="C12600" s="128" t="s">
        <v>19429</v>
      </c>
      <c r="D12600" s="128" t="s">
        <v>48870</v>
      </c>
    </row>
    <row r="12601" spans="1:4" ht="15" customHeight="1">
      <c r="A12601" s="128">
        <v>11185</v>
      </c>
      <c r="B12601" s="328" t="s">
        <v>47516</v>
      </c>
      <c r="C12601" s="128" t="s">
        <v>19429</v>
      </c>
      <c r="D12601" s="128" t="s">
        <v>48874</v>
      </c>
    </row>
    <row r="12602" spans="1:4" ht="15" customHeight="1">
      <c r="A12602" s="128">
        <v>10507</v>
      </c>
      <c r="B12602" s="328" t="s">
        <v>47517</v>
      </c>
      <c r="C12602" s="128" t="s">
        <v>19429</v>
      </c>
      <c r="D12602" s="128" t="s">
        <v>38439</v>
      </c>
    </row>
    <row r="12603" spans="1:4" ht="15" customHeight="1">
      <c r="A12603" s="128">
        <v>10505</v>
      </c>
      <c r="B12603" s="328" t="s">
        <v>47518</v>
      </c>
      <c r="C12603" s="128" t="s">
        <v>19429</v>
      </c>
      <c r="D12603" s="128" t="s">
        <v>38440</v>
      </c>
    </row>
    <row r="12604" spans="1:4" ht="15" customHeight="1">
      <c r="A12604" s="128">
        <v>10506</v>
      </c>
      <c r="B12604" s="328" t="s">
        <v>47519</v>
      </c>
      <c r="C12604" s="128" t="s">
        <v>19429</v>
      </c>
      <c r="D12604" s="128" t="s">
        <v>38441</v>
      </c>
    </row>
    <row r="12605" spans="1:4" ht="15" customHeight="1">
      <c r="A12605" s="128">
        <v>5031</v>
      </c>
      <c r="B12605" s="328" t="s">
        <v>47520</v>
      </c>
      <c r="C12605" s="128" t="s">
        <v>19429</v>
      </c>
      <c r="D12605" s="128" t="s">
        <v>38442</v>
      </c>
    </row>
    <row r="12606" spans="1:4" ht="15" customHeight="1">
      <c r="A12606" s="128">
        <v>10502</v>
      </c>
      <c r="B12606" s="328" t="s">
        <v>47521</v>
      </c>
      <c r="C12606" s="128" t="s">
        <v>19429</v>
      </c>
      <c r="D12606" s="128" t="s">
        <v>38443</v>
      </c>
    </row>
    <row r="12607" spans="1:4" ht="15" customHeight="1">
      <c r="A12607" s="128">
        <v>10501</v>
      </c>
      <c r="B12607" s="328" t="s">
        <v>47522</v>
      </c>
      <c r="C12607" s="128" t="s">
        <v>19429</v>
      </c>
      <c r="D12607" s="128" t="s">
        <v>38444</v>
      </c>
    </row>
    <row r="12608" spans="1:4" ht="15" customHeight="1">
      <c r="A12608" s="128">
        <v>10503</v>
      </c>
      <c r="B12608" s="328" t="s">
        <v>47523</v>
      </c>
      <c r="C12608" s="128" t="s">
        <v>19429</v>
      </c>
      <c r="D12608" s="128" t="s">
        <v>38445</v>
      </c>
    </row>
    <row r="12609" spans="1:4" ht="15" customHeight="1">
      <c r="A12609" s="128">
        <v>4500</v>
      </c>
      <c r="B12609" s="328" t="s">
        <v>47524</v>
      </c>
      <c r="C12609" s="128" t="s">
        <v>19430</v>
      </c>
      <c r="D12609" s="128" t="s">
        <v>19087</v>
      </c>
    </row>
    <row r="12610" spans="1:4" ht="15" customHeight="1">
      <c r="A12610" s="128">
        <v>4448</v>
      </c>
      <c r="B12610" s="328" t="s">
        <v>47525</v>
      </c>
      <c r="C12610" s="128" t="s">
        <v>19430</v>
      </c>
      <c r="D12610" s="128" t="s">
        <v>18910</v>
      </c>
    </row>
    <row r="12611" spans="1:4" ht="15" customHeight="1">
      <c r="A12611" s="128">
        <v>20213</v>
      </c>
      <c r="B12611" s="328" t="s">
        <v>47526</v>
      </c>
      <c r="C12611" s="128" t="s">
        <v>19430</v>
      </c>
      <c r="D12611" s="128" t="s">
        <v>22038</v>
      </c>
    </row>
    <row r="12612" spans="1:4" ht="15" customHeight="1">
      <c r="A12612" s="128">
        <v>20211</v>
      </c>
      <c r="B12612" s="328" t="s">
        <v>47527</v>
      </c>
      <c r="C12612" s="128" t="s">
        <v>19430</v>
      </c>
      <c r="D12612" s="128" t="s">
        <v>38264</v>
      </c>
    </row>
    <row r="12613" spans="1:4" ht="15" customHeight="1">
      <c r="A12613" s="128">
        <v>40270</v>
      </c>
      <c r="B12613" s="328" t="s">
        <v>47528</v>
      </c>
      <c r="C12613" s="128" t="s">
        <v>19430</v>
      </c>
      <c r="D12613" s="128" t="s">
        <v>48875</v>
      </c>
    </row>
    <row r="12614" spans="1:4" ht="15" customHeight="1">
      <c r="A12614" s="128">
        <v>4425</v>
      </c>
      <c r="B12614" s="328" t="s">
        <v>47529</v>
      </c>
      <c r="C12614" s="128" t="s">
        <v>19430</v>
      </c>
      <c r="D12614" s="128" t="s">
        <v>37111</v>
      </c>
    </row>
    <row r="12615" spans="1:4" ht="15" customHeight="1">
      <c r="A12615" s="128">
        <v>4472</v>
      </c>
      <c r="B12615" s="328" t="s">
        <v>47530</v>
      </c>
      <c r="C12615" s="128" t="s">
        <v>19430</v>
      </c>
      <c r="D12615" s="128" t="s">
        <v>38446</v>
      </c>
    </row>
    <row r="12616" spans="1:4" ht="15" customHeight="1">
      <c r="A12616" s="128">
        <v>35272</v>
      </c>
      <c r="B12616" s="328" t="s">
        <v>47531</v>
      </c>
      <c r="C12616" s="128" t="s">
        <v>19430</v>
      </c>
      <c r="D12616" s="128" t="s">
        <v>38447</v>
      </c>
    </row>
    <row r="12617" spans="1:4" ht="15" customHeight="1">
      <c r="A12617" s="128">
        <v>4481</v>
      </c>
      <c r="B12617" s="328" t="s">
        <v>47532</v>
      </c>
      <c r="C12617" s="128" t="s">
        <v>19430</v>
      </c>
      <c r="D12617" s="128" t="s">
        <v>36599</v>
      </c>
    </row>
    <row r="12618" spans="1:4" ht="15" customHeight="1">
      <c r="A12618" s="128">
        <v>34345</v>
      </c>
      <c r="B12618" s="328" t="s">
        <v>47533</v>
      </c>
      <c r="C12618" s="128" t="s">
        <v>19434</v>
      </c>
      <c r="D12618" s="128" t="s">
        <v>18743</v>
      </c>
    </row>
    <row r="12619" spans="1:4" ht="15" customHeight="1">
      <c r="A12619" s="128">
        <v>41096</v>
      </c>
      <c r="B12619" s="328" t="s">
        <v>47534</v>
      </c>
      <c r="C12619" s="128" t="s">
        <v>19435</v>
      </c>
      <c r="D12619" s="128" t="s">
        <v>38448</v>
      </c>
    </row>
    <row r="12620" spans="1:4" ht="15" customHeight="1">
      <c r="A12620" s="128">
        <v>41776</v>
      </c>
      <c r="B12620" s="328" t="s">
        <v>47535</v>
      </c>
      <c r="C12620" s="128" t="s">
        <v>19434</v>
      </c>
      <c r="D12620" s="128" t="s">
        <v>37940</v>
      </c>
    </row>
  </sheetData>
  <autoFilter ref="A1:D1"/>
  <sortState ref="A2:D12417">
    <sortCondition ref="A713"/>
  </sortState>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dimension ref="A1:H4219"/>
  <sheetViews>
    <sheetView topLeftCell="A834" zoomScale="80" zoomScaleNormal="80" workbookViewId="0">
      <selection activeCell="A838" sqref="A838"/>
    </sheetView>
  </sheetViews>
  <sheetFormatPr defaultColWidth="14.42578125" defaultRowHeight="15" customHeight="1"/>
  <cols>
    <col min="1" max="1" width="11.5703125" style="12" bestFit="1" customWidth="1"/>
    <col min="2" max="2" width="16.85546875" style="12" customWidth="1"/>
    <col min="3" max="3" width="50.5703125" style="111" customWidth="1"/>
    <col min="4" max="4" width="12.85546875" style="32" bestFit="1" customWidth="1"/>
    <col min="5" max="5" width="19.140625" style="32" bestFit="1" customWidth="1"/>
    <col min="6" max="7" width="14.42578125" style="43" customWidth="1"/>
    <col min="8" max="8" width="14.42578125" style="43" hidden="1" customWidth="1"/>
    <col min="9" max="16384" width="14.42578125" style="43"/>
  </cols>
  <sheetData>
    <row r="1" spans="1:5" s="32" customFormat="1">
      <c r="A1" s="395" t="s">
        <v>9</v>
      </c>
      <c r="B1" s="395" t="s">
        <v>19</v>
      </c>
      <c r="C1" s="310" t="s">
        <v>192</v>
      </c>
      <c r="D1" s="395" t="s">
        <v>150</v>
      </c>
      <c r="E1" s="395" t="s">
        <v>193</v>
      </c>
    </row>
    <row r="2" spans="1:5" ht="15" customHeight="1">
      <c r="A2" s="396" t="s">
        <v>3697</v>
      </c>
      <c r="B2" s="396"/>
      <c r="C2" s="380" t="s">
        <v>48877</v>
      </c>
      <c r="D2" s="377" t="s">
        <v>163</v>
      </c>
      <c r="E2" s="397">
        <v>0.2</v>
      </c>
    </row>
    <row r="3" spans="1:5" ht="15" customHeight="1">
      <c r="A3" s="377" t="s">
        <v>3695</v>
      </c>
      <c r="B3" s="377"/>
      <c r="C3" s="381" t="s">
        <v>48878</v>
      </c>
      <c r="D3" s="377" t="s">
        <v>163</v>
      </c>
      <c r="E3" s="397">
        <v>0.5</v>
      </c>
    </row>
    <row r="4" spans="1:5" ht="15" customHeight="1">
      <c r="A4" s="377" t="s">
        <v>3696</v>
      </c>
      <c r="B4" s="377"/>
      <c r="C4" s="381" t="s">
        <v>48879</v>
      </c>
      <c r="D4" s="377" t="s">
        <v>163</v>
      </c>
      <c r="E4" s="397">
        <v>0.3</v>
      </c>
    </row>
    <row r="5" spans="1:5">
      <c r="A5" s="398">
        <v>8701</v>
      </c>
      <c r="B5" s="399"/>
      <c r="C5" s="382" t="s">
        <v>48880</v>
      </c>
      <c r="D5" s="378"/>
      <c r="E5" s="378"/>
    </row>
    <row r="6" spans="1:5" ht="15" customHeight="1">
      <c r="A6" s="377" t="s">
        <v>3694</v>
      </c>
      <c r="B6" s="377"/>
      <c r="C6" s="381" t="s">
        <v>48881</v>
      </c>
      <c r="D6" s="377" t="s">
        <v>163</v>
      </c>
      <c r="E6" s="397">
        <v>1</v>
      </c>
    </row>
    <row r="7" spans="1:5" ht="15" customHeight="1">
      <c r="A7" s="377" t="s">
        <v>3693</v>
      </c>
      <c r="B7" s="377"/>
      <c r="C7" s="381" t="s">
        <v>48882</v>
      </c>
      <c r="D7" s="377" t="s">
        <v>163</v>
      </c>
      <c r="E7" s="397">
        <v>1.5</v>
      </c>
    </row>
    <row r="8" spans="1:5" ht="15" customHeight="1">
      <c r="A8" s="377" t="s">
        <v>3692</v>
      </c>
      <c r="B8" s="377"/>
      <c r="C8" s="381" t="s">
        <v>48883</v>
      </c>
      <c r="D8" s="377" t="s">
        <v>163</v>
      </c>
      <c r="E8" s="397">
        <v>2</v>
      </c>
    </row>
    <row r="9" spans="1:5">
      <c r="A9" s="398">
        <v>8663</v>
      </c>
      <c r="B9" s="399"/>
      <c r="C9" s="382" t="s">
        <v>16</v>
      </c>
      <c r="D9" s="378"/>
      <c r="E9" s="378"/>
    </row>
    <row r="10" spans="1:5" ht="22.5" customHeight="1">
      <c r="A10" s="398">
        <v>8702</v>
      </c>
      <c r="B10" s="399"/>
      <c r="C10" s="382" t="s">
        <v>20000</v>
      </c>
      <c r="D10" s="378"/>
      <c r="E10" s="378"/>
    </row>
    <row r="11" spans="1:5" ht="22.5" customHeight="1">
      <c r="A11" s="377" t="s">
        <v>4212</v>
      </c>
      <c r="B11" s="377"/>
      <c r="C11" s="381" t="s">
        <v>4213</v>
      </c>
      <c r="D11" s="377" t="s">
        <v>48884</v>
      </c>
      <c r="E11" s="397">
        <v>1.2</v>
      </c>
    </row>
    <row r="12" spans="1:5" ht="15" customHeight="1">
      <c r="A12" s="377" t="s">
        <v>4224</v>
      </c>
      <c r="B12" s="377"/>
      <c r="C12" s="381" t="s">
        <v>4225</v>
      </c>
      <c r="D12" s="377" t="s">
        <v>48884</v>
      </c>
      <c r="E12" s="397">
        <v>2.77</v>
      </c>
    </row>
    <row r="13" spans="1:5" ht="15" customHeight="1">
      <c r="A13" s="377" t="s">
        <v>4226</v>
      </c>
      <c r="B13" s="377"/>
      <c r="C13" s="381" t="s">
        <v>4227</v>
      </c>
      <c r="D13" s="377" t="s">
        <v>48884</v>
      </c>
      <c r="E13" s="397">
        <v>1.44</v>
      </c>
    </row>
    <row r="14" spans="1:5">
      <c r="A14" s="398">
        <v>8703</v>
      </c>
      <c r="B14" s="399"/>
      <c r="C14" s="382" t="s">
        <v>20001</v>
      </c>
      <c r="D14" s="378"/>
      <c r="E14" s="378"/>
    </row>
    <row r="15" spans="1:5" ht="45" customHeight="1">
      <c r="A15" s="377" t="s">
        <v>4222</v>
      </c>
      <c r="B15" s="377"/>
      <c r="C15" s="381" t="s">
        <v>4223</v>
      </c>
      <c r="D15" s="377" t="s">
        <v>48884</v>
      </c>
      <c r="E15" s="397">
        <v>0.52</v>
      </c>
    </row>
    <row r="16" spans="1:5">
      <c r="A16" s="398">
        <v>8704</v>
      </c>
      <c r="B16" s="399"/>
      <c r="C16" s="382" t="s">
        <v>20002</v>
      </c>
      <c r="D16" s="378"/>
      <c r="E16" s="378"/>
    </row>
    <row r="17" spans="1:5" ht="50.25" customHeight="1">
      <c r="A17" s="377" t="s">
        <v>4214</v>
      </c>
      <c r="B17" s="377"/>
      <c r="C17" s="381" t="s">
        <v>4215</v>
      </c>
      <c r="D17" s="377" t="s">
        <v>157</v>
      </c>
      <c r="E17" s="400">
        <v>27.94</v>
      </c>
    </row>
    <row r="18" spans="1:5" ht="15" customHeight="1">
      <c r="A18" s="377" t="s">
        <v>4216</v>
      </c>
      <c r="B18" s="377"/>
      <c r="C18" s="381" t="s">
        <v>4217</v>
      </c>
      <c r="D18" s="377" t="s">
        <v>157</v>
      </c>
      <c r="E18" s="400">
        <v>33.31</v>
      </c>
    </row>
    <row r="19" spans="1:5" ht="15" customHeight="1">
      <c r="A19" s="377" t="s">
        <v>4218</v>
      </c>
      <c r="B19" s="377"/>
      <c r="C19" s="381" t="s">
        <v>4219</v>
      </c>
      <c r="D19" s="377" t="s">
        <v>157</v>
      </c>
      <c r="E19" s="400">
        <v>20.61</v>
      </c>
    </row>
    <row r="20" spans="1:5" ht="15" customHeight="1">
      <c r="A20" s="377" t="s">
        <v>4220</v>
      </c>
      <c r="B20" s="377"/>
      <c r="C20" s="381" t="s">
        <v>4221</v>
      </c>
      <c r="D20" s="377" t="s">
        <v>157</v>
      </c>
      <c r="E20" s="400">
        <v>25.63</v>
      </c>
    </row>
    <row r="21" spans="1:5">
      <c r="A21" s="398">
        <v>8705</v>
      </c>
      <c r="B21" s="399"/>
      <c r="C21" s="382" t="s">
        <v>20003</v>
      </c>
      <c r="D21" s="378"/>
      <c r="E21" s="378"/>
    </row>
    <row r="22" spans="1:5" ht="15" customHeight="1">
      <c r="A22" s="377" t="s">
        <v>4760</v>
      </c>
      <c r="B22" s="377"/>
      <c r="C22" s="381" t="s">
        <v>4761</v>
      </c>
      <c r="D22" s="377" t="s">
        <v>48885</v>
      </c>
      <c r="E22" s="401">
        <v>731.85</v>
      </c>
    </row>
    <row r="23" spans="1:5" ht="15" customHeight="1">
      <c r="A23" s="377" t="s">
        <v>4762</v>
      </c>
      <c r="B23" s="377"/>
      <c r="C23" s="381" t="s">
        <v>4763</v>
      </c>
      <c r="D23" s="377" t="s">
        <v>48885</v>
      </c>
      <c r="E23" s="402">
        <v>1103.1300000000001</v>
      </c>
    </row>
    <row r="24" spans="1:5" ht="56.25" customHeight="1">
      <c r="A24" s="377" t="s">
        <v>4764</v>
      </c>
      <c r="B24" s="377"/>
      <c r="C24" s="381" t="s">
        <v>4765</v>
      </c>
      <c r="D24" s="377" t="s">
        <v>139</v>
      </c>
      <c r="E24" s="400">
        <v>78.67</v>
      </c>
    </row>
    <row r="25" spans="1:5" ht="15.75" customHeight="1">
      <c r="A25" s="377" t="s">
        <v>4766</v>
      </c>
      <c r="B25" s="377"/>
      <c r="C25" s="381" t="s">
        <v>4767</v>
      </c>
      <c r="D25" s="377" t="s">
        <v>139</v>
      </c>
      <c r="E25" s="401">
        <v>130.31</v>
      </c>
    </row>
    <row r="26" spans="1:5" ht="22.5" customHeight="1">
      <c r="A26" s="398">
        <v>8706</v>
      </c>
      <c r="B26" s="399"/>
      <c r="C26" s="382" t="s">
        <v>20004</v>
      </c>
      <c r="D26" s="378"/>
      <c r="E26" s="378"/>
    </row>
    <row r="27" spans="1:5" ht="15.75" customHeight="1">
      <c r="A27" s="377" t="s">
        <v>780</v>
      </c>
      <c r="B27" s="377"/>
      <c r="C27" s="381" t="s">
        <v>781</v>
      </c>
      <c r="D27" s="377" t="s">
        <v>48884</v>
      </c>
      <c r="E27" s="400">
        <v>20.86</v>
      </c>
    </row>
    <row r="28" spans="1:5" ht="15.75" customHeight="1">
      <c r="A28" s="377" t="s">
        <v>782</v>
      </c>
      <c r="B28" s="377"/>
      <c r="C28" s="381" t="s">
        <v>783</v>
      </c>
      <c r="D28" s="377" t="s">
        <v>48884</v>
      </c>
      <c r="E28" s="400">
        <v>25.18</v>
      </c>
    </row>
    <row r="29" spans="1:5" ht="15.75" customHeight="1">
      <c r="A29" s="377" t="s">
        <v>784</v>
      </c>
      <c r="B29" s="377"/>
      <c r="C29" s="381" t="s">
        <v>785</v>
      </c>
      <c r="D29" s="377" t="s">
        <v>48884</v>
      </c>
      <c r="E29" s="400">
        <v>18.149999999999999</v>
      </c>
    </row>
    <row r="30" spans="1:5" ht="15.75" customHeight="1">
      <c r="A30" s="377" t="s">
        <v>786</v>
      </c>
      <c r="B30" s="377"/>
      <c r="C30" s="381" t="s">
        <v>787</v>
      </c>
      <c r="D30" s="377" t="s">
        <v>48884</v>
      </c>
      <c r="E30" s="400">
        <v>18.149999999999999</v>
      </c>
    </row>
    <row r="31" spans="1:5" ht="45" customHeight="1">
      <c r="A31" s="377" t="s">
        <v>844</v>
      </c>
      <c r="B31" s="377"/>
      <c r="C31" s="381" t="s">
        <v>34918</v>
      </c>
      <c r="D31" s="377" t="s">
        <v>139</v>
      </c>
      <c r="E31" s="397">
        <v>4.21</v>
      </c>
    </row>
    <row r="32" spans="1:5" ht="15" customHeight="1">
      <c r="A32" s="377" t="s">
        <v>850</v>
      </c>
      <c r="B32" s="377"/>
      <c r="C32" s="381" t="s">
        <v>851</v>
      </c>
      <c r="D32" s="377" t="s">
        <v>139</v>
      </c>
      <c r="E32" s="397">
        <v>5.12</v>
      </c>
    </row>
    <row r="33" spans="1:5" ht="22.5" customHeight="1">
      <c r="A33" s="377" t="s">
        <v>885</v>
      </c>
      <c r="B33" s="377"/>
      <c r="C33" s="381" t="s">
        <v>886</v>
      </c>
      <c r="D33" s="377" t="s">
        <v>139</v>
      </c>
      <c r="E33" s="397">
        <v>5.74</v>
      </c>
    </row>
    <row r="34" spans="1:5" ht="22.5" customHeight="1">
      <c r="A34" s="377" t="s">
        <v>887</v>
      </c>
      <c r="B34" s="377"/>
      <c r="C34" s="381" t="s">
        <v>888</v>
      </c>
      <c r="D34" s="377" t="s">
        <v>48884</v>
      </c>
      <c r="E34" s="400">
        <v>12.31</v>
      </c>
    </row>
    <row r="35" spans="1:5" ht="22.5" customHeight="1">
      <c r="A35" s="377" t="s">
        <v>889</v>
      </c>
      <c r="B35" s="377"/>
      <c r="C35" s="381" t="s">
        <v>890</v>
      </c>
      <c r="D35" s="377" t="s">
        <v>48884</v>
      </c>
      <c r="E35" s="400">
        <v>20.53</v>
      </c>
    </row>
    <row r="36" spans="1:5" ht="22.5" customHeight="1">
      <c r="A36" s="377" t="s">
        <v>891</v>
      </c>
      <c r="B36" s="377"/>
      <c r="C36" s="381" t="s">
        <v>892</v>
      </c>
      <c r="D36" s="377" t="s">
        <v>48884</v>
      </c>
      <c r="E36" s="397">
        <v>6.69</v>
      </c>
    </row>
    <row r="37" spans="1:5" ht="15.75" customHeight="1">
      <c r="A37" s="377" t="s">
        <v>893</v>
      </c>
      <c r="B37" s="377"/>
      <c r="C37" s="381" t="s">
        <v>894</v>
      </c>
      <c r="D37" s="377" t="s">
        <v>48884</v>
      </c>
      <c r="E37" s="400">
        <v>11.29</v>
      </c>
    </row>
    <row r="38" spans="1:5" ht="15.75" customHeight="1">
      <c r="A38" s="377" t="s">
        <v>895</v>
      </c>
      <c r="B38" s="377"/>
      <c r="C38" s="381" t="s">
        <v>896</v>
      </c>
      <c r="D38" s="377" t="s">
        <v>48884</v>
      </c>
      <c r="E38" s="400">
        <v>13.34</v>
      </c>
    </row>
    <row r="39" spans="1:5" ht="45" customHeight="1">
      <c r="A39" s="377" t="s">
        <v>897</v>
      </c>
      <c r="B39" s="377"/>
      <c r="C39" s="381" t="s">
        <v>898</v>
      </c>
      <c r="D39" s="377" t="s">
        <v>48884</v>
      </c>
      <c r="E39" s="400">
        <v>12.31</v>
      </c>
    </row>
    <row r="40" spans="1:5" ht="45" customHeight="1">
      <c r="A40" s="398">
        <v>8707</v>
      </c>
      <c r="B40" s="399"/>
      <c r="C40" s="382" t="s">
        <v>20005</v>
      </c>
      <c r="D40" s="378"/>
      <c r="E40" s="378"/>
    </row>
    <row r="41" spans="1:5" ht="40.5" customHeight="1">
      <c r="A41" s="377" t="s">
        <v>835</v>
      </c>
      <c r="B41" s="377"/>
      <c r="C41" s="381" t="s">
        <v>836</v>
      </c>
      <c r="D41" s="377" t="s">
        <v>139</v>
      </c>
      <c r="E41" s="397">
        <v>8.1999999999999993</v>
      </c>
    </row>
    <row r="42" spans="1:5" ht="22.5" customHeight="1">
      <c r="A42" s="377" t="s">
        <v>858</v>
      </c>
      <c r="B42" s="377"/>
      <c r="C42" s="381" t="s">
        <v>859</v>
      </c>
      <c r="D42" s="377" t="s">
        <v>157</v>
      </c>
      <c r="E42" s="400">
        <v>43.44</v>
      </c>
    </row>
    <row r="43" spans="1:5" ht="56.25" customHeight="1">
      <c r="A43" s="377" t="s">
        <v>862</v>
      </c>
      <c r="B43" s="377"/>
      <c r="C43" s="381" t="s">
        <v>863</v>
      </c>
      <c r="D43" s="377" t="s">
        <v>157</v>
      </c>
      <c r="E43" s="400">
        <v>17.36</v>
      </c>
    </row>
    <row r="44" spans="1:5" ht="33.75" customHeight="1">
      <c r="A44" s="377" t="s">
        <v>864</v>
      </c>
      <c r="B44" s="377"/>
      <c r="C44" s="381" t="s">
        <v>865</v>
      </c>
      <c r="D44" s="377" t="s">
        <v>157</v>
      </c>
      <c r="E44" s="400">
        <v>10.85</v>
      </c>
    </row>
    <row r="45" spans="1:5" ht="22.5" customHeight="1">
      <c r="A45" s="377" t="s">
        <v>903</v>
      </c>
      <c r="B45" s="377"/>
      <c r="C45" s="381" t="s">
        <v>904</v>
      </c>
      <c r="D45" s="377" t="s">
        <v>139</v>
      </c>
      <c r="E45" s="400">
        <v>15.09</v>
      </c>
    </row>
    <row r="46" spans="1:5" ht="22.5" customHeight="1">
      <c r="A46" s="377" t="s">
        <v>905</v>
      </c>
      <c r="B46" s="377"/>
      <c r="C46" s="381" t="s">
        <v>906</v>
      </c>
      <c r="D46" s="377" t="s">
        <v>139</v>
      </c>
      <c r="E46" s="400">
        <v>15.09</v>
      </c>
    </row>
    <row r="47" spans="1:5" ht="22.5" customHeight="1">
      <c r="A47" s="398">
        <v>8708</v>
      </c>
      <c r="B47" s="399"/>
      <c r="C47" s="382" t="s">
        <v>20006</v>
      </c>
      <c r="D47" s="378"/>
      <c r="E47" s="378"/>
    </row>
    <row r="48" spans="1:5" ht="15.75" customHeight="1">
      <c r="A48" s="377" t="s">
        <v>38</v>
      </c>
      <c r="B48" s="377"/>
      <c r="C48" s="381" t="s">
        <v>790</v>
      </c>
      <c r="D48" s="377" t="s">
        <v>48884</v>
      </c>
      <c r="E48" s="400">
        <v>17.440000000000001</v>
      </c>
    </row>
    <row r="49" spans="1:5" ht="15.75" customHeight="1">
      <c r="A49" s="377" t="s">
        <v>37</v>
      </c>
      <c r="B49" s="377"/>
      <c r="C49" s="381" t="s">
        <v>791</v>
      </c>
      <c r="D49" s="377" t="s">
        <v>48884</v>
      </c>
      <c r="E49" s="400">
        <v>18.47</v>
      </c>
    </row>
    <row r="50" spans="1:5" ht="56.25" customHeight="1">
      <c r="A50" s="377" t="s">
        <v>36</v>
      </c>
      <c r="B50" s="377"/>
      <c r="C50" s="381" t="s">
        <v>792</v>
      </c>
      <c r="D50" s="377" t="s">
        <v>48884</v>
      </c>
      <c r="E50" s="400">
        <v>31.67</v>
      </c>
    </row>
    <row r="51" spans="1:5" ht="56.25" customHeight="1">
      <c r="A51" s="377" t="s">
        <v>793</v>
      </c>
      <c r="B51" s="377"/>
      <c r="C51" s="381" t="s">
        <v>794</v>
      </c>
      <c r="D51" s="377" t="s">
        <v>48884</v>
      </c>
      <c r="E51" s="400">
        <v>10.26</v>
      </c>
    </row>
    <row r="52" spans="1:5" ht="56.25" customHeight="1">
      <c r="A52" s="377" t="s">
        <v>795</v>
      </c>
      <c r="B52" s="377"/>
      <c r="C52" s="381" t="s">
        <v>796</v>
      </c>
      <c r="D52" s="377" t="s">
        <v>48884</v>
      </c>
      <c r="E52" s="400">
        <v>18.47</v>
      </c>
    </row>
    <row r="53" spans="1:5" ht="56.25" customHeight="1">
      <c r="A53" s="377" t="s">
        <v>39</v>
      </c>
      <c r="B53" s="377"/>
      <c r="C53" s="381" t="s">
        <v>797</v>
      </c>
      <c r="D53" s="377" t="s">
        <v>48884</v>
      </c>
      <c r="E53" s="400">
        <v>18.47</v>
      </c>
    </row>
    <row r="54" spans="1:5" ht="56.25" customHeight="1">
      <c r="A54" s="398">
        <v>8710</v>
      </c>
      <c r="B54" s="399"/>
      <c r="C54" s="382" t="s">
        <v>20007</v>
      </c>
      <c r="D54" s="378"/>
      <c r="E54" s="378"/>
    </row>
    <row r="55" spans="1:5" ht="56.25" customHeight="1">
      <c r="A55" s="377" t="s">
        <v>841</v>
      </c>
      <c r="B55" s="377"/>
      <c r="C55" s="381" t="s">
        <v>20008</v>
      </c>
      <c r="D55" s="377" t="s">
        <v>48886</v>
      </c>
      <c r="E55" s="397">
        <v>3.01</v>
      </c>
    </row>
    <row r="56" spans="1:5" ht="15" customHeight="1">
      <c r="A56" s="377" t="s">
        <v>852</v>
      </c>
      <c r="B56" s="377"/>
      <c r="C56" s="381" t="s">
        <v>853</v>
      </c>
      <c r="D56" s="377" t="s">
        <v>157</v>
      </c>
      <c r="E56" s="400">
        <v>14.81</v>
      </c>
    </row>
    <row r="57" spans="1:5" ht="56.25" customHeight="1">
      <c r="A57" s="377" t="s">
        <v>854</v>
      </c>
      <c r="B57" s="377"/>
      <c r="C57" s="381" t="s">
        <v>855</v>
      </c>
      <c r="D57" s="377" t="s">
        <v>48884</v>
      </c>
      <c r="E57" s="397">
        <v>8.1999999999999993</v>
      </c>
    </row>
    <row r="58" spans="1:5" ht="56.25" customHeight="1">
      <c r="A58" s="377" t="s">
        <v>866</v>
      </c>
      <c r="B58" s="377"/>
      <c r="C58" s="381" t="s">
        <v>867</v>
      </c>
      <c r="D58" s="377" t="s">
        <v>157</v>
      </c>
      <c r="E58" s="400">
        <v>14.27</v>
      </c>
    </row>
    <row r="59" spans="1:5" ht="56.25" customHeight="1">
      <c r="A59" s="377" t="s">
        <v>880</v>
      </c>
      <c r="B59" s="377"/>
      <c r="C59" s="381" t="s">
        <v>20009</v>
      </c>
      <c r="D59" s="377" t="s">
        <v>48884</v>
      </c>
      <c r="E59" s="400">
        <v>12.31</v>
      </c>
    </row>
    <row r="60" spans="1:5" ht="30.75" customHeight="1">
      <c r="A60" s="377" t="s">
        <v>881</v>
      </c>
      <c r="B60" s="377"/>
      <c r="C60" s="381" t="s">
        <v>882</v>
      </c>
      <c r="D60" s="377" t="s">
        <v>48884</v>
      </c>
      <c r="E60" s="400">
        <v>17.440000000000001</v>
      </c>
    </row>
    <row r="61" spans="1:5" ht="34.5" customHeight="1">
      <c r="A61" s="398">
        <v>8711</v>
      </c>
      <c r="B61" s="399"/>
      <c r="C61" s="382" t="s">
        <v>20010</v>
      </c>
      <c r="D61" s="378"/>
      <c r="E61" s="378"/>
    </row>
    <row r="62" spans="1:5" ht="15" customHeight="1">
      <c r="A62" s="377" t="s">
        <v>856</v>
      </c>
      <c r="B62" s="377"/>
      <c r="C62" s="381" t="s">
        <v>857</v>
      </c>
      <c r="D62" s="377" t="s">
        <v>48884</v>
      </c>
      <c r="E62" s="400">
        <v>42.11</v>
      </c>
    </row>
    <row r="63" spans="1:5">
      <c r="A63" s="398">
        <v>8712</v>
      </c>
      <c r="B63" s="399"/>
      <c r="C63" s="382" t="s">
        <v>20011</v>
      </c>
      <c r="D63" s="378"/>
      <c r="E63" s="378"/>
    </row>
    <row r="64" spans="1:5" ht="31.5" customHeight="1">
      <c r="A64" s="377" t="s">
        <v>860</v>
      </c>
      <c r="B64" s="377"/>
      <c r="C64" s="381" t="s">
        <v>861</v>
      </c>
      <c r="D64" s="377" t="s">
        <v>157</v>
      </c>
      <c r="E64" s="400">
        <v>68.06</v>
      </c>
    </row>
    <row r="65" spans="1:5" ht="19.5" customHeight="1">
      <c r="A65" s="377" t="s">
        <v>872</v>
      </c>
      <c r="B65" s="377"/>
      <c r="C65" s="381" t="s">
        <v>873</v>
      </c>
      <c r="D65" s="377" t="s">
        <v>157</v>
      </c>
      <c r="E65" s="400">
        <v>15.79</v>
      </c>
    </row>
    <row r="66" spans="1:5" ht="45" customHeight="1">
      <c r="A66" s="377" t="s">
        <v>874</v>
      </c>
      <c r="B66" s="377"/>
      <c r="C66" s="381" t="s">
        <v>875</v>
      </c>
      <c r="D66" s="377" t="s">
        <v>157</v>
      </c>
      <c r="E66" s="400">
        <v>16.57</v>
      </c>
    </row>
    <row r="67" spans="1:5" ht="33.75" customHeight="1">
      <c r="A67" s="398">
        <v>8713</v>
      </c>
      <c r="B67" s="399"/>
      <c r="C67" s="382" t="s">
        <v>20012</v>
      </c>
      <c r="D67" s="378"/>
      <c r="E67" s="378"/>
    </row>
    <row r="68" spans="1:5" ht="45" customHeight="1">
      <c r="A68" s="377" t="s">
        <v>772</v>
      </c>
      <c r="B68" s="377"/>
      <c r="C68" s="381" t="s">
        <v>773</v>
      </c>
      <c r="D68" s="377" t="s">
        <v>48884</v>
      </c>
      <c r="E68" s="400">
        <v>16.420000000000002</v>
      </c>
    </row>
    <row r="69" spans="1:5" ht="33.75" customHeight="1">
      <c r="A69" s="377" t="s">
        <v>774</v>
      </c>
      <c r="B69" s="377"/>
      <c r="C69" s="381" t="s">
        <v>775</v>
      </c>
      <c r="D69" s="377" t="s">
        <v>48884</v>
      </c>
      <c r="E69" s="400">
        <v>20.53</v>
      </c>
    </row>
    <row r="70" spans="1:5" ht="45" customHeight="1">
      <c r="A70" s="377" t="s">
        <v>776</v>
      </c>
      <c r="B70" s="377"/>
      <c r="C70" s="381" t="s">
        <v>777</v>
      </c>
      <c r="D70" s="377" t="s">
        <v>48884</v>
      </c>
      <c r="E70" s="400">
        <v>20.53</v>
      </c>
    </row>
    <row r="71" spans="1:5" ht="45" customHeight="1">
      <c r="A71" s="377" t="s">
        <v>778</v>
      </c>
      <c r="B71" s="377"/>
      <c r="C71" s="381" t="s">
        <v>779</v>
      </c>
      <c r="D71" s="377" t="s">
        <v>48884</v>
      </c>
      <c r="E71" s="400">
        <v>47.47</v>
      </c>
    </row>
    <row r="72" spans="1:5" ht="45" customHeight="1">
      <c r="A72" s="377" t="s">
        <v>842</v>
      </c>
      <c r="B72" s="377"/>
      <c r="C72" s="381" t="s">
        <v>843</v>
      </c>
      <c r="D72" s="377" t="s">
        <v>48884</v>
      </c>
      <c r="E72" s="400">
        <v>47.47</v>
      </c>
    </row>
    <row r="73" spans="1:5" ht="45" customHeight="1">
      <c r="A73" s="398">
        <v>8714</v>
      </c>
      <c r="B73" s="399"/>
      <c r="C73" s="382" t="s">
        <v>20013</v>
      </c>
      <c r="D73" s="378"/>
      <c r="E73" s="378"/>
    </row>
    <row r="74" spans="1:5" ht="33.75" customHeight="1">
      <c r="A74" s="377" t="s">
        <v>752</v>
      </c>
      <c r="B74" s="377"/>
      <c r="C74" s="381" t="s">
        <v>753</v>
      </c>
      <c r="D74" s="377" t="s">
        <v>48887</v>
      </c>
      <c r="E74" s="401">
        <v>123.2</v>
      </c>
    </row>
    <row r="75" spans="1:5" ht="33.75" customHeight="1">
      <c r="A75" s="377" t="s">
        <v>754</v>
      </c>
      <c r="B75" s="377"/>
      <c r="C75" s="381" t="s">
        <v>755</v>
      </c>
      <c r="D75" s="377" t="s">
        <v>48887</v>
      </c>
      <c r="E75" s="401">
        <v>112.93</v>
      </c>
    </row>
    <row r="76" spans="1:5" ht="33.75" customHeight="1">
      <c r="A76" s="377" t="s">
        <v>770</v>
      </c>
      <c r="B76" s="377"/>
      <c r="C76" s="381" t="s">
        <v>771</v>
      </c>
      <c r="D76" s="377" t="s">
        <v>48884</v>
      </c>
      <c r="E76" s="401">
        <v>139.53</v>
      </c>
    </row>
    <row r="77" spans="1:5" ht="45" customHeight="1">
      <c r="A77" s="398">
        <v>8715</v>
      </c>
      <c r="B77" s="399"/>
      <c r="C77" s="382" t="s">
        <v>20014</v>
      </c>
      <c r="D77" s="378"/>
      <c r="E77" s="378"/>
    </row>
    <row r="78" spans="1:5" ht="45" customHeight="1">
      <c r="A78" s="377" t="s">
        <v>758</v>
      </c>
      <c r="B78" s="377"/>
      <c r="C78" s="381" t="s">
        <v>759</v>
      </c>
      <c r="D78" s="377" t="s">
        <v>48887</v>
      </c>
      <c r="E78" s="400">
        <v>69.430000000000007</v>
      </c>
    </row>
    <row r="79" spans="1:5" ht="45" customHeight="1">
      <c r="A79" s="377" t="s">
        <v>760</v>
      </c>
      <c r="B79" s="377"/>
      <c r="C79" s="381" t="s">
        <v>761</v>
      </c>
      <c r="D79" s="377" t="s">
        <v>48887</v>
      </c>
      <c r="E79" s="401">
        <v>159.43</v>
      </c>
    </row>
    <row r="80" spans="1:5" ht="45" customHeight="1">
      <c r="A80" s="377" t="s">
        <v>762</v>
      </c>
      <c r="B80" s="377"/>
      <c r="C80" s="381" t="s">
        <v>763</v>
      </c>
      <c r="D80" s="377" t="s">
        <v>48887</v>
      </c>
      <c r="E80" s="401">
        <v>328.54</v>
      </c>
    </row>
    <row r="81" spans="1:5" ht="33.75" customHeight="1">
      <c r="A81" s="377" t="s">
        <v>764</v>
      </c>
      <c r="B81" s="377"/>
      <c r="C81" s="381" t="s">
        <v>765</v>
      </c>
      <c r="D81" s="377" t="s">
        <v>48887</v>
      </c>
      <c r="E81" s="400">
        <v>42.33</v>
      </c>
    </row>
    <row r="82" spans="1:5" ht="45" customHeight="1">
      <c r="A82" s="377" t="s">
        <v>766</v>
      </c>
      <c r="B82" s="377"/>
      <c r="C82" s="381" t="s">
        <v>767</v>
      </c>
      <c r="D82" s="377" t="s">
        <v>48887</v>
      </c>
      <c r="E82" s="400">
        <v>90.89</v>
      </c>
    </row>
    <row r="83" spans="1:5" ht="33.75" customHeight="1">
      <c r="A83" s="377" t="s">
        <v>768</v>
      </c>
      <c r="B83" s="377"/>
      <c r="C83" s="381" t="s">
        <v>769</v>
      </c>
      <c r="D83" s="377" t="s">
        <v>48887</v>
      </c>
      <c r="E83" s="401">
        <v>266.94</v>
      </c>
    </row>
    <row r="84" spans="1:5" ht="33.75" customHeight="1">
      <c r="A84" s="398">
        <v>8716</v>
      </c>
      <c r="B84" s="399"/>
      <c r="C84" s="382" t="s">
        <v>20015</v>
      </c>
      <c r="D84" s="378"/>
      <c r="E84" s="378"/>
    </row>
    <row r="85" spans="1:5" ht="45" customHeight="1">
      <c r="A85" s="377" t="s">
        <v>876</v>
      </c>
      <c r="B85" s="377"/>
      <c r="C85" s="381" t="s">
        <v>877</v>
      </c>
      <c r="D85" s="377" t="s">
        <v>157</v>
      </c>
      <c r="E85" s="401">
        <v>108.6</v>
      </c>
    </row>
    <row r="86" spans="1:5" ht="45" customHeight="1">
      <c r="A86" s="377" t="s">
        <v>878</v>
      </c>
      <c r="B86" s="377"/>
      <c r="C86" s="381" t="s">
        <v>879</v>
      </c>
      <c r="D86" s="377" t="s">
        <v>157</v>
      </c>
      <c r="E86" s="400">
        <v>85.08</v>
      </c>
    </row>
    <row r="87" spans="1:5" ht="45" customHeight="1">
      <c r="A87" s="398">
        <v>8717</v>
      </c>
      <c r="B87" s="399"/>
      <c r="C87" s="382" t="s">
        <v>20016</v>
      </c>
      <c r="D87" s="378"/>
      <c r="E87" s="378"/>
    </row>
    <row r="88" spans="1:5" ht="45" customHeight="1">
      <c r="A88" s="377" t="s">
        <v>756</v>
      </c>
      <c r="B88" s="377"/>
      <c r="C88" s="381" t="s">
        <v>757</v>
      </c>
      <c r="D88" s="377" t="s">
        <v>48884</v>
      </c>
      <c r="E88" s="400">
        <v>18.47</v>
      </c>
    </row>
    <row r="89" spans="1:5" ht="45" customHeight="1">
      <c r="A89" s="377" t="s">
        <v>798</v>
      </c>
      <c r="B89" s="377"/>
      <c r="C89" s="381" t="s">
        <v>799</v>
      </c>
      <c r="D89" s="377" t="s">
        <v>48884</v>
      </c>
      <c r="E89" s="400">
        <v>15.44</v>
      </c>
    </row>
    <row r="90" spans="1:5" ht="45" customHeight="1">
      <c r="A90" s="377" t="s">
        <v>800</v>
      </c>
      <c r="B90" s="377"/>
      <c r="C90" s="381" t="s">
        <v>801</v>
      </c>
      <c r="D90" s="377" t="s">
        <v>48884</v>
      </c>
      <c r="E90" s="397">
        <v>8.64</v>
      </c>
    </row>
    <row r="91" spans="1:5" ht="56.25" customHeight="1">
      <c r="A91" s="377" t="s">
        <v>802</v>
      </c>
      <c r="B91" s="377"/>
      <c r="C91" s="381" t="s">
        <v>803</v>
      </c>
      <c r="D91" s="377" t="s">
        <v>48884</v>
      </c>
      <c r="E91" s="400">
        <v>28.73</v>
      </c>
    </row>
    <row r="92" spans="1:5" ht="56.25" customHeight="1">
      <c r="A92" s="377" t="s">
        <v>804</v>
      </c>
      <c r="B92" s="377"/>
      <c r="C92" s="381" t="s">
        <v>805</v>
      </c>
      <c r="D92" s="377" t="s">
        <v>48884</v>
      </c>
      <c r="E92" s="400">
        <v>14.36</v>
      </c>
    </row>
    <row r="93" spans="1:5" ht="56.25" customHeight="1">
      <c r="A93" s="377" t="s">
        <v>806</v>
      </c>
      <c r="B93" s="377"/>
      <c r="C93" s="381" t="s">
        <v>807</v>
      </c>
      <c r="D93" s="377" t="s">
        <v>48884</v>
      </c>
      <c r="E93" s="400">
        <v>14.36</v>
      </c>
    </row>
    <row r="94" spans="1:5" ht="29.25" customHeight="1">
      <c r="A94" s="377" t="s">
        <v>823</v>
      </c>
      <c r="B94" s="377"/>
      <c r="C94" s="381" t="s">
        <v>824</v>
      </c>
      <c r="D94" s="377" t="s">
        <v>48884</v>
      </c>
      <c r="E94" s="397">
        <v>9.33</v>
      </c>
    </row>
    <row r="95" spans="1:5" ht="48" customHeight="1">
      <c r="A95" s="377" t="s">
        <v>831</v>
      </c>
      <c r="B95" s="377"/>
      <c r="C95" s="381" t="s">
        <v>832</v>
      </c>
      <c r="D95" s="377" t="s">
        <v>48884</v>
      </c>
      <c r="E95" s="400">
        <v>16.420000000000002</v>
      </c>
    </row>
    <row r="96" spans="1:5" ht="22.5" customHeight="1">
      <c r="A96" s="377" t="s">
        <v>833</v>
      </c>
      <c r="B96" s="377"/>
      <c r="C96" s="381" t="s">
        <v>834</v>
      </c>
      <c r="D96" s="377" t="s">
        <v>48884</v>
      </c>
      <c r="E96" s="400">
        <v>14.36</v>
      </c>
    </row>
    <row r="97" spans="1:5" ht="33.75" customHeight="1">
      <c r="A97" s="377" t="s">
        <v>868</v>
      </c>
      <c r="B97" s="377"/>
      <c r="C97" s="381" t="s">
        <v>869</v>
      </c>
      <c r="D97" s="377" t="s">
        <v>139</v>
      </c>
      <c r="E97" s="400">
        <v>25.66</v>
      </c>
    </row>
    <row r="98" spans="1:5" ht="33.75" customHeight="1">
      <c r="A98" s="377" t="s">
        <v>870</v>
      </c>
      <c r="B98" s="377"/>
      <c r="C98" s="381" t="s">
        <v>871</v>
      </c>
      <c r="D98" s="377" t="s">
        <v>139</v>
      </c>
      <c r="E98" s="400">
        <v>10.26</v>
      </c>
    </row>
    <row r="99" spans="1:5" ht="33.75" customHeight="1">
      <c r="A99" s="398">
        <v>8718</v>
      </c>
      <c r="B99" s="399"/>
      <c r="C99" s="382" t="s">
        <v>20017</v>
      </c>
      <c r="D99" s="378"/>
      <c r="E99" s="378"/>
    </row>
    <row r="100" spans="1:5" ht="22.5" customHeight="1">
      <c r="A100" s="377" t="s">
        <v>788</v>
      </c>
      <c r="B100" s="377"/>
      <c r="C100" s="381" t="s">
        <v>789</v>
      </c>
      <c r="D100" s="377" t="s">
        <v>48884</v>
      </c>
      <c r="E100" s="400">
        <v>12.31</v>
      </c>
    </row>
    <row r="101" spans="1:5" ht="45" customHeight="1">
      <c r="A101" s="377" t="s">
        <v>822</v>
      </c>
      <c r="B101" s="377"/>
      <c r="C101" s="381" t="s">
        <v>20018</v>
      </c>
      <c r="D101" s="377" t="s">
        <v>48884</v>
      </c>
      <c r="E101" s="400">
        <v>14.36</v>
      </c>
    </row>
    <row r="102" spans="1:5" ht="33.75" customHeight="1">
      <c r="A102" s="377" t="s">
        <v>825</v>
      </c>
      <c r="B102" s="377"/>
      <c r="C102" s="381" t="s">
        <v>826</v>
      </c>
      <c r="D102" s="377" t="s">
        <v>48884</v>
      </c>
      <c r="E102" s="400">
        <v>16.420000000000002</v>
      </c>
    </row>
    <row r="103" spans="1:5" ht="45" customHeight="1">
      <c r="A103" s="377" t="s">
        <v>827</v>
      </c>
      <c r="B103" s="377"/>
      <c r="C103" s="381" t="s">
        <v>828</v>
      </c>
      <c r="D103" s="377" t="s">
        <v>48884</v>
      </c>
      <c r="E103" s="400">
        <v>24.63</v>
      </c>
    </row>
    <row r="104" spans="1:5" ht="74.25" customHeight="1">
      <c r="A104" s="377" t="s">
        <v>899</v>
      </c>
      <c r="B104" s="377"/>
      <c r="C104" s="381" t="s">
        <v>900</v>
      </c>
      <c r="D104" s="377" t="s">
        <v>139</v>
      </c>
      <c r="E104" s="397">
        <v>7.2</v>
      </c>
    </row>
    <row r="105" spans="1:5" ht="45" customHeight="1">
      <c r="A105" s="398">
        <v>8719</v>
      </c>
      <c r="B105" s="399"/>
      <c r="C105" s="382" t="s">
        <v>20019</v>
      </c>
      <c r="D105" s="378"/>
      <c r="E105" s="378"/>
    </row>
    <row r="106" spans="1:5" ht="45" customHeight="1">
      <c r="A106" s="377" t="s">
        <v>808</v>
      </c>
      <c r="B106" s="377"/>
      <c r="C106" s="381" t="s">
        <v>809</v>
      </c>
      <c r="D106" s="377" t="s">
        <v>48884</v>
      </c>
      <c r="E106" s="400">
        <v>14.57</v>
      </c>
    </row>
    <row r="107" spans="1:5" ht="33.75" customHeight="1">
      <c r="A107" s="377" t="s">
        <v>810</v>
      </c>
      <c r="B107" s="377"/>
      <c r="C107" s="381" t="s">
        <v>811</v>
      </c>
      <c r="D107" s="377" t="s">
        <v>48884</v>
      </c>
      <c r="E107" s="400">
        <v>16.420000000000002</v>
      </c>
    </row>
    <row r="108" spans="1:5" ht="22.5" customHeight="1">
      <c r="A108" s="377" t="s">
        <v>812</v>
      </c>
      <c r="B108" s="377"/>
      <c r="C108" s="381" t="s">
        <v>813</v>
      </c>
      <c r="D108" s="377" t="s">
        <v>48884</v>
      </c>
      <c r="E108" s="400">
        <v>21.69</v>
      </c>
    </row>
    <row r="109" spans="1:5" ht="22.5" customHeight="1">
      <c r="A109" s="377" t="s">
        <v>814</v>
      </c>
      <c r="B109" s="377"/>
      <c r="C109" s="381" t="s">
        <v>815</v>
      </c>
      <c r="D109" s="377" t="s">
        <v>48884</v>
      </c>
      <c r="E109" s="400">
        <v>24.63</v>
      </c>
    </row>
    <row r="110" spans="1:5" ht="15.75" customHeight="1">
      <c r="A110" s="377" t="s">
        <v>816</v>
      </c>
      <c r="B110" s="377"/>
      <c r="C110" s="381" t="s">
        <v>817</v>
      </c>
      <c r="D110" s="377" t="s">
        <v>48884</v>
      </c>
      <c r="E110" s="400">
        <v>18.47</v>
      </c>
    </row>
    <row r="111" spans="1:5" ht="22.5" customHeight="1">
      <c r="A111" s="377" t="s">
        <v>818</v>
      </c>
      <c r="B111" s="377"/>
      <c r="C111" s="381" t="s">
        <v>819</v>
      </c>
      <c r="D111" s="377" t="s">
        <v>48884</v>
      </c>
      <c r="E111" s="400">
        <v>20.53</v>
      </c>
    </row>
    <row r="112" spans="1:5" ht="22.5" customHeight="1">
      <c r="A112" s="377" t="s">
        <v>820</v>
      </c>
      <c r="B112" s="377"/>
      <c r="C112" s="381" t="s">
        <v>821</v>
      </c>
      <c r="D112" s="377" t="s">
        <v>48884</v>
      </c>
      <c r="E112" s="397">
        <v>8.1999999999999993</v>
      </c>
    </row>
    <row r="113" spans="1:5" ht="22.5" customHeight="1">
      <c r="A113" s="377" t="s">
        <v>829</v>
      </c>
      <c r="B113" s="377"/>
      <c r="C113" s="381" t="s">
        <v>830</v>
      </c>
      <c r="D113" s="377" t="s">
        <v>139</v>
      </c>
      <c r="E113" s="397">
        <v>2.46</v>
      </c>
    </row>
    <row r="114" spans="1:5" ht="22.5" customHeight="1">
      <c r="A114" s="377" t="s">
        <v>901</v>
      </c>
      <c r="B114" s="377"/>
      <c r="C114" s="381" t="s">
        <v>902</v>
      </c>
      <c r="D114" s="377" t="s">
        <v>139</v>
      </c>
      <c r="E114" s="397">
        <v>7.74</v>
      </c>
    </row>
    <row r="115" spans="1:5" ht="22.5" customHeight="1">
      <c r="A115" s="398">
        <v>8720</v>
      </c>
      <c r="B115" s="399"/>
      <c r="C115" s="382" t="s">
        <v>20020</v>
      </c>
      <c r="D115" s="378"/>
      <c r="E115" s="378"/>
    </row>
    <row r="116" spans="1:5" ht="22.5" customHeight="1">
      <c r="A116" s="377" t="s">
        <v>839</v>
      </c>
      <c r="B116" s="377"/>
      <c r="C116" s="381" t="s">
        <v>840</v>
      </c>
      <c r="D116" s="377" t="s">
        <v>48884</v>
      </c>
      <c r="E116" s="400">
        <v>12.31</v>
      </c>
    </row>
    <row r="117" spans="1:5" ht="22.5" customHeight="1">
      <c r="A117" s="377" t="s">
        <v>845</v>
      </c>
      <c r="B117" s="377"/>
      <c r="C117" s="381" t="s">
        <v>846</v>
      </c>
      <c r="D117" s="377" t="s">
        <v>48884</v>
      </c>
      <c r="E117" s="400">
        <v>16.420000000000002</v>
      </c>
    </row>
    <row r="118" spans="1:5" ht="15" customHeight="1">
      <c r="A118" s="377" t="s">
        <v>849</v>
      </c>
      <c r="B118" s="377"/>
      <c r="C118" s="381" t="s">
        <v>20021</v>
      </c>
      <c r="D118" s="377" t="s">
        <v>139</v>
      </c>
      <c r="E118" s="397">
        <v>2.52</v>
      </c>
    </row>
    <row r="119" spans="1:5" ht="22.5" customHeight="1">
      <c r="A119" s="377" t="s">
        <v>847</v>
      </c>
      <c r="B119" s="377"/>
      <c r="C119" s="381" t="s">
        <v>848</v>
      </c>
      <c r="D119" s="377" t="s">
        <v>139</v>
      </c>
      <c r="E119" s="397">
        <v>2.52</v>
      </c>
    </row>
    <row r="120" spans="1:5" ht="22.5" customHeight="1">
      <c r="A120" s="398">
        <v>8721</v>
      </c>
      <c r="B120" s="399"/>
      <c r="C120" s="382" t="s">
        <v>20022</v>
      </c>
      <c r="D120" s="378"/>
      <c r="E120" s="378"/>
    </row>
    <row r="121" spans="1:5" ht="22.5" customHeight="1">
      <c r="A121" s="377" t="s">
        <v>907</v>
      </c>
      <c r="B121" s="377"/>
      <c r="C121" s="381" t="s">
        <v>908</v>
      </c>
      <c r="D121" s="377" t="s">
        <v>48884</v>
      </c>
      <c r="E121" s="397">
        <v>2.7</v>
      </c>
    </row>
    <row r="122" spans="1:5" ht="22.5" customHeight="1">
      <c r="A122" s="398">
        <v>8722</v>
      </c>
      <c r="B122" s="399"/>
      <c r="C122" s="382" t="s">
        <v>20023</v>
      </c>
      <c r="D122" s="378"/>
      <c r="E122" s="378"/>
    </row>
    <row r="123" spans="1:5" ht="22.5" customHeight="1">
      <c r="A123" s="377" t="s">
        <v>883</v>
      </c>
      <c r="B123" s="377"/>
      <c r="C123" s="381" t="s">
        <v>884</v>
      </c>
      <c r="D123" s="377" t="s">
        <v>48884</v>
      </c>
      <c r="E123" s="400">
        <v>26.27</v>
      </c>
    </row>
    <row r="124" spans="1:5" ht="15.75" customHeight="1">
      <c r="A124" s="398">
        <v>8664</v>
      </c>
      <c r="B124" s="399"/>
      <c r="C124" s="382" t="s">
        <v>20024</v>
      </c>
      <c r="D124" s="378"/>
      <c r="E124" s="378"/>
    </row>
    <row r="125" spans="1:5" ht="22.5" customHeight="1">
      <c r="A125" s="398">
        <v>8723</v>
      </c>
      <c r="B125" s="399"/>
      <c r="C125" s="382" t="s">
        <v>20025</v>
      </c>
      <c r="D125" s="378"/>
      <c r="E125" s="378"/>
    </row>
    <row r="126" spans="1:5" ht="22.5" customHeight="1">
      <c r="A126" s="377" t="s">
        <v>3175</v>
      </c>
      <c r="B126" s="377"/>
      <c r="C126" s="381" t="s">
        <v>3176</v>
      </c>
      <c r="D126" s="377" t="s">
        <v>48884</v>
      </c>
      <c r="E126" s="401">
        <v>211.11</v>
      </c>
    </row>
    <row r="127" spans="1:5" ht="22.5" customHeight="1">
      <c r="A127" s="377" t="s">
        <v>18</v>
      </c>
      <c r="B127" s="377"/>
      <c r="C127" s="381" t="s">
        <v>3177</v>
      </c>
      <c r="D127" s="377" t="s">
        <v>157</v>
      </c>
      <c r="E127" s="402">
        <v>1249.24</v>
      </c>
    </row>
    <row r="128" spans="1:5" ht="22.5" customHeight="1">
      <c r="A128" s="377" t="s">
        <v>3178</v>
      </c>
      <c r="B128" s="377"/>
      <c r="C128" s="381" t="s">
        <v>3179</v>
      </c>
      <c r="D128" s="377" t="s">
        <v>157</v>
      </c>
      <c r="E128" s="402">
        <v>2923.36</v>
      </c>
    </row>
    <row r="129" spans="1:5" ht="59.25" customHeight="1">
      <c r="A129" s="377" t="s">
        <v>3180</v>
      </c>
      <c r="B129" s="377"/>
      <c r="C129" s="381" t="s">
        <v>3181</v>
      </c>
      <c r="D129" s="377" t="s">
        <v>157</v>
      </c>
      <c r="E129" s="402">
        <v>1792.75</v>
      </c>
    </row>
    <row r="130" spans="1:5" ht="22.5" customHeight="1">
      <c r="A130" s="398">
        <v>8724</v>
      </c>
      <c r="B130" s="399"/>
      <c r="C130" s="382" t="s">
        <v>20026</v>
      </c>
      <c r="D130" s="378"/>
      <c r="E130" s="378"/>
    </row>
    <row r="131" spans="1:5" ht="22.5" customHeight="1">
      <c r="A131" s="377" t="s">
        <v>3183</v>
      </c>
      <c r="B131" s="377"/>
      <c r="C131" s="381" t="s">
        <v>20027</v>
      </c>
      <c r="D131" s="377" t="s">
        <v>20028</v>
      </c>
      <c r="E131" s="401">
        <v>372.04</v>
      </c>
    </row>
    <row r="132" spans="1:5" ht="22.5" customHeight="1">
      <c r="A132" s="377" t="s">
        <v>3187</v>
      </c>
      <c r="B132" s="377"/>
      <c r="C132" s="381" t="s">
        <v>3188</v>
      </c>
      <c r="D132" s="377" t="s">
        <v>157</v>
      </c>
      <c r="E132" s="401">
        <v>666.88</v>
      </c>
    </row>
    <row r="133" spans="1:5">
      <c r="A133" s="398">
        <v>8725</v>
      </c>
      <c r="B133" s="399"/>
      <c r="C133" s="382" t="s">
        <v>20029</v>
      </c>
      <c r="D133" s="378"/>
      <c r="E133" s="378"/>
    </row>
    <row r="134" spans="1:5" ht="15" customHeight="1">
      <c r="A134" s="377" t="s">
        <v>3156</v>
      </c>
      <c r="B134" s="377"/>
      <c r="C134" s="381" t="s">
        <v>20030</v>
      </c>
      <c r="D134" s="377" t="s">
        <v>48884</v>
      </c>
      <c r="E134" s="401">
        <v>119.01</v>
      </c>
    </row>
    <row r="135" spans="1:5" ht="22.5" customHeight="1">
      <c r="A135" s="377" t="s">
        <v>3158</v>
      </c>
      <c r="B135" s="377"/>
      <c r="C135" s="381" t="s">
        <v>20032</v>
      </c>
      <c r="D135" s="377" t="s">
        <v>48884</v>
      </c>
      <c r="E135" s="401">
        <v>546.44000000000005</v>
      </c>
    </row>
    <row r="136" spans="1:5" ht="41.25" customHeight="1">
      <c r="A136" s="377" t="s">
        <v>3159</v>
      </c>
      <c r="B136" s="377"/>
      <c r="C136" s="381" t="s">
        <v>20033</v>
      </c>
      <c r="D136" s="377" t="s">
        <v>20028</v>
      </c>
      <c r="E136" s="402">
        <v>7387.92</v>
      </c>
    </row>
    <row r="137" spans="1:5" ht="15" customHeight="1">
      <c r="A137" s="377" t="s">
        <v>3160</v>
      </c>
      <c r="B137" s="377"/>
      <c r="C137" s="381" t="s">
        <v>20034</v>
      </c>
      <c r="D137" s="377" t="s">
        <v>20028</v>
      </c>
      <c r="E137" s="403">
        <v>12206.14</v>
      </c>
    </row>
    <row r="138" spans="1:5" ht="15" customHeight="1">
      <c r="A138" s="377" t="s">
        <v>3161</v>
      </c>
      <c r="B138" s="377"/>
      <c r="C138" s="381" t="s">
        <v>20035</v>
      </c>
      <c r="D138" s="377" t="s">
        <v>20028</v>
      </c>
      <c r="E138" s="402">
        <v>9654.76</v>
      </c>
    </row>
    <row r="139" spans="1:5" ht="90" customHeight="1">
      <c r="A139" s="377" t="s">
        <v>3162</v>
      </c>
      <c r="B139" s="377"/>
      <c r="C139" s="381" t="s">
        <v>20036</v>
      </c>
      <c r="D139" s="377" t="s">
        <v>20028</v>
      </c>
      <c r="E139" s="403">
        <v>11195.02</v>
      </c>
    </row>
    <row r="140" spans="1:5" ht="102" customHeight="1">
      <c r="A140" s="377" t="s">
        <v>3163</v>
      </c>
      <c r="B140" s="377"/>
      <c r="C140" s="381" t="s">
        <v>20037</v>
      </c>
      <c r="D140" s="377" t="s">
        <v>20028</v>
      </c>
      <c r="E140" s="402">
        <v>9598.6299999999992</v>
      </c>
    </row>
    <row r="141" spans="1:5" ht="22.5" customHeight="1">
      <c r="A141" s="377" t="s">
        <v>3164</v>
      </c>
      <c r="B141" s="377"/>
      <c r="C141" s="381" t="s">
        <v>20038</v>
      </c>
      <c r="D141" s="377" t="s">
        <v>20028</v>
      </c>
      <c r="E141" s="403">
        <v>11138.89</v>
      </c>
    </row>
    <row r="142" spans="1:5" ht="22.5" customHeight="1">
      <c r="A142" s="377" t="s">
        <v>3165</v>
      </c>
      <c r="B142" s="377"/>
      <c r="C142" s="381" t="s">
        <v>20039</v>
      </c>
      <c r="D142" s="377" t="s">
        <v>20028</v>
      </c>
      <c r="E142" s="402">
        <v>8279.5400000000009</v>
      </c>
    </row>
    <row r="143" spans="1:5" ht="117.75" customHeight="1">
      <c r="A143" s="377" t="s">
        <v>3166</v>
      </c>
      <c r="B143" s="377"/>
      <c r="C143" s="381" t="s">
        <v>20040</v>
      </c>
      <c r="D143" s="377" t="s">
        <v>20028</v>
      </c>
      <c r="E143" s="403">
        <v>10581.08</v>
      </c>
    </row>
    <row r="144" spans="1:5" ht="22.5" customHeight="1">
      <c r="A144" s="377" t="s">
        <v>3167</v>
      </c>
      <c r="B144" s="377"/>
      <c r="C144" s="381" t="s">
        <v>20041</v>
      </c>
      <c r="D144" s="377" t="s">
        <v>20028</v>
      </c>
      <c r="E144" s="403">
        <v>14887.94</v>
      </c>
    </row>
    <row r="145" spans="1:5" ht="77.25" customHeight="1">
      <c r="A145" s="377" t="s">
        <v>3168</v>
      </c>
      <c r="B145" s="377"/>
      <c r="C145" s="381" t="s">
        <v>20042</v>
      </c>
      <c r="D145" s="377" t="s">
        <v>20028</v>
      </c>
      <c r="E145" s="402">
        <v>9318.9500000000007</v>
      </c>
    </row>
    <row r="146" spans="1:5" ht="98.25" customHeight="1">
      <c r="A146" s="377" t="s">
        <v>3169</v>
      </c>
      <c r="B146" s="377"/>
      <c r="C146" s="381" t="s">
        <v>20043</v>
      </c>
      <c r="D146" s="377" t="s">
        <v>20028</v>
      </c>
      <c r="E146" s="403">
        <v>12604.56</v>
      </c>
    </row>
    <row r="147" spans="1:5" ht="22.5" customHeight="1">
      <c r="A147" s="377" t="s">
        <v>3170</v>
      </c>
      <c r="B147" s="377"/>
      <c r="C147" s="381" t="s">
        <v>20044</v>
      </c>
      <c r="D147" s="377" t="s">
        <v>20028</v>
      </c>
      <c r="E147" s="403">
        <v>12807.98</v>
      </c>
    </row>
    <row r="148" spans="1:5" ht="15.75" customHeight="1">
      <c r="A148" s="377" t="s">
        <v>3171</v>
      </c>
      <c r="B148" s="377"/>
      <c r="C148" s="381" t="s">
        <v>20045</v>
      </c>
      <c r="D148" s="377" t="s">
        <v>20028</v>
      </c>
      <c r="E148" s="403">
        <v>24510.25</v>
      </c>
    </row>
    <row r="149" spans="1:5" ht="45" customHeight="1">
      <c r="A149" s="377" t="s">
        <v>3182</v>
      </c>
      <c r="B149" s="377"/>
      <c r="C149" s="381" t="s">
        <v>20046</v>
      </c>
      <c r="D149" s="377" t="s">
        <v>20028</v>
      </c>
      <c r="E149" s="401">
        <v>114.39</v>
      </c>
    </row>
    <row r="150" spans="1:5" ht="45" customHeight="1">
      <c r="A150" s="377" t="s">
        <v>3184</v>
      </c>
      <c r="B150" s="377"/>
      <c r="C150" s="381" t="s">
        <v>20047</v>
      </c>
      <c r="D150" s="377" t="s">
        <v>20028</v>
      </c>
      <c r="E150" s="401">
        <v>290.83</v>
      </c>
    </row>
    <row r="151" spans="1:5" ht="22.5" customHeight="1">
      <c r="A151" s="377" t="s">
        <v>3185</v>
      </c>
      <c r="B151" s="377"/>
      <c r="C151" s="381" t="s">
        <v>20048</v>
      </c>
      <c r="D151" s="377" t="s">
        <v>20028</v>
      </c>
      <c r="E151" s="401">
        <v>340.11</v>
      </c>
    </row>
    <row r="152" spans="1:5" ht="22.5" customHeight="1">
      <c r="A152" s="377" t="s">
        <v>3186</v>
      </c>
      <c r="B152" s="377"/>
      <c r="C152" s="381" t="s">
        <v>20049</v>
      </c>
      <c r="D152" s="377" t="s">
        <v>20028</v>
      </c>
      <c r="E152" s="401">
        <v>321.32</v>
      </c>
    </row>
    <row r="153" spans="1:5" ht="15.75" customHeight="1">
      <c r="A153" s="377" t="s">
        <v>3189</v>
      </c>
      <c r="B153" s="377"/>
      <c r="C153" s="381" t="s">
        <v>20050</v>
      </c>
      <c r="D153" s="377" t="s">
        <v>20028</v>
      </c>
      <c r="E153" s="401">
        <v>321.32</v>
      </c>
    </row>
    <row r="154" spans="1:5" ht="22.5" customHeight="1">
      <c r="A154" s="377" t="s">
        <v>3190</v>
      </c>
      <c r="B154" s="377"/>
      <c r="C154" s="381" t="s">
        <v>3191</v>
      </c>
      <c r="D154" s="377" t="s">
        <v>20028</v>
      </c>
      <c r="E154" s="401">
        <v>612.15</v>
      </c>
    </row>
    <row r="155" spans="1:5" ht="15.75" customHeight="1">
      <c r="A155" s="377" t="s">
        <v>3192</v>
      </c>
      <c r="B155" s="377"/>
      <c r="C155" s="381" t="s">
        <v>3193</v>
      </c>
      <c r="D155" s="377" t="s">
        <v>20028</v>
      </c>
      <c r="E155" s="401">
        <v>321.32</v>
      </c>
    </row>
    <row r="156" spans="1:5" ht="33.75" customHeight="1">
      <c r="A156" s="377" t="s">
        <v>3194</v>
      </c>
      <c r="B156" s="377"/>
      <c r="C156" s="381" t="s">
        <v>3195</v>
      </c>
      <c r="D156" s="377" t="s">
        <v>20028</v>
      </c>
      <c r="E156" s="401">
        <v>321.32</v>
      </c>
    </row>
    <row r="157" spans="1:5" ht="33.75" customHeight="1">
      <c r="A157" s="377" t="s">
        <v>3196</v>
      </c>
      <c r="B157" s="377"/>
      <c r="C157" s="381" t="s">
        <v>3197</v>
      </c>
      <c r="D157" s="377" t="s">
        <v>20028</v>
      </c>
      <c r="E157" s="402">
        <v>1462.16</v>
      </c>
    </row>
    <row r="158" spans="1:5" ht="22.5" customHeight="1">
      <c r="A158" s="377" t="s">
        <v>3198</v>
      </c>
      <c r="B158" s="377"/>
      <c r="C158" s="381" t="s">
        <v>3199</v>
      </c>
      <c r="D158" s="377" t="s">
        <v>20028</v>
      </c>
      <c r="E158" s="401">
        <v>661.43</v>
      </c>
    </row>
    <row r="159" spans="1:5" ht="15.75" customHeight="1">
      <c r="A159" s="377" t="s">
        <v>3200</v>
      </c>
      <c r="B159" s="377"/>
      <c r="C159" s="381" t="s">
        <v>3201</v>
      </c>
      <c r="D159" s="377" t="s">
        <v>20028</v>
      </c>
      <c r="E159" s="402">
        <v>1118.99</v>
      </c>
    </row>
    <row r="160" spans="1:5" ht="22.5" customHeight="1">
      <c r="A160" s="377" t="s">
        <v>3202</v>
      </c>
      <c r="B160" s="377"/>
      <c r="C160" s="381" t="s">
        <v>3203</v>
      </c>
      <c r="D160" s="377" t="s">
        <v>20028</v>
      </c>
      <c r="E160" s="401">
        <v>321.32</v>
      </c>
    </row>
    <row r="161" spans="1:5" ht="22.5" customHeight="1">
      <c r="A161" s="377" t="s">
        <v>3157</v>
      </c>
      <c r="B161" s="377"/>
      <c r="C161" s="381" t="s">
        <v>34919</v>
      </c>
      <c r="D161" s="377" t="s">
        <v>20031</v>
      </c>
      <c r="E161" s="401">
        <v>800</v>
      </c>
    </row>
    <row r="162" spans="1:5" ht="22.5" customHeight="1">
      <c r="A162" s="377" t="s">
        <v>3204</v>
      </c>
      <c r="B162" s="377"/>
      <c r="C162" s="381" t="s">
        <v>3205</v>
      </c>
      <c r="D162" s="377" t="s">
        <v>20031</v>
      </c>
      <c r="E162" s="401">
        <v>680.92</v>
      </c>
    </row>
    <row r="163" spans="1:5" ht="22.5" customHeight="1">
      <c r="A163" s="377" t="s">
        <v>3206</v>
      </c>
      <c r="B163" s="377"/>
      <c r="C163" s="381" t="s">
        <v>3207</v>
      </c>
      <c r="D163" s="377" t="s">
        <v>20031</v>
      </c>
      <c r="E163" s="401">
        <v>835.2</v>
      </c>
    </row>
    <row r="164" spans="1:5" ht="22.5" customHeight="1">
      <c r="A164" s="377" t="s">
        <v>3208</v>
      </c>
      <c r="B164" s="377"/>
      <c r="C164" s="381" t="s">
        <v>3209</v>
      </c>
      <c r="D164" s="377" t="s">
        <v>20031</v>
      </c>
      <c r="E164" s="401">
        <v>675.03</v>
      </c>
    </row>
    <row r="165" spans="1:5" ht="22.5" customHeight="1">
      <c r="A165" s="377" t="s">
        <v>3210</v>
      </c>
      <c r="B165" s="377"/>
      <c r="C165" s="381" t="s">
        <v>3211</v>
      </c>
      <c r="D165" s="377" t="s">
        <v>20031</v>
      </c>
      <c r="E165" s="401">
        <v>601.49</v>
      </c>
    </row>
    <row r="166" spans="1:5" ht="22.5" customHeight="1">
      <c r="A166" s="377" t="s">
        <v>3212</v>
      </c>
      <c r="B166" s="377"/>
      <c r="C166" s="381" t="s">
        <v>3213</v>
      </c>
      <c r="D166" s="377" t="s">
        <v>20031</v>
      </c>
      <c r="E166" s="401">
        <v>809.95</v>
      </c>
    </row>
    <row r="167" spans="1:5" ht="22.5" customHeight="1">
      <c r="A167" s="377" t="s">
        <v>3214</v>
      </c>
      <c r="B167" s="377"/>
      <c r="C167" s="381" t="s">
        <v>3215</v>
      </c>
      <c r="D167" s="377" t="s">
        <v>20031</v>
      </c>
      <c r="E167" s="401">
        <v>794.93</v>
      </c>
    </row>
    <row r="168" spans="1:5" ht="15.75" customHeight="1">
      <c r="A168" s="377" t="s">
        <v>3216</v>
      </c>
      <c r="B168" s="377"/>
      <c r="C168" s="381" t="s">
        <v>3217</v>
      </c>
      <c r="D168" s="377" t="s">
        <v>20031</v>
      </c>
      <c r="E168" s="401">
        <v>787.9</v>
      </c>
    </row>
    <row r="169" spans="1:5" ht="45" customHeight="1">
      <c r="A169" s="377" t="s">
        <v>2705</v>
      </c>
      <c r="B169" s="377"/>
      <c r="C169" s="381" t="s">
        <v>2706</v>
      </c>
      <c r="D169" s="377" t="s">
        <v>20031</v>
      </c>
      <c r="E169" s="401">
        <v>614.6</v>
      </c>
    </row>
    <row r="170" spans="1:5" ht="45" customHeight="1">
      <c r="A170" s="377" t="s">
        <v>3218</v>
      </c>
      <c r="B170" s="377"/>
      <c r="C170" s="381" t="s">
        <v>3219</v>
      </c>
      <c r="D170" s="377" t="s">
        <v>20028</v>
      </c>
      <c r="E170" s="401">
        <v>700.55</v>
      </c>
    </row>
    <row r="171" spans="1:5" ht="45" customHeight="1">
      <c r="A171" s="398">
        <v>8726</v>
      </c>
      <c r="B171" s="399"/>
      <c r="C171" s="382" t="s">
        <v>20051</v>
      </c>
      <c r="D171" s="378"/>
      <c r="E171" s="378"/>
    </row>
    <row r="172" spans="1:5" ht="45" customHeight="1">
      <c r="A172" s="377" t="s">
        <v>3420</v>
      </c>
      <c r="B172" s="377"/>
      <c r="C172" s="381" t="s">
        <v>3421</v>
      </c>
      <c r="D172" s="377" t="s">
        <v>48884</v>
      </c>
      <c r="E172" s="397">
        <v>8.94</v>
      </c>
    </row>
    <row r="173" spans="1:5" ht="45" customHeight="1">
      <c r="A173" s="377" t="s">
        <v>3422</v>
      </c>
      <c r="B173" s="377"/>
      <c r="C173" s="381" t="s">
        <v>3423</v>
      </c>
      <c r="D173" s="377" t="s">
        <v>157</v>
      </c>
      <c r="E173" s="400">
        <v>77.739999999999995</v>
      </c>
    </row>
    <row r="174" spans="1:5" ht="45" customHeight="1">
      <c r="A174" s="377" t="s">
        <v>3424</v>
      </c>
      <c r="B174" s="377"/>
      <c r="C174" s="381" t="s">
        <v>3425</v>
      </c>
      <c r="D174" s="377" t="s">
        <v>157</v>
      </c>
      <c r="E174" s="400">
        <v>84.89</v>
      </c>
    </row>
    <row r="175" spans="1:5" ht="45" customHeight="1">
      <c r="A175" s="377" t="s">
        <v>3426</v>
      </c>
      <c r="B175" s="377"/>
      <c r="C175" s="381" t="s">
        <v>3427</v>
      </c>
      <c r="D175" s="377" t="s">
        <v>157</v>
      </c>
      <c r="E175" s="400">
        <v>75.75</v>
      </c>
    </row>
    <row r="176" spans="1:5" ht="45" customHeight="1">
      <c r="A176" s="398">
        <v>8727</v>
      </c>
      <c r="B176" s="399"/>
      <c r="C176" s="382" t="s">
        <v>20052</v>
      </c>
      <c r="D176" s="378"/>
      <c r="E176" s="378"/>
    </row>
    <row r="177" spans="1:5" ht="45" customHeight="1">
      <c r="A177" s="377" t="s">
        <v>3172</v>
      </c>
      <c r="B177" s="377"/>
      <c r="C177" s="381" t="s">
        <v>3173</v>
      </c>
      <c r="D177" s="377" t="s">
        <v>139</v>
      </c>
      <c r="E177" s="400">
        <v>38.69</v>
      </c>
    </row>
    <row r="178" spans="1:5" ht="45" customHeight="1">
      <c r="A178" s="377" t="s">
        <v>3222</v>
      </c>
      <c r="B178" s="377"/>
      <c r="C178" s="381" t="s">
        <v>3223</v>
      </c>
      <c r="D178" s="377" t="s">
        <v>48884</v>
      </c>
      <c r="E178" s="397">
        <v>9.07</v>
      </c>
    </row>
    <row r="179" spans="1:5" ht="45" customHeight="1">
      <c r="A179" s="377" t="s">
        <v>3224</v>
      </c>
      <c r="B179" s="377"/>
      <c r="C179" s="381" t="s">
        <v>3225</v>
      </c>
      <c r="D179" s="377" t="s">
        <v>139</v>
      </c>
      <c r="E179" s="400">
        <v>15.49</v>
      </c>
    </row>
    <row r="180" spans="1:5" ht="45" customHeight="1">
      <c r="A180" s="377" t="s">
        <v>3226</v>
      </c>
      <c r="B180" s="377"/>
      <c r="C180" s="381" t="s">
        <v>3227</v>
      </c>
      <c r="D180" s="377" t="s">
        <v>48884</v>
      </c>
      <c r="E180" s="401">
        <v>161.9</v>
      </c>
    </row>
    <row r="181" spans="1:5" ht="22.5" customHeight="1">
      <c r="A181" s="377" t="s">
        <v>3228</v>
      </c>
      <c r="B181" s="377"/>
      <c r="C181" s="381" t="s">
        <v>3229</v>
      </c>
      <c r="D181" s="377" t="s">
        <v>48884</v>
      </c>
      <c r="E181" s="400">
        <v>73.569999999999993</v>
      </c>
    </row>
    <row r="182" spans="1:5" ht="54.75" customHeight="1">
      <c r="A182" s="377" t="s">
        <v>3230</v>
      </c>
      <c r="B182" s="377"/>
      <c r="C182" s="381" t="s">
        <v>3231</v>
      </c>
      <c r="D182" s="377" t="s">
        <v>48884</v>
      </c>
      <c r="E182" s="400">
        <v>75.55</v>
      </c>
    </row>
    <row r="183" spans="1:5" ht="45" customHeight="1">
      <c r="A183" s="377" t="s">
        <v>3232</v>
      </c>
      <c r="B183" s="377"/>
      <c r="C183" s="381" t="s">
        <v>3233</v>
      </c>
      <c r="D183" s="377" t="s">
        <v>139</v>
      </c>
      <c r="E183" s="401">
        <v>216.38</v>
      </c>
    </row>
    <row r="184" spans="1:5" ht="45" customHeight="1">
      <c r="A184" s="377" t="s">
        <v>3234</v>
      </c>
      <c r="B184" s="377"/>
      <c r="C184" s="381" t="s">
        <v>20053</v>
      </c>
      <c r="D184" s="377" t="s">
        <v>139</v>
      </c>
      <c r="E184" s="401">
        <v>250.43</v>
      </c>
    </row>
    <row r="185" spans="1:5" ht="45" customHeight="1">
      <c r="A185" s="377" t="s">
        <v>3235</v>
      </c>
      <c r="B185" s="377"/>
      <c r="C185" s="381" t="s">
        <v>20054</v>
      </c>
      <c r="D185" s="377" t="s">
        <v>139</v>
      </c>
      <c r="E185" s="401">
        <v>222.31</v>
      </c>
    </row>
    <row r="186" spans="1:5" ht="45" customHeight="1">
      <c r="A186" s="398">
        <v>8728</v>
      </c>
      <c r="B186" s="399"/>
      <c r="C186" s="382" t="s">
        <v>20055</v>
      </c>
      <c r="D186" s="378"/>
      <c r="E186" s="378"/>
    </row>
    <row r="187" spans="1:5" ht="45" customHeight="1">
      <c r="A187" s="377" t="s">
        <v>34920</v>
      </c>
      <c r="B187" s="377"/>
      <c r="C187" s="381" t="s">
        <v>34921</v>
      </c>
      <c r="D187" s="377" t="s">
        <v>20028</v>
      </c>
      <c r="E187" s="397">
        <v>4.5</v>
      </c>
    </row>
    <row r="188" spans="1:5" ht="45" customHeight="1">
      <c r="A188" s="377" t="s">
        <v>21</v>
      </c>
      <c r="B188" s="377"/>
      <c r="C188" s="381" t="s">
        <v>3174</v>
      </c>
      <c r="D188" s="377" t="s">
        <v>139</v>
      </c>
      <c r="E188" s="397">
        <v>3.52</v>
      </c>
    </row>
    <row r="189" spans="1:5" ht="45" customHeight="1">
      <c r="A189" s="377" t="s">
        <v>3220</v>
      </c>
      <c r="B189" s="377"/>
      <c r="C189" s="381" t="s">
        <v>3221</v>
      </c>
      <c r="D189" s="377" t="s">
        <v>139</v>
      </c>
      <c r="E189" s="397">
        <v>8.08</v>
      </c>
    </row>
    <row r="190" spans="1:5" ht="33.75" customHeight="1">
      <c r="A190" s="398">
        <v>8729</v>
      </c>
      <c r="B190" s="399"/>
      <c r="C190" s="382" t="s">
        <v>20056</v>
      </c>
      <c r="D190" s="378"/>
      <c r="E190" s="378"/>
    </row>
    <row r="191" spans="1:5" ht="33.75" customHeight="1">
      <c r="A191" s="377" t="s">
        <v>356</v>
      </c>
      <c r="B191" s="377"/>
      <c r="C191" s="381" t="s">
        <v>357</v>
      </c>
      <c r="D191" s="377" t="s">
        <v>48884</v>
      </c>
      <c r="E191" s="400">
        <v>10.48</v>
      </c>
    </row>
    <row r="192" spans="1:5" ht="33.75" customHeight="1">
      <c r="A192" s="377" t="s">
        <v>358</v>
      </c>
      <c r="B192" s="377"/>
      <c r="C192" s="381" t="s">
        <v>359</v>
      </c>
      <c r="D192" s="377" t="s">
        <v>360</v>
      </c>
      <c r="E192" s="400">
        <v>45.4</v>
      </c>
    </row>
    <row r="193" spans="1:5" ht="33.75" customHeight="1">
      <c r="A193" s="377" t="s">
        <v>361</v>
      </c>
      <c r="B193" s="377"/>
      <c r="C193" s="381" t="s">
        <v>362</v>
      </c>
      <c r="D193" s="377" t="s">
        <v>48884</v>
      </c>
      <c r="E193" s="397">
        <v>1.27</v>
      </c>
    </row>
    <row r="194" spans="1:5" ht="33.75" customHeight="1">
      <c r="A194" s="377" t="s">
        <v>363</v>
      </c>
      <c r="B194" s="377"/>
      <c r="C194" s="381" t="s">
        <v>364</v>
      </c>
      <c r="D194" s="377" t="s">
        <v>48884</v>
      </c>
      <c r="E194" s="400">
        <v>10.29</v>
      </c>
    </row>
    <row r="195" spans="1:5" ht="22.5" customHeight="1">
      <c r="A195" s="377" t="s">
        <v>365</v>
      </c>
      <c r="B195" s="377"/>
      <c r="C195" s="381" t="s">
        <v>366</v>
      </c>
      <c r="D195" s="377" t="s">
        <v>48888</v>
      </c>
      <c r="E195" s="397">
        <v>6.66</v>
      </c>
    </row>
    <row r="196" spans="1:5" ht="22.5" customHeight="1">
      <c r="A196" s="377" t="s">
        <v>367</v>
      </c>
      <c r="B196" s="377"/>
      <c r="C196" s="381" t="s">
        <v>368</v>
      </c>
      <c r="D196" s="377" t="s">
        <v>48889</v>
      </c>
      <c r="E196" s="400">
        <v>20</v>
      </c>
    </row>
    <row r="197" spans="1:5" ht="22.5" customHeight="1">
      <c r="A197" s="377" t="s">
        <v>369</v>
      </c>
      <c r="B197" s="377"/>
      <c r="C197" s="381" t="s">
        <v>370</v>
      </c>
      <c r="D197" s="377" t="s">
        <v>48884</v>
      </c>
      <c r="E197" s="397">
        <v>7.52</v>
      </c>
    </row>
    <row r="198" spans="1:5" ht="22.5" customHeight="1">
      <c r="A198" s="377" t="s">
        <v>371</v>
      </c>
      <c r="B198" s="377"/>
      <c r="C198" s="381" t="s">
        <v>372</v>
      </c>
      <c r="D198" s="377" t="s">
        <v>48884</v>
      </c>
      <c r="E198" s="400">
        <v>12.87</v>
      </c>
    </row>
    <row r="199" spans="1:5" ht="22.5" customHeight="1">
      <c r="A199" s="377" t="s">
        <v>373</v>
      </c>
      <c r="B199" s="377"/>
      <c r="C199" s="381" t="s">
        <v>374</v>
      </c>
      <c r="D199" s="377" t="s">
        <v>139</v>
      </c>
      <c r="E199" s="397">
        <v>8.6999999999999993</v>
      </c>
    </row>
    <row r="200" spans="1:5" ht="22.5" customHeight="1">
      <c r="A200" s="377" t="s">
        <v>375</v>
      </c>
      <c r="B200" s="377"/>
      <c r="C200" s="381" t="s">
        <v>376</v>
      </c>
      <c r="D200" s="377" t="s">
        <v>48884</v>
      </c>
      <c r="E200" s="397">
        <v>5.48</v>
      </c>
    </row>
    <row r="201" spans="1:5" ht="33.75" customHeight="1">
      <c r="A201" s="377" t="s">
        <v>377</v>
      </c>
      <c r="B201" s="377"/>
      <c r="C201" s="381" t="s">
        <v>378</v>
      </c>
      <c r="D201" s="377" t="s">
        <v>48884</v>
      </c>
      <c r="E201" s="397">
        <v>7.11</v>
      </c>
    </row>
    <row r="202" spans="1:5" ht="33.75" customHeight="1">
      <c r="A202" s="398">
        <v>8730</v>
      </c>
      <c r="B202" s="399"/>
      <c r="C202" s="382" t="s">
        <v>20057</v>
      </c>
      <c r="D202" s="378"/>
      <c r="E202" s="378"/>
    </row>
    <row r="203" spans="1:5" ht="22.5" customHeight="1">
      <c r="A203" s="377" t="s">
        <v>348</v>
      </c>
      <c r="B203" s="377"/>
      <c r="C203" s="381" t="s">
        <v>349</v>
      </c>
      <c r="D203" s="377" t="s">
        <v>139</v>
      </c>
      <c r="E203" s="401">
        <v>394.68</v>
      </c>
    </row>
    <row r="204" spans="1:5" ht="22.5" customHeight="1">
      <c r="A204" s="377" t="s">
        <v>350</v>
      </c>
      <c r="B204" s="377"/>
      <c r="C204" s="381" t="s">
        <v>351</v>
      </c>
      <c r="D204" s="377" t="s">
        <v>139</v>
      </c>
      <c r="E204" s="401">
        <v>353.44</v>
      </c>
    </row>
    <row r="205" spans="1:5" ht="22.5" customHeight="1">
      <c r="A205" s="377" t="s">
        <v>352</v>
      </c>
      <c r="B205" s="377"/>
      <c r="C205" s="381" t="s">
        <v>353</v>
      </c>
      <c r="D205" s="377" t="s">
        <v>139</v>
      </c>
      <c r="E205" s="401">
        <v>291.52</v>
      </c>
    </row>
    <row r="206" spans="1:5" ht="22.5" customHeight="1">
      <c r="A206" s="377" t="s">
        <v>354</v>
      </c>
      <c r="B206" s="377"/>
      <c r="C206" s="381" t="s">
        <v>355</v>
      </c>
      <c r="D206" s="377" t="s">
        <v>139</v>
      </c>
      <c r="E206" s="401">
        <v>238.29</v>
      </c>
    </row>
    <row r="207" spans="1:5" ht="15.75" customHeight="1">
      <c r="A207" s="398">
        <v>8665</v>
      </c>
      <c r="B207" s="399"/>
      <c r="C207" s="382" t="s">
        <v>20058</v>
      </c>
      <c r="D207" s="378"/>
      <c r="E207" s="378"/>
    </row>
    <row r="208" spans="1:5" ht="22.5" customHeight="1">
      <c r="A208" s="398">
        <v>8731</v>
      </c>
      <c r="B208" s="399"/>
      <c r="C208" s="382" t="s">
        <v>20059</v>
      </c>
      <c r="D208" s="378"/>
      <c r="E208" s="378"/>
    </row>
    <row r="209" spans="1:5" ht="45" customHeight="1">
      <c r="A209" s="377" t="s">
        <v>4888</v>
      </c>
      <c r="B209" s="377"/>
      <c r="C209" s="381" t="s">
        <v>4889</v>
      </c>
      <c r="D209" s="377" t="s">
        <v>48887</v>
      </c>
      <c r="E209" s="397">
        <v>3.72</v>
      </c>
    </row>
    <row r="210" spans="1:5" ht="22.5" customHeight="1">
      <c r="A210" s="377" t="s">
        <v>4926</v>
      </c>
      <c r="B210" s="377"/>
      <c r="C210" s="381" t="s">
        <v>4927</v>
      </c>
      <c r="D210" s="377" t="s">
        <v>48884</v>
      </c>
      <c r="E210" s="397">
        <v>4.43</v>
      </c>
    </row>
    <row r="211" spans="1:5" ht="62.25" customHeight="1">
      <c r="A211" s="377" t="s">
        <v>4928</v>
      </c>
      <c r="B211" s="377"/>
      <c r="C211" s="381" t="s">
        <v>4929</v>
      </c>
      <c r="D211" s="377" t="s">
        <v>48884</v>
      </c>
      <c r="E211" s="397">
        <v>2.85</v>
      </c>
    </row>
    <row r="212" spans="1:5" ht="15" customHeight="1">
      <c r="A212" s="377" t="s">
        <v>4930</v>
      </c>
      <c r="B212" s="377"/>
      <c r="C212" s="381" t="s">
        <v>4931</v>
      </c>
      <c r="D212" s="377" t="s">
        <v>48884</v>
      </c>
      <c r="E212" s="397">
        <v>8.6999999999999993</v>
      </c>
    </row>
    <row r="213" spans="1:5" ht="15.75" customHeight="1">
      <c r="A213" s="398">
        <v>8732</v>
      </c>
      <c r="B213" s="399"/>
      <c r="C213" s="382" t="s">
        <v>20060</v>
      </c>
      <c r="D213" s="378"/>
      <c r="E213" s="378"/>
    </row>
    <row r="214" spans="1:5" ht="15.75" customHeight="1">
      <c r="A214" s="377" t="s">
        <v>4890</v>
      </c>
      <c r="B214" s="377"/>
      <c r="C214" s="381" t="s">
        <v>4891</v>
      </c>
      <c r="D214" s="377" t="s">
        <v>48887</v>
      </c>
      <c r="E214" s="397">
        <v>7.44</v>
      </c>
    </row>
    <row r="215" spans="1:5" ht="22.5" customHeight="1">
      <c r="A215" s="377" t="s">
        <v>4892</v>
      </c>
      <c r="B215" s="377"/>
      <c r="C215" s="381" t="s">
        <v>4893</v>
      </c>
      <c r="D215" s="377" t="s">
        <v>48887</v>
      </c>
      <c r="E215" s="397">
        <v>9.93</v>
      </c>
    </row>
    <row r="216" spans="1:5" ht="15" customHeight="1">
      <c r="A216" s="377" t="s">
        <v>4898</v>
      </c>
      <c r="B216" s="377"/>
      <c r="C216" s="381" t="s">
        <v>4899</v>
      </c>
      <c r="D216" s="377" t="s">
        <v>48887</v>
      </c>
      <c r="E216" s="397">
        <v>4</v>
      </c>
    </row>
    <row r="217" spans="1:5" ht="15" customHeight="1">
      <c r="A217" s="377" t="s">
        <v>4900</v>
      </c>
      <c r="B217" s="377"/>
      <c r="C217" s="381" t="s">
        <v>4901</v>
      </c>
      <c r="D217" s="377" t="s">
        <v>48887</v>
      </c>
      <c r="E217" s="397">
        <v>5.67</v>
      </c>
    </row>
    <row r="218" spans="1:5" ht="15" customHeight="1">
      <c r="A218" s="377" t="s">
        <v>4902</v>
      </c>
      <c r="B218" s="377"/>
      <c r="C218" s="381" t="s">
        <v>4903</v>
      </c>
      <c r="D218" s="377" t="s">
        <v>48887</v>
      </c>
      <c r="E218" s="400">
        <v>11.51</v>
      </c>
    </row>
    <row r="219" spans="1:5" ht="33.75" customHeight="1">
      <c r="A219" s="377" t="s">
        <v>4833</v>
      </c>
      <c r="B219" s="377"/>
      <c r="C219" s="381" t="s">
        <v>4834</v>
      </c>
      <c r="D219" s="377" t="s">
        <v>48887</v>
      </c>
      <c r="E219" s="400">
        <v>20.71</v>
      </c>
    </row>
    <row r="220" spans="1:5" ht="15" customHeight="1">
      <c r="A220" s="377" t="s">
        <v>4904</v>
      </c>
      <c r="B220" s="377"/>
      <c r="C220" s="381" t="s">
        <v>4905</v>
      </c>
      <c r="D220" s="377" t="s">
        <v>48887</v>
      </c>
      <c r="E220" s="400">
        <v>13.8</v>
      </c>
    </row>
    <row r="221" spans="1:5" ht="15" customHeight="1">
      <c r="A221" s="377" t="s">
        <v>4906</v>
      </c>
      <c r="B221" s="377"/>
      <c r="C221" s="381" t="s">
        <v>4907</v>
      </c>
      <c r="D221" s="377" t="s">
        <v>48887</v>
      </c>
      <c r="E221" s="400">
        <v>17.25</v>
      </c>
    </row>
    <row r="222" spans="1:5" ht="59.25" customHeight="1">
      <c r="A222" s="377" t="s">
        <v>4908</v>
      </c>
      <c r="B222" s="377"/>
      <c r="C222" s="381" t="s">
        <v>4909</v>
      </c>
      <c r="D222" s="377" t="s">
        <v>48887</v>
      </c>
      <c r="E222" s="397">
        <v>9.31</v>
      </c>
    </row>
    <row r="223" spans="1:5" ht="15.75" customHeight="1">
      <c r="A223" s="377" t="s">
        <v>4910</v>
      </c>
      <c r="B223" s="377"/>
      <c r="C223" s="381" t="s">
        <v>4911</v>
      </c>
      <c r="D223" s="377" t="s">
        <v>48887</v>
      </c>
      <c r="E223" s="400">
        <v>16.559999999999999</v>
      </c>
    </row>
    <row r="224" spans="1:5" ht="22.5" customHeight="1">
      <c r="A224" s="377" t="s">
        <v>4912</v>
      </c>
      <c r="B224" s="377"/>
      <c r="C224" s="381" t="s">
        <v>4913</v>
      </c>
      <c r="D224" s="377" t="s">
        <v>48887</v>
      </c>
      <c r="E224" s="400">
        <v>11.04</v>
      </c>
    </row>
    <row r="225" spans="1:5" ht="22.5" customHeight="1">
      <c r="A225" s="377" t="s">
        <v>4914</v>
      </c>
      <c r="B225" s="377"/>
      <c r="C225" s="381" t="s">
        <v>4915</v>
      </c>
      <c r="D225" s="377" t="s">
        <v>48887</v>
      </c>
      <c r="E225" s="400">
        <v>13.8</v>
      </c>
    </row>
    <row r="226" spans="1:5" ht="22.5" customHeight="1">
      <c r="A226" s="377" t="s">
        <v>4916</v>
      </c>
      <c r="B226" s="377"/>
      <c r="C226" s="381" t="s">
        <v>4917</v>
      </c>
      <c r="D226" s="377" t="s">
        <v>48887</v>
      </c>
      <c r="E226" s="400">
        <v>17.25</v>
      </c>
    </row>
    <row r="227" spans="1:5" ht="22.5" customHeight="1">
      <c r="A227" s="398">
        <v>8733</v>
      </c>
      <c r="B227" s="399"/>
      <c r="C227" s="382" t="s">
        <v>20061</v>
      </c>
      <c r="D227" s="378"/>
      <c r="E227" s="378"/>
    </row>
    <row r="228" spans="1:5" ht="15.75" customHeight="1">
      <c r="A228" s="377" t="s">
        <v>4894</v>
      </c>
      <c r="B228" s="377"/>
      <c r="C228" s="381" t="s">
        <v>4895</v>
      </c>
      <c r="D228" s="377" t="s">
        <v>48887</v>
      </c>
      <c r="E228" s="400">
        <v>36.04</v>
      </c>
    </row>
    <row r="229" spans="1:5" ht="15.75" customHeight="1">
      <c r="A229" s="377" t="s">
        <v>4896</v>
      </c>
      <c r="B229" s="377"/>
      <c r="C229" s="381" t="s">
        <v>20062</v>
      </c>
      <c r="D229" s="377" t="s">
        <v>48887</v>
      </c>
      <c r="E229" s="400">
        <v>81.09</v>
      </c>
    </row>
    <row r="230" spans="1:5" ht="15.75" customHeight="1">
      <c r="A230" s="377" t="s">
        <v>4897</v>
      </c>
      <c r="B230" s="377"/>
      <c r="C230" s="381" t="s">
        <v>20063</v>
      </c>
      <c r="D230" s="377" t="s">
        <v>48887</v>
      </c>
      <c r="E230" s="401">
        <v>108.12</v>
      </c>
    </row>
    <row r="231" spans="1:5" ht="45" customHeight="1">
      <c r="A231" s="377" t="s">
        <v>147</v>
      </c>
      <c r="B231" s="377"/>
      <c r="C231" s="381" t="s">
        <v>20064</v>
      </c>
      <c r="D231" s="377" t="s">
        <v>48887</v>
      </c>
      <c r="E231" s="400">
        <v>61.26</v>
      </c>
    </row>
    <row r="232" spans="1:5" ht="78.75" customHeight="1">
      <c r="A232" s="398">
        <v>8734</v>
      </c>
      <c r="B232" s="399"/>
      <c r="C232" s="382" t="s">
        <v>20065</v>
      </c>
      <c r="D232" s="378"/>
      <c r="E232" s="378"/>
    </row>
    <row r="233" spans="1:5" ht="56.25" customHeight="1">
      <c r="A233" s="377" t="s">
        <v>4874</v>
      </c>
      <c r="B233" s="377"/>
      <c r="C233" s="381" t="s">
        <v>4875</v>
      </c>
      <c r="D233" s="377" t="s">
        <v>48884</v>
      </c>
      <c r="E233" s="400">
        <v>11.57</v>
      </c>
    </row>
    <row r="234" spans="1:5" ht="90" customHeight="1">
      <c r="A234" s="377" t="s">
        <v>4876</v>
      </c>
      <c r="B234" s="377"/>
      <c r="C234" s="381" t="s">
        <v>4877</v>
      </c>
      <c r="D234" s="377" t="s">
        <v>48884</v>
      </c>
      <c r="E234" s="400">
        <v>20.72</v>
      </c>
    </row>
    <row r="235" spans="1:5" ht="56.25" customHeight="1">
      <c r="A235" s="377" t="s">
        <v>4886</v>
      </c>
      <c r="B235" s="377"/>
      <c r="C235" s="381" t="s">
        <v>4887</v>
      </c>
      <c r="D235" s="377" t="s">
        <v>48887</v>
      </c>
      <c r="E235" s="400">
        <v>50.85</v>
      </c>
    </row>
    <row r="236" spans="1:5" ht="90" customHeight="1">
      <c r="A236" s="398">
        <v>8735</v>
      </c>
      <c r="B236" s="399"/>
      <c r="C236" s="382" t="s">
        <v>20066</v>
      </c>
      <c r="D236" s="378"/>
      <c r="E236" s="378"/>
    </row>
    <row r="237" spans="1:5" ht="22.5" customHeight="1">
      <c r="A237" s="377" t="s">
        <v>4878</v>
      </c>
      <c r="B237" s="377"/>
      <c r="C237" s="381" t="s">
        <v>4879</v>
      </c>
      <c r="D237" s="377" t="s">
        <v>48887</v>
      </c>
      <c r="E237" s="400">
        <v>41.94</v>
      </c>
    </row>
    <row r="238" spans="1:5" ht="22.5" customHeight="1">
      <c r="A238" s="377" t="s">
        <v>4880</v>
      </c>
      <c r="B238" s="377"/>
      <c r="C238" s="381" t="s">
        <v>4881</v>
      </c>
      <c r="D238" s="377" t="s">
        <v>48887</v>
      </c>
      <c r="E238" s="397">
        <v>2.84</v>
      </c>
    </row>
    <row r="239" spans="1:5" ht="52.5" customHeight="1">
      <c r="A239" s="377" t="s">
        <v>4882</v>
      </c>
      <c r="B239" s="377"/>
      <c r="C239" s="381" t="s">
        <v>4883</v>
      </c>
      <c r="D239" s="377" t="s">
        <v>48887</v>
      </c>
      <c r="E239" s="397">
        <v>2.63</v>
      </c>
    </row>
    <row r="240" spans="1:5" ht="15.75" customHeight="1">
      <c r="A240" s="377" t="s">
        <v>4884</v>
      </c>
      <c r="B240" s="377"/>
      <c r="C240" s="381" t="s">
        <v>4885</v>
      </c>
      <c r="D240" s="377" t="s">
        <v>48887</v>
      </c>
      <c r="E240" s="400">
        <v>61.26</v>
      </c>
    </row>
    <row r="241" spans="1:5" ht="45" customHeight="1">
      <c r="A241" s="377" t="s">
        <v>4922</v>
      </c>
      <c r="B241" s="377"/>
      <c r="C241" s="381" t="s">
        <v>4923</v>
      </c>
      <c r="D241" s="377" t="s">
        <v>48887</v>
      </c>
      <c r="E241" s="400">
        <v>41.94</v>
      </c>
    </row>
    <row r="242" spans="1:5" ht="37.5" customHeight="1">
      <c r="A242" s="377" t="s">
        <v>4924</v>
      </c>
      <c r="B242" s="377"/>
      <c r="C242" s="381" t="s">
        <v>4925</v>
      </c>
      <c r="D242" s="377" t="s">
        <v>48887</v>
      </c>
      <c r="E242" s="400">
        <v>61.26</v>
      </c>
    </row>
    <row r="243" spans="1:5" ht="36" customHeight="1">
      <c r="A243" s="398">
        <v>8736</v>
      </c>
      <c r="B243" s="399"/>
      <c r="C243" s="382" t="s">
        <v>20067</v>
      </c>
      <c r="D243" s="378"/>
      <c r="E243" s="378"/>
    </row>
    <row r="244" spans="1:5" ht="22.5" customHeight="1">
      <c r="A244" s="377" t="s">
        <v>4918</v>
      </c>
      <c r="B244" s="377"/>
      <c r="C244" s="381" t="s">
        <v>4919</v>
      </c>
      <c r="D244" s="377" t="s">
        <v>48884</v>
      </c>
      <c r="E244" s="400">
        <v>91.03</v>
      </c>
    </row>
    <row r="245" spans="1:5" ht="45" customHeight="1">
      <c r="A245" s="377" t="s">
        <v>4920</v>
      </c>
      <c r="B245" s="377"/>
      <c r="C245" s="381" t="s">
        <v>4921</v>
      </c>
      <c r="D245" s="377" t="s">
        <v>48884</v>
      </c>
      <c r="E245" s="400">
        <v>55.43</v>
      </c>
    </row>
    <row r="246" spans="1:5" ht="15.75" customHeight="1">
      <c r="A246" s="398">
        <v>8666</v>
      </c>
      <c r="B246" s="399"/>
      <c r="C246" s="382" t="s">
        <v>20068</v>
      </c>
      <c r="D246" s="378"/>
      <c r="E246" s="378"/>
    </row>
    <row r="247" spans="1:5" ht="33.75" customHeight="1">
      <c r="A247" s="398">
        <v>8737</v>
      </c>
      <c r="B247" s="399"/>
      <c r="C247" s="382" t="s">
        <v>20069</v>
      </c>
      <c r="D247" s="378"/>
      <c r="E247" s="378"/>
    </row>
    <row r="248" spans="1:5" ht="33.75" customHeight="1">
      <c r="A248" s="377" t="s">
        <v>2591</v>
      </c>
      <c r="B248" s="377"/>
      <c r="C248" s="381" t="s">
        <v>2592</v>
      </c>
      <c r="D248" s="377" t="s">
        <v>139</v>
      </c>
      <c r="E248" s="400">
        <v>20.72</v>
      </c>
    </row>
    <row r="249" spans="1:5" ht="22.5" customHeight="1">
      <c r="A249" s="377" t="s">
        <v>2593</v>
      </c>
      <c r="B249" s="377"/>
      <c r="C249" s="381" t="s">
        <v>2594</v>
      </c>
      <c r="D249" s="377" t="s">
        <v>139</v>
      </c>
      <c r="E249" s="400">
        <v>27.03</v>
      </c>
    </row>
    <row r="250" spans="1:5" ht="49.5" customHeight="1">
      <c r="A250" s="377" t="s">
        <v>25</v>
      </c>
      <c r="B250" s="377"/>
      <c r="C250" s="381" t="s">
        <v>2595</v>
      </c>
      <c r="D250" s="377" t="s">
        <v>139</v>
      </c>
      <c r="E250" s="400">
        <v>36.04</v>
      </c>
    </row>
    <row r="251" spans="1:5" ht="45" customHeight="1">
      <c r="A251" s="377" t="s">
        <v>2596</v>
      </c>
      <c r="B251" s="377"/>
      <c r="C251" s="381" t="s">
        <v>2597</v>
      </c>
      <c r="D251" s="377" t="s">
        <v>139</v>
      </c>
      <c r="E251" s="400">
        <v>54.06</v>
      </c>
    </row>
    <row r="252" spans="1:5" ht="15.75" customHeight="1">
      <c r="A252" s="398">
        <v>8738</v>
      </c>
      <c r="B252" s="399"/>
      <c r="C252" s="382" t="s">
        <v>20070</v>
      </c>
      <c r="D252" s="378"/>
      <c r="E252" s="378"/>
    </row>
    <row r="253" spans="1:5" ht="15.75" customHeight="1">
      <c r="A253" s="377" t="s">
        <v>2485</v>
      </c>
      <c r="B253" s="377"/>
      <c r="C253" s="381" t="s">
        <v>2486</v>
      </c>
      <c r="D253" s="377" t="s">
        <v>157</v>
      </c>
      <c r="E253" s="401">
        <v>146.37</v>
      </c>
    </row>
    <row r="254" spans="1:5" ht="22.5" customHeight="1">
      <c r="A254" s="377" t="s">
        <v>2487</v>
      </c>
      <c r="B254" s="377"/>
      <c r="C254" s="381" t="s">
        <v>2488</v>
      </c>
      <c r="D254" s="377" t="s">
        <v>157</v>
      </c>
      <c r="E254" s="400">
        <v>99.32</v>
      </c>
    </row>
    <row r="255" spans="1:5" ht="15.75" customHeight="1">
      <c r="A255" s="377" t="s">
        <v>2489</v>
      </c>
      <c r="B255" s="377"/>
      <c r="C255" s="381" t="s">
        <v>2490</v>
      </c>
      <c r="D255" s="377" t="s">
        <v>157</v>
      </c>
      <c r="E255" s="401">
        <v>145.65</v>
      </c>
    </row>
    <row r="256" spans="1:5" ht="33.75" customHeight="1">
      <c r="A256" s="377" t="s">
        <v>2491</v>
      </c>
      <c r="B256" s="377"/>
      <c r="C256" s="381" t="s">
        <v>2492</v>
      </c>
      <c r="D256" s="377" t="s">
        <v>157</v>
      </c>
      <c r="E256" s="400">
        <v>98.35</v>
      </c>
    </row>
    <row r="257" spans="1:5" ht="22.5" customHeight="1">
      <c r="A257" s="377" t="s">
        <v>2493</v>
      </c>
      <c r="B257" s="377"/>
      <c r="C257" s="381" t="s">
        <v>2494</v>
      </c>
      <c r="D257" s="377" t="s">
        <v>157</v>
      </c>
      <c r="E257" s="400">
        <v>51.33</v>
      </c>
    </row>
    <row r="258" spans="1:5" ht="22.5" customHeight="1">
      <c r="A258" s="377" t="s">
        <v>2495</v>
      </c>
      <c r="B258" s="377"/>
      <c r="C258" s="381" t="s">
        <v>2496</v>
      </c>
      <c r="D258" s="377" t="s">
        <v>139</v>
      </c>
      <c r="E258" s="401">
        <v>290.27999999999997</v>
      </c>
    </row>
    <row r="259" spans="1:5" ht="22.5" customHeight="1">
      <c r="A259" s="377" t="s">
        <v>2497</v>
      </c>
      <c r="B259" s="377"/>
      <c r="C259" s="381" t="s">
        <v>2498</v>
      </c>
      <c r="D259" s="377" t="s">
        <v>139</v>
      </c>
      <c r="E259" s="401">
        <v>371.53</v>
      </c>
    </row>
    <row r="260" spans="1:5" ht="15.75" customHeight="1">
      <c r="A260" s="377" t="s">
        <v>2499</v>
      </c>
      <c r="B260" s="377"/>
      <c r="C260" s="381" t="s">
        <v>2500</v>
      </c>
      <c r="D260" s="377" t="s">
        <v>139</v>
      </c>
      <c r="E260" s="401">
        <v>174.78</v>
      </c>
    </row>
    <row r="261" spans="1:5" ht="22.5" customHeight="1">
      <c r="A261" s="377" t="s">
        <v>2501</v>
      </c>
      <c r="B261" s="377"/>
      <c r="C261" s="381" t="s">
        <v>2502</v>
      </c>
      <c r="D261" s="377" t="s">
        <v>139</v>
      </c>
      <c r="E261" s="401">
        <v>204.09</v>
      </c>
    </row>
    <row r="262" spans="1:5" ht="22.5" customHeight="1">
      <c r="A262" s="377" t="s">
        <v>2503</v>
      </c>
      <c r="B262" s="377"/>
      <c r="C262" s="381" t="s">
        <v>2504</v>
      </c>
      <c r="D262" s="377" t="s">
        <v>139</v>
      </c>
      <c r="E262" s="401">
        <v>250.47</v>
      </c>
    </row>
    <row r="263" spans="1:5" ht="22.5" customHeight="1">
      <c r="A263" s="377" t="s">
        <v>2505</v>
      </c>
      <c r="B263" s="377"/>
      <c r="C263" s="381" t="s">
        <v>2506</v>
      </c>
      <c r="D263" s="377" t="s">
        <v>157</v>
      </c>
      <c r="E263" s="400">
        <v>88.25</v>
      </c>
    </row>
    <row r="264" spans="1:5" ht="22.5" customHeight="1">
      <c r="A264" s="377" t="s">
        <v>2507</v>
      </c>
      <c r="B264" s="377"/>
      <c r="C264" s="381" t="s">
        <v>2508</v>
      </c>
      <c r="D264" s="377" t="s">
        <v>157</v>
      </c>
      <c r="E264" s="400">
        <v>67.95</v>
      </c>
    </row>
    <row r="265" spans="1:5" ht="35.25" customHeight="1">
      <c r="A265" s="377" t="s">
        <v>2509</v>
      </c>
      <c r="B265" s="377"/>
      <c r="C265" s="381" t="s">
        <v>2510</v>
      </c>
      <c r="D265" s="377" t="s">
        <v>157</v>
      </c>
      <c r="E265" s="400">
        <v>76.36</v>
      </c>
    </row>
    <row r="266" spans="1:5" ht="45" customHeight="1">
      <c r="A266" s="377" t="s">
        <v>20071</v>
      </c>
      <c r="B266" s="377"/>
      <c r="C266" s="381" t="s">
        <v>20072</v>
      </c>
      <c r="D266" s="377" t="s">
        <v>139</v>
      </c>
      <c r="E266" s="401">
        <v>207.76</v>
      </c>
    </row>
    <row r="267" spans="1:5" ht="45" customHeight="1">
      <c r="A267" s="377" t="s">
        <v>2514</v>
      </c>
      <c r="B267" s="377"/>
      <c r="C267" s="381" t="s">
        <v>2515</v>
      </c>
      <c r="D267" s="377" t="s">
        <v>48887</v>
      </c>
      <c r="E267" s="401">
        <v>285.07</v>
      </c>
    </row>
    <row r="268" spans="1:5" ht="56.25" customHeight="1">
      <c r="A268" s="377" t="s">
        <v>2516</v>
      </c>
      <c r="B268" s="377"/>
      <c r="C268" s="381" t="s">
        <v>2517</v>
      </c>
      <c r="D268" s="377" t="s">
        <v>139</v>
      </c>
      <c r="E268" s="401">
        <v>178.51</v>
      </c>
    </row>
    <row r="269" spans="1:5" ht="15.75" customHeight="1">
      <c r="A269" s="377" t="s">
        <v>2518</v>
      </c>
      <c r="B269" s="377"/>
      <c r="C269" s="381" t="s">
        <v>2519</v>
      </c>
      <c r="D269" s="377" t="s">
        <v>139</v>
      </c>
      <c r="E269" s="401">
        <v>239.68</v>
      </c>
    </row>
    <row r="270" spans="1:5" ht="67.5" customHeight="1">
      <c r="A270" s="377" t="s">
        <v>2520</v>
      </c>
      <c r="B270" s="377"/>
      <c r="C270" s="381" t="s">
        <v>2521</v>
      </c>
      <c r="D270" s="377" t="s">
        <v>139</v>
      </c>
      <c r="E270" s="401">
        <v>284.7</v>
      </c>
    </row>
    <row r="271" spans="1:5" ht="56.25" customHeight="1">
      <c r="A271" s="377" t="s">
        <v>2522</v>
      </c>
      <c r="B271" s="377"/>
      <c r="C271" s="381" t="s">
        <v>2523</v>
      </c>
      <c r="D271" s="377" t="s">
        <v>139</v>
      </c>
      <c r="E271" s="401">
        <v>318.98</v>
      </c>
    </row>
    <row r="272" spans="1:5" ht="67.5" customHeight="1">
      <c r="A272" s="377" t="s">
        <v>2524</v>
      </c>
      <c r="B272" s="377"/>
      <c r="C272" s="381" t="s">
        <v>2525</v>
      </c>
      <c r="D272" s="377" t="s">
        <v>139</v>
      </c>
      <c r="E272" s="401">
        <v>339.75</v>
      </c>
    </row>
    <row r="273" spans="1:5" ht="56.25" customHeight="1">
      <c r="A273" s="377" t="s">
        <v>2526</v>
      </c>
      <c r="B273" s="377"/>
      <c r="C273" s="381" t="s">
        <v>2527</v>
      </c>
      <c r="D273" s="377" t="s">
        <v>139</v>
      </c>
      <c r="E273" s="401">
        <v>377.06</v>
      </c>
    </row>
    <row r="274" spans="1:5" ht="67.5" customHeight="1">
      <c r="A274" s="377" t="s">
        <v>2528</v>
      </c>
      <c r="B274" s="377"/>
      <c r="C274" s="381" t="s">
        <v>2529</v>
      </c>
      <c r="D274" s="377" t="s">
        <v>139</v>
      </c>
      <c r="E274" s="401">
        <v>500.6</v>
      </c>
    </row>
    <row r="275" spans="1:5" ht="56.25" customHeight="1">
      <c r="A275" s="377" t="s">
        <v>2530</v>
      </c>
      <c r="B275" s="377"/>
      <c r="C275" s="381" t="s">
        <v>2531</v>
      </c>
      <c r="D275" s="377" t="s">
        <v>139</v>
      </c>
      <c r="E275" s="401">
        <v>144.26</v>
      </c>
    </row>
    <row r="276" spans="1:5" ht="67.5" customHeight="1">
      <c r="A276" s="377" t="s">
        <v>2532</v>
      </c>
      <c r="B276" s="377"/>
      <c r="C276" s="381" t="s">
        <v>20073</v>
      </c>
      <c r="D276" s="377" t="s">
        <v>139</v>
      </c>
      <c r="E276" s="401">
        <v>151.97999999999999</v>
      </c>
    </row>
    <row r="277" spans="1:5" ht="56.25" customHeight="1">
      <c r="A277" s="377" t="s">
        <v>2533</v>
      </c>
      <c r="B277" s="377"/>
      <c r="C277" s="381" t="s">
        <v>2534</v>
      </c>
      <c r="D277" s="377" t="s">
        <v>139</v>
      </c>
      <c r="E277" s="401">
        <v>182.94</v>
      </c>
    </row>
    <row r="278" spans="1:5" ht="45" customHeight="1">
      <c r="A278" s="377" t="s">
        <v>2535</v>
      </c>
      <c r="B278" s="377"/>
      <c r="C278" s="381" t="s">
        <v>2536</v>
      </c>
      <c r="D278" s="377" t="s">
        <v>139</v>
      </c>
      <c r="E278" s="401">
        <v>204.69</v>
      </c>
    </row>
    <row r="279" spans="1:5" ht="45" customHeight="1">
      <c r="A279" s="377" t="s">
        <v>2537</v>
      </c>
      <c r="B279" s="377"/>
      <c r="C279" s="381" t="s">
        <v>2538</v>
      </c>
      <c r="D279" s="377" t="s">
        <v>139</v>
      </c>
      <c r="E279" s="401">
        <v>221.33</v>
      </c>
    </row>
    <row r="280" spans="1:5" ht="33.75" customHeight="1">
      <c r="A280" s="377" t="s">
        <v>2539</v>
      </c>
      <c r="B280" s="377"/>
      <c r="C280" s="381" t="s">
        <v>2540</v>
      </c>
      <c r="D280" s="377" t="s">
        <v>139</v>
      </c>
      <c r="E280" s="401">
        <v>267.76</v>
      </c>
    </row>
    <row r="281" spans="1:5" ht="22.5" customHeight="1">
      <c r="A281" s="377" t="s">
        <v>2541</v>
      </c>
      <c r="B281" s="377"/>
      <c r="C281" s="381" t="s">
        <v>2542</v>
      </c>
      <c r="D281" s="377" t="s">
        <v>139</v>
      </c>
      <c r="E281" s="401">
        <v>309.2</v>
      </c>
    </row>
    <row r="282" spans="1:5" ht="45" customHeight="1">
      <c r="A282" s="377" t="s">
        <v>2543</v>
      </c>
      <c r="B282" s="377"/>
      <c r="C282" s="381" t="s">
        <v>2544</v>
      </c>
      <c r="D282" s="377" t="s">
        <v>139</v>
      </c>
      <c r="E282" s="401">
        <v>251.53</v>
      </c>
    </row>
    <row r="283" spans="1:5" ht="45" customHeight="1">
      <c r="A283" s="377" t="s">
        <v>2545</v>
      </c>
      <c r="B283" s="377"/>
      <c r="C283" s="381" t="s">
        <v>2546</v>
      </c>
      <c r="D283" s="377" t="s">
        <v>139</v>
      </c>
      <c r="E283" s="401">
        <v>119.9</v>
      </c>
    </row>
    <row r="284" spans="1:5" ht="15.75" customHeight="1">
      <c r="A284" s="377" t="s">
        <v>2547</v>
      </c>
      <c r="B284" s="377"/>
      <c r="C284" s="381" t="s">
        <v>2548</v>
      </c>
      <c r="D284" s="377" t="s">
        <v>139</v>
      </c>
      <c r="E284" s="401">
        <v>287.31</v>
      </c>
    </row>
    <row r="285" spans="1:5" ht="15.75" customHeight="1">
      <c r="A285" s="377" t="s">
        <v>2549</v>
      </c>
      <c r="B285" s="377"/>
      <c r="C285" s="381" t="s">
        <v>2550</v>
      </c>
      <c r="D285" s="377" t="s">
        <v>139</v>
      </c>
      <c r="E285" s="401">
        <v>137.41</v>
      </c>
    </row>
    <row r="286" spans="1:5" ht="22.5" customHeight="1">
      <c r="A286" s="377" t="s">
        <v>2551</v>
      </c>
      <c r="B286" s="377"/>
      <c r="C286" s="381" t="s">
        <v>2552</v>
      </c>
      <c r="D286" s="377" t="s">
        <v>139</v>
      </c>
      <c r="E286" s="401">
        <v>310.02</v>
      </c>
    </row>
    <row r="287" spans="1:5" ht="44.25" customHeight="1">
      <c r="A287" s="377" t="s">
        <v>2553</v>
      </c>
      <c r="B287" s="377"/>
      <c r="C287" s="381" t="s">
        <v>2554</v>
      </c>
      <c r="D287" s="377" t="s">
        <v>139</v>
      </c>
      <c r="E287" s="401">
        <v>148.68</v>
      </c>
    </row>
    <row r="288" spans="1:5" ht="44.25" customHeight="1">
      <c r="A288" s="377" t="s">
        <v>2555</v>
      </c>
      <c r="B288" s="377"/>
      <c r="C288" s="381" t="s">
        <v>2556</v>
      </c>
      <c r="D288" s="377" t="s">
        <v>139</v>
      </c>
      <c r="E288" s="401">
        <v>354.98</v>
      </c>
    </row>
    <row r="289" spans="1:5" ht="56.25" customHeight="1">
      <c r="A289" s="377" t="s">
        <v>2557</v>
      </c>
      <c r="B289" s="377"/>
      <c r="C289" s="381" t="s">
        <v>2558</v>
      </c>
      <c r="D289" s="377" t="s">
        <v>139</v>
      </c>
      <c r="E289" s="401">
        <v>171.06</v>
      </c>
    </row>
    <row r="290" spans="1:5" ht="22.5" customHeight="1">
      <c r="A290" s="377" t="s">
        <v>2559</v>
      </c>
      <c r="B290" s="377"/>
      <c r="C290" s="381" t="s">
        <v>2560</v>
      </c>
      <c r="D290" s="377" t="s">
        <v>139</v>
      </c>
      <c r="E290" s="401">
        <v>414.88</v>
      </c>
    </row>
    <row r="291" spans="1:5" ht="22.5" customHeight="1">
      <c r="A291" s="377" t="s">
        <v>2561</v>
      </c>
      <c r="B291" s="377"/>
      <c r="C291" s="381" t="s">
        <v>2562</v>
      </c>
      <c r="D291" s="377" t="s">
        <v>139</v>
      </c>
      <c r="E291" s="401">
        <v>200.48</v>
      </c>
    </row>
    <row r="292" spans="1:5" ht="22.5" customHeight="1">
      <c r="A292" s="377" t="s">
        <v>34922</v>
      </c>
      <c r="B292" s="377"/>
      <c r="C292" s="381" t="s">
        <v>34923</v>
      </c>
      <c r="D292" s="377" t="s">
        <v>139</v>
      </c>
      <c r="E292" s="400">
        <v>33.799999999999997</v>
      </c>
    </row>
    <row r="293" spans="1:5" ht="22.5" customHeight="1">
      <c r="A293" s="377" t="s">
        <v>2563</v>
      </c>
      <c r="B293" s="377"/>
      <c r="C293" s="381" t="s">
        <v>34924</v>
      </c>
      <c r="D293" s="377" t="s">
        <v>139</v>
      </c>
      <c r="E293" s="400">
        <v>47.81</v>
      </c>
    </row>
    <row r="294" spans="1:5" ht="45" customHeight="1">
      <c r="A294" s="377" t="s">
        <v>2564</v>
      </c>
      <c r="B294" s="377"/>
      <c r="C294" s="381" t="s">
        <v>34925</v>
      </c>
      <c r="D294" s="377" t="s">
        <v>139</v>
      </c>
      <c r="E294" s="400">
        <v>65.97</v>
      </c>
    </row>
    <row r="295" spans="1:5" ht="33.75" customHeight="1">
      <c r="A295" s="377" t="s">
        <v>2565</v>
      </c>
      <c r="B295" s="377"/>
      <c r="C295" s="381" t="s">
        <v>34926</v>
      </c>
      <c r="D295" s="377" t="s">
        <v>139</v>
      </c>
      <c r="E295" s="400">
        <v>88.16</v>
      </c>
    </row>
    <row r="296" spans="1:5" ht="78.75" customHeight="1">
      <c r="A296" s="377" t="s">
        <v>2566</v>
      </c>
      <c r="B296" s="377"/>
      <c r="C296" s="381" t="s">
        <v>34927</v>
      </c>
      <c r="D296" s="377" t="s">
        <v>139</v>
      </c>
      <c r="E296" s="401">
        <v>144.63999999999999</v>
      </c>
    </row>
    <row r="297" spans="1:5" ht="45" customHeight="1">
      <c r="A297" s="377" t="s">
        <v>34928</v>
      </c>
      <c r="B297" s="377"/>
      <c r="C297" s="381" t="s">
        <v>34929</v>
      </c>
      <c r="D297" s="377" t="s">
        <v>139</v>
      </c>
      <c r="E297" s="400">
        <v>38.51</v>
      </c>
    </row>
    <row r="298" spans="1:5" ht="45" customHeight="1">
      <c r="A298" s="377" t="s">
        <v>2511</v>
      </c>
      <c r="B298" s="377"/>
      <c r="C298" s="381" t="s">
        <v>34930</v>
      </c>
      <c r="D298" s="377" t="s">
        <v>139</v>
      </c>
      <c r="E298" s="400">
        <v>69.22</v>
      </c>
    </row>
    <row r="299" spans="1:5" ht="45" customHeight="1">
      <c r="A299" s="377" t="s">
        <v>34931</v>
      </c>
      <c r="B299" s="377"/>
      <c r="C299" s="381" t="s">
        <v>34932</v>
      </c>
      <c r="D299" s="377" t="s">
        <v>139</v>
      </c>
      <c r="E299" s="400">
        <v>40.770000000000003</v>
      </c>
    </row>
    <row r="300" spans="1:5" ht="22.5" customHeight="1">
      <c r="A300" s="377" t="s">
        <v>2512</v>
      </c>
      <c r="B300" s="377"/>
      <c r="C300" s="381" t="s">
        <v>34933</v>
      </c>
      <c r="D300" s="377" t="s">
        <v>139</v>
      </c>
      <c r="E300" s="400">
        <v>91.09</v>
      </c>
    </row>
    <row r="301" spans="1:5" ht="22.5" customHeight="1">
      <c r="A301" s="377" t="s">
        <v>34934</v>
      </c>
      <c r="B301" s="377"/>
      <c r="C301" s="381" t="s">
        <v>34935</v>
      </c>
      <c r="D301" s="377" t="s">
        <v>139</v>
      </c>
      <c r="E301" s="400">
        <v>42.35</v>
      </c>
    </row>
    <row r="302" spans="1:5" ht="22.5" customHeight="1">
      <c r="A302" s="377" t="s">
        <v>2513</v>
      </c>
      <c r="B302" s="377"/>
      <c r="C302" s="381" t="s">
        <v>34936</v>
      </c>
      <c r="D302" s="377" t="s">
        <v>139</v>
      </c>
      <c r="E302" s="401">
        <v>113.32</v>
      </c>
    </row>
    <row r="303" spans="1:5" ht="22.5" customHeight="1">
      <c r="A303" s="377" t="s">
        <v>34937</v>
      </c>
      <c r="B303" s="377"/>
      <c r="C303" s="381" t="s">
        <v>34938</v>
      </c>
      <c r="D303" s="377" t="s">
        <v>139</v>
      </c>
      <c r="E303" s="400">
        <v>44.57</v>
      </c>
    </row>
    <row r="304" spans="1:5" ht="22.5" customHeight="1">
      <c r="A304" s="377" t="s">
        <v>34939</v>
      </c>
      <c r="B304" s="377"/>
      <c r="C304" s="381" t="s">
        <v>34940</v>
      </c>
      <c r="D304" s="377" t="s">
        <v>139</v>
      </c>
      <c r="E304" s="401">
        <v>135.04</v>
      </c>
    </row>
    <row r="305" spans="1:5" ht="22.5" customHeight="1">
      <c r="A305" s="377" t="s">
        <v>2567</v>
      </c>
      <c r="B305" s="377"/>
      <c r="C305" s="381" t="s">
        <v>2568</v>
      </c>
      <c r="D305" s="377" t="s">
        <v>48885</v>
      </c>
      <c r="E305" s="402">
        <v>1040.4000000000001</v>
      </c>
    </row>
    <row r="306" spans="1:5" ht="22.5" customHeight="1">
      <c r="A306" s="377" t="s">
        <v>2569</v>
      </c>
      <c r="B306" s="377"/>
      <c r="C306" s="381" t="s">
        <v>2570</v>
      </c>
      <c r="D306" s="377" t="s">
        <v>48885</v>
      </c>
      <c r="E306" s="402">
        <v>1568.25</v>
      </c>
    </row>
    <row r="307" spans="1:5" ht="22.5" customHeight="1">
      <c r="A307" s="377" t="s">
        <v>2571</v>
      </c>
      <c r="B307" s="377"/>
      <c r="C307" s="381" t="s">
        <v>2572</v>
      </c>
      <c r="D307" s="377" t="s">
        <v>48885</v>
      </c>
      <c r="E307" s="402">
        <v>6828.9</v>
      </c>
    </row>
    <row r="308" spans="1:5" ht="33.75" customHeight="1">
      <c r="A308" s="377" t="s">
        <v>2573</v>
      </c>
      <c r="B308" s="377"/>
      <c r="C308" s="381" t="s">
        <v>2574</v>
      </c>
      <c r="D308" s="377" t="s">
        <v>48885</v>
      </c>
      <c r="E308" s="402">
        <v>9409.5</v>
      </c>
    </row>
    <row r="309" spans="1:5" ht="33.75" customHeight="1">
      <c r="A309" s="377" t="s">
        <v>2575</v>
      </c>
      <c r="B309" s="377"/>
      <c r="C309" s="381" t="s">
        <v>2576</v>
      </c>
      <c r="D309" s="377" t="s">
        <v>48885</v>
      </c>
      <c r="E309" s="402">
        <v>5202</v>
      </c>
    </row>
    <row r="310" spans="1:5" ht="45" customHeight="1">
      <c r="A310" s="377" t="s">
        <v>2577</v>
      </c>
      <c r="B310" s="377"/>
      <c r="C310" s="381" t="s">
        <v>2578</v>
      </c>
      <c r="D310" s="377" t="s">
        <v>48885</v>
      </c>
      <c r="E310" s="402">
        <v>6729.45</v>
      </c>
    </row>
    <row r="311" spans="1:5" ht="22.5" customHeight="1">
      <c r="A311" s="377" t="s">
        <v>2579</v>
      </c>
      <c r="B311" s="377"/>
      <c r="C311" s="381" t="s">
        <v>2580</v>
      </c>
      <c r="D311" s="377" t="s">
        <v>48885</v>
      </c>
      <c r="E311" s="403">
        <v>10403.75</v>
      </c>
    </row>
    <row r="312" spans="1:5" ht="22.5" customHeight="1">
      <c r="A312" s="377" t="s">
        <v>2581</v>
      </c>
      <c r="B312" s="377"/>
      <c r="C312" s="381" t="s">
        <v>2582</v>
      </c>
      <c r="D312" s="377" t="s">
        <v>48885</v>
      </c>
      <c r="E312" s="403">
        <v>14113.57</v>
      </c>
    </row>
    <row r="313" spans="1:5" ht="22.5" customHeight="1">
      <c r="A313" s="377" t="s">
        <v>2583</v>
      </c>
      <c r="B313" s="377"/>
      <c r="C313" s="381" t="s">
        <v>2584</v>
      </c>
      <c r="D313" s="377" t="s">
        <v>48885</v>
      </c>
      <c r="E313" s="402">
        <v>9409.5</v>
      </c>
    </row>
    <row r="314" spans="1:5" ht="22.5" customHeight="1">
      <c r="A314" s="377" t="s">
        <v>2585</v>
      </c>
      <c r="B314" s="377"/>
      <c r="C314" s="381" t="s">
        <v>2586</v>
      </c>
      <c r="D314" s="377" t="s">
        <v>48885</v>
      </c>
      <c r="E314" s="403">
        <v>12483.6</v>
      </c>
    </row>
    <row r="315" spans="1:5" ht="15.75" customHeight="1">
      <c r="A315" s="377" t="s">
        <v>2587</v>
      </c>
      <c r="B315" s="377"/>
      <c r="C315" s="381" t="s">
        <v>2588</v>
      </c>
      <c r="D315" s="377" t="s">
        <v>48885</v>
      </c>
      <c r="E315" s="402">
        <v>6795.42</v>
      </c>
    </row>
    <row r="316" spans="1:5" ht="15.75" customHeight="1">
      <c r="A316" s="377" t="s">
        <v>2589</v>
      </c>
      <c r="B316" s="377"/>
      <c r="C316" s="381" t="s">
        <v>2590</v>
      </c>
      <c r="D316" s="377" t="s">
        <v>48885</v>
      </c>
      <c r="E316" s="402">
        <v>9501.75</v>
      </c>
    </row>
    <row r="317" spans="1:5" ht="15.75" customHeight="1">
      <c r="A317" s="377" t="s">
        <v>2598</v>
      </c>
      <c r="B317" s="377"/>
      <c r="C317" s="381" t="s">
        <v>2599</v>
      </c>
      <c r="D317" s="377" t="s">
        <v>139</v>
      </c>
      <c r="E317" s="400">
        <v>22.77</v>
      </c>
    </row>
    <row r="318" spans="1:5" ht="15.75" customHeight="1">
      <c r="A318" s="377" t="s">
        <v>2600</v>
      </c>
      <c r="B318" s="377"/>
      <c r="C318" s="381" t="s">
        <v>2601</v>
      </c>
      <c r="D318" s="377" t="s">
        <v>139</v>
      </c>
      <c r="E318" s="400">
        <v>31.62</v>
      </c>
    </row>
    <row r="319" spans="1:5" ht="15.75" customHeight="1">
      <c r="A319" s="377" t="s">
        <v>2602</v>
      </c>
      <c r="B319" s="377"/>
      <c r="C319" s="381" t="s">
        <v>2603</v>
      </c>
      <c r="D319" s="377" t="s">
        <v>139</v>
      </c>
      <c r="E319" s="400">
        <v>35.869999999999997</v>
      </c>
    </row>
    <row r="320" spans="1:5" ht="15.75" customHeight="1">
      <c r="A320" s="377" t="s">
        <v>2604</v>
      </c>
      <c r="B320" s="377"/>
      <c r="C320" s="381" t="s">
        <v>2605</v>
      </c>
      <c r="D320" s="377" t="s">
        <v>139</v>
      </c>
      <c r="E320" s="400">
        <v>43.12</v>
      </c>
    </row>
    <row r="321" spans="1:5" ht="33.75" customHeight="1">
      <c r="A321" s="377" t="s">
        <v>2606</v>
      </c>
      <c r="B321" s="377"/>
      <c r="C321" s="381" t="s">
        <v>2607</v>
      </c>
      <c r="D321" s="377" t="s">
        <v>139</v>
      </c>
      <c r="E321" s="400">
        <v>45.55</v>
      </c>
    </row>
    <row r="322" spans="1:5" ht="51" customHeight="1">
      <c r="A322" s="377" t="s">
        <v>2608</v>
      </c>
      <c r="B322" s="377"/>
      <c r="C322" s="381" t="s">
        <v>2609</v>
      </c>
      <c r="D322" s="377" t="s">
        <v>139</v>
      </c>
      <c r="E322" s="400">
        <v>54.61</v>
      </c>
    </row>
    <row r="323" spans="1:5" ht="45.75" customHeight="1">
      <c r="A323" s="398">
        <v>8739</v>
      </c>
      <c r="B323" s="399"/>
      <c r="C323" s="382" t="s">
        <v>3614</v>
      </c>
      <c r="D323" s="378"/>
      <c r="E323" s="378"/>
    </row>
    <row r="324" spans="1:5" ht="33.75" customHeight="1">
      <c r="A324" s="377" t="s">
        <v>2616</v>
      </c>
      <c r="B324" s="377"/>
      <c r="C324" s="381" t="s">
        <v>2617</v>
      </c>
      <c r="D324" s="377" t="s">
        <v>48884</v>
      </c>
      <c r="E324" s="400">
        <v>72.42</v>
      </c>
    </row>
    <row r="325" spans="1:5" ht="33.75" customHeight="1">
      <c r="A325" s="377" t="s">
        <v>2618</v>
      </c>
      <c r="B325" s="377"/>
      <c r="C325" s="381" t="s">
        <v>2619</v>
      </c>
      <c r="D325" s="377" t="s">
        <v>48884</v>
      </c>
      <c r="E325" s="400">
        <v>63.42</v>
      </c>
    </row>
    <row r="326" spans="1:5" ht="70.5" customHeight="1">
      <c r="A326" s="377" t="s">
        <v>2620</v>
      </c>
      <c r="B326" s="377"/>
      <c r="C326" s="381" t="s">
        <v>2621</v>
      </c>
      <c r="D326" s="377" t="s">
        <v>48884</v>
      </c>
      <c r="E326" s="400">
        <v>61.82</v>
      </c>
    </row>
    <row r="327" spans="1:5" ht="96.75" customHeight="1">
      <c r="A327" s="398">
        <v>8740</v>
      </c>
      <c r="B327" s="399"/>
      <c r="C327" s="382" t="s">
        <v>20074</v>
      </c>
      <c r="D327" s="378"/>
      <c r="E327" s="378"/>
    </row>
    <row r="328" spans="1:5" ht="33.75" customHeight="1">
      <c r="A328" s="377" t="s">
        <v>2632</v>
      </c>
      <c r="B328" s="377"/>
      <c r="C328" s="381" t="s">
        <v>2633</v>
      </c>
      <c r="D328" s="377" t="s">
        <v>48887</v>
      </c>
      <c r="E328" s="401">
        <v>555.69000000000005</v>
      </c>
    </row>
    <row r="329" spans="1:5" ht="22.5" customHeight="1">
      <c r="A329" s="377" t="s">
        <v>2634</v>
      </c>
      <c r="B329" s="377"/>
      <c r="C329" s="381" t="s">
        <v>2635</v>
      </c>
      <c r="D329" s="377" t="s">
        <v>48887</v>
      </c>
      <c r="E329" s="401">
        <v>639.59</v>
      </c>
    </row>
    <row r="330" spans="1:5" ht="63.75" customHeight="1">
      <c r="A330" s="377" t="s">
        <v>2636</v>
      </c>
      <c r="B330" s="377"/>
      <c r="C330" s="381" t="s">
        <v>2637</v>
      </c>
      <c r="D330" s="377" t="s">
        <v>48887</v>
      </c>
      <c r="E330" s="401">
        <v>569.23</v>
      </c>
    </row>
    <row r="331" spans="1:5" ht="33.75" customHeight="1">
      <c r="A331" s="377" t="s">
        <v>2638</v>
      </c>
      <c r="B331" s="377"/>
      <c r="C331" s="381" t="s">
        <v>2639</v>
      </c>
      <c r="D331" s="377" t="s">
        <v>48887</v>
      </c>
      <c r="E331" s="401">
        <v>585.72</v>
      </c>
    </row>
    <row r="332" spans="1:5" ht="22.5" customHeight="1">
      <c r="A332" s="377" t="s">
        <v>2640</v>
      </c>
      <c r="B332" s="377"/>
      <c r="C332" s="381" t="s">
        <v>2641</v>
      </c>
      <c r="D332" s="377" t="s">
        <v>48887</v>
      </c>
      <c r="E332" s="401">
        <v>602.21</v>
      </c>
    </row>
    <row r="333" spans="1:5" ht="22.5" customHeight="1">
      <c r="A333" s="377" t="s">
        <v>2642</v>
      </c>
      <c r="B333" s="377"/>
      <c r="C333" s="381" t="s">
        <v>2643</v>
      </c>
      <c r="D333" s="377" t="s">
        <v>48887</v>
      </c>
      <c r="E333" s="401">
        <v>624.99</v>
      </c>
    </row>
    <row r="334" spans="1:5" ht="33.75" customHeight="1">
      <c r="A334" s="377" t="s">
        <v>2644</v>
      </c>
      <c r="B334" s="377"/>
      <c r="C334" s="381" t="s">
        <v>2645</v>
      </c>
      <c r="D334" s="377" t="s">
        <v>48887</v>
      </c>
      <c r="E334" s="401">
        <v>568.89</v>
      </c>
    </row>
    <row r="335" spans="1:5" ht="33.75" customHeight="1">
      <c r="A335" s="377" t="s">
        <v>31</v>
      </c>
      <c r="B335" s="377"/>
      <c r="C335" s="381" t="s">
        <v>2646</v>
      </c>
      <c r="D335" s="377" t="s">
        <v>48887</v>
      </c>
      <c r="E335" s="401">
        <v>587.04</v>
      </c>
    </row>
    <row r="336" spans="1:5" ht="22.5" customHeight="1">
      <c r="A336" s="377" t="s">
        <v>2647</v>
      </c>
      <c r="B336" s="377"/>
      <c r="C336" s="381" t="s">
        <v>2648</v>
      </c>
      <c r="D336" s="377" t="s">
        <v>48887</v>
      </c>
      <c r="E336" s="401">
        <v>605.86</v>
      </c>
    </row>
    <row r="337" spans="1:5" ht="33.75" customHeight="1">
      <c r="A337" s="377" t="s">
        <v>2649</v>
      </c>
      <c r="B337" s="377"/>
      <c r="C337" s="381" t="s">
        <v>2650</v>
      </c>
      <c r="D337" s="377" t="s">
        <v>48887</v>
      </c>
      <c r="E337" s="401">
        <v>625.4</v>
      </c>
    </row>
    <row r="338" spans="1:5" ht="33.75" customHeight="1">
      <c r="A338" s="377" t="s">
        <v>2651</v>
      </c>
      <c r="B338" s="377"/>
      <c r="C338" s="381" t="s">
        <v>2652</v>
      </c>
      <c r="D338" s="377" t="s">
        <v>48887</v>
      </c>
      <c r="E338" s="401">
        <v>645.67999999999995</v>
      </c>
    </row>
    <row r="339" spans="1:5" ht="22.5" customHeight="1">
      <c r="A339" s="377" t="s">
        <v>2662</v>
      </c>
      <c r="B339" s="377"/>
      <c r="C339" s="381" t="s">
        <v>2663</v>
      </c>
      <c r="D339" s="377" t="s">
        <v>48887</v>
      </c>
      <c r="E339" s="401">
        <v>543.99</v>
      </c>
    </row>
    <row r="340" spans="1:5" ht="62.25" customHeight="1">
      <c r="A340" s="377" t="s">
        <v>2664</v>
      </c>
      <c r="B340" s="377"/>
      <c r="C340" s="381" t="s">
        <v>2665</v>
      </c>
      <c r="D340" s="377" t="s">
        <v>48887</v>
      </c>
      <c r="E340" s="401">
        <v>551.41</v>
      </c>
    </row>
    <row r="341" spans="1:5" ht="33.75" customHeight="1">
      <c r="A341" s="398">
        <v>8741</v>
      </c>
      <c r="B341" s="399"/>
      <c r="C341" s="382" t="s">
        <v>20075</v>
      </c>
      <c r="D341" s="378"/>
      <c r="E341" s="378"/>
    </row>
    <row r="342" spans="1:5" ht="33.75" customHeight="1">
      <c r="A342" s="377" t="s">
        <v>2622</v>
      </c>
      <c r="B342" s="377"/>
      <c r="C342" s="381" t="s">
        <v>2623</v>
      </c>
      <c r="D342" s="377" t="s">
        <v>48887</v>
      </c>
      <c r="E342" s="401">
        <v>598.12</v>
      </c>
    </row>
    <row r="343" spans="1:5" ht="33.75" customHeight="1">
      <c r="A343" s="377" t="s">
        <v>2624</v>
      </c>
      <c r="B343" s="377"/>
      <c r="C343" s="381" t="s">
        <v>2625</v>
      </c>
      <c r="D343" s="377" t="s">
        <v>48887</v>
      </c>
      <c r="E343" s="401">
        <v>616.29999999999995</v>
      </c>
    </row>
    <row r="344" spans="1:5" ht="33.75" customHeight="1">
      <c r="A344" s="377" t="s">
        <v>2626</v>
      </c>
      <c r="B344" s="377"/>
      <c r="C344" s="381" t="s">
        <v>2627</v>
      </c>
      <c r="D344" s="377" t="s">
        <v>48887</v>
      </c>
      <c r="E344" s="401">
        <v>655.5</v>
      </c>
    </row>
    <row r="345" spans="1:5" ht="22.5" customHeight="1">
      <c r="A345" s="377" t="s">
        <v>2628</v>
      </c>
      <c r="B345" s="377"/>
      <c r="C345" s="381" t="s">
        <v>2629</v>
      </c>
      <c r="D345" s="377" t="s">
        <v>48887</v>
      </c>
      <c r="E345" s="401">
        <v>676.3</v>
      </c>
    </row>
    <row r="346" spans="1:5" ht="22.5" customHeight="1">
      <c r="A346" s="377" t="s">
        <v>2630</v>
      </c>
      <c r="B346" s="377"/>
      <c r="C346" s="381" t="s">
        <v>2631</v>
      </c>
      <c r="D346" s="377" t="s">
        <v>48887</v>
      </c>
      <c r="E346" s="401">
        <v>712.47</v>
      </c>
    </row>
    <row r="347" spans="1:5" ht="33.75" customHeight="1">
      <c r="A347" s="377" t="s">
        <v>2653</v>
      </c>
      <c r="B347" s="377"/>
      <c r="C347" s="381" t="s">
        <v>20076</v>
      </c>
      <c r="D347" s="377" t="s">
        <v>48887</v>
      </c>
      <c r="E347" s="401">
        <v>546.99</v>
      </c>
    </row>
    <row r="348" spans="1:5" ht="22.5" customHeight="1">
      <c r="A348" s="377" t="s">
        <v>2654</v>
      </c>
      <c r="B348" s="377"/>
      <c r="C348" s="381" t="s">
        <v>2655</v>
      </c>
      <c r="D348" s="377" t="s">
        <v>48887</v>
      </c>
      <c r="E348" s="401">
        <v>565.98</v>
      </c>
    </row>
    <row r="349" spans="1:5" ht="22.5" customHeight="1">
      <c r="A349" s="377" t="s">
        <v>2656</v>
      </c>
      <c r="B349" s="377"/>
      <c r="C349" s="381" t="s">
        <v>2657</v>
      </c>
      <c r="D349" s="377" t="s">
        <v>48887</v>
      </c>
      <c r="E349" s="401">
        <v>565.29999999999995</v>
      </c>
    </row>
    <row r="350" spans="1:5" ht="33.75" customHeight="1">
      <c r="A350" s="377" t="s">
        <v>2658</v>
      </c>
      <c r="B350" s="377"/>
      <c r="C350" s="381" t="s">
        <v>2659</v>
      </c>
      <c r="D350" s="377" t="s">
        <v>48887</v>
      </c>
      <c r="E350" s="401">
        <v>587.98</v>
      </c>
    </row>
    <row r="351" spans="1:5" ht="22.5" customHeight="1">
      <c r="A351" s="377" t="s">
        <v>2660</v>
      </c>
      <c r="B351" s="377"/>
      <c r="C351" s="381" t="s">
        <v>2661</v>
      </c>
      <c r="D351" s="377" t="s">
        <v>48887</v>
      </c>
      <c r="E351" s="401">
        <v>541.89</v>
      </c>
    </row>
    <row r="352" spans="1:5" ht="33.75" customHeight="1">
      <c r="A352" s="398">
        <v>8667</v>
      </c>
      <c r="B352" s="399"/>
      <c r="C352" s="382" t="s">
        <v>20077</v>
      </c>
      <c r="D352" s="378"/>
      <c r="E352" s="378"/>
    </row>
    <row r="353" spans="1:5" ht="22.5" customHeight="1">
      <c r="A353" s="398">
        <v>8742</v>
      </c>
      <c r="B353" s="399"/>
      <c r="C353" s="382" t="s">
        <v>20078</v>
      </c>
      <c r="D353" s="378"/>
      <c r="E353" s="378"/>
    </row>
    <row r="354" spans="1:5" ht="33.75" customHeight="1">
      <c r="A354" s="377" t="s">
        <v>2610</v>
      </c>
      <c r="B354" s="377"/>
      <c r="C354" s="381" t="s">
        <v>2611</v>
      </c>
      <c r="D354" s="377" t="s">
        <v>48887</v>
      </c>
      <c r="E354" s="401">
        <v>443.72</v>
      </c>
    </row>
    <row r="355" spans="1:5" ht="22.5" customHeight="1">
      <c r="A355" s="377" t="s">
        <v>2612</v>
      </c>
      <c r="B355" s="377"/>
      <c r="C355" s="381" t="s">
        <v>2613</v>
      </c>
      <c r="D355" s="377" t="s">
        <v>48887</v>
      </c>
      <c r="E355" s="401">
        <v>384.2</v>
      </c>
    </row>
    <row r="356" spans="1:5" ht="22.5" customHeight="1">
      <c r="A356" s="377" t="s">
        <v>2614</v>
      </c>
      <c r="B356" s="377"/>
      <c r="C356" s="381" t="s">
        <v>2615</v>
      </c>
      <c r="D356" s="377" t="s">
        <v>48887</v>
      </c>
      <c r="E356" s="401">
        <v>367.97</v>
      </c>
    </row>
    <row r="357" spans="1:5" ht="71.25" customHeight="1">
      <c r="A357" s="398">
        <v>8743</v>
      </c>
      <c r="B357" s="399"/>
      <c r="C357" s="382" t="s">
        <v>20079</v>
      </c>
      <c r="D357" s="378"/>
      <c r="E357" s="378"/>
    </row>
    <row r="358" spans="1:5" ht="66" customHeight="1">
      <c r="A358" s="377" t="s">
        <v>1111</v>
      </c>
      <c r="B358" s="377"/>
      <c r="C358" s="381" t="s">
        <v>1112</v>
      </c>
      <c r="D358" s="377" t="s">
        <v>139</v>
      </c>
      <c r="E358" s="401">
        <v>114.4</v>
      </c>
    </row>
    <row r="359" spans="1:5" ht="33.75" customHeight="1">
      <c r="A359" s="377" t="s">
        <v>1113</v>
      </c>
      <c r="B359" s="377"/>
      <c r="C359" s="381" t="s">
        <v>1114</v>
      </c>
      <c r="D359" s="377" t="s">
        <v>139</v>
      </c>
      <c r="E359" s="401">
        <v>138.35</v>
      </c>
    </row>
    <row r="360" spans="1:5" ht="33.75" customHeight="1">
      <c r="A360" s="398">
        <v>8744</v>
      </c>
      <c r="B360" s="399"/>
      <c r="C360" s="382" t="s">
        <v>20080</v>
      </c>
      <c r="D360" s="378"/>
      <c r="E360" s="378"/>
    </row>
    <row r="361" spans="1:5" ht="33.75" customHeight="1">
      <c r="A361" s="377" t="s">
        <v>2666</v>
      </c>
      <c r="B361" s="377"/>
      <c r="C361" s="381" t="s">
        <v>2667</v>
      </c>
      <c r="D361" s="377" t="s">
        <v>48887</v>
      </c>
      <c r="E361" s="401">
        <v>146.53</v>
      </c>
    </row>
    <row r="362" spans="1:5" ht="22.5" customHeight="1">
      <c r="A362" s="377" t="s">
        <v>142</v>
      </c>
      <c r="B362" s="377"/>
      <c r="C362" s="381" t="s">
        <v>2668</v>
      </c>
      <c r="D362" s="377" t="s">
        <v>48887</v>
      </c>
      <c r="E362" s="401">
        <v>136.21</v>
      </c>
    </row>
    <row r="363" spans="1:5" ht="22.5" customHeight="1">
      <c r="A363" s="377" t="s">
        <v>2669</v>
      </c>
      <c r="B363" s="377"/>
      <c r="C363" s="381" t="s">
        <v>2670</v>
      </c>
      <c r="D363" s="377" t="s">
        <v>48887</v>
      </c>
      <c r="E363" s="401">
        <v>459.25</v>
      </c>
    </row>
    <row r="364" spans="1:5" ht="22.5" customHeight="1">
      <c r="A364" s="398">
        <v>8745</v>
      </c>
      <c r="B364" s="399"/>
      <c r="C364" s="382" t="s">
        <v>20081</v>
      </c>
      <c r="D364" s="378"/>
      <c r="E364" s="378"/>
    </row>
    <row r="365" spans="1:5" ht="22.5" customHeight="1">
      <c r="A365" s="377" t="s">
        <v>2224</v>
      </c>
      <c r="B365" s="377"/>
      <c r="C365" s="381" t="s">
        <v>2225</v>
      </c>
      <c r="D365" s="377" t="s">
        <v>48887</v>
      </c>
      <c r="E365" s="401">
        <v>203.37</v>
      </c>
    </row>
    <row r="366" spans="1:5" ht="45" customHeight="1">
      <c r="A366" s="377" t="s">
        <v>2226</v>
      </c>
      <c r="B366" s="377"/>
      <c r="C366" s="381" t="s">
        <v>2227</v>
      </c>
      <c r="D366" s="377" t="s">
        <v>48887</v>
      </c>
      <c r="E366" s="401">
        <v>140.52000000000001</v>
      </c>
    </row>
    <row r="367" spans="1:5" ht="22.5" customHeight="1">
      <c r="A367" s="377" t="s">
        <v>2228</v>
      </c>
      <c r="B367" s="377"/>
      <c r="C367" s="381" t="s">
        <v>2229</v>
      </c>
      <c r="D367" s="377" t="s">
        <v>157</v>
      </c>
      <c r="E367" s="400">
        <v>65.53</v>
      </c>
    </row>
    <row r="368" spans="1:5" ht="22.5" customHeight="1">
      <c r="A368" s="377" t="s">
        <v>2230</v>
      </c>
      <c r="B368" s="377"/>
      <c r="C368" s="381" t="s">
        <v>2231</v>
      </c>
      <c r="D368" s="377" t="s">
        <v>157</v>
      </c>
      <c r="E368" s="400">
        <v>65</v>
      </c>
    </row>
    <row r="369" spans="1:5" ht="22.5" customHeight="1">
      <c r="A369" s="398">
        <v>8668</v>
      </c>
      <c r="B369" s="399"/>
      <c r="C369" s="382" t="s">
        <v>20082</v>
      </c>
      <c r="D369" s="378"/>
      <c r="E369" s="378"/>
    </row>
    <row r="370" spans="1:5" ht="49.5" customHeight="1">
      <c r="A370" s="398">
        <v>8746</v>
      </c>
      <c r="B370" s="399"/>
      <c r="C370" s="382" t="s">
        <v>20083</v>
      </c>
      <c r="D370" s="378"/>
      <c r="E370" s="378"/>
    </row>
    <row r="371" spans="1:5" ht="31.5" customHeight="1">
      <c r="A371" s="377" t="s">
        <v>447</v>
      </c>
      <c r="B371" s="377"/>
      <c r="C371" s="381" t="s">
        <v>448</v>
      </c>
      <c r="D371" s="377" t="s">
        <v>48890</v>
      </c>
      <c r="E371" s="400">
        <v>24.2</v>
      </c>
    </row>
    <row r="372" spans="1:5" ht="48" customHeight="1">
      <c r="A372" s="377" t="s">
        <v>449</v>
      </c>
      <c r="B372" s="377"/>
      <c r="C372" s="381" t="s">
        <v>450</v>
      </c>
      <c r="D372" s="377" t="s">
        <v>48890</v>
      </c>
      <c r="E372" s="400">
        <v>22.64</v>
      </c>
    </row>
    <row r="373" spans="1:5" ht="22.5" customHeight="1">
      <c r="A373" s="377" t="s">
        <v>451</v>
      </c>
      <c r="B373" s="377"/>
      <c r="C373" s="381" t="s">
        <v>452</v>
      </c>
      <c r="D373" s="377" t="s">
        <v>48890</v>
      </c>
      <c r="E373" s="400">
        <v>12.71</v>
      </c>
    </row>
    <row r="374" spans="1:5" ht="22.5" customHeight="1">
      <c r="A374" s="377" t="s">
        <v>26</v>
      </c>
      <c r="B374" s="377"/>
      <c r="C374" s="381" t="s">
        <v>453</v>
      </c>
      <c r="D374" s="377" t="s">
        <v>48890</v>
      </c>
      <c r="E374" s="400">
        <v>13.15</v>
      </c>
    </row>
    <row r="375" spans="1:5" ht="22.5" customHeight="1">
      <c r="A375" s="377" t="s">
        <v>30</v>
      </c>
      <c r="B375" s="377"/>
      <c r="C375" s="381" t="s">
        <v>454</v>
      </c>
      <c r="D375" s="377" t="s">
        <v>48890</v>
      </c>
      <c r="E375" s="400">
        <v>13.22</v>
      </c>
    </row>
    <row r="376" spans="1:5" ht="54" customHeight="1">
      <c r="A376" s="377" t="s">
        <v>455</v>
      </c>
      <c r="B376" s="377"/>
      <c r="C376" s="381" t="s">
        <v>456</v>
      </c>
      <c r="D376" s="377" t="s">
        <v>48890</v>
      </c>
      <c r="E376" s="400">
        <v>14.16</v>
      </c>
    </row>
    <row r="377" spans="1:5" ht="22.5" customHeight="1">
      <c r="A377" s="398">
        <v>8747</v>
      </c>
      <c r="B377" s="399"/>
      <c r="C377" s="382" t="s">
        <v>3614</v>
      </c>
      <c r="D377" s="378"/>
      <c r="E377" s="378"/>
    </row>
    <row r="378" spans="1:5" ht="15.75" customHeight="1">
      <c r="A378" s="377" t="s">
        <v>2361</v>
      </c>
      <c r="B378" s="377"/>
      <c r="C378" s="381" t="s">
        <v>2362</v>
      </c>
      <c r="D378" s="377" t="s">
        <v>48884</v>
      </c>
      <c r="E378" s="400">
        <v>77.010000000000005</v>
      </c>
    </row>
    <row r="379" spans="1:5" ht="22.5" customHeight="1">
      <c r="A379" s="377" t="s">
        <v>2363</v>
      </c>
      <c r="B379" s="377"/>
      <c r="C379" s="381" t="s">
        <v>2364</v>
      </c>
      <c r="D379" s="377" t="s">
        <v>48884</v>
      </c>
      <c r="E379" s="400">
        <v>54.48</v>
      </c>
    </row>
    <row r="380" spans="1:5" ht="50.25" customHeight="1">
      <c r="A380" s="377" t="s">
        <v>2365</v>
      </c>
      <c r="B380" s="377"/>
      <c r="C380" s="381" t="s">
        <v>2366</v>
      </c>
      <c r="D380" s="377" t="s">
        <v>48884</v>
      </c>
      <c r="E380" s="400">
        <v>58.89</v>
      </c>
    </row>
    <row r="381" spans="1:5" ht="42" customHeight="1">
      <c r="A381" s="377" t="s">
        <v>2367</v>
      </c>
      <c r="B381" s="377"/>
      <c r="C381" s="381" t="s">
        <v>2368</v>
      </c>
      <c r="D381" s="377" t="s">
        <v>48884</v>
      </c>
      <c r="E381" s="400">
        <v>61.79</v>
      </c>
    </row>
    <row r="382" spans="1:5" ht="22.5" customHeight="1">
      <c r="A382" s="377" t="s">
        <v>2369</v>
      </c>
      <c r="B382" s="377"/>
      <c r="C382" s="381" t="s">
        <v>2370</v>
      </c>
      <c r="D382" s="377" t="s">
        <v>48884</v>
      </c>
      <c r="E382" s="400">
        <v>65.849999999999994</v>
      </c>
    </row>
    <row r="383" spans="1:5" ht="22.5" customHeight="1">
      <c r="A383" s="377" t="s">
        <v>2371</v>
      </c>
      <c r="B383" s="377"/>
      <c r="C383" s="381" t="s">
        <v>2372</v>
      </c>
      <c r="D383" s="377" t="s">
        <v>48884</v>
      </c>
      <c r="E383" s="400">
        <v>69.36</v>
      </c>
    </row>
    <row r="384" spans="1:5" ht="22.5" customHeight="1">
      <c r="A384" s="377" t="s">
        <v>2373</v>
      </c>
      <c r="B384" s="377"/>
      <c r="C384" s="381" t="s">
        <v>2374</v>
      </c>
      <c r="D384" s="377" t="s">
        <v>48884</v>
      </c>
      <c r="E384" s="401">
        <v>130.43</v>
      </c>
    </row>
    <row r="385" spans="1:5" ht="22.5" customHeight="1">
      <c r="A385" s="377" t="s">
        <v>2375</v>
      </c>
      <c r="B385" s="377"/>
      <c r="C385" s="381" t="s">
        <v>2376</v>
      </c>
      <c r="D385" s="377" t="s">
        <v>48884</v>
      </c>
      <c r="E385" s="401">
        <v>106.28</v>
      </c>
    </row>
    <row r="386" spans="1:5" ht="22.5" customHeight="1">
      <c r="A386" s="377" t="s">
        <v>144</v>
      </c>
      <c r="B386" s="377"/>
      <c r="C386" s="381" t="s">
        <v>2377</v>
      </c>
      <c r="D386" s="377" t="s">
        <v>48884</v>
      </c>
      <c r="E386" s="400">
        <v>86.96</v>
      </c>
    </row>
    <row r="387" spans="1:5" ht="15.75" customHeight="1">
      <c r="A387" s="377" t="s">
        <v>28</v>
      </c>
      <c r="B387" s="377"/>
      <c r="C387" s="381" t="s">
        <v>2378</v>
      </c>
      <c r="D387" s="377" t="s">
        <v>48884</v>
      </c>
      <c r="E387" s="400">
        <v>59.85</v>
      </c>
    </row>
    <row r="388" spans="1:5" ht="15.75" customHeight="1">
      <c r="A388" s="377" t="s">
        <v>2379</v>
      </c>
      <c r="B388" s="377"/>
      <c r="C388" s="381" t="s">
        <v>2380</v>
      </c>
      <c r="D388" s="377" t="s">
        <v>48884</v>
      </c>
      <c r="E388" s="400">
        <v>46.94</v>
      </c>
    </row>
    <row r="389" spans="1:5" ht="33.75" customHeight="1">
      <c r="A389" s="377" t="s">
        <v>2381</v>
      </c>
      <c r="B389" s="377"/>
      <c r="C389" s="381" t="s">
        <v>20084</v>
      </c>
      <c r="D389" s="377" t="s">
        <v>48884</v>
      </c>
      <c r="E389" s="401">
        <v>108.74</v>
      </c>
    </row>
    <row r="390" spans="1:5" ht="22.5" customHeight="1">
      <c r="A390" s="377" t="s">
        <v>3615</v>
      </c>
      <c r="B390" s="377"/>
      <c r="C390" s="381" t="s">
        <v>3616</v>
      </c>
      <c r="D390" s="377" t="s">
        <v>48888</v>
      </c>
      <c r="E390" s="400">
        <v>53.31</v>
      </c>
    </row>
    <row r="391" spans="1:5" ht="67.5" customHeight="1">
      <c r="A391" s="377" t="s">
        <v>3617</v>
      </c>
      <c r="B391" s="377"/>
      <c r="C391" s="381" t="s">
        <v>20085</v>
      </c>
      <c r="D391" s="377" t="s">
        <v>48888</v>
      </c>
      <c r="E391" s="400">
        <v>53.87</v>
      </c>
    </row>
    <row r="392" spans="1:5" ht="69" customHeight="1">
      <c r="A392" s="398">
        <v>8748</v>
      </c>
      <c r="B392" s="399"/>
      <c r="C392" s="382" t="s">
        <v>20074</v>
      </c>
      <c r="D392" s="378"/>
      <c r="E392" s="378"/>
    </row>
    <row r="393" spans="1:5" ht="33.75" customHeight="1">
      <c r="A393" s="377" t="s">
        <v>2404</v>
      </c>
      <c r="B393" s="377"/>
      <c r="C393" s="381" t="s">
        <v>2405</v>
      </c>
      <c r="D393" s="377" t="s">
        <v>48887</v>
      </c>
      <c r="E393" s="401">
        <v>568.51</v>
      </c>
    </row>
    <row r="394" spans="1:5" ht="33.75" customHeight="1">
      <c r="A394" s="377" t="s">
        <v>27</v>
      </c>
      <c r="B394" s="377"/>
      <c r="C394" s="381" t="s">
        <v>2406</v>
      </c>
      <c r="D394" s="377" t="s">
        <v>48887</v>
      </c>
      <c r="E394" s="401">
        <v>582.04999999999995</v>
      </c>
    </row>
    <row r="395" spans="1:5" ht="22.5" customHeight="1">
      <c r="A395" s="377" t="s">
        <v>2407</v>
      </c>
      <c r="B395" s="377"/>
      <c r="C395" s="381" t="s">
        <v>2408</v>
      </c>
      <c r="D395" s="377" t="s">
        <v>48887</v>
      </c>
      <c r="E395" s="401">
        <v>598.54</v>
      </c>
    </row>
    <row r="396" spans="1:5" ht="33.75" customHeight="1">
      <c r="A396" s="377" t="s">
        <v>2409</v>
      </c>
      <c r="B396" s="377"/>
      <c r="C396" s="381" t="s">
        <v>2410</v>
      </c>
      <c r="D396" s="377" t="s">
        <v>48887</v>
      </c>
      <c r="E396" s="401">
        <v>615.03</v>
      </c>
    </row>
    <row r="397" spans="1:5" ht="55.5" customHeight="1">
      <c r="A397" s="377" t="s">
        <v>2411</v>
      </c>
      <c r="B397" s="377"/>
      <c r="C397" s="381" t="s">
        <v>2412</v>
      </c>
      <c r="D397" s="377" t="s">
        <v>48887</v>
      </c>
      <c r="E397" s="401">
        <v>637.80999999999995</v>
      </c>
    </row>
    <row r="398" spans="1:5" ht="33.75" customHeight="1">
      <c r="A398" s="377" t="s">
        <v>2413</v>
      </c>
      <c r="B398" s="377"/>
      <c r="C398" s="381" t="s">
        <v>2414</v>
      </c>
      <c r="D398" s="377" t="s">
        <v>48887</v>
      </c>
      <c r="E398" s="401">
        <v>699.02</v>
      </c>
    </row>
    <row r="399" spans="1:5" ht="22.5" customHeight="1">
      <c r="A399" s="377" t="s">
        <v>2415</v>
      </c>
      <c r="B399" s="377"/>
      <c r="C399" s="381" t="s">
        <v>2416</v>
      </c>
      <c r="D399" s="377" t="s">
        <v>48887</v>
      </c>
      <c r="E399" s="401">
        <v>599.19000000000005</v>
      </c>
    </row>
    <row r="400" spans="1:5" ht="42.75" customHeight="1">
      <c r="A400" s="377" t="s">
        <v>2417</v>
      </c>
      <c r="B400" s="377"/>
      <c r="C400" s="381" t="s">
        <v>2418</v>
      </c>
      <c r="D400" s="377" t="s">
        <v>48887</v>
      </c>
      <c r="E400" s="401">
        <v>617.34</v>
      </c>
    </row>
    <row r="401" spans="1:5" ht="22.5" customHeight="1">
      <c r="A401" s="377" t="s">
        <v>2419</v>
      </c>
      <c r="B401" s="377"/>
      <c r="C401" s="381" t="s">
        <v>2420</v>
      </c>
      <c r="D401" s="377" t="s">
        <v>48887</v>
      </c>
      <c r="E401" s="401">
        <v>636.16</v>
      </c>
    </row>
    <row r="402" spans="1:5" ht="33.75" customHeight="1">
      <c r="A402" s="377" t="s">
        <v>2421</v>
      </c>
      <c r="B402" s="377"/>
      <c r="C402" s="381" t="s">
        <v>2422</v>
      </c>
      <c r="D402" s="377" t="s">
        <v>48887</v>
      </c>
      <c r="E402" s="401">
        <v>655.7</v>
      </c>
    </row>
    <row r="403" spans="1:5" ht="22.5" customHeight="1">
      <c r="A403" s="377" t="s">
        <v>2423</v>
      </c>
      <c r="B403" s="377"/>
      <c r="C403" s="381" t="s">
        <v>2424</v>
      </c>
      <c r="D403" s="377" t="s">
        <v>48887</v>
      </c>
      <c r="E403" s="401">
        <v>675.98</v>
      </c>
    </row>
    <row r="404" spans="1:5" ht="15.75" customHeight="1">
      <c r="A404" s="377" t="s">
        <v>2425</v>
      </c>
      <c r="B404" s="377"/>
      <c r="C404" s="381" t="s">
        <v>2426</v>
      </c>
      <c r="D404" s="377" t="s">
        <v>48887</v>
      </c>
      <c r="E404" s="401">
        <v>697.03</v>
      </c>
    </row>
    <row r="405" spans="1:5" ht="22.5" customHeight="1">
      <c r="A405" s="377" t="s">
        <v>2437</v>
      </c>
      <c r="B405" s="377"/>
      <c r="C405" s="381" t="s">
        <v>2438</v>
      </c>
      <c r="D405" s="377" t="s">
        <v>48887</v>
      </c>
      <c r="E405" s="401">
        <v>574.29</v>
      </c>
    </row>
    <row r="406" spans="1:5" ht="22.5" customHeight="1">
      <c r="A406" s="377" t="s">
        <v>2439</v>
      </c>
      <c r="B406" s="377"/>
      <c r="C406" s="381" t="s">
        <v>2440</v>
      </c>
      <c r="D406" s="377" t="s">
        <v>48887</v>
      </c>
      <c r="E406" s="401">
        <v>581.71</v>
      </c>
    </row>
    <row r="407" spans="1:5" ht="33.75" customHeight="1">
      <c r="A407" s="398">
        <v>8749</v>
      </c>
      <c r="B407" s="399"/>
      <c r="C407" s="382" t="s">
        <v>20086</v>
      </c>
      <c r="D407" s="378"/>
      <c r="E407" s="378"/>
    </row>
    <row r="408" spans="1:5" ht="22.5" customHeight="1">
      <c r="A408" s="377" t="s">
        <v>2359</v>
      </c>
      <c r="B408" s="377"/>
      <c r="C408" s="381" t="s">
        <v>2360</v>
      </c>
      <c r="D408" s="377" t="s">
        <v>48887</v>
      </c>
      <c r="E408" s="400">
        <v>13.42</v>
      </c>
    </row>
    <row r="409" spans="1:5" ht="22.5" customHeight="1">
      <c r="A409" s="377" t="s">
        <v>2392</v>
      </c>
      <c r="B409" s="377"/>
      <c r="C409" s="381" t="s">
        <v>2393</v>
      </c>
      <c r="D409" s="377" t="s">
        <v>48887</v>
      </c>
      <c r="E409" s="401">
        <v>611.21</v>
      </c>
    </row>
    <row r="410" spans="1:5" ht="15.75" customHeight="1">
      <c r="A410" s="377" t="s">
        <v>2394</v>
      </c>
      <c r="B410" s="377"/>
      <c r="C410" s="381" t="s">
        <v>2395</v>
      </c>
      <c r="D410" s="377" t="s">
        <v>48887</v>
      </c>
      <c r="E410" s="401">
        <v>630.12</v>
      </c>
    </row>
    <row r="411" spans="1:5" ht="22.5" customHeight="1">
      <c r="A411" s="377" t="s">
        <v>2396</v>
      </c>
      <c r="B411" s="377"/>
      <c r="C411" s="381" t="s">
        <v>2397</v>
      </c>
      <c r="D411" s="377" t="s">
        <v>48887</v>
      </c>
      <c r="E411" s="401">
        <v>628.25</v>
      </c>
    </row>
    <row r="412" spans="1:5" ht="22.5" customHeight="1">
      <c r="A412" s="377" t="s">
        <v>2398</v>
      </c>
      <c r="B412" s="377"/>
      <c r="C412" s="381" t="s">
        <v>2399</v>
      </c>
      <c r="D412" s="377" t="s">
        <v>48887</v>
      </c>
      <c r="E412" s="401">
        <v>668.57</v>
      </c>
    </row>
    <row r="413" spans="1:5" ht="22.5" customHeight="1">
      <c r="A413" s="377" t="s">
        <v>2400</v>
      </c>
      <c r="B413" s="377"/>
      <c r="C413" s="381" t="s">
        <v>2401</v>
      </c>
      <c r="D413" s="377" t="s">
        <v>48887</v>
      </c>
      <c r="E413" s="401">
        <v>690.25</v>
      </c>
    </row>
    <row r="414" spans="1:5" ht="60.75" customHeight="1">
      <c r="A414" s="377" t="s">
        <v>2402</v>
      </c>
      <c r="B414" s="377"/>
      <c r="C414" s="381" t="s">
        <v>2403</v>
      </c>
      <c r="D414" s="377" t="s">
        <v>48887</v>
      </c>
      <c r="E414" s="401">
        <v>712.66</v>
      </c>
    </row>
    <row r="415" spans="1:5" ht="15.75" customHeight="1">
      <c r="A415" s="398">
        <v>8750</v>
      </c>
      <c r="B415" s="399"/>
      <c r="C415" s="382" t="s">
        <v>20075</v>
      </c>
      <c r="D415" s="378"/>
      <c r="E415" s="378"/>
    </row>
    <row r="416" spans="1:5" ht="22.5" customHeight="1">
      <c r="A416" s="377" t="s">
        <v>2382</v>
      </c>
      <c r="B416" s="377"/>
      <c r="C416" s="381" t="s">
        <v>2383</v>
      </c>
      <c r="D416" s="377" t="s">
        <v>48887</v>
      </c>
      <c r="E416" s="401">
        <v>619.36</v>
      </c>
    </row>
    <row r="417" spans="1:5" ht="22.5" customHeight="1">
      <c r="A417" s="377" t="s">
        <v>2384</v>
      </c>
      <c r="B417" s="377"/>
      <c r="C417" s="381" t="s">
        <v>2385</v>
      </c>
      <c r="D417" s="377" t="s">
        <v>48887</v>
      </c>
      <c r="E417" s="401">
        <v>645.84</v>
      </c>
    </row>
    <row r="418" spans="1:5" ht="22.5" customHeight="1">
      <c r="A418" s="377" t="s">
        <v>2386</v>
      </c>
      <c r="B418" s="377"/>
      <c r="C418" s="381" t="s">
        <v>2387</v>
      </c>
      <c r="D418" s="377" t="s">
        <v>48887</v>
      </c>
      <c r="E418" s="401">
        <v>685.8</v>
      </c>
    </row>
    <row r="419" spans="1:5" ht="22.5" customHeight="1">
      <c r="A419" s="377" t="s">
        <v>2388</v>
      </c>
      <c r="B419" s="377"/>
      <c r="C419" s="381" t="s">
        <v>2389</v>
      </c>
      <c r="D419" s="377" t="s">
        <v>48887</v>
      </c>
      <c r="E419" s="401">
        <v>706.6</v>
      </c>
    </row>
    <row r="420" spans="1:5" ht="22.5" customHeight="1">
      <c r="A420" s="377" t="s">
        <v>2390</v>
      </c>
      <c r="B420" s="377"/>
      <c r="C420" s="381" t="s">
        <v>2391</v>
      </c>
      <c r="D420" s="377" t="s">
        <v>48887</v>
      </c>
      <c r="E420" s="401">
        <v>742.77</v>
      </c>
    </row>
    <row r="421" spans="1:5" ht="22.5" customHeight="1">
      <c r="A421" s="377" t="s">
        <v>2427</v>
      </c>
      <c r="B421" s="377"/>
      <c r="C421" s="381" t="s">
        <v>2428</v>
      </c>
      <c r="D421" s="377" t="s">
        <v>48887</v>
      </c>
      <c r="E421" s="401">
        <v>577.29</v>
      </c>
    </row>
    <row r="422" spans="1:5" ht="22.5" customHeight="1">
      <c r="A422" s="377" t="s">
        <v>2429</v>
      </c>
      <c r="B422" s="377"/>
      <c r="C422" s="381" t="s">
        <v>2430</v>
      </c>
      <c r="D422" s="377" t="s">
        <v>48887</v>
      </c>
      <c r="E422" s="401">
        <v>596.28</v>
      </c>
    </row>
    <row r="423" spans="1:5" ht="22.5" customHeight="1">
      <c r="A423" s="377" t="s">
        <v>2431</v>
      </c>
      <c r="B423" s="377"/>
      <c r="C423" s="381" t="s">
        <v>2432</v>
      </c>
      <c r="D423" s="377" t="s">
        <v>48887</v>
      </c>
      <c r="E423" s="401">
        <v>603.52</v>
      </c>
    </row>
    <row r="424" spans="1:5" ht="22.5" customHeight="1">
      <c r="A424" s="377" t="s">
        <v>2433</v>
      </c>
      <c r="B424" s="377"/>
      <c r="C424" s="381" t="s">
        <v>2434</v>
      </c>
      <c r="D424" s="377" t="s">
        <v>48887</v>
      </c>
      <c r="E424" s="401">
        <v>618.28</v>
      </c>
    </row>
    <row r="425" spans="1:5" ht="76.5" customHeight="1">
      <c r="A425" s="377" t="s">
        <v>2435</v>
      </c>
      <c r="B425" s="377"/>
      <c r="C425" s="381" t="s">
        <v>2436</v>
      </c>
      <c r="D425" s="377" t="s">
        <v>48887</v>
      </c>
      <c r="E425" s="401">
        <v>572.19000000000005</v>
      </c>
    </row>
    <row r="426" spans="1:5" ht="78" customHeight="1">
      <c r="A426" s="398">
        <v>8751</v>
      </c>
      <c r="B426" s="399"/>
      <c r="C426" s="382" t="s">
        <v>20087</v>
      </c>
      <c r="D426" s="378"/>
      <c r="E426" s="378"/>
    </row>
    <row r="427" spans="1:5" ht="22.5" customHeight="1">
      <c r="A427" s="377" t="s">
        <v>2455</v>
      </c>
      <c r="B427" s="377"/>
      <c r="C427" s="381" t="s">
        <v>20088</v>
      </c>
      <c r="D427" s="377" t="s">
        <v>48890</v>
      </c>
      <c r="E427" s="400">
        <v>23.79</v>
      </c>
    </row>
    <row r="428" spans="1:5" ht="22.5" customHeight="1">
      <c r="A428" s="377" t="s">
        <v>2456</v>
      </c>
      <c r="B428" s="377"/>
      <c r="C428" s="381" t="s">
        <v>20089</v>
      </c>
      <c r="D428" s="377" t="s">
        <v>48890</v>
      </c>
      <c r="E428" s="400">
        <v>23.79</v>
      </c>
    </row>
    <row r="429" spans="1:5" ht="22.5" customHeight="1">
      <c r="A429" s="398">
        <v>8752</v>
      </c>
      <c r="B429" s="399"/>
      <c r="C429" s="382" t="s">
        <v>20090</v>
      </c>
      <c r="D429" s="378"/>
      <c r="E429" s="378"/>
    </row>
    <row r="430" spans="1:5" ht="22.5" customHeight="1">
      <c r="A430" s="377" t="s">
        <v>32</v>
      </c>
      <c r="B430" s="377"/>
      <c r="C430" s="381" t="s">
        <v>3368</v>
      </c>
      <c r="D430" s="377" t="s">
        <v>48884</v>
      </c>
      <c r="E430" s="401">
        <v>129.61000000000001</v>
      </c>
    </row>
    <row r="431" spans="1:5" ht="22.5" customHeight="1">
      <c r="A431" s="377" t="s">
        <v>3369</v>
      </c>
      <c r="B431" s="377"/>
      <c r="C431" s="381" t="s">
        <v>3370</v>
      </c>
      <c r="D431" s="377" t="s">
        <v>48884</v>
      </c>
      <c r="E431" s="401">
        <v>153.71</v>
      </c>
    </row>
    <row r="432" spans="1:5" ht="22.5" customHeight="1">
      <c r="A432" s="377" t="s">
        <v>3371</v>
      </c>
      <c r="B432" s="377"/>
      <c r="C432" s="381" t="s">
        <v>3372</v>
      </c>
      <c r="D432" s="377" t="s">
        <v>48884</v>
      </c>
      <c r="E432" s="401">
        <v>158.91</v>
      </c>
    </row>
    <row r="433" spans="1:5" ht="22.5" customHeight="1">
      <c r="A433" s="377" t="s">
        <v>3373</v>
      </c>
      <c r="B433" s="377"/>
      <c r="C433" s="381" t="s">
        <v>3374</v>
      </c>
      <c r="D433" s="377" t="s">
        <v>48884</v>
      </c>
      <c r="E433" s="401">
        <v>139.30000000000001</v>
      </c>
    </row>
    <row r="434" spans="1:5" ht="22.5" customHeight="1">
      <c r="A434" s="377" t="s">
        <v>3375</v>
      </c>
      <c r="B434" s="377"/>
      <c r="C434" s="381" t="s">
        <v>3376</v>
      </c>
      <c r="D434" s="377" t="s">
        <v>48884</v>
      </c>
      <c r="E434" s="401">
        <v>155.78</v>
      </c>
    </row>
    <row r="435" spans="1:5" ht="22.5" customHeight="1">
      <c r="A435" s="377" t="s">
        <v>3377</v>
      </c>
      <c r="B435" s="377"/>
      <c r="C435" s="381" t="s">
        <v>3378</v>
      </c>
      <c r="D435" s="377" t="s">
        <v>48884</v>
      </c>
      <c r="E435" s="401">
        <v>164.1</v>
      </c>
    </row>
    <row r="436" spans="1:5" ht="22.5" customHeight="1">
      <c r="A436" s="377" t="s">
        <v>3379</v>
      </c>
      <c r="B436" s="377"/>
      <c r="C436" s="381" t="s">
        <v>3380</v>
      </c>
      <c r="D436" s="377" t="s">
        <v>48884</v>
      </c>
      <c r="E436" s="401">
        <v>155.47999999999999</v>
      </c>
    </row>
    <row r="437" spans="1:5" ht="22.5" customHeight="1">
      <c r="A437" s="377" t="s">
        <v>3381</v>
      </c>
      <c r="B437" s="377"/>
      <c r="C437" s="381" t="s">
        <v>3382</v>
      </c>
      <c r="D437" s="377" t="s">
        <v>48884</v>
      </c>
      <c r="E437" s="401">
        <v>127.45</v>
      </c>
    </row>
    <row r="438" spans="1:5" ht="22.5" customHeight="1">
      <c r="A438" s="377" t="s">
        <v>3383</v>
      </c>
      <c r="B438" s="377"/>
      <c r="C438" s="381" t="s">
        <v>3384</v>
      </c>
      <c r="D438" s="377" t="s">
        <v>48884</v>
      </c>
      <c r="E438" s="401">
        <v>148.41999999999999</v>
      </c>
    </row>
    <row r="439" spans="1:5" ht="22.5" customHeight="1">
      <c r="A439" s="377" t="s">
        <v>3385</v>
      </c>
      <c r="B439" s="377"/>
      <c r="C439" s="381" t="s">
        <v>3386</v>
      </c>
      <c r="D439" s="377" t="s">
        <v>48884</v>
      </c>
      <c r="E439" s="401">
        <v>160.33000000000001</v>
      </c>
    </row>
    <row r="440" spans="1:5" ht="22.5" customHeight="1">
      <c r="A440" s="377" t="s">
        <v>3387</v>
      </c>
      <c r="B440" s="377"/>
      <c r="C440" s="381" t="s">
        <v>3388</v>
      </c>
      <c r="D440" s="377" t="s">
        <v>48884</v>
      </c>
      <c r="E440" s="401">
        <v>145.54</v>
      </c>
    </row>
    <row r="441" spans="1:5" ht="22.5" customHeight="1">
      <c r="A441" s="377" t="s">
        <v>3389</v>
      </c>
      <c r="B441" s="377"/>
      <c r="C441" s="381" t="s">
        <v>3390</v>
      </c>
      <c r="D441" s="377" t="s">
        <v>48884</v>
      </c>
      <c r="E441" s="401">
        <v>124.64</v>
      </c>
    </row>
    <row r="442" spans="1:5" ht="22.5" customHeight="1">
      <c r="A442" s="377" t="s">
        <v>3391</v>
      </c>
      <c r="B442" s="377"/>
      <c r="C442" s="381" t="s">
        <v>3392</v>
      </c>
      <c r="D442" s="377" t="s">
        <v>48884</v>
      </c>
      <c r="E442" s="401">
        <v>145.66</v>
      </c>
    </row>
    <row r="443" spans="1:5" ht="22.5" customHeight="1">
      <c r="A443" s="377" t="s">
        <v>3393</v>
      </c>
      <c r="B443" s="377"/>
      <c r="C443" s="381" t="s">
        <v>3394</v>
      </c>
      <c r="D443" s="377" t="s">
        <v>48884</v>
      </c>
      <c r="E443" s="401">
        <v>161.85</v>
      </c>
    </row>
    <row r="444" spans="1:5" ht="22.5" customHeight="1">
      <c r="A444" s="377" t="s">
        <v>3395</v>
      </c>
      <c r="B444" s="377"/>
      <c r="C444" s="381" t="s">
        <v>3396</v>
      </c>
      <c r="D444" s="377" t="s">
        <v>48884</v>
      </c>
      <c r="E444" s="401">
        <v>132.24</v>
      </c>
    </row>
    <row r="445" spans="1:5" ht="15.75" customHeight="1">
      <c r="A445" s="377" t="s">
        <v>3397</v>
      </c>
      <c r="B445" s="377"/>
      <c r="C445" s="381" t="s">
        <v>3398</v>
      </c>
      <c r="D445" s="377" t="s">
        <v>48884</v>
      </c>
      <c r="E445" s="401">
        <v>148.6</v>
      </c>
    </row>
    <row r="446" spans="1:5" ht="33.75" customHeight="1">
      <c r="A446" s="377" t="s">
        <v>3399</v>
      </c>
      <c r="B446" s="377"/>
      <c r="C446" s="381" t="s">
        <v>3400</v>
      </c>
      <c r="D446" s="377" t="s">
        <v>48884</v>
      </c>
      <c r="E446" s="401">
        <v>164.06</v>
      </c>
    </row>
    <row r="447" spans="1:5" ht="33.75" customHeight="1">
      <c r="A447" s="377" t="s">
        <v>3401</v>
      </c>
      <c r="B447" s="377"/>
      <c r="C447" s="381" t="s">
        <v>3402</v>
      </c>
      <c r="D447" s="377" t="s">
        <v>48884</v>
      </c>
      <c r="E447" s="401">
        <v>138.31</v>
      </c>
    </row>
    <row r="448" spans="1:5" ht="33.75" customHeight="1">
      <c r="A448" s="377" t="s">
        <v>3403</v>
      </c>
      <c r="B448" s="377"/>
      <c r="C448" s="381" t="s">
        <v>3404</v>
      </c>
      <c r="D448" s="377" t="s">
        <v>48884</v>
      </c>
      <c r="E448" s="401">
        <v>156.56</v>
      </c>
    </row>
    <row r="449" spans="1:5" ht="36.75" customHeight="1">
      <c r="A449" s="377" t="s">
        <v>3405</v>
      </c>
      <c r="B449" s="377"/>
      <c r="C449" s="381" t="s">
        <v>3406</v>
      </c>
      <c r="D449" s="377" t="s">
        <v>48884</v>
      </c>
      <c r="E449" s="401">
        <v>173.54</v>
      </c>
    </row>
    <row r="450" spans="1:5" ht="39.75" customHeight="1">
      <c r="A450" s="398">
        <v>8753</v>
      </c>
      <c r="B450" s="399"/>
      <c r="C450" s="382" t="s">
        <v>3618</v>
      </c>
      <c r="D450" s="378"/>
      <c r="E450" s="378"/>
    </row>
    <row r="451" spans="1:5" ht="33.75" customHeight="1">
      <c r="A451" s="377" t="s">
        <v>3619</v>
      </c>
      <c r="B451" s="377"/>
      <c r="C451" s="381" t="s">
        <v>3620</v>
      </c>
      <c r="D451" s="377" t="s">
        <v>48888</v>
      </c>
      <c r="E451" s="400">
        <v>16.14</v>
      </c>
    </row>
    <row r="452" spans="1:5" ht="33.75" customHeight="1">
      <c r="A452" s="377" t="s">
        <v>3621</v>
      </c>
      <c r="B452" s="377"/>
      <c r="C452" s="381" t="s">
        <v>3622</v>
      </c>
      <c r="D452" s="377" t="s">
        <v>48888</v>
      </c>
      <c r="E452" s="400">
        <v>16.7</v>
      </c>
    </row>
    <row r="453" spans="1:5" ht="22.5" customHeight="1">
      <c r="A453" s="377" t="s">
        <v>3623</v>
      </c>
      <c r="B453" s="377"/>
      <c r="C453" s="381" t="s">
        <v>3624</v>
      </c>
      <c r="D453" s="377" t="s">
        <v>48888</v>
      </c>
      <c r="E453" s="400">
        <v>12.93</v>
      </c>
    </row>
    <row r="454" spans="1:5" ht="33.75" customHeight="1">
      <c r="A454" s="377" t="s">
        <v>3625</v>
      </c>
      <c r="B454" s="377"/>
      <c r="C454" s="381" t="s">
        <v>3626</v>
      </c>
      <c r="D454" s="377" t="s">
        <v>48888</v>
      </c>
      <c r="E454" s="400">
        <v>13.63</v>
      </c>
    </row>
    <row r="455" spans="1:5" ht="33.75" customHeight="1">
      <c r="A455" s="377" t="s">
        <v>20091</v>
      </c>
      <c r="B455" s="377"/>
      <c r="C455" s="381" t="s">
        <v>20092</v>
      </c>
      <c r="D455" s="377" t="s">
        <v>48888</v>
      </c>
      <c r="E455" s="400">
        <v>11.45</v>
      </c>
    </row>
    <row r="456" spans="1:5" ht="33.75" customHeight="1">
      <c r="A456" s="398">
        <v>8754</v>
      </c>
      <c r="B456" s="399"/>
      <c r="C456" s="382" t="s">
        <v>20093</v>
      </c>
      <c r="D456" s="378"/>
      <c r="E456" s="378"/>
    </row>
    <row r="457" spans="1:5" ht="33.75" customHeight="1">
      <c r="A457" s="377" t="s">
        <v>4089</v>
      </c>
      <c r="B457" s="377"/>
      <c r="C457" s="381" t="s">
        <v>4090</v>
      </c>
      <c r="D457" s="377" t="s">
        <v>48884</v>
      </c>
      <c r="E457" s="400">
        <v>15.15</v>
      </c>
    </row>
    <row r="458" spans="1:5" ht="33.75" customHeight="1">
      <c r="A458" s="398">
        <v>8755</v>
      </c>
      <c r="B458" s="399"/>
      <c r="C458" s="382" t="s">
        <v>20094</v>
      </c>
      <c r="D458" s="378"/>
      <c r="E458" s="378"/>
    </row>
    <row r="459" spans="1:5" ht="33.75" customHeight="1">
      <c r="A459" s="377" t="s">
        <v>2444</v>
      </c>
      <c r="B459" s="377"/>
      <c r="C459" s="381" t="s">
        <v>48891</v>
      </c>
      <c r="D459" s="377" t="s">
        <v>48887</v>
      </c>
      <c r="E459" s="402">
        <v>2733.04</v>
      </c>
    </row>
    <row r="460" spans="1:5" ht="33.75" customHeight="1">
      <c r="A460" s="377" t="s">
        <v>2445</v>
      </c>
      <c r="B460" s="377"/>
      <c r="C460" s="381" t="s">
        <v>48892</v>
      </c>
      <c r="D460" s="377" t="s">
        <v>48887</v>
      </c>
      <c r="E460" s="401">
        <v>491.99</v>
      </c>
    </row>
    <row r="461" spans="1:5" ht="33.75" customHeight="1">
      <c r="A461" s="377" t="s">
        <v>2446</v>
      </c>
      <c r="B461" s="377"/>
      <c r="C461" s="381" t="s">
        <v>48893</v>
      </c>
      <c r="D461" s="377" t="s">
        <v>48887</v>
      </c>
      <c r="E461" s="401">
        <v>772.47</v>
      </c>
    </row>
    <row r="462" spans="1:5" ht="33.75" customHeight="1">
      <c r="A462" s="398">
        <v>8756</v>
      </c>
      <c r="B462" s="399"/>
      <c r="C462" s="382" t="s">
        <v>20095</v>
      </c>
      <c r="D462" s="378"/>
      <c r="E462" s="378"/>
    </row>
    <row r="463" spans="1:5" ht="33.75" customHeight="1">
      <c r="A463" s="377" t="s">
        <v>2441</v>
      </c>
      <c r="B463" s="377"/>
      <c r="C463" s="381" t="s">
        <v>34941</v>
      </c>
      <c r="D463" s="377" t="s">
        <v>48894</v>
      </c>
      <c r="E463" s="401">
        <v>346.98</v>
      </c>
    </row>
    <row r="464" spans="1:5" ht="22.5" customHeight="1">
      <c r="A464" s="377" t="s">
        <v>2442</v>
      </c>
      <c r="B464" s="377"/>
      <c r="C464" s="381" t="s">
        <v>2443</v>
      </c>
      <c r="D464" s="377" t="s">
        <v>48884</v>
      </c>
      <c r="E464" s="401">
        <v>180.2</v>
      </c>
    </row>
    <row r="465" spans="1:5" ht="22.5" customHeight="1">
      <c r="A465" s="377" t="s">
        <v>2447</v>
      </c>
      <c r="B465" s="377"/>
      <c r="C465" s="381" t="s">
        <v>2448</v>
      </c>
      <c r="D465" s="377" t="s">
        <v>139</v>
      </c>
      <c r="E465" s="397">
        <v>7.38</v>
      </c>
    </row>
    <row r="466" spans="1:5" ht="67.5" customHeight="1">
      <c r="A466" s="377" t="s">
        <v>2449</v>
      </c>
      <c r="B466" s="377"/>
      <c r="C466" s="381" t="s">
        <v>2450</v>
      </c>
      <c r="D466" s="377" t="s">
        <v>139</v>
      </c>
      <c r="E466" s="397">
        <v>4.9400000000000004</v>
      </c>
    </row>
    <row r="467" spans="1:5" ht="67.5" customHeight="1">
      <c r="A467" s="377" t="s">
        <v>2451</v>
      </c>
      <c r="B467" s="377"/>
      <c r="C467" s="381" t="s">
        <v>2452</v>
      </c>
      <c r="D467" s="377" t="s">
        <v>157</v>
      </c>
      <c r="E467" s="400">
        <v>11.55</v>
      </c>
    </row>
    <row r="468" spans="1:5" ht="67.5" customHeight="1">
      <c r="A468" s="377" t="s">
        <v>2453</v>
      </c>
      <c r="B468" s="377"/>
      <c r="C468" s="381" t="s">
        <v>2454</v>
      </c>
      <c r="D468" s="377" t="s">
        <v>48890</v>
      </c>
      <c r="E468" s="400">
        <v>16.16</v>
      </c>
    </row>
    <row r="469" spans="1:5" ht="67.5" customHeight="1">
      <c r="A469" s="398">
        <v>8669</v>
      </c>
      <c r="B469" s="399"/>
      <c r="C469" s="382" t="s">
        <v>20096</v>
      </c>
      <c r="D469" s="378"/>
      <c r="E469" s="378"/>
    </row>
    <row r="470" spans="1:5" ht="112.5" customHeight="1">
      <c r="A470" s="398">
        <v>8757</v>
      </c>
      <c r="B470" s="399"/>
      <c r="C470" s="382" t="s">
        <v>20097</v>
      </c>
      <c r="D470" s="378"/>
      <c r="E470" s="378"/>
    </row>
    <row r="471" spans="1:5" ht="90" customHeight="1">
      <c r="A471" s="377" t="s">
        <v>314</v>
      </c>
      <c r="B471" s="377"/>
      <c r="C471" s="381" t="s">
        <v>315</v>
      </c>
      <c r="D471" s="377" t="s">
        <v>48884</v>
      </c>
      <c r="E471" s="401">
        <v>129.81</v>
      </c>
    </row>
    <row r="472" spans="1:5" ht="67.5" customHeight="1">
      <c r="A472" s="377" t="s">
        <v>316</v>
      </c>
      <c r="B472" s="377"/>
      <c r="C472" s="381" t="s">
        <v>317</v>
      </c>
      <c r="D472" s="377" t="s">
        <v>48884</v>
      </c>
      <c r="E472" s="401">
        <v>243.2</v>
      </c>
    </row>
    <row r="473" spans="1:5" ht="112.5" customHeight="1">
      <c r="A473" s="377" t="s">
        <v>318</v>
      </c>
      <c r="B473" s="377"/>
      <c r="C473" s="381" t="s">
        <v>319</v>
      </c>
      <c r="D473" s="377" t="s">
        <v>48884</v>
      </c>
      <c r="E473" s="400">
        <v>77.16</v>
      </c>
    </row>
    <row r="474" spans="1:5" ht="78.75" customHeight="1">
      <c r="A474" s="398">
        <v>8758</v>
      </c>
      <c r="B474" s="399"/>
      <c r="C474" s="382" t="s">
        <v>20098</v>
      </c>
      <c r="D474" s="378"/>
      <c r="E474" s="378"/>
    </row>
    <row r="475" spans="1:5" ht="67.5" customHeight="1">
      <c r="A475" s="377" t="s">
        <v>320</v>
      </c>
      <c r="B475" s="377"/>
      <c r="C475" s="381" t="s">
        <v>321</v>
      </c>
      <c r="D475" s="377" t="s">
        <v>48884</v>
      </c>
      <c r="E475" s="400">
        <v>89.61</v>
      </c>
    </row>
    <row r="476" spans="1:5" ht="112.5" customHeight="1">
      <c r="A476" s="377" t="s">
        <v>322</v>
      </c>
      <c r="B476" s="377"/>
      <c r="C476" s="381" t="s">
        <v>323</v>
      </c>
      <c r="D476" s="377" t="s">
        <v>48884</v>
      </c>
      <c r="E476" s="400">
        <v>86.85</v>
      </c>
    </row>
    <row r="477" spans="1:5" ht="78.75" customHeight="1">
      <c r="A477" s="377" t="s">
        <v>324</v>
      </c>
      <c r="B477" s="377"/>
      <c r="C477" s="381" t="s">
        <v>325</v>
      </c>
      <c r="D477" s="377" t="s">
        <v>48884</v>
      </c>
      <c r="E477" s="401">
        <v>159.05000000000001</v>
      </c>
    </row>
    <row r="478" spans="1:5" ht="67.5" customHeight="1">
      <c r="A478" s="377" t="s">
        <v>326</v>
      </c>
      <c r="B478" s="377"/>
      <c r="C478" s="381" t="s">
        <v>327</v>
      </c>
      <c r="D478" s="377" t="s">
        <v>48884</v>
      </c>
      <c r="E478" s="401">
        <v>153.93</v>
      </c>
    </row>
    <row r="479" spans="1:5" ht="112.5" customHeight="1">
      <c r="A479" s="377" t="s">
        <v>328</v>
      </c>
      <c r="B479" s="377"/>
      <c r="C479" s="381" t="s">
        <v>329</v>
      </c>
      <c r="D479" s="377" t="s">
        <v>48884</v>
      </c>
      <c r="E479" s="400">
        <v>64.34</v>
      </c>
    </row>
    <row r="480" spans="1:5" ht="78.75" customHeight="1">
      <c r="A480" s="398">
        <v>8759</v>
      </c>
      <c r="B480" s="399"/>
      <c r="C480" s="382" t="s">
        <v>20099</v>
      </c>
      <c r="D480" s="378"/>
      <c r="E480" s="378"/>
    </row>
    <row r="481" spans="1:5" ht="67.5" customHeight="1">
      <c r="A481" s="377" t="s">
        <v>308</v>
      </c>
      <c r="B481" s="377"/>
      <c r="C481" s="381" t="s">
        <v>309</v>
      </c>
      <c r="D481" s="377" t="s">
        <v>48884</v>
      </c>
      <c r="E481" s="400">
        <v>64.099999999999994</v>
      </c>
    </row>
    <row r="482" spans="1:5" ht="67.5" customHeight="1">
      <c r="A482" s="377" t="s">
        <v>310</v>
      </c>
      <c r="B482" s="377"/>
      <c r="C482" s="381" t="s">
        <v>311</v>
      </c>
      <c r="D482" s="377" t="s">
        <v>48884</v>
      </c>
      <c r="E482" s="400">
        <v>77.47</v>
      </c>
    </row>
    <row r="483" spans="1:5" ht="67.5" customHeight="1">
      <c r="A483" s="377" t="s">
        <v>312</v>
      </c>
      <c r="B483" s="377"/>
      <c r="C483" s="381" t="s">
        <v>313</v>
      </c>
      <c r="D483" s="377" t="s">
        <v>48884</v>
      </c>
      <c r="E483" s="400">
        <v>45.55</v>
      </c>
    </row>
    <row r="484" spans="1:5" ht="67.5" customHeight="1">
      <c r="A484" s="398">
        <v>8760</v>
      </c>
      <c r="B484" s="399"/>
      <c r="C484" s="382" t="s">
        <v>20100</v>
      </c>
      <c r="D484" s="378"/>
      <c r="E484" s="378"/>
    </row>
    <row r="485" spans="1:5" ht="67.5" customHeight="1">
      <c r="A485" s="377" t="s">
        <v>288</v>
      </c>
      <c r="B485" s="377"/>
      <c r="C485" s="381" t="s">
        <v>289</v>
      </c>
      <c r="D485" s="377" t="s">
        <v>48884</v>
      </c>
      <c r="E485" s="400">
        <v>63.76</v>
      </c>
    </row>
    <row r="486" spans="1:5" ht="67.5" customHeight="1">
      <c r="A486" s="377" t="s">
        <v>290</v>
      </c>
      <c r="B486" s="377"/>
      <c r="C486" s="381" t="s">
        <v>291</v>
      </c>
      <c r="D486" s="377" t="s">
        <v>48884</v>
      </c>
      <c r="E486" s="400">
        <v>59.41</v>
      </c>
    </row>
    <row r="487" spans="1:5" ht="67.5" customHeight="1">
      <c r="A487" s="377" t="s">
        <v>292</v>
      </c>
      <c r="B487" s="377"/>
      <c r="C487" s="381" t="s">
        <v>293</v>
      </c>
      <c r="D487" s="377" t="s">
        <v>48884</v>
      </c>
      <c r="E487" s="400">
        <v>77.209999999999994</v>
      </c>
    </row>
    <row r="488" spans="1:5" ht="67.5" customHeight="1">
      <c r="A488" s="377" t="s">
        <v>294</v>
      </c>
      <c r="B488" s="377"/>
      <c r="C488" s="381" t="s">
        <v>295</v>
      </c>
      <c r="D488" s="377" t="s">
        <v>48884</v>
      </c>
      <c r="E488" s="400">
        <v>94.51</v>
      </c>
    </row>
    <row r="489" spans="1:5" ht="67.5" customHeight="1">
      <c r="A489" s="377" t="s">
        <v>296</v>
      </c>
      <c r="B489" s="377"/>
      <c r="C489" s="381" t="s">
        <v>297</v>
      </c>
      <c r="D489" s="377" t="s">
        <v>48884</v>
      </c>
      <c r="E489" s="400">
        <v>51.47</v>
      </c>
    </row>
    <row r="490" spans="1:5" ht="67.5" customHeight="1">
      <c r="A490" s="377" t="s">
        <v>298</v>
      </c>
      <c r="B490" s="377"/>
      <c r="C490" s="381" t="s">
        <v>299</v>
      </c>
      <c r="D490" s="377" t="s">
        <v>48884</v>
      </c>
      <c r="E490" s="400">
        <v>49.84</v>
      </c>
    </row>
    <row r="491" spans="1:5" ht="67.5" customHeight="1">
      <c r="A491" s="398">
        <v>8761</v>
      </c>
      <c r="B491" s="399"/>
      <c r="C491" s="382" t="s">
        <v>20101</v>
      </c>
      <c r="D491" s="378"/>
      <c r="E491" s="378"/>
    </row>
    <row r="492" spans="1:5" ht="78.75" customHeight="1">
      <c r="A492" s="377" t="s">
        <v>330</v>
      </c>
      <c r="B492" s="377"/>
      <c r="C492" s="381" t="s">
        <v>331</v>
      </c>
      <c r="D492" s="377" t="s">
        <v>48884</v>
      </c>
      <c r="E492" s="400">
        <v>55.17</v>
      </c>
    </row>
    <row r="493" spans="1:5" ht="22.5" customHeight="1">
      <c r="A493" s="377" t="s">
        <v>332</v>
      </c>
      <c r="B493" s="377"/>
      <c r="C493" s="381" t="s">
        <v>333</v>
      </c>
      <c r="D493" s="377" t="s">
        <v>48884</v>
      </c>
      <c r="E493" s="400">
        <v>68.11</v>
      </c>
    </row>
    <row r="494" spans="1:5" ht="33.75" customHeight="1">
      <c r="A494" s="377" t="s">
        <v>334</v>
      </c>
      <c r="B494" s="377"/>
      <c r="C494" s="381" t="s">
        <v>335</v>
      </c>
      <c r="D494" s="377" t="s">
        <v>48884</v>
      </c>
      <c r="E494" s="400">
        <v>64.13</v>
      </c>
    </row>
    <row r="495" spans="1:5" ht="22.5" customHeight="1">
      <c r="A495" s="377" t="s">
        <v>336</v>
      </c>
      <c r="B495" s="377"/>
      <c r="C495" s="381" t="s">
        <v>337</v>
      </c>
      <c r="D495" s="377" t="s">
        <v>48884</v>
      </c>
      <c r="E495" s="400">
        <v>80.02</v>
      </c>
    </row>
    <row r="496" spans="1:5" ht="22.5" customHeight="1">
      <c r="A496" s="377" t="s">
        <v>338</v>
      </c>
      <c r="B496" s="377"/>
      <c r="C496" s="381" t="s">
        <v>339</v>
      </c>
      <c r="D496" s="377" t="s">
        <v>48884</v>
      </c>
      <c r="E496" s="400">
        <v>45.76</v>
      </c>
    </row>
    <row r="497" spans="1:5" ht="22.5" customHeight="1">
      <c r="A497" s="377" t="s">
        <v>340</v>
      </c>
      <c r="B497" s="377"/>
      <c r="C497" s="381" t="s">
        <v>341</v>
      </c>
      <c r="D497" s="377" t="s">
        <v>48884</v>
      </c>
      <c r="E497" s="400">
        <v>53.37</v>
      </c>
    </row>
    <row r="498" spans="1:5" ht="22.5" customHeight="1">
      <c r="A498" s="377" t="s">
        <v>655</v>
      </c>
      <c r="B498" s="377"/>
      <c r="C498" s="381" t="s">
        <v>656</v>
      </c>
      <c r="D498" s="377" t="s">
        <v>139</v>
      </c>
      <c r="E498" s="400">
        <v>17.13</v>
      </c>
    </row>
    <row r="499" spans="1:5" ht="22.5" customHeight="1">
      <c r="A499" s="377" t="s">
        <v>657</v>
      </c>
      <c r="B499" s="377"/>
      <c r="C499" s="381" t="s">
        <v>658</v>
      </c>
      <c r="D499" s="377" t="s">
        <v>139</v>
      </c>
      <c r="E499" s="400">
        <v>14.99</v>
      </c>
    </row>
    <row r="500" spans="1:5" ht="22.5" customHeight="1">
      <c r="A500" s="377" t="s">
        <v>659</v>
      </c>
      <c r="B500" s="377"/>
      <c r="C500" s="381" t="s">
        <v>660</v>
      </c>
      <c r="D500" s="377" t="s">
        <v>139</v>
      </c>
      <c r="E500" s="400">
        <v>17.34</v>
      </c>
    </row>
    <row r="501" spans="1:5" ht="22.5" customHeight="1">
      <c r="A501" s="377" t="s">
        <v>661</v>
      </c>
      <c r="B501" s="377"/>
      <c r="C501" s="381" t="s">
        <v>662</v>
      </c>
      <c r="D501" s="377" t="s">
        <v>139</v>
      </c>
      <c r="E501" s="400">
        <v>20.010000000000002</v>
      </c>
    </row>
    <row r="502" spans="1:5" ht="22.5" customHeight="1">
      <c r="A502" s="377" t="s">
        <v>145</v>
      </c>
      <c r="B502" s="377"/>
      <c r="C502" s="381" t="s">
        <v>663</v>
      </c>
      <c r="D502" s="377" t="s">
        <v>139</v>
      </c>
      <c r="E502" s="400">
        <v>21.65</v>
      </c>
    </row>
    <row r="503" spans="1:5" ht="22.5" customHeight="1">
      <c r="A503" s="377" t="s">
        <v>664</v>
      </c>
      <c r="B503" s="377"/>
      <c r="C503" s="381" t="s">
        <v>665</v>
      </c>
      <c r="D503" s="377" t="s">
        <v>139</v>
      </c>
      <c r="E503" s="400">
        <v>17.600000000000001</v>
      </c>
    </row>
    <row r="504" spans="1:5" ht="22.5" customHeight="1">
      <c r="A504" s="377" t="s">
        <v>666</v>
      </c>
      <c r="B504" s="377"/>
      <c r="C504" s="381" t="s">
        <v>667</v>
      </c>
      <c r="D504" s="377" t="s">
        <v>139</v>
      </c>
      <c r="E504" s="400">
        <v>13.46</v>
      </c>
    </row>
    <row r="505" spans="1:5" ht="22.5" customHeight="1">
      <c r="A505" s="377" t="s">
        <v>668</v>
      </c>
      <c r="B505" s="377"/>
      <c r="C505" s="381" t="s">
        <v>669</v>
      </c>
      <c r="D505" s="377" t="s">
        <v>139</v>
      </c>
      <c r="E505" s="400">
        <v>12.99</v>
      </c>
    </row>
    <row r="506" spans="1:5" ht="22.5" customHeight="1">
      <c r="A506" s="398">
        <v>8762</v>
      </c>
      <c r="B506" s="399"/>
      <c r="C506" s="382" t="s">
        <v>20102</v>
      </c>
      <c r="D506" s="378"/>
      <c r="E506" s="378"/>
    </row>
    <row r="507" spans="1:5" ht="22.5" customHeight="1">
      <c r="A507" s="377" t="s">
        <v>302</v>
      </c>
      <c r="B507" s="377"/>
      <c r="C507" s="381" t="s">
        <v>303</v>
      </c>
      <c r="D507" s="377" t="s">
        <v>48884</v>
      </c>
      <c r="E507" s="400">
        <v>71.67</v>
      </c>
    </row>
    <row r="508" spans="1:5" ht="22.5" customHeight="1">
      <c r="A508" s="377" t="s">
        <v>304</v>
      </c>
      <c r="B508" s="377"/>
      <c r="C508" s="381" t="s">
        <v>305</v>
      </c>
      <c r="D508" s="377" t="s">
        <v>48884</v>
      </c>
      <c r="E508" s="401">
        <v>113.99</v>
      </c>
    </row>
    <row r="509" spans="1:5" ht="22.5" customHeight="1">
      <c r="A509" s="377" t="s">
        <v>306</v>
      </c>
      <c r="B509" s="377"/>
      <c r="C509" s="381" t="s">
        <v>307</v>
      </c>
      <c r="D509" s="377" t="s">
        <v>48884</v>
      </c>
      <c r="E509" s="401">
        <v>145.9</v>
      </c>
    </row>
    <row r="510" spans="1:5" ht="22.5" customHeight="1">
      <c r="A510" s="398">
        <v>8763</v>
      </c>
      <c r="B510" s="399"/>
      <c r="C510" s="382" t="s">
        <v>20103</v>
      </c>
      <c r="D510" s="378"/>
      <c r="E510" s="378"/>
    </row>
    <row r="511" spans="1:5" ht="22.5" customHeight="1">
      <c r="A511" s="377" t="s">
        <v>262</v>
      </c>
      <c r="B511" s="377"/>
      <c r="C511" s="381" t="s">
        <v>263</v>
      </c>
      <c r="D511" s="377" t="s">
        <v>48884</v>
      </c>
      <c r="E511" s="401">
        <v>197.28</v>
      </c>
    </row>
    <row r="512" spans="1:5" ht="22.5" customHeight="1">
      <c r="A512" s="377" t="s">
        <v>264</v>
      </c>
      <c r="B512" s="377"/>
      <c r="C512" s="381" t="s">
        <v>265</v>
      </c>
      <c r="D512" s="377" t="s">
        <v>48884</v>
      </c>
      <c r="E512" s="401">
        <v>234.91</v>
      </c>
    </row>
    <row r="513" spans="1:5" ht="22.5" customHeight="1">
      <c r="A513" s="377" t="s">
        <v>266</v>
      </c>
      <c r="B513" s="377"/>
      <c r="C513" s="381" t="s">
        <v>267</v>
      </c>
      <c r="D513" s="377" t="s">
        <v>48884</v>
      </c>
      <c r="E513" s="401">
        <v>156.81</v>
      </c>
    </row>
    <row r="514" spans="1:5" ht="22.5" customHeight="1">
      <c r="A514" s="377" t="s">
        <v>268</v>
      </c>
      <c r="B514" s="377"/>
      <c r="C514" s="381" t="s">
        <v>269</v>
      </c>
      <c r="D514" s="377" t="s">
        <v>48884</v>
      </c>
      <c r="E514" s="401">
        <v>126.41</v>
      </c>
    </row>
    <row r="515" spans="1:5" ht="22.5" customHeight="1">
      <c r="A515" s="377" t="s">
        <v>270</v>
      </c>
      <c r="B515" s="377"/>
      <c r="C515" s="381" t="s">
        <v>271</v>
      </c>
      <c r="D515" s="377" t="s">
        <v>48884</v>
      </c>
      <c r="E515" s="401">
        <v>164.82</v>
      </c>
    </row>
    <row r="516" spans="1:5" ht="33.75" customHeight="1">
      <c r="A516" s="377" t="s">
        <v>272</v>
      </c>
      <c r="B516" s="377"/>
      <c r="C516" s="381" t="s">
        <v>273</v>
      </c>
      <c r="D516" s="377" t="s">
        <v>48884</v>
      </c>
      <c r="E516" s="400">
        <v>85.17</v>
      </c>
    </row>
    <row r="517" spans="1:5" ht="33.75" customHeight="1">
      <c r="A517" s="377" t="s">
        <v>274</v>
      </c>
      <c r="B517" s="377"/>
      <c r="C517" s="381" t="s">
        <v>275</v>
      </c>
      <c r="D517" s="377" t="s">
        <v>48884</v>
      </c>
      <c r="E517" s="401">
        <v>124.71</v>
      </c>
    </row>
    <row r="518" spans="1:5" ht="22.5" customHeight="1">
      <c r="A518" s="377" t="s">
        <v>276</v>
      </c>
      <c r="B518" s="377"/>
      <c r="C518" s="381" t="s">
        <v>277</v>
      </c>
      <c r="D518" s="377" t="s">
        <v>48884</v>
      </c>
      <c r="E518" s="401">
        <v>162.34</v>
      </c>
    </row>
    <row r="519" spans="1:5" ht="33.75" customHeight="1">
      <c r="A519" s="377" t="s">
        <v>278</v>
      </c>
      <c r="B519" s="377"/>
      <c r="C519" s="381" t="s">
        <v>279</v>
      </c>
      <c r="D519" s="377" t="s">
        <v>48884</v>
      </c>
      <c r="E519" s="400">
        <v>84.24</v>
      </c>
    </row>
    <row r="520" spans="1:5" ht="33.75" customHeight="1">
      <c r="A520" s="398">
        <v>8764</v>
      </c>
      <c r="B520" s="399"/>
      <c r="C520" s="382" t="s">
        <v>20104</v>
      </c>
      <c r="D520" s="378"/>
      <c r="E520" s="378"/>
    </row>
    <row r="521" spans="1:5" ht="33.75" customHeight="1">
      <c r="A521" s="377" t="s">
        <v>280</v>
      </c>
      <c r="B521" s="377"/>
      <c r="C521" s="381" t="s">
        <v>20105</v>
      </c>
      <c r="D521" s="377" t="s">
        <v>48884</v>
      </c>
      <c r="E521" s="400">
        <v>88.19</v>
      </c>
    </row>
    <row r="522" spans="1:5" ht="22.5" customHeight="1">
      <c r="A522" s="377" t="s">
        <v>281</v>
      </c>
      <c r="B522" s="377"/>
      <c r="C522" s="381" t="s">
        <v>282</v>
      </c>
      <c r="D522" s="377" t="s">
        <v>48884</v>
      </c>
      <c r="E522" s="400">
        <v>91.29</v>
      </c>
    </row>
    <row r="523" spans="1:5" ht="22.5" customHeight="1">
      <c r="A523" s="377" t="s">
        <v>283</v>
      </c>
      <c r="B523" s="377"/>
      <c r="C523" s="381" t="s">
        <v>284</v>
      </c>
      <c r="D523" s="377" t="s">
        <v>48884</v>
      </c>
      <c r="E523" s="400">
        <v>80.849999999999994</v>
      </c>
    </row>
    <row r="524" spans="1:5" ht="22.5" customHeight="1">
      <c r="A524" s="398">
        <v>8765</v>
      </c>
      <c r="B524" s="399"/>
      <c r="C524" s="382" t="s">
        <v>20106</v>
      </c>
      <c r="D524" s="378"/>
      <c r="E524" s="378"/>
    </row>
    <row r="525" spans="1:5" ht="22.5" customHeight="1">
      <c r="A525" s="377" t="s">
        <v>285</v>
      </c>
      <c r="B525" s="377"/>
      <c r="C525" s="381" t="s">
        <v>20107</v>
      </c>
      <c r="D525" s="377" t="s">
        <v>48884</v>
      </c>
      <c r="E525" s="402">
        <v>1417.68</v>
      </c>
    </row>
    <row r="526" spans="1:5" ht="22.5" customHeight="1">
      <c r="A526" s="377" t="s">
        <v>286</v>
      </c>
      <c r="B526" s="377"/>
      <c r="C526" s="381" t="s">
        <v>287</v>
      </c>
      <c r="D526" s="377" t="s">
        <v>48884</v>
      </c>
      <c r="E526" s="402">
        <v>1378.15</v>
      </c>
    </row>
    <row r="527" spans="1:5" ht="33.75" customHeight="1">
      <c r="A527" s="377" t="s">
        <v>300</v>
      </c>
      <c r="B527" s="377"/>
      <c r="C527" s="381" t="s">
        <v>301</v>
      </c>
      <c r="D527" s="377" t="s">
        <v>48884</v>
      </c>
      <c r="E527" s="401">
        <v>412.78</v>
      </c>
    </row>
    <row r="528" spans="1:5" ht="33.75" customHeight="1">
      <c r="A528" s="398">
        <v>8766</v>
      </c>
      <c r="B528" s="399"/>
      <c r="C528" s="382" t="s">
        <v>20108</v>
      </c>
      <c r="D528" s="378"/>
      <c r="E528" s="378"/>
    </row>
    <row r="529" spans="1:5" ht="33.75" customHeight="1">
      <c r="A529" s="377" t="s">
        <v>4642</v>
      </c>
      <c r="B529" s="377"/>
      <c r="C529" s="381" t="s">
        <v>4643</v>
      </c>
      <c r="D529" s="377" t="s">
        <v>48884</v>
      </c>
      <c r="E529" s="401">
        <v>216.38</v>
      </c>
    </row>
    <row r="530" spans="1:5" ht="33.75" customHeight="1">
      <c r="A530" s="398">
        <v>8767</v>
      </c>
      <c r="B530" s="399"/>
      <c r="C530" s="382" t="s">
        <v>20109</v>
      </c>
      <c r="D530" s="378"/>
      <c r="E530" s="378"/>
    </row>
    <row r="531" spans="1:5" ht="33.75" customHeight="1">
      <c r="A531" s="377" t="s">
        <v>674</v>
      </c>
      <c r="B531" s="377"/>
      <c r="C531" s="381" t="s">
        <v>675</v>
      </c>
      <c r="D531" s="377" t="s">
        <v>139</v>
      </c>
      <c r="E531" s="397">
        <v>5.96</v>
      </c>
    </row>
    <row r="532" spans="1:5" ht="33.75" customHeight="1">
      <c r="A532" s="377" t="s">
        <v>676</v>
      </c>
      <c r="B532" s="377"/>
      <c r="C532" s="381" t="s">
        <v>677</v>
      </c>
      <c r="D532" s="377" t="s">
        <v>139</v>
      </c>
      <c r="E532" s="397">
        <v>6.79</v>
      </c>
    </row>
    <row r="533" spans="1:5" ht="33.75" customHeight="1">
      <c r="A533" s="398">
        <v>8768</v>
      </c>
      <c r="B533" s="399"/>
      <c r="C533" s="382" t="s">
        <v>20110</v>
      </c>
      <c r="D533" s="378"/>
      <c r="E533" s="378"/>
    </row>
    <row r="534" spans="1:5" ht="45" customHeight="1">
      <c r="A534" s="377" t="s">
        <v>670</v>
      </c>
      <c r="B534" s="377"/>
      <c r="C534" s="381" t="s">
        <v>671</v>
      </c>
      <c r="D534" s="377" t="s">
        <v>48887</v>
      </c>
      <c r="E534" s="402">
        <v>2986.54</v>
      </c>
    </row>
    <row r="535" spans="1:5" ht="45" customHeight="1">
      <c r="A535" s="377" t="s">
        <v>672</v>
      </c>
      <c r="B535" s="377"/>
      <c r="C535" s="381" t="s">
        <v>673</v>
      </c>
      <c r="D535" s="377" t="s">
        <v>48887</v>
      </c>
      <c r="E535" s="402">
        <v>2757.96</v>
      </c>
    </row>
    <row r="536" spans="1:5" ht="45" customHeight="1">
      <c r="A536" s="377" t="s">
        <v>678</v>
      </c>
      <c r="B536" s="377"/>
      <c r="C536" s="381" t="s">
        <v>679</v>
      </c>
      <c r="D536" s="377" t="s">
        <v>48887</v>
      </c>
      <c r="E536" s="402">
        <v>2986.54</v>
      </c>
    </row>
    <row r="537" spans="1:5" ht="33.75" customHeight="1">
      <c r="A537" s="377" t="s">
        <v>680</v>
      </c>
      <c r="B537" s="377"/>
      <c r="C537" s="381" t="s">
        <v>681</v>
      </c>
      <c r="D537" s="377" t="s">
        <v>48887</v>
      </c>
      <c r="E537" s="402">
        <v>2757.96</v>
      </c>
    </row>
    <row r="538" spans="1:5" ht="33.75" customHeight="1">
      <c r="A538" s="398">
        <v>8769</v>
      </c>
      <c r="B538" s="399"/>
      <c r="C538" s="382" t="s">
        <v>20111</v>
      </c>
      <c r="D538" s="378"/>
      <c r="E538" s="378"/>
    </row>
    <row r="539" spans="1:5" ht="67.5" customHeight="1">
      <c r="A539" s="377" t="s">
        <v>342</v>
      </c>
      <c r="B539" s="377"/>
      <c r="C539" s="381" t="s">
        <v>343</v>
      </c>
      <c r="D539" s="377" t="s">
        <v>48884</v>
      </c>
      <c r="E539" s="400">
        <v>91.91</v>
      </c>
    </row>
    <row r="540" spans="1:5" ht="45" customHeight="1">
      <c r="A540" s="377" t="s">
        <v>344</v>
      </c>
      <c r="B540" s="377"/>
      <c r="C540" s="381" t="s">
        <v>345</v>
      </c>
      <c r="D540" s="377" t="s">
        <v>48884</v>
      </c>
      <c r="E540" s="400">
        <v>86.75</v>
      </c>
    </row>
    <row r="541" spans="1:5" ht="33.75" customHeight="1">
      <c r="A541" s="377" t="s">
        <v>346</v>
      </c>
      <c r="B541" s="377"/>
      <c r="C541" s="381" t="s">
        <v>347</v>
      </c>
      <c r="D541" s="377" t="s">
        <v>48884</v>
      </c>
      <c r="E541" s="400">
        <v>97.08</v>
      </c>
    </row>
    <row r="542" spans="1:5" ht="33.75" customHeight="1">
      <c r="A542" s="398">
        <v>8770</v>
      </c>
      <c r="B542" s="399"/>
      <c r="C542" s="382" t="s">
        <v>20112</v>
      </c>
      <c r="D542" s="378"/>
      <c r="E542" s="378"/>
    </row>
    <row r="543" spans="1:5" ht="33.75" customHeight="1">
      <c r="A543" s="377" t="s">
        <v>919</v>
      </c>
      <c r="B543" s="377"/>
      <c r="C543" s="381" t="s">
        <v>920</v>
      </c>
      <c r="D543" s="377" t="s">
        <v>48884</v>
      </c>
      <c r="E543" s="400">
        <v>96.53</v>
      </c>
    </row>
    <row r="544" spans="1:5" ht="33.75" customHeight="1">
      <c r="A544" s="377" t="s">
        <v>921</v>
      </c>
      <c r="B544" s="377"/>
      <c r="C544" s="381" t="s">
        <v>922</v>
      </c>
      <c r="D544" s="377" t="s">
        <v>48884</v>
      </c>
      <c r="E544" s="400">
        <v>95.12</v>
      </c>
    </row>
    <row r="545" spans="1:5" ht="33.75" customHeight="1">
      <c r="A545" s="398">
        <v>8771</v>
      </c>
      <c r="B545" s="399"/>
      <c r="C545" s="382" t="s">
        <v>20113</v>
      </c>
      <c r="D545" s="378"/>
      <c r="E545" s="378"/>
    </row>
    <row r="546" spans="1:5" ht="33.75" customHeight="1">
      <c r="A546" s="377" t="s">
        <v>909</v>
      </c>
      <c r="B546" s="377"/>
      <c r="C546" s="381" t="s">
        <v>910</v>
      </c>
      <c r="D546" s="377" t="s">
        <v>48884</v>
      </c>
      <c r="E546" s="401">
        <v>286.5</v>
      </c>
    </row>
    <row r="547" spans="1:5" ht="33.75" customHeight="1">
      <c r="A547" s="377" t="s">
        <v>911</v>
      </c>
      <c r="B547" s="377"/>
      <c r="C547" s="381" t="s">
        <v>912</v>
      </c>
      <c r="D547" s="377" t="s">
        <v>48884</v>
      </c>
      <c r="E547" s="401">
        <v>217.23</v>
      </c>
    </row>
    <row r="548" spans="1:5" ht="33.75" customHeight="1">
      <c r="A548" s="377" t="s">
        <v>913</v>
      </c>
      <c r="B548" s="377"/>
      <c r="C548" s="381" t="s">
        <v>914</v>
      </c>
      <c r="D548" s="377" t="s">
        <v>48884</v>
      </c>
      <c r="E548" s="401">
        <v>598.94000000000005</v>
      </c>
    </row>
    <row r="549" spans="1:5" ht="33.75" customHeight="1">
      <c r="A549" s="377" t="s">
        <v>915</v>
      </c>
      <c r="B549" s="377"/>
      <c r="C549" s="381" t="s">
        <v>916</v>
      </c>
      <c r="D549" s="377" t="s">
        <v>48884</v>
      </c>
      <c r="E549" s="401">
        <v>534.92999999999995</v>
      </c>
    </row>
    <row r="550" spans="1:5" ht="33.75" customHeight="1">
      <c r="A550" s="377" t="s">
        <v>917</v>
      </c>
      <c r="B550" s="377"/>
      <c r="C550" s="381" t="s">
        <v>918</v>
      </c>
      <c r="D550" s="377" t="s">
        <v>48884</v>
      </c>
      <c r="E550" s="401">
        <v>507.41</v>
      </c>
    </row>
    <row r="551" spans="1:5" ht="55.5" customHeight="1">
      <c r="A551" s="398">
        <v>8670</v>
      </c>
      <c r="B551" s="399"/>
      <c r="C551" s="382" t="s">
        <v>20114</v>
      </c>
      <c r="D551" s="378"/>
      <c r="E551" s="378"/>
    </row>
    <row r="552" spans="1:5" ht="33.75" customHeight="1">
      <c r="A552" s="398">
        <v>8773</v>
      </c>
      <c r="B552" s="399"/>
      <c r="C552" s="382" t="s">
        <v>20115</v>
      </c>
      <c r="D552" s="378"/>
      <c r="E552" s="378"/>
    </row>
    <row r="553" spans="1:5" ht="33.75" customHeight="1">
      <c r="A553" s="377" t="s">
        <v>4677</v>
      </c>
      <c r="B553" s="377"/>
      <c r="C553" s="381" t="s">
        <v>20116</v>
      </c>
      <c r="D553" s="377" t="s">
        <v>20028</v>
      </c>
      <c r="E553" s="401">
        <v>414.03</v>
      </c>
    </row>
    <row r="554" spans="1:5" ht="33.75" customHeight="1">
      <c r="A554" s="377" t="s">
        <v>64</v>
      </c>
      <c r="B554" s="377"/>
      <c r="C554" s="381" t="s">
        <v>4645</v>
      </c>
      <c r="D554" s="377" t="s">
        <v>48884</v>
      </c>
      <c r="E554" s="401">
        <v>337.55</v>
      </c>
    </row>
    <row r="555" spans="1:5" ht="33.75" customHeight="1">
      <c r="A555" s="377" t="s">
        <v>4675</v>
      </c>
      <c r="B555" s="377"/>
      <c r="C555" s="381" t="s">
        <v>4676</v>
      </c>
      <c r="D555" s="377" t="s">
        <v>48884</v>
      </c>
      <c r="E555" s="401">
        <v>668.82</v>
      </c>
    </row>
    <row r="556" spans="1:5" ht="33.75" customHeight="1">
      <c r="A556" s="377" t="s">
        <v>20117</v>
      </c>
      <c r="B556" s="377"/>
      <c r="C556" s="381" t="s">
        <v>20118</v>
      </c>
      <c r="D556" s="377" t="s">
        <v>48884</v>
      </c>
      <c r="E556" s="401">
        <v>372.3</v>
      </c>
    </row>
    <row r="557" spans="1:5" ht="33.75" customHeight="1">
      <c r="A557" s="377" t="s">
        <v>4673</v>
      </c>
      <c r="B557" s="377"/>
      <c r="C557" s="381" t="s">
        <v>20119</v>
      </c>
      <c r="D557" s="377" t="s">
        <v>48884</v>
      </c>
      <c r="E557" s="401">
        <v>390.86</v>
      </c>
    </row>
    <row r="558" spans="1:5" ht="33.75" customHeight="1">
      <c r="A558" s="377" t="s">
        <v>4674</v>
      </c>
      <c r="B558" s="377"/>
      <c r="C558" s="381" t="s">
        <v>20120</v>
      </c>
      <c r="D558" s="377" t="s">
        <v>48884</v>
      </c>
      <c r="E558" s="401">
        <v>370.81</v>
      </c>
    </row>
    <row r="559" spans="1:5" ht="15" customHeight="1">
      <c r="A559" s="377" t="s">
        <v>20121</v>
      </c>
      <c r="B559" s="377"/>
      <c r="C559" s="381" t="s">
        <v>20122</v>
      </c>
      <c r="D559" s="377" t="s">
        <v>48884</v>
      </c>
      <c r="E559" s="401">
        <v>381.76</v>
      </c>
    </row>
    <row r="560" spans="1:5">
      <c r="A560" s="398">
        <v>8774</v>
      </c>
      <c r="B560" s="399"/>
      <c r="C560" s="382" t="s">
        <v>20123</v>
      </c>
      <c r="D560" s="378"/>
      <c r="E560" s="378"/>
    </row>
    <row r="561" spans="1:5" ht="15" customHeight="1">
      <c r="A561" s="377" t="s">
        <v>54</v>
      </c>
      <c r="B561" s="377"/>
      <c r="C561" s="381" t="s">
        <v>4650</v>
      </c>
      <c r="D561" s="377" t="s">
        <v>48884</v>
      </c>
      <c r="E561" s="401">
        <v>705.14</v>
      </c>
    </row>
    <row r="562" spans="1:5" ht="15" customHeight="1">
      <c r="A562" s="377" t="s">
        <v>4651</v>
      </c>
      <c r="B562" s="377"/>
      <c r="C562" s="381" t="s">
        <v>4652</v>
      </c>
      <c r="D562" s="377" t="s">
        <v>48884</v>
      </c>
      <c r="E562" s="401">
        <v>729.75</v>
      </c>
    </row>
    <row r="563" spans="1:5" ht="33.75" customHeight="1">
      <c r="A563" s="377" t="s">
        <v>4653</v>
      </c>
      <c r="B563" s="377"/>
      <c r="C563" s="381" t="s">
        <v>4654</v>
      </c>
      <c r="D563" s="377" t="s">
        <v>48884</v>
      </c>
      <c r="E563" s="401">
        <v>729.75</v>
      </c>
    </row>
    <row r="564" spans="1:5" ht="66" customHeight="1">
      <c r="A564" s="377" t="s">
        <v>4655</v>
      </c>
      <c r="B564" s="377"/>
      <c r="C564" s="381" t="s">
        <v>4656</v>
      </c>
      <c r="D564" s="377" t="s">
        <v>48884</v>
      </c>
      <c r="E564" s="401">
        <v>731.99</v>
      </c>
    </row>
    <row r="565" spans="1:5" ht="33.75" customHeight="1">
      <c r="A565" s="398">
        <v>8775</v>
      </c>
      <c r="B565" s="399"/>
      <c r="C565" s="382" t="s">
        <v>20124</v>
      </c>
      <c r="D565" s="378"/>
      <c r="E565" s="378"/>
    </row>
    <row r="566" spans="1:5" ht="33.75" customHeight="1">
      <c r="A566" s="377" t="s">
        <v>4617</v>
      </c>
      <c r="B566" s="377"/>
      <c r="C566" s="381" t="s">
        <v>4618</v>
      </c>
      <c r="D566" s="377" t="s">
        <v>48884</v>
      </c>
      <c r="E566" s="401">
        <v>124.28</v>
      </c>
    </row>
    <row r="567" spans="1:5" ht="33.75" customHeight="1">
      <c r="A567" s="377" t="s">
        <v>4619</v>
      </c>
      <c r="B567" s="377"/>
      <c r="C567" s="381" t="s">
        <v>4620</v>
      </c>
      <c r="D567" s="377" t="s">
        <v>48884</v>
      </c>
      <c r="E567" s="400">
        <v>88.4</v>
      </c>
    </row>
    <row r="568" spans="1:5" ht="33.75" customHeight="1">
      <c r="A568" s="377" t="s">
        <v>4621</v>
      </c>
      <c r="B568" s="377"/>
      <c r="C568" s="381" t="s">
        <v>4622</v>
      </c>
      <c r="D568" s="377" t="s">
        <v>48884</v>
      </c>
      <c r="E568" s="401">
        <v>144.13</v>
      </c>
    </row>
    <row r="569" spans="1:5" ht="33.75" customHeight="1">
      <c r="A569" s="377" t="s">
        <v>4623</v>
      </c>
      <c r="B569" s="377"/>
      <c r="C569" s="381" t="s">
        <v>4624</v>
      </c>
      <c r="D569" s="377" t="s">
        <v>48884</v>
      </c>
      <c r="E569" s="400">
        <v>58.16</v>
      </c>
    </row>
    <row r="570" spans="1:5" ht="33.75" customHeight="1">
      <c r="A570" s="377" t="s">
        <v>4644</v>
      </c>
      <c r="B570" s="377"/>
      <c r="C570" s="381" t="s">
        <v>20125</v>
      </c>
      <c r="D570" s="377" t="s">
        <v>48884</v>
      </c>
      <c r="E570" s="401">
        <v>252.34</v>
      </c>
    </row>
    <row r="571" spans="1:5" ht="78.75" customHeight="1">
      <c r="A571" s="377" t="s">
        <v>4646</v>
      </c>
      <c r="B571" s="377"/>
      <c r="C571" s="381" t="s">
        <v>4647</v>
      </c>
      <c r="D571" s="377" t="s">
        <v>48884</v>
      </c>
      <c r="E571" s="401">
        <v>453.15</v>
      </c>
    </row>
    <row r="572" spans="1:5" ht="78.75" customHeight="1">
      <c r="A572" s="377" t="s">
        <v>4648</v>
      </c>
      <c r="B572" s="377"/>
      <c r="C572" s="381" t="s">
        <v>4649</v>
      </c>
      <c r="D572" s="377" t="s">
        <v>48884</v>
      </c>
      <c r="E572" s="401">
        <v>470.98</v>
      </c>
    </row>
    <row r="573" spans="1:5" ht="78.75" customHeight="1">
      <c r="A573" s="377" t="s">
        <v>4657</v>
      </c>
      <c r="B573" s="377"/>
      <c r="C573" s="381" t="s">
        <v>4658</v>
      </c>
      <c r="D573" s="377" t="s">
        <v>48884</v>
      </c>
      <c r="E573" s="401">
        <v>527.23</v>
      </c>
    </row>
    <row r="574" spans="1:5" ht="22.5" customHeight="1">
      <c r="A574" s="377" t="s">
        <v>4659</v>
      </c>
      <c r="B574" s="377"/>
      <c r="C574" s="381" t="s">
        <v>4660</v>
      </c>
      <c r="D574" s="377" t="s">
        <v>48884</v>
      </c>
      <c r="E574" s="401">
        <v>529.1</v>
      </c>
    </row>
    <row r="575" spans="1:5" ht="22.5" customHeight="1">
      <c r="A575" s="377" t="s">
        <v>4661</v>
      </c>
      <c r="B575" s="377"/>
      <c r="C575" s="381" t="s">
        <v>4662</v>
      </c>
      <c r="D575" s="377" t="s">
        <v>48884</v>
      </c>
      <c r="E575" s="401">
        <v>370.88</v>
      </c>
    </row>
    <row r="576" spans="1:5" ht="22.5" customHeight="1">
      <c r="A576" s="377" t="s">
        <v>4663</v>
      </c>
      <c r="B576" s="377"/>
      <c r="C576" s="381" t="s">
        <v>4664</v>
      </c>
      <c r="D576" s="377" t="s">
        <v>48884</v>
      </c>
      <c r="E576" s="401">
        <v>368.68</v>
      </c>
    </row>
    <row r="577" spans="1:5" ht="22.5" customHeight="1">
      <c r="A577" s="377" t="s">
        <v>4665</v>
      </c>
      <c r="B577" s="377"/>
      <c r="C577" s="381" t="s">
        <v>4666</v>
      </c>
      <c r="D577" s="377" t="s">
        <v>48884</v>
      </c>
      <c r="E577" s="401">
        <v>610.27</v>
      </c>
    </row>
    <row r="578" spans="1:5" ht="22.5" customHeight="1">
      <c r="A578" s="398">
        <v>8776</v>
      </c>
      <c r="B578" s="399"/>
      <c r="C578" s="382" t="s">
        <v>20126</v>
      </c>
      <c r="D578" s="378"/>
      <c r="E578" s="378"/>
    </row>
    <row r="579" spans="1:5" ht="22.5" customHeight="1">
      <c r="A579" s="377" t="s">
        <v>4671</v>
      </c>
      <c r="B579" s="377"/>
      <c r="C579" s="381" t="s">
        <v>4672</v>
      </c>
      <c r="D579" s="377" t="s">
        <v>48884</v>
      </c>
      <c r="E579" s="401">
        <v>571.71</v>
      </c>
    </row>
    <row r="580" spans="1:5" ht="22.5" customHeight="1">
      <c r="A580" s="398">
        <v>8777</v>
      </c>
      <c r="B580" s="399"/>
      <c r="C580" s="382" t="s">
        <v>20127</v>
      </c>
      <c r="D580" s="378"/>
      <c r="E580" s="378"/>
    </row>
    <row r="581" spans="1:5" ht="22.5" customHeight="1">
      <c r="A581" s="377" t="s">
        <v>4697</v>
      </c>
      <c r="B581" s="377"/>
      <c r="C581" s="381" t="s">
        <v>4698</v>
      </c>
      <c r="D581" s="377" t="s">
        <v>157</v>
      </c>
      <c r="E581" s="401">
        <v>434.71</v>
      </c>
    </row>
    <row r="582" spans="1:5" ht="22.5" customHeight="1">
      <c r="A582" s="377" t="s">
        <v>4699</v>
      </c>
      <c r="B582" s="377"/>
      <c r="C582" s="381" t="s">
        <v>4700</v>
      </c>
      <c r="D582" s="377" t="s">
        <v>157</v>
      </c>
      <c r="E582" s="401">
        <v>467.55</v>
      </c>
    </row>
    <row r="583" spans="1:5" ht="22.5" customHeight="1">
      <c r="A583" s="377" t="s">
        <v>4701</v>
      </c>
      <c r="B583" s="377"/>
      <c r="C583" s="381" t="s">
        <v>4702</v>
      </c>
      <c r="D583" s="377" t="s">
        <v>157</v>
      </c>
      <c r="E583" s="401">
        <v>516.77</v>
      </c>
    </row>
    <row r="584" spans="1:5" ht="27" customHeight="1">
      <c r="A584" s="377" t="s">
        <v>4703</v>
      </c>
      <c r="B584" s="377"/>
      <c r="C584" s="381" t="s">
        <v>4704</v>
      </c>
      <c r="D584" s="377" t="s">
        <v>157</v>
      </c>
      <c r="E584" s="401">
        <v>669.68</v>
      </c>
    </row>
    <row r="585" spans="1:5" ht="45" customHeight="1">
      <c r="A585" s="377" t="s">
        <v>4705</v>
      </c>
      <c r="B585" s="377"/>
      <c r="C585" s="381" t="s">
        <v>4706</v>
      </c>
      <c r="D585" s="377" t="s">
        <v>157</v>
      </c>
      <c r="E585" s="401">
        <v>544.33000000000004</v>
      </c>
    </row>
    <row r="586" spans="1:5" ht="45" customHeight="1">
      <c r="A586" s="377" t="s">
        <v>4713</v>
      </c>
      <c r="B586" s="377"/>
      <c r="C586" s="381" t="s">
        <v>4714</v>
      </c>
      <c r="D586" s="377" t="s">
        <v>157</v>
      </c>
      <c r="E586" s="401">
        <v>388.32</v>
      </c>
    </row>
    <row r="587" spans="1:5" ht="45" customHeight="1">
      <c r="A587" s="377" t="s">
        <v>4715</v>
      </c>
      <c r="B587" s="377"/>
      <c r="C587" s="381" t="s">
        <v>4716</v>
      </c>
      <c r="D587" s="377" t="s">
        <v>157</v>
      </c>
      <c r="E587" s="401">
        <v>339.98</v>
      </c>
    </row>
    <row r="588" spans="1:5" ht="45" customHeight="1">
      <c r="A588" s="377" t="s">
        <v>4717</v>
      </c>
      <c r="B588" s="377"/>
      <c r="C588" s="381" t="s">
        <v>4718</v>
      </c>
      <c r="D588" s="377" t="s">
        <v>157</v>
      </c>
      <c r="E588" s="401">
        <v>379.1</v>
      </c>
    </row>
    <row r="589" spans="1:5" ht="45" customHeight="1">
      <c r="A589" s="377" t="s">
        <v>61</v>
      </c>
      <c r="B589" s="377"/>
      <c r="C589" s="381" t="s">
        <v>4719</v>
      </c>
      <c r="D589" s="377" t="s">
        <v>48884</v>
      </c>
      <c r="E589" s="401">
        <v>382.17</v>
      </c>
    </row>
    <row r="590" spans="1:5" ht="45" customHeight="1">
      <c r="A590" s="398">
        <v>8778</v>
      </c>
      <c r="B590" s="399"/>
      <c r="C590" s="382" t="s">
        <v>20128</v>
      </c>
      <c r="D590" s="378"/>
      <c r="E590" s="378"/>
    </row>
    <row r="591" spans="1:5" ht="45" customHeight="1">
      <c r="A591" s="377" t="s">
        <v>2308</v>
      </c>
      <c r="B591" s="377"/>
      <c r="C591" s="381" t="s">
        <v>2309</v>
      </c>
      <c r="D591" s="377" t="s">
        <v>157</v>
      </c>
      <c r="E591" s="401">
        <v>289.12</v>
      </c>
    </row>
    <row r="592" spans="1:5" ht="45" customHeight="1">
      <c r="A592" s="377" t="s">
        <v>2310</v>
      </c>
      <c r="B592" s="377"/>
      <c r="C592" s="381" t="s">
        <v>2311</v>
      </c>
      <c r="D592" s="377" t="s">
        <v>157</v>
      </c>
      <c r="E592" s="401">
        <v>347.58</v>
      </c>
    </row>
    <row r="593" spans="1:5" ht="45" customHeight="1">
      <c r="A593" s="377" t="s">
        <v>2312</v>
      </c>
      <c r="B593" s="377"/>
      <c r="C593" s="381" t="s">
        <v>2313</v>
      </c>
      <c r="D593" s="377" t="s">
        <v>157</v>
      </c>
      <c r="E593" s="401">
        <v>354.31</v>
      </c>
    </row>
    <row r="594" spans="1:5" ht="45" customHeight="1">
      <c r="A594" s="377" t="s">
        <v>2314</v>
      </c>
      <c r="B594" s="377"/>
      <c r="C594" s="381" t="s">
        <v>2315</v>
      </c>
      <c r="D594" s="377" t="s">
        <v>157</v>
      </c>
      <c r="E594" s="401">
        <v>361.05</v>
      </c>
    </row>
    <row r="595" spans="1:5" ht="45" customHeight="1">
      <c r="A595" s="377" t="s">
        <v>2316</v>
      </c>
      <c r="B595" s="377"/>
      <c r="C595" s="381" t="s">
        <v>2317</v>
      </c>
      <c r="D595" s="377" t="s">
        <v>157</v>
      </c>
      <c r="E595" s="401">
        <v>391.45</v>
      </c>
    </row>
    <row r="596" spans="1:5" ht="45" customHeight="1">
      <c r="A596" s="377" t="s">
        <v>2320</v>
      </c>
      <c r="B596" s="377"/>
      <c r="C596" s="381" t="s">
        <v>2321</v>
      </c>
      <c r="D596" s="377" t="s">
        <v>157</v>
      </c>
      <c r="E596" s="401">
        <v>267.75</v>
      </c>
    </row>
    <row r="597" spans="1:5" ht="45" customHeight="1">
      <c r="A597" s="377" t="s">
        <v>2322</v>
      </c>
      <c r="B597" s="377"/>
      <c r="C597" s="381" t="s">
        <v>2323</v>
      </c>
      <c r="D597" s="377" t="s">
        <v>157</v>
      </c>
      <c r="E597" s="401">
        <v>267.75</v>
      </c>
    </row>
    <row r="598" spans="1:5" ht="45" customHeight="1">
      <c r="A598" s="377" t="s">
        <v>2324</v>
      </c>
      <c r="B598" s="377"/>
      <c r="C598" s="381" t="s">
        <v>2325</v>
      </c>
      <c r="D598" s="377" t="s">
        <v>157</v>
      </c>
      <c r="E598" s="401">
        <v>267.75</v>
      </c>
    </row>
    <row r="599" spans="1:5" ht="45" customHeight="1">
      <c r="A599" s="377" t="s">
        <v>2326</v>
      </c>
      <c r="B599" s="377"/>
      <c r="C599" s="381" t="s">
        <v>2327</v>
      </c>
      <c r="D599" s="377" t="s">
        <v>157</v>
      </c>
      <c r="E599" s="401">
        <v>277.89</v>
      </c>
    </row>
    <row r="600" spans="1:5" ht="45" customHeight="1">
      <c r="A600" s="377" t="s">
        <v>2328</v>
      </c>
      <c r="B600" s="377"/>
      <c r="C600" s="381" t="s">
        <v>2329</v>
      </c>
      <c r="D600" s="377" t="s">
        <v>157</v>
      </c>
      <c r="E600" s="401">
        <v>776.99</v>
      </c>
    </row>
    <row r="601" spans="1:5" ht="45" customHeight="1">
      <c r="A601" s="377" t="s">
        <v>60</v>
      </c>
      <c r="B601" s="377"/>
      <c r="C601" s="381" t="s">
        <v>2330</v>
      </c>
      <c r="D601" s="377" t="s">
        <v>157</v>
      </c>
      <c r="E601" s="401">
        <v>843.66</v>
      </c>
    </row>
    <row r="602" spans="1:5" ht="45" customHeight="1">
      <c r="A602" s="377" t="s">
        <v>59</v>
      </c>
      <c r="B602" s="377"/>
      <c r="C602" s="381" t="s">
        <v>2331</v>
      </c>
      <c r="D602" s="377" t="s">
        <v>157</v>
      </c>
      <c r="E602" s="401">
        <v>902.87</v>
      </c>
    </row>
    <row r="603" spans="1:5" ht="45" customHeight="1">
      <c r="A603" s="377" t="s">
        <v>58</v>
      </c>
      <c r="B603" s="377"/>
      <c r="C603" s="381" t="s">
        <v>2332</v>
      </c>
      <c r="D603" s="377" t="s">
        <v>157</v>
      </c>
      <c r="E603" s="401">
        <v>932.66</v>
      </c>
    </row>
    <row r="604" spans="1:5" ht="45" customHeight="1">
      <c r="A604" s="377" t="s">
        <v>2357</v>
      </c>
      <c r="B604" s="377"/>
      <c r="C604" s="381" t="s">
        <v>20129</v>
      </c>
      <c r="D604" s="377" t="s">
        <v>48886</v>
      </c>
      <c r="E604" s="400">
        <v>68.989999999999995</v>
      </c>
    </row>
    <row r="605" spans="1:5" ht="45" customHeight="1">
      <c r="A605" s="377" t="s">
        <v>2358</v>
      </c>
      <c r="B605" s="377"/>
      <c r="C605" s="381" t="s">
        <v>20130</v>
      </c>
      <c r="D605" s="377" t="s">
        <v>48886</v>
      </c>
      <c r="E605" s="400">
        <v>90.56</v>
      </c>
    </row>
    <row r="606" spans="1:5" ht="45" customHeight="1">
      <c r="A606" s="398">
        <v>8779</v>
      </c>
      <c r="B606" s="399"/>
      <c r="C606" s="382" t="s">
        <v>20131</v>
      </c>
      <c r="D606" s="378"/>
      <c r="E606" s="378"/>
    </row>
    <row r="607" spans="1:5" ht="45" customHeight="1">
      <c r="A607" s="377" t="s">
        <v>2345</v>
      </c>
      <c r="B607" s="377"/>
      <c r="C607" s="381" t="s">
        <v>2346</v>
      </c>
      <c r="D607" s="377" t="s">
        <v>157</v>
      </c>
      <c r="E607" s="401">
        <v>993.03</v>
      </c>
    </row>
    <row r="608" spans="1:5" ht="45" customHeight="1">
      <c r="A608" s="377" t="s">
        <v>2347</v>
      </c>
      <c r="B608" s="377"/>
      <c r="C608" s="381" t="s">
        <v>2348</v>
      </c>
      <c r="D608" s="377" t="s">
        <v>157</v>
      </c>
      <c r="E608" s="402">
        <v>1059.7</v>
      </c>
    </row>
    <row r="609" spans="1:5" ht="22.5" customHeight="1">
      <c r="A609" s="377" t="s">
        <v>2349</v>
      </c>
      <c r="B609" s="377"/>
      <c r="C609" s="381" t="s">
        <v>2350</v>
      </c>
      <c r="D609" s="377" t="s">
        <v>157</v>
      </c>
      <c r="E609" s="402">
        <v>1118.9100000000001</v>
      </c>
    </row>
    <row r="610" spans="1:5" ht="22.5" customHeight="1">
      <c r="A610" s="377" t="s">
        <v>2351</v>
      </c>
      <c r="B610" s="377"/>
      <c r="C610" s="381" t="s">
        <v>2352</v>
      </c>
      <c r="D610" s="377" t="s">
        <v>157</v>
      </c>
      <c r="E610" s="401">
        <v>953.85</v>
      </c>
    </row>
    <row r="611" spans="1:5" ht="22.5" customHeight="1">
      <c r="A611" s="377" t="s">
        <v>2353</v>
      </c>
      <c r="B611" s="377"/>
      <c r="C611" s="381" t="s">
        <v>2354</v>
      </c>
      <c r="D611" s="377" t="s">
        <v>157</v>
      </c>
      <c r="E611" s="401">
        <v>717.55</v>
      </c>
    </row>
    <row r="612" spans="1:5" ht="22.5" customHeight="1">
      <c r="A612" s="398">
        <v>8780</v>
      </c>
      <c r="B612" s="399"/>
      <c r="C612" s="382" t="s">
        <v>20132</v>
      </c>
      <c r="D612" s="378"/>
      <c r="E612" s="378"/>
    </row>
    <row r="613" spans="1:5" ht="22.5" customHeight="1">
      <c r="A613" s="377" t="s">
        <v>2333</v>
      </c>
      <c r="B613" s="377"/>
      <c r="C613" s="381" t="s">
        <v>2334</v>
      </c>
      <c r="D613" s="377" t="s">
        <v>157</v>
      </c>
      <c r="E613" s="401">
        <v>591.39</v>
      </c>
    </row>
    <row r="614" spans="1:5" ht="33.75" customHeight="1">
      <c r="A614" s="377" t="s">
        <v>2335</v>
      </c>
      <c r="B614" s="377"/>
      <c r="C614" s="381" t="s">
        <v>2336</v>
      </c>
      <c r="D614" s="377" t="s">
        <v>157</v>
      </c>
      <c r="E614" s="401">
        <v>472.78</v>
      </c>
    </row>
    <row r="615" spans="1:5" ht="15.75" customHeight="1">
      <c r="A615" s="377" t="s">
        <v>2337</v>
      </c>
      <c r="B615" s="377"/>
      <c r="C615" s="381" t="s">
        <v>2338</v>
      </c>
      <c r="D615" s="377" t="s">
        <v>157</v>
      </c>
      <c r="E615" s="401">
        <v>632.16999999999996</v>
      </c>
    </row>
    <row r="616" spans="1:5" ht="22.5" customHeight="1">
      <c r="A616" s="377" t="s">
        <v>2339</v>
      </c>
      <c r="B616" s="377"/>
      <c r="C616" s="381" t="s">
        <v>2340</v>
      </c>
      <c r="D616" s="377" t="s">
        <v>157</v>
      </c>
      <c r="E616" s="401">
        <v>502.39</v>
      </c>
    </row>
    <row r="617" spans="1:5" ht="22.5" customHeight="1">
      <c r="A617" s="377" t="s">
        <v>2341</v>
      </c>
      <c r="B617" s="377"/>
      <c r="C617" s="381" t="s">
        <v>2342</v>
      </c>
      <c r="D617" s="377" t="s">
        <v>157</v>
      </c>
      <c r="E617" s="401">
        <v>513.55999999999995</v>
      </c>
    </row>
    <row r="618" spans="1:5" ht="22.5" customHeight="1">
      <c r="A618" s="377" t="s">
        <v>2343</v>
      </c>
      <c r="B618" s="377"/>
      <c r="C618" s="381" t="s">
        <v>2344</v>
      </c>
      <c r="D618" s="377" t="s">
        <v>157</v>
      </c>
      <c r="E618" s="401">
        <v>512.36</v>
      </c>
    </row>
    <row r="619" spans="1:5" ht="22.5" customHeight="1">
      <c r="A619" s="398">
        <v>8781</v>
      </c>
      <c r="B619" s="399"/>
      <c r="C619" s="382" t="s">
        <v>20133</v>
      </c>
      <c r="D619" s="378"/>
      <c r="E619" s="378"/>
    </row>
    <row r="620" spans="1:5" ht="22.5" customHeight="1">
      <c r="A620" s="377" t="s">
        <v>2306</v>
      </c>
      <c r="B620" s="377"/>
      <c r="C620" s="381" t="s">
        <v>2307</v>
      </c>
      <c r="D620" s="377" t="s">
        <v>139</v>
      </c>
      <c r="E620" s="400">
        <v>51.91</v>
      </c>
    </row>
    <row r="621" spans="1:5" ht="22.5" customHeight="1">
      <c r="A621" s="377" t="s">
        <v>2355</v>
      </c>
      <c r="B621" s="377"/>
      <c r="C621" s="381" t="s">
        <v>2356</v>
      </c>
      <c r="D621" s="377" t="s">
        <v>139</v>
      </c>
      <c r="E621" s="400">
        <v>69.3</v>
      </c>
    </row>
    <row r="622" spans="1:5" ht="22.5" customHeight="1">
      <c r="A622" s="398">
        <v>8782</v>
      </c>
      <c r="B622" s="399"/>
      <c r="C622" s="382" t="s">
        <v>20134</v>
      </c>
      <c r="D622" s="378"/>
      <c r="E622" s="378"/>
    </row>
    <row r="623" spans="1:5" ht="15.75" customHeight="1">
      <c r="A623" s="377" t="s">
        <v>2318</v>
      </c>
      <c r="B623" s="377"/>
      <c r="C623" s="381" t="s">
        <v>2319</v>
      </c>
      <c r="D623" s="377" t="s">
        <v>20028</v>
      </c>
      <c r="E623" s="400">
        <v>95.76</v>
      </c>
    </row>
    <row r="624" spans="1:5" ht="15.75" customHeight="1">
      <c r="A624" s="398">
        <v>8783</v>
      </c>
      <c r="B624" s="399"/>
      <c r="C624" s="382" t="s">
        <v>20135</v>
      </c>
      <c r="D624" s="378"/>
      <c r="E624" s="378"/>
    </row>
    <row r="625" spans="1:5" ht="15.75" customHeight="1">
      <c r="A625" s="377" t="s">
        <v>2478</v>
      </c>
      <c r="B625" s="377"/>
      <c r="C625" s="381" t="s">
        <v>20136</v>
      </c>
      <c r="D625" s="377" t="s">
        <v>20028</v>
      </c>
      <c r="E625" s="400">
        <v>17.8</v>
      </c>
    </row>
    <row r="626" spans="1:5" ht="15.75" customHeight="1">
      <c r="A626" s="377" t="s">
        <v>63</v>
      </c>
      <c r="B626" s="377"/>
      <c r="C626" s="381" t="s">
        <v>20137</v>
      </c>
      <c r="D626" s="377" t="s">
        <v>20028</v>
      </c>
      <c r="E626" s="400">
        <v>21.59</v>
      </c>
    </row>
    <row r="627" spans="1:5" ht="15.75" customHeight="1">
      <c r="A627" s="377" t="s">
        <v>48895</v>
      </c>
      <c r="B627" s="377"/>
      <c r="C627" s="381" t="s">
        <v>48896</v>
      </c>
      <c r="D627" s="377" t="s">
        <v>20028</v>
      </c>
      <c r="E627" s="400">
        <v>20.51</v>
      </c>
    </row>
    <row r="628" spans="1:5" ht="15.75" customHeight="1">
      <c r="A628" s="377" t="s">
        <v>48897</v>
      </c>
      <c r="B628" s="377"/>
      <c r="C628" s="381" t="s">
        <v>48898</v>
      </c>
      <c r="D628" s="377" t="s">
        <v>20028</v>
      </c>
      <c r="E628" s="400">
        <v>16.3</v>
      </c>
    </row>
    <row r="629" spans="1:5" ht="15.75" customHeight="1">
      <c r="A629" s="377" t="s">
        <v>62</v>
      </c>
      <c r="B629" s="377"/>
      <c r="C629" s="381" t="s">
        <v>20138</v>
      </c>
      <c r="D629" s="377" t="s">
        <v>20028</v>
      </c>
      <c r="E629" s="400">
        <v>98.4</v>
      </c>
    </row>
    <row r="630" spans="1:5" ht="15.75" customHeight="1">
      <c r="A630" s="377" t="s">
        <v>20139</v>
      </c>
      <c r="B630" s="377"/>
      <c r="C630" s="381" t="s">
        <v>20140</v>
      </c>
      <c r="D630" s="377" t="s">
        <v>20028</v>
      </c>
      <c r="E630" s="400">
        <v>88.11</v>
      </c>
    </row>
    <row r="631" spans="1:5" ht="15.75" customHeight="1">
      <c r="A631" s="377" t="s">
        <v>2479</v>
      </c>
      <c r="B631" s="377"/>
      <c r="C631" s="381" t="s">
        <v>20141</v>
      </c>
      <c r="D631" s="377" t="s">
        <v>20028</v>
      </c>
      <c r="E631" s="401">
        <v>125.19</v>
      </c>
    </row>
    <row r="632" spans="1:5" ht="15.75" customHeight="1">
      <c r="A632" s="377" t="s">
        <v>2480</v>
      </c>
      <c r="B632" s="377"/>
      <c r="C632" s="381" t="s">
        <v>20142</v>
      </c>
      <c r="D632" s="377" t="s">
        <v>20028</v>
      </c>
      <c r="E632" s="401">
        <v>105.43</v>
      </c>
    </row>
    <row r="633" spans="1:5" ht="15.75" customHeight="1">
      <c r="A633" s="377" t="s">
        <v>48899</v>
      </c>
      <c r="B633" s="377"/>
      <c r="C633" s="381" t="s">
        <v>48900</v>
      </c>
      <c r="D633" s="377" t="s">
        <v>20028</v>
      </c>
      <c r="E633" s="400">
        <v>84</v>
      </c>
    </row>
    <row r="634" spans="1:5" ht="15.75" customHeight="1">
      <c r="A634" s="377" t="s">
        <v>20143</v>
      </c>
      <c r="B634" s="377"/>
      <c r="C634" s="381" t="s">
        <v>20144</v>
      </c>
      <c r="D634" s="377" t="s">
        <v>20028</v>
      </c>
      <c r="E634" s="401">
        <v>141.51</v>
      </c>
    </row>
    <row r="635" spans="1:5" ht="15.75" customHeight="1">
      <c r="A635" s="377" t="s">
        <v>4678</v>
      </c>
      <c r="B635" s="377"/>
      <c r="C635" s="381" t="s">
        <v>20145</v>
      </c>
      <c r="D635" s="377" t="s">
        <v>20028</v>
      </c>
      <c r="E635" s="401">
        <v>243.73</v>
      </c>
    </row>
    <row r="636" spans="1:5" ht="15.75" customHeight="1">
      <c r="A636" s="377" t="s">
        <v>2481</v>
      </c>
      <c r="B636" s="377"/>
      <c r="C636" s="381" t="s">
        <v>2482</v>
      </c>
      <c r="D636" s="377" t="s">
        <v>157</v>
      </c>
      <c r="E636" s="401">
        <v>156.37</v>
      </c>
    </row>
    <row r="637" spans="1:5" ht="15.75" customHeight="1">
      <c r="A637" s="377" t="s">
        <v>2483</v>
      </c>
      <c r="B637" s="377"/>
      <c r="C637" s="381" t="s">
        <v>48901</v>
      </c>
      <c r="D637" s="377" t="s">
        <v>20028</v>
      </c>
      <c r="E637" s="400">
        <v>18.579999999999998</v>
      </c>
    </row>
    <row r="638" spans="1:5" ht="15.75" customHeight="1">
      <c r="A638" s="377" t="s">
        <v>2484</v>
      </c>
      <c r="B638" s="377"/>
      <c r="C638" s="381" t="s">
        <v>48902</v>
      </c>
      <c r="D638" s="377" t="s">
        <v>20028</v>
      </c>
      <c r="E638" s="400">
        <v>62.55</v>
      </c>
    </row>
    <row r="639" spans="1:5" ht="15.75" customHeight="1">
      <c r="A639" s="398">
        <v>8784</v>
      </c>
      <c r="B639" s="399"/>
      <c r="C639" s="382" t="s">
        <v>20146</v>
      </c>
      <c r="D639" s="378"/>
      <c r="E639" s="378"/>
    </row>
    <row r="640" spans="1:5" ht="56.25" customHeight="1">
      <c r="A640" s="377" t="s">
        <v>4707</v>
      </c>
      <c r="B640" s="377"/>
      <c r="C640" s="381" t="s">
        <v>4708</v>
      </c>
      <c r="D640" s="377" t="s">
        <v>157</v>
      </c>
      <c r="E640" s="402">
        <v>1417.61</v>
      </c>
    </row>
    <row r="641" spans="1:5" ht="22.5" customHeight="1">
      <c r="A641" s="377" t="s">
        <v>4709</v>
      </c>
      <c r="B641" s="377"/>
      <c r="C641" s="381" t="s">
        <v>4710</v>
      </c>
      <c r="D641" s="377" t="s">
        <v>157</v>
      </c>
      <c r="E641" s="402">
        <v>1498.36</v>
      </c>
    </row>
    <row r="642" spans="1:5" ht="22.5" customHeight="1">
      <c r="A642" s="377" t="s">
        <v>4711</v>
      </c>
      <c r="B642" s="377"/>
      <c r="C642" s="381" t="s">
        <v>4712</v>
      </c>
      <c r="D642" s="377" t="s">
        <v>157</v>
      </c>
      <c r="E642" s="402">
        <v>2576.61</v>
      </c>
    </row>
    <row r="643" spans="1:5" ht="22.5" customHeight="1">
      <c r="A643" s="398">
        <v>8785</v>
      </c>
      <c r="B643" s="399"/>
      <c r="C643" s="382" t="s">
        <v>20147</v>
      </c>
      <c r="D643" s="378"/>
      <c r="E643" s="378"/>
    </row>
    <row r="644" spans="1:5" ht="22.5" customHeight="1">
      <c r="A644" s="377" t="s">
        <v>4732</v>
      </c>
      <c r="B644" s="377"/>
      <c r="C644" s="381" t="s">
        <v>4733</v>
      </c>
      <c r="D644" s="377" t="s">
        <v>139</v>
      </c>
      <c r="E644" s="400">
        <v>21.1</v>
      </c>
    </row>
    <row r="645" spans="1:5" ht="22.5" customHeight="1">
      <c r="A645" s="398">
        <v>8671</v>
      </c>
      <c r="B645" s="399"/>
      <c r="C645" s="382" t="s">
        <v>20148</v>
      </c>
      <c r="D645" s="378"/>
      <c r="E645" s="378"/>
    </row>
    <row r="646" spans="1:5" ht="33.75" customHeight="1">
      <c r="A646" s="398">
        <v>8786</v>
      </c>
      <c r="B646" s="399"/>
      <c r="C646" s="382" t="s">
        <v>20149</v>
      </c>
      <c r="D646" s="378"/>
      <c r="E646" s="378"/>
    </row>
    <row r="647" spans="1:5" ht="33.75" customHeight="1">
      <c r="A647" s="377" t="s">
        <v>682</v>
      </c>
      <c r="B647" s="377"/>
      <c r="C647" s="381" t="s">
        <v>683</v>
      </c>
      <c r="D647" s="377" t="s">
        <v>139</v>
      </c>
      <c r="E647" s="400">
        <v>13.43</v>
      </c>
    </row>
    <row r="648" spans="1:5" ht="33.75" customHeight="1">
      <c r="A648" s="377" t="s">
        <v>734</v>
      </c>
      <c r="B648" s="377"/>
      <c r="C648" s="381" t="s">
        <v>735</v>
      </c>
      <c r="D648" s="377" t="s">
        <v>48884</v>
      </c>
      <c r="E648" s="400">
        <v>78.42</v>
      </c>
    </row>
    <row r="649" spans="1:5" ht="45" customHeight="1">
      <c r="A649" s="377" t="s">
        <v>736</v>
      </c>
      <c r="B649" s="377"/>
      <c r="C649" s="381" t="s">
        <v>737</v>
      </c>
      <c r="D649" s="377" t="s">
        <v>48884</v>
      </c>
      <c r="E649" s="400">
        <v>25.5</v>
      </c>
    </row>
    <row r="650" spans="1:5" ht="45" customHeight="1">
      <c r="A650" s="377" t="s">
        <v>738</v>
      </c>
      <c r="B650" s="377"/>
      <c r="C650" s="381" t="s">
        <v>739</v>
      </c>
      <c r="D650" s="377" t="s">
        <v>48884</v>
      </c>
      <c r="E650" s="400">
        <v>24.2</v>
      </c>
    </row>
    <row r="651" spans="1:5" ht="33.75" customHeight="1">
      <c r="A651" s="377" t="s">
        <v>740</v>
      </c>
      <c r="B651" s="377"/>
      <c r="C651" s="381" t="s">
        <v>741</v>
      </c>
      <c r="D651" s="377" t="s">
        <v>48884</v>
      </c>
      <c r="E651" s="401">
        <v>139.24</v>
      </c>
    </row>
    <row r="652" spans="1:5" ht="45" customHeight="1">
      <c r="A652" s="377" t="s">
        <v>742</v>
      </c>
      <c r="B652" s="377"/>
      <c r="C652" s="381" t="s">
        <v>743</v>
      </c>
      <c r="D652" s="377" t="s">
        <v>139</v>
      </c>
      <c r="E652" s="400">
        <v>36.340000000000003</v>
      </c>
    </row>
    <row r="653" spans="1:5" ht="45" customHeight="1">
      <c r="A653" s="377" t="s">
        <v>744</v>
      </c>
      <c r="B653" s="377"/>
      <c r="C653" s="381" t="s">
        <v>745</v>
      </c>
      <c r="D653" s="377" t="s">
        <v>139</v>
      </c>
      <c r="E653" s="400">
        <v>43.34</v>
      </c>
    </row>
    <row r="654" spans="1:5" ht="33.75" customHeight="1">
      <c r="A654" s="377" t="s">
        <v>746</v>
      </c>
      <c r="B654" s="377"/>
      <c r="C654" s="381" t="s">
        <v>747</v>
      </c>
      <c r="D654" s="377" t="s">
        <v>139</v>
      </c>
      <c r="E654" s="400">
        <v>25.32</v>
      </c>
    </row>
    <row r="655" spans="1:5" ht="45" customHeight="1">
      <c r="A655" s="377" t="s">
        <v>748</v>
      </c>
      <c r="B655" s="377"/>
      <c r="C655" s="381" t="s">
        <v>749</v>
      </c>
      <c r="D655" s="377" t="s">
        <v>139</v>
      </c>
      <c r="E655" s="400">
        <v>10.039999999999999</v>
      </c>
    </row>
    <row r="656" spans="1:5" ht="45" customHeight="1">
      <c r="A656" s="398">
        <v>8787</v>
      </c>
      <c r="B656" s="399"/>
      <c r="C656" s="382" t="s">
        <v>20150</v>
      </c>
      <c r="D656" s="378"/>
      <c r="E656" s="378"/>
    </row>
    <row r="657" spans="1:5" ht="33.75" customHeight="1">
      <c r="A657" s="377" t="s">
        <v>20151</v>
      </c>
      <c r="B657" s="377"/>
      <c r="C657" s="381" t="s">
        <v>20152</v>
      </c>
      <c r="D657" s="377" t="s">
        <v>48890</v>
      </c>
      <c r="E657" s="400">
        <v>21.71</v>
      </c>
    </row>
    <row r="658" spans="1:5" ht="45" customHeight="1">
      <c r="A658" s="377" t="s">
        <v>20153</v>
      </c>
      <c r="B658" s="377"/>
      <c r="C658" s="381" t="s">
        <v>20154</v>
      </c>
      <c r="D658" s="377" t="s">
        <v>48884</v>
      </c>
      <c r="E658" s="401">
        <v>337.16</v>
      </c>
    </row>
    <row r="659" spans="1:5" ht="45" customHeight="1">
      <c r="A659" s="377" t="s">
        <v>20155</v>
      </c>
      <c r="B659" s="377"/>
      <c r="C659" s="381" t="s">
        <v>20156</v>
      </c>
      <c r="D659" s="377" t="s">
        <v>48884</v>
      </c>
      <c r="E659" s="401">
        <v>353.6</v>
      </c>
    </row>
    <row r="660" spans="1:5" ht="33.75" customHeight="1">
      <c r="A660" s="377" t="s">
        <v>20157</v>
      </c>
      <c r="B660" s="377"/>
      <c r="C660" s="381" t="s">
        <v>20158</v>
      </c>
      <c r="D660" s="377" t="s">
        <v>48884</v>
      </c>
      <c r="E660" s="401">
        <v>339.9</v>
      </c>
    </row>
    <row r="661" spans="1:5" ht="56.25" customHeight="1">
      <c r="A661" s="377" t="s">
        <v>20159</v>
      </c>
      <c r="B661" s="377"/>
      <c r="C661" s="381" t="s">
        <v>20160</v>
      </c>
      <c r="D661" s="377" t="s">
        <v>48884</v>
      </c>
      <c r="E661" s="401">
        <v>787.78</v>
      </c>
    </row>
    <row r="662" spans="1:5" ht="45" customHeight="1">
      <c r="A662" s="377" t="s">
        <v>20161</v>
      </c>
      <c r="B662" s="377"/>
      <c r="C662" s="381" t="s">
        <v>20162</v>
      </c>
      <c r="D662" s="377" t="s">
        <v>48884</v>
      </c>
      <c r="E662" s="401">
        <v>365.57</v>
      </c>
    </row>
    <row r="663" spans="1:5" ht="45" customHeight="1">
      <c r="A663" s="377" t="s">
        <v>20163</v>
      </c>
      <c r="B663" s="377"/>
      <c r="C663" s="381" t="s">
        <v>20164</v>
      </c>
      <c r="D663" s="377" t="s">
        <v>48884</v>
      </c>
      <c r="E663" s="401">
        <v>268.41000000000003</v>
      </c>
    </row>
    <row r="664" spans="1:5" ht="22.5" customHeight="1">
      <c r="A664" s="377" t="s">
        <v>20165</v>
      </c>
      <c r="B664" s="377"/>
      <c r="C664" s="381" t="s">
        <v>20166</v>
      </c>
      <c r="D664" s="377" t="s">
        <v>48884</v>
      </c>
      <c r="E664" s="401">
        <v>247.19</v>
      </c>
    </row>
    <row r="665" spans="1:5" ht="22.5" customHeight="1">
      <c r="A665" s="398">
        <v>8788</v>
      </c>
      <c r="B665" s="399"/>
      <c r="C665" s="382" t="s">
        <v>20167</v>
      </c>
      <c r="D665" s="378"/>
      <c r="E665" s="378"/>
    </row>
    <row r="666" spans="1:5" ht="22.5" customHeight="1">
      <c r="A666" s="377" t="s">
        <v>690</v>
      </c>
      <c r="B666" s="377"/>
      <c r="C666" s="381" t="s">
        <v>691</v>
      </c>
      <c r="D666" s="377" t="s">
        <v>48884</v>
      </c>
      <c r="E666" s="400">
        <v>88.3</v>
      </c>
    </row>
    <row r="667" spans="1:5" ht="15.75" customHeight="1">
      <c r="A667" s="377" t="s">
        <v>692</v>
      </c>
      <c r="B667" s="377"/>
      <c r="C667" s="381" t="s">
        <v>693</v>
      </c>
      <c r="D667" s="377" t="s">
        <v>48884</v>
      </c>
      <c r="E667" s="400">
        <v>31.24</v>
      </c>
    </row>
    <row r="668" spans="1:5" ht="45" customHeight="1">
      <c r="A668" s="377" t="s">
        <v>694</v>
      </c>
      <c r="B668" s="377"/>
      <c r="C668" s="381" t="s">
        <v>695</v>
      </c>
      <c r="D668" s="377" t="s">
        <v>48884</v>
      </c>
      <c r="E668" s="400">
        <v>37.340000000000003</v>
      </c>
    </row>
    <row r="669" spans="1:5" ht="45" customHeight="1">
      <c r="A669" s="377" t="s">
        <v>696</v>
      </c>
      <c r="B669" s="377"/>
      <c r="C669" s="381" t="s">
        <v>697</v>
      </c>
      <c r="D669" s="377" t="s">
        <v>48884</v>
      </c>
      <c r="E669" s="401">
        <v>152.63999999999999</v>
      </c>
    </row>
    <row r="670" spans="1:5" ht="45" customHeight="1">
      <c r="A670" s="377" t="s">
        <v>698</v>
      </c>
      <c r="B670" s="377"/>
      <c r="C670" s="381" t="s">
        <v>699</v>
      </c>
      <c r="D670" s="377" t="s">
        <v>48884</v>
      </c>
      <c r="E670" s="401">
        <v>175.36</v>
      </c>
    </row>
    <row r="671" spans="1:5" ht="45" customHeight="1">
      <c r="A671" s="377" t="s">
        <v>722</v>
      </c>
      <c r="B671" s="377"/>
      <c r="C671" s="381" t="s">
        <v>723</v>
      </c>
      <c r="D671" s="377" t="s">
        <v>139</v>
      </c>
      <c r="E671" s="400">
        <v>46.19</v>
      </c>
    </row>
    <row r="672" spans="1:5" ht="15.75" customHeight="1">
      <c r="A672" s="398">
        <v>8789</v>
      </c>
      <c r="B672" s="399"/>
      <c r="C672" s="382" t="s">
        <v>20168</v>
      </c>
      <c r="D672" s="378"/>
      <c r="E672" s="378"/>
    </row>
    <row r="673" spans="1:5" ht="56.25" customHeight="1">
      <c r="A673" s="377" t="s">
        <v>700</v>
      </c>
      <c r="B673" s="377"/>
      <c r="C673" s="381" t="s">
        <v>701</v>
      </c>
      <c r="D673" s="377" t="s">
        <v>48884</v>
      </c>
      <c r="E673" s="400">
        <v>91.59</v>
      </c>
    </row>
    <row r="674" spans="1:5" ht="45" customHeight="1">
      <c r="A674" s="377" t="s">
        <v>702</v>
      </c>
      <c r="B674" s="377"/>
      <c r="C674" s="381" t="s">
        <v>703</v>
      </c>
      <c r="D674" s="377" t="s">
        <v>48884</v>
      </c>
      <c r="E674" s="401">
        <v>194.23</v>
      </c>
    </row>
    <row r="675" spans="1:5" ht="45" customHeight="1">
      <c r="A675" s="377" t="s">
        <v>704</v>
      </c>
      <c r="B675" s="377"/>
      <c r="C675" s="381" t="s">
        <v>705</v>
      </c>
      <c r="D675" s="377" t="s">
        <v>48884</v>
      </c>
      <c r="E675" s="401">
        <v>227.65</v>
      </c>
    </row>
    <row r="676" spans="1:5" ht="45" customHeight="1">
      <c r="A676" s="377" t="s">
        <v>706</v>
      </c>
      <c r="B676" s="377"/>
      <c r="C676" s="381" t="s">
        <v>707</v>
      </c>
      <c r="D676" s="377" t="s">
        <v>48884</v>
      </c>
      <c r="E676" s="400">
        <v>96.07</v>
      </c>
    </row>
    <row r="677" spans="1:5" ht="45" customHeight="1">
      <c r="A677" s="377" t="s">
        <v>708</v>
      </c>
      <c r="B677" s="377"/>
      <c r="C677" s="381" t="s">
        <v>709</v>
      </c>
      <c r="D677" s="377" t="s">
        <v>48884</v>
      </c>
      <c r="E677" s="400">
        <v>72.27</v>
      </c>
    </row>
    <row r="678" spans="1:5" ht="56.25" customHeight="1">
      <c r="A678" s="377" t="s">
        <v>710</v>
      </c>
      <c r="B678" s="377"/>
      <c r="C678" s="381" t="s">
        <v>711</v>
      </c>
      <c r="D678" s="377" t="s">
        <v>48884</v>
      </c>
      <c r="E678" s="400">
        <v>75.069999999999993</v>
      </c>
    </row>
    <row r="679" spans="1:5" ht="45" customHeight="1">
      <c r="A679" s="377" t="s">
        <v>724</v>
      </c>
      <c r="B679" s="377"/>
      <c r="C679" s="381" t="s">
        <v>725</v>
      </c>
      <c r="D679" s="377" t="s">
        <v>139</v>
      </c>
      <c r="E679" s="400">
        <v>55.06</v>
      </c>
    </row>
    <row r="680" spans="1:5" ht="56.25" customHeight="1">
      <c r="A680" s="398">
        <v>8790</v>
      </c>
      <c r="B680" s="399"/>
      <c r="C680" s="382" t="s">
        <v>20169</v>
      </c>
      <c r="D680" s="378"/>
      <c r="E680" s="378"/>
    </row>
    <row r="681" spans="1:5" ht="56.25" customHeight="1">
      <c r="A681" s="377" t="s">
        <v>684</v>
      </c>
      <c r="B681" s="377"/>
      <c r="C681" s="381" t="s">
        <v>685</v>
      </c>
      <c r="D681" s="377" t="s">
        <v>48884</v>
      </c>
      <c r="E681" s="401">
        <v>107.41</v>
      </c>
    </row>
    <row r="682" spans="1:5" ht="56.25" customHeight="1">
      <c r="A682" s="377" t="s">
        <v>686</v>
      </c>
      <c r="B682" s="377"/>
      <c r="C682" s="381" t="s">
        <v>687</v>
      </c>
      <c r="D682" s="377" t="s">
        <v>48884</v>
      </c>
      <c r="E682" s="400">
        <v>91.35</v>
      </c>
    </row>
    <row r="683" spans="1:5" ht="33.75" customHeight="1">
      <c r="A683" s="377" t="s">
        <v>688</v>
      </c>
      <c r="B683" s="377"/>
      <c r="C683" s="381" t="s">
        <v>689</v>
      </c>
      <c r="D683" s="377" t="s">
        <v>48884</v>
      </c>
      <c r="E683" s="400">
        <v>78.66</v>
      </c>
    </row>
    <row r="684" spans="1:5" ht="15.75" customHeight="1">
      <c r="A684" s="377" t="s">
        <v>732</v>
      </c>
      <c r="B684" s="377"/>
      <c r="C684" s="381" t="s">
        <v>733</v>
      </c>
      <c r="D684" s="377" t="s">
        <v>139</v>
      </c>
      <c r="E684" s="400">
        <v>14.26</v>
      </c>
    </row>
    <row r="685" spans="1:5" ht="56.25" customHeight="1">
      <c r="A685" s="377" t="s">
        <v>750</v>
      </c>
      <c r="B685" s="377"/>
      <c r="C685" s="381" t="s">
        <v>751</v>
      </c>
      <c r="D685" s="377" t="s">
        <v>48884</v>
      </c>
      <c r="E685" s="400">
        <v>46.37</v>
      </c>
    </row>
    <row r="686" spans="1:5" ht="15.75" customHeight="1">
      <c r="A686" s="398">
        <v>8791</v>
      </c>
      <c r="B686" s="399"/>
      <c r="C686" s="382" t="s">
        <v>20170</v>
      </c>
      <c r="D686" s="378"/>
      <c r="E686" s="378"/>
    </row>
    <row r="687" spans="1:5" ht="15.75" customHeight="1">
      <c r="A687" s="377" t="s">
        <v>712</v>
      </c>
      <c r="B687" s="377"/>
      <c r="C687" s="381" t="s">
        <v>713</v>
      </c>
      <c r="D687" s="377" t="s">
        <v>139</v>
      </c>
      <c r="E687" s="400">
        <v>79.83</v>
      </c>
    </row>
    <row r="688" spans="1:5" ht="33.75" customHeight="1">
      <c r="A688" s="377" t="s">
        <v>714</v>
      </c>
      <c r="B688" s="377"/>
      <c r="C688" s="381" t="s">
        <v>715</v>
      </c>
      <c r="D688" s="377" t="s">
        <v>139</v>
      </c>
      <c r="E688" s="401">
        <v>119.26</v>
      </c>
    </row>
    <row r="689" spans="1:5" ht="33.75" customHeight="1">
      <c r="A689" s="377" t="s">
        <v>716</v>
      </c>
      <c r="B689" s="377"/>
      <c r="C689" s="381" t="s">
        <v>717</v>
      </c>
      <c r="D689" s="377" t="s">
        <v>139</v>
      </c>
      <c r="E689" s="400">
        <v>53.74</v>
      </c>
    </row>
    <row r="690" spans="1:5" ht="33.75" customHeight="1">
      <c r="A690" s="377" t="s">
        <v>718</v>
      </c>
      <c r="B690" s="377"/>
      <c r="C690" s="381" t="s">
        <v>719</v>
      </c>
      <c r="D690" s="377" t="s">
        <v>139</v>
      </c>
      <c r="E690" s="400">
        <v>47.61</v>
      </c>
    </row>
    <row r="691" spans="1:5" ht="33.75" customHeight="1">
      <c r="A691" s="377" t="s">
        <v>720</v>
      </c>
      <c r="B691" s="377"/>
      <c r="C691" s="381" t="s">
        <v>721</v>
      </c>
      <c r="D691" s="377" t="s">
        <v>139</v>
      </c>
      <c r="E691" s="400">
        <v>21.59</v>
      </c>
    </row>
    <row r="692" spans="1:5" ht="33.75" customHeight="1">
      <c r="A692" s="377" t="s">
        <v>728</v>
      </c>
      <c r="B692" s="377"/>
      <c r="C692" s="381" t="s">
        <v>729</v>
      </c>
      <c r="D692" s="377" t="s">
        <v>139</v>
      </c>
      <c r="E692" s="400">
        <v>67.05</v>
      </c>
    </row>
    <row r="693" spans="1:5" ht="33.75" customHeight="1">
      <c r="A693" s="377" t="s">
        <v>730</v>
      </c>
      <c r="B693" s="377"/>
      <c r="C693" s="381" t="s">
        <v>731</v>
      </c>
      <c r="D693" s="377" t="s">
        <v>139</v>
      </c>
      <c r="E693" s="400">
        <v>30.82</v>
      </c>
    </row>
    <row r="694" spans="1:5" ht="22.5" customHeight="1">
      <c r="A694" s="398">
        <v>8792</v>
      </c>
      <c r="B694" s="399"/>
      <c r="C694" s="382" t="s">
        <v>20171</v>
      </c>
      <c r="D694" s="378"/>
      <c r="E694" s="378"/>
    </row>
    <row r="695" spans="1:5" ht="22.5" customHeight="1">
      <c r="A695" s="377" t="s">
        <v>4168</v>
      </c>
      <c r="B695" s="377"/>
      <c r="C695" s="381" t="s">
        <v>34942</v>
      </c>
      <c r="D695" s="377" t="s">
        <v>139</v>
      </c>
      <c r="E695" s="400">
        <v>43.46</v>
      </c>
    </row>
    <row r="696" spans="1:5" ht="22.5" customHeight="1">
      <c r="A696" s="377" t="s">
        <v>4169</v>
      </c>
      <c r="B696" s="377"/>
      <c r="C696" s="381" t="s">
        <v>34943</v>
      </c>
      <c r="D696" s="377" t="s">
        <v>139</v>
      </c>
      <c r="E696" s="400">
        <v>50.74</v>
      </c>
    </row>
    <row r="697" spans="1:5" ht="33.75" customHeight="1">
      <c r="A697" s="377" t="s">
        <v>4170</v>
      </c>
      <c r="B697" s="377"/>
      <c r="C697" s="381" t="s">
        <v>34944</v>
      </c>
      <c r="D697" s="377" t="s">
        <v>139</v>
      </c>
      <c r="E697" s="400">
        <v>65.930000000000007</v>
      </c>
    </row>
    <row r="698" spans="1:5" ht="62.25" customHeight="1">
      <c r="A698" s="377" t="s">
        <v>4161</v>
      </c>
      <c r="B698" s="377"/>
      <c r="C698" s="381" t="s">
        <v>34945</v>
      </c>
      <c r="D698" s="377" t="s">
        <v>139</v>
      </c>
      <c r="E698" s="401">
        <v>149.63</v>
      </c>
    </row>
    <row r="699" spans="1:5" ht="33.75" customHeight="1">
      <c r="A699" s="377" t="s">
        <v>4162</v>
      </c>
      <c r="B699" s="377"/>
      <c r="C699" s="381" t="s">
        <v>34946</v>
      </c>
      <c r="D699" s="377" t="s">
        <v>139</v>
      </c>
      <c r="E699" s="400">
        <v>51.65</v>
      </c>
    </row>
    <row r="700" spans="1:5" ht="15" customHeight="1">
      <c r="A700" s="377" t="s">
        <v>4163</v>
      </c>
      <c r="B700" s="377"/>
      <c r="C700" s="381" t="s">
        <v>34947</v>
      </c>
      <c r="D700" s="377" t="s">
        <v>139</v>
      </c>
      <c r="E700" s="400">
        <v>60.67</v>
      </c>
    </row>
    <row r="701" spans="1:5" ht="15" customHeight="1">
      <c r="A701" s="377" t="s">
        <v>4164</v>
      </c>
      <c r="B701" s="377"/>
      <c r="C701" s="381" t="s">
        <v>34948</v>
      </c>
      <c r="D701" s="377" t="s">
        <v>139</v>
      </c>
      <c r="E701" s="400">
        <v>74.040000000000006</v>
      </c>
    </row>
    <row r="702" spans="1:5" ht="57" customHeight="1">
      <c r="A702" s="377" t="s">
        <v>4165</v>
      </c>
      <c r="B702" s="377"/>
      <c r="C702" s="381" t="s">
        <v>34949</v>
      </c>
      <c r="D702" s="377" t="s">
        <v>139</v>
      </c>
      <c r="E702" s="400">
        <v>87.36</v>
      </c>
    </row>
    <row r="703" spans="1:5" ht="15" customHeight="1">
      <c r="A703" s="377" t="s">
        <v>4166</v>
      </c>
      <c r="B703" s="377"/>
      <c r="C703" s="381" t="s">
        <v>34950</v>
      </c>
      <c r="D703" s="377" t="s">
        <v>139</v>
      </c>
      <c r="E703" s="400">
        <v>95.86</v>
      </c>
    </row>
    <row r="704" spans="1:5" ht="15" customHeight="1">
      <c r="A704" s="377" t="s">
        <v>4167</v>
      </c>
      <c r="B704" s="377"/>
      <c r="C704" s="381" t="s">
        <v>34951</v>
      </c>
      <c r="D704" s="377" t="s">
        <v>139</v>
      </c>
      <c r="E704" s="401">
        <v>108.79</v>
      </c>
    </row>
    <row r="705" spans="1:5" ht="55.5" customHeight="1">
      <c r="A705" s="377" t="s">
        <v>4155</v>
      </c>
      <c r="B705" s="377"/>
      <c r="C705" s="381" t="s">
        <v>34952</v>
      </c>
      <c r="D705" s="377" t="s">
        <v>139</v>
      </c>
      <c r="E705" s="401">
        <v>174.45</v>
      </c>
    </row>
    <row r="706" spans="1:5" ht="51" customHeight="1">
      <c r="A706" s="377" t="s">
        <v>4156</v>
      </c>
      <c r="B706" s="377"/>
      <c r="C706" s="381" t="s">
        <v>34953</v>
      </c>
      <c r="D706" s="377" t="s">
        <v>139</v>
      </c>
      <c r="E706" s="400">
        <v>59.84</v>
      </c>
    </row>
    <row r="707" spans="1:5" ht="15" customHeight="1">
      <c r="A707" s="377" t="s">
        <v>4157</v>
      </c>
      <c r="B707" s="377"/>
      <c r="C707" s="381" t="s">
        <v>34954</v>
      </c>
      <c r="D707" s="377" t="s">
        <v>139</v>
      </c>
      <c r="E707" s="400">
        <v>70.599999999999994</v>
      </c>
    </row>
    <row r="708" spans="1:5" ht="64.5" customHeight="1">
      <c r="A708" s="377" t="s">
        <v>4158</v>
      </c>
      <c r="B708" s="377"/>
      <c r="C708" s="381" t="s">
        <v>34955</v>
      </c>
      <c r="D708" s="377" t="s">
        <v>139</v>
      </c>
      <c r="E708" s="400">
        <v>86.45</v>
      </c>
    </row>
    <row r="709" spans="1:5" ht="58.5" customHeight="1">
      <c r="A709" s="377" t="s">
        <v>4159</v>
      </c>
      <c r="B709" s="377"/>
      <c r="C709" s="381" t="s">
        <v>34956</v>
      </c>
      <c r="D709" s="377" t="s">
        <v>139</v>
      </c>
      <c r="E709" s="401">
        <v>112.24</v>
      </c>
    </row>
    <row r="710" spans="1:5" ht="64.5" customHeight="1">
      <c r="A710" s="377" t="s">
        <v>4160</v>
      </c>
      <c r="B710" s="377"/>
      <c r="C710" s="381" t="s">
        <v>34957</v>
      </c>
      <c r="D710" s="377" t="s">
        <v>139</v>
      </c>
      <c r="E710" s="401">
        <v>127.4</v>
      </c>
    </row>
    <row r="711" spans="1:5" ht="52.5" customHeight="1">
      <c r="A711" s="398">
        <v>8793</v>
      </c>
      <c r="B711" s="399"/>
      <c r="C711" s="382" t="s">
        <v>20172</v>
      </c>
      <c r="D711" s="378"/>
      <c r="E711" s="378"/>
    </row>
    <row r="712" spans="1:5" ht="48.75" customHeight="1">
      <c r="A712" s="377" t="s">
        <v>4188</v>
      </c>
      <c r="B712" s="377"/>
      <c r="C712" s="381" t="s">
        <v>34958</v>
      </c>
      <c r="D712" s="377" t="s">
        <v>139</v>
      </c>
      <c r="E712" s="400">
        <v>24.36</v>
      </c>
    </row>
    <row r="713" spans="1:5" ht="45" customHeight="1">
      <c r="A713" s="377" t="s">
        <v>4189</v>
      </c>
      <c r="B713" s="377"/>
      <c r="C713" s="381" t="s">
        <v>34959</v>
      </c>
      <c r="D713" s="377" t="s">
        <v>139</v>
      </c>
      <c r="E713" s="400">
        <v>39.74</v>
      </c>
    </row>
    <row r="714" spans="1:5" ht="45" customHeight="1">
      <c r="A714" s="377" t="s">
        <v>4190</v>
      </c>
      <c r="B714" s="377"/>
      <c r="C714" s="381" t="s">
        <v>34960</v>
      </c>
      <c r="D714" s="377" t="s">
        <v>139</v>
      </c>
      <c r="E714" s="400">
        <v>33.71</v>
      </c>
    </row>
    <row r="715" spans="1:5" ht="45" customHeight="1">
      <c r="A715" s="377" t="s">
        <v>4191</v>
      </c>
      <c r="B715" s="377"/>
      <c r="C715" s="381" t="s">
        <v>34961</v>
      </c>
      <c r="D715" s="377" t="s">
        <v>139</v>
      </c>
      <c r="E715" s="400">
        <v>41.89</v>
      </c>
    </row>
    <row r="716" spans="1:5" ht="22.5" customHeight="1">
      <c r="A716" s="377" t="s">
        <v>4181</v>
      </c>
      <c r="B716" s="377"/>
      <c r="C716" s="381" t="s">
        <v>34962</v>
      </c>
      <c r="D716" s="377" t="s">
        <v>139</v>
      </c>
      <c r="E716" s="400">
        <v>28.08</v>
      </c>
    </row>
    <row r="717" spans="1:5" ht="22.5" customHeight="1">
      <c r="A717" s="377" t="s">
        <v>4182</v>
      </c>
      <c r="B717" s="377"/>
      <c r="C717" s="381" t="s">
        <v>34963</v>
      </c>
      <c r="D717" s="377" t="s">
        <v>139</v>
      </c>
      <c r="E717" s="400">
        <v>34.31</v>
      </c>
    </row>
    <row r="718" spans="1:5" ht="56.25" customHeight="1">
      <c r="A718" s="377" t="s">
        <v>4183</v>
      </c>
      <c r="B718" s="377"/>
      <c r="C718" s="381" t="s">
        <v>34964</v>
      </c>
      <c r="D718" s="377" t="s">
        <v>139</v>
      </c>
      <c r="E718" s="400">
        <v>40.36</v>
      </c>
    </row>
    <row r="719" spans="1:5" ht="15" customHeight="1">
      <c r="A719" s="377" t="s">
        <v>4184</v>
      </c>
      <c r="B719" s="377"/>
      <c r="C719" s="381" t="s">
        <v>34965</v>
      </c>
      <c r="D719" s="377" t="s">
        <v>139</v>
      </c>
      <c r="E719" s="400">
        <v>50.08</v>
      </c>
    </row>
    <row r="720" spans="1:5" ht="33.75" customHeight="1">
      <c r="A720" s="377" t="s">
        <v>4185</v>
      </c>
      <c r="B720" s="377"/>
      <c r="C720" s="381" t="s">
        <v>34966</v>
      </c>
      <c r="D720" s="377" t="s">
        <v>139</v>
      </c>
      <c r="E720" s="400">
        <v>71.650000000000006</v>
      </c>
    </row>
    <row r="721" spans="1:5" ht="33.75" customHeight="1">
      <c r="A721" s="377" t="s">
        <v>4186</v>
      </c>
      <c r="B721" s="377"/>
      <c r="C721" s="381" t="s">
        <v>34967</v>
      </c>
      <c r="D721" s="377" t="s">
        <v>139</v>
      </c>
      <c r="E721" s="400">
        <v>84.5</v>
      </c>
    </row>
    <row r="722" spans="1:5" ht="33.75" customHeight="1">
      <c r="A722" s="377" t="s">
        <v>4187</v>
      </c>
      <c r="B722" s="377"/>
      <c r="C722" s="381" t="s">
        <v>34968</v>
      </c>
      <c r="D722" s="377" t="s">
        <v>139</v>
      </c>
      <c r="E722" s="400">
        <v>98.33</v>
      </c>
    </row>
    <row r="723" spans="1:5" ht="15.75" customHeight="1">
      <c r="A723" s="398">
        <v>8794</v>
      </c>
      <c r="B723" s="399"/>
      <c r="C723" s="382" t="s">
        <v>20173</v>
      </c>
      <c r="D723" s="378"/>
      <c r="E723" s="378"/>
    </row>
    <row r="724" spans="1:5" ht="33.75" customHeight="1">
      <c r="A724" s="377" t="s">
        <v>4171</v>
      </c>
      <c r="B724" s="377"/>
      <c r="C724" s="381" t="s">
        <v>34969</v>
      </c>
      <c r="D724" s="377" t="s">
        <v>139</v>
      </c>
      <c r="E724" s="400">
        <v>57.35</v>
      </c>
    </row>
    <row r="725" spans="1:5" ht="33.75" customHeight="1">
      <c r="A725" s="398">
        <v>8795</v>
      </c>
      <c r="B725" s="399"/>
      <c r="C725" s="382" t="s">
        <v>20174</v>
      </c>
      <c r="D725" s="378"/>
      <c r="E725" s="378"/>
    </row>
    <row r="726" spans="1:5" ht="15" customHeight="1">
      <c r="A726" s="377" t="s">
        <v>726</v>
      </c>
      <c r="B726" s="377"/>
      <c r="C726" s="381" t="s">
        <v>727</v>
      </c>
      <c r="D726" s="377" t="s">
        <v>48884</v>
      </c>
      <c r="E726" s="400">
        <v>14.66</v>
      </c>
    </row>
    <row r="727" spans="1:5" ht="15.75" customHeight="1">
      <c r="A727" s="398">
        <v>8797</v>
      </c>
      <c r="B727" s="399"/>
      <c r="C727" s="382" t="s">
        <v>20175</v>
      </c>
      <c r="D727" s="378"/>
      <c r="E727" s="378"/>
    </row>
    <row r="728" spans="1:5" ht="15.75" customHeight="1">
      <c r="A728" s="377" t="s">
        <v>4172</v>
      </c>
      <c r="B728" s="377"/>
      <c r="C728" s="381" t="s">
        <v>4173</v>
      </c>
      <c r="D728" s="377" t="s">
        <v>139</v>
      </c>
      <c r="E728" s="400">
        <v>94.71</v>
      </c>
    </row>
    <row r="729" spans="1:5" ht="15.75" customHeight="1">
      <c r="A729" s="377" t="s">
        <v>4174</v>
      </c>
      <c r="B729" s="377"/>
      <c r="C729" s="381" t="s">
        <v>4175</v>
      </c>
      <c r="D729" s="377" t="s">
        <v>139</v>
      </c>
      <c r="E729" s="400">
        <v>93.37</v>
      </c>
    </row>
    <row r="730" spans="1:5" ht="15.75" customHeight="1">
      <c r="A730" s="398">
        <v>8798</v>
      </c>
      <c r="B730" s="399"/>
      <c r="C730" s="382" t="s">
        <v>20176</v>
      </c>
      <c r="D730" s="378"/>
      <c r="E730" s="378"/>
    </row>
    <row r="731" spans="1:5" ht="33.75" customHeight="1">
      <c r="A731" s="377" t="s">
        <v>4178</v>
      </c>
      <c r="B731" s="377"/>
      <c r="C731" s="381" t="s">
        <v>20177</v>
      </c>
      <c r="D731" s="377" t="s">
        <v>157</v>
      </c>
      <c r="E731" s="400">
        <v>39.21</v>
      </c>
    </row>
    <row r="732" spans="1:5" ht="33.75" customHeight="1">
      <c r="A732" s="377" t="s">
        <v>4179</v>
      </c>
      <c r="B732" s="377"/>
      <c r="C732" s="381" t="s">
        <v>20178</v>
      </c>
      <c r="D732" s="377" t="s">
        <v>157</v>
      </c>
      <c r="E732" s="400">
        <v>57.27</v>
      </c>
    </row>
    <row r="733" spans="1:5" ht="33.75" customHeight="1">
      <c r="A733" s="377" t="s">
        <v>4180</v>
      </c>
      <c r="B733" s="377"/>
      <c r="C733" s="381" t="s">
        <v>20179</v>
      </c>
      <c r="D733" s="377" t="s">
        <v>157</v>
      </c>
      <c r="E733" s="400">
        <v>37.04</v>
      </c>
    </row>
    <row r="734" spans="1:5" ht="33.75" customHeight="1">
      <c r="A734" s="377" t="s">
        <v>2709</v>
      </c>
      <c r="B734" s="377"/>
      <c r="C734" s="381" t="s">
        <v>2710</v>
      </c>
      <c r="D734" s="377" t="s">
        <v>157</v>
      </c>
      <c r="E734" s="400">
        <v>37.39</v>
      </c>
    </row>
    <row r="735" spans="1:5" ht="33.75" customHeight="1">
      <c r="A735" s="377" t="s">
        <v>2711</v>
      </c>
      <c r="B735" s="377"/>
      <c r="C735" s="381" t="s">
        <v>2712</v>
      </c>
      <c r="D735" s="377" t="s">
        <v>157</v>
      </c>
      <c r="E735" s="400">
        <v>31.22</v>
      </c>
    </row>
    <row r="736" spans="1:5" ht="33.75" customHeight="1">
      <c r="A736" s="377" t="s">
        <v>2713</v>
      </c>
      <c r="B736" s="377"/>
      <c r="C736" s="381" t="s">
        <v>2714</v>
      </c>
      <c r="D736" s="377" t="s">
        <v>157</v>
      </c>
      <c r="E736" s="400">
        <v>33.65</v>
      </c>
    </row>
    <row r="737" spans="1:5" ht="45" customHeight="1">
      <c r="A737" s="398">
        <v>8799</v>
      </c>
      <c r="B737" s="399"/>
      <c r="C737" s="382" t="s">
        <v>20180</v>
      </c>
      <c r="D737" s="378"/>
      <c r="E737" s="378"/>
    </row>
    <row r="738" spans="1:5" ht="45" customHeight="1">
      <c r="A738" s="377" t="s">
        <v>4153</v>
      </c>
      <c r="B738" s="377"/>
      <c r="C738" s="381" t="s">
        <v>4154</v>
      </c>
      <c r="D738" s="377" t="s">
        <v>139</v>
      </c>
      <c r="E738" s="400">
        <v>35.479999999999997</v>
      </c>
    </row>
    <row r="739" spans="1:5" ht="33.75" customHeight="1">
      <c r="A739" s="377" t="s">
        <v>4176</v>
      </c>
      <c r="B739" s="377"/>
      <c r="C739" s="381" t="s">
        <v>4177</v>
      </c>
      <c r="D739" s="377" t="s">
        <v>139</v>
      </c>
      <c r="E739" s="401">
        <v>209.32</v>
      </c>
    </row>
    <row r="740" spans="1:5" ht="33.75" customHeight="1">
      <c r="A740" s="398">
        <v>8672</v>
      </c>
      <c r="B740" s="399"/>
      <c r="C740" s="382" t="s">
        <v>20181</v>
      </c>
      <c r="D740" s="378"/>
      <c r="E740" s="378"/>
    </row>
    <row r="741" spans="1:5" ht="33.75" customHeight="1">
      <c r="A741" s="398">
        <v>8800</v>
      </c>
      <c r="B741" s="399"/>
      <c r="C741" s="382" t="s">
        <v>20182</v>
      </c>
      <c r="D741" s="378"/>
      <c r="E741" s="378"/>
    </row>
    <row r="742" spans="1:5" ht="33.75" customHeight="1">
      <c r="A742" s="377" t="s">
        <v>4315</v>
      </c>
      <c r="B742" s="377"/>
      <c r="C742" s="381" t="s">
        <v>20183</v>
      </c>
      <c r="D742" s="377" t="s">
        <v>48884</v>
      </c>
      <c r="E742" s="400">
        <v>58.87</v>
      </c>
    </row>
    <row r="743" spans="1:5" ht="33.75" customHeight="1">
      <c r="A743" s="398">
        <v>8801</v>
      </c>
      <c r="B743" s="399"/>
      <c r="C743" s="382" t="s">
        <v>20184</v>
      </c>
      <c r="D743" s="378"/>
      <c r="E743" s="378"/>
    </row>
    <row r="744" spans="1:5" ht="33.75" customHeight="1">
      <c r="A744" s="377" t="s">
        <v>3252</v>
      </c>
      <c r="B744" s="377"/>
      <c r="C744" s="381" t="s">
        <v>3253</v>
      </c>
      <c r="D744" s="377" t="s">
        <v>48884</v>
      </c>
      <c r="E744" s="400">
        <v>48.19</v>
      </c>
    </row>
    <row r="745" spans="1:5" ht="33.75" customHeight="1">
      <c r="A745" s="377" t="s">
        <v>3259</v>
      </c>
      <c r="B745" s="377"/>
      <c r="C745" s="381" t="s">
        <v>3260</v>
      </c>
      <c r="D745" s="377" t="s">
        <v>48884</v>
      </c>
      <c r="E745" s="400">
        <v>22.34</v>
      </c>
    </row>
    <row r="746" spans="1:5" ht="45" customHeight="1">
      <c r="A746" s="377" t="s">
        <v>3262</v>
      </c>
      <c r="B746" s="377"/>
      <c r="C746" s="381" t="s">
        <v>3263</v>
      </c>
      <c r="D746" s="377" t="s">
        <v>48884</v>
      </c>
      <c r="E746" s="400">
        <v>20.329999999999998</v>
      </c>
    </row>
    <row r="747" spans="1:5" ht="45" customHeight="1">
      <c r="A747" s="398">
        <v>8802</v>
      </c>
      <c r="B747" s="399"/>
      <c r="C747" s="382" t="s">
        <v>20185</v>
      </c>
      <c r="D747" s="378"/>
      <c r="E747" s="378"/>
    </row>
    <row r="748" spans="1:5" ht="45" customHeight="1">
      <c r="A748" s="377" t="s">
        <v>3236</v>
      </c>
      <c r="B748" s="377"/>
      <c r="C748" s="381" t="s">
        <v>3237</v>
      </c>
      <c r="D748" s="377" t="s">
        <v>48884</v>
      </c>
      <c r="E748" s="400">
        <v>29.46</v>
      </c>
    </row>
    <row r="749" spans="1:5" ht="45" customHeight="1">
      <c r="A749" s="377" t="s">
        <v>3238</v>
      </c>
      <c r="B749" s="377"/>
      <c r="C749" s="381" t="s">
        <v>3239</v>
      </c>
      <c r="D749" s="377" t="s">
        <v>48884</v>
      </c>
      <c r="E749" s="400">
        <v>32.46</v>
      </c>
    </row>
    <row r="750" spans="1:5" ht="45" customHeight="1">
      <c r="A750" s="377" t="s">
        <v>3240</v>
      </c>
      <c r="B750" s="377"/>
      <c r="C750" s="381" t="s">
        <v>3241</v>
      </c>
      <c r="D750" s="377" t="s">
        <v>48884</v>
      </c>
      <c r="E750" s="400">
        <v>35.46</v>
      </c>
    </row>
    <row r="751" spans="1:5" ht="33.75" customHeight="1">
      <c r="A751" s="377" t="s">
        <v>3242</v>
      </c>
      <c r="B751" s="377"/>
      <c r="C751" s="381" t="s">
        <v>3243</v>
      </c>
      <c r="D751" s="377" t="s">
        <v>48884</v>
      </c>
      <c r="E751" s="400">
        <v>38.450000000000003</v>
      </c>
    </row>
    <row r="752" spans="1:5" ht="33.75" customHeight="1">
      <c r="A752" s="377" t="s">
        <v>3244</v>
      </c>
      <c r="B752" s="377"/>
      <c r="C752" s="381" t="s">
        <v>3245</v>
      </c>
      <c r="D752" s="377" t="s">
        <v>48884</v>
      </c>
      <c r="E752" s="400">
        <v>28.13</v>
      </c>
    </row>
    <row r="753" spans="1:5" ht="33.75" customHeight="1">
      <c r="A753" s="377" t="s">
        <v>3246</v>
      </c>
      <c r="B753" s="377"/>
      <c r="C753" s="381" t="s">
        <v>3247</v>
      </c>
      <c r="D753" s="377" t="s">
        <v>48884</v>
      </c>
      <c r="E753" s="400">
        <v>30.68</v>
      </c>
    </row>
    <row r="754" spans="1:5" ht="33.75" customHeight="1">
      <c r="A754" s="377" t="s">
        <v>3248</v>
      </c>
      <c r="B754" s="377"/>
      <c r="C754" s="381" t="s">
        <v>3249</v>
      </c>
      <c r="D754" s="377" t="s">
        <v>48884</v>
      </c>
      <c r="E754" s="400">
        <v>33.229999999999997</v>
      </c>
    </row>
    <row r="755" spans="1:5" ht="33.75" customHeight="1">
      <c r="A755" s="377" t="s">
        <v>3250</v>
      </c>
      <c r="B755" s="377"/>
      <c r="C755" s="381" t="s">
        <v>3251</v>
      </c>
      <c r="D755" s="377" t="s">
        <v>48884</v>
      </c>
      <c r="E755" s="400">
        <v>35.78</v>
      </c>
    </row>
    <row r="756" spans="1:5" ht="33.75" customHeight="1">
      <c r="A756" s="398">
        <v>8803</v>
      </c>
      <c r="B756" s="399"/>
      <c r="C756" s="382" t="s">
        <v>20186</v>
      </c>
      <c r="D756" s="378"/>
      <c r="E756" s="378"/>
    </row>
    <row r="757" spans="1:5" ht="45" customHeight="1">
      <c r="A757" s="377" t="s">
        <v>3264</v>
      </c>
      <c r="B757" s="377"/>
      <c r="C757" s="381" t="s">
        <v>3265</v>
      </c>
      <c r="D757" s="377" t="s">
        <v>48884</v>
      </c>
      <c r="E757" s="400">
        <v>22.63</v>
      </c>
    </row>
    <row r="758" spans="1:5" ht="45" customHeight="1">
      <c r="A758" s="377" t="s">
        <v>3266</v>
      </c>
      <c r="B758" s="377"/>
      <c r="C758" s="381" t="s">
        <v>3267</v>
      </c>
      <c r="D758" s="377" t="s">
        <v>48884</v>
      </c>
      <c r="E758" s="400">
        <v>25.63</v>
      </c>
    </row>
    <row r="759" spans="1:5" ht="33.75" customHeight="1">
      <c r="A759" s="377" t="s">
        <v>3268</v>
      </c>
      <c r="B759" s="377"/>
      <c r="C759" s="381" t="s">
        <v>3269</v>
      </c>
      <c r="D759" s="377" t="s">
        <v>48884</v>
      </c>
      <c r="E759" s="400">
        <v>28.63</v>
      </c>
    </row>
    <row r="760" spans="1:5" ht="33.75" customHeight="1">
      <c r="A760" s="377" t="s">
        <v>3270</v>
      </c>
      <c r="B760" s="377"/>
      <c r="C760" s="381" t="s">
        <v>3271</v>
      </c>
      <c r="D760" s="377" t="s">
        <v>48884</v>
      </c>
      <c r="E760" s="400">
        <v>31.62</v>
      </c>
    </row>
    <row r="761" spans="1:5" ht="33.75" customHeight="1">
      <c r="A761" s="377" t="s">
        <v>3272</v>
      </c>
      <c r="B761" s="377"/>
      <c r="C761" s="381" t="s">
        <v>3273</v>
      </c>
      <c r="D761" s="377" t="s">
        <v>48884</v>
      </c>
      <c r="E761" s="400">
        <v>21.3</v>
      </c>
    </row>
    <row r="762" spans="1:5" ht="45" customHeight="1">
      <c r="A762" s="377" t="s">
        <v>3274</v>
      </c>
      <c r="B762" s="377"/>
      <c r="C762" s="381" t="s">
        <v>3275</v>
      </c>
      <c r="D762" s="377" t="s">
        <v>48884</v>
      </c>
      <c r="E762" s="400">
        <v>23.85</v>
      </c>
    </row>
    <row r="763" spans="1:5" ht="45" customHeight="1">
      <c r="A763" s="377" t="s">
        <v>3276</v>
      </c>
      <c r="B763" s="377"/>
      <c r="C763" s="381" t="s">
        <v>3277</v>
      </c>
      <c r="D763" s="377" t="s">
        <v>48884</v>
      </c>
      <c r="E763" s="400">
        <v>26.4</v>
      </c>
    </row>
    <row r="764" spans="1:5" ht="33.75" customHeight="1">
      <c r="A764" s="377" t="s">
        <v>3278</v>
      </c>
      <c r="B764" s="377"/>
      <c r="C764" s="381" t="s">
        <v>3279</v>
      </c>
      <c r="D764" s="377" t="s">
        <v>48884</v>
      </c>
      <c r="E764" s="400">
        <v>28.95</v>
      </c>
    </row>
    <row r="765" spans="1:5" ht="33.75" customHeight="1">
      <c r="A765" s="398">
        <v>8804</v>
      </c>
      <c r="B765" s="399"/>
      <c r="C765" s="382" t="s">
        <v>20187</v>
      </c>
      <c r="D765" s="378"/>
      <c r="E765" s="378"/>
    </row>
    <row r="766" spans="1:5" ht="33.75" customHeight="1">
      <c r="A766" s="377" t="s">
        <v>3258</v>
      </c>
      <c r="B766" s="377"/>
      <c r="C766" s="381" t="s">
        <v>20188</v>
      </c>
      <c r="D766" s="377" t="s">
        <v>139</v>
      </c>
      <c r="E766" s="400">
        <v>12.96</v>
      </c>
    </row>
    <row r="767" spans="1:5" ht="45" customHeight="1">
      <c r="A767" s="377" t="s">
        <v>29</v>
      </c>
      <c r="B767" s="377"/>
      <c r="C767" s="381" t="s">
        <v>3261</v>
      </c>
      <c r="D767" s="377" t="s">
        <v>48884</v>
      </c>
      <c r="E767" s="400">
        <v>21.64</v>
      </c>
    </row>
    <row r="768" spans="1:5" ht="45" customHeight="1">
      <c r="A768" s="398">
        <v>8805</v>
      </c>
      <c r="B768" s="399"/>
      <c r="C768" s="382" t="s">
        <v>20189</v>
      </c>
      <c r="D768" s="378"/>
      <c r="E768" s="378"/>
    </row>
    <row r="769" spans="1:5" ht="33.75" customHeight="1">
      <c r="A769" s="377" t="s">
        <v>3254</v>
      </c>
      <c r="B769" s="377"/>
      <c r="C769" s="381" t="s">
        <v>3255</v>
      </c>
      <c r="D769" s="377" t="s">
        <v>48884</v>
      </c>
      <c r="E769" s="400">
        <v>60.54</v>
      </c>
    </row>
    <row r="770" spans="1:5" ht="33.75" customHeight="1">
      <c r="A770" s="377" t="s">
        <v>3256</v>
      </c>
      <c r="B770" s="377"/>
      <c r="C770" s="381" t="s">
        <v>3257</v>
      </c>
      <c r="D770" s="377" t="s">
        <v>48884</v>
      </c>
      <c r="E770" s="400">
        <v>61.43</v>
      </c>
    </row>
    <row r="771" spans="1:5" ht="33.75" customHeight="1">
      <c r="A771" s="398">
        <v>8673</v>
      </c>
      <c r="B771" s="399"/>
      <c r="C771" s="382" t="s">
        <v>19999</v>
      </c>
      <c r="D771" s="378"/>
      <c r="E771" s="378"/>
    </row>
    <row r="772" spans="1:5" ht="33.75" customHeight="1">
      <c r="A772" s="398">
        <v>8807</v>
      </c>
      <c r="B772" s="399"/>
      <c r="C772" s="382" t="s">
        <v>20190</v>
      </c>
      <c r="D772" s="378"/>
      <c r="E772" s="378"/>
    </row>
    <row r="773" spans="1:5" ht="33.75" customHeight="1">
      <c r="A773" s="377" t="s">
        <v>3924</v>
      </c>
      <c r="B773" s="377"/>
      <c r="C773" s="381" t="s">
        <v>3925</v>
      </c>
      <c r="D773" s="377" t="s">
        <v>48884</v>
      </c>
      <c r="E773" s="397">
        <v>9.01</v>
      </c>
    </row>
    <row r="774" spans="1:5" ht="33.75" customHeight="1">
      <c r="A774" s="377" t="s">
        <v>3928</v>
      </c>
      <c r="B774" s="377"/>
      <c r="C774" s="381" t="s">
        <v>3929</v>
      </c>
      <c r="D774" s="377" t="s">
        <v>48884</v>
      </c>
      <c r="E774" s="397">
        <v>2.69</v>
      </c>
    </row>
    <row r="775" spans="1:5" ht="33.75" customHeight="1">
      <c r="A775" s="398">
        <v>8808</v>
      </c>
      <c r="B775" s="399"/>
      <c r="C775" s="382" t="s">
        <v>20191</v>
      </c>
      <c r="D775" s="378"/>
      <c r="E775" s="378"/>
    </row>
    <row r="776" spans="1:5" ht="33.75" customHeight="1">
      <c r="A776" s="377" t="s">
        <v>3946</v>
      </c>
      <c r="B776" s="377"/>
      <c r="C776" s="381" t="s">
        <v>3947</v>
      </c>
      <c r="D776" s="377" t="s">
        <v>48884</v>
      </c>
      <c r="E776" s="400">
        <v>31.92</v>
      </c>
    </row>
    <row r="777" spans="1:5" ht="45" customHeight="1">
      <c r="A777" s="377" t="s">
        <v>3948</v>
      </c>
      <c r="B777" s="377"/>
      <c r="C777" s="381" t="s">
        <v>3949</v>
      </c>
      <c r="D777" s="377" t="s">
        <v>48884</v>
      </c>
      <c r="E777" s="400">
        <v>34.78</v>
      </c>
    </row>
    <row r="778" spans="1:5" ht="45" customHeight="1">
      <c r="A778" s="377" t="s">
        <v>3950</v>
      </c>
      <c r="B778" s="377"/>
      <c r="C778" s="381" t="s">
        <v>3951</v>
      </c>
      <c r="D778" s="377" t="s">
        <v>48884</v>
      </c>
      <c r="E778" s="400">
        <v>37.64</v>
      </c>
    </row>
    <row r="779" spans="1:5" ht="33.75" customHeight="1">
      <c r="A779" s="377" t="s">
        <v>3952</v>
      </c>
      <c r="B779" s="377"/>
      <c r="C779" s="381" t="s">
        <v>3953</v>
      </c>
      <c r="D779" s="377" t="s">
        <v>48884</v>
      </c>
      <c r="E779" s="400">
        <v>52.49</v>
      </c>
    </row>
    <row r="780" spans="1:5" ht="45" customHeight="1">
      <c r="A780" s="398">
        <v>8809</v>
      </c>
      <c r="B780" s="399"/>
      <c r="C780" s="382" t="s">
        <v>20192</v>
      </c>
      <c r="D780" s="378"/>
      <c r="E780" s="378"/>
    </row>
    <row r="781" spans="1:5" ht="33.75" customHeight="1">
      <c r="A781" s="377" t="s">
        <v>4095</v>
      </c>
      <c r="B781" s="377"/>
      <c r="C781" s="381" t="s">
        <v>4096</v>
      </c>
      <c r="D781" s="377" t="s">
        <v>48884</v>
      </c>
      <c r="E781" s="400">
        <v>53.43</v>
      </c>
    </row>
    <row r="782" spans="1:5" ht="45" customHeight="1">
      <c r="A782" s="377" t="s">
        <v>4097</v>
      </c>
      <c r="B782" s="377"/>
      <c r="C782" s="381" t="s">
        <v>4098</v>
      </c>
      <c r="D782" s="377" t="s">
        <v>48884</v>
      </c>
      <c r="E782" s="400">
        <v>55.01</v>
      </c>
    </row>
    <row r="783" spans="1:5" ht="45" customHeight="1">
      <c r="A783" s="377" t="s">
        <v>4099</v>
      </c>
      <c r="B783" s="377"/>
      <c r="C783" s="381" t="s">
        <v>4100</v>
      </c>
      <c r="D783" s="377" t="s">
        <v>48884</v>
      </c>
      <c r="E783" s="400">
        <v>56.51</v>
      </c>
    </row>
    <row r="784" spans="1:5" ht="33.75" customHeight="1">
      <c r="A784" s="398">
        <v>8810</v>
      </c>
      <c r="B784" s="399"/>
      <c r="C784" s="382" t="s">
        <v>20193</v>
      </c>
      <c r="D784" s="378"/>
      <c r="E784" s="378"/>
    </row>
    <row r="785" spans="1:5" ht="33.75" customHeight="1">
      <c r="A785" s="377" t="s">
        <v>4101</v>
      </c>
      <c r="B785" s="377"/>
      <c r="C785" s="381" t="s">
        <v>4102</v>
      </c>
      <c r="D785" s="377" t="s">
        <v>48884</v>
      </c>
      <c r="E785" s="400">
        <v>68.33</v>
      </c>
    </row>
    <row r="786" spans="1:5" ht="33.75" customHeight="1">
      <c r="A786" s="377" t="s">
        <v>4103</v>
      </c>
      <c r="B786" s="377"/>
      <c r="C786" s="381" t="s">
        <v>4104</v>
      </c>
      <c r="D786" s="377" t="s">
        <v>48884</v>
      </c>
      <c r="E786" s="400">
        <v>64.14</v>
      </c>
    </row>
    <row r="787" spans="1:5" ht="33.75" customHeight="1">
      <c r="A787" s="377" t="s">
        <v>4307</v>
      </c>
      <c r="B787" s="377"/>
      <c r="C787" s="381" t="s">
        <v>4308</v>
      </c>
      <c r="D787" s="377" t="s">
        <v>48884</v>
      </c>
      <c r="E787" s="400">
        <v>56.27</v>
      </c>
    </row>
    <row r="788" spans="1:5" ht="33.75" customHeight="1">
      <c r="A788" s="377" t="s">
        <v>4309</v>
      </c>
      <c r="B788" s="377"/>
      <c r="C788" s="381" t="s">
        <v>4310</v>
      </c>
      <c r="D788" s="377" t="s">
        <v>48884</v>
      </c>
      <c r="E788" s="400">
        <v>54.92</v>
      </c>
    </row>
    <row r="789" spans="1:5" ht="33.75" customHeight="1">
      <c r="A789" s="377" t="s">
        <v>4311</v>
      </c>
      <c r="B789" s="377"/>
      <c r="C789" s="381" t="s">
        <v>4312</v>
      </c>
      <c r="D789" s="377" t="s">
        <v>48884</v>
      </c>
      <c r="E789" s="400">
        <v>80.930000000000007</v>
      </c>
    </row>
    <row r="790" spans="1:5" ht="33.75" customHeight="1">
      <c r="A790" s="377" t="s">
        <v>4105</v>
      </c>
      <c r="B790" s="377"/>
      <c r="C790" s="381" t="s">
        <v>4106</v>
      </c>
      <c r="D790" s="377" t="s">
        <v>48884</v>
      </c>
      <c r="E790" s="400">
        <v>85.27</v>
      </c>
    </row>
    <row r="791" spans="1:5" ht="33.75" customHeight="1">
      <c r="A791" s="377" t="s">
        <v>3984</v>
      </c>
      <c r="B791" s="377"/>
      <c r="C791" s="381" t="s">
        <v>34970</v>
      </c>
      <c r="D791" s="377" t="s">
        <v>48884</v>
      </c>
      <c r="E791" s="400">
        <v>91.09</v>
      </c>
    </row>
    <row r="792" spans="1:5" ht="33.75" customHeight="1">
      <c r="A792" s="398">
        <v>8811</v>
      </c>
      <c r="B792" s="399"/>
      <c r="C792" s="382" t="s">
        <v>20194</v>
      </c>
      <c r="D792" s="378"/>
      <c r="E792" s="378"/>
    </row>
    <row r="793" spans="1:5" ht="33.75" customHeight="1">
      <c r="A793" s="377" t="s">
        <v>4328</v>
      </c>
      <c r="B793" s="377"/>
      <c r="C793" s="381" t="s">
        <v>4329</v>
      </c>
      <c r="D793" s="377" t="s">
        <v>48884</v>
      </c>
      <c r="E793" s="401">
        <v>137.91</v>
      </c>
    </row>
    <row r="794" spans="1:5" ht="33.75" customHeight="1">
      <c r="A794" s="377" t="s">
        <v>4330</v>
      </c>
      <c r="B794" s="377"/>
      <c r="C794" s="381" t="s">
        <v>4331</v>
      </c>
      <c r="D794" s="377" t="s">
        <v>48884</v>
      </c>
      <c r="E794" s="401">
        <v>123.05</v>
      </c>
    </row>
    <row r="795" spans="1:5" ht="33.75" customHeight="1">
      <c r="A795" s="398">
        <v>8812</v>
      </c>
      <c r="B795" s="399"/>
      <c r="C795" s="382" t="s">
        <v>20195</v>
      </c>
      <c r="D795" s="378"/>
      <c r="E795" s="378"/>
    </row>
    <row r="796" spans="1:5" ht="22.5" customHeight="1">
      <c r="A796" s="377" t="s">
        <v>4109</v>
      </c>
      <c r="B796" s="377"/>
      <c r="C796" s="381" t="s">
        <v>4110</v>
      </c>
      <c r="D796" s="377" t="s">
        <v>48884</v>
      </c>
      <c r="E796" s="400">
        <v>82.95</v>
      </c>
    </row>
    <row r="797" spans="1:5" ht="33.75" customHeight="1">
      <c r="A797" s="377" t="s">
        <v>4111</v>
      </c>
      <c r="B797" s="377"/>
      <c r="C797" s="381" t="s">
        <v>4112</v>
      </c>
      <c r="D797" s="377" t="s">
        <v>48884</v>
      </c>
      <c r="E797" s="400">
        <v>80.81</v>
      </c>
    </row>
    <row r="798" spans="1:5" ht="33.75" customHeight="1">
      <c r="A798" s="377" t="s">
        <v>4113</v>
      </c>
      <c r="B798" s="377"/>
      <c r="C798" s="381" t="s">
        <v>4114</v>
      </c>
      <c r="D798" s="377" t="s">
        <v>48884</v>
      </c>
      <c r="E798" s="400">
        <v>63.12</v>
      </c>
    </row>
    <row r="799" spans="1:5" ht="22.5" customHeight="1">
      <c r="A799" s="377" t="s">
        <v>4115</v>
      </c>
      <c r="B799" s="377"/>
      <c r="C799" s="381" t="s">
        <v>4116</v>
      </c>
      <c r="D799" s="377" t="s">
        <v>48884</v>
      </c>
      <c r="E799" s="400">
        <v>89.63</v>
      </c>
    </row>
    <row r="800" spans="1:5" ht="22.5" customHeight="1">
      <c r="A800" s="377" t="s">
        <v>4117</v>
      </c>
      <c r="B800" s="377"/>
      <c r="C800" s="381" t="s">
        <v>4118</v>
      </c>
      <c r="D800" s="377" t="s">
        <v>48884</v>
      </c>
      <c r="E800" s="400">
        <v>85.34</v>
      </c>
    </row>
    <row r="801" spans="1:5" ht="15.75" customHeight="1">
      <c r="A801" s="377" t="s">
        <v>4119</v>
      </c>
      <c r="B801" s="377"/>
      <c r="C801" s="381" t="s">
        <v>4120</v>
      </c>
      <c r="D801" s="377" t="s">
        <v>48884</v>
      </c>
      <c r="E801" s="400">
        <v>65.63</v>
      </c>
    </row>
    <row r="802" spans="1:5" ht="15.75" customHeight="1">
      <c r="A802" s="398">
        <v>8813</v>
      </c>
      <c r="B802" s="399"/>
      <c r="C802" s="382" t="s">
        <v>20196</v>
      </c>
      <c r="D802" s="378"/>
      <c r="E802" s="378"/>
    </row>
    <row r="803" spans="1:5" ht="15.75" customHeight="1">
      <c r="A803" s="377" t="s">
        <v>4055</v>
      </c>
      <c r="B803" s="377"/>
      <c r="C803" s="381" t="s">
        <v>4056</v>
      </c>
      <c r="D803" s="377" t="s">
        <v>48884</v>
      </c>
      <c r="E803" s="401">
        <v>104.17</v>
      </c>
    </row>
    <row r="804" spans="1:5" ht="15.75" customHeight="1">
      <c r="A804" s="398">
        <v>8814</v>
      </c>
      <c r="B804" s="399"/>
      <c r="C804" s="382" t="s">
        <v>20197</v>
      </c>
      <c r="D804" s="378"/>
      <c r="E804" s="378"/>
    </row>
    <row r="805" spans="1:5" ht="15.75" customHeight="1">
      <c r="A805" s="377" t="s">
        <v>4107</v>
      </c>
      <c r="B805" s="377"/>
      <c r="C805" s="381" t="s">
        <v>4108</v>
      </c>
      <c r="D805" s="377" t="s">
        <v>48884</v>
      </c>
      <c r="E805" s="401">
        <v>218.55</v>
      </c>
    </row>
    <row r="806" spans="1:5" ht="15.75" customHeight="1">
      <c r="A806" s="377" t="s">
        <v>4121</v>
      </c>
      <c r="B806" s="377"/>
      <c r="C806" s="381" t="s">
        <v>4122</v>
      </c>
      <c r="D806" s="377" t="s">
        <v>48884</v>
      </c>
      <c r="E806" s="401">
        <v>205.03</v>
      </c>
    </row>
    <row r="807" spans="1:5" ht="22.5" customHeight="1">
      <c r="A807" s="377" t="s">
        <v>4123</v>
      </c>
      <c r="B807" s="377"/>
      <c r="C807" s="381" t="s">
        <v>4124</v>
      </c>
      <c r="D807" s="377" t="s">
        <v>48884</v>
      </c>
      <c r="E807" s="401">
        <v>264.11</v>
      </c>
    </row>
    <row r="808" spans="1:5" ht="22.5" customHeight="1">
      <c r="A808" s="398">
        <v>8815</v>
      </c>
      <c r="B808" s="399"/>
      <c r="C808" s="382" t="s">
        <v>20198</v>
      </c>
      <c r="D808" s="378"/>
      <c r="E808" s="378"/>
    </row>
    <row r="809" spans="1:5" ht="15.75" customHeight="1">
      <c r="A809" s="377" t="s">
        <v>4245</v>
      </c>
      <c r="B809" s="377"/>
      <c r="C809" s="381" t="s">
        <v>4246</v>
      </c>
      <c r="D809" s="377" t="s">
        <v>48884</v>
      </c>
      <c r="E809" s="397">
        <v>4.68</v>
      </c>
    </row>
    <row r="810" spans="1:5" ht="22.5" customHeight="1">
      <c r="A810" s="377" t="s">
        <v>4249</v>
      </c>
      <c r="B810" s="377"/>
      <c r="C810" s="381" t="s">
        <v>4250</v>
      </c>
      <c r="D810" s="377" t="s">
        <v>48884</v>
      </c>
      <c r="E810" s="397">
        <v>5.26</v>
      </c>
    </row>
    <row r="811" spans="1:5" ht="15.75" customHeight="1">
      <c r="A811" s="377" t="s">
        <v>4251</v>
      </c>
      <c r="B811" s="377"/>
      <c r="C811" s="381" t="s">
        <v>4252</v>
      </c>
      <c r="D811" s="377" t="s">
        <v>48884</v>
      </c>
      <c r="E811" s="397">
        <v>6.9</v>
      </c>
    </row>
    <row r="812" spans="1:5" ht="22.5" customHeight="1">
      <c r="A812" s="377" t="s">
        <v>4253</v>
      </c>
      <c r="B812" s="377"/>
      <c r="C812" s="381" t="s">
        <v>4254</v>
      </c>
      <c r="D812" s="377" t="s">
        <v>48884</v>
      </c>
      <c r="E812" s="397">
        <v>8.17</v>
      </c>
    </row>
    <row r="813" spans="1:5" ht="22.5" customHeight="1">
      <c r="A813" s="377" t="s">
        <v>4255</v>
      </c>
      <c r="B813" s="377"/>
      <c r="C813" s="381" t="s">
        <v>4256</v>
      </c>
      <c r="D813" s="377" t="s">
        <v>48884</v>
      </c>
      <c r="E813" s="400">
        <v>14.48</v>
      </c>
    </row>
    <row r="814" spans="1:5" ht="22.5" customHeight="1">
      <c r="A814" s="398">
        <v>8816</v>
      </c>
      <c r="B814" s="399"/>
      <c r="C814" s="382" t="s">
        <v>20199</v>
      </c>
      <c r="D814" s="378"/>
      <c r="E814" s="378"/>
    </row>
    <row r="815" spans="1:5" ht="22.5" customHeight="1">
      <c r="A815" s="377" t="s">
        <v>4087</v>
      </c>
      <c r="B815" s="377"/>
      <c r="C815" s="381" t="s">
        <v>4088</v>
      </c>
      <c r="D815" s="377" t="s">
        <v>48884</v>
      </c>
      <c r="E815" s="401">
        <v>108.86</v>
      </c>
    </row>
    <row r="816" spans="1:5" ht="22.5" customHeight="1">
      <c r="A816" s="398">
        <v>8817</v>
      </c>
      <c r="B816" s="399"/>
      <c r="C816" s="382" t="s">
        <v>20200</v>
      </c>
      <c r="D816" s="378"/>
      <c r="E816" s="378"/>
    </row>
    <row r="817" spans="1:5" ht="22.5" customHeight="1">
      <c r="A817" s="377" t="s">
        <v>3932</v>
      </c>
      <c r="B817" s="377"/>
      <c r="C817" s="381" t="s">
        <v>3933</v>
      </c>
      <c r="D817" s="377" t="s">
        <v>48884</v>
      </c>
      <c r="E817" s="400">
        <v>43.56</v>
      </c>
    </row>
    <row r="818" spans="1:5" ht="22.5" customHeight="1">
      <c r="A818" s="377" t="s">
        <v>3934</v>
      </c>
      <c r="B818" s="377"/>
      <c r="C818" s="381" t="s">
        <v>3935</v>
      </c>
      <c r="D818" s="377" t="s">
        <v>48884</v>
      </c>
      <c r="E818" s="400">
        <v>43.75</v>
      </c>
    </row>
    <row r="819" spans="1:5" ht="22.5" customHeight="1">
      <c r="A819" s="377" t="s">
        <v>3936</v>
      </c>
      <c r="B819" s="377"/>
      <c r="C819" s="381" t="s">
        <v>3937</v>
      </c>
      <c r="D819" s="377" t="s">
        <v>48884</v>
      </c>
      <c r="E819" s="400">
        <v>44.7</v>
      </c>
    </row>
    <row r="820" spans="1:5" ht="22.5" customHeight="1">
      <c r="A820" s="377" t="s">
        <v>3938</v>
      </c>
      <c r="B820" s="377"/>
      <c r="C820" s="381" t="s">
        <v>3939</v>
      </c>
      <c r="D820" s="377" t="s">
        <v>48884</v>
      </c>
      <c r="E820" s="400">
        <v>11.91</v>
      </c>
    </row>
    <row r="821" spans="1:5" ht="22.5" customHeight="1">
      <c r="A821" s="377" t="s">
        <v>3940</v>
      </c>
      <c r="B821" s="377"/>
      <c r="C821" s="381" t="s">
        <v>3941</v>
      </c>
      <c r="D821" s="377" t="s">
        <v>48884</v>
      </c>
      <c r="E821" s="400">
        <v>14.84</v>
      </c>
    </row>
    <row r="822" spans="1:5" ht="22.5" customHeight="1">
      <c r="A822" s="377" t="s">
        <v>3942</v>
      </c>
      <c r="B822" s="377"/>
      <c r="C822" s="381" t="s">
        <v>3943</v>
      </c>
      <c r="D822" s="377" t="s">
        <v>48884</v>
      </c>
      <c r="E822" s="400">
        <v>15.03</v>
      </c>
    </row>
    <row r="823" spans="1:5" ht="22.5" customHeight="1">
      <c r="A823" s="377" t="s">
        <v>3944</v>
      </c>
      <c r="B823" s="377"/>
      <c r="C823" s="381" t="s">
        <v>3945</v>
      </c>
      <c r="D823" s="377" t="s">
        <v>48884</v>
      </c>
      <c r="E823" s="400">
        <v>15.98</v>
      </c>
    </row>
    <row r="824" spans="1:5" ht="22.5" customHeight="1">
      <c r="A824" s="377" t="s">
        <v>4091</v>
      </c>
      <c r="B824" s="377"/>
      <c r="C824" s="381" t="s">
        <v>4092</v>
      </c>
      <c r="D824" s="377" t="s">
        <v>48884</v>
      </c>
      <c r="E824" s="397">
        <v>4.9000000000000004</v>
      </c>
    </row>
    <row r="825" spans="1:5" ht="22.5" customHeight="1">
      <c r="A825" s="377" t="s">
        <v>4129</v>
      </c>
      <c r="B825" s="377"/>
      <c r="C825" s="381" t="s">
        <v>4130</v>
      </c>
      <c r="D825" s="377" t="s">
        <v>48884</v>
      </c>
      <c r="E825" s="401">
        <v>114.3</v>
      </c>
    </row>
    <row r="826" spans="1:5" ht="22.5" customHeight="1">
      <c r="A826" s="377" t="s">
        <v>4131</v>
      </c>
      <c r="B826" s="377"/>
      <c r="C826" s="381" t="s">
        <v>4132</v>
      </c>
      <c r="D826" s="377" t="s">
        <v>48884</v>
      </c>
      <c r="E826" s="400">
        <v>98.71</v>
      </c>
    </row>
    <row r="827" spans="1:5" ht="22.5" customHeight="1">
      <c r="A827" s="398">
        <v>8818</v>
      </c>
      <c r="B827" s="399"/>
      <c r="C827" s="382" t="s">
        <v>20201</v>
      </c>
      <c r="D827" s="378"/>
      <c r="E827" s="378"/>
    </row>
    <row r="828" spans="1:5" ht="39" customHeight="1">
      <c r="A828" s="377" t="s">
        <v>3985</v>
      </c>
      <c r="B828" s="377"/>
      <c r="C828" s="381" t="s">
        <v>3986</v>
      </c>
      <c r="D828" s="377" t="s">
        <v>48884</v>
      </c>
      <c r="E828" s="400">
        <v>46.72</v>
      </c>
    </row>
    <row r="829" spans="1:5" ht="51" customHeight="1">
      <c r="A829" s="377" t="s">
        <v>3987</v>
      </c>
      <c r="B829" s="377"/>
      <c r="C829" s="381" t="s">
        <v>3988</v>
      </c>
      <c r="D829" s="377" t="s">
        <v>48884</v>
      </c>
      <c r="E829" s="400">
        <v>48.06</v>
      </c>
    </row>
    <row r="830" spans="1:5" ht="22.5" customHeight="1">
      <c r="A830" s="377" t="s">
        <v>3989</v>
      </c>
      <c r="B830" s="377"/>
      <c r="C830" s="381" t="s">
        <v>3990</v>
      </c>
      <c r="D830" s="377" t="s">
        <v>48884</v>
      </c>
      <c r="E830" s="400">
        <v>47.27</v>
      </c>
    </row>
    <row r="831" spans="1:5" ht="22.5" customHeight="1">
      <c r="A831" s="377" t="s">
        <v>3991</v>
      </c>
      <c r="B831" s="377"/>
      <c r="C831" s="381" t="s">
        <v>3992</v>
      </c>
      <c r="D831" s="377" t="s">
        <v>48884</v>
      </c>
      <c r="E831" s="400">
        <v>49.21</v>
      </c>
    </row>
    <row r="832" spans="1:5" ht="22.5" customHeight="1">
      <c r="A832" s="377" t="s">
        <v>3993</v>
      </c>
      <c r="B832" s="377"/>
      <c r="C832" s="381" t="s">
        <v>3994</v>
      </c>
      <c r="D832" s="377" t="s">
        <v>48884</v>
      </c>
      <c r="E832" s="400">
        <v>53.08</v>
      </c>
    </row>
    <row r="833" spans="1:5" ht="22.5" customHeight="1">
      <c r="A833" s="377" t="s">
        <v>3995</v>
      </c>
      <c r="B833" s="377"/>
      <c r="C833" s="381" t="s">
        <v>3996</v>
      </c>
      <c r="D833" s="377" t="s">
        <v>48884</v>
      </c>
      <c r="E833" s="400">
        <v>52.29</v>
      </c>
    </row>
    <row r="834" spans="1:5" ht="22.5" customHeight="1">
      <c r="A834" s="377" t="s">
        <v>3997</v>
      </c>
      <c r="B834" s="377"/>
      <c r="C834" s="381" t="s">
        <v>3998</v>
      </c>
      <c r="D834" s="377" t="s">
        <v>48884</v>
      </c>
      <c r="E834" s="400">
        <v>54.23</v>
      </c>
    </row>
    <row r="835" spans="1:5" ht="56.25" customHeight="1">
      <c r="A835" s="377" t="s">
        <v>3999</v>
      </c>
      <c r="B835" s="377"/>
      <c r="C835" s="381" t="s">
        <v>4000</v>
      </c>
      <c r="D835" s="377" t="s">
        <v>48884</v>
      </c>
      <c r="E835" s="400">
        <v>68.83</v>
      </c>
    </row>
    <row r="836" spans="1:5" ht="22.5" customHeight="1">
      <c r="A836" s="377" t="s">
        <v>4001</v>
      </c>
      <c r="B836" s="377"/>
      <c r="C836" s="381" t="s">
        <v>4002</v>
      </c>
      <c r="D836" s="377" t="s">
        <v>48884</v>
      </c>
      <c r="E836" s="400">
        <v>48.27</v>
      </c>
    </row>
    <row r="837" spans="1:5" ht="54" customHeight="1">
      <c r="A837" s="377" t="s">
        <v>4003</v>
      </c>
      <c r="B837" s="377"/>
      <c r="C837" s="381" t="s">
        <v>4004</v>
      </c>
      <c r="D837" s="377" t="s">
        <v>48884</v>
      </c>
      <c r="E837" s="400">
        <v>37.42</v>
      </c>
    </row>
    <row r="838" spans="1:5" ht="56.25" customHeight="1">
      <c r="A838" s="377" t="s">
        <v>4005</v>
      </c>
      <c r="B838" s="377"/>
      <c r="C838" s="381" t="s">
        <v>4006</v>
      </c>
      <c r="D838" s="377" t="s">
        <v>48884</v>
      </c>
      <c r="E838" s="400">
        <v>50.35</v>
      </c>
    </row>
    <row r="839" spans="1:5" ht="56.25" customHeight="1">
      <c r="A839" s="377" t="s">
        <v>4007</v>
      </c>
      <c r="B839" s="377"/>
      <c r="C839" s="381" t="s">
        <v>4008</v>
      </c>
      <c r="D839" s="377" t="s">
        <v>48884</v>
      </c>
      <c r="E839" s="400">
        <v>49.56</v>
      </c>
    </row>
    <row r="840" spans="1:5" ht="56.25" customHeight="1">
      <c r="A840" s="377" t="s">
        <v>4009</v>
      </c>
      <c r="B840" s="377"/>
      <c r="C840" s="381" t="s">
        <v>4010</v>
      </c>
      <c r="D840" s="377" t="s">
        <v>48884</v>
      </c>
      <c r="E840" s="400">
        <v>51.5</v>
      </c>
    </row>
    <row r="841" spans="1:5" ht="56.25" customHeight="1">
      <c r="A841" s="377" t="s">
        <v>4011</v>
      </c>
      <c r="B841" s="377"/>
      <c r="C841" s="381" t="s">
        <v>4012</v>
      </c>
      <c r="D841" s="377" t="s">
        <v>48884</v>
      </c>
      <c r="E841" s="400">
        <v>40.28</v>
      </c>
    </row>
    <row r="842" spans="1:5" ht="22.5" customHeight="1">
      <c r="A842" s="377" t="s">
        <v>4013</v>
      </c>
      <c r="B842" s="377"/>
      <c r="C842" s="381" t="s">
        <v>4014</v>
      </c>
      <c r="D842" s="377" t="s">
        <v>48884</v>
      </c>
      <c r="E842" s="400">
        <v>55.06</v>
      </c>
    </row>
    <row r="843" spans="1:5" ht="22.5" customHeight="1">
      <c r="A843" s="377" t="s">
        <v>4015</v>
      </c>
      <c r="B843" s="377"/>
      <c r="C843" s="381" t="s">
        <v>4016</v>
      </c>
      <c r="D843" s="377" t="s">
        <v>48884</v>
      </c>
      <c r="E843" s="400">
        <v>54.27</v>
      </c>
    </row>
    <row r="844" spans="1:5" ht="22.5" customHeight="1">
      <c r="A844" s="377" t="s">
        <v>4017</v>
      </c>
      <c r="B844" s="377"/>
      <c r="C844" s="381" t="s">
        <v>4018</v>
      </c>
      <c r="D844" s="377" t="s">
        <v>48884</v>
      </c>
      <c r="E844" s="400">
        <v>56.21</v>
      </c>
    </row>
    <row r="845" spans="1:5" ht="22.5" customHeight="1">
      <c r="A845" s="377" t="s">
        <v>4019</v>
      </c>
      <c r="B845" s="377"/>
      <c r="C845" s="381" t="s">
        <v>4020</v>
      </c>
      <c r="D845" s="377" t="s">
        <v>48884</v>
      </c>
      <c r="E845" s="400">
        <v>43.14</v>
      </c>
    </row>
    <row r="846" spans="1:5" ht="22.5" customHeight="1">
      <c r="A846" s="377" t="s">
        <v>4021</v>
      </c>
      <c r="B846" s="377"/>
      <c r="C846" s="381" t="s">
        <v>4022</v>
      </c>
      <c r="D846" s="377" t="s">
        <v>48884</v>
      </c>
      <c r="E846" s="400">
        <v>72.040000000000006</v>
      </c>
    </row>
    <row r="847" spans="1:5" ht="22.5" customHeight="1">
      <c r="A847" s="377" t="s">
        <v>4023</v>
      </c>
      <c r="B847" s="377"/>
      <c r="C847" s="381" t="s">
        <v>4024</v>
      </c>
      <c r="D847" s="377" t="s">
        <v>48884</v>
      </c>
      <c r="E847" s="400">
        <v>59.77</v>
      </c>
    </row>
    <row r="848" spans="1:5" ht="22.5" customHeight="1">
      <c r="A848" s="398">
        <v>8819</v>
      </c>
      <c r="B848" s="399"/>
      <c r="C848" s="382" t="s">
        <v>20202</v>
      </c>
      <c r="D848" s="378"/>
      <c r="E848" s="378"/>
    </row>
    <row r="849" spans="1:5" ht="22.5" customHeight="1">
      <c r="A849" s="377" t="s">
        <v>3982</v>
      </c>
      <c r="B849" s="377"/>
      <c r="C849" s="381" t="s">
        <v>3983</v>
      </c>
      <c r="D849" s="377" t="s">
        <v>48884</v>
      </c>
      <c r="E849" s="400">
        <v>24.68</v>
      </c>
    </row>
    <row r="850" spans="1:5" ht="22.5" customHeight="1">
      <c r="A850" s="377" t="s">
        <v>4043</v>
      </c>
      <c r="B850" s="377"/>
      <c r="C850" s="381" t="s">
        <v>4044</v>
      </c>
      <c r="D850" s="377" t="s">
        <v>48884</v>
      </c>
      <c r="E850" s="400">
        <v>79.319999999999993</v>
      </c>
    </row>
    <row r="851" spans="1:5" ht="22.5" customHeight="1">
      <c r="A851" s="377" t="s">
        <v>4045</v>
      </c>
      <c r="B851" s="377"/>
      <c r="C851" s="381" t="s">
        <v>4046</v>
      </c>
      <c r="D851" s="377" t="s">
        <v>48884</v>
      </c>
      <c r="E851" s="400">
        <v>79.319999999999993</v>
      </c>
    </row>
    <row r="852" spans="1:5" ht="22.5" customHeight="1">
      <c r="A852" s="377" t="s">
        <v>4047</v>
      </c>
      <c r="B852" s="377"/>
      <c r="C852" s="381" t="s">
        <v>4048</v>
      </c>
      <c r="D852" s="377" t="s">
        <v>48884</v>
      </c>
      <c r="E852" s="401">
        <v>115.96</v>
      </c>
    </row>
    <row r="853" spans="1:5" ht="22.5" customHeight="1">
      <c r="A853" s="377" t="s">
        <v>4049</v>
      </c>
      <c r="B853" s="377"/>
      <c r="C853" s="381" t="s">
        <v>4050</v>
      </c>
      <c r="D853" s="377" t="s">
        <v>48884</v>
      </c>
      <c r="E853" s="401">
        <v>114.2</v>
      </c>
    </row>
    <row r="854" spans="1:5" ht="22.5" customHeight="1">
      <c r="A854" s="377" t="s">
        <v>4051</v>
      </c>
      <c r="B854" s="377"/>
      <c r="C854" s="381" t="s">
        <v>4052</v>
      </c>
      <c r="D854" s="377" t="s">
        <v>48884</v>
      </c>
      <c r="E854" s="400">
        <v>96.52</v>
      </c>
    </row>
    <row r="855" spans="1:5" ht="22.5" customHeight="1">
      <c r="A855" s="377" t="s">
        <v>4053</v>
      </c>
      <c r="B855" s="377"/>
      <c r="C855" s="381" t="s">
        <v>4054</v>
      </c>
      <c r="D855" s="377" t="s">
        <v>48884</v>
      </c>
      <c r="E855" s="400">
        <v>94.76</v>
      </c>
    </row>
    <row r="856" spans="1:5" ht="22.5" customHeight="1">
      <c r="A856" s="398">
        <v>8820</v>
      </c>
      <c r="B856" s="399"/>
      <c r="C856" s="382" t="s">
        <v>20203</v>
      </c>
      <c r="D856" s="378"/>
      <c r="E856" s="378"/>
    </row>
    <row r="857" spans="1:5" ht="22.5" customHeight="1">
      <c r="A857" s="377" t="s">
        <v>4027</v>
      </c>
      <c r="B857" s="377"/>
      <c r="C857" s="381" t="s">
        <v>4028</v>
      </c>
      <c r="D857" s="377" t="s">
        <v>48887</v>
      </c>
      <c r="E857" s="402">
        <v>2574.91</v>
      </c>
    </row>
    <row r="858" spans="1:5" ht="69" customHeight="1">
      <c r="A858" s="377" t="s">
        <v>4029</v>
      </c>
      <c r="B858" s="377"/>
      <c r="C858" s="381" t="s">
        <v>4030</v>
      </c>
      <c r="D858" s="377" t="s">
        <v>48884</v>
      </c>
      <c r="E858" s="400">
        <v>47.59</v>
      </c>
    </row>
    <row r="859" spans="1:5" ht="63" customHeight="1">
      <c r="A859" s="377" t="s">
        <v>4031</v>
      </c>
      <c r="B859" s="377"/>
      <c r="C859" s="381" t="s">
        <v>4032</v>
      </c>
      <c r="D859" s="377" t="s">
        <v>48884</v>
      </c>
      <c r="E859" s="400">
        <v>74.81</v>
      </c>
    </row>
    <row r="860" spans="1:5" ht="69.75" customHeight="1">
      <c r="A860" s="377" t="s">
        <v>4033</v>
      </c>
      <c r="B860" s="377"/>
      <c r="C860" s="381" t="s">
        <v>4034</v>
      </c>
      <c r="D860" s="377" t="s">
        <v>48884</v>
      </c>
      <c r="E860" s="401">
        <v>120.87</v>
      </c>
    </row>
    <row r="861" spans="1:5" ht="22.5" customHeight="1">
      <c r="A861" s="377" t="s">
        <v>4035</v>
      </c>
      <c r="B861" s="377"/>
      <c r="C861" s="381" t="s">
        <v>4036</v>
      </c>
      <c r="D861" s="377" t="s">
        <v>48884</v>
      </c>
      <c r="E861" s="401">
        <v>131.65</v>
      </c>
    </row>
    <row r="862" spans="1:5" ht="22.5" customHeight="1">
      <c r="A862" s="377" t="s">
        <v>4037</v>
      </c>
      <c r="B862" s="377"/>
      <c r="C862" s="381" t="s">
        <v>4038</v>
      </c>
      <c r="D862" s="377" t="s">
        <v>48884</v>
      </c>
      <c r="E862" s="400">
        <v>87.92</v>
      </c>
    </row>
    <row r="863" spans="1:5" ht="57.75" customHeight="1">
      <c r="A863" s="377" t="s">
        <v>4039</v>
      </c>
      <c r="B863" s="377"/>
      <c r="C863" s="381" t="s">
        <v>4040</v>
      </c>
      <c r="D863" s="377" t="s">
        <v>48884</v>
      </c>
      <c r="E863" s="400">
        <v>57.53</v>
      </c>
    </row>
    <row r="864" spans="1:5" ht="22.5" customHeight="1">
      <c r="A864" s="377" t="s">
        <v>4041</v>
      </c>
      <c r="B864" s="377"/>
      <c r="C864" s="381" t="s">
        <v>4042</v>
      </c>
      <c r="D864" s="377" t="s">
        <v>48884</v>
      </c>
      <c r="E864" s="401">
        <v>188.65</v>
      </c>
    </row>
    <row r="865" spans="1:5" ht="22.5" customHeight="1">
      <c r="A865" s="398">
        <v>8821</v>
      </c>
      <c r="B865" s="399"/>
      <c r="C865" s="382" t="s">
        <v>20204</v>
      </c>
      <c r="D865" s="378"/>
      <c r="E865" s="378"/>
    </row>
    <row r="866" spans="1:5" ht="22.5" customHeight="1">
      <c r="A866" s="377" t="s">
        <v>3958</v>
      </c>
      <c r="B866" s="377"/>
      <c r="C866" s="381" t="s">
        <v>3959</v>
      </c>
      <c r="D866" s="377" t="s">
        <v>48884</v>
      </c>
      <c r="E866" s="401">
        <v>116.27</v>
      </c>
    </row>
    <row r="867" spans="1:5" ht="22.5" customHeight="1">
      <c r="A867" s="377" t="s">
        <v>3960</v>
      </c>
      <c r="B867" s="377"/>
      <c r="C867" s="381" t="s">
        <v>3961</v>
      </c>
      <c r="D867" s="377" t="s">
        <v>48884</v>
      </c>
      <c r="E867" s="401">
        <v>128.1</v>
      </c>
    </row>
    <row r="868" spans="1:5" ht="22.5" customHeight="1">
      <c r="A868" s="377" t="s">
        <v>3962</v>
      </c>
      <c r="B868" s="377"/>
      <c r="C868" s="381" t="s">
        <v>3963</v>
      </c>
      <c r="D868" s="377" t="s">
        <v>48884</v>
      </c>
      <c r="E868" s="401">
        <v>132.52000000000001</v>
      </c>
    </row>
    <row r="869" spans="1:5" ht="22.5" customHeight="1">
      <c r="A869" s="377" t="s">
        <v>3964</v>
      </c>
      <c r="B869" s="377"/>
      <c r="C869" s="381" t="s">
        <v>3965</v>
      </c>
      <c r="D869" s="377" t="s">
        <v>48884</v>
      </c>
      <c r="E869" s="401">
        <v>138.91</v>
      </c>
    </row>
    <row r="870" spans="1:5" ht="22.5" customHeight="1">
      <c r="A870" s="377" t="s">
        <v>3966</v>
      </c>
      <c r="B870" s="377"/>
      <c r="C870" s="381" t="s">
        <v>3967</v>
      </c>
      <c r="D870" s="377" t="s">
        <v>48884</v>
      </c>
      <c r="E870" s="401">
        <v>141.26</v>
      </c>
    </row>
    <row r="871" spans="1:5" ht="22.5" customHeight="1">
      <c r="A871" s="377" t="s">
        <v>3968</v>
      </c>
      <c r="B871" s="377"/>
      <c r="C871" s="381" t="s">
        <v>3969</v>
      </c>
      <c r="D871" s="377" t="s">
        <v>48884</v>
      </c>
      <c r="E871" s="400">
        <v>47.59</v>
      </c>
    </row>
    <row r="872" spans="1:5" ht="22.5" customHeight="1">
      <c r="A872" s="377" t="s">
        <v>3970</v>
      </c>
      <c r="B872" s="377"/>
      <c r="C872" s="381" t="s">
        <v>3971</v>
      </c>
      <c r="D872" s="377" t="s">
        <v>48884</v>
      </c>
      <c r="E872" s="400">
        <v>52.94</v>
      </c>
    </row>
    <row r="873" spans="1:5" ht="22.5" customHeight="1">
      <c r="A873" s="377" t="s">
        <v>3972</v>
      </c>
      <c r="B873" s="377"/>
      <c r="C873" s="381" t="s">
        <v>3973</v>
      </c>
      <c r="D873" s="377" t="s">
        <v>48884</v>
      </c>
      <c r="E873" s="401">
        <v>113.39</v>
      </c>
    </row>
    <row r="874" spans="1:5" ht="22.5" customHeight="1">
      <c r="A874" s="377" t="s">
        <v>3974</v>
      </c>
      <c r="B874" s="377"/>
      <c r="C874" s="381" t="s">
        <v>3975</v>
      </c>
      <c r="D874" s="377" t="s">
        <v>48884</v>
      </c>
      <c r="E874" s="401">
        <v>114.95</v>
      </c>
    </row>
    <row r="875" spans="1:5" ht="22.5" customHeight="1">
      <c r="A875" s="377" t="s">
        <v>3976</v>
      </c>
      <c r="B875" s="377"/>
      <c r="C875" s="381" t="s">
        <v>3977</v>
      </c>
      <c r="D875" s="377" t="s">
        <v>48884</v>
      </c>
      <c r="E875" s="401">
        <v>116.03</v>
      </c>
    </row>
    <row r="876" spans="1:5" ht="22.5" customHeight="1">
      <c r="A876" s="377" t="s">
        <v>3978</v>
      </c>
      <c r="B876" s="377"/>
      <c r="C876" s="381" t="s">
        <v>3979</v>
      </c>
      <c r="D876" s="377" t="s">
        <v>48884</v>
      </c>
      <c r="E876" s="400">
        <v>67.23</v>
      </c>
    </row>
    <row r="877" spans="1:5" ht="22.5" customHeight="1">
      <c r="A877" s="377" t="s">
        <v>3980</v>
      </c>
      <c r="B877" s="377"/>
      <c r="C877" s="381" t="s">
        <v>3981</v>
      </c>
      <c r="D877" s="377" t="s">
        <v>48884</v>
      </c>
      <c r="E877" s="401">
        <v>119.77</v>
      </c>
    </row>
    <row r="878" spans="1:5" ht="22.5" customHeight="1">
      <c r="A878" s="398">
        <v>8822</v>
      </c>
      <c r="B878" s="399"/>
      <c r="C878" s="382" t="s">
        <v>20205</v>
      </c>
      <c r="D878" s="378"/>
      <c r="E878" s="378"/>
    </row>
    <row r="879" spans="1:5" ht="22.5" customHeight="1">
      <c r="A879" s="377" t="s">
        <v>4025</v>
      </c>
      <c r="B879" s="377"/>
      <c r="C879" s="381" t="s">
        <v>4026</v>
      </c>
      <c r="D879" s="377" t="s">
        <v>48884</v>
      </c>
      <c r="E879" s="400">
        <v>82.02</v>
      </c>
    </row>
    <row r="880" spans="1:5" ht="22.5" customHeight="1">
      <c r="A880" s="398">
        <v>8823</v>
      </c>
      <c r="B880" s="399"/>
      <c r="C880" s="382" t="s">
        <v>20206</v>
      </c>
      <c r="D880" s="378"/>
      <c r="E880" s="378"/>
    </row>
    <row r="881" spans="1:5" ht="22.5" customHeight="1">
      <c r="A881" s="377" t="s">
        <v>4057</v>
      </c>
      <c r="B881" s="377"/>
      <c r="C881" s="381" t="s">
        <v>4058</v>
      </c>
      <c r="D881" s="377" t="s">
        <v>48884</v>
      </c>
      <c r="E881" s="401">
        <v>101.28</v>
      </c>
    </row>
    <row r="882" spans="1:5" ht="22.5" customHeight="1">
      <c r="A882" s="377" t="s">
        <v>4059</v>
      </c>
      <c r="B882" s="377"/>
      <c r="C882" s="381" t="s">
        <v>4060</v>
      </c>
      <c r="D882" s="377" t="s">
        <v>48884</v>
      </c>
      <c r="E882" s="400">
        <v>88.88</v>
      </c>
    </row>
    <row r="883" spans="1:5" ht="15.75" customHeight="1">
      <c r="A883" s="398">
        <v>8824</v>
      </c>
      <c r="B883" s="399"/>
      <c r="C883" s="382" t="s">
        <v>20207</v>
      </c>
      <c r="D883" s="378"/>
      <c r="E883" s="378"/>
    </row>
    <row r="884" spans="1:5" ht="22.5" customHeight="1">
      <c r="A884" s="377" t="s">
        <v>4061</v>
      </c>
      <c r="B884" s="377"/>
      <c r="C884" s="381" t="s">
        <v>4062</v>
      </c>
      <c r="D884" s="377" t="s">
        <v>48884</v>
      </c>
      <c r="E884" s="401">
        <v>256.48</v>
      </c>
    </row>
    <row r="885" spans="1:5" ht="22.5" customHeight="1">
      <c r="A885" s="377" t="s">
        <v>4063</v>
      </c>
      <c r="B885" s="377"/>
      <c r="C885" s="381" t="s">
        <v>4064</v>
      </c>
      <c r="D885" s="377" t="s">
        <v>48884</v>
      </c>
      <c r="E885" s="401">
        <v>223.9</v>
      </c>
    </row>
    <row r="886" spans="1:5" ht="22.5" customHeight="1">
      <c r="A886" s="377" t="s">
        <v>4065</v>
      </c>
      <c r="B886" s="377"/>
      <c r="C886" s="381" t="s">
        <v>4066</v>
      </c>
      <c r="D886" s="377" t="s">
        <v>48884</v>
      </c>
      <c r="E886" s="401">
        <v>229.66</v>
      </c>
    </row>
    <row r="887" spans="1:5" ht="22.5" customHeight="1">
      <c r="A887" s="377" t="s">
        <v>4067</v>
      </c>
      <c r="B887" s="377"/>
      <c r="C887" s="381" t="s">
        <v>4068</v>
      </c>
      <c r="D887" s="377" t="s">
        <v>48884</v>
      </c>
      <c r="E887" s="401">
        <v>223.84</v>
      </c>
    </row>
    <row r="888" spans="1:5" ht="22.5" customHeight="1">
      <c r="A888" s="377" t="s">
        <v>4069</v>
      </c>
      <c r="B888" s="377"/>
      <c r="C888" s="381" t="s">
        <v>4070</v>
      </c>
      <c r="D888" s="377" t="s">
        <v>48884</v>
      </c>
      <c r="E888" s="401">
        <v>256.52999999999997</v>
      </c>
    </row>
    <row r="889" spans="1:5" ht="22.5" customHeight="1">
      <c r="A889" s="377" t="s">
        <v>4071</v>
      </c>
      <c r="B889" s="377"/>
      <c r="C889" s="381" t="s">
        <v>4072</v>
      </c>
      <c r="D889" s="377" t="s">
        <v>48884</v>
      </c>
      <c r="E889" s="401">
        <v>226.68</v>
      </c>
    </row>
    <row r="890" spans="1:5" ht="22.5" customHeight="1">
      <c r="A890" s="377" t="s">
        <v>4073</v>
      </c>
      <c r="B890" s="377"/>
      <c r="C890" s="381" t="s">
        <v>4074</v>
      </c>
      <c r="D890" s="377" t="s">
        <v>48884</v>
      </c>
      <c r="E890" s="401">
        <v>228.35</v>
      </c>
    </row>
    <row r="891" spans="1:5" ht="22.5" customHeight="1">
      <c r="A891" s="377" t="s">
        <v>4075</v>
      </c>
      <c r="B891" s="377"/>
      <c r="C891" s="381" t="s">
        <v>4076</v>
      </c>
      <c r="D891" s="377" t="s">
        <v>48884</v>
      </c>
      <c r="E891" s="401">
        <v>224.46</v>
      </c>
    </row>
    <row r="892" spans="1:5" ht="22.5" customHeight="1">
      <c r="A892" s="377" t="s">
        <v>4077</v>
      </c>
      <c r="B892" s="377"/>
      <c r="C892" s="381" t="s">
        <v>4078</v>
      </c>
      <c r="D892" s="377" t="s">
        <v>48884</v>
      </c>
      <c r="E892" s="400">
        <v>90.85</v>
      </c>
    </row>
    <row r="893" spans="1:5" ht="22.5" customHeight="1">
      <c r="A893" s="377" t="s">
        <v>4079</v>
      </c>
      <c r="B893" s="377"/>
      <c r="C893" s="381" t="s">
        <v>4080</v>
      </c>
      <c r="D893" s="377" t="s">
        <v>48884</v>
      </c>
      <c r="E893" s="401">
        <v>116.04</v>
      </c>
    </row>
    <row r="894" spans="1:5" ht="22.5" customHeight="1">
      <c r="A894" s="377" t="s">
        <v>4081</v>
      </c>
      <c r="B894" s="377"/>
      <c r="C894" s="381" t="s">
        <v>4082</v>
      </c>
      <c r="D894" s="377" t="s">
        <v>48884</v>
      </c>
      <c r="E894" s="400">
        <v>90.59</v>
      </c>
    </row>
    <row r="895" spans="1:5" ht="15.75" customHeight="1">
      <c r="A895" s="377" t="s">
        <v>4083</v>
      </c>
      <c r="B895" s="377"/>
      <c r="C895" s="381" t="s">
        <v>4084</v>
      </c>
      <c r="D895" s="377" t="s">
        <v>48884</v>
      </c>
      <c r="E895" s="401">
        <v>115.64</v>
      </c>
    </row>
    <row r="896" spans="1:5" ht="33.75" customHeight="1">
      <c r="A896" s="398">
        <v>8825</v>
      </c>
      <c r="B896" s="399"/>
      <c r="C896" s="382" t="s">
        <v>20208</v>
      </c>
      <c r="D896" s="378"/>
      <c r="E896" s="378"/>
    </row>
    <row r="897" spans="1:5" ht="33.75" customHeight="1">
      <c r="A897" s="377" t="s">
        <v>4085</v>
      </c>
      <c r="B897" s="377"/>
      <c r="C897" s="381" t="s">
        <v>4086</v>
      </c>
      <c r="D897" s="377" t="s">
        <v>48884</v>
      </c>
      <c r="E897" s="400">
        <v>53.89</v>
      </c>
    </row>
    <row r="898" spans="1:5" ht="33.75" customHeight="1">
      <c r="A898" s="398">
        <v>8826</v>
      </c>
      <c r="B898" s="399"/>
      <c r="C898" s="382" t="s">
        <v>20209</v>
      </c>
      <c r="D898" s="378"/>
      <c r="E898" s="378"/>
    </row>
    <row r="899" spans="1:5" ht="33.75" customHeight="1">
      <c r="A899" s="377" t="s">
        <v>3930</v>
      </c>
      <c r="B899" s="377"/>
      <c r="C899" s="381" t="s">
        <v>3931</v>
      </c>
      <c r="D899" s="377" t="s">
        <v>139</v>
      </c>
      <c r="E899" s="400">
        <v>28.75</v>
      </c>
    </row>
    <row r="900" spans="1:5" ht="33.75" customHeight="1">
      <c r="A900" s="398">
        <v>8827</v>
      </c>
      <c r="B900" s="399"/>
      <c r="C900" s="382" t="s">
        <v>20210</v>
      </c>
      <c r="D900" s="378"/>
      <c r="E900" s="378"/>
    </row>
    <row r="901" spans="1:5" ht="15" customHeight="1">
      <c r="A901" s="377" t="s">
        <v>3926</v>
      </c>
      <c r="B901" s="377"/>
      <c r="C901" s="381" t="s">
        <v>3927</v>
      </c>
      <c r="D901" s="377" t="s">
        <v>139</v>
      </c>
      <c r="E901" s="400">
        <v>18.37</v>
      </c>
    </row>
    <row r="902" spans="1:5" ht="33.75" customHeight="1">
      <c r="A902" s="377" t="s">
        <v>3954</v>
      </c>
      <c r="B902" s="377"/>
      <c r="C902" s="381" t="s">
        <v>3955</v>
      </c>
      <c r="D902" s="377" t="s">
        <v>139</v>
      </c>
      <c r="E902" s="401">
        <v>148.13999999999999</v>
      </c>
    </row>
    <row r="903" spans="1:5" ht="15.75" customHeight="1">
      <c r="A903" s="377" t="s">
        <v>3956</v>
      </c>
      <c r="B903" s="377"/>
      <c r="C903" s="381" t="s">
        <v>3957</v>
      </c>
      <c r="D903" s="377" t="s">
        <v>139</v>
      </c>
      <c r="E903" s="397">
        <v>9.2899999999999991</v>
      </c>
    </row>
    <row r="904" spans="1:5" ht="33.75" customHeight="1">
      <c r="A904" s="398">
        <v>8828</v>
      </c>
      <c r="B904" s="399"/>
      <c r="C904" s="382" t="s">
        <v>20211</v>
      </c>
      <c r="D904" s="378"/>
      <c r="E904" s="378"/>
    </row>
    <row r="905" spans="1:5" ht="33.75" customHeight="1">
      <c r="A905" s="377" t="s">
        <v>4125</v>
      </c>
      <c r="B905" s="377"/>
      <c r="C905" s="381" t="s">
        <v>4126</v>
      </c>
      <c r="D905" s="377" t="s">
        <v>48884</v>
      </c>
      <c r="E905" s="400">
        <v>93.45</v>
      </c>
    </row>
    <row r="906" spans="1:5" ht="33.75" customHeight="1">
      <c r="A906" s="398">
        <v>8674</v>
      </c>
      <c r="B906" s="399"/>
      <c r="C906" s="382" t="s">
        <v>20212</v>
      </c>
      <c r="D906" s="378"/>
      <c r="E906" s="378"/>
    </row>
    <row r="907" spans="1:5" ht="33.75" customHeight="1">
      <c r="A907" s="398">
        <v>8829</v>
      </c>
      <c r="B907" s="399"/>
      <c r="C907" s="382" t="s">
        <v>20213</v>
      </c>
      <c r="D907" s="378"/>
      <c r="E907" s="378"/>
    </row>
    <row r="908" spans="1:5" ht="33.75" customHeight="1">
      <c r="A908" s="377" t="s">
        <v>4369</v>
      </c>
      <c r="B908" s="377"/>
      <c r="C908" s="381" t="s">
        <v>4370</v>
      </c>
      <c r="D908" s="377" t="s">
        <v>139</v>
      </c>
      <c r="E908" s="400">
        <v>11.64</v>
      </c>
    </row>
    <row r="909" spans="1:5" ht="33.75" customHeight="1">
      <c r="A909" s="377" t="s">
        <v>4371</v>
      </c>
      <c r="B909" s="377"/>
      <c r="C909" s="381" t="s">
        <v>4372</v>
      </c>
      <c r="D909" s="377" t="s">
        <v>139</v>
      </c>
      <c r="E909" s="400">
        <v>11.93</v>
      </c>
    </row>
    <row r="910" spans="1:5" ht="33.75" customHeight="1">
      <c r="A910" s="398">
        <v>8830</v>
      </c>
      <c r="B910" s="399"/>
      <c r="C910" s="382" t="s">
        <v>20214</v>
      </c>
      <c r="D910" s="378"/>
      <c r="E910" s="378"/>
    </row>
    <row r="911" spans="1:5" ht="33.75" customHeight="1">
      <c r="A911" s="377" t="s">
        <v>4356</v>
      </c>
      <c r="B911" s="377"/>
      <c r="C911" s="381" t="s">
        <v>4357</v>
      </c>
      <c r="D911" s="377" t="s">
        <v>139</v>
      </c>
      <c r="E911" s="400">
        <v>11.51</v>
      </c>
    </row>
    <row r="912" spans="1:5" ht="33.75" customHeight="1">
      <c r="A912" s="398">
        <v>8831</v>
      </c>
      <c r="B912" s="399"/>
      <c r="C912" s="382" t="s">
        <v>20215</v>
      </c>
      <c r="D912" s="378"/>
      <c r="E912" s="378"/>
    </row>
    <row r="913" spans="1:5" ht="33.75" customHeight="1">
      <c r="A913" s="377" t="s">
        <v>4373</v>
      </c>
      <c r="B913" s="377"/>
      <c r="C913" s="381" t="s">
        <v>4374</v>
      </c>
      <c r="D913" s="377" t="s">
        <v>139</v>
      </c>
      <c r="E913" s="400">
        <v>48.08</v>
      </c>
    </row>
    <row r="914" spans="1:5" ht="33.75" customHeight="1">
      <c r="A914" s="377" t="s">
        <v>4375</v>
      </c>
      <c r="B914" s="377"/>
      <c r="C914" s="381" t="s">
        <v>4376</v>
      </c>
      <c r="D914" s="377" t="s">
        <v>139</v>
      </c>
      <c r="E914" s="400">
        <v>35.69</v>
      </c>
    </row>
    <row r="915" spans="1:5" ht="33.75" customHeight="1">
      <c r="A915" s="377" t="s">
        <v>4377</v>
      </c>
      <c r="B915" s="377"/>
      <c r="C915" s="381" t="s">
        <v>4378</v>
      </c>
      <c r="D915" s="377" t="s">
        <v>139</v>
      </c>
      <c r="E915" s="400">
        <v>40.64</v>
      </c>
    </row>
    <row r="916" spans="1:5" ht="33.75" customHeight="1">
      <c r="A916" s="377" t="s">
        <v>4379</v>
      </c>
      <c r="B916" s="377"/>
      <c r="C916" s="381" t="s">
        <v>4380</v>
      </c>
      <c r="D916" s="377" t="s">
        <v>139</v>
      </c>
      <c r="E916" s="400">
        <v>37.869999999999997</v>
      </c>
    </row>
    <row r="917" spans="1:5" ht="33.75" customHeight="1">
      <c r="A917" s="377" t="s">
        <v>4381</v>
      </c>
      <c r="B917" s="377"/>
      <c r="C917" s="381" t="s">
        <v>4382</v>
      </c>
      <c r="D917" s="377" t="s">
        <v>139</v>
      </c>
      <c r="E917" s="400">
        <v>30.58</v>
      </c>
    </row>
    <row r="918" spans="1:5" ht="33.75" customHeight="1">
      <c r="A918" s="377" t="s">
        <v>4383</v>
      </c>
      <c r="B918" s="377"/>
      <c r="C918" s="381" t="s">
        <v>4384</v>
      </c>
      <c r="D918" s="377" t="s">
        <v>139</v>
      </c>
      <c r="E918" s="400">
        <v>33.49</v>
      </c>
    </row>
    <row r="919" spans="1:5" ht="33.75" customHeight="1">
      <c r="A919" s="398">
        <v>8832</v>
      </c>
      <c r="B919" s="399"/>
      <c r="C919" s="382" t="s">
        <v>20216</v>
      </c>
      <c r="D919" s="378"/>
      <c r="E919" s="378"/>
    </row>
    <row r="920" spans="1:5" ht="15.75" customHeight="1">
      <c r="A920" s="377" t="s">
        <v>4358</v>
      </c>
      <c r="B920" s="377"/>
      <c r="C920" s="381" t="s">
        <v>4359</v>
      </c>
      <c r="D920" s="377" t="s">
        <v>139</v>
      </c>
      <c r="E920" s="400">
        <v>57.08</v>
      </c>
    </row>
    <row r="921" spans="1:5" ht="33.75" customHeight="1">
      <c r="A921" s="377" t="s">
        <v>4360</v>
      </c>
      <c r="B921" s="377"/>
      <c r="C921" s="381" t="s">
        <v>4361</v>
      </c>
      <c r="D921" s="377" t="s">
        <v>139</v>
      </c>
      <c r="E921" s="400">
        <v>33.49</v>
      </c>
    </row>
    <row r="922" spans="1:5" ht="33.75" customHeight="1">
      <c r="A922" s="377" t="s">
        <v>4362</v>
      </c>
      <c r="B922" s="377"/>
      <c r="C922" s="381" t="s">
        <v>20217</v>
      </c>
      <c r="D922" s="377" t="s">
        <v>139</v>
      </c>
      <c r="E922" s="400">
        <v>40.85</v>
      </c>
    </row>
    <row r="923" spans="1:5" ht="33.75" customHeight="1">
      <c r="A923" s="398">
        <v>8833</v>
      </c>
      <c r="B923" s="399"/>
      <c r="C923" s="382" t="s">
        <v>20218</v>
      </c>
      <c r="D923" s="378"/>
      <c r="E923" s="378"/>
    </row>
    <row r="924" spans="1:5" ht="45" customHeight="1">
      <c r="A924" s="377" t="s">
        <v>4363</v>
      </c>
      <c r="B924" s="377"/>
      <c r="C924" s="381" t="s">
        <v>4364</v>
      </c>
      <c r="D924" s="377" t="s">
        <v>139</v>
      </c>
      <c r="E924" s="400">
        <v>56.45</v>
      </c>
    </row>
    <row r="925" spans="1:5" ht="45" customHeight="1">
      <c r="A925" s="377" t="s">
        <v>4365</v>
      </c>
      <c r="B925" s="377"/>
      <c r="C925" s="381" t="s">
        <v>4366</v>
      </c>
      <c r="D925" s="377" t="s">
        <v>139</v>
      </c>
      <c r="E925" s="400">
        <v>35.47</v>
      </c>
    </row>
    <row r="926" spans="1:5" ht="45" customHeight="1">
      <c r="A926" s="377" t="s">
        <v>4367</v>
      </c>
      <c r="B926" s="377"/>
      <c r="C926" s="381" t="s">
        <v>4368</v>
      </c>
      <c r="D926" s="377" t="s">
        <v>139</v>
      </c>
      <c r="E926" s="400">
        <v>41.35</v>
      </c>
    </row>
    <row r="927" spans="1:5" ht="45" customHeight="1">
      <c r="A927" s="398">
        <v>8834</v>
      </c>
      <c r="B927" s="399"/>
      <c r="C927" s="382" t="s">
        <v>20219</v>
      </c>
      <c r="D927" s="378"/>
      <c r="E927" s="378"/>
    </row>
    <row r="928" spans="1:5" ht="45" customHeight="1">
      <c r="A928" s="377" t="s">
        <v>4385</v>
      </c>
      <c r="B928" s="377"/>
      <c r="C928" s="381" t="s">
        <v>4386</v>
      </c>
      <c r="D928" s="377" t="s">
        <v>139</v>
      </c>
      <c r="E928" s="400">
        <v>17.420000000000002</v>
      </c>
    </row>
    <row r="929" spans="1:5" ht="45" customHeight="1">
      <c r="A929" s="398">
        <v>8835</v>
      </c>
      <c r="B929" s="399"/>
      <c r="C929" s="382" t="s">
        <v>20220</v>
      </c>
      <c r="D929" s="378"/>
      <c r="E929" s="378"/>
    </row>
    <row r="930" spans="1:5" ht="15.75" customHeight="1">
      <c r="A930" s="377" t="s">
        <v>4350</v>
      </c>
      <c r="B930" s="377"/>
      <c r="C930" s="381" t="s">
        <v>4351</v>
      </c>
      <c r="D930" s="377" t="s">
        <v>139</v>
      </c>
      <c r="E930" s="400">
        <v>18.71</v>
      </c>
    </row>
    <row r="931" spans="1:5" ht="33.75" customHeight="1">
      <c r="A931" s="377" t="s">
        <v>4352</v>
      </c>
      <c r="B931" s="377"/>
      <c r="C931" s="381" t="s">
        <v>4353</v>
      </c>
      <c r="D931" s="377" t="s">
        <v>139</v>
      </c>
      <c r="E931" s="400">
        <v>16.059999999999999</v>
      </c>
    </row>
    <row r="932" spans="1:5" ht="33.75" customHeight="1">
      <c r="A932" s="377" t="s">
        <v>4354</v>
      </c>
      <c r="B932" s="377"/>
      <c r="C932" s="381" t="s">
        <v>4355</v>
      </c>
      <c r="D932" s="377" t="s">
        <v>139</v>
      </c>
      <c r="E932" s="400">
        <v>17.760000000000002</v>
      </c>
    </row>
    <row r="933" spans="1:5" ht="33.75" customHeight="1">
      <c r="A933" s="398">
        <v>8836</v>
      </c>
      <c r="B933" s="399"/>
      <c r="C933" s="382" t="s">
        <v>20221</v>
      </c>
      <c r="D933" s="378"/>
      <c r="E933" s="378"/>
    </row>
    <row r="934" spans="1:5" ht="33.75" customHeight="1">
      <c r="A934" s="377" t="s">
        <v>4346</v>
      </c>
      <c r="B934" s="377"/>
      <c r="C934" s="381" t="s">
        <v>4347</v>
      </c>
      <c r="D934" s="377" t="s">
        <v>139</v>
      </c>
      <c r="E934" s="400">
        <v>35.08</v>
      </c>
    </row>
    <row r="935" spans="1:5" ht="33.75" customHeight="1">
      <c r="A935" s="377" t="s">
        <v>4348</v>
      </c>
      <c r="B935" s="377"/>
      <c r="C935" s="381" t="s">
        <v>4349</v>
      </c>
      <c r="D935" s="377" t="s">
        <v>139</v>
      </c>
      <c r="E935" s="400">
        <v>35.299999999999997</v>
      </c>
    </row>
    <row r="936" spans="1:5" ht="33.75" customHeight="1">
      <c r="A936" s="398">
        <v>8837</v>
      </c>
      <c r="B936" s="399"/>
      <c r="C936" s="382" t="s">
        <v>20222</v>
      </c>
      <c r="D936" s="378"/>
      <c r="E936" s="378"/>
    </row>
    <row r="937" spans="1:5" ht="33.75" customHeight="1">
      <c r="A937" s="377" t="s">
        <v>4734</v>
      </c>
      <c r="B937" s="377"/>
      <c r="C937" s="381" t="s">
        <v>4735</v>
      </c>
      <c r="D937" s="377" t="s">
        <v>48884</v>
      </c>
      <c r="E937" s="401">
        <v>165.03</v>
      </c>
    </row>
    <row r="938" spans="1:5" ht="33.75" customHeight="1">
      <c r="A938" s="398">
        <v>8838</v>
      </c>
      <c r="B938" s="399"/>
      <c r="C938" s="382" t="s">
        <v>20223</v>
      </c>
      <c r="D938" s="378"/>
      <c r="E938" s="378"/>
    </row>
    <row r="939" spans="1:5" ht="33.75" customHeight="1">
      <c r="A939" s="377" t="s">
        <v>4740</v>
      </c>
      <c r="B939" s="377"/>
      <c r="C939" s="381" t="s">
        <v>4741</v>
      </c>
      <c r="D939" s="377" t="s">
        <v>48884</v>
      </c>
      <c r="E939" s="401">
        <v>222.63</v>
      </c>
    </row>
    <row r="940" spans="1:5" ht="33.75" customHeight="1">
      <c r="A940" s="377" t="s">
        <v>4742</v>
      </c>
      <c r="B940" s="377"/>
      <c r="C940" s="381" t="s">
        <v>4743</v>
      </c>
      <c r="D940" s="377" t="s">
        <v>48884</v>
      </c>
      <c r="E940" s="401">
        <v>264.98</v>
      </c>
    </row>
    <row r="941" spans="1:5" ht="33.75" customHeight="1">
      <c r="A941" s="398">
        <v>8839</v>
      </c>
      <c r="B941" s="399"/>
      <c r="C941" s="382" t="s">
        <v>20224</v>
      </c>
      <c r="D941" s="378"/>
      <c r="E941" s="378"/>
    </row>
    <row r="942" spans="1:5" ht="33.75" customHeight="1">
      <c r="A942" s="377" t="s">
        <v>4744</v>
      </c>
      <c r="B942" s="377"/>
      <c r="C942" s="381" t="s">
        <v>4745</v>
      </c>
      <c r="D942" s="377" t="s">
        <v>48884</v>
      </c>
      <c r="E942" s="401">
        <v>295.14</v>
      </c>
    </row>
    <row r="943" spans="1:5" ht="33.75" customHeight="1">
      <c r="A943" s="377" t="s">
        <v>4746</v>
      </c>
      <c r="B943" s="377"/>
      <c r="C943" s="381" t="s">
        <v>4747</v>
      </c>
      <c r="D943" s="377" t="s">
        <v>48884</v>
      </c>
      <c r="E943" s="401">
        <v>313.26</v>
      </c>
    </row>
    <row r="944" spans="1:5" ht="33.75" customHeight="1">
      <c r="A944" s="398">
        <v>8840</v>
      </c>
      <c r="B944" s="399"/>
      <c r="C944" s="382" t="s">
        <v>20225</v>
      </c>
      <c r="D944" s="378"/>
      <c r="E944" s="378"/>
    </row>
    <row r="945" spans="1:5" ht="33.75" customHeight="1">
      <c r="A945" s="377" t="s">
        <v>4736</v>
      </c>
      <c r="B945" s="377"/>
      <c r="C945" s="381" t="s">
        <v>4737</v>
      </c>
      <c r="D945" s="377" t="s">
        <v>139</v>
      </c>
      <c r="E945" s="400">
        <v>37.03</v>
      </c>
    </row>
    <row r="946" spans="1:5" ht="33.75" customHeight="1">
      <c r="A946" s="377" t="s">
        <v>4738</v>
      </c>
      <c r="B946" s="377"/>
      <c r="C946" s="381" t="s">
        <v>4739</v>
      </c>
      <c r="D946" s="377" t="s">
        <v>139</v>
      </c>
      <c r="E946" s="400">
        <v>54.16</v>
      </c>
    </row>
    <row r="947" spans="1:5" ht="33.75" customHeight="1">
      <c r="A947" s="377" t="s">
        <v>4748</v>
      </c>
      <c r="B947" s="377"/>
      <c r="C947" s="381" t="s">
        <v>4749</v>
      </c>
      <c r="D947" s="377" t="s">
        <v>139</v>
      </c>
      <c r="E947" s="400">
        <v>51.21</v>
      </c>
    </row>
    <row r="948" spans="1:5" ht="33.75" customHeight="1">
      <c r="A948" s="398">
        <v>8841</v>
      </c>
      <c r="B948" s="399"/>
      <c r="C948" s="382" t="s">
        <v>20226</v>
      </c>
      <c r="D948" s="378"/>
      <c r="E948" s="378"/>
    </row>
    <row r="949" spans="1:5" ht="33.75" customHeight="1">
      <c r="A949" s="377" t="s">
        <v>4750</v>
      </c>
      <c r="B949" s="377"/>
      <c r="C949" s="381" t="s">
        <v>4751</v>
      </c>
      <c r="D949" s="377" t="s">
        <v>48884</v>
      </c>
      <c r="E949" s="401">
        <v>165.03</v>
      </c>
    </row>
    <row r="950" spans="1:5" ht="33.75" customHeight="1">
      <c r="A950" s="398">
        <v>8842</v>
      </c>
      <c r="B950" s="399"/>
      <c r="C950" s="382" t="s">
        <v>20227</v>
      </c>
      <c r="D950" s="378"/>
      <c r="E950" s="378"/>
    </row>
    <row r="951" spans="1:5" ht="33.75" customHeight="1">
      <c r="A951" s="377" t="s">
        <v>4127</v>
      </c>
      <c r="B951" s="377"/>
      <c r="C951" s="381" t="s">
        <v>4128</v>
      </c>
      <c r="D951" s="377" t="s">
        <v>48884</v>
      </c>
      <c r="E951" s="400">
        <v>92.28</v>
      </c>
    </row>
    <row r="952" spans="1:5" ht="33.75" customHeight="1">
      <c r="A952" s="398">
        <v>8843</v>
      </c>
      <c r="B952" s="399"/>
      <c r="C952" s="382" t="s">
        <v>20228</v>
      </c>
      <c r="D952" s="378"/>
      <c r="E952" s="378"/>
    </row>
    <row r="953" spans="1:5" ht="33.75" customHeight="1">
      <c r="A953" s="377" t="s">
        <v>4752</v>
      </c>
      <c r="B953" s="377"/>
      <c r="C953" s="381" t="s">
        <v>4753</v>
      </c>
      <c r="D953" s="377" t="s">
        <v>48884</v>
      </c>
      <c r="E953" s="401">
        <v>272.35000000000002</v>
      </c>
    </row>
    <row r="954" spans="1:5" ht="33.75" customHeight="1">
      <c r="A954" s="377" t="s">
        <v>4754</v>
      </c>
      <c r="B954" s="377"/>
      <c r="C954" s="381" t="s">
        <v>4755</v>
      </c>
      <c r="D954" s="377" t="s">
        <v>48884</v>
      </c>
      <c r="E954" s="401">
        <v>268.54000000000002</v>
      </c>
    </row>
    <row r="955" spans="1:5" ht="33.75" customHeight="1">
      <c r="A955" s="398">
        <v>8844</v>
      </c>
      <c r="B955" s="399"/>
      <c r="C955" s="382" t="s">
        <v>20229</v>
      </c>
      <c r="D955" s="378"/>
      <c r="E955" s="378"/>
    </row>
    <row r="956" spans="1:5" ht="33.75" customHeight="1">
      <c r="A956" s="377" t="s">
        <v>4756</v>
      </c>
      <c r="B956" s="377"/>
      <c r="C956" s="381" t="s">
        <v>4757</v>
      </c>
      <c r="D956" s="377" t="s">
        <v>48884</v>
      </c>
      <c r="E956" s="401">
        <v>295.14</v>
      </c>
    </row>
    <row r="957" spans="1:5" ht="33.75" customHeight="1">
      <c r="A957" s="377" t="s">
        <v>4758</v>
      </c>
      <c r="B957" s="377"/>
      <c r="C957" s="381" t="s">
        <v>4759</v>
      </c>
      <c r="D957" s="377" t="s">
        <v>48884</v>
      </c>
      <c r="E957" s="401">
        <v>313.26</v>
      </c>
    </row>
    <row r="958" spans="1:5" ht="15.75" customHeight="1">
      <c r="A958" s="398">
        <v>8675</v>
      </c>
      <c r="B958" s="399"/>
      <c r="C958" s="382" t="s">
        <v>20230</v>
      </c>
      <c r="D958" s="378"/>
      <c r="E958" s="378"/>
    </row>
    <row r="959" spans="1:5" ht="22.5" customHeight="1">
      <c r="A959" s="398">
        <v>8845</v>
      </c>
      <c r="B959" s="399"/>
      <c r="C959" s="382" t="s">
        <v>20231</v>
      </c>
      <c r="D959" s="378"/>
      <c r="E959" s="378"/>
    </row>
    <row r="960" spans="1:5" ht="15.75" customHeight="1">
      <c r="A960" s="377" t="s">
        <v>4263</v>
      </c>
      <c r="B960" s="377"/>
      <c r="C960" s="381" t="s">
        <v>4264</v>
      </c>
      <c r="D960" s="377" t="s">
        <v>48884</v>
      </c>
      <c r="E960" s="400">
        <v>12.79</v>
      </c>
    </row>
    <row r="961" spans="1:5" ht="15.75" customHeight="1">
      <c r="A961" s="377" t="s">
        <v>4265</v>
      </c>
      <c r="B961" s="377"/>
      <c r="C961" s="381" t="s">
        <v>4266</v>
      </c>
      <c r="D961" s="377" t="s">
        <v>48884</v>
      </c>
      <c r="E961" s="400">
        <v>12.13</v>
      </c>
    </row>
    <row r="962" spans="1:5" ht="15.75" customHeight="1">
      <c r="A962" s="377" t="s">
        <v>4267</v>
      </c>
      <c r="B962" s="377"/>
      <c r="C962" s="381" t="s">
        <v>4268</v>
      </c>
      <c r="D962" s="377" t="s">
        <v>48884</v>
      </c>
      <c r="E962" s="400">
        <v>11.61</v>
      </c>
    </row>
    <row r="963" spans="1:5" ht="15.75" customHeight="1">
      <c r="A963" s="377" t="s">
        <v>4269</v>
      </c>
      <c r="B963" s="377"/>
      <c r="C963" s="381" t="s">
        <v>4270</v>
      </c>
      <c r="D963" s="377" t="s">
        <v>48884</v>
      </c>
      <c r="E963" s="397">
        <v>8.16</v>
      </c>
    </row>
    <row r="964" spans="1:5" ht="15.75" customHeight="1">
      <c r="A964" s="377" t="s">
        <v>4271</v>
      </c>
      <c r="B964" s="377"/>
      <c r="C964" s="381" t="s">
        <v>4272</v>
      </c>
      <c r="D964" s="377" t="s">
        <v>48884</v>
      </c>
      <c r="E964" s="400">
        <v>11.31</v>
      </c>
    </row>
    <row r="965" spans="1:5" ht="33.75" customHeight="1">
      <c r="A965" s="377" t="s">
        <v>4273</v>
      </c>
      <c r="B965" s="377"/>
      <c r="C965" s="381" t="s">
        <v>4274</v>
      </c>
      <c r="D965" s="377" t="s">
        <v>48884</v>
      </c>
      <c r="E965" s="400">
        <v>29.49</v>
      </c>
    </row>
    <row r="966" spans="1:5" ht="22.5" customHeight="1">
      <c r="A966" s="377" t="s">
        <v>4277</v>
      </c>
      <c r="B966" s="377"/>
      <c r="C966" s="381" t="s">
        <v>4278</v>
      </c>
      <c r="D966" s="377" t="s">
        <v>139</v>
      </c>
      <c r="E966" s="400">
        <v>20.6</v>
      </c>
    </row>
    <row r="967" spans="1:5" ht="33.75" customHeight="1">
      <c r="A967" s="377" t="s">
        <v>4285</v>
      </c>
      <c r="B967" s="377"/>
      <c r="C967" s="381" t="s">
        <v>4286</v>
      </c>
      <c r="D967" s="377" t="s">
        <v>48884</v>
      </c>
      <c r="E967" s="400">
        <v>31.07</v>
      </c>
    </row>
    <row r="968" spans="1:5" ht="33.75" customHeight="1">
      <c r="A968" s="377" t="s">
        <v>4287</v>
      </c>
      <c r="B968" s="377"/>
      <c r="C968" s="381" t="s">
        <v>4288</v>
      </c>
      <c r="D968" s="377" t="s">
        <v>48884</v>
      </c>
      <c r="E968" s="400">
        <v>45.45</v>
      </c>
    </row>
    <row r="969" spans="1:5" ht="33.75" customHeight="1">
      <c r="A969" s="377" t="s">
        <v>4289</v>
      </c>
      <c r="B969" s="377"/>
      <c r="C969" s="381" t="s">
        <v>4290</v>
      </c>
      <c r="D969" s="377" t="s">
        <v>48884</v>
      </c>
      <c r="E969" s="400">
        <v>27.65</v>
      </c>
    </row>
    <row r="970" spans="1:5" ht="33.75" customHeight="1">
      <c r="A970" s="377" t="s">
        <v>4295</v>
      </c>
      <c r="B970" s="377"/>
      <c r="C970" s="381" t="s">
        <v>4296</v>
      </c>
      <c r="D970" s="377" t="s">
        <v>48884</v>
      </c>
      <c r="E970" s="400">
        <v>28.16</v>
      </c>
    </row>
    <row r="971" spans="1:5" ht="33.75" customHeight="1">
      <c r="A971" s="377" t="s">
        <v>4297</v>
      </c>
      <c r="B971" s="377"/>
      <c r="C971" s="381" t="s">
        <v>4298</v>
      </c>
      <c r="D971" s="377" t="s">
        <v>48884</v>
      </c>
      <c r="E971" s="400">
        <v>30.01</v>
      </c>
    </row>
    <row r="972" spans="1:5" ht="45" customHeight="1">
      <c r="A972" s="398">
        <v>8846</v>
      </c>
      <c r="B972" s="399"/>
      <c r="C972" s="382" t="s">
        <v>20232</v>
      </c>
      <c r="D972" s="378"/>
      <c r="E972" s="378"/>
    </row>
    <row r="973" spans="1:5" ht="15.75" customHeight="1">
      <c r="A973" s="377" t="s">
        <v>4332</v>
      </c>
      <c r="B973" s="377"/>
      <c r="C973" s="381" t="s">
        <v>4333</v>
      </c>
      <c r="D973" s="377" t="s">
        <v>48884</v>
      </c>
      <c r="E973" s="400">
        <v>21.01</v>
      </c>
    </row>
    <row r="974" spans="1:5" ht="15.75" customHeight="1">
      <c r="A974" s="377" t="s">
        <v>4334</v>
      </c>
      <c r="B974" s="377"/>
      <c r="C974" s="381" t="s">
        <v>4335</v>
      </c>
      <c r="D974" s="377" t="s">
        <v>48884</v>
      </c>
      <c r="E974" s="400">
        <v>24.2</v>
      </c>
    </row>
    <row r="975" spans="1:5" ht="22.5" customHeight="1">
      <c r="A975" s="398">
        <v>8847</v>
      </c>
      <c r="B975" s="399"/>
      <c r="C975" s="382" t="s">
        <v>20233</v>
      </c>
      <c r="D975" s="378"/>
      <c r="E975" s="378"/>
    </row>
    <row r="976" spans="1:5" ht="22.5" customHeight="1">
      <c r="A976" s="377" t="s">
        <v>4342</v>
      </c>
      <c r="B976" s="377"/>
      <c r="C976" s="381" t="s">
        <v>4343</v>
      </c>
      <c r="D976" s="377" t="s">
        <v>48884</v>
      </c>
      <c r="E976" s="400">
        <v>18.3</v>
      </c>
    </row>
    <row r="977" spans="1:5" ht="15.75" customHeight="1">
      <c r="A977" s="377" t="s">
        <v>4344</v>
      </c>
      <c r="B977" s="377"/>
      <c r="C977" s="381" t="s">
        <v>4345</v>
      </c>
      <c r="D977" s="377" t="s">
        <v>48884</v>
      </c>
      <c r="E977" s="400">
        <v>46.46</v>
      </c>
    </row>
    <row r="978" spans="1:5" ht="33.75" customHeight="1">
      <c r="A978" s="398">
        <v>8848</v>
      </c>
      <c r="B978" s="399"/>
      <c r="C978" s="382" t="s">
        <v>20234</v>
      </c>
      <c r="D978" s="378"/>
      <c r="E978" s="378"/>
    </row>
    <row r="979" spans="1:5" ht="15.75" customHeight="1">
      <c r="A979" s="377" t="s">
        <v>4247</v>
      </c>
      <c r="B979" s="377"/>
      <c r="C979" s="381" t="s">
        <v>4248</v>
      </c>
      <c r="D979" s="377" t="s">
        <v>48884</v>
      </c>
      <c r="E979" s="397">
        <v>5.16</v>
      </c>
    </row>
    <row r="980" spans="1:5" ht="15.75" customHeight="1">
      <c r="A980" s="377" t="s">
        <v>4257</v>
      </c>
      <c r="B980" s="377"/>
      <c r="C980" s="381" t="s">
        <v>4258</v>
      </c>
      <c r="D980" s="377" t="s">
        <v>139</v>
      </c>
      <c r="E980" s="400">
        <v>21.15</v>
      </c>
    </row>
    <row r="981" spans="1:5" ht="33.75" customHeight="1">
      <c r="A981" s="377" t="s">
        <v>4259</v>
      </c>
      <c r="B981" s="377"/>
      <c r="C981" s="381" t="s">
        <v>4260</v>
      </c>
      <c r="D981" s="377" t="s">
        <v>139</v>
      </c>
      <c r="E981" s="400">
        <v>21.82</v>
      </c>
    </row>
    <row r="982" spans="1:5" ht="33.75" customHeight="1">
      <c r="A982" s="377" t="s">
        <v>4261</v>
      </c>
      <c r="B982" s="377"/>
      <c r="C982" s="381" t="s">
        <v>4262</v>
      </c>
      <c r="D982" s="377" t="s">
        <v>139</v>
      </c>
      <c r="E982" s="400">
        <v>33.08</v>
      </c>
    </row>
    <row r="983" spans="1:5" ht="22.5" customHeight="1">
      <c r="A983" s="377" t="s">
        <v>4281</v>
      </c>
      <c r="B983" s="377"/>
      <c r="C983" s="381" t="s">
        <v>4282</v>
      </c>
      <c r="D983" s="377" t="s">
        <v>48884</v>
      </c>
      <c r="E983" s="400">
        <v>95.38</v>
      </c>
    </row>
    <row r="984" spans="1:5" ht="22.5" customHeight="1">
      <c r="A984" s="377" t="s">
        <v>4299</v>
      </c>
      <c r="B984" s="377"/>
      <c r="C984" s="381" t="s">
        <v>4300</v>
      </c>
      <c r="D984" s="377" t="s">
        <v>48884</v>
      </c>
      <c r="E984" s="400">
        <v>98.82</v>
      </c>
    </row>
    <row r="985" spans="1:5" ht="22.5" customHeight="1">
      <c r="A985" s="377" t="s">
        <v>4301</v>
      </c>
      <c r="B985" s="377"/>
      <c r="C985" s="381" t="s">
        <v>4302</v>
      </c>
      <c r="D985" s="377" t="s">
        <v>48884</v>
      </c>
      <c r="E985" s="400">
        <v>86.36</v>
      </c>
    </row>
    <row r="986" spans="1:5" ht="15.75" customHeight="1">
      <c r="A986" s="377" t="s">
        <v>4303</v>
      </c>
      <c r="B986" s="377"/>
      <c r="C986" s="381" t="s">
        <v>4304</v>
      </c>
      <c r="D986" s="377" t="s">
        <v>48884</v>
      </c>
      <c r="E986" s="400">
        <v>80.06</v>
      </c>
    </row>
    <row r="987" spans="1:5" ht="15.75" customHeight="1">
      <c r="A987" s="377" t="s">
        <v>4305</v>
      </c>
      <c r="B987" s="377"/>
      <c r="C987" s="381" t="s">
        <v>4306</v>
      </c>
      <c r="D987" s="377" t="s">
        <v>48884</v>
      </c>
      <c r="E987" s="400">
        <v>68.42</v>
      </c>
    </row>
    <row r="988" spans="1:5" ht="15.75" customHeight="1">
      <c r="A988" s="377" t="s">
        <v>4322</v>
      </c>
      <c r="B988" s="377"/>
      <c r="C988" s="381" t="s">
        <v>4323</v>
      </c>
      <c r="D988" s="377" t="s">
        <v>48884</v>
      </c>
      <c r="E988" s="401">
        <v>311.14999999999998</v>
      </c>
    </row>
    <row r="989" spans="1:5" ht="15.75" customHeight="1">
      <c r="A989" s="377" t="s">
        <v>4324</v>
      </c>
      <c r="B989" s="377"/>
      <c r="C989" s="381" t="s">
        <v>4325</v>
      </c>
      <c r="D989" s="377" t="s">
        <v>48884</v>
      </c>
      <c r="E989" s="401">
        <v>211.47</v>
      </c>
    </row>
    <row r="990" spans="1:5" ht="22.5" customHeight="1">
      <c r="A990" s="398">
        <v>8850</v>
      </c>
      <c r="B990" s="399"/>
      <c r="C990" s="382" t="s">
        <v>20235</v>
      </c>
      <c r="D990" s="378"/>
      <c r="E990" s="378"/>
    </row>
    <row r="991" spans="1:5" ht="15.75" customHeight="1">
      <c r="A991" s="377" t="s">
        <v>4275</v>
      </c>
      <c r="B991" s="377"/>
      <c r="C991" s="381" t="s">
        <v>4276</v>
      </c>
      <c r="D991" s="377" t="s">
        <v>139</v>
      </c>
      <c r="E991" s="400">
        <v>24.85</v>
      </c>
    </row>
    <row r="992" spans="1:5" ht="56.25" customHeight="1">
      <c r="A992" s="398">
        <v>8851</v>
      </c>
      <c r="B992" s="399"/>
      <c r="C992" s="382" t="s">
        <v>20236</v>
      </c>
      <c r="D992" s="378"/>
      <c r="E992" s="378"/>
    </row>
    <row r="993" spans="1:5" ht="56.25" customHeight="1">
      <c r="A993" s="377" t="s">
        <v>4316</v>
      </c>
      <c r="B993" s="377"/>
      <c r="C993" s="381" t="s">
        <v>4317</v>
      </c>
      <c r="D993" s="377" t="s">
        <v>48884</v>
      </c>
      <c r="E993" s="400">
        <v>66.180000000000007</v>
      </c>
    </row>
    <row r="994" spans="1:5" ht="78.75" customHeight="1">
      <c r="A994" s="377" t="s">
        <v>4318</v>
      </c>
      <c r="B994" s="377"/>
      <c r="C994" s="381" t="s">
        <v>4319</v>
      </c>
      <c r="D994" s="377" t="s">
        <v>48884</v>
      </c>
      <c r="E994" s="400">
        <v>68.69</v>
      </c>
    </row>
    <row r="995" spans="1:5" ht="78.75" customHeight="1">
      <c r="A995" s="398">
        <v>8852</v>
      </c>
      <c r="B995" s="399"/>
      <c r="C995" s="382" t="s">
        <v>20237</v>
      </c>
      <c r="D995" s="378"/>
      <c r="E995" s="378"/>
    </row>
    <row r="996" spans="1:5" ht="78.75" customHeight="1">
      <c r="A996" s="377" t="s">
        <v>4291</v>
      </c>
      <c r="B996" s="377"/>
      <c r="C996" s="381" t="s">
        <v>4292</v>
      </c>
      <c r="D996" s="377" t="s">
        <v>48884</v>
      </c>
      <c r="E996" s="400">
        <v>54.61</v>
      </c>
    </row>
    <row r="997" spans="1:5" ht="78.75" customHeight="1">
      <c r="A997" s="377" t="s">
        <v>4313</v>
      </c>
      <c r="B997" s="377"/>
      <c r="C997" s="381" t="s">
        <v>4314</v>
      </c>
      <c r="D997" s="377" t="s">
        <v>48884</v>
      </c>
      <c r="E997" s="401">
        <v>234.93</v>
      </c>
    </row>
    <row r="998" spans="1:5" ht="78.75" customHeight="1">
      <c r="A998" s="377" t="s">
        <v>4320</v>
      </c>
      <c r="B998" s="377"/>
      <c r="C998" s="381" t="s">
        <v>4321</v>
      </c>
      <c r="D998" s="377" t="s">
        <v>48884</v>
      </c>
      <c r="E998" s="401">
        <v>209.73</v>
      </c>
    </row>
    <row r="999" spans="1:5" ht="78.75" customHeight="1">
      <c r="A999" s="377" t="s">
        <v>4326</v>
      </c>
      <c r="B999" s="377"/>
      <c r="C999" s="381" t="s">
        <v>4327</v>
      </c>
      <c r="D999" s="377" t="s">
        <v>48884</v>
      </c>
      <c r="E999" s="401">
        <v>113.42</v>
      </c>
    </row>
    <row r="1000" spans="1:5" ht="56.25" customHeight="1">
      <c r="A1000" s="398">
        <v>8853</v>
      </c>
      <c r="B1000" s="399"/>
      <c r="C1000" s="382" t="s">
        <v>20238</v>
      </c>
      <c r="D1000" s="378"/>
      <c r="E1000" s="378"/>
    </row>
    <row r="1001" spans="1:5" ht="56.25" customHeight="1">
      <c r="A1001" s="377" t="s">
        <v>4283</v>
      </c>
      <c r="B1001" s="377"/>
      <c r="C1001" s="381" t="s">
        <v>4284</v>
      </c>
      <c r="D1001" s="377" t="s">
        <v>48884</v>
      </c>
      <c r="E1001" s="400">
        <v>13.56</v>
      </c>
    </row>
    <row r="1002" spans="1:5" ht="56.25" customHeight="1">
      <c r="A1002" s="377" t="s">
        <v>4336</v>
      </c>
      <c r="B1002" s="377"/>
      <c r="C1002" s="381" t="s">
        <v>4337</v>
      </c>
      <c r="D1002" s="377" t="s">
        <v>48884</v>
      </c>
      <c r="E1002" s="401">
        <v>115.99</v>
      </c>
    </row>
    <row r="1003" spans="1:5" ht="78.75" customHeight="1">
      <c r="A1003" s="377" t="s">
        <v>4338</v>
      </c>
      <c r="B1003" s="377"/>
      <c r="C1003" s="381" t="s">
        <v>4339</v>
      </c>
      <c r="D1003" s="377" t="s">
        <v>48884</v>
      </c>
      <c r="E1003" s="401">
        <v>106.92</v>
      </c>
    </row>
    <row r="1004" spans="1:5" ht="78.75" customHeight="1">
      <c r="A1004" s="377" t="s">
        <v>4340</v>
      </c>
      <c r="B1004" s="377"/>
      <c r="C1004" s="381" t="s">
        <v>4341</v>
      </c>
      <c r="D1004" s="377" t="s">
        <v>48884</v>
      </c>
      <c r="E1004" s="400">
        <v>93.33</v>
      </c>
    </row>
    <row r="1005" spans="1:5" ht="78.75" customHeight="1">
      <c r="A1005" s="398">
        <v>8854</v>
      </c>
      <c r="B1005" s="399"/>
      <c r="C1005" s="382" t="s">
        <v>20239</v>
      </c>
      <c r="D1005" s="378"/>
      <c r="E1005" s="378"/>
    </row>
    <row r="1006" spans="1:5" ht="78.75" customHeight="1">
      <c r="A1006" s="377" t="s">
        <v>4279</v>
      </c>
      <c r="B1006" s="377"/>
      <c r="C1006" s="381" t="s">
        <v>4280</v>
      </c>
      <c r="D1006" s="377" t="s">
        <v>48884</v>
      </c>
      <c r="E1006" s="400">
        <v>40.9</v>
      </c>
    </row>
    <row r="1007" spans="1:5" ht="56.25" customHeight="1">
      <c r="A1007" s="377" t="s">
        <v>4293</v>
      </c>
      <c r="B1007" s="377"/>
      <c r="C1007" s="381" t="s">
        <v>4294</v>
      </c>
      <c r="D1007" s="377" t="s">
        <v>48884</v>
      </c>
      <c r="E1007" s="401">
        <v>152.52000000000001</v>
      </c>
    </row>
    <row r="1008" spans="1:5" ht="56.25" customHeight="1">
      <c r="A1008" s="398">
        <v>8676</v>
      </c>
      <c r="B1008" s="399"/>
      <c r="C1008" s="382" t="s">
        <v>20240</v>
      </c>
      <c r="D1008" s="378"/>
      <c r="E1008" s="378"/>
    </row>
    <row r="1009" spans="1:5" ht="56.25" customHeight="1">
      <c r="A1009" s="398">
        <v>8855</v>
      </c>
      <c r="B1009" s="399"/>
      <c r="C1009" s="382" t="s">
        <v>20241</v>
      </c>
      <c r="D1009" s="378"/>
      <c r="E1009" s="378"/>
    </row>
    <row r="1010" spans="1:5" ht="56.25" customHeight="1">
      <c r="A1010" s="377" t="s">
        <v>2463</v>
      </c>
      <c r="B1010" s="377"/>
      <c r="C1010" s="381" t="s">
        <v>2464</v>
      </c>
      <c r="D1010" s="377" t="s">
        <v>48884</v>
      </c>
      <c r="E1010" s="400">
        <v>43.29</v>
      </c>
    </row>
    <row r="1011" spans="1:5" ht="56.25" customHeight="1">
      <c r="A1011" s="377" t="s">
        <v>33</v>
      </c>
      <c r="B1011" s="377"/>
      <c r="C1011" s="381" t="s">
        <v>2465</v>
      </c>
      <c r="D1011" s="377" t="s">
        <v>48884</v>
      </c>
      <c r="E1011" s="400">
        <v>50.01</v>
      </c>
    </row>
    <row r="1012" spans="1:5" ht="56.25" customHeight="1">
      <c r="A1012" s="377" t="s">
        <v>2466</v>
      </c>
      <c r="B1012" s="377"/>
      <c r="C1012" s="381" t="s">
        <v>2467</v>
      </c>
      <c r="D1012" s="377" t="s">
        <v>48884</v>
      </c>
      <c r="E1012" s="400">
        <v>39.119999999999997</v>
      </c>
    </row>
    <row r="1013" spans="1:5" ht="56.25" customHeight="1">
      <c r="A1013" s="398">
        <v>8856</v>
      </c>
      <c r="B1013" s="399"/>
      <c r="C1013" s="382" t="s">
        <v>20242</v>
      </c>
      <c r="D1013" s="378"/>
      <c r="E1013" s="378"/>
    </row>
    <row r="1014" spans="1:5" ht="67.5" customHeight="1">
      <c r="A1014" s="377" t="s">
        <v>2457</v>
      </c>
      <c r="B1014" s="377"/>
      <c r="C1014" s="381" t="s">
        <v>2458</v>
      </c>
      <c r="D1014" s="377" t="s">
        <v>139</v>
      </c>
      <c r="E1014" s="400">
        <v>16.64</v>
      </c>
    </row>
    <row r="1015" spans="1:5" ht="67.5" customHeight="1">
      <c r="A1015" s="377" t="s">
        <v>2461</v>
      </c>
      <c r="B1015" s="377"/>
      <c r="C1015" s="381" t="s">
        <v>2462</v>
      </c>
      <c r="D1015" s="377" t="s">
        <v>48884</v>
      </c>
      <c r="E1015" s="401">
        <v>128.09</v>
      </c>
    </row>
    <row r="1016" spans="1:5" ht="45" customHeight="1">
      <c r="A1016" s="377" t="s">
        <v>2468</v>
      </c>
      <c r="B1016" s="377"/>
      <c r="C1016" s="381" t="s">
        <v>2469</v>
      </c>
      <c r="D1016" s="377" t="s">
        <v>48884</v>
      </c>
      <c r="E1016" s="400">
        <v>61.62</v>
      </c>
    </row>
    <row r="1017" spans="1:5" ht="56.25" customHeight="1">
      <c r="A1017" s="377" t="s">
        <v>2470</v>
      </c>
      <c r="B1017" s="377"/>
      <c r="C1017" s="381" t="s">
        <v>2471</v>
      </c>
      <c r="D1017" s="377" t="s">
        <v>48884</v>
      </c>
      <c r="E1017" s="400">
        <v>79.2</v>
      </c>
    </row>
    <row r="1018" spans="1:5" ht="67.5" customHeight="1">
      <c r="A1018" s="398">
        <v>8857</v>
      </c>
      <c r="B1018" s="399"/>
      <c r="C1018" s="382" t="s">
        <v>20243</v>
      </c>
      <c r="D1018" s="378"/>
      <c r="E1018" s="378"/>
    </row>
    <row r="1019" spans="1:5" ht="56.25" customHeight="1">
      <c r="A1019" s="377" t="s">
        <v>2472</v>
      </c>
      <c r="B1019" s="377"/>
      <c r="C1019" s="381" t="s">
        <v>2473</v>
      </c>
      <c r="D1019" s="377" t="s">
        <v>48884</v>
      </c>
      <c r="E1019" s="400">
        <v>44.88</v>
      </c>
    </row>
    <row r="1020" spans="1:5" ht="56.25" customHeight="1">
      <c r="A1020" s="377" t="s">
        <v>2474</v>
      </c>
      <c r="B1020" s="377"/>
      <c r="C1020" s="381" t="s">
        <v>2475</v>
      </c>
      <c r="D1020" s="377" t="s">
        <v>48884</v>
      </c>
      <c r="E1020" s="400">
        <v>45.94</v>
      </c>
    </row>
    <row r="1021" spans="1:5" ht="56.25" customHeight="1">
      <c r="A1021" s="398">
        <v>8858</v>
      </c>
      <c r="B1021" s="399"/>
      <c r="C1021" s="382" t="s">
        <v>20244</v>
      </c>
      <c r="D1021" s="378"/>
      <c r="E1021" s="378"/>
    </row>
    <row r="1022" spans="1:5" ht="56.25" customHeight="1">
      <c r="A1022" s="377" t="s">
        <v>2459</v>
      </c>
      <c r="B1022" s="377"/>
      <c r="C1022" s="381" t="s">
        <v>2460</v>
      </c>
      <c r="D1022" s="377" t="s">
        <v>139</v>
      </c>
      <c r="E1022" s="397">
        <v>8.81</v>
      </c>
    </row>
    <row r="1023" spans="1:5" ht="56.25" customHeight="1">
      <c r="A1023" s="377" t="s">
        <v>2476</v>
      </c>
      <c r="B1023" s="377"/>
      <c r="C1023" s="381" t="s">
        <v>2477</v>
      </c>
      <c r="D1023" s="377" t="s">
        <v>48884</v>
      </c>
      <c r="E1023" s="400">
        <v>22.56</v>
      </c>
    </row>
    <row r="1024" spans="1:5" ht="78.75" customHeight="1">
      <c r="A1024" s="398">
        <v>8677</v>
      </c>
      <c r="B1024" s="399"/>
      <c r="C1024" s="382" t="s">
        <v>20245</v>
      </c>
      <c r="D1024" s="378"/>
      <c r="E1024" s="378"/>
    </row>
    <row r="1025" spans="1:5" ht="78.75" customHeight="1">
      <c r="A1025" s="398">
        <v>8859</v>
      </c>
      <c r="B1025" s="399"/>
      <c r="C1025" s="382" t="s">
        <v>20246</v>
      </c>
      <c r="D1025" s="378"/>
      <c r="E1025" s="378"/>
    </row>
    <row r="1026" spans="1:5" ht="78.75" customHeight="1">
      <c r="A1026" s="377" t="s">
        <v>4625</v>
      </c>
      <c r="B1026" s="377"/>
      <c r="C1026" s="381" t="s">
        <v>4626</v>
      </c>
      <c r="D1026" s="377" t="s">
        <v>139</v>
      </c>
      <c r="E1026" s="401">
        <v>417.65</v>
      </c>
    </row>
    <row r="1027" spans="1:5" ht="56.25" customHeight="1">
      <c r="A1027" s="377" t="s">
        <v>4627</v>
      </c>
      <c r="B1027" s="377"/>
      <c r="C1027" s="381" t="s">
        <v>4628</v>
      </c>
      <c r="D1027" s="377" t="s">
        <v>139</v>
      </c>
      <c r="E1027" s="401">
        <v>138.96</v>
      </c>
    </row>
    <row r="1028" spans="1:5" ht="56.25" customHeight="1">
      <c r="A1028" s="377" t="s">
        <v>4629</v>
      </c>
      <c r="B1028" s="377"/>
      <c r="C1028" s="381" t="s">
        <v>4630</v>
      </c>
      <c r="D1028" s="377" t="s">
        <v>139</v>
      </c>
      <c r="E1028" s="401">
        <v>220.18</v>
      </c>
    </row>
    <row r="1029" spans="1:5" ht="78.75" customHeight="1">
      <c r="A1029" s="377" t="s">
        <v>4631</v>
      </c>
      <c r="B1029" s="377"/>
      <c r="C1029" s="381" t="s">
        <v>4632</v>
      </c>
      <c r="D1029" s="377" t="s">
        <v>139</v>
      </c>
      <c r="E1029" s="401">
        <v>216.8</v>
      </c>
    </row>
    <row r="1030" spans="1:5" ht="78.75" customHeight="1">
      <c r="A1030" s="377" t="s">
        <v>4633</v>
      </c>
      <c r="B1030" s="377"/>
      <c r="C1030" s="381" t="s">
        <v>4634</v>
      </c>
      <c r="D1030" s="377" t="s">
        <v>139</v>
      </c>
      <c r="E1030" s="401">
        <v>118.49</v>
      </c>
    </row>
    <row r="1031" spans="1:5" ht="56.25" customHeight="1">
      <c r="A1031" s="377" t="s">
        <v>65</v>
      </c>
      <c r="B1031" s="377"/>
      <c r="C1031" s="381" t="s">
        <v>4635</v>
      </c>
      <c r="D1031" s="377" t="s">
        <v>139</v>
      </c>
      <c r="E1031" s="401">
        <v>107.46</v>
      </c>
    </row>
    <row r="1032" spans="1:5" ht="56.25" customHeight="1">
      <c r="A1032" s="377" t="s">
        <v>4679</v>
      </c>
      <c r="B1032" s="377"/>
      <c r="C1032" s="381" t="s">
        <v>4680</v>
      </c>
      <c r="D1032" s="377" t="s">
        <v>139</v>
      </c>
      <c r="E1032" s="401">
        <v>670.42</v>
      </c>
    </row>
    <row r="1033" spans="1:5" ht="78.75" customHeight="1">
      <c r="A1033" s="377" t="s">
        <v>4681</v>
      </c>
      <c r="B1033" s="377"/>
      <c r="C1033" s="381" t="s">
        <v>4682</v>
      </c>
      <c r="D1033" s="377" t="s">
        <v>139</v>
      </c>
      <c r="E1033" s="401">
        <v>546.82000000000005</v>
      </c>
    </row>
    <row r="1034" spans="1:5" ht="90" customHeight="1">
      <c r="A1034" s="377" t="s">
        <v>4683</v>
      </c>
      <c r="B1034" s="377"/>
      <c r="C1034" s="381" t="s">
        <v>4684</v>
      </c>
      <c r="D1034" s="377" t="s">
        <v>139</v>
      </c>
      <c r="E1034" s="401">
        <v>552.80999999999995</v>
      </c>
    </row>
    <row r="1035" spans="1:5" ht="90" customHeight="1">
      <c r="A1035" s="377" t="s">
        <v>4685</v>
      </c>
      <c r="B1035" s="377"/>
      <c r="C1035" s="381" t="s">
        <v>4686</v>
      </c>
      <c r="D1035" s="377" t="s">
        <v>139</v>
      </c>
      <c r="E1035" s="401">
        <v>936.09</v>
      </c>
    </row>
    <row r="1036" spans="1:5" ht="112.5" customHeight="1">
      <c r="A1036" s="377" t="s">
        <v>4687</v>
      </c>
      <c r="B1036" s="377"/>
      <c r="C1036" s="381" t="s">
        <v>4688</v>
      </c>
      <c r="D1036" s="377" t="s">
        <v>139</v>
      </c>
      <c r="E1036" s="401">
        <v>788.07</v>
      </c>
    </row>
    <row r="1037" spans="1:5" ht="112.5" customHeight="1">
      <c r="A1037" s="377" t="s">
        <v>4689</v>
      </c>
      <c r="B1037" s="377"/>
      <c r="C1037" s="381" t="s">
        <v>4690</v>
      </c>
      <c r="D1037" s="377" t="s">
        <v>139</v>
      </c>
      <c r="E1037" s="401">
        <v>457.28</v>
      </c>
    </row>
    <row r="1038" spans="1:5" ht="112.5" customHeight="1">
      <c r="A1038" s="398">
        <v>8860</v>
      </c>
      <c r="B1038" s="399"/>
      <c r="C1038" s="382" t="s">
        <v>20247</v>
      </c>
      <c r="D1038" s="378"/>
      <c r="E1038" s="378"/>
    </row>
    <row r="1039" spans="1:5" ht="101.25" customHeight="1">
      <c r="A1039" s="377" t="s">
        <v>4720</v>
      </c>
      <c r="B1039" s="377"/>
      <c r="C1039" s="381" t="s">
        <v>4721</v>
      </c>
      <c r="D1039" s="377" t="s">
        <v>48884</v>
      </c>
      <c r="E1039" s="401">
        <v>390.35</v>
      </c>
    </row>
    <row r="1040" spans="1:5" ht="45" customHeight="1">
      <c r="A1040" s="377" t="s">
        <v>4722</v>
      </c>
      <c r="B1040" s="377"/>
      <c r="C1040" s="381" t="s">
        <v>4723</v>
      </c>
      <c r="D1040" s="377" t="s">
        <v>48884</v>
      </c>
      <c r="E1040" s="401">
        <v>363.74</v>
      </c>
    </row>
    <row r="1041" spans="1:5" ht="33.75" customHeight="1">
      <c r="A1041" s="377" t="s">
        <v>4724</v>
      </c>
      <c r="B1041" s="377"/>
      <c r="C1041" s="381" t="s">
        <v>4725</v>
      </c>
      <c r="D1041" s="377" t="s">
        <v>48884</v>
      </c>
      <c r="E1041" s="401">
        <v>416.96</v>
      </c>
    </row>
    <row r="1042" spans="1:5" ht="33.75" customHeight="1">
      <c r="A1042" s="377" t="s">
        <v>4726</v>
      </c>
      <c r="B1042" s="377"/>
      <c r="C1042" s="381" t="s">
        <v>4727</v>
      </c>
      <c r="D1042" s="377" t="s">
        <v>48884</v>
      </c>
      <c r="E1042" s="401">
        <v>473.08</v>
      </c>
    </row>
    <row r="1043" spans="1:5" ht="45" customHeight="1">
      <c r="A1043" s="377" t="s">
        <v>4728</v>
      </c>
      <c r="B1043" s="377"/>
      <c r="C1043" s="381" t="s">
        <v>4729</v>
      </c>
      <c r="D1043" s="377" t="s">
        <v>48884</v>
      </c>
      <c r="E1043" s="401">
        <v>510.09</v>
      </c>
    </row>
    <row r="1044" spans="1:5" ht="45" customHeight="1">
      <c r="A1044" s="398">
        <v>8861</v>
      </c>
      <c r="B1044" s="399"/>
      <c r="C1044" s="382" t="s">
        <v>20248</v>
      </c>
      <c r="D1044" s="378"/>
      <c r="E1044" s="378"/>
    </row>
    <row r="1045" spans="1:5" ht="56.25" customHeight="1">
      <c r="A1045" s="377" t="s">
        <v>4605</v>
      </c>
      <c r="B1045" s="377"/>
      <c r="C1045" s="381" t="s">
        <v>34971</v>
      </c>
      <c r="D1045" s="377" t="s">
        <v>139</v>
      </c>
      <c r="E1045" s="401">
        <v>330.71</v>
      </c>
    </row>
    <row r="1046" spans="1:5" ht="78.75" customHeight="1">
      <c r="A1046" s="377" t="s">
        <v>4606</v>
      </c>
      <c r="B1046" s="377"/>
      <c r="C1046" s="381" t="s">
        <v>34972</v>
      </c>
      <c r="D1046" s="377" t="s">
        <v>139</v>
      </c>
      <c r="E1046" s="401">
        <v>703.09</v>
      </c>
    </row>
    <row r="1047" spans="1:5" ht="78.75" customHeight="1">
      <c r="A1047" s="377" t="s">
        <v>4607</v>
      </c>
      <c r="B1047" s="377"/>
      <c r="C1047" s="381" t="s">
        <v>34973</v>
      </c>
      <c r="D1047" s="377" t="s">
        <v>139</v>
      </c>
      <c r="E1047" s="401">
        <v>968.32</v>
      </c>
    </row>
    <row r="1048" spans="1:5" ht="78.75" customHeight="1">
      <c r="A1048" s="377" t="s">
        <v>4604</v>
      </c>
      <c r="B1048" s="377"/>
      <c r="C1048" s="381" t="s">
        <v>34974</v>
      </c>
      <c r="D1048" s="377" t="s">
        <v>48884</v>
      </c>
      <c r="E1048" s="401">
        <v>172.75</v>
      </c>
    </row>
    <row r="1049" spans="1:5" ht="78.75" customHeight="1">
      <c r="A1049" s="377" t="s">
        <v>34975</v>
      </c>
      <c r="B1049" s="377"/>
      <c r="C1049" s="381" t="s">
        <v>34976</v>
      </c>
      <c r="D1049" s="377" t="s">
        <v>20028</v>
      </c>
      <c r="E1049" s="402">
        <v>1134.75</v>
      </c>
    </row>
    <row r="1050" spans="1:5" ht="56.25" customHeight="1">
      <c r="A1050" s="398">
        <v>8862</v>
      </c>
      <c r="B1050" s="399"/>
      <c r="C1050" s="382" t="s">
        <v>20249</v>
      </c>
      <c r="D1050" s="378"/>
      <c r="E1050" s="378"/>
    </row>
    <row r="1051" spans="1:5" ht="67.5" customHeight="1">
      <c r="A1051" s="377" t="s">
        <v>4613</v>
      </c>
      <c r="B1051" s="377"/>
      <c r="C1051" s="381" t="s">
        <v>4614</v>
      </c>
      <c r="D1051" s="377" t="s">
        <v>157</v>
      </c>
      <c r="E1051" s="401">
        <v>333.07</v>
      </c>
    </row>
    <row r="1052" spans="1:5" ht="45" customHeight="1">
      <c r="A1052" s="377" t="s">
        <v>4615</v>
      </c>
      <c r="B1052" s="377"/>
      <c r="C1052" s="381" t="s">
        <v>4616</v>
      </c>
      <c r="D1052" s="377" t="s">
        <v>157</v>
      </c>
      <c r="E1052" s="401">
        <v>280.70999999999998</v>
      </c>
    </row>
    <row r="1053" spans="1:5" ht="67.5" customHeight="1">
      <c r="A1053" s="377" t="s">
        <v>4667</v>
      </c>
      <c r="B1053" s="377"/>
      <c r="C1053" s="381" t="s">
        <v>4668</v>
      </c>
      <c r="D1053" s="377" t="s">
        <v>157</v>
      </c>
      <c r="E1053" s="401">
        <v>405.63</v>
      </c>
    </row>
    <row r="1054" spans="1:5" ht="56.25" customHeight="1">
      <c r="A1054" s="377" t="s">
        <v>4691</v>
      </c>
      <c r="B1054" s="377"/>
      <c r="C1054" s="381" t="s">
        <v>4692</v>
      </c>
      <c r="D1054" s="377" t="s">
        <v>157</v>
      </c>
      <c r="E1054" s="401">
        <v>693.34</v>
      </c>
    </row>
    <row r="1055" spans="1:5" ht="22.5" customHeight="1">
      <c r="A1055" s="377" t="s">
        <v>4693</v>
      </c>
      <c r="B1055" s="377"/>
      <c r="C1055" s="381" t="s">
        <v>4694</v>
      </c>
      <c r="D1055" s="377" t="s">
        <v>157</v>
      </c>
      <c r="E1055" s="401">
        <v>431.45</v>
      </c>
    </row>
    <row r="1056" spans="1:5" ht="22.5" customHeight="1">
      <c r="A1056" s="377" t="s">
        <v>4695</v>
      </c>
      <c r="B1056" s="377"/>
      <c r="C1056" s="381" t="s">
        <v>4696</v>
      </c>
      <c r="D1056" s="377" t="s">
        <v>48886</v>
      </c>
      <c r="E1056" s="402">
        <v>3129.99</v>
      </c>
    </row>
    <row r="1057" spans="1:5" ht="67.5" customHeight="1">
      <c r="A1057" s="377" t="s">
        <v>4730</v>
      </c>
      <c r="B1057" s="377"/>
      <c r="C1057" s="381" t="s">
        <v>4731</v>
      </c>
      <c r="D1057" s="377" t="s">
        <v>20028</v>
      </c>
      <c r="E1057" s="401">
        <v>200.87</v>
      </c>
    </row>
    <row r="1058" spans="1:5" ht="67.5" customHeight="1">
      <c r="A1058" s="398">
        <v>8863</v>
      </c>
      <c r="B1058" s="399"/>
      <c r="C1058" s="382" t="s">
        <v>20250</v>
      </c>
      <c r="D1058" s="378"/>
      <c r="E1058" s="378"/>
    </row>
    <row r="1059" spans="1:5" ht="67.5" customHeight="1">
      <c r="A1059" s="377" t="s">
        <v>4608</v>
      </c>
      <c r="B1059" s="377"/>
      <c r="C1059" s="381" t="s">
        <v>4609</v>
      </c>
      <c r="D1059" s="377" t="s">
        <v>157</v>
      </c>
      <c r="E1059" s="401">
        <v>220.07</v>
      </c>
    </row>
    <row r="1060" spans="1:5" ht="67.5" customHeight="1">
      <c r="A1060" s="377" t="s">
        <v>4610</v>
      </c>
      <c r="B1060" s="377"/>
      <c r="C1060" s="381" t="s">
        <v>4611</v>
      </c>
      <c r="D1060" s="377" t="s">
        <v>157</v>
      </c>
      <c r="E1060" s="401">
        <v>257.48</v>
      </c>
    </row>
    <row r="1061" spans="1:5" ht="67.5" customHeight="1">
      <c r="A1061" s="377" t="s">
        <v>34</v>
      </c>
      <c r="B1061" s="377"/>
      <c r="C1061" s="381" t="s">
        <v>4612</v>
      </c>
      <c r="D1061" s="377" t="s">
        <v>157</v>
      </c>
      <c r="E1061" s="401">
        <v>269.08999999999997</v>
      </c>
    </row>
    <row r="1062" spans="1:5" ht="67.5" customHeight="1">
      <c r="A1062" s="398">
        <v>8864</v>
      </c>
      <c r="B1062" s="399"/>
      <c r="C1062" s="382" t="s">
        <v>20251</v>
      </c>
      <c r="D1062" s="378"/>
      <c r="E1062" s="378"/>
    </row>
    <row r="1063" spans="1:5" ht="67.5" customHeight="1">
      <c r="A1063" s="377" t="s">
        <v>4636</v>
      </c>
      <c r="B1063" s="377"/>
      <c r="C1063" s="381" t="s">
        <v>4637</v>
      </c>
      <c r="D1063" s="377" t="s">
        <v>157</v>
      </c>
      <c r="E1063" s="400">
        <v>53.51</v>
      </c>
    </row>
    <row r="1064" spans="1:5" ht="67.5" customHeight="1">
      <c r="A1064" s="377" t="s">
        <v>4638</v>
      </c>
      <c r="B1064" s="377"/>
      <c r="C1064" s="381" t="s">
        <v>4639</v>
      </c>
      <c r="D1064" s="377" t="s">
        <v>139</v>
      </c>
      <c r="E1064" s="401">
        <v>177.2</v>
      </c>
    </row>
    <row r="1065" spans="1:5" ht="67.5" customHeight="1">
      <c r="A1065" s="377" t="s">
        <v>4640</v>
      </c>
      <c r="B1065" s="377"/>
      <c r="C1065" s="381" t="s">
        <v>4641</v>
      </c>
      <c r="D1065" s="377" t="s">
        <v>139</v>
      </c>
      <c r="E1065" s="401">
        <v>378.23</v>
      </c>
    </row>
    <row r="1066" spans="1:5" ht="67.5" customHeight="1">
      <c r="A1066" s="398">
        <v>8865</v>
      </c>
      <c r="B1066" s="399"/>
      <c r="C1066" s="382" t="s">
        <v>20252</v>
      </c>
      <c r="D1066" s="378"/>
      <c r="E1066" s="378"/>
    </row>
    <row r="1067" spans="1:5" ht="78.75" customHeight="1">
      <c r="A1067" s="377" t="s">
        <v>4669</v>
      </c>
      <c r="B1067" s="377"/>
      <c r="C1067" s="381" t="s">
        <v>4670</v>
      </c>
      <c r="D1067" s="377" t="s">
        <v>48884</v>
      </c>
      <c r="E1067" s="401">
        <v>441.65</v>
      </c>
    </row>
    <row r="1068" spans="1:5" ht="78.75" customHeight="1">
      <c r="A1068" s="398">
        <v>8678</v>
      </c>
      <c r="B1068" s="399"/>
      <c r="C1068" s="382" t="s">
        <v>40</v>
      </c>
      <c r="D1068" s="378"/>
      <c r="E1068" s="378"/>
    </row>
    <row r="1069" spans="1:5" ht="22.5" customHeight="1">
      <c r="A1069" s="398">
        <v>8866</v>
      </c>
      <c r="B1069" s="399"/>
      <c r="C1069" s="382" t="s">
        <v>20253</v>
      </c>
      <c r="D1069" s="378"/>
      <c r="E1069" s="378"/>
    </row>
    <row r="1070" spans="1:5" ht="33.75" customHeight="1">
      <c r="A1070" s="377" t="s">
        <v>48</v>
      </c>
      <c r="B1070" s="377"/>
      <c r="C1070" s="381" t="s">
        <v>3799</v>
      </c>
      <c r="D1070" s="377" t="s">
        <v>48884</v>
      </c>
      <c r="E1070" s="397">
        <v>2.72</v>
      </c>
    </row>
    <row r="1071" spans="1:5" ht="22.5" customHeight="1">
      <c r="A1071" s="377" t="s">
        <v>3800</v>
      </c>
      <c r="B1071" s="377"/>
      <c r="C1071" s="381" t="s">
        <v>3801</v>
      </c>
      <c r="D1071" s="377" t="s">
        <v>48884</v>
      </c>
      <c r="E1071" s="397">
        <v>4.12</v>
      </c>
    </row>
    <row r="1072" spans="1:5" ht="22.5" customHeight="1">
      <c r="A1072" s="377" t="s">
        <v>3802</v>
      </c>
      <c r="B1072" s="377"/>
      <c r="C1072" s="381" t="s">
        <v>3803</v>
      </c>
      <c r="D1072" s="377" t="s">
        <v>48884</v>
      </c>
      <c r="E1072" s="397">
        <v>4.62</v>
      </c>
    </row>
    <row r="1073" spans="1:5" ht="33.75" customHeight="1">
      <c r="A1073" s="377" t="s">
        <v>3804</v>
      </c>
      <c r="B1073" s="377"/>
      <c r="C1073" s="381" t="s">
        <v>3805</v>
      </c>
      <c r="D1073" s="377" t="s">
        <v>48884</v>
      </c>
      <c r="E1073" s="397">
        <v>3.08</v>
      </c>
    </row>
    <row r="1074" spans="1:5" ht="22.5" customHeight="1">
      <c r="A1074" s="398">
        <v>8867</v>
      </c>
      <c r="B1074" s="399"/>
      <c r="C1074" s="382" t="s">
        <v>20254</v>
      </c>
      <c r="D1074" s="378"/>
      <c r="E1074" s="378"/>
    </row>
    <row r="1075" spans="1:5" ht="22.5" customHeight="1">
      <c r="A1075" s="377" t="s">
        <v>3913</v>
      </c>
      <c r="B1075" s="377"/>
      <c r="C1075" s="381" t="s">
        <v>3914</v>
      </c>
      <c r="D1075" s="377" t="s">
        <v>48884</v>
      </c>
      <c r="E1075" s="397">
        <v>5.1100000000000003</v>
      </c>
    </row>
    <row r="1076" spans="1:5" ht="22.5" customHeight="1">
      <c r="A1076" s="377" t="s">
        <v>47</v>
      </c>
      <c r="B1076" s="377"/>
      <c r="C1076" s="381" t="s">
        <v>3915</v>
      </c>
      <c r="D1076" s="377" t="s">
        <v>48884</v>
      </c>
      <c r="E1076" s="397">
        <v>5.75</v>
      </c>
    </row>
    <row r="1077" spans="1:5" ht="22.5" customHeight="1">
      <c r="A1077" s="377" t="s">
        <v>3916</v>
      </c>
      <c r="B1077" s="377"/>
      <c r="C1077" s="381" t="s">
        <v>3917</v>
      </c>
      <c r="D1077" s="377" t="s">
        <v>48884</v>
      </c>
      <c r="E1077" s="397">
        <v>7.34</v>
      </c>
    </row>
    <row r="1078" spans="1:5" ht="22.5" customHeight="1">
      <c r="A1078" s="398">
        <v>8868</v>
      </c>
      <c r="B1078" s="399"/>
      <c r="C1078" s="382" t="s">
        <v>20255</v>
      </c>
      <c r="D1078" s="378"/>
      <c r="E1078" s="378"/>
    </row>
    <row r="1079" spans="1:5" ht="22.5" customHeight="1">
      <c r="A1079" s="377" t="s">
        <v>3776</v>
      </c>
      <c r="B1079" s="377"/>
      <c r="C1079" s="381" t="s">
        <v>3777</v>
      </c>
      <c r="D1079" s="377" t="s">
        <v>48884</v>
      </c>
      <c r="E1079" s="400">
        <v>16.03</v>
      </c>
    </row>
    <row r="1080" spans="1:5" ht="22.5" customHeight="1">
      <c r="A1080" s="377" t="s">
        <v>3778</v>
      </c>
      <c r="B1080" s="377"/>
      <c r="C1080" s="381" t="s">
        <v>3779</v>
      </c>
      <c r="D1080" s="377" t="s">
        <v>48884</v>
      </c>
      <c r="E1080" s="400">
        <v>14.34</v>
      </c>
    </row>
    <row r="1081" spans="1:5" ht="22.5" customHeight="1">
      <c r="A1081" s="377" t="s">
        <v>46</v>
      </c>
      <c r="B1081" s="377"/>
      <c r="C1081" s="381" t="s">
        <v>3780</v>
      </c>
      <c r="D1081" s="377" t="s">
        <v>48884</v>
      </c>
      <c r="E1081" s="400">
        <v>19</v>
      </c>
    </row>
    <row r="1082" spans="1:5" ht="22.5" customHeight="1">
      <c r="A1082" s="377" t="s">
        <v>3781</v>
      </c>
      <c r="B1082" s="377"/>
      <c r="C1082" s="381" t="s">
        <v>3782</v>
      </c>
      <c r="D1082" s="377" t="s">
        <v>48884</v>
      </c>
      <c r="E1082" s="400">
        <v>12.71</v>
      </c>
    </row>
    <row r="1083" spans="1:5" ht="22.5" customHeight="1">
      <c r="A1083" s="377" t="s">
        <v>3783</v>
      </c>
      <c r="B1083" s="377"/>
      <c r="C1083" s="381" t="s">
        <v>3784</v>
      </c>
      <c r="D1083" s="377" t="s">
        <v>48884</v>
      </c>
      <c r="E1083" s="400">
        <v>15.84</v>
      </c>
    </row>
    <row r="1084" spans="1:5" ht="22.5" customHeight="1">
      <c r="A1084" s="377" t="s">
        <v>3785</v>
      </c>
      <c r="B1084" s="377"/>
      <c r="C1084" s="381" t="s">
        <v>3786</v>
      </c>
      <c r="D1084" s="377" t="s">
        <v>48884</v>
      </c>
      <c r="E1084" s="400">
        <v>11.13</v>
      </c>
    </row>
    <row r="1085" spans="1:5" ht="22.5" customHeight="1">
      <c r="A1085" s="377" t="s">
        <v>3787</v>
      </c>
      <c r="B1085" s="377"/>
      <c r="C1085" s="381" t="s">
        <v>3788</v>
      </c>
      <c r="D1085" s="377" t="s">
        <v>48884</v>
      </c>
      <c r="E1085" s="400">
        <v>12.71</v>
      </c>
    </row>
    <row r="1086" spans="1:5" ht="22.5" customHeight="1">
      <c r="A1086" s="377" t="s">
        <v>3789</v>
      </c>
      <c r="B1086" s="377"/>
      <c r="C1086" s="381" t="s">
        <v>3790</v>
      </c>
      <c r="D1086" s="377" t="s">
        <v>48884</v>
      </c>
      <c r="E1086" s="400">
        <v>11.13</v>
      </c>
    </row>
    <row r="1087" spans="1:5" ht="15" customHeight="1">
      <c r="A1087" s="377" t="s">
        <v>3791</v>
      </c>
      <c r="B1087" s="377"/>
      <c r="C1087" s="381" t="s">
        <v>3792</v>
      </c>
      <c r="D1087" s="377" t="s">
        <v>48884</v>
      </c>
      <c r="E1087" s="400">
        <v>30.13</v>
      </c>
    </row>
    <row r="1088" spans="1:5" ht="22.5" customHeight="1">
      <c r="A1088" s="377" t="s">
        <v>3793</v>
      </c>
      <c r="B1088" s="377"/>
      <c r="C1088" s="381" t="s">
        <v>3794</v>
      </c>
      <c r="D1088" s="377" t="s">
        <v>48884</v>
      </c>
      <c r="E1088" s="400">
        <v>21.05</v>
      </c>
    </row>
    <row r="1089" spans="1:5" ht="22.5" customHeight="1">
      <c r="A1089" s="377" t="s">
        <v>3795</v>
      </c>
      <c r="B1089" s="377"/>
      <c r="C1089" s="381" t="s">
        <v>3796</v>
      </c>
      <c r="D1089" s="377" t="s">
        <v>48884</v>
      </c>
      <c r="E1089" s="400">
        <v>26.97</v>
      </c>
    </row>
    <row r="1090" spans="1:5" ht="22.5" customHeight="1">
      <c r="A1090" s="377" t="s">
        <v>3797</v>
      </c>
      <c r="B1090" s="377"/>
      <c r="C1090" s="381" t="s">
        <v>3798</v>
      </c>
      <c r="D1090" s="377" t="s">
        <v>48884</v>
      </c>
      <c r="E1090" s="400">
        <v>19.47</v>
      </c>
    </row>
    <row r="1091" spans="1:5" ht="22.5" customHeight="1">
      <c r="A1091" s="398">
        <v>8869</v>
      </c>
      <c r="B1091" s="399"/>
      <c r="C1091" s="382" t="s">
        <v>20256</v>
      </c>
      <c r="D1091" s="378"/>
      <c r="E1091" s="378"/>
    </row>
    <row r="1092" spans="1:5" ht="22.5" customHeight="1">
      <c r="A1092" s="377" t="s">
        <v>3881</v>
      </c>
      <c r="B1092" s="377"/>
      <c r="C1092" s="381" t="s">
        <v>3882</v>
      </c>
      <c r="D1092" s="377" t="s">
        <v>48884</v>
      </c>
      <c r="E1092" s="400">
        <v>22.79</v>
      </c>
    </row>
    <row r="1093" spans="1:5" ht="22.5" customHeight="1">
      <c r="A1093" s="377" t="s">
        <v>42</v>
      </c>
      <c r="B1093" s="377"/>
      <c r="C1093" s="381" t="s">
        <v>20257</v>
      </c>
      <c r="D1093" s="377" t="s">
        <v>48884</v>
      </c>
      <c r="E1093" s="400">
        <v>12.13</v>
      </c>
    </row>
    <row r="1094" spans="1:5" ht="15" customHeight="1">
      <c r="A1094" s="377" t="s">
        <v>3893</v>
      </c>
      <c r="B1094" s="377"/>
      <c r="C1094" s="381" t="s">
        <v>3894</v>
      </c>
      <c r="D1094" s="377" t="s">
        <v>48884</v>
      </c>
      <c r="E1094" s="400">
        <v>23.26</v>
      </c>
    </row>
    <row r="1095" spans="1:5" ht="15" customHeight="1">
      <c r="A1095" s="377" t="s">
        <v>3895</v>
      </c>
      <c r="B1095" s="377"/>
      <c r="C1095" s="381" t="s">
        <v>3896</v>
      </c>
      <c r="D1095" s="377" t="s">
        <v>48884</v>
      </c>
      <c r="E1095" s="400">
        <v>15.48</v>
      </c>
    </row>
    <row r="1096" spans="1:5" ht="33.75" customHeight="1">
      <c r="A1096" s="377" t="s">
        <v>3897</v>
      </c>
      <c r="B1096" s="377"/>
      <c r="C1096" s="381" t="s">
        <v>3898</v>
      </c>
      <c r="D1096" s="377" t="s">
        <v>139</v>
      </c>
      <c r="E1096" s="397">
        <v>5.43</v>
      </c>
    </row>
    <row r="1097" spans="1:5" ht="45" customHeight="1">
      <c r="A1097" s="377" t="s">
        <v>3901</v>
      </c>
      <c r="B1097" s="377"/>
      <c r="C1097" s="381" t="s">
        <v>3902</v>
      </c>
      <c r="D1097" s="377" t="s">
        <v>48884</v>
      </c>
      <c r="E1097" s="400">
        <v>13.61</v>
      </c>
    </row>
    <row r="1098" spans="1:5" ht="45" customHeight="1">
      <c r="A1098" s="377" t="s">
        <v>3903</v>
      </c>
      <c r="B1098" s="377"/>
      <c r="C1098" s="381" t="s">
        <v>3904</v>
      </c>
      <c r="D1098" s="377" t="s">
        <v>48884</v>
      </c>
      <c r="E1098" s="400">
        <v>33.08</v>
      </c>
    </row>
    <row r="1099" spans="1:5" ht="45" customHeight="1">
      <c r="A1099" s="377" t="s">
        <v>3905</v>
      </c>
      <c r="B1099" s="377"/>
      <c r="C1099" s="381" t="s">
        <v>3906</v>
      </c>
      <c r="D1099" s="377" t="s">
        <v>48884</v>
      </c>
      <c r="E1099" s="400">
        <v>17.73</v>
      </c>
    </row>
    <row r="1100" spans="1:5" ht="45" customHeight="1">
      <c r="A1100" s="398">
        <v>8870</v>
      </c>
      <c r="B1100" s="399"/>
      <c r="C1100" s="382" t="s">
        <v>20258</v>
      </c>
      <c r="D1100" s="378"/>
      <c r="E1100" s="378"/>
    </row>
    <row r="1101" spans="1:5" ht="45" customHeight="1">
      <c r="A1101" s="377" t="s">
        <v>45</v>
      </c>
      <c r="B1101" s="377"/>
      <c r="C1101" s="381" t="s">
        <v>3808</v>
      </c>
      <c r="D1101" s="377" t="s">
        <v>48884</v>
      </c>
      <c r="E1101" s="400">
        <v>13.99</v>
      </c>
    </row>
    <row r="1102" spans="1:5" ht="33.75" customHeight="1">
      <c r="A1102" s="377" t="s">
        <v>3809</v>
      </c>
      <c r="B1102" s="377"/>
      <c r="C1102" s="381" t="s">
        <v>3810</v>
      </c>
      <c r="D1102" s="377" t="s">
        <v>48884</v>
      </c>
      <c r="E1102" s="400">
        <v>25.12</v>
      </c>
    </row>
    <row r="1103" spans="1:5" ht="33.75" customHeight="1">
      <c r="A1103" s="377" t="s">
        <v>3811</v>
      </c>
      <c r="B1103" s="377"/>
      <c r="C1103" s="381" t="s">
        <v>3812</v>
      </c>
      <c r="D1103" s="377" t="s">
        <v>48884</v>
      </c>
      <c r="E1103" s="400">
        <v>18.27</v>
      </c>
    </row>
    <row r="1104" spans="1:5" ht="33.75" customHeight="1">
      <c r="A1104" s="377" t="s">
        <v>3813</v>
      </c>
      <c r="B1104" s="377"/>
      <c r="C1104" s="381" t="s">
        <v>3814</v>
      </c>
      <c r="D1104" s="377" t="s">
        <v>48884</v>
      </c>
      <c r="E1104" s="400">
        <v>15.47</v>
      </c>
    </row>
    <row r="1105" spans="1:5" ht="45" customHeight="1">
      <c r="A1105" s="377" t="s">
        <v>3815</v>
      </c>
      <c r="B1105" s="377"/>
      <c r="C1105" s="381" t="s">
        <v>3816</v>
      </c>
      <c r="D1105" s="377" t="s">
        <v>48884</v>
      </c>
      <c r="E1105" s="400">
        <v>34.94</v>
      </c>
    </row>
    <row r="1106" spans="1:5" ht="45" customHeight="1">
      <c r="A1106" s="377" t="s">
        <v>3817</v>
      </c>
      <c r="B1106" s="377"/>
      <c r="C1106" s="381" t="s">
        <v>3818</v>
      </c>
      <c r="D1106" s="377" t="s">
        <v>48884</v>
      </c>
      <c r="E1106" s="400">
        <v>20.52</v>
      </c>
    </row>
    <row r="1107" spans="1:5" ht="45" customHeight="1">
      <c r="A1107" s="398">
        <v>8871</v>
      </c>
      <c r="B1107" s="399"/>
      <c r="C1107" s="382" t="s">
        <v>20259</v>
      </c>
      <c r="D1107" s="378"/>
      <c r="E1107" s="378"/>
    </row>
    <row r="1108" spans="1:5" ht="56.25" customHeight="1">
      <c r="A1108" s="377" t="s">
        <v>3857</v>
      </c>
      <c r="B1108" s="377"/>
      <c r="C1108" s="381" t="s">
        <v>3858</v>
      </c>
      <c r="D1108" s="377" t="s">
        <v>48884</v>
      </c>
      <c r="E1108" s="400">
        <v>14.54</v>
      </c>
    </row>
    <row r="1109" spans="1:5" ht="56.25" customHeight="1">
      <c r="A1109" s="377" t="s">
        <v>3859</v>
      </c>
      <c r="B1109" s="377"/>
      <c r="C1109" s="381" t="s">
        <v>3860</v>
      </c>
      <c r="D1109" s="377" t="s">
        <v>48884</v>
      </c>
      <c r="E1109" s="400">
        <v>16.98</v>
      </c>
    </row>
    <row r="1110" spans="1:5" ht="15.75" customHeight="1">
      <c r="A1110" s="398">
        <v>8872</v>
      </c>
      <c r="B1110" s="399"/>
      <c r="C1110" s="382" t="s">
        <v>20260</v>
      </c>
      <c r="D1110" s="378"/>
      <c r="E1110" s="378"/>
    </row>
    <row r="1111" spans="1:5" ht="15.75" customHeight="1">
      <c r="A1111" s="377" t="s">
        <v>3772</v>
      </c>
      <c r="B1111" s="377"/>
      <c r="C1111" s="381" t="s">
        <v>3773</v>
      </c>
      <c r="D1111" s="377" t="s">
        <v>48884</v>
      </c>
      <c r="E1111" s="400">
        <v>20.47</v>
      </c>
    </row>
    <row r="1112" spans="1:5" ht="15.75" customHeight="1">
      <c r="A1112" s="377" t="s">
        <v>3774</v>
      </c>
      <c r="B1112" s="377"/>
      <c r="C1112" s="381" t="s">
        <v>3775</v>
      </c>
      <c r="D1112" s="377" t="s">
        <v>48884</v>
      </c>
      <c r="E1112" s="400">
        <v>29.39</v>
      </c>
    </row>
    <row r="1113" spans="1:5" ht="15.75" customHeight="1">
      <c r="A1113" s="398">
        <v>8873</v>
      </c>
      <c r="B1113" s="399"/>
      <c r="C1113" s="382" t="s">
        <v>20261</v>
      </c>
      <c r="D1113" s="378"/>
      <c r="E1113" s="378"/>
    </row>
    <row r="1114" spans="1:5" ht="15.75" customHeight="1">
      <c r="A1114" s="377" t="s">
        <v>3909</v>
      </c>
      <c r="B1114" s="377"/>
      <c r="C1114" s="381" t="s">
        <v>3910</v>
      </c>
      <c r="D1114" s="377" t="s">
        <v>48884</v>
      </c>
      <c r="E1114" s="400">
        <v>17.989999999999998</v>
      </c>
    </row>
    <row r="1115" spans="1:5" ht="22.5" customHeight="1">
      <c r="A1115" s="377" t="s">
        <v>3911</v>
      </c>
      <c r="B1115" s="377"/>
      <c r="C1115" s="381" t="s">
        <v>3912</v>
      </c>
      <c r="D1115" s="377" t="s">
        <v>48884</v>
      </c>
      <c r="E1115" s="400">
        <v>28.08</v>
      </c>
    </row>
    <row r="1116" spans="1:5" ht="22.5" customHeight="1">
      <c r="A1116" s="398">
        <v>8874</v>
      </c>
      <c r="B1116" s="399"/>
      <c r="C1116" s="382" t="s">
        <v>20262</v>
      </c>
      <c r="D1116" s="378"/>
      <c r="E1116" s="378"/>
    </row>
    <row r="1117" spans="1:5" ht="15.75" customHeight="1">
      <c r="A1117" s="377" t="s">
        <v>51</v>
      </c>
      <c r="B1117" s="377"/>
      <c r="C1117" s="381" t="s">
        <v>3846</v>
      </c>
      <c r="D1117" s="377" t="s">
        <v>48884</v>
      </c>
      <c r="E1117" s="400">
        <v>27.37</v>
      </c>
    </row>
    <row r="1118" spans="1:5" ht="15.75" customHeight="1">
      <c r="A1118" s="377" t="s">
        <v>3847</v>
      </c>
      <c r="B1118" s="377"/>
      <c r="C1118" s="381" t="s">
        <v>3848</v>
      </c>
      <c r="D1118" s="377" t="s">
        <v>139</v>
      </c>
      <c r="E1118" s="397">
        <v>7.74</v>
      </c>
    </row>
    <row r="1119" spans="1:5" ht="15.75" customHeight="1">
      <c r="A1119" s="377" t="s">
        <v>3849</v>
      </c>
      <c r="B1119" s="377"/>
      <c r="C1119" s="381" t="s">
        <v>3850</v>
      </c>
      <c r="D1119" s="377" t="s">
        <v>48884</v>
      </c>
      <c r="E1119" s="400">
        <v>21.64</v>
      </c>
    </row>
    <row r="1120" spans="1:5" ht="22.5" customHeight="1">
      <c r="A1120" s="377" t="s">
        <v>3851</v>
      </c>
      <c r="B1120" s="377"/>
      <c r="C1120" s="381" t="s">
        <v>3852</v>
      </c>
      <c r="D1120" s="377" t="s">
        <v>48884</v>
      </c>
      <c r="E1120" s="400">
        <v>20.79</v>
      </c>
    </row>
    <row r="1121" spans="1:5" ht="22.5" customHeight="1">
      <c r="A1121" s="377" t="s">
        <v>3853</v>
      </c>
      <c r="B1121" s="377"/>
      <c r="C1121" s="381" t="s">
        <v>3854</v>
      </c>
      <c r="D1121" s="377" t="s">
        <v>48884</v>
      </c>
      <c r="E1121" s="400">
        <v>21.88</v>
      </c>
    </row>
    <row r="1122" spans="1:5" ht="22.5" customHeight="1">
      <c r="A1122" s="377" t="s">
        <v>3855</v>
      </c>
      <c r="B1122" s="377"/>
      <c r="C1122" s="381" t="s">
        <v>3856</v>
      </c>
      <c r="D1122" s="377" t="s">
        <v>139</v>
      </c>
      <c r="E1122" s="397">
        <v>7.02</v>
      </c>
    </row>
    <row r="1123" spans="1:5" ht="22.5" customHeight="1">
      <c r="A1123" s="398">
        <v>8875</v>
      </c>
      <c r="B1123" s="399"/>
      <c r="C1123" s="382" t="s">
        <v>20263</v>
      </c>
      <c r="D1123" s="378"/>
      <c r="E1123" s="378"/>
    </row>
    <row r="1124" spans="1:5" ht="33.75" customHeight="1">
      <c r="A1124" s="377" t="s">
        <v>41</v>
      </c>
      <c r="B1124" s="377"/>
      <c r="C1124" s="381" t="s">
        <v>3878</v>
      </c>
      <c r="D1124" s="377" t="s">
        <v>48884</v>
      </c>
      <c r="E1124" s="400">
        <v>21.95</v>
      </c>
    </row>
    <row r="1125" spans="1:5" ht="33.75" customHeight="1">
      <c r="A1125" s="398">
        <v>8876</v>
      </c>
      <c r="B1125" s="399"/>
      <c r="C1125" s="382" t="s">
        <v>20264</v>
      </c>
      <c r="D1125" s="378"/>
      <c r="E1125" s="378"/>
    </row>
    <row r="1126" spans="1:5" ht="33.75" customHeight="1">
      <c r="A1126" s="377" t="s">
        <v>3768</v>
      </c>
      <c r="B1126" s="377"/>
      <c r="C1126" s="381" t="s">
        <v>3769</v>
      </c>
      <c r="D1126" s="377" t="s">
        <v>48884</v>
      </c>
      <c r="E1126" s="400">
        <v>22.14</v>
      </c>
    </row>
    <row r="1127" spans="1:5" ht="22.5" customHeight="1">
      <c r="A1127" s="377" t="s">
        <v>3770</v>
      </c>
      <c r="B1127" s="377"/>
      <c r="C1127" s="381" t="s">
        <v>3771</v>
      </c>
      <c r="D1127" s="377" t="s">
        <v>139</v>
      </c>
      <c r="E1127" s="397">
        <v>6.39</v>
      </c>
    </row>
    <row r="1128" spans="1:5" ht="33.75" customHeight="1">
      <c r="A1128" s="398">
        <v>8877</v>
      </c>
      <c r="B1128" s="399"/>
      <c r="C1128" s="382" t="s">
        <v>20265</v>
      </c>
      <c r="D1128" s="378"/>
      <c r="E1128" s="378"/>
    </row>
    <row r="1129" spans="1:5" ht="33.75" customHeight="1">
      <c r="A1129" s="377" t="s">
        <v>3885</v>
      </c>
      <c r="B1129" s="377"/>
      <c r="C1129" s="381" t="s">
        <v>3886</v>
      </c>
      <c r="D1129" s="377" t="s">
        <v>48884</v>
      </c>
      <c r="E1129" s="400">
        <v>21.48</v>
      </c>
    </row>
    <row r="1130" spans="1:5" ht="33.75" customHeight="1">
      <c r="A1130" s="377" t="s">
        <v>3887</v>
      </c>
      <c r="B1130" s="377"/>
      <c r="C1130" s="381" t="s">
        <v>3888</v>
      </c>
      <c r="D1130" s="377" t="s">
        <v>48884</v>
      </c>
      <c r="E1130" s="400">
        <v>27.82</v>
      </c>
    </row>
    <row r="1131" spans="1:5" ht="15.75" customHeight="1">
      <c r="A1131" s="398">
        <v>8878</v>
      </c>
      <c r="B1131" s="399"/>
      <c r="C1131" s="382" t="s">
        <v>20266</v>
      </c>
      <c r="D1131" s="378"/>
      <c r="E1131" s="378"/>
    </row>
    <row r="1132" spans="1:5" ht="45" customHeight="1">
      <c r="A1132" s="377" t="s">
        <v>3879</v>
      </c>
      <c r="B1132" s="377"/>
      <c r="C1132" s="381" t="s">
        <v>3880</v>
      </c>
      <c r="D1132" s="377" t="s">
        <v>48884</v>
      </c>
      <c r="E1132" s="400">
        <v>31.65</v>
      </c>
    </row>
    <row r="1133" spans="1:5" ht="45" customHeight="1">
      <c r="A1133" s="377" t="s">
        <v>3889</v>
      </c>
      <c r="B1133" s="377"/>
      <c r="C1133" s="381" t="s">
        <v>3890</v>
      </c>
      <c r="D1133" s="377" t="s">
        <v>139</v>
      </c>
      <c r="E1133" s="400">
        <v>20.58</v>
      </c>
    </row>
    <row r="1134" spans="1:5" ht="15.75" customHeight="1">
      <c r="A1134" s="377" t="s">
        <v>3891</v>
      </c>
      <c r="B1134" s="377"/>
      <c r="C1134" s="381" t="s">
        <v>3892</v>
      </c>
      <c r="D1134" s="377" t="s">
        <v>48884</v>
      </c>
      <c r="E1134" s="400">
        <v>31.65</v>
      </c>
    </row>
    <row r="1135" spans="1:5" ht="15.75" customHeight="1">
      <c r="A1135" s="398">
        <v>8879</v>
      </c>
      <c r="B1135" s="399"/>
      <c r="C1135" s="382" t="s">
        <v>20267</v>
      </c>
      <c r="D1135" s="378"/>
      <c r="E1135" s="378"/>
    </row>
    <row r="1136" spans="1:5" ht="22.5" customHeight="1">
      <c r="A1136" s="377" t="s">
        <v>3863</v>
      </c>
      <c r="B1136" s="377"/>
      <c r="C1136" s="381" t="s">
        <v>3864</v>
      </c>
      <c r="D1136" s="377" t="s">
        <v>48884</v>
      </c>
      <c r="E1136" s="400">
        <v>26.5</v>
      </c>
    </row>
    <row r="1137" spans="1:5" ht="22.5" customHeight="1">
      <c r="A1137" s="377" t="s">
        <v>3865</v>
      </c>
      <c r="B1137" s="377"/>
      <c r="C1137" s="381" t="s">
        <v>3866</v>
      </c>
      <c r="D1137" s="377" t="s">
        <v>48884</v>
      </c>
      <c r="E1137" s="400">
        <v>39.21</v>
      </c>
    </row>
    <row r="1138" spans="1:5" ht="15.75" customHeight="1">
      <c r="A1138" s="377" t="s">
        <v>3867</v>
      </c>
      <c r="B1138" s="377"/>
      <c r="C1138" s="381" t="s">
        <v>3868</v>
      </c>
      <c r="D1138" s="377" t="s">
        <v>48884</v>
      </c>
      <c r="E1138" s="400">
        <v>37.03</v>
      </c>
    </row>
    <row r="1139" spans="1:5" ht="15.75" customHeight="1">
      <c r="A1139" s="398">
        <v>8880</v>
      </c>
      <c r="B1139" s="399"/>
      <c r="C1139" s="382" t="s">
        <v>20268</v>
      </c>
      <c r="D1139" s="378"/>
      <c r="E1139" s="378"/>
    </row>
    <row r="1140" spans="1:5" ht="15.75" customHeight="1">
      <c r="A1140" s="377" t="s">
        <v>3869</v>
      </c>
      <c r="B1140" s="377"/>
      <c r="C1140" s="381" t="s">
        <v>3870</v>
      </c>
      <c r="D1140" s="377" t="s">
        <v>48884</v>
      </c>
      <c r="E1140" s="400">
        <v>25.29</v>
      </c>
    </row>
    <row r="1141" spans="1:5" ht="15.75" customHeight="1">
      <c r="A1141" s="377" t="s">
        <v>3871</v>
      </c>
      <c r="B1141" s="377"/>
      <c r="C1141" s="381" t="s">
        <v>3872</v>
      </c>
      <c r="D1141" s="377" t="s">
        <v>48884</v>
      </c>
      <c r="E1141" s="400">
        <v>44.24</v>
      </c>
    </row>
    <row r="1142" spans="1:5" ht="15.75" customHeight="1">
      <c r="A1142" s="377" t="s">
        <v>3873</v>
      </c>
      <c r="B1142" s="377"/>
      <c r="C1142" s="381" t="s">
        <v>3874</v>
      </c>
      <c r="D1142" s="377" t="s">
        <v>48884</v>
      </c>
      <c r="E1142" s="400">
        <v>84.97</v>
      </c>
    </row>
    <row r="1143" spans="1:5" ht="45" customHeight="1">
      <c r="A1143" s="377" t="s">
        <v>3899</v>
      </c>
      <c r="B1143" s="377"/>
      <c r="C1143" s="381" t="s">
        <v>3900</v>
      </c>
      <c r="D1143" s="377" t="s">
        <v>48884</v>
      </c>
      <c r="E1143" s="400">
        <v>12.13</v>
      </c>
    </row>
    <row r="1144" spans="1:5" ht="45" customHeight="1">
      <c r="A1144" s="377" t="s">
        <v>3918</v>
      </c>
      <c r="B1144" s="377"/>
      <c r="C1144" s="381" t="s">
        <v>3919</v>
      </c>
      <c r="D1144" s="377" t="s">
        <v>48884</v>
      </c>
      <c r="E1144" s="400">
        <v>18.95</v>
      </c>
    </row>
    <row r="1145" spans="1:5" ht="45" customHeight="1">
      <c r="A1145" s="398">
        <v>8881</v>
      </c>
      <c r="B1145" s="399"/>
      <c r="C1145" s="382" t="s">
        <v>20269</v>
      </c>
      <c r="D1145" s="378"/>
      <c r="E1145" s="378"/>
    </row>
    <row r="1146" spans="1:5" ht="45" customHeight="1">
      <c r="A1146" s="377" t="s">
        <v>3806</v>
      </c>
      <c r="B1146" s="377"/>
      <c r="C1146" s="381" t="s">
        <v>3807</v>
      </c>
      <c r="D1146" s="377" t="s">
        <v>48884</v>
      </c>
      <c r="E1146" s="400">
        <v>18.399999999999999</v>
      </c>
    </row>
    <row r="1147" spans="1:5" ht="45" customHeight="1">
      <c r="A1147" s="377" t="s">
        <v>3835</v>
      </c>
      <c r="B1147" s="377"/>
      <c r="C1147" s="381" t="s">
        <v>3836</v>
      </c>
      <c r="D1147" s="377" t="s">
        <v>48884</v>
      </c>
      <c r="E1147" s="400">
        <v>31.52</v>
      </c>
    </row>
    <row r="1148" spans="1:5" ht="45" customHeight="1">
      <c r="A1148" s="377" t="s">
        <v>52</v>
      </c>
      <c r="B1148" s="377"/>
      <c r="C1148" s="381" t="s">
        <v>3845</v>
      </c>
      <c r="D1148" s="377" t="s">
        <v>48884</v>
      </c>
      <c r="E1148" s="400">
        <v>18</v>
      </c>
    </row>
    <row r="1149" spans="1:5" ht="45" customHeight="1">
      <c r="A1149" s="377" t="s">
        <v>3920</v>
      </c>
      <c r="B1149" s="377"/>
      <c r="C1149" s="381" t="s">
        <v>3921</v>
      </c>
      <c r="D1149" s="377" t="s">
        <v>48884</v>
      </c>
      <c r="E1149" s="400">
        <v>38.1</v>
      </c>
    </row>
    <row r="1150" spans="1:5" ht="45" customHeight="1">
      <c r="A1150" s="377" t="s">
        <v>3922</v>
      </c>
      <c r="B1150" s="377"/>
      <c r="C1150" s="381" t="s">
        <v>3923</v>
      </c>
      <c r="D1150" s="377" t="s">
        <v>48884</v>
      </c>
      <c r="E1150" s="400">
        <v>40.19</v>
      </c>
    </row>
    <row r="1151" spans="1:5" ht="15.75" customHeight="1">
      <c r="A1151" s="398">
        <v>8882</v>
      </c>
      <c r="B1151" s="399"/>
      <c r="C1151" s="382" t="s">
        <v>20270</v>
      </c>
      <c r="D1151" s="378"/>
      <c r="E1151" s="378"/>
    </row>
    <row r="1152" spans="1:5" ht="33.75" customHeight="1">
      <c r="A1152" s="377" t="s">
        <v>3839</v>
      </c>
      <c r="B1152" s="377"/>
      <c r="C1152" s="381" t="s">
        <v>3840</v>
      </c>
      <c r="D1152" s="377" t="s">
        <v>48884</v>
      </c>
      <c r="E1152" s="400">
        <v>23.27</v>
      </c>
    </row>
    <row r="1153" spans="1:5" ht="45" customHeight="1">
      <c r="A1153" s="377" t="s">
        <v>50</v>
      </c>
      <c r="B1153" s="377"/>
      <c r="C1153" s="381" t="s">
        <v>3841</v>
      </c>
      <c r="D1153" s="377" t="s">
        <v>48884</v>
      </c>
      <c r="E1153" s="400">
        <v>26.4</v>
      </c>
    </row>
    <row r="1154" spans="1:5" ht="15" customHeight="1">
      <c r="A1154" s="377" t="s">
        <v>49</v>
      </c>
      <c r="B1154" s="377"/>
      <c r="C1154" s="381" t="s">
        <v>3842</v>
      </c>
      <c r="D1154" s="377" t="s">
        <v>48884</v>
      </c>
      <c r="E1154" s="400">
        <v>17.309999999999999</v>
      </c>
    </row>
    <row r="1155" spans="1:5" ht="15" customHeight="1">
      <c r="A1155" s="377" t="s">
        <v>3843</v>
      </c>
      <c r="B1155" s="377"/>
      <c r="C1155" s="381" t="s">
        <v>3844</v>
      </c>
      <c r="D1155" s="377" t="s">
        <v>48884</v>
      </c>
      <c r="E1155" s="400">
        <v>20.94</v>
      </c>
    </row>
    <row r="1156" spans="1:5" ht="45" customHeight="1">
      <c r="A1156" s="398">
        <v>8883</v>
      </c>
      <c r="B1156" s="399"/>
      <c r="C1156" s="382" t="s">
        <v>20271</v>
      </c>
      <c r="D1156" s="378"/>
      <c r="E1156" s="378"/>
    </row>
    <row r="1157" spans="1:5" ht="45" customHeight="1">
      <c r="A1157" s="377" t="s">
        <v>43</v>
      </c>
      <c r="B1157" s="377"/>
      <c r="C1157" s="381" t="s">
        <v>20272</v>
      </c>
      <c r="D1157" s="377" t="s">
        <v>48884</v>
      </c>
      <c r="E1157" s="400">
        <v>11.11</v>
      </c>
    </row>
    <row r="1158" spans="1:5" ht="45" customHeight="1">
      <c r="A1158" s="377" t="s">
        <v>44</v>
      </c>
      <c r="B1158" s="377"/>
      <c r="C1158" s="381" t="s">
        <v>3875</v>
      </c>
      <c r="D1158" s="377" t="s">
        <v>48884</v>
      </c>
      <c r="E1158" s="400">
        <v>28.51</v>
      </c>
    </row>
    <row r="1159" spans="1:5" ht="22.5" customHeight="1">
      <c r="A1159" s="377" t="s">
        <v>3876</v>
      </c>
      <c r="B1159" s="377"/>
      <c r="C1159" s="381" t="s">
        <v>3877</v>
      </c>
      <c r="D1159" s="377" t="s">
        <v>48884</v>
      </c>
      <c r="E1159" s="400">
        <v>18.57</v>
      </c>
    </row>
    <row r="1160" spans="1:5" ht="15.75" customHeight="1">
      <c r="A1160" s="377" t="s">
        <v>3883</v>
      </c>
      <c r="B1160" s="377"/>
      <c r="C1160" s="381" t="s">
        <v>3884</v>
      </c>
      <c r="D1160" s="377" t="s">
        <v>48884</v>
      </c>
      <c r="E1160" s="400">
        <v>32.71</v>
      </c>
    </row>
    <row r="1161" spans="1:5" ht="56.25" customHeight="1">
      <c r="A1161" s="398">
        <v>8884</v>
      </c>
      <c r="B1161" s="399"/>
      <c r="C1161" s="382" t="s">
        <v>20273</v>
      </c>
      <c r="D1161" s="378"/>
      <c r="E1161" s="378"/>
    </row>
    <row r="1162" spans="1:5" ht="56.25" customHeight="1">
      <c r="A1162" s="377" t="s">
        <v>3828</v>
      </c>
      <c r="B1162" s="377"/>
      <c r="C1162" s="381" t="s">
        <v>3829</v>
      </c>
      <c r="D1162" s="377" t="s">
        <v>139</v>
      </c>
      <c r="E1162" s="397">
        <v>9.74</v>
      </c>
    </row>
    <row r="1163" spans="1:5" ht="56.25" customHeight="1">
      <c r="A1163" s="377" t="s">
        <v>159</v>
      </c>
      <c r="B1163" s="377"/>
      <c r="C1163" s="381" t="s">
        <v>3832</v>
      </c>
      <c r="D1163" s="377" t="s">
        <v>48884</v>
      </c>
      <c r="E1163" s="400">
        <v>40.590000000000003</v>
      </c>
    </row>
    <row r="1164" spans="1:5" ht="45" customHeight="1">
      <c r="A1164" s="377" t="s">
        <v>3833</v>
      </c>
      <c r="B1164" s="377"/>
      <c r="C1164" s="381" t="s">
        <v>3834</v>
      </c>
      <c r="D1164" s="377" t="s">
        <v>48884</v>
      </c>
      <c r="E1164" s="400">
        <v>61.38</v>
      </c>
    </row>
    <row r="1165" spans="1:5" ht="45" customHeight="1">
      <c r="A1165" s="398">
        <v>8885</v>
      </c>
      <c r="B1165" s="399"/>
      <c r="C1165" s="382" t="s">
        <v>20274</v>
      </c>
      <c r="D1165" s="378"/>
      <c r="E1165" s="378"/>
    </row>
    <row r="1166" spans="1:5" ht="45" customHeight="1">
      <c r="A1166" s="377" t="s">
        <v>3819</v>
      </c>
      <c r="B1166" s="377"/>
      <c r="C1166" s="381" t="s">
        <v>3820</v>
      </c>
      <c r="D1166" s="377" t="s">
        <v>139</v>
      </c>
      <c r="E1166" s="397">
        <v>3.2</v>
      </c>
    </row>
    <row r="1167" spans="1:5" ht="45" customHeight="1">
      <c r="A1167" s="377" t="s">
        <v>3821</v>
      </c>
      <c r="B1167" s="377"/>
      <c r="C1167" s="381" t="s">
        <v>3822</v>
      </c>
      <c r="D1167" s="377" t="s">
        <v>139</v>
      </c>
      <c r="E1167" s="397">
        <v>4.41</v>
      </c>
    </row>
    <row r="1168" spans="1:5" ht="45" customHeight="1">
      <c r="A1168" s="377" t="s">
        <v>3823</v>
      </c>
      <c r="B1168" s="377"/>
      <c r="C1168" s="381" t="s">
        <v>3824</v>
      </c>
      <c r="D1168" s="377" t="s">
        <v>48884</v>
      </c>
      <c r="E1168" s="400">
        <v>10.53</v>
      </c>
    </row>
    <row r="1169" spans="1:5" ht="56.25" customHeight="1">
      <c r="A1169" s="377" t="s">
        <v>3825</v>
      </c>
      <c r="B1169" s="377"/>
      <c r="C1169" s="381" t="s">
        <v>3826</v>
      </c>
      <c r="D1169" s="377" t="s">
        <v>48884</v>
      </c>
      <c r="E1169" s="400">
        <v>10.53</v>
      </c>
    </row>
    <row r="1170" spans="1:5" ht="56.25" customHeight="1">
      <c r="A1170" s="377" t="s">
        <v>53</v>
      </c>
      <c r="B1170" s="377"/>
      <c r="C1170" s="381" t="s">
        <v>3827</v>
      </c>
      <c r="D1170" s="377" t="s">
        <v>48884</v>
      </c>
      <c r="E1170" s="400">
        <v>21.41</v>
      </c>
    </row>
    <row r="1171" spans="1:5" ht="56.25" customHeight="1">
      <c r="A1171" s="377" t="s">
        <v>3830</v>
      </c>
      <c r="B1171" s="377"/>
      <c r="C1171" s="381" t="s">
        <v>3831</v>
      </c>
      <c r="D1171" s="377" t="s">
        <v>139</v>
      </c>
      <c r="E1171" s="397">
        <v>9.74</v>
      </c>
    </row>
    <row r="1172" spans="1:5" ht="56.25" customHeight="1">
      <c r="A1172" s="377" t="s">
        <v>3837</v>
      </c>
      <c r="B1172" s="377"/>
      <c r="C1172" s="381" t="s">
        <v>3838</v>
      </c>
      <c r="D1172" s="377" t="s">
        <v>48884</v>
      </c>
      <c r="E1172" s="397">
        <v>9.83</v>
      </c>
    </row>
    <row r="1173" spans="1:5" ht="56.25" customHeight="1">
      <c r="A1173" s="377" t="s">
        <v>3861</v>
      </c>
      <c r="B1173" s="377"/>
      <c r="C1173" s="381" t="s">
        <v>3862</v>
      </c>
      <c r="D1173" s="377" t="s">
        <v>139</v>
      </c>
      <c r="E1173" s="400">
        <v>18.62</v>
      </c>
    </row>
    <row r="1174" spans="1:5" ht="56.25" customHeight="1">
      <c r="A1174" s="377" t="s">
        <v>3907</v>
      </c>
      <c r="B1174" s="377"/>
      <c r="C1174" s="381" t="s">
        <v>3908</v>
      </c>
      <c r="D1174" s="377" t="s">
        <v>157</v>
      </c>
      <c r="E1174" s="401">
        <v>247.68</v>
      </c>
    </row>
    <row r="1175" spans="1:5" ht="56.25" customHeight="1">
      <c r="A1175" s="398">
        <v>8679</v>
      </c>
      <c r="B1175" s="399"/>
      <c r="C1175" s="382" t="s">
        <v>20275</v>
      </c>
      <c r="D1175" s="378"/>
      <c r="E1175" s="378"/>
    </row>
    <row r="1176" spans="1:5" ht="56.25" customHeight="1">
      <c r="A1176" s="398">
        <v>8886</v>
      </c>
      <c r="B1176" s="399"/>
      <c r="C1176" s="382" t="s">
        <v>20276</v>
      </c>
      <c r="D1176" s="378"/>
      <c r="E1176" s="378"/>
    </row>
    <row r="1177" spans="1:5" ht="56.25" customHeight="1">
      <c r="A1177" s="377" t="s">
        <v>3452</v>
      </c>
      <c r="B1177" s="377"/>
      <c r="C1177" s="381" t="s">
        <v>3453</v>
      </c>
      <c r="D1177" s="377" t="s">
        <v>20028</v>
      </c>
      <c r="E1177" s="401">
        <v>362.61</v>
      </c>
    </row>
    <row r="1178" spans="1:5" ht="56.25" customHeight="1">
      <c r="A1178" s="377" t="s">
        <v>3454</v>
      </c>
      <c r="B1178" s="377"/>
      <c r="C1178" s="381" t="s">
        <v>3455</v>
      </c>
      <c r="D1178" s="377" t="s">
        <v>20028</v>
      </c>
      <c r="E1178" s="401">
        <v>379.18</v>
      </c>
    </row>
    <row r="1179" spans="1:5" ht="56.25" customHeight="1">
      <c r="A1179" s="377" t="s">
        <v>3456</v>
      </c>
      <c r="B1179" s="377"/>
      <c r="C1179" s="381" t="s">
        <v>3457</v>
      </c>
      <c r="D1179" s="377" t="s">
        <v>20028</v>
      </c>
      <c r="E1179" s="401">
        <v>673.21</v>
      </c>
    </row>
    <row r="1180" spans="1:5" ht="56.25" customHeight="1">
      <c r="A1180" s="398">
        <v>8887</v>
      </c>
      <c r="B1180" s="399"/>
      <c r="C1180" s="382" t="s">
        <v>20277</v>
      </c>
      <c r="D1180" s="378"/>
      <c r="E1180" s="378"/>
    </row>
    <row r="1181" spans="1:5" ht="67.5" customHeight="1">
      <c r="A1181" s="377" t="s">
        <v>86</v>
      </c>
      <c r="B1181" s="377"/>
      <c r="C1181" s="381" t="s">
        <v>3450</v>
      </c>
      <c r="D1181" s="377" t="s">
        <v>20028</v>
      </c>
      <c r="E1181" s="401">
        <v>297.10000000000002</v>
      </c>
    </row>
    <row r="1182" spans="1:5" ht="67.5" customHeight="1">
      <c r="A1182" s="377" t="s">
        <v>87</v>
      </c>
      <c r="B1182" s="377"/>
      <c r="C1182" s="381" t="s">
        <v>3451</v>
      </c>
      <c r="D1182" s="377" t="s">
        <v>20028</v>
      </c>
      <c r="E1182" s="401">
        <v>369.63</v>
      </c>
    </row>
    <row r="1183" spans="1:5" ht="67.5" customHeight="1">
      <c r="A1183" s="377" t="s">
        <v>3464</v>
      </c>
      <c r="B1183" s="377"/>
      <c r="C1183" s="381" t="s">
        <v>3465</v>
      </c>
      <c r="D1183" s="377" t="s">
        <v>20028</v>
      </c>
      <c r="E1183" s="401">
        <v>400.1</v>
      </c>
    </row>
    <row r="1184" spans="1:5" ht="67.5" customHeight="1">
      <c r="A1184" s="377" t="s">
        <v>81</v>
      </c>
      <c r="B1184" s="377"/>
      <c r="C1184" s="381" t="s">
        <v>3466</v>
      </c>
      <c r="D1184" s="377" t="s">
        <v>157</v>
      </c>
      <c r="E1184" s="401">
        <v>445.63</v>
      </c>
    </row>
    <row r="1185" spans="1:5" ht="56.25" customHeight="1">
      <c r="A1185" s="377" t="s">
        <v>82</v>
      </c>
      <c r="B1185" s="377"/>
      <c r="C1185" s="381" t="s">
        <v>3467</v>
      </c>
      <c r="D1185" s="377" t="s">
        <v>157</v>
      </c>
      <c r="E1185" s="401">
        <v>345.03</v>
      </c>
    </row>
    <row r="1186" spans="1:5" ht="56.25" customHeight="1">
      <c r="A1186" s="377" t="s">
        <v>83</v>
      </c>
      <c r="B1186" s="377"/>
      <c r="C1186" s="381" t="s">
        <v>3468</v>
      </c>
      <c r="D1186" s="377" t="s">
        <v>157</v>
      </c>
      <c r="E1186" s="401">
        <v>343.73</v>
      </c>
    </row>
    <row r="1187" spans="1:5" ht="56.25" customHeight="1">
      <c r="A1187" s="398">
        <v>8888</v>
      </c>
      <c r="B1187" s="399"/>
      <c r="C1187" s="382" t="s">
        <v>20278</v>
      </c>
      <c r="D1187" s="378"/>
      <c r="E1187" s="378"/>
    </row>
    <row r="1188" spans="1:5" ht="56.25" customHeight="1">
      <c r="A1188" s="377" t="s">
        <v>84</v>
      </c>
      <c r="B1188" s="377"/>
      <c r="C1188" s="381" t="s">
        <v>3458</v>
      </c>
      <c r="D1188" s="377" t="s">
        <v>20028</v>
      </c>
      <c r="E1188" s="401">
        <v>616.53</v>
      </c>
    </row>
    <row r="1189" spans="1:5" ht="56.25" customHeight="1">
      <c r="A1189" s="377" t="s">
        <v>3478</v>
      </c>
      <c r="B1189" s="377"/>
      <c r="C1189" s="381" t="s">
        <v>3479</v>
      </c>
      <c r="D1189" s="377" t="s">
        <v>157</v>
      </c>
      <c r="E1189" s="401">
        <v>393.56</v>
      </c>
    </row>
    <row r="1190" spans="1:5" ht="45" customHeight="1">
      <c r="A1190" s="377" t="s">
        <v>3480</v>
      </c>
      <c r="B1190" s="377"/>
      <c r="C1190" s="381" t="s">
        <v>3481</v>
      </c>
      <c r="D1190" s="377" t="s">
        <v>157</v>
      </c>
      <c r="E1190" s="401">
        <v>601.26</v>
      </c>
    </row>
    <row r="1191" spans="1:5" ht="45" customHeight="1">
      <c r="A1191" s="377" t="s">
        <v>3482</v>
      </c>
      <c r="B1191" s="377"/>
      <c r="C1191" s="381" t="s">
        <v>3483</v>
      </c>
      <c r="D1191" s="377" t="s">
        <v>157</v>
      </c>
      <c r="E1191" s="401">
        <v>555.73</v>
      </c>
    </row>
    <row r="1192" spans="1:5" ht="45" customHeight="1">
      <c r="A1192" s="377" t="s">
        <v>3484</v>
      </c>
      <c r="B1192" s="377"/>
      <c r="C1192" s="381" t="s">
        <v>3485</v>
      </c>
      <c r="D1192" s="377" t="s">
        <v>157</v>
      </c>
      <c r="E1192" s="401">
        <v>435.16</v>
      </c>
    </row>
    <row r="1193" spans="1:5" ht="56.25" customHeight="1">
      <c r="A1193" s="377" t="s">
        <v>3486</v>
      </c>
      <c r="B1193" s="377"/>
      <c r="C1193" s="381" t="s">
        <v>3487</v>
      </c>
      <c r="D1193" s="377" t="s">
        <v>157</v>
      </c>
      <c r="E1193" s="401">
        <v>132.9</v>
      </c>
    </row>
    <row r="1194" spans="1:5" ht="56.25" customHeight="1">
      <c r="A1194" s="377" t="s">
        <v>85</v>
      </c>
      <c r="B1194" s="377"/>
      <c r="C1194" s="381" t="s">
        <v>3488</v>
      </c>
      <c r="D1194" s="377" t="s">
        <v>157</v>
      </c>
      <c r="E1194" s="401">
        <v>160.16999999999999</v>
      </c>
    </row>
    <row r="1195" spans="1:5" ht="56.25" customHeight="1">
      <c r="A1195" s="398">
        <v>8889</v>
      </c>
      <c r="B1195" s="399"/>
      <c r="C1195" s="382" t="s">
        <v>20279</v>
      </c>
      <c r="D1195" s="378"/>
      <c r="E1195" s="378"/>
    </row>
    <row r="1196" spans="1:5" ht="56.25" customHeight="1">
      <c r="A1196" s="377" t="s">
        <v>20280</v>
      </c>
      <c r="B1196" s="377"/>
      <c r="C1196" s="381" t="s">
        <v>20281</v>
      </c>
      <c r="D1196" s="377" t="s">
        <v>20028</v>
      </c>
      <c r="E1196" s="401">
        <v>278.68</v>
      </c>
    </row>
    <row r="1197" spans="1:5" ht="56.25" customHeight="1">
      <c r="A1197" s="377" t="s">
        <v>20282</v>
      </c>
      <c r="B1197" s="377"/>
      <c r="C1197" s="381" t="s">
        <v>20283</v>
      </c>
      <c r="D1197" s="377" t="s">
        <v>20028</v>
      </c>
      <c r="E1197" s="401">
        <v>204.49</v>
      </c>
    </row>
    <row r="1198" spans="1:5" ht="45" customHeight="1">
      <c r="A1198" s="377" t="s">
        <v>77</v>
      </c>
      <c r="B1198" s="377"/>
      <c r="C1198" s="381" t="s">
        <v>20284</v>
      </c>
      <c r="D1198" s="377" t="s">
        <v>20028</v>
      </c>
      <c r="E1198" s="400">
        <v>96.42</v>
      </c>
    </row>
    <row r="1199" spans="1:5" ht="45" customHeight="1">
      <c r="A1199" s="377" t="s">
        <v>71</v>
      </c>
      <c r="B1199" s="377"/>
      <c r="C1199" s="381" t="s">
        <v>3501</v>
      </c>
      <c r="D1199" s="377" t="s">
        <v>20028</v>
      </c>
      <c r="E1199" s="400">
        <v>42.11</v>
      </c>
    </row>
    <row r="1200" spans="1:5" ht="15.75" customHeight="1">
      <c r="A1200" s="377" t="s">
        <v>73</v>
      </c>
      <c r="B1200" s="377"/>
      <c r="C1200" s="381" t="s">
        <v>20285</v>
      </c>
      <c r="D1200" s="377" t="s">
        <v>20028</v>
      </c>
      <c r="E1200" s="401">
        <v>119.52</v>
      </c>
    </row>
    <row r="1201" spans="1:5" ht="45" customHeight="1">
      <c r="A1201" s="377" t="s">
        <v>78</v>
      </c>
      <c r="B1201" s="377"/>
      <c r="C1201" s="381" t="s">
        <v>3502</v>
      </c>
      <c r="D1201" s="377" t="s">
        <v>20028</v>
      </c>
      <c r="E1201" s="401">
        <v>326.86</v>
      </c>
    </row>
    <row r="1202" spans="1:5" ht="33.75" customHeight="1">
      <c r="A1202" s="377" t="s">
        <v>3503</v>
      </c>
      <c r="B1202" s="377"/>
      <c r="C1202" s="381" t="s">
        <v>20286</v>
      </c>
      <c r="D1202" s="377" t="s">
        <v>20028</v>
      </c>
      <c r="E1202" s="400">
        <v>74.44</v>
      </c>
    </row>
    <row r="1203" spans="1:5" ht="33.75" customHeight="1">
      <c r="A1203" s="377" t="s">
        <v>3504</v>
      </c>
      <c r="B1203" s="377"/>
      <c r="C1203" s="381" t="s">
        <v>20287</v>
      </c>
      <c r="D1203" s="377" t="s">
        <v>20028</v>
      </c>
      <c r="E1203" s="400">
        <v>76.099999999999994</v>
      </c>
    </row>
    <row r="1204" spans="1:5" ht="33.75" customHeight="1">
      <c r="A1204" s="377" t="s">
        <v>74</v>
      </c>
      <c r="B1204" s="377"/>
      <c r="C1204" s="381" t="s">
        <v>20288</v>
      </c>
      <c r="D1204" s="377" t="s">
        <v>20028</v>
      </c>
      <c r="E1204" s="401">
        <v>148.26</v>
      </c>
    </row>
    <row r="1205" spans="1:5" ht="33.75" customHeight="1">
      <c r="A1205" s="377" t="s">
        <v>72</v>
      </c>
      <c r="B1205" s="377"/>
      <c r="C1205" s="381" t="s">
        <v>20289</v>
      </c>
      <c r="D1205" s="377" t="s">
        <v>20028</v>
      </c>
      <c r="E1205" s="400">
        <v>88.53</v>
      </c>
    </row>
    <row r="1206" spans="1:5" ht="22.5" customHeight="1">
      <c r="A1206" s="377" t="s">
        <v>75</v>
      </c>
      <c r="B1206" s="377"/>
      <c r="C1206" s="381" t="s">
        <v>20290</v>
      </c>
      <c r="D1206" s="377" t="s">
        <v>20028</v>
      </c>
      <c r="E1206" s="400">
        <v>72.36</v>
      </c>
    </row>
    <row r="1207" spans="1:5" ht="22.5" customHeight="1">
      <c r="A1207" s="377" t="s">
        <v>20291</v>
      </c>
      <c r="B1207" s="377"/>
      <c r="C1207" s="381" t="s">
        <v>20292</v>
      </c>
      <c r="D1207" s="377" t="s">
        <v>20028</v>
      </c>
      <c r="E1207" s="400">
        <v>67.37</v>
      </c>
    </row>
    <row r="1208" spans="1:5" ht="22.5" customHeight="1">
      <c r="A1208" s="398">
        <v>8890</v>
      </c>
      <c r="B1208" s="399"/>
      <c r="C1208" s="382" t="s">
        <v>20293</v>
      </c>
      <c r="D1208" s="378"/>
      <c r="E1208" s="378"/>
    </row>
    <row r="1209" spans="1:5" ht="22.5" customHeight="1">
      <c r="A1209" s="377" t="s">
        <v>111</v>
      </c>
      <c r="B1209" s="377"/>
      <c r="C1209" s="381" t="s">
        <v>3469</v>
      </c>
      <c r="D1209" s="377" t="s">
        <v>20028</v>
      </c>
      <c r="E1209" s="400">
        <v>54</v>
      </c>
    </row>
    <row r="1210" spans="1:5" ht="22.5" customHeight="1">
      <c r="A1210" s="398">
        <v>8891</v>
      </c>
      <c r="B1210" s="399"/>
      <c r="C1210" s="382" t="s">
        <v>20294</v>
      </c>
      <c r="D1210" s="378"/>
      <c r="E1210" s="378"/>
    </row>
    <row r="1211" spans="1:5" ht="22.5" customHeight="1">
      <c r="A1211" s="377" t="s">
        <v>3462</v>
      </c>
      <c r="B1211" s="377"/>
      <c r="C1211" s="381" t="s">
        <v>3463</v>
      </c>
      <c r="D1211" s="377" t="s">
        <v>157</v>
      </c>
      <c r="E1211" s="400">
        <v>48.92</v>
      </c>
    </row>
    <row r="1212" spans="1:5" ht="22.5" customHeight="1">
      <c r="A1212" s="377" t="s">
        <v>68</v>
      </c>
      <c r="B1212" s="377"/>
      <c r="C1212" s="381" t="s">
        <v>3513</v>
      </c>
      <c r="D1212" s="377" t="s">
        <v>157</v>
      </c>
      <c r="E1212" s="400">
        <v>71.03</v>
      </c>
    </row>
    <row r="1213" spans="1:5" ht="22.5" customHeight="1">
      <c r="A1213" s="377" t="s">
        <v>3514</v>
      </c>
      <c r="B1213" s="377"/>
      <c r="C1213" s="381" t="s">
        <v>3515</v>
      </c>
      <c r="D1213" s="377" t="s">
        <v>157</v>
      </c>
      <c r="E1213" s="400">
        <v>98.27</v>
      </c>
    </row>
    <row r="1214" spans="1:5" ht="22.5" customHeight="1">
      <c r="A1214" s="377" t="s">
        <v>3518</v>
      </c>
      <c r="B1214" s="377"/>
      <c r="C1214" s="381" t="s">
        <v>3519</v>
      </c>
      <c r="D1214" s="377" t="s">
        <v>20028</v>
      </c>
      <c r="E1214" s="401">
        <v>213.13</v>
      </c>
    </row>
    <row r="1215" spans="1:5" ht="22.5" customHeight="1">
      <c r="A1215" s="377" t="s">
        <v>67</v>
      </c>
      <c r="B1215" s="377"/>
      <c r="C1215" s="381" t="s">
        <v>3556</v>
      </c>
      <c r="D1215" s="377" t="s">
        <v>157</v>
      </c>
      <c r="E1215" s="400">
        <v>92.03</v>
      </c>
    </row>
    <row r="1216" spans="1:5" ht="22.5" customHeight="1">
      <c r="A1216" s="377" t="s">
        <v>3557</v>
      </c>
      <c r="B1216" s="377"/>
      <c r="C1216" s="381" t="s">
        <v>3558</v>
      </c>
      <c r="D1216" s="377" t="s">
        <v>157</v>
      </c>
      <c r="E1216" s="400">
        <v>84.42</v>
      </c>
    </row>
    <row r="1217" spans="1:5" ht="22.5" customHeight="1">
      <c r="A1217" s="398">
        <v>8892</v>
      </c>
      <c r="B1217" s="399"/>
      <c r="C1217" s="382" t="s">
        <v>20295</v>
      </c>
      <c r="D1217" s="378"/>
      <c r="E1217" s="378"/>
    </row>
    <row r="1218" spans="1:5" ht="22.5" customHeight="1">
      <c r="A1218" s="377" t="s">
        <v>110</v>
      </c>
      <c r="B1218" s="377"/>
      <c r="C1218" s="381" t="s">
        <v>3460</v>
      </c>
      <c r="D1218" s="377" t="s">
        <v>157</v>
      </c>
      <c r="E1218" s="401">
        <v>164.04</v>
      </c>
    </row>
    <row r="1219" spans="1:5" ht="22.5" customHeight="1">
      <c r="A1219" s="377" t="s">
        <v>109</v>
      </c>
      <c r="B1219" s="377"/>
      <c r="C1219" s="381" t="s">
        <v>3461</v>
      </c>
      <c r="D1219" s="377" t="s">
        <v>157</v>
      </c>
      <c r="E1219" s="401">
        <v>204.95</v>
      </c>
    </row>
    <row r="1220" spans="1:5" ht="22.5" customHeight="1">
      <c r="A1220" s="398">
        <v>8893</v>
      </c>
      <c r="B1220" s="399"/>
      <c r="C1220" s="382" t="s">
        <v>20296</v>
      </c>
      <c r="D1220" s="378"/>
      <c r="E1220" s="378"/>
    </row>
    <row r="1221" spans="1:5" ht="22.5" customHeight="1">
      <c r="A1221" s="377" t="s">
        <v>3428</v>
      </c>
      <c r="B1221" s="377"/>
      <c r="C1221" s="381" t="s">
        <v>3429</v>
      </c>
      <c r="D1221" s="377" t="s">
        <v>20028</v>
      </c>
      <c r="E1221" s="401">
        <v>715.1</v>
      </c>
    </row>
    <row r="1222" spans="1:5" ht="22.5" customHeight="1">
      <c r="A1222" s="377" t="s">
        <v>79</v>
      </c>
      <c r="B1222" s="377"/>
      <c r="C1222" s="381" t="s">
        <v>3430</v>
      </c>
      <c r="D1222" s="377" t="s">
        <v>20028</v>
      </c>
      <c r="E1222" s="401">
        <v>516.09</v>
      </c>
    </row>
    <row r="1223" spans="1:5" ht="22.5" customHeight="1">
      <c r="A1223" s="377" t="s">
        <v>3431</v>
      </c>
      <c r="B1223" s="377"/>
      <c r="C1223" s="381" t="s">
        <v>3432</v>
      </c>
      <c r="D1223" s="377" t="s">
        <v>20028</v>
      </c>
      <c r="E1223" s="401">
        <v>578.16</v>
      </c>
    </row>
    <row r="1224" spans="1:5" ht="22.5" customHeight="1">
      <c r="A1224" s="377" t="s">
        <v>3433</v>
      </c>
      <c r="B1224" s="377"/>
      <c r="C1224" s="381" t="s">
        <v>3434</v>
      </c>
      <c r="D1224" s="377" t="s">
        <v>20028</v>
      </c>
      <c r="E1224" s="401">
        <v>223.05</v>
      </c>
    </row>
    <row r="1225" spans="1:5" ht="22.5" customHeight="1">
      <c r="A1225" s="377" t="s">
        <v>80</v>
      </c>
      <c r="B1225" s="377"/>
      <c r="C1225" s="381" t="s">
        <v>3435</v>
      </c>
      <c r="D1225" s="377" t="s">
        <v>20028</v>
      </c>
      <c r="E1225" s="401">
        <v>561.13</v>
      </c>
    </row>
    <row r="1226" spans="1:5" ht="15.75" customHeight="1">
      <c r="A1226" s="377" t="s">
        <v>3438</v>
      </c>
      <c r="B1226" s="377"/>
      <c r="C1226" s="381" t="s">
        <v>3439</v>
      </c>
      <c r="D1226" s="377" t="s">
        <v>20028</v>
      </c>
      <c r="E1226" s="401">
        <v>703.26</v>
      </c>
    </row>
    <row r="1227" spans="1:5" ht="22.5" customHeight="1">
      <c r="A1227" s="377" t="s">
        <v>3559</v>
      </c>
      <c r="B1227" s="377"/>
      <c r="C1227" s="381" t="s">
        <v>3560</v>
      </c>
      <c r="D1227" s="377" t="s">
        <v>157</v>
      </c>
      <c r="E1227" s="401">
        <v>712.96</v>
      </c>
    </row>
    <row r="1228" spans="1:5" ht="22.5" customHeight="1">
      <c r="A1228" s="398">
        <v>8894</v>
      </c>
      <c r="B1228" s="399"/>
      <c r="C1228" s="382" t="s">
        <v>20297</v>
      </c>
      <c r="D1228" s="378"/>
      <c r="E1228" s="378"/>
    </row>
    <row r="1229" spans="1:5" ht="22.5" customHeight="1">
      <c r="A1229" s="377" t="s">
        <v>3471</v>
      </c>
      <c r="B1229" s="377"/>
      <c r="C1229" s="381" t="s">
        <v>3472</v>
      </c>
      <c r="D1229" s="377" t="s">
        <v>20028</v>
      </c>
      <c r="E1229" s="401">
        <v>942.03</v>
      </c>
    </row>
    <row r="1230" spans="1:5" ht="22.5" customHeight="1">
      <c r="A1230" s="377" t="s">
        <v>3473</v>
      </c>
      <c r="B1230" s="377"/>
      <c r="C1230" s="381" t="s">
        <v>3474</v>
      </c>
      <c r="D1230" s="377" t="s">
        <v>20028</v>
      </c>
      <c r="E1230" s="402">
        <v>1207.99</v>
      </c>
    </row>
    <row r="1231" spans="1:5" ht="22.5" customHeight="1">
      <c r="A1231" s="377" t="s">
        <v>3475</v>
      </c>
      <c r="B1231" s="377"/>
      <c r="C1231" s="381" t="s">
        <v>3476</v>
      </c>
      <c r="D1231" s="377" t="s">
        <v>157</v>
      </c>
      <c r="E1231" s="401">
        <v>452.2</v>
      </c>
    </row>
    <row r="1232" spans="1:5" ht="22.5" customHeight="1">
      <c r="A1232" s="398">
        <v>8895</v>
      </c>
      <c r="B1232" s="399"/>
      <c r="C1232" s="382" t="s">
        <v>20298</v>
      </c>
      <c r="D1232" s="378"/>
      <c r="E1232" s="378"/>
    </row>
    <row r="1233" spans="1:5" ht="22.5" customHeight="1">
      <c r="A1233" s="377" t="s">
        <v>3436</v>
      </c>
      <c r="B1233" s="377"/>
      <c r="C1233" s="381" t="s">
        <v>3437</v>
      </c>
      <c r="D1233" s="377" t="s">
        <v>20028</v>
      </c>
      <c r="E1233" s="401">
        <v>365.14</v>
      </c>
    </row>
    <row r="1234" spans="1:5" ht="22.5" customHeight="1">
      <c r="A1234" s="377" t="s">
        <v>2703</v>
      </c>
      <c r="B1234" s="377"/>
      <c r="C1234" s="381" t="s">
        <v>2704</v>
      </c>
      <c r="D1234" s="377" t="s">
        <v>157</v>
      </c>
      <c r="E1234" s="401">
        <v>154.59</v>
      </c>
    </row>
    <row r="1235" spans="1:5" ht="33.75" customHeight="1">
      <c r="A1235" s="377" t="s">
        <v>3516</v>
      </c>
      <c r="B1235" s="377"/>
      <c r="C1235" s="381" t="s">
        <v>3517</v>
      </c>
      <c r="D1235" s="377" t="s">
        <v>20028</v>
      </c>
      <c r="E1235" s="401">
        <v>241.62</v>
      </c>
    </row>
    <row r="1236" spans="1:5" ht="22.5" customHeight="1">
      <c r="A1236" s="398">
        <v>8896</v>
      </c>
      <c r="B1236" s="399"/>
      <c r="C1236" s="382" t="s">
        <v>20299</v>
      </c>
      <c r="D1236" s="378"/>
      <c r="E1236" s="378"/>
    </row>
    <row r="1237" spans="1:5" ht="22.5" customHeight="1">
      <c r="A1237" s="377" t="s">
        <v>228</v>
      </c>
      <c r="B1237" s="377"/>
      <c r="C1237" s="381" t="s">
        <v>229</v>
      </c>
      <c r="D1237" s="377" t="s">
        <v>157</v>
      </c>
      <c r="E1237" s="401">
        <v>731.03</v>
      </c>
    </row>
    <row r="1238" spans="1:5" ht="22.5" customHeight="1">
      <c r="A1238" s="377" t="s">
        <v>230</v>
      </c>
      <c r="B1238" s="377"/>
      <c r="C1238" s="381" t="s">
        <v>231</v>
      </c>
      <c r="D1238" s="377" t="s">
        <v>157</v>
      </c>
      <c r="E1238" s="401">
        <v>845.66</v>
      </c>
    </row>
    <row r="1239" spans="1:5" ht="22.5" customHeight="1">
      <c r="A1239" s="377" t="s">
        <v>232</v>
      </c>
      <c r="B1239" s="377"/>
      <c r="C1239" s="381" t="s">
        <v>233</v>
      </c>
      <c r="D1239" s="377" t="s">
        <v>157</v>
      </c>
      <c r="E1239" s="401">
        <v>803.43</v>
      </c>
    </row>
    <row r="1240" spans="1:5" ht="22.5" customHeight="1">
      <c r="A1240" s="377" t="s">
        <v>234</v>
      </c>
      <c r="B1240" s="377"/>
      <c r="C1240" s="381" t="s">
        <v>235</v>
      </c>
      <c r="D1240" s="377" t="s">
        <v>157</v>
      </c>
      <c r="E1240" s="401">
        <v>722.03</v>
      </c>
    </row>
    <row r="1241" spans="1:5" ht="22.5" customHeight="1">
      <c r="A1241" s="377" t="s">
        <v>247</v>
      </c>
      <c r="B1241" s="377"/>
      <c r="C1241" s="381" t="s">
        <v>248</v>
      </c>
      <c r="D1241" s="377" t="s">
        <v>157</v>
      </c>
      <c r="E1241" s="401">
        <v>165.75</v>
      </c>
    </row>
    <row r="1242" spans="1:5" ht="22.5" customHeight="1">
      <c r="A1242" s="398">
        <v>8897</v>
      </c>
      <c r="B1242" s="399"/>
      <c r="C1242" s="382" t="s">
        <v>20300</v>
      </c>
      <c r="D1242" s="378"/>
      <c r="E1242" s="378"/>
    </row>
    <row r="1243" spans="1:5" ht="22.5" customHeight="1">
      <c r="A1243" s="377" t="s">
        <v>115</v>
      </c>
      <c r="B1243" s="377"/>
      <c r="C1243" s="381" t="s">
        <v>3459</v>
      </c>
      <c r="D1243" s="377" t="s">
        <v>20028</v>
      </c>
      <c r="E1243" s="401">
        <v>148.21</v>
      </c>
    </row>
    <row r="1244" spans="1:5" ht="22.5" customHeight="1">
      <c r="A1244" s="398">
        <v>8898</v>
      </c>
      <c r="B1244" s="399"/>
      <c r="C1244" s="382" t="s">
        <v>20301</v>
      </c>
      <c r="D1244" s="378"/>
      <c r="E1244" s="378"/>
    </row>
    <row r="1245" spans="1:5" ht="15.75" customHeight="1">
      <c r="A1245" s="377" t="s">
        <v>3442</v>
      </c>
      <c r="B1245" s="377"/>
      <c r="C1245" s="381" t="s">
        <v>3443</v>
      </c>
      <c r="D1245" s="377" t="s">
        <v>20028</v>
      </c>
      <c r="E1245" s="400">
        <v>20.25</v>
      </c>
    </row>
    <row r="1246" spans="1:5" ht="22.5" customHeight="1">
      <c r="A1246" s="377" t="s">
        <v>3444</v>
      </c>
      <c r="B1246" s="377"/>
      <c r="C1246" s="381" t="s">
        <v>3445</v>
      </c>
      <c r="D1246" s="377" t="s">
        <v>157</v>
      </c>
      <c r="E1246" s="401">
        <v>133.28</v>
      </c>
    </row>
    <row r="1247" spans="1:5" ht="22.5" customHeight="1">
      <c r="A1247" s="377" t="s">
        <v>3446</v>
      </c>
      <c r="B1247" s="377"/>
      <c r="C1247" s="381" t="s">
        <v>3447</v>
      </c>
      <c r="D1247" s="377" t="s">
        <v>157</v>
      </c>
      <c r="E1247" s="401">
        <v>229.28</v>
      </c>
    </row>
    <row r="1248" spans="1:5" ht="15.75" customHeight="1">
      <c r="A1248" s="377" t="s">
        <v>3448</v>
      </c>
      <c r="B1248" s="377"/>
      <c r="C1248" s="381" t="s">
        <v>3449</v>
      </c>
      <c r="D1248" s="377" t="s">
        <v>157</v>
      </c>
      <c r="E1248" s="401">
        <v>232.07</v>
      </c>
    </row>
    <row r="1249" spans="1:5" ht="22.5" customHeight="1">
      <c r="A1249" s="398">
        <v>8899</v>
      </c>
      <c r="B1249" s="399"/>
      <c r="C1249" s="382" t="s">
        <v>20302</v>
      </c>
      <c r="D1249" s="378"/>
      <c r="E1249" s="378"/>
    </row>
    <row r="1250" spans="1:5" ht="22.5" customHeight="1">
      <c r="A1250" s="377" t="s">
        <v>212</v>
      </c>
      <c r="B1250" s="377"/>
      <c r="C1250" s="381" t="s">
        <v>213</v>
      </c>
      <c r="D1250" s="377" t="s">
        <v>157</v>
      </c>
      <c r="E1250" s="400">
        <v>42.77</v>
      </c>
    </row>
    <row r="1251" spans="1:5" ht="22.5" customHeight="1">
      <c r="A1251" s="377" t="s">
        <v>94</v>
      </c>
      <c r="B1251" s="377"/>
      <c r="C1251" s="381" t="s">
        <v>214</v>
      </c>
      <c r="D1251" s="377" t="s">
        <v>157</v>
      </c>
      <c r="E1251" s="401">
        <v>125.4</v>
      </c>
    </row>
    <row r="1252" spans="1:5" ht="22.5" customHeight="1">
      <c r="A1252" s="377" t="s">
        <v>217</v>
      </c>
      <c r="B1252" s="377"/>
      <c r="C1252" s="381" t="s">
        <v>218</v>
      </c>
      <c r="D1252" s="377" t="s">
        <v>157</v>
      </c>
      <c r="E1252" s="402">
        <v>1105.33</v>
      </c>
    </row>
    <row r="1253" spans="1:5" ht="22.5" customHeight="1">
      <c r="A1253" s="377" t="s">
        <v>3440</v>
      </c>
      <c r="B1253" s="377"/>
      <c r="C1253" s="381" t="s">
        <v>3441</v>
      </c>
      <c r="D1253" s="377" t="s">
        <v>157</v>
      </c>
      <c r="E1253" s="400">
        <v>15.59</v>
      </c>
    </row>
    <row r="1254" spans="1:5" ht="15.75" customHeight="1">
      <c r="A1254" s="377" t="s">
        <v>236</v>
      </c>
      <c r="B1254" s="377"/>
      <c r="C1254" s="381" t="s">
        <v>237</v>
      </c>
      <c r="D1254" s="377" t="s">
        <v>20028</v>
      </c>
      <c r="E1254" s="400">
        <v>29.28</v>
      </c>
    </row>
    <row r="1255" spans="1:5" ht="22.5" customHeight="1">
      <c r="A1255" s="377" t="s">
        <v>238</v>
      </c>
      <c r="B1255" s="377"/>
      <c r="C1255" s="381" t="s">
        <v>239</v>
      </c>
      <c r="D1255" s="377" t="s">
        <v>157</v>
      </c>
      <c r="E1255" s="400">
        <v>44</v>
      </c>
    </row>
    <row r="1256" spans="1:5" ht="33.75" customHeight="1">
      <c r="A1256" s="377" t="s">
        <v>240</v>
      </c>
      <c r="B1256" s="377"/>
      <c r="C1256" s="381" t="s">
        <v>241</v>
      </c>
      <c r="D1256" s="377" t="s">
        <v>157</v>
      </c>
      <c r="E1256" s="400">
        <v>36.15</v>
      </c>
    </row>
    <row r="1257" spans="1:5" ht="33.75" customHeight="1">
      <c r="A1257" s="377" t="s">
        <v>242</v>
      </c>
      <c r="B1257" s="377"/>
      <c r="C1257" s="381" t="s">
        <v>243</v>
      </c>
      <c r="D1257" s="377" t="s">
        <v>157</v>
      </c>
      <c r="E1257" s="401">
        <v>168.24</v>
      </c>
    </row>
    <row r="1258" spans="1:5" ht="22.5" customHeight="1">
      <c r="A1258" s="377" t="s">
        <v>118</v>
      </c>
      <c r="B1258" s="377"/>
      <c r="C1258" s="381" t="s">
        <v>244</v>
      </c>
      <c r="D1258" s="377" t="s">
        <v>157</v>
      </c>
      <c r="E1258" s="400">
        <v>60.45</v>
      </c>
    </row>
    <row r="1259" spans="1:5" ht="22.5" customHeight="1">
      <c r="A1259" s="377" t="s">
        <v>112</v>
      </c>
      <c r="B1259" s="377"/>
      <c r="C1259" s="381" t="s">
        <v>3470</v>
      </c>
      <c r="D1259" s="377" t="s">
        <v>157</v>
      </c>
      <c r="E1259" s="400">
        <v>54.27</v>
      </c>
    </row>
    <row r="1260" spans="1:5" ht="22.5" customHeight="1">
      <c r="A1260" s="377" t="s">
        <v>249</v>
      </c>
      <c r="B1260" s="377"/>
      <c r="C1260" s="381" t="s">
        <v>250</v>
      </c>
      <c r="D1260" s="377" t="s">
        <v>20028</v>
      </c>
      <c r="E1260" s="400">
        <v>40.78</v>
      </c>
    </row>
    <row r="1261" spans="1:5" ht="22.5" customHeight="1">
      <c r="A1261" s="377" t="s">
        <v>119</v>
      </c>
      <c r="B1261" s="377"/>
      <c r="C1261" s="381" t="s">
        <v>251</v>
      </c>
      <c r="D1261" s="377" t="s">
        <v>20028</v>
      </c>
      <c r="E1261" s="400">
        <v>84.27</v>
      </c>
    </row>
    <row r="1262" spans="1:5" ht="22.5" customHeight="1">
      <c r="A1262" s="377" t="s">
        <v>252</v>
      </c>
      <c r="B1262" s="377"/>
      <c r="C1262" s="381" t="s">
        <v>253</v>
      </c>
      <c r="D1262" s="377" t="s">
        <v>157</v>
      </c>
      <c r="E1262" s="400">
        <v>53.6</v>
      </c>
    </row>
    <row r="1263" spans="1:5" ht="22.5" customHeight="1">
      <c r="A1263" s="377" t="s">
        <v>3477</v>
      </c>
      <c r="B1263" s="377"/>
      <c r="C1263" s="381" t="s">
        <v>20303</v>
      </c>
      <c r="D1263" s="377" t="s">
        <v>20028</v>
      </c>
      <c r="E1263" s="397">
        <v>4.17</v>
      </c>
    </row>
    <row r="1264" spans="1:5" ht="22.5" customHeight="1">
      <c r="A1264" s="377" t="s">
        <v>120</v>
      </c>
      <c r="B1264" s="377"/>
      <c r="C1264" s="381" t="s">
        <v>20304</v>
      </c>
      <c r="D1264" s="377" t="s">
        <v>20028</v>
      </c>
      <c r="E1264" s="400">
        <v>47.01</v>
      </c>
    </row>
    <row r="1265" spans="1:5" ht="15.75" customHeight="1">
      <c r="A1265" s="377" t="s">
        <v>257</v>
      </c>
      <c r="B1265" s="377"/>
      <c r="C1265" s="381" t="s">
        <v>258</v>
      </c>
      <c r="D1265" s="377" t="s">
        <v>157</v>
      </c>
      <c r="E1265" s="400">
        <v>51.27</v>
      </c>
    </row>
    <row r="1266" spans="1:5" ht="45" customHeight="1">
      <c r="A1266" s="377" t="s">
        <v>3505</v>
      </c>
      <c r="B1266" s="377"/>
      <c r="C1266" s="381" t="s">
        <v>3506</v>
      </c>
      <c r="D1266" s="377" t="s">
        <v>157</v>
      </c>
      <c r="E1266" s="400">
        <v>65.95</v>
      </c>
    </row>
    <row r="1267" spans="1:5" ht="45" customHeight="1">
      <c r="A1267" s="377" t="s">
        <v>3507</v>
      </c>
      <c r="B1267" s="377"/>
      <c r="C1267" s="381" t="s">
        <v>3508</v>
      </c>
      <c r="D1267" s="377" t="s">
        <v>157</v>
      </c>
      <c r="E1267" s="400">
        <v>96.5</v>
      </c>
    </row>
    <row r="1268" spans="1:5" ht="45" customHeight="1">
      <c r="A1268" s="377" t="s">
        <v>3509</v>
      </c>
      <c r="B1268" s="377"/>
      <c r="C1268" s="381" t="s">
        <v>3510</v>
      </c>
      <c r="D1268" s="377" t="s">
        <v>157</v>
      </c>
      <c r="E1268" s="400">
        <v>22.58</v>
      </c>
    </row>
    <row r="1269" spans="1:5" ht="45" customHeight="1">
      <c r="A1269" s="377" t="s">
        <v>3511</v>
      </c>
      <c r="B1269" s="377"/>
      <c r="C1269" s="381" t="s">
        <v>3512</v>
      </c>
      <c r="D1269" s="377" t="s">
        <v>157</v>
      </c>
      <c r="E1269" s="400">
        <v>48.47</v>
      </c>
    </row>
    <row r="1270" spans="1:5" ht="45" customHeight="1">
      <c r="A1270" s="398">
        <v>8900</v>
      </c>
      <c r="B1270" s="399"/>
      <c r="C1270" s="382" t="s">
        <v>20305</v>
      </c>
      <c r="D1270" s="378"/>
      <c r="E1270" s="378"/>
    </row>
    <row r="1271" spans="1:5" ht="45" customHeight="1">
      <c r="A1271" s="377" t="s">
        <v>245</v>
      </c>
      <c r="B1271" s="377"/>
      <c r="C1271" s="381" t="s">
        <v>246</v>
      </c>
      <c r="D1271" s="377" t="s">
        <v>157</v>
      </c>
      <c r="E1271" s="400">
        <v>56.39</v>
      </c>
    </row>
    <row r="1272" spans="1:5" ht="45" customHeight="1">
      <c r="A1272" s="377" t="s">
        <v>117</v>
      </c>
      <c r="B1272" s="377"/>
      <c r="C1272" s="381" t="s">
        <v>254</v>
      </c>
      <c r="D1272" s="377" t="s">
        <v>157</v>
      </c>
      <c r="E1272" s="400">
        <v>58.86</v>
      </c>
    </row>
    <row r="1273" spans="1:5" ht="33.75" customHeight="1">
      <c r="A1273" s="377" t="s">
        <v>255</v>
      </c>
      <c r="B1273" s="377"/>
      <c r="C1273" s="381" t="s">
        <v>256</v>
      </c>
      <c r="D1273" s="377" t="s">
        <v>157</v>
      </c>
      <c r="E1273" s="401">
        <v>170.88</v>
      </c>
    </row>
    <row r="1274" spans="1:5" ht="15.75" customHeight="1">
      <c r="A1274" s="377" t="s">
        <v>116</v>
      </c>
      <c r="B1274" s="377"/>
      <c r="C1274" s="381" t="s">
        <v>259</v>
      </c>
      <c r="D1274" s="377" t="s">
        <v>157</v>
      </c>
      <c r="E1274" s="400">
        <v>68.45</v>
      </c>
    </row>
    <row r="1275" spans="1:5" ht="22.5" customHeight="1">
      <c r="A1275" s="377" t="s">
        <v>260</v>
      </c>
      <c r="B1275" s="377"/>
      <c r="C1275" s="381" t="s">
        <v>261</v>
      </c>
      <c r="D1275" s="377" t="s">
        <v>157</v>
      </c>
      <c r="E1275" s="400">
        <v>57.41</v>
      </c>
    </row>
    <row r="1276" spans="1:5" ht="15.75" customHeight="1">
      <c r="A1276" s="398">
        <v>8901</v>
      </c>
      <c r="B1276" s="399"/>
      <c r="C1276" s="382" t="s">
        <v>20306</v>
      </c>
      <c r="D1276" s="378"/>
      <c r="E1276" s="378"/>
    </row>
    <row r="1277" spans="1:5" ht="15.75" customHeight="1">
      <c r="A1277" s="377" t="s">
        <v>215</v>
      </c>
      <c r="B1277" s="377"/>
      <c r="C1277" s="381" t="s">
        <v>216</v>
      </c>
      <c r="D1277" s="377" t="s">
        <v>157</v>
      </c>
      <c r="E1277" s="401">
        <v>759.88</v>
      </c>
    </row>
    <row r="1278" spans="1:5" ht="45" customHeight="1">
      <c r="A1278" s="377" t="s">
        <v>93</v>
      </c>
      <c r="B1278" s="377"/>
      <c r="C1278" s="381" t="s">
        <v>219</v>
      </c>
      <c r="D1278" s="377" t="s">
        <v>20028</v>
      </c>
      <c r="E1278" s="401">
        <v>396.48</v>
      </c>
    </row>
    <row r="1279" spans="1:5" ht="45" customHeight="1">
      <c r="A1279" s="377" t="s">
        <v>220</v>
      </c>
      <c r="B1279" s="377"/>
      <c r="C1279" s="381" t="s">
        <v>20307</v>
      </c>
      <c r="D1279" s="377" t="s">
        <v>20028</v>
      </c>
      <c r="E1279" s="401">
        <v>230.21</v>
      </c>
    </row>
    <row r="1280" spans="1:5" ht="15.75" customHeight="1">
      <c r="A1280" s="377" t="s">
        <v>221</v>
      </c>
      <c r="B1280" s="377"/>
      <c r="C1280" s="381" t="s">
        <v>20308</v>
      </c>
      <c r="D1280" s="377" t="s">
        <v>20028</v>
      </c>
      <c r="E1280" s="401">
        <v>215.47</v>
      </c>
    </row>
    <row r="1281" spans="1:5" ht="22.5" customHeight="1">
      <c r="A1281" s="377" t="s">
        <v>222</v>
      </c>
      <c r="B1281" s="377"/>
      <c r="C1281" s="381" t="s">
        <v>223</v>
      </c>
      <c r="D1281" s="377" t="s">
        <v>20028</v>
      </c>
      <c r="E1281" s="401">
        <v>251.26</v>
      </c>
    </row>
    <row r="1282" spans="1:5" ht="22.5" customHeight="1">
      <c r="A1282" s="377" t="s">
        <v>90</v>
      </c>
      <c r="B1282" s="377"/>
      <c r="C1282" s="381" t="s">
        <v>224</v>
      </c>
      <c r="D1282" s="377" t="s">
        <v>20028</v>
      </c>
      <c r="E1282" s="401">
        <v>152.91</v>
      </c>
    </row>
    <row r="1283" spans="1:5" ht="15.75" customHeight="1">
      <c r="A1283" s="377" t="s">
        <v>225</v>
      </c>
      <c r="B1283" s="377"/>
      <c r="C1283" s="381" t="s">
        <v>20309</v>
      </c>
      <c r="D1283" s="377" t="s">
        <v>20028</v>
      </c>
      <c r="E1283" s="401">
        <v>157.82</v>
      </c>
    </row>
    <row r="1284" spans="1:5" ht="45" customHeight="1">
      <c r="A1284" s="377" t="s">
        <v>91</v>
      </c>
      <c r="B1284" s="377"/>
      <c r="C1284" s="381" t="s">
        <v>226</v>
      </c>
      <c r="D1284" s="377" t="s">
        <v>20028</v>
      </c>
      <c r="E1284" s="401">
        <v>194.88</v>
      </c>
    </row>
    <row r="1285" spans="1:5" ht="33.75" customHeight="1">
      <c r="A1285" s="377" t="s">
        <v>92</v>
      </c>
      <c r="B1285" s="377"/>
      <c r="C1285" s="381" t="s">
        <v>227</v>
      </c>
      <c r="D1285" s="377" t="s">
        <v>20028</v>
      </c>
      <c r="E1285" s="401">
        <v>227.88</v>
      </c>
    </row>
    <row r="1286" spans="1:5" ht="33.75" customHeight="1">
      <c r="A1286" s="398">
        <v>8680</v>
      </c>
      <c r="B1286" s="399"/>
      <c r="C1286" s="382" t="s">
        <v>20310</v>
      </c>
      <c r="D1286" s="378"/>
      <c r="E1286" s="378"/>
    </row>
    <row r="1287" spans="1:5" ht="15.75" customHeight="1">
      <c r="A1287" s="398">
        <v>8902</v>
      </c>
      <c r="B1287" s="399"/>
      <c r="C1287" s="382" t="s">
        <v>20311</v>
      </c>
      <c r="D1287" s="378"/>
      <c r="E1287" s="378"/>
    </row>
    <row r="1288" spans="1:5" ht="22.5" customHeight="1">
      <c r="A1288" s="377" t="s">
        <v>88</v>
      </c>
      <c r="B1288" s="377"/>
      <c r="C1288" s="381" t="s">
        <v>568</v>
      </c>
      <c r="D1288" s="377" t="s">
        <v>48884</v>
      </c>
      <c r="E1288" s="402">
        <v>1197.3800000000001</v>
      </c>
    </row>
    <row r="1289" spans="1:5" ht="22.5" customHeight="1">
      <c r="A1289" s="398">
        <v>8903</v>
      </c>
      <c r="B1289" s="399"/>
      <c r="C1289" s="382" t="s">
        <v>20312</v>
      </c>
      <c r="D1289" s="378"/>
      <c r="E1289" s="378"/>
    </row>
    <row r="1290" spans="1:5" ht="33.75" customHeight="1">
      <c r="A1290" s="377" t="s">
        <v>569</v>
      </c>
      <c r="B1290" s="377"/>
      <c r="C1290" s="381" t="s">
        <v>570</v>
      </c>
      <c r="D1290" s="377" t="s">
        <v>48884</v>
      </c>
      <c r="E1290" s="401">
        <v>222.83</v>
      </c>
    </row>
    <row r="1291" spans="1:5" ht="33.75" customHeight="1">
      <c r="A1291" s="377" t="s">
        <v>571</v>
      </c>
      <c r="B1291" s="377"/>
      <c r="C1291" s="381" t="s">
        <v>572</v>
      </c>
      <c r="D1291" s="377" t="s">
        <v>48884</v>
      </c>
      <c r="E1291" s="401">
        <v>247.75</v>
      </c>
    </row>
    <row r="1292" spans="1:5" ht="15.75" customHeight="1">
      <c r="A1292" s="398">
        <v>8904</v>
      </c>
      <c r="B1292" s="399"/>
      <c r="C1292" s="382" t="s">
        <v>20313</v>
      </c>
      <c r="D1292" s="378"/>
      <c r="E1292" s="378"/>
    </row>
    <row r="1293" spans="1:5" ht="33.75" customHeight="1">
      <c r="A1293" s="377" t="s">
        <v>575</v>
      </c>
      <c r="B1293" s="377"/>
      <c r="C1293" s="381" t="s">
        <v>576</v>
      </c>
      <c r="D1293" s="377" t="s">
        <v>48884</v>
      </c>
      <c r="E1293" s="401">
        <v>326.48</v>
      </c>
    </row>
    <row r="1294" spans="1:5" ht="33.75" customHeight="1">
      <c r="A1294" s="377" t="s">
        <v>89</v>
      </c>
      <c r="B1294" s="377"/>
      <c r="C1294" s="381" t="s">
        <v>577</v>
      </c>
      <c r="D1294" s="377" t="s">
        <v>48884</v>
      </c>
      <c r="E1294" s="401">
        <v>349.03</v>
      </c>
    </row>
    <row r="1295" spans="1:5" ht="22.5" customHeight="1">
      <c r="A1295" s="377" t="s">
        <v>20314</v>
      </c>
      <c r="B1295" s="377"/>
      <c r="C1295" s="381" t="s">
        <v>20315</v>
      </c>
      <c r="D1295" s="377" t="s">
        <v>48884</v>
      </c>
      <c r="E1295" s="401">
        <v>314.31</v>
      </c>
    </row>
    <row r="1296" spans="1:5" ht="22.5" customHeight="1">
      <c r="A1296" s="377" t="s">
        <v>20316</v>
      </c>
      <c r="B1296" s="377"/>
      <c r="C1296" s="381" t="s">
        <v>20317</v>
      </c>
      <c r="D1296" s="377" t="s">
        <v>48884</v>
      </c>
      <c r="E1296" s="401">
        <v>339.79</v>
      </c>
    </row>
    <row r="1297" spans="1:5" ht="22.5" customHeight="1">
      <c r="A1297" s="398">
        <v>8905</v>
      </c>
      <c r="B1297" s="399"/>
      <c r="C1297" s="382" t="s">
        <v>20318</v>
      </c>
      <c r="D1297" s="378"/>
      <c r="E1297" s="378"/>
    </row>
    <row r="1298" spans="1:5" ht="33.75" customHeight="1">
      <c r="A1298" s="377" t="s">
        <v>578</v>
      </c>
      <c r="B1298" s="377"/>
      <c r="C1298" s="381" t="s">
        <v>579</v>
      </c>
      <c r="D1298" s="377" t="s">
        <v>48884</v>
      </c>
      <c r="E1298" s="401">
        <v>445.6</v>
      </c>
    </row>
    <row r="1299" spans="1:5" ht="15.75" customHeight="1">
      <c r="A1299" s="377" t="s">
        <v>580</v>
      </c>
      <c r="B1299" s="377"/>
      <c r="C1299" s="381" t="s">
        <v>581</v>
      </c>
      <c r="D1299" s="377" t="s">
        <v>48884</v>
      </c>
      <c r="E1299" s="401">
        <v>457.22</v>
      </c>
    </row>
    <row r="1300" spans="1:5" ht="15.75" customHeight="1">
      <c r="A1300" s="398">
        <v>8906</v>
      </c>
      <c r="B1300" s="399"/>
      <c r="C1300" s="382" t="s">
        <v>20319</v>
      </c>
      <c r="D1300" s="378"/>
      <c r="E1300" s="378"/>
    </row>
    <row r="1301" spans="1:5" ht="22.5" customHeight="1">
      <c r="A1301" s="377" t="s">
        <v>584</v>
      </c>
      <c r="B1301" s="377"/>
      <c r="C1301" s="381" t="s">
        <v>20320</v>
      </c>
      <c r="D1301" s="377" t="s">
        <v>20028</v>
      </c>
      <c r="E1301" s="401">
        <v>108.08</v>
      </c>
    </row>
    <row r="1302" spans="1:5" ht="22.5" customHeight="1">
      <c r="A1302" s="398">
        <v>8907</v>
      </c>
      <c r="B1302" s="399"/>
      <c r="C1302" s="382" t="s">
        <v>20321</v>
      </c>
      <c r="D1302" s="378"/>
      <c r="E1302" s="378"/>
    </row>
    <row r="1303" spans="1:5" ht="15.75" customHeight="1">
      <c r="A1303" s="377" t="s">
        <v>585</v>
      </c>
      <c r="B1303" s="377"/>
      <c r="C1303" s="381" t="s">
        <v>20322</v>
      </c>
      <c r="D1303" s="377" t="s">
        <v>139</v>
      </c>
      <c r="E1303" s="400">
        <v>46.01</v>
      </c>
    </row>
    <row r="1304" spans="1:5" ht="15.75" customHeight="1">
      <c r="A1304" s="377" t="s">
        <v>586</v>
      </c>
      <c r="B1304" s="377"/>
      <c r="C1304" s="381" t="s">
        <v>20323</v>
      </c>
      <c r="D1304" s="377" t="s">
        <v>139</v>
      </c>
      <c r="E1304" s="400">
        <v>39.14</v>
      </c>
    </row>
    <row r="1305" spans="1:5" ht="22.5" customHeight="1">
      <c r="A1305" s="377" t="s">
        <v>591</v>
      </c>
      <c r="B1305" s="377"/>
      <c r="C1305" s="381" t="s">
        <v>592</v>
      </c>
      <c r="D1305" s="377" t="s">
        <v>139</v>
      </c>
      <c r="E1305" s="400">
        <v>12.84</v>
      </c>
    </row>
    <row r="1306" spans="1:5" ht="22.5" customHeight="1">
      <c r="A1306" s="377" t="s">
        <v>20324</v>
      </c>
      <c r="B1306" s="377"/>
      <c r="C1306" s="381" t="s">
        <v>20325</v>
      </c>
      <c r="D1306" s="377" t="s">
        <v>139</v>
      </c>
      <c r="E1306" s="401">
        <v>184.81</v>
      </c>
    </row>
    <row r="1307" spans="1:5" ht="22.5" customHeight="1">
      <c r="A1307" s="377" t="s">
        <v>20326</v>
      </c>
      <c r="B1307" s="377"/>
      <c r="C1307" s="381" t="s">
        <v>20327</v>
      </c>
      <c r="D1307" s="377" t="s">
        <v>139</v>
      </c>
      <c r="E1307" s="401">
        <v>169.32</v>
      </c>
    </row>
    <row r="1308" spans="1:5" ht="15.75" customHeight="1">
      <c r="A1308" s="377" t="s">
        <v>20328</v>
      </c>
      <c r="B1308" s="377"/>
      <c r="C1308" s="381" t="s">
        <v>20329</v>
      </c>
      <c r="D1308" s="377" t="s">
        <v>139</v>
      </c>
      <c r="E1308" s="401">
        <v>173.74</v>
      </c>
    </row>
    <row r="1309" spans="1:5" ht="22.5" customHeight="1">
      <c r="A1309" s="398">
        <v>8908</v>
      </c>
      <c r="B1309" s="399"/>
      <c r="C1309" s="382" t="s">
        <v>20330</v>
      </c>
      <c r="D1309" s="378"/>
      <c r="E1309" s="378"/>
    </row>
    <row r="1310" spans="1:5" ht="22.5" customHeight="1">
      <c r="A1310" s="377" t="s">
        <v>587</v>
      </c>
      <c r="B1310" s="377"/>
      <c r="C1310" s="381" t="s">
        <v>588</v>
      </c>
      <c r="D1310" s="377" t="s">
        <v>139</v>
      </c>
      <c r="E1310" s="400">
        <v>33.880000000000003</v>
      </c>
    </row>
    <row r="1311" spans="1:5" ht="22.5" customHeight="1">
      <c r="A1311" s="377" t="s">
        <v>589</v>
      </c>
      <c r="B1311" s="377"/>
      <c r="C1311" s="381" t="s">
        <v>590</v>
      </c>
      <c r="D1311" s="377" t="s">
        <v>139</v>
      </c>
      <c r="E1311" s="400">
        <v>26.38</v>
      </c>
    </row>
    <row r="1312" spans="1:5" ht="22.5" customHeight="1">
      <c r="A1312" s="377" t="s">
        <v>593</v>
      </c>
      <c r="B1312" s="377"/>
      <c r="C1312" s="381" t="s">
        <v>594</v>
      </c>
      <c r="D1312" s="377" t="s">
        <v>139</v>
      </c>
      <c r="E1312" s="400">
        <v>12.95</v>
      </c>
    </row>
    <row r="1313" spans="1:5" ht="22.5" customHeight="1">
      <c r="A1313" s="398">
        <v>8909</v>
      </c>
      <c r="B1313" s="399"/>
      <c r="C1313" s="382" t="s">
        <v>20331</v>
      </c>
      <c r="D1313" s="378"/>
      <c r="E1313" s="378"/>
    </row>
    <row r="1314" spans="1:5" ht="22.5" customHeight="1">
      <c r="A1314" s="377" t="s">
        <v>573</v>
      </c>
      <c r="B1314" s="377"/>
      <c r="C1314" s="381" t="s">
        <v>574</v>
      </c>
      <c r="D1314" s="377" t="s">
        <v>48884</v>
      </c>
      <c r="E1314" s="401">
        <v>303.36</v>
      </c>
    </row>
    <row r="1315" spans="1:5" ht="22.5" customHeight="1">
      <c r="A1315" s="377" t="s">
        <v>582</v>
      </c>
      <c r="B1315" s="377"/>
      <c r="C1315" s="381" t="s">
        <v>583</v>
      </c>
      <c r="D1315" s="377" t="s">
        <v>48884</v>
      </c>
      <c r="E1315" s="401">
        <v>289.16000000000003</v>
      </c>
    </row>
    <row r="1316" spans="1:5" ht="22.5" customHeight="1">
      <c r="A1316" s="398">
        <v>8910</v>
      </c>
      <c r="B1316" s="399"/>
      <c r="C1316" s="382" t="s">
        <v>20332</v>
      </c>
      <c r="D1316" s="378"/>
      <c r="E1316" s="378"/>
    </row>
    <row r="1317" spans="1:5" ht="22.5" customHeight="1">
      <c r="A1317" s="377" t="s">
        <v>4192</v>
      </c>
      <c r="B1317" s="377"/>
      <c r="C1317" s="381" t="s">
        <v>4193</v>
      </c>
      <c r="D1317" s="377" t="s">
        <v>48884</v>
      </c>
      <c r="E1317" s="401">
        <v>198.75</v>
      </c>
    </row>
    <row r="1318" spans="1:5" ht="15.75" customHeight="1">
      <c r="A1318" s="377" t="s">
        <v>4194</v>
      </c>
      <c r="B1318" s="377"/>
      <c r="C1318" s="381" t="s">
        <v>4195</v>
      </c>
      <c r="D1318" s="377" t="s">
        <v>48884</v>
      </c>
      <c r="E1318" s="401">
        <v>191.3</v>
      </c>
    </row>
    <row r="1319" spans="1:5" ht="22.5" customHeight="1">
      <c r="A1319" s="398">
        <v>8911</v>
      </c>
      <c r="B1319" s="399"/>
      <c r="C1319" s="382" t="s">
        <v>20333</v>
      </c>
      <c r="D1319" s="378"/>
      <c r="E1319" s="378"/>
    </row>
    <row r="1320" spans="1:5" ht="22.5" customHeight="1">
      <c r="A1320" s="377" t="s">
        <v>4200</v>
      </c>
      <c r="B1320" s="377"/>
      <c r="C1320" s="381" t="s">
        <v>4201</v>
      </c>
      <c r="D1320" s="377" t="s">
        <v>48884</v>
      </c>
      <c r="E1320" s="401">
        <v>230.05</v>
      </c>
    </row>
    <row r="1321" spans="1:5" ht="15.75" customHeight="1">
      <c r="A1321" s="377" t="s">
        <v>4202</v>
      </c>
      <c r="B1321" s="377"/>
      <c r="C1321" s="381" t="s">
        <v>4203</v>
      </c>
      <c r="D1321" s="377" t="s">
        <v>48884</v>
      </c>
      <c r="E1321" s="401">
        <v>224.8</v>
      </c>
    </row>
    <row r="1322" spans="1:5" ht="22.5" customHeight="1">
      <c r="A1322" s="398">
        <v>8912</v>
      </c>
      <c r="B1322" s="399"/>
      <c r="C1322" s="382" t="s">
        <v>20334</v>
      </c>
      <c r="D1322" s="378"/>
      <c r="E1322" s="378"/>
    </row>
    <row r="1323" spans="1:5" ht="22.5" customHeight="1">
      <c r="A1323" s="377" t="s">
        <v>4208</v>
      </c>
      <c r="B1323" s="377"/>
      <c r="C1323" s="381" t="s">
        <v>4209</v>
      </c>
      <c r="D1323" s="377" t="s">
        <v>48884</v>
      </c>
      <c r="E1323" s="401">
        <v>277.10000000000002</v>
      </c>
    </row>
    <row r="1324" spans="1:5" ht="22.5" customHeight="1">
      <c r="A1324" s="377" t="s">
        <v>4210</v>
      </c>
      <c r="B1324" s="377"/>
      <c r="C1324" s="381" t="s">
        <v>4211</v>
      </c>
      <c r="D1324" s="377" t="s">
        <v>48884</v>
      </c>
      <c r="E1324" s="401">
        <v>271.85000000000002</v>
      </c>
    </row>
    <row r="1325" spans="1:5" ht="22.5" customHeight="1">
      <c r="A1325" s="398">
        <v>8913</v>
      </c>
      <c r="B1325" s="399"/>
      <c r="C1325" s="382" t="s">
        <v>20335</v>
      </c>
      <c r="D1325" s="378"/>
      <c r="E1325" s="378"/>
    </row>
    <row r="1326" spans="1:5" ht="90" customHeight="1">
      <c r="A1326" s="377" t="s">
        <v>4204</v>
      </c>
      <c r="B1326" s="377"/>
      <c r="C1326" s="381" t="s">
        <v>4205</v>
      </c>
      <c r="D1326" s="377" t="s">
        <v>48884</v>
      </c>
      <c r="E1326" s="401">
        <v>176.48</v>
      </c>
    </row>
    <row r="1327" spans="1:5" ht="78.75" customHeight="1">
      <c r="A1327" s="377" t="s">
        <v>4206</v>
      </c>
      <c r="B1327" s="377"/>
      <c r="C1327" s="381" t="s">
        <v>4207</v>
      </c>
      <c r="D1327" s="377" t="s">
        <v>48884</v>
      </c>
      <c r="E1327" s="401">
        <v>178.8</v>
      </c>
    </row>
    <row r="1328" spans="1:5" ht="78.75" customHeight="1">
      <c r="A1328" s="398">
        <v>8914</v>
      </c>
      <c r="B1328" s="399"/>
      <c r="C1328" s="382" t="s">
        <v>20336</v>
      </c>
      <c r="D1328" s="378"/>
      <c r="E1328" s="378"/>
    </row>
    <row r="1329" spans="1:5" ht="90" customHeight="1">
      <c r="A1329" s="377" t="s">
        <v>4196</v>
      </c>
      <c r="B1329" s="377"/>
      <c r="C1329" s="381" t="s">
        <v>4197</v>
      </c>
      <c r="D1329" s="377" t="s">
        <v>48884</v>
      </c>
      <c r="E1329" s="401">
        <v>261.43</v>
      </c>
    </row>
    <row r="1330" spans="1:5" ht="78.75" customHeight="1">
      <c r="A1330" s="377" t="s">
        <v>4198</v>
      </c>
      <c r="B1330" s="377"/>
      <c r="C1330" s="381" t="s">
        <v>4199</v>
      </c>
      <c r="D1330" s="377" t="s">
        <v>48884</v>
      </c>
      <c r="E1330" s="401">
        <v>252.54</v>
      </c>
    </row>
    <row r="1331" spans="1:5" ht="78.75" customHeight="1">
      <c r="A1331" s="398">
        <v>8681</v>
      </c>
      <c r="B1331" s="399"/>
      <c r="C1331" s="382" t="s">
        <v>19998</v>
      </c>
      <c r="D1331" s="378"/>
      <c r="E1331" s="378"/>
    </row>
    <row r="1332" spans="1:5" ht="78.75" customHeight="1">
      <c r="A1332" s="398">
        <v>8915</v>
      </c>
      <c r="B1332" s="399"/>
      <c r="C1332" s="382" t="s">
        <v>20337</v>
      </c>
      <c r="D1332" s="378"/>
      <c r="E1332" s="378"/>
    </row>
    <row r="1333" spans="1:5" ht="15.75" customHeight="1">
      <c r="A1333" s="377" t="s">
        <v>1254</v>
      </c>
      <c r="B1333" s="377"/>
      <c r="C1333" s="381" t="s">
        <v>1255</v>
      </c>
      <c r="D1333" s="377" t="s">
        <v>139</v>
      </c>
      <c r="E1333" s="400">
        <v>13.85</v>
      </c>
    </row>
    <row r="1334" spans="1:5" ht="33.75" customHeight="1">
      <c r="A1334" s="377" t="s">
        <v>1256</v>
      </c>
      <c r="B1334" s="377"/>
      <c r="C1334" s="381" t="s">
        <v>1257</v>
      </c>
      <c r="D1334" s="377" t="s">
        <v>139</v>
      </c>
      <c r="E1334" s="397">
        <v>2.86</v>
      </c>
    </row>
    <row r="1335" spans="1:5" ht="22.5" customHeight="1">
      <c r="A1335" s="377" t="s">
        <v>1258</v>
      </c>
      <c r="B1335" s="377"/>
      <c r="C1335" s="381" t="s">
        <v>1259</v>
      </c>
      <c r="D1335" s="377" t="s">
        <v>139</v>
      </c>
      <c r="E1335" s="400">
        <v>19.64</v>
      </c>
    </row>
    <row r="1336" spans="1:5" ht="22.5" customHeight="1">
      <c r="A1336" s="377" t="s">
        <v>1260</v>
      </c>
      <c r="B1336" s="377"/>
      <c r="C1336" s="381" t="s">
        <v>1261</v>
      </c>
      <c r="D1336" s="377" t="s">
        <v>139</v>
      </c>
      <c r="E1336" s="397">
        <v>4.57</v>
      </c>
    </row>
    <row r="1337" spans="1:5" ht="22.5" customHeight="1">
      <c r="A1337" s="377" t="s">
        <v>1262</v>
      </c>
      <c r="B1337" s="377"/>
      <c r="C1337" s="381" t="s">
        <v>1263</v>
      </c>
      <c r="D1337" s="377" t="s">
        <v>139</v>
      </c>
      <c r="E1337" s="400">
        <v>28.57</v>
      </c>
    </row>
    <row r="1338" spans="1:5" ht="22.5" customHeight="1">
      <c r="A1338" s="377" t="s">
        <v>1264</v>
      </c>
      <c r="B1338" s="377"/>
      <c r="C1338" s="381" t="s">
        <v>1265</v>
      </c>
      <c r="D1338" s="377" t="s">
        <v>139</v>
      </c>
      <c r="E1338" s="400">
        <v>39.880000000000003</v>
      </c>
    </row>
    <row r="1339" spans="1:5" ht="22.5" customHeight="1">
      <c r="A1339" s="377" t="s">
        <v>1266</v>
      </c>
      <c r="B1339" s="377"/>
      <c r="C1339" s="381" t="s">
        <v>1267</v>
      </c>
      <c r="D1339" s="377" t="s">
        <v>139</v>
      </c>
      <c r="E1339" s="397">
        <v>6.34</v>
      </c>
    </row>
    <row r="1340" spans="1:5" ht="45" customHeight="1">
      <c r="A1340" s="377" t="s">
        <v>1268</v>
      </c>
      <c r="B1340" s="377"/>
      <c r="C1340" s="381" t="s">
        <v>1269</v>
      </c>
      <c r="D1340" s="377" t="s">
        <v>139</v>
      </c>
      <c r="E1340" s="397">
        <v>9.0299999999999994</v>
      </c>
    </row>
    <row r="1341" spans="1:5" ht="22.5" customHeight="1">
      <c r="A1341" s="377" t="s">
        <v>1270</v>
      </c>
      <c r="B1341" s="377"/>
      <c r="C1341" s="381" t="s">
        <v>1271</v>
      </c>
      <c r="D1341" s="377" t="s">
        <v>139</v>
      </c>
      <c r="E1341" s="400">
        <v>10.56</v>
      </c>
    </row>
    <row r="1342" spans="1:5" ht="22.5" customHeight="1">
      <c r="A1342" s="377" t="s">
        <v>1272</v>
      </c>
      <c r="B1342" s="377"/>
      <c r="C1342" s="381" t="s">
        <v>1273</v>
      </c>
      <c r="D1342" s="377" t="s">
        <v>139</v>
      </c>
      <c r="E1342" s="397">
        <v>5.25</v>
      </c>
    </row>
    <row r="1343" spans="1:5" ht="22.5" customHeight="1">
      <c r="A1343" s="377" t="s">
        <v>1274</v>
      </c>
      <c r="B1343" s="377"/>
      <c r="C1343" s="381" t="s">
        <v>1275</v>
      </c>
      <c r="D1343" s="377" t="s">
        <v>139</v>
      </c>
      <c r="E1343" s="397">
        <v>6.05</v>
      </c>
    </row>
    <row r="1344" spans="1:5" ht="22.5" customHeight="1">
      <c r="A1344" s="377" t="s">
        <v>1276</v>
      </c>
      <c r="B1344" s="377"/>
      <c r="C1344" s="381" t="s">
        <v>1277</v>
      </c>
      <c r="D1344" s="377" t="s">
        <v>139</v>
      </c>
      <c r="E1344" s="397">
        <v>7.15</v>
      </c>
    </row>
    <row r="1345" spans="1:5" ht="33.75" customHeight="1">
      <c r="A1345" s="377" t="s">
        <v>1278</v>
      </c>
      <c r="B1345" s="377"/>
      <c r="C1345" s="381" t="s">
        <v>1279</v>
      </c>
      <c r="D1345" s="377" t="s">
        <v>139</v>
      </c>
      <c r="E1345" s="397">
        <v>8.34</v>
      </c>
    </row>
    <row r="1346" spans="1:5" ht="33.75" customHeight="1">
      <c r="A1346" s="398">
        <v>8916</v>
      </c>
      <c r="B1346" s="399"/>
      <c r="C1346" s="382" t="s">
        <v>20338</v>
      </c>
      <c r="D1346" s="378"/>
      <c r="E1346" s="378"/>
    </row>
    <row r="1347" spans="1:5" ht="33.75" customHeight="1">
      <c r="A1347" s="377" t="s">
        <v>1222</v>
      </c>
      <c r="B1347" s="377"/>
      <c r="C1347" s="381" t="s">
        <v>1223</v>
      </c>
      <c r="D1347" s="377" t="s">
        <v>139</v>
      </c>
      <c r="E1347" s="400">
        <v>14.49</v>
      </c>
    </row>
    <row r="1348" spans="1:5" ht="33.75" customHeight="1">
      <c r="A1348" s="377" t="s">
        <v>1224</v>
      </c>
      <c r="B1348" s="377"/>
      <c r="C1348" s="381" t="s">
        <v>1225</v>
      </c>
      <c r="D1348" s="377" t="s">
        <v>139</v>
      </c>
      <c r="E1348" s="401">
        <v>120.47</v>
      </c>
    </row>
    <row r="1349" spans="1:5" ht="45" customHeight="1">
      <c r="A1349" s="377" t="s">
        <v>1226</v>
      </c>
      <c r="B1349" s="377"/>
      <c r="C1349" s="381" t="s">
        <v>1227</v>
      </c>
      <c r="D1349" s="377" t="s">
        <v>139</v>
      </c>
      <c r="E1349" s="397">
        <v>2.99</v>
      </c>
    </row>
    <row r="1350" spans="1:5" ht="45" customHeight="1">
      <c r="A1350" s="377" t="s">
        <v>1228</v>
      </c>
      <c r="B1350" s="377"/>
      <c r="C1350" s="381" t="s">
        <v>1229</v>
      </c>
      <c r="D1350" s="377" t="s">
        <v>139</v>
      </c>
      <c r="E1350" s="401">
        <v>148.78</v>
      </c>
    </row>
    <row r="1351" spans="1:5" ht="45" customHeight="1">
      <c r="A1351" s="377" t="s">
        <v>1230</v>
      </c>
      <c r="B1351" s="377"/>
      <c r="C1351" s="381" t="s">
        <v>1231</v>
      </c>
      <c r="D1351" s="377" t="s">
        <v>139</v>
      </c>
      <c r="E1351" s="400">
        <v>21.58</v>
      </c>
    </row>
    <row r="1352" spans="1:5" ht="33.75" customHeight="1">
      <c r="A1352" s="377" t="s">
        <v>1232</v>
      </c>
      <c r="B1352" s="377"/>
      <c r="C1352" s="381" t="s">
        <v>1233</v>
      </c>
      <c r="D1352" s="377" t="s">
        <v>139</v>
      </c>
      <c r="E1352" s="401">
        <v>185.19</v>
      </c>
    </row>
    <row r="1353" spans="1:5" ht="33.75" customHeight="1">
      <c r="A1353" s="377" t="s">
        <v>1234</v>
      </c>
      <c r="B1353" s="377"/>
      <c r="C1353" s="381" t="s">
        <v>1235</v>
      </c>
      <c r="D1353" s="377" t="s">
        <v>139</v>
      </c>
      <c r="E1353" s="401">
        <v>242.28</v>
      </c>
    </row>
    <row r="1354" spans="1:5" ht="33.75" customHeight="1">
      <c r="A1354" s="377" t="s">
        <v>1236</v>
      </c>
      <c r="B1354" s="377"/>
      <c r="C1354" s="381" t="s">
        <v>1237</v>
      </c>
      <c r="D1354" s="377" t="s">
        <v>139</v>
      </c>
      <c r="E1354" s="397">
        <v>4.71</v>
      </c>
    </row>
    <row r="1355" spans="1:5" ht="33.75" customHeight="1">
      <c r="A1355" s="377" t="s">
        <v>1238</v>
      </c>
      <c r="B1355" s="377"/>
      <c r="C1355" s="381" t="s">
        <v>1239</v>
      </c>
      <c r="D1355" s="377" t="s">
        <v>139</v>
      </c>
      <c r="E1355" s="400">
        <v>31.47</v>
      </c>
    </row>
    <row r="1356" spans="1:5" ht="33.75" customHeight="1">
      <c r="A1356" s="377" t="s">
        <v>1240</v>
      </c>
      <c r="B1356" s="377"/>
      <c r="C1356" s="381" t="s">
        <v>1241</v>
      </c>
      <c r="D1356" s="377" t="s">
        <v>139</v>
      </c>
      <c r="E1356" s="401">
        <v>293.8</v>
      </c>
    </row>
    <row r="1357" spans="1:5" ht="33.75" customHeight="1">
      <c r="A1357" s="377" t="s">
        <v>1242</v>
      </c>
      <c r="B1357" s="377"/>
      <c r="C1357" s="381" t="s">
        <v>1243</v>
      </c>
      <c r="D1357" s="377" t="s">
        <v>139</v>
      </c>
      <c r="E1357" s="400">
        <v>39.380000000000003</v>
      </c>
    </row>
    <row r="1358" spans="1:5" ht="45" customHeight="1">
      <c r="A1358" s="377" t="s">
        <v>1244</v>
      </c>
      <c r="B1358" s="377"/>
      <c r="C1358" s="381" t="s">
        <v>1245</v>
      </c>
      <c r="D1358" s="377" t="s">
        <v>139</v>
      </c>
      <c r="E1358" s="397">
        <v>6.43</v>
      </c>
    </row>
    <row r="1359" spans="1:5" ht="45" customHeight="1">
      <c r="A1359" s="377" t="s">
        <v>1246</v>
      </c>
      <c r="B1359" s="377"/>
      <c r="C1359" s="381" t="s">
        <v>1247</v>
      </c>
      <c r="D1359" s="377" t="s">
        <v>139</v>
      </c>
      <c r="E1359" s="400">
        <v>56.58</v>
      </c>
    </row>
    <row r="1360" spans="1:5" ht="45" customHeight="1">
      <c r="A1360" s="377" t="s">
        <v>1248</v>
      </c>
      <c r="B1360" s="377"/>
      <c r="C1360" s="381" t="s">
        <v>1249</v>
      </c>
      <c r="D1360" s="377" t="s">
        <v>139</v>
      </c>
      <c r="E1360" s="397">
        <v>9.67</v>
      </c>
    </row>
    <row r="1361" spans="1:5" ht="56.25" customHeight="1">
      <c r="A1361" s="377" t="s">
        <v>1250</v>
      </c>
      <c r="B1361" s="377"/>
      <c r="C1361" s="381" t="s">
        <v>1251</v>
      </c>
      <c r="D1361" s="377" t="s">
        <v>139</v>
      </c>
      <c r="E1361" s="400">
        <v>80.27</v>
      </c>
    </row>
    <row r="1362" spans="1:5" ht="45" customHeight="1">
      <c r="A1362" s="377" t="s">
        <v>1252</v>
      </c>
      <c r="B1362" s="377"/>
      <c r="C1362" s="381" t="s">
        <v>1253</v>
      </c>
      <c r="D1362" s="377" t="s">
        <v>139</v>
      </c>
      <c r="E1362" s="401">
        <v>105.66</v>
      </c>
    </row>
    <row r="1363" spans="1:5" ht="45" customHeight="1">
      <c r="A1363" s="398">
        <v>8917</v>
      </c>
      <c r="B1363" s="399"/>
      <c r="C1363" s="382" t="s">
        <v>20339</v>
      </c>
      <c r="D1363" s="378"/>
      <c r="E1363" s="378"/>
    </row>
    <row r="1364" spans="1:5" ht="22.5" customHeight="1">
      <c r="A1364" s="377" t="s">
        <v>1282</v>
      </c>
      <c r="B1364" s="377"/>
      <c r="C1364" s="381" t="s">
        <v>1283</v>
      </c>
      <c r="D1364" s="377" t="s">
        <v>139</v>
      </c>
      <c r="E1364" s="400">
        <v>11.91</v>
      </c>
    </row>
    <row r="1365" spans="1:5" ht="22.5" customHeight="1">
      <c r="A1365" s="377" t="s">
        <v>1284</v>
      </c>
      <c r="B1365" s="377"/>
      <c r="C1365" s="381" t="s">
        <v>1285</v>
      </c>
      <c r="D1365" s="377" t="s">
        <v>139</v>
      </c>
      <c r="E1365" s="400">
        <v>17.8</v>
      </c>
    </row>
    <row r="1366" spans="1:5" ht="15.75" customHeight="1">
      <c r="A1366" s="377" t="s">
        <v>1286</v>
      </c>
      <c r="B1366" s="377"/>
      <c r="C1366" s="381" t="s">
        <v>1287</v>
      </c>
      <c r="D1366" s="377" t="s">
        <v>139</v>
      </c>
      <c r="E1366" s="400">
        <v>25.56</v>
      </c>
    </row>
    <row r="1367" spans="1:5" ht="33.75" customHeight="1">
      <c r="A1367" s="377" t="s">
        <v>1288</v>
      </c>
      <c r="B1367" s="377"/>
      <c r="C1367" s="381" t="s">
        <v>1289</v>
      </c>
      <c r="D1367" s="377" t="s">
        <v>139</v>
      </c>
      <c r="E1367" s="400">
        <v>34.86</v>
      </c>
    </row>
    <row r="1368" spans="1:5" ht="15.75" customHeight="1">
      <c r="A1368" s="377" t="s">
        <v>1290</v>
      </c>
      <c r="B1368" s="377"/>
      <c r="C1368" s="381" t="s">
        <v>1291</v>
      </c>
      <c r="D1368" s="377" t="s">
        <v>139</v>
      </c>
      <c r="E1368" s="400">
        <v>47.64</v>
      </c>
    </row>
    <row r="1369" spans="1:5" ht="33.75" customHeight="1">
      <c r="A1369" s="377" t="s">
        <v>1292</v>
      </c>
      <c r="B1369" s="377"/>
      <c r="C1369" s="381" t="s">
        <v>1293</v>
      </c>
      <c r="D1369" s="377" t="s">
        <v>139</v>
      </c>
      <c r="E1369" s="400">
        <v>69.34</v>
      </c>
    </row>
    <row r="1370" spans="1:5" ht="45" customHeight="1">
      <c r="A1370" s="377" t="s">
        <v>1294</v>
      </c>
      <c r="B1370" s="377"/>
      <c r="C1370" s="381" t="s">
        <v>1295</v>
      </c>
      <c r="D1370" s="377" t="s">
        <v>139</v>
      </c>
      <c r="E1370" s="400">
        <v>98.12</v>
      </c>
    </row>
    <row r="1371" spans="1:5" ht="45" customHeight="1">
      <c r="A1371" s="398">
        <v>8918</v>
      </c>
      <c r="B1371" s="399"/>
      <c r="C1371" s="382" t="s">
        <v>20340</v>
      </c>
      <c r="D1371" s="378"/>
      <c r="E1371" s="378"/>
    </row>
    <row r="1372" spans="1:5" ht="33.75" customHeight="1">
      <c r="A1372" s="377" t="s">
        <v>1384</v>
      </c>
      <c r="B1372" s="377"/>
      <c r="C1372" s="381" t="s">
        <v>1385</v>
      </c>
      <c r="D1372" s="377" t="s">
        <v>20028</v>
      </c>
      <c r="E1372" s="400">
        <v>12.72</v>
      </c>
    </row>
    <row r="1373" spans="1:5" ht="33.75" customHeight="1">
      <c r="A1373" s="377" t="s">
        <v>1386</v>
      </c>
      <c r="B1373" s="377"/>
      <c r="C1373" s="381" t="s">
        <v>1387</v>
      </c>
      <c r="D1373" s="377" t="s">
        <v>20028</v>
      </c>
      <c r="E1373" s="397">
        <v>8.91</v>
      </c>
    </row>
    <row r="1374" spans="1:5" ht="33.75" customHeight="1">
      <c r="A1374" s="377" t="s">
        <v>1388</v>
      </c>
      <c r="B1374" s="377"/>
      <c r="C1374" s="381" t="s">
        <v>1389</v>
      </c>
      <c r="D1374" s="377" t="s">
        <v>20028</v>
      </c>
      <c r="E1374" s="400">
        <v>13.55</v>
      </c>
    </row>
    <row r="1375" spans="1:5" ht="33.75" customHeight="1">
      <c r="A1375" s="377" t="s">
        <v>1390</v>
      </c>
      <c r="B1375" s="377"/>
      <c r="C1375" s="381" t="s">
        <v>1391</v>
      </c>
      <c r="D1375" s="377" t="s">
        <v>20028</v>
      </c>
      <c r="E1375" s="400">
        <v>11.69</v>
      </c>
    </row>
    <row r="1376" spans="1:5" ht="33.75" customHeight="1">
      <c r="A1376" s="377" t="s">
        <v>1392</v>
      </c>
      <c r="B1376" s="377"/>
      <c r="C1376" s="381" t="s">
        <v>1393</v>
      </c>
      <c r="D1376" s="377" t="s">
        <v>20028</v>
      </c>
      <c r="E1376" s="400">
        <v>15.53</v>
      </c>
    </row>
    <row r="1377" spans="1:5" ht="33.75" customHeight="1">
      <c r="A1377" s="377" t="s">
        <v>1394</v>
      </c>
      <c r="B1377" s="377"/>
      <c r="C1377" s="381" t="s">
        <v>20341</v>
      </c>
      <c r="D1377" s="377" t="s">
        <v>20028</v>
      </c>
      <c r="E1377" s="397">
        <v>9.68</v>
      </c>
    </row>
    <row r="1378" spans="1:5" ht="56.25" customHeight="1">
      <c r="A1378" s="377" t="s">
        <v>1395</v>
      </c>
      <c r="B1378" s="377"/>
      <c r="C1378" s="381" t="s">
        <v>1396</v>
      </c>
      <c r="D1378" s="377" t="s">
        <v>20028</v>
      </c>
      <c r="E1378" s="400">
        <v>10.78</v>
      </c>
    </row>
    <row r="1379" spans="1:5" ht="56.25" customHeight="1">
      <c r="A1379" s="377" t="s">
        <v>1397</v>
      </c>
      <c r="B1379" s="377"/>
      <c r="C1379" s="381" t="s">
        <v>20342</v>
      </c>
      <c r="D1379" s="377" t="s">
        <v>20028</v>
      </c>
      <c r="E1379" s="400">
        <v>10.43</v>
      </c>
    </row>
    <row r="1380" spans="1:5" ht="56.25" customHeight="1">
      <c r="A1380" s="377" t="s">
        <v>1398</v>
      </c>
      <c r="B1380" s="377"/>
      <c r="C1380" s="381" t="s">
        <v>20343</v>
      </c>
      <c r="D1380" s="377" t="s">
        <v>20028</v>
      </c>
      <c r="E1380" s="397">
        <v>9.41</v>
      </c>
    </row>
    <row r="1381" spans="1:5" ht="33.75" customHeight="1">
      <c r="A1381" s="377" t="s">
        <v>1399</v>
      </c>
      <c r="B1381" s="377"/>
      <c r="C1381" s="381" t="s">
        <v>20344</v>
      </c>
      <c r="D1381" s="377" t="s">
        <v>20028</v>
      </c>
      <c r="E1381" s="400">
        <v>12.66</v>
      </c>
    </row>
    <row r="1382" spans="1:5" ht="33.75" customHeight="1">
      <c r="A1382" s="377" t="s">
        <v>1400</v>
      </c>
      <c r="B1382" s="377"/>
      <c r="C1382" s="381" t="s">
        <v>20345</v>
      </c>
      <c r="D1382" s="377" t="s">
        <v>20028</v>
      </c>
      <c r="E1382" s="400">
        <v>46.93</v>
      </c>
    </row>
    <row r="1383" spans="1:5" ht="90" customHeight="1">
      <c r="A1383" s="398">
        <v>8919</v>
      </c>
      <c r="B1383" s="399"/>
      <c r="C1383" s="382" t="s">
        <v>20346</v>
      </c>
      <c r="D1383" s="378"/>
      <c r="E1383" s="378"/>
    </row>
    <row r="1384" spans="1:5" ht="45" customHeight="1">
      <c r="A1384" s="377" t="s">
        <v>1421</v>
      </c>
      <c r="B1384" s="377"/>
      <c r="C1384" s="381" t="s">
        <v>20347</v>
      </c>
      <c r="D1384" s="377" t="s">
        <v>20028</v>
      </c>
      <c r="E1384" s="401">
        <v>191.98</v>
      </c>
    </row>
    <row r="1385" spans="1:5" ht="45" customHeight="1">
      <c r="A1385" s="377" t="s">
        <v>1422</v>
      </c>
      <c r="B1385" s="377"/>
      <c r="C1385" s="381" t="s">
        <v>20348</v>
      </c>
      <c r="D1385" s="377" t="s">
        <v>20028</v>
      </c>
      <c r="E1385" s="401">
        <v>647.29999999999995</v>
      </c>
    </row>
    <row r="1386" spans="1:5" ht="45" customHeight="1">
      <c r="A1386" s="377" t="s">
        <v>1423</v>
      </c>
      <c r="B1386" s="377"/>
      <c r="C1386" s="381" t="s">
        <v>20349</v>
      </c>
      <c r="D1386" s="377" t="s">
        <v>20028</v>
      </c>
      <c r="E1386" s="401">
        <v>617.85</v>
      </c>
    </row>
    <row r="1387" spans="1:5" ht="45" customHeight="1">
      <c r="A1387" s="377" t="s">
        <v>1424</v>
      </c>
      <c r="B1387" s="377"/>
      <c r="C1387" s="381" t="s">
        <v>20350</v>
      </c>
      <c r="D1387" s="377" t="s">
        <v>20028</v>
      </c>
      <c r="E1387" s="402">
        <v>1656.75</v>
      </c>
    </row>
    <row r="1388" spans="1:5" ht="45" customHeight="1">
      <c r="A1388" s="377" t="s">
        <v>1425</v>
      </c>
      <c r="B1388" s="377"/>
      <c r="C1388" s="381" t="s">
        <v>20351</v>
      </c>
      <c r="D1388" s="377" t="s">
        <v>20028</v>
      </c>
      <c r="E1388" s="402">
        <v>1291.23</v>
      </c>
    </row>
    <row r="1389" spans="1:5" ht="33.75" customHeight="1">
      <c r="A1389" s="377" t="s">
        <v>1401</v>
      </c>
      <c r="B1389" s="377"/>
      <c r="C1389" s="381" t="s">
        <v>1402</v>
      </c>
      <c r="D1389" s="377" t="s">
        <v>20028</v>
      </c>
      <c r="E1389" s="400">
        <v>64.58</v>
      </c>
    </row>
    <row r="1390" spans="1:5" ht="33.75" customHeight="1">
      <c r="A1390" s="377" t="s">
        <v>1403</v>
      </c>
      <c r="B1390" s="377"/>
      <c r="C1390" s="381" t="s">
        <v>1404</v>
      </c>
      <c r="D1390" s="377" t="s">
        <v>20028</v>
      </c>
      <c r="E1390" s="400">
        <v>26.86</v>
      </c>
    </row>
    <row r="1391" spans="1:5" ht="33.75" customHeight="1">
      <c r="A1391" s="377" t="s">
        <v>1405</v>
      </c>
      <c r="B1391" s="377"/>
      <c r="C1391" s="381" t="s">
        <v>1406</v>
      </c>
      <c r="D1391" s="377" t="s">
        <v>20028</v>
      </c>
      <c r="E1391" s="400">
        <v>48.92</v>
      </c>
    </row>
    <row r="1392" spans="1:5" ht="33.75" customHeight="1">
      <c r="A1392" s="377" t="s">
        <v>1407</v>
      </c>
      <c r="B1392" s="377"/>
      <c r="C1392" s="381" t="s">
        <v>1408</v>
      </c>
      <c r="D1392" s="377" t="s">
        <v>20028</v>
      </c>
      <c r="E1392" s="400">
        <v>84.62</v>
      </c>
    </row>
    <row r="1393" spans="1:5" ht="33.75" customHeight="1">
      <c r="A1393" s="377" t="s">
        <v>1409</v>
      </c>
      <c r="B1393" s="377"/>
      <c r="C1393" s="381" t="s">
        <v>1410</v>
      </c>
      <c r="D1393" s="377" t="s">
        <v>20028</v>
      </c>
      <c r="E1393" s="400">
        <v>93.47</v>
      </c>
    </row>
    <row r="1394" spans="1:5" ht="33.75" customHeight="1">
      <c r="A1394" s="377" t="s">
        <v>1411</v>
      </c>
      <c r="B1394" s="377"/>
      <c r="C1394" s="381" t="s">
        <v>1412</v>
      </c>
      <c r="D1394" s="377" t="s">
        <v>20028</v>
      </c>
      <c r="E1394" s="401">
        <v>130.11000000000001</v>
      </c>
    </row>
    <row r="1395" spans="1:5" ht="45" customHeight="1">
      <c r="A1395" s="377" t="s">
        <v>1413</v>
      </c>
      <c r="B1395" s="377"/>
      <c r="C1395" s="381" t="s">
        <v>1414</v>
      </c>
      <c r="D1395" s="377" t="s">
        <v>20028</v>
      </c>
      <c r="E1395" s="401">
        <v>108.97</v>
      </c>
    </row>
    <row r="1396" spans="1:5" ht="45" customHeight="1">
      <c r="A1396" s="377" t="s">
        <v>1415</v>
      </c>
      <c r="B1396" s="377"/>
      <c r="C1396" s="381" t="s">
        <v>1416</v>
      </c>
      <c r="D1396" s="377" t="s">
        <v>20028</v>
      </c>
      <c r="E1396" s="401">
        <v>106.07</v>
      </c>
    </row>
    <row r="1397" spans="1:5" ht="45" customHeight="1">
      <c r="A1397" s="377" t="s">
        <v>1417</v>
      </c>
      <c r="B1397" s="377"/>
      <c r="C1397" s="381" t="s">
        <v>1418</v>
      </c>
      <c r="D1397" s="377" t="s">
        <v>20028</v>
      </c>
      <c r="E1397" s="401">
        <v>119.61</v>
      </c>
    </row>
    <row r="1398" spans="1:5" ht="45" customHeight="1">
      <c r="A1398" s="377" t="s">
        <v>1419</v>
      </c>
      <c r="B1398" s="377"/>
      <c r="C1398" s="381" t="s">
        <v>1420</v>
      </c>
      <c r="D1398" s="377" t="s">
        <v>20028</v>
      </c>
      <c r="E1398" s="401">
        <v>113.46</v>
      </c>
    </row>
    <row r="1399" spans="1:5" ht="45" customHeight="1">
      <c r="A1399" s="377" t="s">
        <v>1426</v>
      </c>
      <c r="B1399" s="377"/>
      <c r="C1399" s="381" t="s">
        <v>1427</v>
      </c>
      <c r="D1399" s="377" t="s">
        <v>20028</v>
      </c>
      <c r="E1399" s="400">
        <v>63.7</v>
      </c>
    </row>
    <row r="1400" spans="1:5" ht="45" customHeight="1">
      <c r="A1400" s="377" t="s">
        <v>1428</v>
      </c>
      <c r="B1400" s="377"/>
      <c r="C1400" s="381" t="s">
        <v>1429</v>
      </c>
      <c r="D1400" s="377" t="s">
        <v>20028</v>
      </c>
      <c r="E1400" s="400">
        <v>99.77</v>
      </c>
    </row>
    <row r="1401" spans="1:5" ht="33.75" customHeight="1">
      <c r="A1401" s="377" t="s">
        <v>1430</v>
      </c>
      <c r="B1401" s="377"/>
      <c r="C1401" s="381" t="s">
        <v>1431</v>
      </c>
      <c r="D1401" s="377" t="s">
        <v>20028</v>
      </c>
      <c r="E1401" s="401">
        <v>186.07</v>
      </c>
    </row>
    <row r="1402" spans="1:5" ht="33.75" customHeight="1">
      <c r="A1402" s="377" t="s">
        <v>1432</v>
      </c>
      <c r="B1402" s="377"/>
      <c r="C1402" s="381" t="s">
        <v>1433</v>
      </c>
      <c r="D1402" s="377" t="s">
        <v>20028</v>
      </c>
      <c r="E1402" s="401">
        <v>297.44</v>
      </c>
    </row>
    <row r="1403" spans="1:5" ht="33.75" customHeight="1">
      <c r="A1403" s="377" t="s">
        <v>1434</v>
      </c>
      <c r="B1403" s="377"/>
      <c r="C1403" s="381" t="s">
        <v>20352</v>
      </c>
      <c r="D1403" s="377" t="s">
        <v>20028</v>
      </c>
      <c r="E1403" s="400">
        <v>31.55</v>
      </c>
    </row>
    <row r="1404" spans="1:5" ht="33.75" customHeight="1">
      <c r="A1404" s="377" t="s">
        <v>1435</v>
      </c>
      <c r="B1404" s="377"/>
      <c r="C1404" s="381" t="s">
        <v>1436</v>
      </c>
      <c r="D1404" s="377" t="s">
        <v>20028</v>
      </c>
      <c r="E1404" s="400">
        <v>34.53</v>
      </c>
    </row>
    <row r="1405" spans="1:5" ht="33.75" customHeight="1">
      <c r="A1405" s="398">
        <v>8920</v>
      </c>
      <c r="B1405" s="399"/>
      <c r="C1405" s="382" t="s">
        <v>20353</v>
      </c>
      <c r="D1405" s="378"/>
      <c r="E1405" s="378"/>
    </row>
    <row r="1406" spans="1:5" ht="33.75" customHeight="1">
      <c r="A1406" s="377" t="s">
        <v>1376</v>
      </c>
      <c r="B1406" s="377"/>
      <c r="C1406" s="381" t="s">
        <v>1377</v>
      </c>
      <c r="D1406" s="377" t="s">
        <v>20028</v>
      </c>
      <c r="E1406" s="401">
        <v>145.24</v>
      </c>
    </row>
    <row r="1407" spans="1:5" ht="45" customHeight="1">
      <c r="A1407" s="377" t="s">
        <v>1378</v>
      </c>
      <c r="B1407" s="377"/>
      <c r="C1407" s="381" t="s">
        <v>1379</v>
      </c>
      <c r="D1407" s="377" t="s">
        <v>20028</v>
      </c>
      <c r="E1407" s="401">
        <v>144.66</v>
      </c>
    </row>
    <row r="1408" spans="1:5" ht="45" customHeight="1">
      <c r="A1408" s="377" t="s">
        <v>1380</v>
      </c>
      <c r="B1408" s="377"/>
      <c r="C1408" s="381" t="s">
        <v>1381</v>
      </c>
      <c r="D1408" s="377" t="s">
        <v>20028</v>
      </c>
      <c r="E1408" s="401">
        <v>253.37</v>
      </c>
    </row>
    <row r="1409" spans="1:5" ht="45" customHeight="1">
      <c r="A1409" s="377" t="s">
        <v>1382</v>
      </c>
      <c r="B1409" s="377"/>
      <c r="C1409" s="381" t="s">
        <v>1383</v>
      </c>
      <c r="D1409" s="377" t="s">
        <v>20028</v>
      </c>
      <c r="E1409" s="401">
        <v>316.04000000000002</v>
      </c>
    </row>
    <row r="1410" spans="1:5" ht="45" customHeight="1">
      <c r="A1410" s="398">
        <v>8921</v>
      </c>
      <c r="B1410" s="399"/>
      <c r="C1410" s="382" t="s">
        <v>20354</v>
      </c>
      <c r="D1410" s="378"/>
      <c r="E1410" s="378"/>
    </row>
    <row r="1411" spans="1:5" ht="45" customHeight="1">
      <c r="A1411" s="377" t="s">
        <v>1330</v>
      </c>
      <c r="B1411" s="377"/>
      <c r="C1411" s="381" t="s">
        <v>1331</v>
      </c>
      <c r="D1411" s="377" t="s">
        <v>20028</v>
      </c>
      <c r="E1411" s="401">
        <v>222.51</v>
      </c>
    </row>
    <row r="1412" spans="1:5" ht="33.75" customHeight="1">
      <c r="A1412" s="377" t="s">
        <v>1332</v>
      </c>
      <c r="B1412" s="377"/>
      <c r="C1412" s="381" t="s">
        <v>1333</v>
      </c>
      <c r="D1412" s="377" t="s">
        <v>20028</v>
      </c>
      <c r="E1412" s="401">
        <v>307.52999999999997</v>
      </c>
    </row>
    <row r="1413" spans="1:5" ht="33.75" customHeight="1">
      <c r="A1413" s="377" t="s">
        <v>1334</v>
      </c>
      <c r="B1413" s="377"/>
      <c r="C1413" s="381" t="s">
        <v>1335</v>
      </c>
      <c r="D1413" s="377" t="s">
        <v>20028</v>
      </c>
      <c r="E1413" s="401">
        <v>441.16</v>
      </c>
    </row>
    <row r="1414" spans="1:5" ht="45" customHeight="1">
      <c r="A1414" s="377" t="s">
        <v>1336</v>
      </c>
      <c r="B1414" s="377"/>
      <c r="C1414" s="381" t="s">
        <v>1337</v>
      </c>
      <c r="D1414" s="377" t="s">
        <v>20028</v>
      </c>
      <c r="E1414" s="401">
        <v>866.18</v>
      </c>
    </row>
    <row r="1415" spans="1:5" ht="15.75" customHeight="1">
      <c r="A1415" s="377" t="s">
        <v>1338</v>
      </c>
      <c r="B1415" s="377"/>
      <c r="C1415" s="381" t="s">
        <v>1339</v>
      </c>
      <c r="D1415" s="377" t="s">
        <v>20028</v>
      </c>
      <c r="E1415" s="400">
        <v>59.83</v>
      </c>
    </row>
    <row r="1416" spans="1:5" ht="22.5" customHeight="1">
      <c r="A1416" s="377" t="s">
        <v>1340</v>
      </c>
      <c r="B1416" s="377"/>
      <c r="C1416" s="381" t="s">
        <v>1339</v>
      </c>
      <c r="D1416" s="377" t="s">
        <v>20028</v>
      </c>
      <c r="E1416" s="400">
        <v>59.83</v>
      </c>
    </row>
    <row r="1417" spans="1:5" ht="22.5" customHeight="1">
      <c r="A1417" s="377" t="s">
        <v>1341</v>
      </c>
      <c r="B1417" s="377"/>
      <c r="C1417" s="381" t="s">
        <v>1342</v>
      </c>
      <c r="D1417" s="377" t="s">
        <v>20028</v>
      </c>
      <c r="E1417" s="401">
        <v>118.44</v>
      </c>
    </row>
    <row r="1418" spans="1:5" ht="33.75" customHeight="1">
      <c r="A1418" s="377" t="s">
        <v>1343</v>
      </c>
      <c r="B1418" s="377"/>
      <c r="C1418" s="381" t="s">
        <v>1344</v>
      </c>
      <c r="D1418" s="377" t="s">
        <v>20028</v>
      </c>
      <c r="E1418" s="401">
        <v>118.44</v>
      </c>
    </row>
    <row r="1419" spans="1:5" ht="22.5" customHeight="1">
      <c r="A1419" s="377" t="s">
        <v>1345</v>
      </c>
      <c r="B1419" s="377"/>
      <c r="C1419" s="381" t="s">
        <v>1346</v>
      </c>
      <c r="D1419" s="377" t="s">
        <v>20028</v>
      </c>
      <c r="E1419" s="401">
        <v>133.19999999999999</v>
      </c>
    </row>
    <row r="1420" spans="1:5" ht="45" customHeight="1">
      <c r="A1420" s="377" t="s">
        <v>1347</v>
      </c>
      <c r="B1420" s="377"/>
      <c r="C1420" s="381" t="s">
        <v>1348</v>
      </c>
      <c r="D1420" s="377" t="s">
        <v>20028</v>
      </c>
      <c r="E1420" s="401">
        <v>182.96</v>
      </c>
    </row>
    <row r="1421" spans="1:5" ht="22.5" customHeight="1">
      <c r="A1421" s="377" t="s">
        <v>1349</v>
      </c>
      <c r="B1421" s="377"/>
      <c r="C1421" s="381" t="s">
        <v>1350</v>
      </c>
      <c r="D1421" s="377" t="s">
        <v>20028</v>
      </c>
      <c r="E1421" s="401">
        <v>182.96</v>
      </c>
    </row>
    <row r="1422" spans="1:5" ht="22.5" customHeight="1">
      <c r="A1422" s="377" t="s">
        <v>1351</v>
      </c>
      <c r="B1422" s="377"/>
      <c r="C1422" s="381" t="s">
        <v>1352</v>
      </c>
      <c r="D1422" s="377" t="s">
        <v>20028</v>
      </c>
      <c r="E1422" s="401">
        <v>226.02</v>
      </c>
    </row>
    <row r="1423" spans="1:5" ht="22.5" customHeight="1">
      <c r="A1423" s="377" t="s">
        <v>1353</v>
      </c>
      <c r="B1423" s="377"/>
      <c r="C1423" s="381" t="s">
        <v>1354</v>
      </c>
      <c r="D1423" s="377" t="s">
        <v>20028</v>
      </c>
      <c r="E1423" s="401">
        <v>266.43</v>
      </c>
    </row>
    <row r="1424" spans="1:5" ht="33.75" customHeight="1">
      <c r="A1424" s="377" t="s">
        <v>1355</v>
      </c>
      <c r="B1424" s="377"/>
      <c r="C1424" s="381" t="s">
        <v>1356</v>
      </c>
      <c r="D1424" s="377" t="s">
        <v>20028</v>
      </c>
      <c r="E1424" s="401">
        <v>268.98</v>
      </c>
    </row>
    <row r="1425" spans="1:5" ht="15.75" customHeight="1">
      <c r="A1425" s="377" t="s">
        <v>1357</v>
      </c>
      <c r="B1425" s="377"/>
      <c r="C1425" s="381" t="s">
        <v>1358</v>
      </c>
      <c r="D1425" s="377" t="s">
        <v>20028</v>
      </c>
      <c r="E1425" s="401">
        <v>375.97</v>
      </c>
    </row>
    <row r="1426" spans="1:5" ht="33.75" customHeight="1">
      <c r="A1426" s="377" t="s">
        <v>1359</v>
      </c>
      <c r="B1426" s="377"/>
      <c r="C1426" s="381" t="s">
        <v>1360</v>
      </c>
      <c r="D1426" s="377" t="s">
        <v>20028</v>
      </c>
      <c r="E1426" s="401">
        <v>384.62</v>
      </c>
    </row>
    <row r="1427" spans="1:5" ht="33.75" customHeight="1">
      <c r="A1427" s="377" t="s">
        <v>1361</v>
      </c>
      <c r="B1427" s="377"/>
      <c r="C1427" s="381" t="s">
        <v>1362</v>
      </c>
      <c r="D1427" s="377" t="s">
        <v>20028</v>
      </c>
      <c r="E1427" s="401">
        <v>387.17</v>
      </c>
    </row>
    <row r="1428" spans="1:5" ht="33.75" customHeight="1">
      <c r="A1428" s="377" t="s">
        <v>1363</v>
      </c>
      <c r="B1428" s="377"/>
      <c r="C1428" s="381" t="s">
        <v>1364</v>
      </c>
      <c r="D1428" s="377" t="s">
        <v>20028</v>
      </c>
      <c r="E1428" s="401">
        <v>599.55999999999995</v>
      </c>
    </row>
    <row r="1429" spans="1:5" ht="22.5" customHeight="1">
      <c r="A1429" s="377" t="s">
        <v>1365</v>
      </c>
      <c r="B1429" s="377"/>
      <c r="C1429" s="381" t="s">
        <v>1366</v>
      </c>
      <c r="D1429" s="377" t="s">
        <v>20028</v>
      </c>
      <c r="E1429" s="401">
        <v>728.07</v>
      </c>
    </row>
    <row r="1430" spans="1:5" ht="22.5" customHeight="1">
      <c r="A1430" s="377" t="s">
        <v>1367</v>
      </c>
      <c r="B1430" s="377"/>
      <c r="C1430" s="381" t="s">
        <v>1368</v>
      </c>
      <c r="D1430" s="377" t="s">
        <v>20028</v>
      </c>
      <c r="E1430" s="401">
        <v>730.62</v>
      </c>
    </row>
    <row r="1431" spans="1:5" ht="22.5" customHeight="1">
      <c r="A1431" s="377" t="s">
        <v>1369</v>
      </c>
      <c r="B1431" s="377"/>
      <c r="C1431" s="381" t="s">
        <v>1370</v>
      </c>
      <c r="D1431" s="377" t="s">
        <v>20028</v>
      </c>
      <c r="E1431" s="401">
        <v>854.27</v>
      </c>
    </row>
    <row r="1432" spans="1:5" ht="22.5" customHeight="1">
      <c r="A1432" s="377" t="s">
        <v>1371</v>
      </c>
      <c r="B1432" s="377"/>
      <c r="C1432" s="381" t="s">
        <v>1372</v>
      </c>
      <c r="D1432" s="377" t="s">
        <v>20028</v>
      </c>
      <c r="E1432" s="402">
        <v>1572.4</v>
      </c>
    </row>
    <row r="1433" spans="1:5" ht="22.5" customHeight="1">
      <c r="A1433" s="377" t="s">
        <v>48903</v>
      </c>
      <c r="B1433" s="377"/>
      <c r="C1433" s="381" t="s">
        <v>48904</v>
      </c>
      <c r="D1433" s="377" t="s">
        <v>20028</v>
      </c>
      <c r="E1433" s="401">
        <v>505.2</v>
      </c>
    </row>
    <row r="1434" spans="1:5" ht="22.5" customHeight="1">
      <c r="A1434" s="377" t="s">
        <v>1373</v>
      </c>
      <c r="B1434" s="377"/>
      <c r="C1434" s="381" t="s">
        <v>48905</v>
      </c>
      <c r="D1434" s="377" t="s">
        <v>20028</v>
      </c>
      <c r="E1434" s="402">
        <v>1055.46</v>
      </c>
    </row>
    <row r="1435" spans="1:5" ht="22.5" customHeight="1">
      <c r="A1435" s="377" t="s">
        <v>1374</v>
      </c>
      <c r="B1435" s="377"/>
      <c r="C1435" s="381" t="s">
        <v>1375</v>
      </c>
      <c r="D1435" s="377" t="s">
        <v>20028</v>
      </c>
      <c r="E1435" s="401">
        <v>310.49</v>
      </c>
    </row>
    <row r="1436" spans="1:5" ht="22.5" customHeight="1">
      <c r="A1436" s="398">
        <v>8922</v>
      </c>
      <c r="B1436" s="399"/>
      <c r="C1436" s="382" t="s">
        <v>20355</v>
      </c>
      <c r="D1436" s="378"/>
      <c r="E1436" s="378"/>
    </row>
    <row r="1437" spans="1:5" ht="33.75" customHeight="1">
      <c r="A1437" s="377" t="s">
        <v>1831</v>
      </c>
      <c r="B1437" s="377"/>
      <c r="C1437" s="381" t="s">
        <v>20356</v>
      </c>
      <c r="D1437" s="377" t="s">
        <v>20028</v>
      </c>
      <c r="E1437" s="400">
        <v>59.11</v>
      </c>
    </row>
    <row r="1438" spans="1:5" ht="33.75" customHeight="1">
      <c r="A1438" s="377" t="s">
        <v>1832</v>
      </c>
      <c r="B1438" s="377"/>
      <c r="C1438" s="381" t="s">
        <v>1833</v>
      </c>
      <c r="D1438" s="377" t="s">
        <v>20028</v>
      </c>
      <c r="E1438" s="400">
        <v>56.4</v>
      </c>
    </row>
    <row r="1439" spans="1:5" ht="33.75" customHeight="1">
      <c r="A1439" s="377" t="s">
        <v>1834</v>
      </c>
      <c r="B1439" s="377"/>
      <c r="C1439" s="381" t="s">
        <v>1835</v>
      </c>
      <c r="D1439" s="377" t="s">
        <v>20028</v>
      </c>
      <c r="E1439" s="400">
        <v>57.23</v>
      </c>
    </row>
    <row r="1440" spans="1:5" ht="33.75" customHeight="1">
      <c r="A1440" s="377" t="s">
        <v>1836</v>
      </c>
      <c r="B1440" s="377"/>
      <c r="C1440" s="381" t="s">
        <v>1837</v>
      </c>
      <c r="D1440" s="377" t="s">
        <v>20028</v>
      </c>
      <c r="E1440" s="400">
        <v>60.97</v>
      </c>
    </row>
    <row r="1441" spans="1:5" ht="33.75" customHeight="1">
      <c r="A1441" s="377" t="s">
        <v>1838</v>
      </c>
      <c r="B1441" s="377"/>
      <c r="C1441" s="381" t="s">
        <v>1839</v>
      </c>
      <c r="D1441" s="377" t="s">
        <v>20028</v>
      </c>
      <c r="E1441" s="400">
        <v>87.96</v>
      </c>
    </row>
    <row r="1442" spans="1:5" ht="33.75" customHeight="1">
      <c r="A1442" s="377" t="s">
        <v>1840</v>
      </c>
      <c r="B1442" s="377"/>
      <c r="C1442" s="381" t="s">
        <v>1841</v>
      </c>
      <c r="D1442" s="377" t="s">
        <v>20028</v>
      </c>
      <c r="E1442" s="400">
        <v>70.97</v>
      </c>
    </row>
    <row r="1443" spans="1:5" ht="33.75" customHeight="1">
      <c r="A1443" s="377" t="s">
        <v>1842</v>
      </c>
      <c r="B1443" s="377"/>
      <c r="C1443" s="381" t="s">
        <v>1843</v>
      </c>
      <c r="D1443" s="377" t="s">
        <v>20028</v>
      </c>
      <c r="E1443" s="400">
        <v>70.959999999999994</v>
      </c>
    </row>
    <row r="1444" spans="1:5" ht="45" customHeight="1">
      <c r="A1444" s="377" t="s">
        <v>1844</v>
      </c>
      <c r="B1444" s="377"/>
      <c r="C1444" s="381" t="s">
        <v>1845</v>
      </c>
      <c r="D1444" s="377" t="s">
        <v>20028</v>
      </c>
      <c r="E1444" s="400">
        <v>72.02</v>
      </c>
    </row>
    <row r="1445" spans="1:5" ht="45" customHeight="1">
      <c r="A1445" s="377" t="s">
        <v>1846</v>
      </c>
      <c r="B1445" s="377"/>
      <c r="C1445" s="381" t="s">
        <v>1847</v>
      </c>
      <c r="D1445" s="377" t="s">
        <v>20028</v>
      </c>
      <c r="E1445" s="400">
        <v>49.72</v>
      </c>
    </row>
    <row r="1446" spans="1:5" ht="45" customHeight="1">
      <c r="A1446" s="377" t="s">
        <v>1848</v>
      </c>
      <c r="B1446" s="377"/>
      <c r="C1446" s="381" t="s">
        <v>1849</v>
      </c>
      <c r="D1446" s="377" t="s">
        <v>20028</v>
      </c>
      <c r="E1446" s="400">
        <v>50.78</v>
      </c>
    </row>
    <row r="1447" spans="1:5" ht="15.75" customHeight="1">
      <c r="A1447" s="377" t="s">
        <v>1850</v>
      </c>
      <c r="B1447" s="377"/>
      <c r="C1447" s="381" t="s">
        <v>1851</v>
      </c>
      <c r="D1447" s="377" t="s">
        <v>20028</v>
      </c>
      <c r="E1447" s="400">
        <v>35.99</v>
      </c>
    </row>
    <row r="1448" spans="1:5" ht="15.75" customHeight="1">
      <c r="A1448" s="377" t="s">
        <v>1852</v>
      </c>
      <c r="B1448" s="377"/>
      <c r="C1448" s="381" t="s">
        <v>1853</v>
      </c>
      <c r="D1448" s="377" t="s">
        <v>20028</v>
      </c>
      <c r="E1448" s="400">
        <v>33.450000000000003</v>
      </c>
    </row>
    <row r="1449" spans="1:5" ht="15.75" customHeight="1">
      <c r="A1449" s="377" t="s">
        <v>1854</v>
      </c>
      <c r="B1449" s="377"/>
      <c r="C1449" s="381" t="s">
        <v>1855</v>
      </c>
      <c r="D1449" s="377" t="s">
        <v>20028</v>
      </c>
      <c r="E1449" s="400">
        <v>37.19</v>
      </c>
    </row>
    <row r="1450" spans="1:5" ht="15.75" customHeight="1">
      <c r="A1450" s="377" t="s">
        <v>1856</v>
      </c>
      <c r="B1450" s="377"/>
      <c r="C1450" s="381" t="s">
        <v>1857</v>
      </c>
      <c r="D1450" s="377" t="s">
        <v>20028</v>
      </c>
      <c r="E1450" s="400">
        <v>64.180000000000007</v>
      </c>
    </row>
    <row r="1451" spans="1:5" ht="22.5" customHeight="1">
      <c r="A1451" s="377" t="s">
        <v>1858</v>
      </c>
      <c r="B1451" s="377"/>
      <c r="C1451" s="381" t="s">
        <v>1859</v>
      </c>
      <c r="D1451" s="377" t="s">
        <v>20028</v>
      </c>
      <c r="E1451" s="400">
        <v>47.19</v>
      </c>
    </row>
    <row r="1452" spans="1:5" ht="22.5" customHeight="1">
      <c r="A1452" s="377" t="s">
        <v>1860</v>
      </c>
      <c r="B1452" s="377"/>
      <c r="C1452" s="381" t="s">
        <v>1861</v>
      </c>
      <c r="D1452" s="377" t="s">
        <v>20028</v>
      </c>
      <c r="E1452" s="400">
        <v>47.18</v>
      </c>
    </row>
    <row r="1453" spans="1:5" ht="15.75" customHeight="1">
      <c r="A1453" s="377" t="s">
        <v>1862</v>
      </c>
      <c r="B1453" s="377"/>
      <c r="C1453" s="381" t="s">
        <v>1863</v>
      </c>
      <c r="D1453" s="377" t="s">
        <v>20028</v>
      </c>
      <c r="E1453" s="400">
        <v>48.24</v>
      </c>
    </row>
    <row r="1454" spans="1:5" ht="15.75" customHeight="1">
      <c r="A1454" s="377" t="s">
        <v>1864</v>
      </c>
      <c r="B1454" s="377"/>
      <c r="C1454" s="381" t="s">
        <v>1865</v>
      </c>
      <c r="D1454" s="377" t="s">
        <v>20028</v>
      </c>
      <c r="E1454" s="400">
        <v>16.25</v>
      </c>
    </row>
    <row r="1455" spans="1:5" ht="15.75" customHeight="1">
      <c r="A1455" s="377" t="s">
        <v>1870</v>
      </c>
      <c r="B1455" s="377"/>
      <c r="C1455" s="381" t="s">
        <v>1871</v>
      </c>
      <c r="D1455" s="377" t="s">
        <v>20028</v>
      </c>
      <c r="E1455" s="400">
        <v>35.97</v>
      </c>
    </row>
    <row r="1456" spans="1:5" ht="15.75" customHeight="1">
      <c r="A1456" s="377" t="s">
        <v>1872</v>
      </c>
      <c r="B1456" s="377"/>
      <c r="C1456" s="381" t="s">
        <v>1873</v>
      </c>
      <c r="D1456" s="377" t="s">
        <v>20028</v>
      </c>
      <c r="E1456" s="400">
        <v>39.71</v>
      </c>
    </row>
    <row r="1457" spans="1:5" ht="15.75" customHeight="1">
      <c r="A1457" s="377" t="s">
        <v>1874</v>
      </c>
      <c r="B1457" s="377"/>
      <c r="C1457" s="381" t="s">
        <v>1875</v>
      </c>
      <c r="D1457" s="377" t="s">
        <v>20028</v>
      </c>
      <c r="E1457" s="400">
        <v>38.090000000000003</v>
      </c>
    </row>
    <row r="1458" spans="1:5" ht="15.75" customHeight="1">
      <c r="A1458" s="377" t="s">
        <v>1876</v>
      </c>
      <c r="B1458" s="377"/>
      <c r="C1458" s="381" t="s">
        <v>1877</v>
      </c>
      <c r="D1458" s="377" t="s">
        <v>20028</v>
      </c>
      <c r="E1458" s="400">
        <v>41.83</v>
      </c>
    </row>
    <row r="1459" spans="1:5" ht="15.75" customHeight="1">
      <c r="A1459" s="377" t="s">
        <v>1878</v>
      </c>
      <c r="B1459" s="377"/>
      <c r="C1459" s="381" t="s">
        <v>1879</v>
      </c>
      <c r="D1459" s="377" t="s">
        <v>20028</v>
      </c>
      <c r="E1459" s="400">
        <v>38.770000000000003</v>
      </c>
    </row>
    <row r="1460" spans="1:5" ht="15.75" customHeight="1">
      <c r="A1460" s="377" t="s">
        <v>1880</v>
      </c>
      <c r="B1460" s="377"/>
      <c r="C1460" s="381" t="s">
        <v>1881</v>
      </c>
      <c r="D1460" s="377" t="s">
        <v>20028</v>
      </c>
      <c r="E1460" s="400">
        <v>42.51</v>
      </c>
    </row>
    <row r="1461" spans="1:5" ht="22.5" customHeight="1">
      <c r="A1461" s="377" t="s">
        <v>1884</v>
      </c>
      <c r="B1461" s="377"/>
      <c r="C1461" s="381" t="s">
        <v>1885</v>
      </c>
      <c r="D1461" s="377" t="s">
        <v>20028</v>
      </c>
      <c r="E1461" s="401">
        <v>100.47</v>
      </c>
    </row>
    <row r="1462" spans="1:5" ht="15.75" customHeight="1">
      <c r="A1462" s="377" t="s">
        <v>1886</v>
      </c>
      <c r="B1462" s="377"/>
      <c r="C1462" s="381" t="s">
        <v>1887</v>
      </c>
      <c r="D1462" s="377" t="s">
        <v>20028</v>
      </c>
      <c r="E1462" s="401">
        <v>109.2</v>
      </c>
    </row>
    <row r="1463" spans="1:5" ht="56.25" customHeight="1">
      <c r="A1463" s="377" t="s">
        <v>1888</v>
      </c>
      <c r="B1463" s="377"/>
      <c r="C1463" s="381" t="s">
        <v>1889</v>
      </c>
      <c r="D1463" s="377" t="s">
        <v>20028</v>
      </c>
      <c r="E1463" s="400">
        <v>61.64</v>
      </c>
    </row>
    <row r="1464" spans="1:5" ht="56.25" customHeight="1">
      <c r="A1464" s="377" t="s">
        <v>1890</v>
      </c>
      <c r="B1464" s="377"/>
      <c r="C1464" s="381" t="s">
        <v>1891</v>
      </c>
      <c r="D1464" s="377" t="s">
        <v>20028</v>
      </c>
      <c r="E1464" s="400">
        <v>85.99</v>
      </c>
    </row>
    <row r="1465" spans="1:5" ht="56.25" customHeight="1">
      <c r="A1465" s="377" t="s">
        <v>1892</v>
      </c>
      <c r="B1465" s="377"/>
      <c r="C1465" s="381" t="s">
        <v>1893</v>
      </c>
      <c r="D1465" s="377" t="s">
        <v>20028</v>
      </c>
      <c r="E1465" s="400">
        <v>81.59</v>
      </c>
    </row>
    <row r="1466" spans="1:5" ht="15.75" customHeight="1">
      <c r="A1466" s="377" t="s">
        <v>1894</v>
      </c>
      <c r="B1466" s="377"/>
      <c r="C1466" s="381" t="s">
        <v>1895</v>
      </c>
      <c r="D1466" s="377" t="s">
        <v>20028</v>
      </c>
      <c r="E1466" s="400">
        <v>45.92</v>
      </c>
    </row>
    <row r="1467" spans="1:5" ht="15.75" customHeight="1">
      <c r="A1467" s="377" t="s">
        <v>1896</v>
      </c>
      <c r="B1467" s="377"/>
      <c r="C1467" s="381" t="s">
        <v>1897</v>
      </c>
      <c r="D1467" s="377" t="s">
        <v>20028</v>
      </c>
      <c r="E1467" s="400">
        <v>32.840000000000003</v>
      </c>
    </row>
    <row r="1468" spans="1:5" ht="22.5" customHeight="1">
      <c r="A1468" s="377" t="s">
        <v>1898</v>
      </c>
      <c r="B1468" s="377"/>
      <c r="C1468" s="381" t="s">
        <v>1899</v>
      </c>
      <c r="D1468" s="377" t="s">
        <v>20028</v>
      </c>
      <c r="E1468" s="400">
        <v>46.61</v>
      </c>
    </row>
    <row r="1469" spans="1:5" ht="22.5" customHeight="1">
      <c r="A1469" s="377" t="s">
        <v>1900</v>
      </c>
      <c r="B1469" s="377"/>
      <c r="C1469" s="381" t="s">
        <v>1901</v>
      </c>
      <c r="D1469" s="377" t="s">
        <v>20028</v>
      </c>
      <c r="E1469" s="400">
        <v>46.6</v>
      </c>
    </row>
    <row r="1470" spans="1:5" ht="22.5" customHeight="1">
      <c r="A1470" s="377" t="s">
        <v>1902</v>
      </c>
      <c r="B1470" s="377"/>
      <c r="C1470" s="381" t="s">
        <v>1903</v>
      </c>
      <c r="D1470" s="377" t="s">
        <v>20028</v>
      </c>
      <c r="E1470" s="400">
        <v>47.66</v>
      </c>
    </row>
    <row r="1471" spans="1:5" ht="22.5" customHeight="1">
      <c r="A1471" s="377" t="s">
        <v>1904</v>
      </c>
      <c r="B1471" s="377"/>
      <c r="C1471" s="381" t="s">
        <v>1905</v>
      </c>
      <c r="D1471" s="377" t="s">
        <v>20028</v>
      </c>
      <c r="E1471" s="400">
        <v>36.659999999999997</v>
      </c>
    </row>
    <row r="1472" spans="1:5" ht="22.5" customHeight="1">
      <c r="A1472" s="377" t="s">
        <v>1906</v>
      </c>
      <c r="B1472" s="377"/>
      <c r="C1472" s="381" t="s">
        <v>1907</v>
      </c>
      <c r="D1472" s="377" t="s">
        <v>20028</v>
      </c>
      <c r="E1472" s="400">
        <v>22.22</v>
      </c>
    </row>
    <row r="1473" spans="1:5" ht="22.5" customHeight="1">
      <c r="A1473" s="377" t="s">
        <v>1908</v>
      </c>
      <c r="B1473" s="377"/>
      <c r="C1473" s="381" t="s">
        <v>1909</v>
      </c>
      <c r="D1473" s="377" t="s">
        <v>20028</v>
      </c>
      <c r="E1473" s="400">
        <v>35.979999999999997</v>
      </c>
    </row>
    <row r="1474" spans="1:5" ht="22.5" customHeight="1">
      <c r="A1474" s="377" t="s">
        <v>1910</v>
      </c>
      <c r="B1474" s="377"/>
      <c r="C1474" s="381" t="s">
        <v>1911</v>
      </c>
      <c r="D1474" s="377" t="s">
        <v>20028</v>
      </c>
      <c r="E1474" s="400">
        <v>37.04</v>
      </c>
    </row>
    <row r="1475" spans="1:5" ht="15.75" customHeight="1">
      <c r="A1475" s="377" t="s">
        <v>1912</v>
      </c>
      <c r="B1475" s="377"/>
      <c r="C1475" s="381" t="s">
        <v>1913</v>
      </c>
      <c r="D1475" s="377" t="s">
        <v>20028</v>
      </c>
      <c r="E1475" s="400">
        <v>21.75</v>
      </c>
    </row>
    <row r="1476" spans="1:5" ht="22.5" customHeight="1">
      <c r="A1476" s="377" t="s">
        <v>1914</v>
      </c>
      <c r="B1476" s="377"/>
      <c r="C1476" s="381" t="s">
        <v>1915</v>
      </c>
      <c r="D1476" s="377" t="s">
        <v>20028</v>
      </c>
      <c r="E1476" s="400">
        <v>20.95</v>
      </c>
    </row>
    <row r="1477" spans="1:5" ht="22.5" customHeight="1">
      <c r="A1477" s="377" t="s">
        <v>1916</v>
      </c>
      <c r="B1477" s="377"/>
      <c r="C1477" s="381" t="s">
        <v>1917</v>
      </c>
      <c r="D1477" s="377" t="s">
        <v>20028</v>
      </c>
      <c r="E1477" s="400">
        <v>34.72</v>
      </c>
    </row>
    <row r="1478" spans="1:5" ht="22.5" customHeight="1">
      <c r="A1478" s="377" t="s">
        <v>1918</v>
      </c>
      <c r="B1478" s="377"/>
      <c r="C1478" s="381" t="s">
        <v>20357</v>
      </c>
      <c r="D1478" s="377" t="s">
        <v>20028</v>
      </c>
      <c r="E1478" s="400">
        <v>34.71</v>
      </c>
    </row>
    <row r="1479" spans="1:5" ht="22.5" customHeight="1">
      <c r="A1479" s="377" t="s">
        <v>1919</v>
      </c>
      <c r="B1479" s="377"/>
      <c r="C1479" s="381" t="s">
        <v>20358</v>
      </c>
      <c r="D1479" s="377" t="s">
        <v>20028</v>
      </c>
      <c r="E1479" s="400">
        <v>35.770000000000003</v>
      </c>
    </row>
    <row r="1480" spans="1:5" ht="22.5" customHeight="1">
      <c r="A1480" s="377" t="s">
        <v>1920</v>
      </c>
      <c r="B1480" s="377"/>
      <c r="C1480" s="381" t="s">
        <v>20359</v>
      </c>
      <c r="D1480" s="377" t="s">
        <v>20028</v>
      </c>
      <c r="E1480" s="400">
        <v>60.34</v>
      </c>
    </row>
    <row r="1481" spans="1:5" ht="15.75" customHeight="1">
      <c r="A1481" s="377" t="s">
        <v>1921</v>
      </c>
      <c r="B1481" s="377"/>
      <c r="C1481" s="381" t="s">
        <v>20360</v>
      </c>
      <c r="D1481" s="377" t="s">
        <v>20028</v>
      </c>
      <c r="E1481" s="400">
        <v>61.4</v>
      </c>
    </row>
    <row r="1482" spans="1:5" ht="15.75" customHeight="1">
      <c r="A1482" s="377" t="s">
        <v>1922</v>
      </c>
      <c r="B1482" s="377"/>
      <c r="C1482" s="381" t="s">
        <v>20361</v>
      </c>
      <c r="D1482" s="377" t="s">
        <v>20028</v>
      </c>
      <c r="E1482" s="400">
        <v>48.45</v>
      </c>
    </row>
    <row r="1483" spans="1:5" ht="15.75" customHeight="1">
      <c r="A1483" s="377" t="s">
        <v>1923</v>
      </c>
      <c r="B1483" s="377"/>
      <c r="C1483" s="381" t="s">
        <v>1924</v>
      </c>
      <c r="D1483" s="377" t="s">
        <v>20028</v>
      </c>
      <c r="E1483" s="400">
        <v>49.51</v>
      </c>
    </row>
    <row r="1484" spans="1:5" ht="22.5" customHeight="1">
      <c r="A1484" s="377" t="s">
        <v>1925</v>
      </c>
      <c r="B1484" s="377"/>
      <c r="C1484" s="381" t="s">
        <v>1926</v>
      </c>
      <c r="D1484" s="377" t="s">
        <v>20028</v>
      </c>
      <c r="E1484" s="400">
        <v>10.48</v>
      </c>
    </row>
    <row r="1485" spans="1:5" ht="22.5" customHeight="1">
      <c r="A1485" s="377" t="s">
        <v>2008</v>
      </c>
      <c r="B1485" s="377"/>
      <c r="C1485" s="381" t="s">
        <v>48906</v>
      </c>
      <c r="D1485" s="377" t="s">
        <v>20028</v>
      </c>
      <c r="E1485" s="397">
        <v>5.6</v>
      </c>
    </row>
    <row r="1486" spans="1:5" ht="22.5" customHeight="1">
      <c r="A1486" s="377" t="s">
        <v>1927</v>
      </c>
      <c r="B1486" s="377"/>
      <c r="C1486" s="381" t="s">
        <v>1928</v>
      </c>
      <c r="D1486" s="377" t="s">
        <v>20028</v>
      </c>
      <c r="E1486" s="397">
        <v>8.67</v>
      </c>
    </row>
    <row r="1487" spans="1:5" ht="22.5" customHeight="1">
      <c r="A1487" s="377" t="s">
        <v>1929</v>
      </c>
      <c r="B1487" s="377"/>
      <c r="C1487" s="381" t="s">
        <v>1930</v>
      </c>
      <c r="D1487" s="377" t="s">
        <v>20028</v>
      </c>
      <c r="E1487" s="400">
        <v>13.19</v>
      </c>
    </row>
    <row r="1488" spans="1:5" ht="22.5" customHeight="1">
      <c r="A1488" s="377" t="s">
        <v>1931</v>
      </c>
      <c r="B1488" s="377"/>
      <c r="C1488" s="381" t="s">
        <v>1932</v>
      </c>
      <c r="D1488" s="377" t="s">
        <v>20028</v>
      </c>
      <c r="E1488" s="400">
        <v>25.34</v>
      </c>
    </row>
    <row r="1489" spans="1:5" ht="15.75" customHeight="1">
      <c r="A1489" s="377" t="s">
        <v>1935</v>
      </c>
      <c r="B1489" s="377"/>
      <c r="C1489" s="381" t="s">
        <v>1936</v>
      </c>
      <c r="D1489" s="377" t="s">
        <v>20028</v>
      </c>
      <c r="E1489" s="400">
        <v>22.21</v>
      </c>
    </row>
    <row r="1490" spans="1:5" ht="22.5" customHeight="1">
      <c r="A1490" s="377" t="s">
        <v>1937</v>
      </c>
      <c r="B1490" s="377"/>
      <c r="C1490" s="381" t="s">
        <v>1938</v>
      </c>
      <c r="D1490" s="377" t="s">
        <v>20028</v>
      </c>
      <c r="E1490" s="400">
        <v>37.03</v>
      </c>
    </row>
    <row r="1491" spans="1:5" ht="22.5" customHeight="1">
      <c r="A1491" s="377" t="s">
        <v>1939</v>
      </c>
      <c r="B1491" s="377"/>
      <c r="C1491" s="381" t="s">
        <v>1940</v>
      </c>
      <c r="D1491" s="377" t="s">
        <v>20028</v>
      </c>
      <c r="E1491" s="400">
        <v>40.770000000000003</v>
      </c>
    </row>
    <row r="1492" spans="1:5" ht="22.5" customHeight="1">
      <c r="A1492" s="377" t="s">
        <v>1941</v>
      </c>
      <c r="B1492" s="377"/>
      <c r="C1492" s="381" t="s">
        <v>1942</v>
      </c>
      <c r="D1492" s="377" t="s">
        <v>20028</v>
      </c>
      <c r="E1492" s="400">
        <v>68.22</v>
      </c>
    </row>
    <row r="1493" spans="1:5" ht="22.5" customHeight="1">
      <c r="A1493" s="377" t="s">
        <v>1943</v>
      </c>
      <c r="B1493" s="377"/>
      <c r="C1493" s="381" t="s">
        <v>1944</v>
      </c>
      <c r="D1493" s="377" t="s">
        <v>20028</v>
      </c>
      <c r="E1493" s="400">
        <v>71.959999999999994</v>
      </c>
    </row>
    <row r="1494" spans="1:5" ht="22.5" customHeight="1">
      <c r="A1494" s="377" t="s">
        <v>1945</v>
      </c>
      <c r="B1494" s="377"/>
      <c r="C1494" s="381" t="s">
        <v>1946</v>
      </c>
      <c r="D1494" s="377" t="s">
        <v>20028</v>
      </c>
      <c r="E1494" s="400">
        <v>23.27</v>
      </c>
    </row>
    <row r="1495" spans="1:5" ht="22.5" customHeight="1">
      <c r="A1495" s="377" t="s">
        <v>1947</v>
      </c>
      <c r="B1495" s="377"/>
      <c r="C1495" s="381" t="s">
        <v>1948</v>
      </c>
      <c r="D1495" s="377" t="s">
        <v>20028</v>
      </c>
      <c r="E1495" s="400">
        <v>23.61</v>
      </c>
    </row>
    <row r="1496" spans="1:5" ht="22.5" customHeight="1">
      <c r="A1496" s="377" t="s">
        <v>1953</v>
      </c>
      <c r="B1496" s="377"/>
      <c r="C1496" s="381" t="s">
        <v>1954</v>
      </c>
      <c r="D1496" s="377" t="s">
        <v>20028</v>
      </c>
      <c r="E1496" s="400">
        <v>54.46</v>
      </c>
    </row>
    <row r="1497" spans="1:5" ht="22.5" customHeight="1">
      <c r="A1497" s="377" t="s">
        <v>1969</v>
      </c>
      <c r="B1497" s="377"/>
      <c r="C1497" s="381" t="s">
        <v>1970</v>
      </c>
      <c r="D1497" s="377" t="s">
        <v>20028</v>
      </c>
      <c r="E1497" s="400">
        <v>34.909999999999997</v>
      </c>
    </row>
    <row r="1498" spans="1:5" ht="22.5" customHeight="1">
      <c r="A1498" s="377" t="s">
        <v>1971</v>
      </c>
      <c r="B1498" s="377"/>
      <c r="C1498" s="381" t="s">
        <v>1972</v>
      </c>
      <c r="D1498" s="377" t="s">
        <v>20028</v>
      </c>
      <c r="E1498" s="400">
        <v>26.17</v>
      </c>
    </row>
    <row r="1499" spans="1:5" ht="22.5" customHeight="1">
      <c r="A1499" s="377" t="s">
        <v>1975</v>
      </c>
      <c r="B1499" s="377"/>
      <c r="C1499" s="381" t="s">
        <v>1976</v>
      </c>
      <c r="D1499" s="377" t="s">
        <v>20028</v>
      </c>
      <c r="E1499" s="400">
        <v>29.84</v>
      </c>
    </row>
    <row r="1500" spans="1:5" ht="22.5" customHeight="1">
      <c r="A1500" s="377" t="s">
        <v>1979</v>
      </c>
      <c r="B1500" s="377"/>
      <c r="C1500" s="381" t="s">
        <v>1980</v>
      </c>
      <c r="D1500" s="377" t="s">
        <v>20028</v>
      </c>
      <c r="E1500" s="397">
        <v>1.4</v>
      </c>
    </row>
    <row r="1501" spans="1:5" ht="22.5" customHeight="1">
      <c r="A1501" s="377" t="s">
        <v>1981</v>
      </c>
      <c r="B1501" s="377"/>
      <c r="C1501" s="381" t="s">
        <v>1982</v>
      </c>
      <c r="D1501" s="377" t="s">
        <v>20028</v>
      </c>
      <c r="E1501" s="397">
        <v>1.63</v>
      </c>
    </row>
    <row r="1502" spans="1:5" ht="22.5" customHeight="1">
      <c r="A1502" s="377" t="s">
        <v>1983</v>
      </c>
      <c r="B1502" s="377"/>
      <c r="C1502" s="381" t="s">
        <v>1984</v>
      </c>
      <c r="D1502" s="377" t="s">
        <v>20028</v>
      </c>
      <c r="E1502" s="400">
        <v>23.99</v>
      </c>
    </row>
    <row r="1503" spans="1:5" ht="22.5" customHeight="1">
      <c r="A1503" s="377" t="s">
        <v>1985</v>
      </c>
      <c r="B1503" s="377"/>
      <c r="C1503" s="381" t="s">
        <v>1986</v>
      </c>
      <c r="D1503" s="377" t="s">
        <v>20028</v>
      </c>
      <c r="E1503" s="400">
        <v>27.81</v>
      </c>
    </row>
    <row r="1504" spans="1:5" ht="15.75" customHeight="1">
      <c r="A1504" s="377" t="s">
        <v>1987</v>
      </c>
      <c r="B1504" s="377"/>
      <c r="C1504" s="381" t="s">
        <v>1988</v>
      </c>
      <c r="D1504" s="377" t="s">
        <v>20028</v>
      </c>
      <c r="E1504" s="400">
        <v>13.37</v>
      </c>
    </row>
    <row r="1505" spans="1:5" ht="15.75" customHeight="1">
      <c r="A1505" s="377" t="s">
        <v>1989</v>
      </c>
      <c r="B1505" s="377"/>
      <c r="C1505" s="381" t="s">
        <v>1990</v>
      </c>
      <c r="D1505" s="377" t="s">
        <v>20028</v>
      </c>
      <c r="E1505" s="400">
        <v>12.1</v>
      </c>
    </row>
    <row r="1506" spans="1:5" ht="15.75" customHeight="1">
      <c r="A1506" s="377" t="s">
        <v>1991</v>
      </c>
      <c r="B1506" s="377"/>
      <c r="C1506" s="381" t="s">
        <v>1992</v>
      </c>
      <c r="D1506" s="377" t="s">
        <v>20028</v>
      </c>
      <c r="E1506" s="400">
        <v>16.489999999999998</v>
      </c>
    </row>
    <row r="1507" spans="1:5" ht="15.75" customHeight="1">
      <c r="A1507" s="377" t="s">
        <v>1999</v>
      </c>
      <c r="B1507" s="377"/>
      <c r="C1507" s="381" t="s">
        <v>2000</v>
      </c>
      <c r="D1507" s="377" t="s">
        <v>20028</v>
      </c>
      <c r="E1507" s="400">
        <v>12.9</v>
      </c>
    </row>
    <row r="1508" spans="1:5" ht="15.75" customHeight="1">
      <c r="A1508" s="377" t="s">
        <v>2001</v>
      </c>
      <c r="B1508" s="377"/>
      <c r="C1508" s="381" t="s">
        <v>2002</v>
      </c>
      <c r="D1508" s="377" t="s">
        <v>20028</v>
      </c>
      <c r="E1508" s="400">
        <v>13.36</v>
      </c>
    </row>
    <row r="1509" spans="1:5" ht="15.75" customHeight="1">
      <c r="A1509" s="377" t="s">
        <v>2003</v>
      </c>
      <c r="B1509" s="377"/>
      <c r="C1509" s="381" t="s">
        <v>2004</v>
      </c>
      <c r="D1509" s="377" t="s">
        <v>20028</v>
      </c>
      <c r="E1509" s="400">
        <v>14.42</v>
      </c>
    </row>
    <row r="1510" spans="1:5" ht="15.75" customHeight="1">
      <c r="A1510" s="377" t="s">
        <v>2005</v>
      </c>
      <c r="B1510" s="377"/>
      <c r="C1510" s="381" t="s">
        <v>2006</v>
      </c>
      <c r="D1510" s="377" t="s">
        <v>20028</v>
      </c>
      <c r="E1510" s="400">
        <v>14.76</v>
      </c>
    </row>
    <row r="1511" spans="1:5" ht="15.75" customHeight="1">
      <c r="A1511" s="377" t="s">
        <v>2007</v>
      </c>
      <c r="B1511" s="377"/>
      <c r="C1511" s="381" t="s">
        <v>20362</v>
      </c>
      <c r="D1511" s="377" t="s">
        <v>20028</v>
      </c>
      <c r="E1511" s="400">
        <v>45.61</v>
      </c>
    </row>
    <row r="1512" spans="1:5" ht="15.75" customHeight="1">
      <c r="A1512" s="377" t="s">
        <v>2009</v>
      </c>
      <c r="B1512" s="377"/>
      <c r="C1512" s="381" t="s">
        <v>2010</v>
      </c>
      <c r="D1512" s="377" t="s">
        <v>20028</v>
      </c>
      <c r="E1512" s="397">
        <v>3.71</v>
      </c>
    </row>
    <row r="1513" spans="1:5" ht="15.75" customHeight="1">
      <c r="A1513" s="377" t="s">
        <v>2011</v>
      </c>
      <c r="B1513" s="377"/>
      <c r="C1513" s="381" t="s">
        <v>2012</v>
      </c>
      <c r="D1513" s="377" t="s">
        <v>20028</v>
      </c>
      <c r="E1513" s="397">
        <v>4.29</v>
      </c>
    </row>
    <row r="1514" spans="1:5" ht="22.5" customHeight="1">
      <c r="A1514" s="377" t="s">
        <v>2013</v>
      </c>
      <c r="B1514" s="377"/>
      <c r="C1514" s="381" t="s">
        <v>2014</v>
      </c>
      <c r="D1514" s="377" t="s">
        <v>20028</v>
      </c>
      <c r="E1514" s="397">
        <v>4.66</v>
      </c>
    </row>
    <row r="1515" spans="1:5" ht="22.5" customHeight="1">
      <c r="A1515" s="377" t="s">
        <v>2015</v>
      </c>
      <c r="B1515" s="377"/>
      <c r="C1515" s="381" t="s">
        <v>2016</v>
      </c>
      <c r="D1515" s="377" t="s">
        <v>20028</v>
      </c>
      <c r="E1515" s="397">
        <v>3.89</v>
      </c>
    </row>
    <row r="1516" spans="1:5" ht="22.5" customHeight="1">
      <c r="A1516" s="377" t="s">
        <v>2017</v>
      </c>
      <c r="B1516" s="377"/>
      <c r="C1516" s="381" t="s">
        <v>2018</v>
      </c>
      <c r="D1516" s="377" t="s">
        <v>20028</v>
      </c>
      <c r="E1516" s="397">
        <v>5.87</v>
      </c>
    </row>
    <row r="1517" spans="1:5" ht="22.5" customHeight="1">
      <c r="A1517" s="377" t="s">
        <v>2019</v>
      </c>
      <c r="B1517" s="377"/>
      <c r="C1517" s="381" t="s">
        <v>2020</v>
      </c>
      <c r="D1517" s="377" t="s">
        <v>20028</v>
      </c>
      <c r="E1517" s="397">
        <v>5.67</v>
      </c>
    </row>
    <row r="1518" spans="1:5" ht="33.75" customHeight="1">
      <c r="A1518" s="377" t="s">
        <v>2021</v>
      </c>
      <c r="B1518" s="377"/>
      <c r="C1518" s="381" t="s">
        <v>2022</v>
      </c>
      <c r="D1518" s="377" t="s">
        <v>20028</v>
      </c>
      <c r="E1518" s="397">
        <v>5.92</v>
      </c>
    </row>
    <row r="1519" spans="1:5" ht="33.75" customHeight="1">
      <c r="A1519" s="377" t="s">
        <v>2023</v>
      </c>
      <c r="B1519" s="377"/>
      <c r="C1519" s="381" t="s">
        <v>2024</v>
      </c>
      <c r="D1519" s="377" t="s">
        <v>20028</v>
      </c>
      <c r="E1519" s="397">
        <v>6.07</v>
      </c>
    </row>
    <row r="1520" spans="1:5" ht="33.75" customHeight="1">
      <c r="A1520" s="377" t="s">
        <v>2025</v>
      </c>
      <c r="B1520" s="377"/>
      <c r="C1520" s="381" t="s">
        <v>2026</v>
      </c>
      <c r="D1520" s="377" t="s">
        <v>20028</v>
      </c>
      <c r="E1520" s="397">
        <v>4.96</v>
      </c>
    </row>
    <row r="1521" spans="1:5" ht="33.75" customHeight="1">
      <c r="A1521" s="377" t="s">
        <v>2027</v>
      </c>
      <c r="B1521" s="377"/>
      <c r="C1521" s="381" t="s">
        <v>2028</v>
      </c>
      <c r="D1521" s="377" t="s">
        <v>20028</v>
      </c>
      <c r="E1521" s="397">
        <v>7.32</v>
      </c>
    </row>
    <row r="1522" spans="1:5" ht="33.75" customHeight="1">
      <c r="A1522" s="398">
        <v>8923</v>
      </c>
      <c r="B1522" s="399"/>
      <c r="C1522" s="382" t="s">
        <v>20363</v>
      </c>
      <c r="D1522" s="378"/>
      <c r="E1522" s="378"/>
    </row>
    <row r="1523" spans="1:5" ht="33.75" customHeight="1">
      <c r="A1523" s="377" t="s">
        <v>2146</v>
      </c>
      <c r="B1523" s="377"/>
      <c r="C1523" s="381" t="s">
        <v>2147</v>
      </c>
      <c r="D1523" s="377" t="s">
        <v>139</v>
      </c>
      <c r="E1523" s="400">
        <v>12.34</v>
      </c>
    </row>
    <row r="1524" spans="1:5" ht="33.75" customHeight="1">
      <c r="A1524" s="398">
        <v>8924</v>
      </c>
      <c r="B1524" s="399"/>
      <c r="C1524" s="382" t="s">
        <v>20364</v>
      </c>
      <c r="D1524" s="378"/>
      <c r="E1524" s="378"/>
    </row>
    <row r="1525" spans="1:5" ht="33.75" customHeight="1">
      <c r="A1525" s="377" t="s">
        <v>1450</v>
      </c>
      <c r="B1525" s="377"/>
      <c r="C1525" s="381" t="s">
        <v>1451</v>
      </c>
      <c r="D1525" s="377" t="s">
        <v>20028</v>
      </c>
      <c r="E1525" s="400">
        <v>31.65</v>
      </c>
    </row>
    <row r="1526" spans="1:5" ht="33.75" customHeight="1">
      <c r="A1526" s="377" t="s">
        <v>1452</v>
      </c>
      <c r="B1526" s="377"/>
      <c r="C1526" s="381" t="s">
        <v>1453</v>
      </c>
      <c r="D1526" s="377" t="s">
        <v>20028</v>
      </c>
      <c r="E1526" s="400">
        <v>52.88</v>
      </c>
    </row>
    <row r="1527" spans="1:5" ht="33.75" customHeight="1">
      <c r="A1527" s="377" t="s">
        <v>1454</v>
      </c>
      <c r="B1527" s="377"/>
      <c r="C1527" s="381" t="s">
        <v>1455</v>
      </c>
      <c r="D1527" s="377" t="s">
        <v>20028</v>
      </c>
      <c r="E1527" s="400">
        <v>42.98</v>
      </c>
    </row>
    <row r="1528" spans="1:5" ht="33.75" customHeight="1">
      <c r="A1528" s="377" t="s">
        <v>1456</v>
      </c>
      <c r="B1528" s="377"/>
      <c r="C1528" s="381" t="s">
        <v>1457</v>
      </c>
      <c r="D1528" s="377" t="s">
        <v>20028</v>
      </c>
      <c r="E1528" s="400">
        <v>68.75</v>
      </c>
    </row>
    <row r="1529" spans="1:5" ht="33.75" customHeight="1">
      <c r="A1529" s="377" t="s">
        <v>1458</v>
      </c>
      <c r="B1529" s="377"/>
      <c r="C1529" s="381" t="s">
        <v>1459</v>
      </c>
      <c r="D1529" s="377" t="s">
        <v>20028</v>
      </c>
      <c r="E1529" s="400">
        <v>27.77</v>
      </c>
    </row>
    <row r="1530" spans="1:5" ht="22.5" customHeight="1">
      <c r="A1530" s="377" t="s">
        <v>1460</v>
      </c>
      <c r="B1530" s="377"/>
      <c r="C1530" s="381" t="s">
        <v>1461</v>
      </c>
      <c r="D1530" s="377" t="s">
        <v>20028</v>
      </c>
      <c r="E1530" s="400">
        <v>14.25</v>
      </c>
    </row>
    <row r="1531" spans="1:5" ht="22.5" customHeight="1">
      <c r="A1531" s="377" t="s">
        <v>1462</v>
      </c>
      <c r="B1531" s="377"/>
      <c r="C1531" s="381" t="s">
        <v>1463</v>
      </c>
      <c r="D1531" s="377" t="s">
        <v>20028</v>
      </c>
      <c r="E1531" s="400">
        <v>35.479999999999997</v>
      </c>
    </row>
    <row r="1532" spans="1:5" ht="22.5" customHeight="1">
      <c r="A1532" s="377" t="s">
        <v>1464</v>
      </c>
      <c r="B1532" s="377"/>
      <c r="C1532" s="381" t="s">
        <v>1465</v>
      </c>
      <c r="D1532" s="377" t="s">
        <v>20028</v>
      </c>
      <c r="E1532" s="400">
        <v>25.58</v>
      </c>
    </row>
    <row r="1533" spans="1:5" ht="22.5" customHeight="1">
      <c r="A1533" s="377" t="s">
        <v>1466</v>
      </c>
      <c r="B1533" s="377"/>
      <c r="C1533" s="381" t="s">
        <v>1467</v>
      </c>
      <c r="D1533" s="377" t="s">
        <v>20028</v>
      </c>
      <c r="E1533" s="400">
        <v>51.35</v>
      </c>
    </row>
    <row r="1534" spans="1:5" ht="22.5" customHeight="1">
      <c r="A1534" s="377" t="s">
        <v>1468</v>
      </c>
      <c r="B1534" s="377"/>
      <c r="C1534" s="381" t="s">
        <v>1469</v>
      </c>
      <c r="D1534" s="377" t="s">
        <v>20028</v>
      </c>
      <c r="E1534" s="400">
        <v>10.37</v>
      </c>
    </row>
    <row r="1535" spans="1:5" ht="22.5" customHeight="1">
      <c r="A1535" s="377" t="s">
        <v>1470</v>
      </c>
      <c r="B1535" s="377"/>
      <c r="C1535" s="381" t="s">
        <v>1471</v>
      </c>
      <c r="D1535" s="377" t="s">
        <v>20028</v>
      </c>
      <c r="E1535" s="400">
        <v>33.979999999999997</v>
      </c>
    </row>
    <row r="1536" spans="1:5" ht="22.5" customHeight="1">
      <c r="A1536" s="377" t="s">
        <v>1472</v>
      </c>
      <c r="B1536" s="377"/>
      <c r="C1536" s="381" t="s">
        <v>1473</v>
      </c>
      <c r="D1536" s="377" t="s">
        <v>20028</v>
      </c>
      <c r="E1536" s="400">
        <v>58.33</v>
      </c>
    </row>
    <row r="1537" spans="1:5" ht="22.5" customHeight="1">
      <c r="A1537" s="377" t="s">
        <v>1474</v>
      </c>
      <c r="B1537" s="377"/>
      <c r="C1537" s="381" t="s">
        <v>1475</v>
      </c>
      <c r="D1537" s="377" t="s">
        <v>20028</v>
      </c>
      <c r="E1537" s="400">
        <v>47.54</v>
      </c>
    </row>
    <row r="1538" spans="1:5" ht="22.5" customHeight="1">
      <c r="A1538" s="377" t="s">
        <v>1476</v>
      </c>
      <c r="B1538" s="377"/>
      <c r="C1538" s="381" t="s">
        <v>1477</v>
      </c>
      <c r="D1538" s="377" t="s">
        <v>20028</v>
      </c>
      <c r="E1538" s="400">
        <v>75.75</v>
      </c>
    </row>
    <row r="1539" spans="1:5" ht="22.5" customHeight="1">
      <c r="A1539" s="377" t="s">
        <v>1478</v>
      </c>
      <c r="B1539" s="377"/>
      <c r="C1539" s="381" t="s">
        <v>1479</v>
      </c>
      <c r="D1539" s="377" t="s">
        <v>20028</v>
      </c>
      <c r="E1539" s="400">
        <v>29.7</v>
      </c>
    </row>
    <row r="1540" spans="1:5" ht="15.75" customHeight="1">
      <c r="A1540" s="377" t="s">
        <v>1480</v>
      </c>
      <c r="B1540" s="377"/>
      <c r="C1540" s="381" t="s">
        <v>1481</v>
      </c>
      <c r="D1540" s="377" t="s">
        <v>20028</v>
      </c>
      <c r="E1540" s="400">
        <v>16.579999999999998</v>
      </c>
    </row>
    <row r="1541" spans="1:5" ht="15.75" customHeight="1">
      <c r="A1541" s="377" t="s">
        <v>1482</v>
      </c>
      <c r="B1541" s="377"/>
      <c r="C1541" s="381" t="s">
        <v>1483</v>
      </c>
      <c r="D1541" s="377" t="s">
        <v>20028</v>
      </c>
      <c r="E1541" s="400">
        <v>40.93</v>
      </c>
    </row>
    <row r="1542" spans="1:5" ht="15.75" customHeight="1">
      <c r="A1542" s="377" t="s">
        <v>1484</v>
      </c>
      <c r="B1542" s="377"/>
      <c r="C1542" s="381" t="s">
        <v>1485</v>
      </c>
      <c r="D1542" s="377" t="s">
        <v>20028</v>
      </c>
      <c r="E1542" s="400">
        <v>30.14</v>
      </c>
    </row>
    <row r="1543" spans="1:5" ht="45" customHeight="1">
      <c r="A1543" s="377" t="s">
        <v>1486</v>
      </c>
      <c r="B1543" s="377"/>
      <c r="C1543" s="381" t="s">
        <v>1487</v>
      </c>
      <c r="D1543" s="377" t="s">
        <v>20028</v>
      </c>
      <c r="E1543" s="400">
        <v>58.35</v>
      </c>
    </row>
    <row r="1544" spans="1:5" ht="45" customHeight="1">
      <c r="A1544" s="377" t="s">
        <v>1488</v>
      </c>
      <c r="B1544" s="377"/>
      <c r="C1544" s="381" t="s">
        <v>1489</v>
      </c>
      <c r="D1544" s="377" t="s">
        <v>20028</v>
      </c>
      <c r="E1544" s="400">
        <v>12.3</v>
      </c>
    </row>
    <row r="1545" spans="1:5" ht="45" customHeight="1">
      <c r="A1545" s="377" t="s">
        <v>1490</v>
      </c>
      <c r="B1545" s="377"/>
      <c r="C1545" s="381" t="s">
        <v>1491</v>
      </c>
      <c r="D1545" s="377" t="s">
        <v>20028</v>
      </c>
      <c r="E1545" s="400">
        <v>31.65</v>
      </c>
    </row>
    <row r="1546" spans="1:5" ht="33.75" customHeight="1">
      <c r="A1546" s="377" t="s">
        <v>1492</v>
      </c>
      <c r="B1546" s="377"/>
      <c r="C1546" s="381" t="s">
        <v>1493</v>
      </c>
      <c r="D1546" s="377" t="s">
        <v>20028</v>
      </c>
      <c r="E1546" s="400">
        <v>52.88</v>
      </c>
    </row>
    <row r="1547" spans="1:5" ht="33.75" customHeight="1">
      <c r="A1547" s="377" t="s">
        <v>1494</v>
      </c>
      <c r="B1547" s="377"/>
      <c r="C1547" s="381" t="s">
        <v>1495</v>
      </c>
      <c r="D1547" s="377" t="s">
        <v>20028</v>
      </c>
      <c r="E1547" s="400">
        <v>42.98</v>
      </c>
    </row>
    <row r="1548" spans="1:5" ht="22.5" customHeight="1">
      <c r="A1548" s="377" t="s">
        <v>1496</v>
      </c>
      <c r="B1548" s="377"/>
      <c r="C1548" s="381" t="s">
        <v>1497</v>
      </c>
      <c r="D1548" s="377" t="s">
        <v>20028</v>
      </c>
      <c r="E1548" s="400">
        <v>68.75</v>
      </c>
    </row>
    <row r="1549" spans="1:5" ht="45" customHeight="1">
      <c r="A1549" s="377" t="s">
        <v>1498</v>
      </c>
      <c r="B1549" s="377"/>
      <c r="C1549" s="381" t="s">
        <v>1499</v>
      </c>
      <c r="D1549" s="377" t="s">
        <v>20028</v>
      </c>
      <c r="E1549" s="400">
        <v>27.77</v>
      </c>
    </row>
    <row r="1550" spans="1:5" ht="45" customHeight="1">
      <c r="A1550" s="377" t="s">
        <v>1500</v>
      </c>
      <c r="B1550" s="377"/>
      <c r="C1550" s="381" t="s">
        <v>1501</v>
      </c>
      <c r="D1550" s="377" t="s">
        <v>20028</v>
      </c>
      <c r="E1550" s="400">
        <v>33.979999999999997</v>
      </c>
    </row>
    <row r="1551" spans="1:5" ht="45" customHeight="1">
      <c r="A1551" s="377" t="s">
        <v>1502</v>
      </c>
      <c r="B1551" s="377"/>
      <c r="C1551" s="381" t="s">
        <v>1503</v>
      </c>
      <c r="D1551" s="377" t="s">
        <v>20028</v>
      </c>
      <c r="E1551" s="400">
        <v>58.33</v>
      </c>
    </row>
    <row r="1552" spans="1:5" ht="45" customHeight="1">
      <c r="A1552" s="377" t="s">
        <v>1504</v>
      </c>
      <c r="B1552" s="377"/>
      <c r="C1552" s="381" t="s">
        <v>1505</v>
      </c>
      <c r="D1552" s="377" t="s">
        <v>20028</v>
      </c>
      <c r="E1552" s="400">
        <v>47.54</v>
      </c>
    </row>
    <row r="1553" spans="1:5" ht="45" customHeight="1">
      <c r="A1553" s="377" t="s">
        <v>1506</v>
      </c>
      <c r="B1553" s="377"/>
      <c r="C1553" s="381" t="s">
        <v>1507</v>
      </c>
      <c r="D1553" s="377" t="s">
        <v>20028</v>
      </c>
      <c r="E1553" s="400">
        <v>75.75</v>
      </c>
    </row>
    <row r="1554" spans="1:5" ht="45" customHeight="1">
      <c r="A1554" s="377" t="s">
        <v>1508</v>
      </c>
      <c r="B1554" s="377"/>
      <c r="C1554" s="381" t="s">
        <v>1509</v>
      </c>
      <c r="D1554" s="377" t="s">
        <v>20028</v>
      </c>
      <c r="E1554" s="400">
        <v>29.7</v>
      </c>
    </row>
    <row r="1555" spans="1:5" ht="78.75" customHeight="1">
      <c r="A1555" s="377" t="s">
        <v>1510</v>
      </c>
      <c r="B1555" s="377"/>
      <c r="C1555" s="381" t="s">
        <v>1511</v>
      </c>
      <c r="D1555" s="377" t="s">
        <v>20028</v>
      </c>
      <c r="E1555" s="400">
        <v>33.979999999999997</v>
      </c>
    </row>
    <row r="1556" spans="1:5" ht="45" customHeight="1">
      <c r="A1556" s="377" t="s">
        <v>1512</v>
      </c>
      <c r="B1556" s="377"/>
      <c r="C1556" s="381" t="s">
        <v>1513</v>
      </c>
      <c r="D1556" s="377" t="s">
        <v>20028</v>
      </c>
      <c r="E1556" s="400">
        <v>58.33</v>
      </c>
    </row>
    <row r="1557" spans="1:5" ht="45" customHeight="1">
      <c r="A1557" s="377" t="s">
        <v>1514</v>
      </c>
      <c r="B1557" s="377"/>
      <c r="C1557" s="381" t="s">
        <v>1515</v>
      </c>
      <c r="D1557" s="377" t="s">
        <v>20028</v>
      </c>
      <c r="E1557" s="400">
        <v>47.54</v>
      </c>
    </row>
    <row r="1558" spans="1:5" ht="45" customHeight="1">
      <c r="A1558" s="377" t="s">
        <v>1516</v>
      </c>
      <c r="B1558" s="377"/>
      <c r="C1558" s="381" t="s">
        <v>1517</v>
      </c>
      <c r="D1558" s="377" t="s">
        <v>20028</v>
      </c>
      <c r="E1558" s="400">
        <v>75.75</v>
      </c>
    </row>
    <row r="1559" spans="1:5" ht="45" customHeight="1">
      <c r="A1559" s="377" t="s">
        <v>1518</v>
      </c>
      <c r="B1559" s="377"/>
      <c r="C1559" s="381" t="s">
        <v>1519</v>
      </c>
      <c r="D1559" s="377" t="s">
        <v>20028</v>
      </c>
      <c r="E1559" s="400">
        <v>29.7</v>
      </c>
    </row>
    <row r="1560" spans="1:5" ht="45" customHeight="1">
      <c r="A1560" s="377" t="s">
        <v>1520</v>
      </c>
      <c r="B1560" s="377"/>
      <c r="C1560" s="381" t="s">
        <v>1521</v>
      </c>
      <c r="D1560" s="377" t="s">
        <v>20028</v>
      </c>
      <c r="E1560" s="400">
        <v>33.979999999999997</v>
      </c>
    </row>
    <row r="1561" spans="1:5" ht="45" customHeight="1">
      <c r="A1561" s="377" t="s">
        <v>1522</v>
      </c>
      <c r="B1561" s="377"/>
      <c r="C1561" s="381" t="s">
        <v>1523</v>
      </c>
      <c r="D1561" s="377" t="s">
        <v>20028</v>
      </c>
      <c r="E1561" s="400">
        <v>58.33</v>
      </c>
    </row>
    <row r="1562" spans="1:5" ht="45" customHeight="1">
      <c r="A1562" s="377" t="s">
        <v>1524</v>
      </c>
      <c r="B1562" s="377"/>
      <c r="C1562" s="381" t="s">
        <v>1525</v>
      </c>
      <c r="D1562" s="377" t="s">
        <v>20028</v>
      </c>
      <c r="E1562" s="400">
        <v>47.54</v>
      </c>
    </row>
    <row r="1563" spans="1:5" ht="45" customHeight="1">
      <c r="A1563" s="377" t="s">
        <v>1526</v>
      </c>
      <c r="B1563" s="377"/>
      <c r="C1563" s="381" t="s">
        <v>1527</v>
      </c>
      <c r="D1563" s="377" t="s">
        <v>20028</v>
      </c>
      <c r="E1563" s="400">
        <v>75.75</v>
      </c>
    </row>
    <row r="1564" spans="1:5" ht="45" customHeight="1">
      <c r="A1564" s="377" t="s">
        <v>1528</v>
      </c>
      <c r="B1564" s="377"/>
      <c r="C1564" s="381" t="s">
        <v>1529</v>
      </c>
      <c r="D1564" s="377" t="s">
        <v>20028</v>
      </c>
      <c r="E1564" s="400">
        <v>29.7</v>
      </c>
    </row>
    <row r="1565" spans="1:5" ht="56.25" customHeight="1">
      <c r="A1565" s="377" t="s">
        <v>1530</v>
      </c>
      <c r="B1565" s="377"/>
      <c r="C1565" s="381" t="s">
        <v>1531</v>
      </c>
      <c r="D1565" s="377" t="s">
        <v>20028</v>
      </c>
      <c r="E1565" s="400">
        <v>36.31</v>
      </c>
    </row>
    <row r="1566" spans="1:5" ht="45" customHeight="1">
      <c r="A1566" s="377" t="s">
        <v>1532</v>
      </c>
      <c r="B1566" s="377"/>
      <c r="C1566" s="381" t="s">
        <v>1533</v>
      </c>
      <c r="D1566" s="377" t="s">
        <v>20028</v>
      </c>
      <c r="E1566" s="400">
        <v>63.78</v>
      </c>
    </row>
    <row r="1567" spans="1:5" ht="45" customHeight="1">
      <c r="A1567" s="377" t="s">
        <v>1534</v>
      </c>
      <c r="B1567" s="377"/>
      <c r="C1567" s="381" t="s">
        <v>1535</v>
      </c>
      <c r="D1567" s="377" t="s">
        <v>20028</v>
      </c>
      <c r="E1567" s="400">
        <v>52.1</v>
      </c>
    </row>
    <row r="1568" spans="1:5" ht="45" customHeight="1">
      <c r="A1568" s="377" t="s">
        <v>1536</v>
      </c>
      <c r="B1568" s="377"/>
      <c r="C1568" s="381" t="s">
        <v>1537</v>
      </c>
      <c r="D1568" s="377" t="s">
        <v>20028</v>
      </c>
      <c r="E1568" s="400">
        <v>82.75</v>
      </c>
    </row>
    <row r="1569" spans="1:5" ht="15" customHeight="1">
      <c r="A1569" s="377" t="s">
        <v>1538</v>
      </c>
      <c r="B1569" s="377"/>
      <c r="C1569" s="381" t="s">
        <v>1539</v>
      </c>
      <c r="D1569" s="377" t="s">
        <v>20028</v>
      </c>
      <c r="E1569" s="400">
        <v>31.63</v>
      </c>
    </row>
    <row r="1570" spans="1:5" ht="45" customHeight="1">
      <c r="A1570" s="377" t="s">
        <v>1540</v>
      </c>
      <c r="B1570" s="377"/>
      <c r="C1570" s="381" t="s">
        <v>1541</v>
      </c>
      <c r="D1570" s="377" t="s">
        <v>20028</v>
      </c>
      <c r="E1570" s="400">
        <v>18.91</v>
      </c>
    </row>
    <row r="1571" spans="1:5" ht="45" customHeight="1">
      <c r="A1571" s="377" t="s">
        <v>1542</v>
      </c>
      <c r="B1571" s="377"/>
      <c r="C1571" s="381" t="s">
        <v>1543</v>
      </c>
      <c r="D1571" s="377" t="s">
        <v>20028</v>
      </c>
      <c r="E1571" s="400">
        <v>46.38</v>
      </c>
    </row>
    <row r="1572" spans="1:5" ht="15.75" customHeight="1">
      <c r="A1572" s="377" t="s">
        <v>1544</v>
      </c>
      <c r="B1572" s="377"/>
      <c r="C1572" s="381" t="s">
        <v>1545</v>
      </c>
      <c r="D1572" s="377" t="s">
        <v>20028</v>
      </c>
      <c r="E1572" s="400">
        <v>34.700000000000003</v>
      </c>
    </row>
    <row r="1573" spans="1:5" ht="22.5" customHeight="1">
      <c r="A1573" s="377" t="s">
        <v>1546</v>
      </c>
      <c r="B1573" s="377"/>
      <c r="C1573" s="381" t="s">
        <v>1547</v>
      </c>
      <c r="D1573" s="377" t="s">
        <v>20028</v>
      </c>
      <c r="E1573" s="400">
        <v>65.349999999999994</v>
      </c>
    </row>
    <row r="1574" spans="1:5" ht="22.5" customHeight="1">
      <c r="A1574" s="377" t="s">
        <v>1548</v>
      </c>
      <c r="B1574" s="377"/>
      <c r="C1574" s="381" t="s">
        <v>20365</v>
      </c>
      <c r="D1574" s="377" t="s">
        <v>20028</v>
      </c>
      <c r="E1574" s="400">
        <v>14.23</v>
      </c>
    </row>
    <row r="1575" spans="1:5" ht="15.75" customHeight="1">
      <c r="A1575" s="377" t="s">
        <v>1549</v>
      </c>
      <c r="B1575" s="377"/>
      <c r="C1575" s="381" t="s">
        <v>1550</v>
      </c>
      <c r="D1575" s="377" t="s">
        <v>20028</v>
      </c>
      <c r="E1575" s="400">
        <v>36.31</v>
      </c>
    </row>
    <row r="1576" spans="1:5" ht="15.75" customHeight="1">
      <c r="A1576" s="377" t="s">
        <v>1551</v>
      </c>
      <c r="B1576" s="377"/>
      <c r="C1576" s="381" t="s">
        <v>1552</v>
      </c>
      <c r="D1576" s="377" t="s">
        <v>20028</v>
      </c>
      <c r="E1576" s="400">
        <v>63.78</v>
      </c>
    </row>
    <row r="1577" spans="1:5" ht="22.5" customHeight="1">
      <c r="A1577" s="377" t="s">
        <v>1553</v>
      </c>
      <c r="B1577" s="377"/>
      <c r="C1577" s="381" t="s">
        <v>1554</v>
      </c>
      <c r="D1577" s="377" t="s">
        <v>20028</v>
      </c>
      <c r="E1577" s="400">
        <v>52.1</v>
      </c>
    </row>
    <row r="1578" spans="1:5" ht="22.5" customHeight="1">
      <c r="A1578" s="377" t="s">
        <v>1555</v>
      </c>
      <c r="B1578" s="377"/>
      <c r="C1578" s="381" t="s">
        <v>1556</v>
      </c>
      <c r="D1578" s="377" t="s">
        <v>20028</v>
      </c>
      <c r="E1578" s="400">
        <v>82.75</v>
      </c>
    </row>
    <row r="1579" spans="1:5" ht="15.75" customHeight="1">
      <c r="A1579" s="377" t="s">
        <v>1557</v>
      </c>
      <c r="B1579" s="377"/>
      <c r="C1579" s="381" t="s">
        <v>1558</v>
      </c>
      <c r="D1579" s="377" t="s">
        <v>20028</v>
      </c>
      <c r="E1579" s="400">
        <v>31.63</v>
      </c>
    </row>
    <row r="1580" spans="1:5" ht="15.75" customHeight="1">
      <c r="A1580" s="377" t="s">
        <v>1559</v>
      </c>
      <c r="B1580" s="377"/>
      <c r="C1580" s="381" t="s">
        <v>1560</v>
      </c>
      <c r="D1580" s="377" t="s">
        <v>20028</v>
      </c>
      <c r="E1580" s="400">
        <v>21.24</v>
      </c>
    </row>
    <row r="1581" spans="1:5" ht="101.25" customHeight="1">
      <c r="A1581" s="377" t="s">
        <v>1561</v>
      </c>
      <c r="B1581" s="377"/>
      <c r="C1581" s="381" t="s">
        <v>1562</v>
      </c>
      <c r="D1581" s="377" t="s">
        <v>20028</v>
      </c>
      <c r="E1581" s="400">
        <v>38.64</v>
      </c>
    </row>
    <row r="1582" spans="1:5" ht="22.5" customHeight="1">
      <c r="A1582" s="377" t="s">
        <v>1563</v>
      </c>
      <c r="B1582" s="377"/>
      <c r="C1582" s="381" t="s">
        <v>1564</v>
      </c>
      <c r="D1582" s="377" t="s">
        <v>20028</v>
      </c>
      <c r="E1582" s="400">
        <v>51.83</v>
      </c>
    </row>
    <row r="1583" spans="1:5" ht="22.5" customHeight="1">
      <c r="A1583" s="377" t="s">
        <v>1565</v>
      </c>
      <c r="B1583" s="377"/>
      <c r="C1583" s="381" t="s">
        <v>1566</v>
      </c>
      <c r="D1583" s="377" t="s">
        <v>20028</v>
      </c>
      <c r="E1583" s="400">
        <v>69.23</v>
      </c>
    </row>
    <row r="1584" spans="1:5" ht="22.5" customHeight="1">
      <c r="A1584" s="377" t="s">
        <v>1567</v>
      </c>
      <c r="B1584" s="377"/>
      <c r="C1584" s="381" t="s">
        <v>1568</v>
      </c>
      <c r="D1584" s="377" t="s">
        <v>20028</v>
      </c>
      <c r="E1584" s="400">
        <v>39.26</v>
      </c>
    </row>
    <row r="1585" spans="1:5" ht="15.75" customHeight="1">
      <c r="A1585" s="377" t="s">
        <v>1569</v>
      </c>
      <c r="B1585" s="377"/>
      <c r="C1585" s="381" t="s">
        <v>1570</v>
      </c>
      <c r="D1585" s="377" t="s">
        <v>20028</v>
      </c>
      <c r="E1585" s="400">
        <v>56.66</v>
      </c>
    </row>
    <row r="1586" spans="1:5" ht="15.75" customHeight="1">
      <c r="A1586" s="377" t="s">
        <v>1571</v>
      </c>
      <c r="B1586" s="377"/>
      <c r="C1586" s="381" t="s">
        <v>1572</v>
      </c>
      <c r="D1586" s="377" t="s">
        <v>20028</v>
      </c>
      <c r="E1586" s="400">
        <v>72.349999999999994</v>
      </c>
    </row>
    <row r="1587" spans="1:5" ht="15.75" customHeight="1">
      <c r="A1587" s="377" t="s">
        <v>1573</v>
      </c>
      <c r="B1587" s="377"/>
      <c r="C1587" s="381" t="s">
        <v>1574</v>
      </c>
      <c r="D1587" s="377" t="s">
        <v>20028</v>
      </c>
      <c r="E1587" s="400">
        <v>89.75</v>
      </c>
    </row>
    <row r="1588" spans="1:5" ht="15.75" customHeight="1">
      <c r="A1588" s="377" t="s">
        <v>1575</v>
      </c>
      <c r="B1588" s="377"/>
      <c r="C1588" s="381" t="s">
        <v>1576</v>
      </c>
      <c r="D1588" s="377" t="s">
        <v>20028</v>
      </c>
      <c r="E1588" s="400">
        <v>16.16</v>
      </c>
    </row>
    <row r="1589" spans="1:5" ht="15.75" customHeight="1">
      <c r="A1589" s="377" t="s">
        <v>1577</v>
      </c>
      <c r="B1589" s="377"/>
      <c r="C1589" s="381" t="s">
        <v>1578</v>
      </c>
      <c r="D1589" s="377" t="s">
        <v>20028</v>
      </c>
      <c r="E1589" s="400">
        <v>33.56</v>
      </c>
    </row>
    <row r="1590" spans="1:5" ht="22.5" customHeight="1">
      <c r="A1590" s="377" t="s">
        <v>1955</v>
      </c>
      <c r="B1590" s="377"/>
      <c r="C1590" s="381" t="s">
        <v>1956</v>
      </c>
      <c r="D1590" s="377" t="s">
        <v>20028</v>
      </c>
      <c r="E1590" s="400">
        <v>55.77</v>
      </c>
    </row>
    <row r="1591" spans="1:5" ht="15.75" customHeight="1">
      <c r="A1591" s="377" t="s">
        <v>1957</v>
      </c>
      <c r="B1591" s="377"/>
      <c r="C1591" s="381" t="s">
        <v>1958</v>
      </c>
      <c r="D1591" s="377" t="s">
        <v>20028</v>
      </c>
      <c r="E1591" s="400">
        <v>36.840000000000003</v>
      </c>
    </row>
    <row r="1592" spans="1:5" ht="22.5" customHeight="1">
      <c r="A1592" s="377" t="s">
        <v>1959</v>
      </c>
      <c r="B1592" s="377"/>
      <c r="C1592" s="381" t="s">
        <v>1960</v>
      </c>
      <c r="D1592" s="377" t="s">
        <v>20028</v>
      </c>
      <c r="E1592" s="400">
        <v>28.1</v>
      </c>
    </row>
    <row r="1593" spans="1:5" ht="22.5" customHeight="1">
      <c r="A1593" s="377" t="s">
        <v>1961</v>
      </c>
      <c r="B1593" s="377"/>
      <c r="C1593" s="381" t="s">
        <v>1962</v>
      </c>
      <c r="D1593" s="377" t="s">
        <v>20028</v>
      </c>
      <c r="E1593" s="400">
        <v>36.31</v>
      </c>
    </row>
    <row r="1594" spans="1:5" ht="22.5" customHeight="1">
      <c r="A1594" s="377" t="s">
        <v>1963</v>
      </c>
      <c r="B1594" s="377"/>
      <c r="C1594" s="381" t="s">
        <v>1964</v>
      </c>
      <c r="D1594" s="377" t="s">
        <v>20028</v>
      </c>
      <c r="E1594" s="400">
        <v>31.75</v>
      </c>
    </row>
    <row r="1595" spans="1:5" ht="22.5" customHeight="1">
      <c r="A1595" s="377" t="s">
        <v>1965</v>
      </c>
      <c r="B1595" s="377"/>
      <c r="C1595" s="381" t="s">
        <v>1966</v>
      </c>
      <c r="D1595" s="377" t="s">
        <v>20028</v>
      </c>
      <c r="E1595" s="400">
        <v>38.659999999999997</v>
      </c>
    </row>
    <row r="1596" spans="1:5" ht="22.5" customHeight="1">
      <c r="A1596" s="377" t="s">
        <v>1967</v>
      </c>
      <c r="B1596" s="377"/>
      <c r="C1596" s="381" t="s">
        <v>1968</v>
      </c>
      <c r="D1596" s="377" t="s">
        <v>20028</v>
      </c>
      <c r="E1596" s="400">
        <v>54.57</v>
      </c>
    </row>
    <row r="1597" spans="1:5" ht="22.5" customHeight="1">
      <c r="A1597" s="377" t="s">
        <v>1977</v>
      </c>
      <c r="B1597" s="377"/>
      <c r="C1597" s="381" t="s">
        <v>1978</v>
      </c>
      <c r="D1597" s="377" t="s">
        <v>20028</v>
      </c>
      <c r="E1597" s="400">
        <v>36.75</v>
      </c>
    </row>
    <row r="1598" spans="1:5" ht="15.75" customHeight="1">
      <c r="A1598" s="377" t="s">
        <v>1579</v>
      </c>
      <c r="B1598" s="377"/>
      <c r="C1598" s="381" t="s">
        <v>1580</v>
      </c>
      <c r="D1598" s="377" t="s">
        <v>20028</v>
      </c>
      <c r="E1598" s="397">
        <v>5.79</v>
      </c>
    </row>
    <row r="1599" spans="1:5" ht="22.5" customHeight="1">
      <c r="A1599" s="377" t="s">
        <v>1581</v>
      </c>
      <c r="B1599" s="377"/>
      <c r="C1599" s="381" t="s">
        <v>1582</v>
      </c>
      <c r="D1599" s="377" t="s">
        <v>20028</v>
      </c>
      <c r="E1599" s="400">
        <v>11.39</v>
      </c>
    </row>
    <row r="1600" spans="1:5" ht="101.25" customHeight="1">
      <c r="A1600" s="377" t="s">
        <v>1583</v>
      </c>
      <c r="B1600" s="377"/>
      <c r="C1600" s="381" t="s">
        <v>1584</v>
      </c>
      <c r="D1600" s="377" t="s">
        <v>20028</v>
      </c>
      <c r="E1600" s="400">
        <v>10.26</v>
      </c>
    </row>
    <row r="1601" spans="1:5" ht="22.5" customHeight="1">
      <c r="A1601" s="377" t="s">
        <v>1585</v>
      </c>
      <c r="B1601" s="377"/>
      <c r="C1601" s="381" t="s">
        <v>1586</v>
      </c>
      <c r="D1601" s="377" t="s">
        <v>20028</v>
      </c>
      <c r="E1601" s="400">
        <v>14.77</v>
      </c>
    </row>
    <row r="1602" spans="1:5" ht="22.5" customHeight="1">
      <c r="A1602" s="377" t="s">
        <v>1587</v>
      </c>
      <c r="B1602" s="377"/>
      <c r="C1602" s="381" t="s">
        <v>1588</v>
      </c>
      <c r="D1602" s="377" t="s">
        <v>20028</v>
      </c>
      <c r="E1602" s="397">
        <v>4.8</v>
      </c>
    </row>
    <row r="1603" spans="1:5" ht="22.5" customHeight="1">
      <c r="A1603" s="398">
        <v>8925</v>
      </c>
      <c r="B1603" s="399"/>
      <c r="C1603" s="382" t="s">
        <v>20366</v>
      </c>
      <c r="D1603" s="378"/>
      <c r="E1603" s="378"/>
    </row>
    <row r="1604" spans="1:5" ht="22.5" customHeight="1">
      <c r="A1604" s="377" t="s">
        <v>2140</v>
      </c>
      <c r="B1604" s="377"/>
      <c r="C1604" s="381" t="s">
        <v>2141</v>
      </c>
      <c r="D1604" s="377" t="s">
        <v>139</v>
      </c>
      <c r="E1604" s="397">
        <v>4.93</v>
      </c>
    </row>
    <row r="1605" spans="1:5" ht="22.5" customHeight="1">
      <c r="A1605" s="377" t="s">
        <v>1748</v>
      </c>
      <c r="B1605" s="377"/>
      <c r="C1605" s="381" t="s">
        <v>1749</v>
      </c>
      <c r="D1605" s="377" t="s">
        <v>139</v>
      </c>
      <c r="E1605" s="397">
        <v>8.1199999999999992</v>
      </c>
    </row>
    <row r="1606" spans="1:5" ht="22.5" customHeight="1">
      <c r="A1606" s="377" t="s">
        <v>2142</v>
      </c>
      <c r="B1606" s="377"/>
      <c r="C1606" s="381" t="s">
        <v>2143</v>
      </c>
      <c r="D1606" s="377" t="s">
        <v>139</v>
      </c>
      <c r="E1606" s="397">
        <v>5.7</v>
      </c>
    </row>
    <row r="1607" spans="1:5" ht="15.75" customHeight="1">
      <c r="A1607" s="377" t="s">
        <v>1750</v>
      </c>
      <c r="B1607" s="377"/>
      <c r="C1607" s="381" t="s">
        <v>1751</v>
      </c>
      <c r="D1607" s="377" t="s">
        <v>139</v>
      </c>
      <c r="E1607" s="397">
        <v>8.89</v>
      </c>
    </row>
    <row r="1608" spans="1:5" ht="22.5" customHeight="1">
      <c r="A1608" s="377" t="s">
        <v>2144</v>
      </c>
      <c r="B1608" s="377"/>
      <c r="C1608" s="381" t="s">
        <v>2145</v>
      </c>
      <c r="D1608" s="377" t="s">
        <v>139</v>
      </c>
      <c r="E1608" s="397">
        <v>7.37</v>
      </c>
    </row>
    <row r="1609" spans="1:5" ht="22.5" customHeight="1">
      <c r="A1609" s="377" t="s">
        <v>1752</v>
      </c>
      <c r="B1609" s="377"/>
      <c r="C1609" s="381" t="s">
        <v>1753</v>
      </c>
      <c r="D1609" s="377" t="s">
        <v>139</v>
      </c>
      <c r="E1609" s="400">
        <v>17.510000000000002</v>
      </c>
    </row>
    <row r="1610" spans="1:5" ht="22.5" customHeight="1">
      <c r="A1610" s="377" t="s">
        <v>1754</v>
      </c>
      <c r="B1610" s="377"/>
      <c r="C1610" s="381" t="s">
        <v>1755</v>
      </c>
      <c r="D1610" s="377" t="s">
        <v>139</v>
      </c>
      <c r="E1610" s="400">
        <v>30.82</v>
      </c>
    </row>
    <row r="1611" spans="1:5" ht="22.5" customHeight="1">
      <c r="A1611" s="377" t="s">
        <v>1756</v>
      </c>
      <c r="B1611" s="377"/>
      <c r="C1611" s="381" t="s">
        <v>1757</v>
      </c>
      <c r="D1611" s="377" t="s">
        <v>139</v>
      </c>
      <c r="E1611" s="400">
        <v>22.35</v>
      </c>
    </row>
    <row r="1612" spans="1:5" ht="22.5" customHeight="1">
      <c r="A1612" s="377" t="s">
        <v>1758</v>
      </c>
      <c r="B1612" s="377"/>
      <c r="C1612" s="381" t="s">
        <v>1759</v>
      </c>
      <c r="D1612" s="377" t="s">
        <v>139</v>
      </c>
      <c r="E1612" s="400">
        <v>39.57</v>
      </c>
    </row>
    <row r="1613" spans="1:5" ht="22.5" customHeight="1">
      <c r="A1613" s="377" t="s">
        <v>1760</v>
      </c>
      <c r="B1613" s="377"/>
      <c r="C1613" s="381" t="s">
        <v>1761</v>
      </c>
      <c r="D1613" s="377" t="s">
        <v>139</v>
      </c>
      <c r="E1613" s="400">
        <v>65.56</v>
      </c>
    </row>
    <row r="1614" spans="1:5" ht="22.5" customHeight="1">
      <c r="A1614" s="377" t="s">
        <v>1762</v>
      </c>
      <c r="B1614" s="377"/>
      <c r="C1614" s="381" t="s">
        <v>1763</v>
      </c>
      <c r="D1614" s="377" t="s">
        <v>139</v>
      </c>
      <c r="E1614" s="400">
        <v>14.57</v>
      </c>
    </row>
    <row r="1615" spans="1:5" ht="22.5" customHeight="1">
      <c r="A1615" s="398">
        <v>8926</v>
      </c>
      <c r="B1615" s="399"/>
      <c r="C1615" s="382" t="s">
        <v>20367</v>
      </c>
      <c r="D1615" s="378"/>
      <c r="E1615" s="378"/>
    </row>
    <row r="1616" spans="1:5" ht="22.5" customHeight="1">
      <c r="A1616" s="377" t="s">
        <v>1800</v>
      </c>
      <c r="B1616" s="377"/>
      <c r="C1616" s="381" t="s">
        <v>1801</v>
      </c>
      <c r="D1616" s="377" t="s">
        <v>139</v>
      </c>
      <c r="E1616" s="400">
        <v>98.57</v>
      </c>
    </row>
    <row r="1617" spans="1:5" ht="22.5" customHeight="1">
      <c r="A1617" s="377" t="s">
        <v>1802</v>
      </c>
      <c r="B1617" s="377"/>
      <c r="C1617" s="381" t="s">
        <v>1803</v>
      </c>
      <c r="D1617" s="377" t="s">
        <v>139</v>
      </c>
      <c r="E1617" s="400">
        <v>18.86</v>
      </c>
    </row>
    <row r="1618" spans="1:5" ht="22.5" customHeight="1">
      <c r="A1618" s="377" t="s">
        <v>1804</v>
      </c>
      <c r="B1618" s="377"/>
      <c r="C1618" s="381" t="s">
        <v>1805</v>
      </c>
      <c r="D1618" s="377" t="s">
        <v>139</v>
      </c>
      <c r="E1618" s="400">
        <v>19.93</v>
      </c>
    </row>
    <row r="1619" spans="1:5" ht="22.5" customHeight="1">
      <c r="A1619" s="377" t="s">
        <v>1806</v>
      </c>
      <c r="B1619" s="377"/>
      <c r="C1619" s="381" t="s">
        <v>1807</v>
      </c>
      <c r="D1619" s="377" t="s">
        <v>139</v>
      </c>
      <c r="E1619" s="400">
        <v>24.48</v>
      </c>
    </row>
    <row r="1620" spans="1:5" ht="15.75" customHeight="1">
      <c r="A1620" s="377" t="s">
        <v>1808</v>
      </c>
      <c r="B1620" s="377"/>
      <c r="C1620" s="381" t="s">
        <v>1809</v>
      </c>
      <c r="D1620" s="377" t="s">
        <v>139</v>
      </c>
      <c r="E1620" s="400">
        <v>37.049999999999997</v>
      </c>
    </row>
    <row r="1621" spans="1:5" ht="22.5" customHeight="1">
      <c r="A1621" s="377" t="s">
        <v>1810</v>
      </c>
      <c r="B1621" s="377"/>
      <c r="C1621" s="381" t="s">
        <v>1811</v>
      </c>
      <c r="D1621" s="377" t="s">
        <v>139</v>
      </c>
      <c r="E1621" s="400">
        <v>35.799999999999997</v>
      </c>
    </row>
    <row r="1622" spans="1:5" ht="22.5" customHeight="1">
      <c r="A1622" s="377" t="s">
        <v>1812</v>
      </c>
      <c r="B1622" s="377"/>
      <c r="C1622" s="381" t="s">
        <v>1813</v>
      </c>
      <c r="D1622" s="377" t="s">
        <v>139</v>
      </c>
      <c r="E1622" s="400">
        <v>46.17</v>
      </c>
    </row>
    <row r="1623" spans="1:5" ht="22.5" customHeight="1">
      <c r="A1623" s="377" t="s">
        <v>1814</v>
      </c>
      <c r="B1623" s="377"/>
      <c r="C1623" s="381" t="s">
        <v>1815</v>
      </c>
      <c r="D1623" s="377" t="s">
        <v>139</v>
      </c>
      <c r="E1623" s="400">
        <v>66.33</v>
      </c>
    </row>
    <row r="1624" spans="1:5" ht="22.5" customHeight="1">
      <c r="A1624" s="377" t="s">
        <v>1816</v>
      </c>
      <c r="B1624" s="377"/>
      <c r="C1624" s="381" t="s">
        <v>1817</v>
      </c>
      <c r="D1624" s="377" t="s">
        <v>139</v>
      </c>
      <c r="E1624" s="400">
        <v>71.84</v>
      </c>
    </row>
    <row r="1625" spans="1:5" ht="22.5" customHeight="1">
      <c r="A1625" s="377" t="s">
        <v>1280</v>
      </c>
      <c r="B1625" s="377"/>
      <c r="C1625" s="381" t="s">
        <v>1281</v>
      </c>
      <c r="D1625" s="377" t="s">
        <v>139</v>
      </c>
      <c r="E1625" s="397">
        <v>0.75</v>
      </c>
    </row>
    <row r="1626" spans="1:5" ht="22.5" customHeight="1">
      <c r="A1626" s="398">
        <v>8927</v>
      </c>
      <c r="B1626" s="399"/>
      <c r="C1626" s="382" t="s">
        <v>20368</v>
      </c>
      <c r="D1626" s="378"/>
      <c r="E1626" s="378"/>
    </row>
    <row r="1627" spans="1:5" ht="67.5" customHeight="1">
      <c r="A1627" s="377" t="s">
        <v>1764</v>
      </c>
      <c r="B1627" s="377"/>
      <c r="C1627" s="381" t="s">
        <v>1765</v>
      </c>
      <c r="D1627" s="377" t="s">
        <v>139</v>
      </c>
      <c r="E1627" s="400">
        <v>19.41</v>
      </c>
    </row>
    <row r="1628" spans="1:5" ht="67.5" customHeight="1">
      <c r="A1628" s="377" t="s">
        <v>1766</v>
      </c>
      <c r="B1628" s="377"/>
      <c r="C1628" s="381" t="s">
        <v>1767</v>
      </c>
      <c r="D1628" s="377" t="s">
        <v>139</v>
      </c>
      <c r="E1628" s="400">
        <v>20.85</v>
      </c>
    </row>
    <row r="1629" spans="1:5" ht="67.5" customHeight="1">
      <c r="A1629" s="377" t="s">
        <v>1768</v>
      </c>
      <c r="B1629" s="377"/>
      <c r="C1629" s="381" t="s">
        <v>1769</v>
      </c>
      <c r="D1629" s="377" t="s">
        <v>139</v>
      </c>
      <c r="E1629" s="400">
        <v>27.28</v>
      </c>
    </row>
    <row r="1630" spans="1:5" ht="67.5" customHeight="1">
      <c r="A1630" s="377" t="s">
        <v>1770</v>
      </c>
      <c r="B1630" s="377"/>
      <c r="C1630" s="381" t="s">
        <v>1771</v>
      </c>
      <c r="D1630" s="377" t="s">
        <v>139</v>
      </c>
      <c r="E1630" s="401">
        <v>135.18</v>
      </c>
    </row>
    <row r="1631" spans="1:5" ht="67.5" customHeight="1">
      <c r="A1631" s="377" t="s">
        <v>1772</v>
      </c>
      <c r="B1631" s="377"/>
      <c r="C1631" s="381" t="s">
        <v>1773</v>
      </c>
      <c r="D1631" s="377" t="s">
        <v>139</v>
      </c>
      <c r="E1631" s="400">
        <v>41.09</v>
      </c>
    </row>
    <row r="1632" spans="1:5" ht="67.5" customHeight="1">
      <c r="A1632" s="377" t="s">
        <v>1774</v>
      </c>
      <c r="B1632" s="377"/>
      <c r="C1632" s="381" t="s">
        <v>1775</v>
      </c>
      <c r="D1632" s="377" t="s">
        <v>139</v>
      </c>
      <c r="E1632" s="400">
        <v>46.47</v>
      </c>
    </row>
    <row r="1633" spans="1:5" ht="67.5" customHeight="1">
      <c r="A1633" s="377" t="s">
        <v>1776</v>
      </c>
      <c r="B1633" s="377"/>
      <c r="C1633" s="381" t="s">
        <v>1777</v>
      </c>
      <c r="D1633" s="377" t="s">
        <v>139</v>
      </c>
      <c r="E1633" s="400">
        <v>52.18</v>
      </c>
    </row>
    <row r="1634" spans="1:5" ht="67.5" customHeight="1">
      <c r="A1634" s="377" t="s">
        <v>1778</v>
      </c>
      <c r="B1634" s="377"/>
      <c r="C1634" s="381" t="s">
        <v>1779</v>
      </c>
      <c r="D1634" s="377" t="s">
        <v>139</v>
      </c>
      <c r="E1634" s="400">
        <v>76.28</v>
      </c>
    </row>
    <row r="1635" spans="1:5" ht="67.5" customHeight="1">
      <c r="A1635" s="377" t="s">
        <v>1780</v>
      </c>
      <c r="B1635" s="377"/>
      <c r="C1635" s="381" t="s">
        <v>1781</v>
      </c>
      <c r="D1635" s="377" t="s">
        <v>139</v>
      </c>
      <c r="E1635" s="401">
        <v>104.29</v>
      </c>
    </row>
    <row r="1636" spans="1:5" ht="67.5" customHeight="1">
      <c r="A1636" s="377" t="s">
        <v>1782</v>
      </c>
      <c r="B1636" s="377"/>
      <c r="C1636" s="381" t="s">
        <v>1783</v>
      </c>
      <c r="D1636" s="377" t="s">
        <v>139</v>
      </c>
      <c r="E1636" s="401">
        <v>220.83</v>
      </c>
    </row>
    <row r="1637" spans="1:5" ht="67.5" customHeight="1">
      <c r="A1637" s="377" t="s">
        <v>1784</v>
      </c>
      <c r="B1637" s="377"/>
      <c r="C1637" s="381" t="s">
        <v>1785</v>
      </c>
      <c r="D1637" s="377" t="s">
        <v>139</v>
      </c>
      <c r="E1637" s="400">
        <v>34.47</v>
      </c>
    </row>
    <row r="1638" spans="1:5" ht="67.5" customHeight="1">
      <c r="A1638" s="377" t="s">
        <v>1786</v>
      </c>
      <c r="B1638" s="377"/>
      <c r="C1638" s="381" t="s">
        <v>1787</v>
      </c>
      <c r="D1638" s="377" t="s">
        <v>139</v>
      </c>
      <c r="E1638" s="400">
        <v>39.32</v>
      </c>
    </row>
    <row r="1639" spans="1:5" ht="67.5" customHeight="1">
      <c r="A1639" s="377" t="s">
        <v>1788</v>
      </c>
      <c r="B1639" s="377"/>
      <c r="C1639" s="381" t="s">
        <v>1789</v>
      </c>
      <c r="D1639" s="377" t="s">
        <v>139</v>
      </c>
      <c r="E1639" s="400">
        <v>50.37</v>
      </c>
    </row>
    <row r="1640" spans="1:5" ht="67.5" customHeight="1">
      <c r="A1640" s="377" t="s">
        <v>1790</v>
      </c>
      <c r="B1640" s="377"/>
      <c r="C1640" s="381" t="s">
        <v>1791</v>
      </c>
      <c r="D1640" s="377" t="s">
        <v>139</v>
      </c>
      <c r="E1640" s="400">
        <v>41.09</v>
      </c>
    </row>
    <row r="1641" spans="1:5" ht="67.5" customHeight="1">
      <c r="A1641" s="377" t="s">
        <v>1792</v>
      </c>
      <c r="B1641" s="377"/>
      <c r="C1641" s="381" t="s">
        <v>1793</v>
      </c>
      <c r="D1641" s="377" t="s">
        <v>139</v>
      </c>
      <c r="E1641" s="400">
        <v>74.61</v>
      </c>
    </row>
    <row r="1642" spans="1:5" ht="67.5" customHeight="1">
      <c r="A1642" s="377" t="s">
        <v>1794</v>
      </c>
      <c r="B1642" s="377"/>
      <c r="C1642" s="381" t="s">
        <v>1795</v>
      </c>
      <c r="D1642" s="377" t="s">
        <v>139</v>
      </c>
      <c r="E1642" s="400">
        <v>86.87</v>
      </c>
    </row>
    <row r="1643" spans="1:5" ht="67.5" customHeight="1">
      <c r="A1643" s="377" t="s">
        <v>1796</v>
      </c>
      <c r="B1643" s="377"/>
      <c r="C1643" s="381" t="s">
        <v>1797</v>
      </c>
      <c r="D1643" s="377" t="s">
        <v>139</v>
      </c>
      <c r="E1643" s="401">
        <v>123.77</v>
      </c>
    </row>
    <row r="1644" spans="1:5" ht="67.5" customHeight="1">
      <c r="A1644" s="377" t="s">
        <v>1798</v>
      </c>
      <c r="B1644" s="377"/>
      <c r="C1644" s="381" t="s">
        <v>1799</v>
      </c>
      <c r="D1644" s="377" t="s">
        <v>139</v>
      </c>
      <c r="E1644" s="401">
        <v>159.69999999999999</v>
      </c>
    </row>
    <row r="1645" spans="1:5" ht="67.5" customHeight="1">
      <c r="A1645" s="398">
        <v>8928</v>
      </c>
      <c r="B1645" s="399"/>
      <c r="C1645" s="382" t="s">
        <v>2148</v>
      </c>
      <c r="D1645" s="378"/>
      <c r="E1645" s="378"/>
    </row>
    <row r="1646" spans="1:5" ht="67.5" customHeight="1">
      <c r="A1646" s="377" t="s">
        <v>2149</v>
      </c>
      <c r="B1646" s="377"/>
      <c r="C1646" s="381" t="s">
        <v>3604</v>
      </c>
      <c r="D1646" s="377" t="s">
        <v>20028</v>
      </c>
      <c r="E1646" s="400">
        <v>27.81</v>
      </c>
    </row>
    <row r="1647" spans="1:5" ht="67.5" customHeight="1">
      <c r="A1647" s="377" t="s">
        <v>2150</v>
      </c>
      <c r="B1647" s="377"/>
      <c r="C1647" s="381" t="s">
        <v>20369</v>
      </c>
      <c r="D1647" s="377" t="s">
        <v>20028</v>
      </c>
      <c r="E1647" s="400">
        <v>27.74</v>
      </c>
    </row>
    <row r="1648" spans="1:5" ht="67.5" customHeight="1">
      <c r="A1648" s="377" t="s">
        <v>2151</v>
      </c>
      <c r="B1648" s="377"/>
      <c r="C1648" s="381" t="s">
        <v>20370</v>
      </c>
      <c r="D1648" s="377" t="s">
        <v>20028</v>
      </c>
      <c r="E1648" s="400">
        <v>27.94</v>
      </c>
    </row>
    <row r="1649" spans="1:5" ht="67.5" customHeight="1">
      <c r="A1649" s="377" t="s">
        <v>2152</v>
      </c>
      <c r="B1649" s="377"/>
      <c r="C1649" s="381" t="s">
        <v>20371</v>
      </c>
      <c r="D1649" s="377" t="s">
        <v>20028</v>
      </c>
      <c r="E1649" s="400">
        <v>28.45</v>
      </c>
    </row>
    <row r="1650" spans="1:5" ht="67.5" customHeight="1">
      <c r="A1650" s="377" t="s">
        <v>2153</v>
      </c>
      <c r="B1650" s="377"/>
      <c r="C1650" s="381" t="s">
        <v>3605</v>
      </c>
      <c r="D1650" s="377" t="s">
        <v>20028</v>
      </c>
      <c r="E1650" s="400">
        <v>29.3</v>
      </c>
    </row>
    <row r="1651" spans="1:5" ht="67.5" customHeight="1">
      <c r="A1651" s="377" t="s">
        <v>3606</v>
      </c>
      <c r="B1651" s="377"/>
      <c r="C1651" s="381" t="s">
        <v>20372</v>
      </c>
      <c r="D1651" s="377" t="s">
        <v>139</v>
      </c>
      <c r="E1651" s="400">
        <v>11.37</v>
      </c>
    </row>
    <row r="1652" spans="1:5" ht="67.5" customHeight="1">
      <c r="A1652" s="377" t="s">
        <v>2154</v>
      </c>
      <c r="B1652" s="377"/>
      <c r="C1652" s="381" t="s">
        <v>3607</v>
      </c>
      <c r="D1652" s="377" t="s">
        <v>139</v>
      </c>
      <c r="E1652" s="400">
        <v>45.52</v>
      </c>
    </row>
    <row r="1653" spans="1:5" ht="67.5" customHeight="1">
      <c r="A1653" s="377" t="s">
        <v>2155</v>
      </c>
      <c r="B1653" s="377"/>
      <c r="C1653" s="381" t="s">
        <v>3608</v>
      </c>
      <c r="D1653" s="377" t="s">
        <v>139</v>
      </c>
      <c r="E1653" s="400">
        <v>56.04</v>
      </c>
    </row>
    <row r="1654" spans="1:5" ht="67.5" customHeight="1">
      <c r="A1654" s="377" t="s">
        <v>2156</v>
      </c>
      <c r="B1654" s="377"/>
      <c r="C1654" s="381" t="s">
        <v>3609</v>
      </c>
      <c r="D1654" s="377" t="s">
        <v>139</v>
      </c>
      <c r="E1654" s="400">
        <v>67.5</v>
      </c>
    </row>
    <row r="1655" spans="1:5" ht="78.75" customHeight="1">
      <c r="A1655" s="377" t="s">
        <v>2157</v>
      </c>
      <c r="B1655" s="377"/>
      <c r="C1655" s="381" t="s">
        <v>3610</v>
      </c>
      <c r="D1655" s="377" t="s">
        <v>139</v>
      </c>
      <c r="E1655" s="400">
        <v>55.83</v>
      </c>
    </row>
    <row r="1656" spans="1:5" ht="78.75" customHeight="1">
      <c r="A1656" s="377" t="s">
        <v>2158</v>
      </c>
      <c r="B1656" s="377"/>
      <c r="C1656" s="381" t="s">
        <v>3611</v>
      </c>
      <c r="D1656" s="377" t="s">
        <v>139</v>
      </c>
      <c r="E1656" s="400">
        <v>67.290000000000006</v>
      </c>
    </row>
    <row r="1657" spans="1:5" ht="90" customHeight="1">
      <c r="A1657" s="377" t="s">
        <v>2159</v>
      </c>
      <c r="B1657" s="377"/>
      <c r="C1657" s="381" t="s">
        <v>3612</v>
      </c>
      <c r="D1657" s="377" t="s">
        <v>20028</v>
      </c>
      <c r="E1657" s="397">
        <v>6.83</v>
      </c>
    </row>
    <row r="1658" spans="1:5" ht="90" customHeight="1">
      <c r="A1658" s="377" t="s">
        <v>2160</v>
      </c>
      <c r="B1658" s="377"/>
      <c r="C1658" s="381" t="s">
        <v>3613</v>
      </c>
      <c r="D1658" s="377" t="s">
        <v>20028</v>
      </c>
      <c r="E1658" s="397">
        <v>7.13</v>
      </c>
    </row>
    <row r="1659" spans="1:5" ht="90" customHeight="1">
      <c r="A1659" s="398">
        <v>8929</v>
      </c>
      <c r="B1659" s="399"/>
      <c r="C1659" s="382" t="s">
        <v>3563</v>
      </c>
      <c r="D1659" s="378"/>
      <c r="E1659" s="378"/>
    </row>
    <row r="1660" spans="1:5" ht="90" customHeight="1">
      <c r="A1660" s="377" t="s">
        <v>3564</v>
      </c>
      <c r="B1660" s="377"/>
      <c r="C1660" s="381" t="s">
        <v>3565</v>
      </c>
      <c r="D1660" s="377" t="s">
        <v>139</v>
      </c>
      <c r="E1660" s="401">
        <v>124.48</v>
      </c>
    </row>
    <row r="1661" spans="1:5" ht="78.75" customHeight="1">
      <c r="A1661" s="377" t="s">
        <v>3566</v>
      </c>
      <c r="B1661" s="377"/>
      <c r="C1661" s="381" t="s">
        <v>3567</v>
      </c>
      <c r="D1661" s="377" t="s">
        <v>139</v>
      </c>
      <c r="E1661" s="400">
        <v>99.51</v>
      </c>
    </row>
    <row r="1662" spans="1:5" ht="78.75" customHeight="1">
      <c r="A1662" s="377" t="s">
        <v>3568</v>
      </c>
      <c r="B1662" s="377"/>
      <c r="C1662" s="381" t="s">
        <v>3569</v>
      </c>
      <c r="D1662" s="377" t="s">
        <v>139</v>
      </c>
      <c r="E1662" s="401">
        <v>141.13</v>
      </c>
    </row>
    <row r="1663" spans="1:5" ht="78.75" customHeight="1">
      <c r="A1663" s="377" t="s">
        <v>3570</v>
      </c>
      <c r="B1663" s="377"/>
      <c r="C1663" s="381" t="s">
        <v>3571</v>
      </c>
      <c r="D1663" s="377" t="s">
        <v>139</v>
      </c>
      <c r="E1663" s="401">
        <v>114.9</v>
      </c>
    </row>
    <row r="1664" spans="1:5" ht="78.75" customHeight="1">
      <c r="A1664" s="377" t="s">
        <v>3572</v>
      </c>
      <c r="B1664" s="377"/>
      <c r="C1664" s="381" t="s">
        <v>3573</v>
      </c>
      <c r="D1664" s="377" t="s">
        <v>139</v>
      </c>
      <c r="E1664" s="401">
        <v>156.03</v>
      </c>
    </row>
    <row r="1665" spans="1:5" ht="78.75" customHeight="1">
      <c r="A1665" s="377" t="s">
        <v>3574</v>
      </c>
      <c r="B1665" s="377"/>
      <c r="C1665" s="381" t="s">
        <v>3575</v>
      </c>
      <c r="D1665" s="377" t="s">
        <v>139</v>
      </c>
      <c r="E1665" s="401">
        <v>132.4</v>
      </c>
    </row>
    <row r="1666" spans="1:5" ht="78.75" customHeight="1">
      <c r="A1666" s="377" t="s">
        <v>3576</v>
      </c>
      <c r="B1666" s="377"/>
      <c r="C1666" s="381" t="s">
        <v>3577</v>
      </c>
      <c r="D1666" s="377" t="s">
        <v>139</v>
      </c>
      <c r="E1666" s="401">
        <v>191.48</v>
      </c>
    </row>
    <row r="1667" spans="1:5" ht="78.75" customHeight="1">
      <c r="A1667" s="377" t="s">
        <v>3578</v>
      </c>
      <c r="B1667" s="377"/>
      <c r="C1667" s="381" t="s">
        <v>3579</v>
      </c>
      <c r="D1667" s="377" t="s">
        <v>139</v>
      </c>
      <c r="E1667" s="401">
        <v>166.12</v>
      </c>
    </row>
    <row r="1668" spans="1:5" ht="78.75" customHeight="1">
      <c r="A1668" s="377" t="s">
        <v>3580</v>
      </c>
      <c r="B1668" s="377"/>
      <c r="C1668" s="381" t="s">
        <v>3581</v>
      </c>
      <c r="D1668" s="377" t="s">
        <v>139</v>
      </c>
      <c r="E1668" s="401">
        <v>231.58</v>
      </c>
    </row>
    <row r="1669" spans="1:5" ht="78.75" customHeight="1">
      <c r="A1669" s="398">
        <v>8930</v>
      </c>
      <c r="B1669" s="399"/>
      <c r="C1669" s="382" t="s">
        <v>3582</v>
      </c>
      <c r="D1669" s="378"/>
      <c r="E1669" s="378"/>
    </row>
    <row r="1670" spans="1:5" ht="78.75" customHeight="1">
      <c r="A1670" s="377" t="s">
        <v>3583</v>
      </c>
      <c r="B1670" s="377"/>
      <c r="C1670" s="381" t="s">
        <v>3584</v>
      </c>
      <c r="D1670" s="377" t="s">
        <v>139</v>
      </c>
      <c r="E1670" s="401">
        <v>124.48</v>
      </c>
    </row>
    <row r="1671" spans="1:5" ht="78.75" customHeight="1">
      <c r="A1671" s="377" t="s">
        <v>3585</v>
      </c>
      <c r="B1671" s="377"/>
      <c r="C1671" s="381" t="s">
        <v>3586</v>
      </c>
      <c r="D1671" s="377" t="s">
        <v>139</v>
      </c>
      <c r="E1671" s="400">
        <v>98.67</v>
      </c>
    </row>
    <row r="1672" spans="1:5" ht="78.75" customHeight="1">
      <c r="A1672" s="377" t="s">
        <v>3587</v>
      </c>
      <c r="B1672" s="377"/>
      <c r="C1672" s="381" t="s">
        <v>3588</v>
      </c>
      <c r="D1672" s="377" t="s">
        <v>139</v>
      </c>
      <c r="E1672" s="401">
        <v>139.34</v>
      </c>
    </row>
    <row r="1673" spans="1:5" ht="78.75" customHeight="1">
      <c r="A1673" s="377" t="s">
        <v>3589</v>
      </c>
      <c r="B1673" s="377"/>
      <c r="C1673" s="381" t="s">
        <v>3590</v>
      </c>
      <c r="D1673" s="377" t="s">
        <v>139</v>
      </c>
      <c r="E1673" s="401">
        <v>113.6</v>
      </c>
    </row>
    <row r="1674" spans="1:5" ht="78.75" customHeight="1">
      <c r="A1674" s="377" t="s">
        <v>3591</v>
      </c>
      <c r="B1674" s="377"/>
      <c r="C1674" s="381" t="s">
        <v>3592</v>
      </c>
      <c r="D1674" s="377" t="s">
        <v>139</v>
      </c>
      <c r="E1674" s="401">
        <v>156.06</v>
      </c>
    </row>
    <row r="1675" spans="1:5" ht="78.75" customHeight="1">
      <c r="A1675" s="377" t="s">
        <v>3593</v>
      </c>
      <c r="B1675" s="377"/>
      <c r="C1675" s="381" t="s">
        <v>3594</v>
      </c>
      <c r="D1675" s="377" t="s">
        <v>139</v>
      </c>
      <c r="E1675" s="401">
        <v>130.24</v>
      </c>
    </row>
    <row r="1676" spans="1:5" ht="78.75" customHeight="1">
      <c r="A1676" s="377" t="s">
        <v>3595</v>
      </c>
      <c r="B1676" s="377"/>
      <c r="C1676" s="381" t="s">
        <v>3596</v>
      </c>
      <c r="D1676" s="377" t="s">
        <v>139</v>
      </c>
      <c r="E1676" s="401">
        <v>189.99</v>
      </c>
    </row>
    <row r="1677" spans="1:5" ht="78.75" customHeight="1">
      <c r="A1677" s="377" t="s">
        <v>3597</v>
      </c>
      <c r="B1677" s="377"/>
      <c r="C1677" s="381" t="s">
        <v>3598</v>
      </c>
      <c r="D1677" s="377" t="s">
        <v>139</v>
      </c>
      <c r="E1677" s="401">
        <v>165.74</v>
      </c>
    </row>
    <row r="1678" spans="1:5" ht="78.75" customHeight="1">
      <c r="A1678" s="377" t="s">
        <v>3599</v>
      </c>
      <c r="B1678" s="377"/>
      <c r="C1678" s="381" t="s">
        <v>3600</v>
      </c>
      <c r="D1678" s="377" t="s">
        <v>139</v>
      </c>
      <c r="E1678" s="401">
        <v>232.22</v>
      </c>
    </row>
    <row r="1679" spans="1:5" ht="78.75" customHeight="1">
      <c r="A1679" s="398">
        <v>8931</v>
      </c>
      <c r="B1679" s="399"/>
      <c r="C1679" s="382" t="s">
        <v>2218</v>
      </c>
      <c r="D1679" s="378"/>
      <c r="E1679" s="378"/>
    </row>
    <row r="1680" spans="1:5" ht="78.75" customHeight="1">
      <c r="A1680" s="377" t="s">
        <v>3601</v>
      </c>
      <c r="B1680" s="377"/>
      <c r="C1680" s="381" t="s">
        <v>20373</v>
      </c>
      <c r="D1680" s="377" t="s">
        <v>139</v>
      </c>
      <c r="E1680" s="400">
        <v>13.99</v>
      </c>
    </row>
    <row r="1681" spans="1:5" ht="78.75" customHeight="1">
      <c r="A1681" s="377" t="s">
        <v>3602</v>
      </c>
      <c r="B1681" s="377"/>
      <c r="C1681" s="381" t="s">
        <v>3603</v>
      </c>
      <c r="D1681" s="377" t="s">
        <v>139</v>
      </c>
      <c r="E1681" s="400">
        <v>12.28</v>
      </c>
    </row>
    <row r="1682" spans="1:5" ht="78.75" customHeight="1">
      <c r="A1682" s="377" t="s">
        <v>2219</v>
      </c>
      <c r="B1682" s="377"/>
      <c r="C1682" s="381" t="s">
        <v>20374</v>
      </c>
      <c r="D1682" s="377" t="s">
        <v>139</v>
      </c>
      <c r="E1682" s="400">
        <v>14.26</v>
      </c>
    </row>
    <row r="1683" spans="1:5" ht="78.75" customHeight="1">
      <c r="A1683" s="377" t="s">
        <v>2220</v>
      </c>
      <c r="B1683" s="377"/>
      <c r="C1683" s="381" t="s">
        <v>2221</v>
      </c>
      <c r="D1683" s="377" t="s">
        <v>139</v>
      </c>
      <c r="E1683" s="400">
        <v>25.23</v>
      </c>
    </row>
    <row r="1684" spans="1:5" ht="78.75" customHeight="1">
      <c r="A1684" s="377" t="s">
        <v>2222</v>
      </c>
      <c r="B1684" s="377"/>
      <c r="C1684" s="381" t="s">
        <v>2223</v>
      </c>
      <c r="D1684" s="377" t="s">
        <v>139</v>
      </c>
      <c r="E1684" s="400">
        <v>19.510000000000002</v>
      </c>
    </row>
    <row r="1685" spans="1:5" ht="78.75" customHeight="1">
      <c r="A1685" s="398">
        <v>8932</v>
      </c>
      <c r="B1685" s="399"/>
      <c r="C1685" s="382" t="s">
        <v>20375</v>
      </c>
      <c r="D1685" s="378"/>
      <c r="E1685" s="378"/>
    </row>
    <row r="1686" spans="1:5" ht="78.75" customHeight="1">
      <c r="A1686" s="377" t="s">
        <v>2062</v>
      </c>
      <c r="B1686" s="377"/>
      <c r="C1686" s="381" t="s">
        <v>2063</v>
      </c>
      <c r="D1686" s="377" t="s">
        <v>20028</v>
      </c>
      <c r="E1686" s="400">
        <v>63.2</v>
      </c>
    </row>
    <row r="1687" spans="1:5" ht="78.75" customHeight="1">
      <c r="A1687" s="377" t="s">
        <v>2064</v>
      </c>
      <c r="B1687" s="377"/>
      <c r="C1687" s="381" t="s">
        <v>2065</v>
      </c>
      <c r="D1687" s="377" t="s">
        <v>20028</v>
      </c>
      <c r="E1687" s="400">
        <v>76.28</v>
      </c>
    </row>
    <row r="1688" spans="1:5" ht="78.75" customHeight="1">
      <c r="A1688" s="377" t="s">
        <v>2066</v>
      </c>
      <c r="B1688" s="377"/>
      <c r="C1688" s="381" t="s">
        <v>2067</v>
      </c>
      <c r="D1688" s="377" t="s">
        <v>20028</v>
      </c>
      <c r="E1688" s="400">
        <v>60.28</v>
      </c>
    </row>
    <row r="1689" spans="1:5" ht="78.75" customHeight="1">
      <c r="A1689" s="377" t="s">
        <v>2068</v>
      </c>
      <c r="B1689" s="377"/>
      <c r="C1689" s="381" t="s">
        <v>2069</v>
      </c>
      <c r="D1689" s="377" t="s">
        <v>20028</v>
      </c>
      <c r="E1689" s="400">
        <v>48.67</v>
      </c>
    </row>
    <row r="1690" spans="1:5" ht="15.75" customHeight="1">
      <c r="A1690" s="377" t="s">
        <v>2070</v>
      </c>
      <c r="B1690" s="377"/>
      <c r="C1690" s="381" t="s">
        <v>2071</v>
      </c>
      <c r="D1690" s="377" t="s">
        <v>20028</v>
      </c>
      <c r="E1690" s="400">
        <v>91.17</v>
      </c>
    </row>
    <row r="1691" spans="1:5" ht="22.5" customHeight="1">
      <c r="A1691" s="377" t="s">
        <v>2072</v>
      </c>
      <c r="B1691" s="377"/>
      <c r="C1691" s="381" t="s">
        <v>2073</v>
      </c>
      <c r="D1691" s="377" t="s">
        <v>20028</v>
      </c>
      <c r="E1691" s="400">
        <v>67.959999999999994</v>
      </c>
    </row>
    <row r="1692" spans="1:5" ht="22.5" customHeight="1">
      <c r="A1692" s="377" t="s">
        <v>2074</v>
      </c>
      <c r="B1692" s="377"/>
      <c r="C1692" s="381" t="s">
        <v>2075</v>
      </c>
      <c r="D1692" s="377" t="s">
        <v>20028</v>
      </c>
      <c r="E1692" s="400">
        <v>63.49</v>
      </c>
    </row>
    <row r="1693" spans="1:5" ht="15.75" customHeight="1">
      <c r="A1693" s="377" t="s">
        <v>2076</v>
      </c>
      <c r="B1693" s="377"/>
      <c r="C1693" s="381" t="s">
        <v>2077</v>
      </c>
      <c r="D1693" s="377" t="s">
        <v>20028</v>
      </c>
      <c r="E1693" s="400">
        <v>40.28</v>
      </c>
    </row>
    <row r="1694" spans="1:5" ht="22.5" customHeight="1">
      <c r="A1694" s="377" t="s">
        <v>2078</v>
      </c>
      <c r="B1694" s="377"/>
      <c r="C1694" s="381" t="s">
        <v>2079</v>
      </c>
      <c r="D1694" s="377" t="s">
        <v>20028</v>
      </c>
      <c r="E1694" s="401">
        <v>174.13</v>
      </c>
    </row>
    <row r="1695" spans="1:5" ht="22.5" customHeight="1">
      <c r="A1695" s="377" t="s">
        <v>2080</v>
      </c>
      <c r="B1695" s="377"/>
      <c r="C1695" s="381" t="s">
        <v>2081</v>
      </c>
      <c r="D1695" s="377" t="s">
        <v>20028</v>
      </c>
      <c r="E1695" s="401">
        <v>194.69</v>
      </c>
    </row>
    <row r="1696" spans="1:5" ht="22.5" customHeight="1">
      <c r="A1696" s="377" t="s">
        <v>2082</v>
      </c>
      <c r="B1696" s="377"/>
      <c r="C1696" s="381" t="s">
        <v>2083</v>
      </c>
      <c r="D1696" s="377" t="s">
        <v>20028</v>
      </c>
      <c r="E1696" s="401">
        <v>168.69</v>
      </c>
    </row>
    <row r="1697" spans="1:5" ht="22.5" customHeight="1">
      <c r="A1697" s="377" t="s">
        <v>2084</v>
      </c>
      <c r="B1697" s="377"/>
      <c r="C1697" s="381" t="s">
        <v>2085</v>
      </c>
      <c r="D1697" s="377" t="s">
        <v>20028</v>
      </c>
      <c r="E1697" s="401">
        <v>147.37</v>
      </c>
    </row>
    <row r="1698" spans="1:5" ht="22.5" customHeight="1">
      <c r="A1698" s="377" t="s">
        <v>2086</v>
      </c>
      <c r="B1698" s="377"/>
      <c r="C1698" s="381" t="s">
        <v>2087</v>
      </c>
      <c r="D1698" s="377" t="s">
        <v>20028</v>
      </c>
      <c r="E1698" s="401">
        <v>290.7</v>
      </c>
    </row>
    <row r="1699" spans="1:5" ht="22.5" customHeight="1">
      <c r="A1699" s="377" t="s">
        <v>2088</v>
      </c>
      <c r="B1699" s="377"/>
      <c r="C1699" s="381" t="s">
        <v>2089</v>
      </c>
      <c r="D1699" s="377" t="s">
        <v>20028</v>
      </c>
      <c r="E1699" s="401">
        <v>352.98</v>
      </c>
    </row>
    <row r="1700" spans="1:5" ht="15" customHeight="1">
      <c r="A1700" s="377" t="s">
        <v>2090</v>
      </c>
      <c r="B1700" s="377"/>
      <c r="C1700" s="381" t="s">
        <v>2091</v>
      </c>
      <c r="D1700" s="377" t="s">
        <v>20028</v>
      </c>
      <c r="E1700" s="401">
        <v>300.98</v>
      </c>
    </row>
    <row r="1701" spans="1:5" ht="22.5" customHeight="1">
      <c r="A1701" s="377" t="s">
        <v>2092</v>
      </c>
      <c r="B1701" s="377"/>
      <c r="C1701" s="381" t="s">
        <v>2093</v>
      </c>
      <c r="D1701" s="377" t="s">
        <v>20028</v>
      </c>
      <c r="E1701" s="401">
        <v>237.18</v>
      </c>
    </row>
    <row r="1702" spans="1:5" ht="22.5" customHeight="1">
      <c r="A1702" s="377" t="s">
        <v>2094</v>
      </c>
      <c r="B1702" s="377"/>
      <c r="C1702" s="381" t="s">
        <v>2095</v>
      </c>
      <c r="D1702" s="377" t="s">
        <v>20028</v>
      </c>
      <c r="E1702" s="401">
        <v>129.25</v>
      </c>
    </row>
    <row r="1703" spans="1:5" ht="22.5" customHeight="1">
      <c r="A1703" s="377" t="s">
        <v>2096</v>
      </c>
      <c r="B1703" s="377"/>
      <c r="C1703" s="381" t="s">
        <v>2097</v>
      </c>
      <c r="D1703" s="377" t="s">
        <v>20028</v>
      </c>
      <c r="E1703" s="401">
        <v>155.34</v>
      </c>
    </row>
    <row r="1704" spans="1:5" ht="22.5" customHeight="1">
      <c r="A1704" s="377" t="s">
        <v>2098</v>
      </c>
      <c r="B1704" s="377"/>
      <c r="C1704" s="381" t="s">
        <v>2099</v>
      </c>
      <c r="D1704" s="377" t="s">
        <v>20028</v>
      </c>
      <c r="E1704" s="401">
        <v>117.81</v>
      </c>
    </row>
    <row r="1705" spans="1:5" ht="51.75" customHeight="1">
      <c r="A1705" s="377" t="s">
        <v>2100</v>
      </c>
      <c r="B1705" s="377"/>
      <c r="C1705" s="381" t="s">
        <v>2101</v>
      </c>
      <c r="D1705" s="377" t="s">
        <v>20028</v>
      </c>
      <c r="E1705" s="401">
        <v>101.02</v>
      </c>
    </row>
    <row r="1706" spans="1:5" ht="52.5" customHeight="1">
      <c r="A1706" s="377" t="s">
        <v>2102</v>
      </c>
      <c r="B1706" s="377"/>
      <c r="C1706" s="381" t="s">
        <v>2103</v>
      </c>
      <c r="D1706" s="377" t="s">
        <v>20028</v>
      </c>
      <c r="E1706" s="400">
        <v>71.59</v>
      </c>
    </row>
    <row r="1707" spans="1:5" ht="22.5" customHeight="1">
      <c r="A1707" s="377" t="s">
        <v>2104</v>
      </c>
      <c r="B1707" s="377"/>
      <c r="C1707" s="381" t="s">
        <v>2105</v>
      </c>
      <c r="D1707" s="377" t="s">
        <v>20028</v>
      </c>
      <c r="E1707" s="400">
        <v>83.75</v>
      </c>
    </row>
    <row r="1708" spans="1:5" ht="15" customHeight="1">
      <c r="A1708" s="377" t="s">
        <v>2106</v>
      </c>
      <c r="B1708" s="377"/>
      <c r="C1708" s="381" t="s">
        <v>2107</v>
      </c>
      <c r="D1708" s="377" t="s">
        <v>20028</v>
      </c>
      <c r="E1708" s="400">
        <v>85.62</v>
      </c>
    </row>
    <row r="1709" spans="1:5" ht="15" customHeight="1">
      <c r="A1709" s="377" t="s">
        <v>2108</v>
      </c>
      <c r="B1709" s="377"/>
      <c r="C1709" s="381" t="s">
        <v>2109</v>
      </c>
      <c r="D1709" s="377" t="s">
        <v>20028</v>
      </c>
      <c r="E1709" s="401">
        <v>131.1</v>
      </c>
    </row>
    <row r="1710" spans="1:5" ht="15" customHeight="1">
      <c r="A1710" s="377" t="s">
        <v>2110</v>
      </c>
      <c r="B1710" s="377"/>
      <c r="C1710" s="381" t="s">
        <v>2111</v>
      </c>
      <c r="D1710" s="377" t="s">
        <v>20028</v>
      </c>
      <c r="E1710" s="400">
        <v>63.13</v>
      </c>
    </row>
    <row r="1711" spans="1:5" ht="22.5" customHeight="1">
      <c r="A1711" s="377" t="s">
        <v>2112</v>
      </c>
      <c r="B1711" s="377"/>
      <c r="C1711" s="381" t="s">
        <v>2113</v>
      </c>
      <c r="D1711" s="377" t="s">
        <v>20028</v>
      </c>
      <c r="E1711" s="400">
        <v>75.34</v>
      </c>
    </row>
    <row r="1712" spans="1:5" ht="22.5" customHeight="1">
      <c r="A1712" s="377" t="s">
        <v>48907</v>
      </c>
      <c r="B1712" s="377"/>
      <c r="C1712" s="381" t="s">
        <v>48908</v>
      </c>
      <c r="D1712" s="377" t="s">
        <v>20028</v>
      </c>
      <c r="E1712" s="401">
        <v>270.08</v>
      </c>
    </row>
    <row r="1713" spans="1:5" ht="15.75" customHeight="1">
      <c r="A1713" s="377" t="s">
        <v>48909</v>
      </c>
      <c r="B1713" s="377"/>
      <c r="C1713" s="381" t="s">
        <v>48910</v>
      </c>
      <c r="D1713" s="377" t="s">
        <v>20028</v>
      </c>
      <c r="E1713" s="401">
        <v>243.13</v>
      </c>
    </row>
    <row r="1714" spans="1:5" ht="15.75" customHeight="1">
      <c r="A1714" s="377" t="s">
        <v>48911</v>
      </c>
      <c r="B1714" s="377"/>
      <c r="C1714" s="381" t="s">
        <v>48912</v>
      </c>
      <c r="D1714" s="377" t="s">
        <v>20028</v>
      </c>
      <c r="E1714" s="401">
        <v>538.52</v>
      </c>
    </row>
    <row r="1715" spans="1:5" ht="15.75" customHeight="1">
      <c r="A1715" s="377" t="s">
        <v>48913</v>
      </c>
      <c r="B1715" s="377"/>
      <c r="C1715" s="381" t="s">
        <v>48914</v>
      </c>
      <c r="D1715" s="377" t="s">
        <v>20028</v>
      </c>
      <c r="E1715" s="401">
        <v>413.43</v>
      </c>
    </row>
    <row r="1716" spans="1:5" ht="15.75" customHeight="1">
      <c r="A1716" s="377" t="s">
        <v>48915</v>
      </c>
      <c r="B1716" s="377"/>
      <c r="C1716" s="381" t="s">
        <v>48916</v>
      </c>
      <c r="D1716" s="377" t="s">
        <v>20028</v>
      </c>
      <c r="E1716" s="401">
        <v>185.14</v>
      </c>
    </row>
    <row r="1717" spans="1:5" ht="22.5" customHeight="1">
      <c r="A1717" s="377" t="s">
        <v>48917</v>
      </c>
      <c r="B1717" s="377"/>
      <c r="C1717" s="381" t="s">
        <v>48918</v>
      </c>
      <c r="D1717" s="377" t="s">
        <v>20028</v>
      </c>
      <c r="E1717" s="401">
        <v>167.35</v>
      </c>
    </row>
    <row r="1718" spans="1:5" ht="28.5" customHeight="1">
      <c r="A1718" s="377" t="s">
        <v>48919</v>
      </c>
      <c r="B1718" s="377"/>
      <c r="C1718" s="381" t="s">
        <v>48920</v>
      </c>
      <c r="D1718" s="377" t="s">
        <v>20028</v>
      </c>
      <c r="E1718" s="401">
        <v>368.64</v>
      </c>
    </row>
    <row r="1719" spans="1:5" ht="15.75" customHeight="1">
      <c r="A1719" s="377" t="s">
        <v>48921</v>
      </c>
      <c r="B1719" s="377"/>
      <c r="C1719" s="381" t="s">
        <v>48922</v>
      </c>
      <c r="D1719" s="377" t="s">
        <v>20028</v>
      </c>
      <c r="E1719" s="401">
        <v>261.87</v>
      </c>
    </row>
    <row r="1720" spans="1:5" ht="45" customHeight="1">
      <c r="A1720" s="377" t="s">
        <v>48923</v>
      </c>
      <c r="B1720" s="377"/>
      <c r="C1720" s="381" t="s">
        <v>48924</v>
      </c>
      <c r="D1720" s="377" t="s">
        <v>20028</v>
      </c>
      <c r="E1720" s="401">
        <v>281.39</v>
      </c>
    </row>
    <row r="1721" spans="1:5" ht="45" customHeight="1">
      <c r="A1721" s="377" t="s">
        <v>48925</v>
      </c>
      <c r="B1721" s="377"/>
      <c r="C1721" s="381" t="s">
        <v>48926</v>
      </c>
      <c r="D1721" s="377" t="s">
        <v>20028</v>
      </c>
      <c r="E1721" s="401">
        <v>229</v>
      </c>
    </row>
    <row r="1722" spans="1:5" ht="56.25" customHeight="1">
      <c r="A1722" s="377" t="s">
        <v>48927</v>
      </c>
      <c r="B1722" s="377"/>
      <c r="C1722" s="381" t="s">
        <v>48928</v>
      </c>
      <c r="D1722" s="377" t="s">
        <v>20028</v>
      </c>
      <c r="E1722" s="401">
        <v>557.49</v>
      </c>
    </row>
    <row r="1723" spans="1:5" ht="56.25" customHeight="1">
      <c r="A1723" s="377" t="s">
        <v>48929</v>
      </c>
      <c r="B1723" s="377"/>
      <c r="C1723" s="381" t="s">
        <v>48930</v>
      </c>
      <c r="D1723" s="377" t="s">
        <v>20028</v>
      </c>
      <c r="E1723" s="401">
        <v>412.75</v>
      </c>
    </row>
    <row r="1724" spans="1:5" ht="15.75" customHeight="1">
      <c r="A1724" s="377" t="s">
        <v>48931</v>
      </c>
      <c r="B1724" s="377"/>
      <c r="C1724" s="381" t="s">
        <v>48932</v>
      </c>
      <c r="D1724" s="377" t="s">
        <v>20028</v>
      </c>
      <c r="E1724" s="401">
        <v>196.45</v>
      </c>
    </row>
    <row r="1725" spans="1:5" ht="33.75" customHeight="1">
      <c r="A1725" s="377" t="s">
        <v>48933</v>
      </c>
      <c r="B1725" s="377"/>
      <c r="C1725" s="381" t="s">
        <v>48934</v>
      </c>
      <c r="D1725" s="377" t="s">
        <v>20028</v>
      </c>
      <c r="E1725" s="401">
        <v>153.22</v>
      </c>
    </row>
    <row r="1726" spans="1:5" ht="33.75" customHeight="1">
      <c r="A1726" s="377" t="s">
        <v>48935</v>
      </c>
      <c r="B1726" s="377"/>
      <c r="C1726" s="381" t="s">
        <v>48936</v>
      </c>
      <c r="D1726" s="377" t="s">
        <v>20028</v>
      </c>
      <c r="E1726" s="401">
        <v>387.61</v>
      </c>
    </row>
    <row r="1727" spans="1:5" ht="15" customHeight="1">
      <c r="A1727" s="377" t="s">
        <v>48937</v>
      </c>
      <c r="B1727" s="377"/>
      <c r="C1727" s="381" t="s">
        <v>48938</v>
      </c>
      <c r="D1727" s="377" t="s">
        <v>20028</v>
      </c>
      <c r="E1727" s="401">
        <v>261.19</v>
      </c>
    </row>
    <row r="1728" spans="1:5" ht="33.75" customHeight="1">
      <c r="A1728" s="377" t="s">
        <v>48939</v>
      </c>
      <c r="B1728" s="377"/>
      <c r="C1728" s="381" t="s">
        <v>48940</v>
      </c>
      <c r="D1728" s="377" t="s">
        <v>20028</v>
      </c>
      <c r="E1728" s="401">
        <v>462.16</v>
      </c>
    </row>
    <row r="1729" spans="1:5" ht="33.75" customHeight="1">
      <c r="A1729" s="377" t="s">
        <v>48941</v>
      </c>
      <c r="B1729" s="377"/>
      <c r="C1729" s="381" t="s">
        <v>48942</v>
      </c>
      <c r="D1729" s="377" t="s">
        <v>20028</v>
      </c>
      <c r="E1729" s="401">
        <v>381.37</v>
      </c>
    </row>
    <row r="1730" spans="1:5" ht="33.75" customHeight="1">
      <c r="A1730" s="377" t="s">
        <v>48943</v>
      </c>
      <c r="B1730" s="377"/>
      <c r="C1730" s="381" t="s">
        <v>48944</v>
      </c>
      <c r="D1730" s="377" t="s">
        <v>20028</v>
      </c>
      <c r="E1730" s="401">
        <v>474.67</v>
      </c>
    </row>
    <row r="1731" spans="1:5" ht="45" customHeight="1">
      <c r="A1731" s="377" t="s">
        <v>48945</v>
      </c>
      <c r="B1731" s="377"/>
      <c r="C1731" s="381" t="s">
        <v>48946</v>
      </c>
      <c r="D1731" s="377" t="s">
        <v>20028</v>
      </c>
      <c r="E1731" s="401">
        <v>377.22</v>
      </c>
    </row>
    <row r="1732" spans="1:5" ht="45" customHeight="1">
      <c r="A1732" s="377" t="s">
        <v>48947</v>
      </c>
      <c r="B1732" s="377"/>
      <c r="C1732" s="381" t="s">
        <v>48948</v>
      </c>
      <c r="D1732" s="377" t="s">
        <v>20028</v>
      </c>
      <c r="E1732" s="401">
        <v>305.58999999999997</v>
      </c>
    </row>
    <row r="1733" spans="1:5" ht="45" customHeight="1">
      <c r="A1733" s="377" t="s">
        <v>48949</v>
      </c>
      <c r="B1733" s="377"/>
      <c r="C1733" s="381" t="s">
        <v>48950</v>
      </c>
      <c r="D1733" s="377" t="s">
        <v>20028</v>
      </c>
      <c r="E1733" s="401">
        <v>323.11</v>
      </c>
    </row>
    <row r="1734" spans="1:5" ht="45" customHeight="1">
      <c r="A1734" s="377" t="s">
        <v>48951</v>
      </c>
      <c r="B1734" s="377"/>
      <c r="C1734" s="381" t="s">
        <v>48952</v>
      </c>
      <c r="D1734" s="377" t="s">
        <v>20028</v>
      </c>
      <c r="E1734" s="401">
        <v>468.84</v>
      </c>
    </row>
    <row r="1735" spans="1:5" ht="45" customHeight="1">
      <c r="A1735" s="377" t="s">
        <v>48953</v>
      </c>
      <c r="B1735" s="377"/>
      <c r="C1735" s="381" t="s">
        <v>48954</v>
      </c>
      <c r="D1735" s="377" t="s">
        <v>20028</v>
      </c>
      <c r="E1735" s="401">
        <v>356.11</v>
      </c>
    </row>
    <row r="1736" spans="1:5" ht="45" customHeight="1">
      <c r="A1736" s="377" t="s">
        <v>48955</v>
      </c>
      <c r="B1736" s="377"/>
      <c r="C1736" s="381" t="s">
        <v>48956</v>
      </c>
      <c r="D1736" s="377" t="s">
        <v>20028</v>
      </c>
      <c r="E1736" s="401">
        <v>553.27</v>
      </c>
    </row>
    <row r="1737" spans="1:5" ht="45" customHeight="1">
      <c r="A1737" s="377" t="s">
        <v>48957</v>
      </c>
      <c r="B1737" s="377"/>
      <c r="C1737" s="381" t="s">
        <v>48958</v>
      </c>
      <c r="D1737" s="377" t="s">
        <v>20028</v>
      </c>
      <c r="E1737" s="401">
        <v>405.6</v>
      </c>
    </row>
    <row r="1738" spans="1:5" ht="45" customHeight="1">
      <c r="A1738" s="377" t="s">
        <v>48959</v>
      </c>
      <c r="B1738" s="377"/>
      <c r="C1738" s="381" t="s">
        <v>48960</v>
      </c>
      <c r="D1738" s="377" t="s">
        <v>20028</v>
      </c>
      <c r="E1738" s="401">
        <v>318.04000000000002</v>
      </c>
    </row>
    <row r="1739" spans="1:5" ht="45" customHeight="1">
      <c r="A1739" s="377" t="s">
        <v>48961</v>
      </c>
      <c r="B1739" s="377"/>
      <c r="C1739" s="381" t="s">
        <v>48962</v>
      </c>
      <c r="D1739" s="377" t="s">
        <v>20028</v>
      </c>
      <c r="E1739" s="401">
        <v>383.9</v>
      </c>
    </row>
    <row r="1740" spans="1:5" ht="45" customHeight="1">
      <c r="A1740" s="377" t="s">
        <v>48963</v>
      </c>
      <c r="B1740" s="377"/>
      <c r="C1740" s="381" t="s">
        <v>48964</v>
      </c>
      <c r="D1740" s="377" t="s">
        <v>20028</v>
      </c>
      <c r="E1740" s="401">
        <v>280.33</v>
      </c>
    </row>
    <row r="1741" spans="1:5" ht="45" customHeight="1">
      <c r="A1741" s="377" t="s">
        <v>48965</v>
      </c>
      <c r="B1741" s="377"/>
      <c r="C1741" s="381" t="s">
        <v>48966</v>
      </c>
      <c r="D1741" s="377" t="s">
        <v>20028</v>
      </c>
      <c r="E1741" s="401">
        <v>401.71</v>
      </c>
    </row>
    <row r="1742" spans="1:5" ht="78.75" customHeight="1">
      <c r="A1742" s="377" t="s">
        <v>48967</v>
      </c>
      <c r="B1742" s="377"/>
      <c r="C1742" s="381" t="s">
        <v>48968</v>
      </c>
      <c r="D1742" s="377" t="s">
        <v>20028</v>
      </c>
      <c r="E1742" s="401">
        <v>363.13</v>
      </c>
    </row>
    <row r="1743" spans="1:5" ht="66" customHeight="1">
      <c r="A1743" s="377" t="s">
        <v>48969</v>
      </c>
      <c r="B1743" s="377"/>
      <c r="C1743" s="381" t="s">
        <v>48970</v>
      </c>
      <c r="D1743" s="377" t="s">
        <v>20028</v>
      </c>
      <c r="E1743" s="401">
        <v>280.14999999999998</v>
      </c>
    </row>
    <row r="1744" spans="1:5" ht="84.75" customHeight="1">
      <c r="A1744" s="377" t="s">
        <v>2114</v>
      </c>
      <c r="B1744" s="377"/>
      <c r="C1744" s="381" t="s">
        <v>2115</v>
      </c>
      <c r="D1744" s="377" t="s">
        <v>20028</v>
      </c>
      <c r="E1744" s="400">
        <v>56.6</v>
      </c>
    </row>
    <row r="1745" spans="1:5" ht="79.5" customHeight="1">
      <c r="A1745" s="377" t="s">
        <v>2116</v>
      </c>
      <c r="B1745" s="377"/>
      <c r="C1745" s="381" t="s">
        <v>2117</v>
      </c>
      <c r="D1745" s="377" t="s">
        <v>20028</v>
      </c>
      <c r="E1745" s="400">
        <v>53.68</v>
      </c>
    </row>
    <row r="1746" spans="1:5" ht="45" customHeight="1">
      <c r="A1746" s="377" t="s">
        <v>2118</v>
      </c>
      <c r="B1746" s="377"/>
      <c r="C1746" s="381" t="s">
        <v>2119</v>
      </c>
      <c r="D1746" s="377" t="s">
        <v>20028</v>
      </c>
      <c r="E1746" s="400">
        <v>42.07</v>
      </c>
    </row>
    <row r="1747" spans="1:5" ht="45" customHeight="1">
      <c r="A1747" s="377" t="s">
        <v>2120</v>
      </c>
      <c r="B1747" s="377"/>
      <c r="C1747" s="381" t="s">
        <v>2121</v>
      </c>
      <c r="D1747" s="377" t="s">
        <v>20028</v>
      </c>
      <c r="E1747" s="402">
        <v>1888.98</v>
      </c>
    </row>
    <row r="1748" spans="1:5" ht="45" customHeight="1">
      <c r="A1748" s="377" t="s">
        <v>2122</v>
      </c>
      <c r="B1748" s="377"/>
      <c r="C1748" s="381" t="s">
        <v>2123</v>
      </c>
      <c r="D1748" s="377" t="s">
        <v>20028</v>
      </c>
      <c r="E1748" s="402">
        <v>2847.39</v>
      </c>
    </row>
    <row r="1749" spans="1:5" ht="45" customHeight="1">
      <c r="A1749" s="377" t="s">
        <v>2124</v>
      </c>
      <c r="B1749" s="377"/>
      <c r="C1749" s="381" t="s">
        <v>2125</v>
      </c>
      <c r="D1749" s="377" t="s">
        <v>20028</v>
      </c>
      <c r="E1749" s="402">
        <v>3710.42</v>
      </c>
    </row>
    <row r="1750" spans="1:5" ht="45" customHeight="1">
      <c r="A1750" s="377" t="s">
        <v>2126</v>
      </c>
      <c r="B1750" s="377"/>
      <c r="C1750" s="381" t="s">
        <v>2127</v>
      </c>
      <c r="D1750" s="377" t="s">
        <v>20028</v>
      </c>
      <c r="E1750" s="402">
        <v>4755.1099999999997</v>
      </c>
    </row>
    <row r="1751" spans="1:5" ht="45" customHeight="1">
      <c r="A1751" s="377" t="s">
        <v>2128</v>
      </c>
      <c r="B1751" s="377"/>
      <c r="C1751" s="381" t="s">
        <v>2129</v>
      </c>
      <c r="D1751" s="377" t="s">
        <v>20028</v>
      </c>
      <c r="E1751" s="402">
        <v>5269.87</v>
      </c>
    </row>
    <row r="1752" spans="1:5" ht="45" customHeight="1">
      <c r="A1752" s="377" t="s">
        <v>2130</v>
      </c>
      <c r="B1752" s="377"/>
      <c r="C1752" s="381" t="s">
        <v>2131</v>
      </c>
      <c r="D1752" s="377" t="s">
        <v>20028</v>
      </c>
      <c r="E1752" s="400">
        <v>81.08</v>
      </c>
    </row>
    <row r="1753" spans="1:5" ht="56.25" customHeight="1">
      <c r="A1753" s="377" t="s">
        <v>2132</v>
      </c>
      <c r="B1753" s="377"/>
      <c r="C1753" s="381" t="s">
        <v>2133</v>
      </c>
      <c r="D1753" s="377" t="s">
        <v>20028</v>
      </c>
      <c r="E1753" s="400">
        <v>81.790000000000006</v>
      </c>
    </row>
    <row r="1754" spans="1:5" ht="45" customHeight="1">
      <c r="A1754" s="377" t="s">
        <v>2134</v>
      </c>
      <c r="B1754" s="377"/>
      <c r="C1754" s="381" t="s">
        <v>2135</v>
      </c>
      <c r="D1754" s="377" t="s">
        <v>20028</v>
      </c>
      <c r="E1754" s="400">
        <v>78.87</v>
      </c>
    </row>
    <row r="1755" spans="1:5" ht="45" customHeight="1">
      <c r="A1755" s="377" t="s">
        <v>2136</v>
      </c>
      <c r="B1755" s="377"/>
      <c r="C1755" s="381" t="s">
        <v>2137</v>
      </c>
      <c r="D1755" s="377" t="s">
        <v>20028</v>
      </c>
      <c r="E1755" s="400">
        <v>57.87</v>
      </c>
    </row>
    <row r="1756" spans="1:5" ht="15.75" customHeight="1">
      <c r="A1756" s="377" t="s">
        <v>2138</v>
      </c>
      <c r="B1756" s="377"/>
      <c r="C1756" s="381" t="s">
        <v>2139</v>
      </c>
      <c r="D1756" s="377" t="s">
        <v>20028</v>
      </c>
      <c r="E1756" s="401">
        <v>474.32</v>
      </c>
    </row>
    <row r="1757" spans="1:5" ht="33.75" customHeight="1">
      <c r="A1757" s="398">
        <v>8933</v>
      </c>
      <c r="B1757" s="399"/>
      <c r="C1757" s="382" t="s">
        <v>2193</v>
      </c>
      <c r="D1757" s="378"/>
      <c r="E1757" s="378"/>
    </row>
    <row r="1758" spans="1:5" ht="33.75" customHeight="1">
      <c r="A1758" s="377" t="s">
        <v>2194</v>
      </c>
      <c r="B1758" s="377"/>
      <c r="C1758" s="381" t="s">
        <v>2195</v>
      </c>
      <c r="D1758" s="377" t="s">
        <v>20028</v>
      </c>
      <c r="E1758" s="400">
        <v>32.479999999999997</v>
      </c>
    </row>
    <row r="1759" spans="1:5" ht="33.75" customHeight="1">
      <c r="A1759" s="377" t="s">
        <v>2196</v>
      </c>
      <c r="B1759" s="377"/>
      <c r="C1759" s="381" t="s">
        <v>2197</v>
      </c>
      <c r="D1759" s="377" t="s">
        <v>20028</v>
      </c>
      <c r="E1759" s="400">
        <v>35.04</v>
      </c>
    </row>
    <row r="1760" spans="1:5" ht="33.75" customHeight="1">
      <c r="A1760" s="377" t="s">
        <v>2198</v>
      </c>
      <c r="B1760" s="377"/>
      <c r="C1760" s="381" t="s">
        <v>2199</v>
      </c>
      <c r="D1760" s="377" t="s">
        <v>20028</v>
      </c>
      <c r="E1760" s="400">
        <v>39.64</v>
      </c>
    </row>
    <row r="1761" spans="1:5" ht="33.75" customHeight="1">
      <c r="A1761" s="377" t="s">
        <v>2200</v>
      </c>
      <c r="B1761" s="377"/>
      <c r="C1761" s="381" t="s">
        <v>2201</v>
      </c>
      <c r="D1761" s="377" t="s">
        <v>20028</v>
      </c>
      <c r="E1761" s="400">
        <v>37.92</v>
      </c>
    </row>
    <row r="1762" spans="1:5" ht="33.75" customHeight="1">
      <c r="A1762" s="377" t="s">
        <v>2202</v>
      </c>
      <c r="B1762" s="377"/>
      <c r="C1762" s="381" t="s">
        <v>2203</v>
      </c>
      <c r="D1762" s="377" t="s">
        <v>20028</v>
      </c>
      <c r="E1762" s="400">
        <v>31.09</v>
      </c>
    </row>
    <row r="1763" spans="1:5" ht="33.75" customHeight="1">
      <c r="A1763" s="377" t="s">
        <v>2204</v>
      </c>
      <c r="B1763" s="377"/>
      <c r="C1763" s="381" t="s">
        <v>2205</v>
      </c>
      <c r="D1763" s="377" t="s">
        <v>20028</v>
      </c>
      <c r="E1763" s="400">
        <v>29.44</v>
      </c>
    </row>
    <row r="1764" spans="1:5" ht="15.75" customHeight="1">
      <c r="A1764" s="377" t="s">
        <v>837</v>
      </c>
      <c r="B1764" s="377"/>
      <c r="C1764" s="381" t="s">
        <v>838</v>
      </c>
      <c r="D1764" s="377" t="s">
        <v>20028</v>
      </c>
      <c r="E1764" s="400">
        <v>44.35</v>
      </c>
    </row>
    <row r="1765" spans="1:5" ht="55.5" customHeight="1">
      <c r="A1765" s="377" t="s">
        <v>2206</v>
      </c>
      <c r="B1765" s="377"/>
      <c r="C1765" s="381" t="s">
        <v>2207</v>
      </c>
      <c r="D1765" s="377" t="s">
        <v>20028</v>
      </c>
      <c r="E1765" s="400">
        <v>29.13</v>
      </c>
    </row>
    <row r="1766" spans="1:5" ht="33.75" customHeight="1">
      <c r="A1766" s="398">
        <v>8934</v>
      </c>
      <c r="B1766" s="399"/>
      <c r="C1766" s="382" t="s">
        <v>20376</v>
      </c>
      <c r="D1766" s="378"/>
      <c r="E1766" s="378"/>
    </row>
    <row r="1767" spans="1:5" ht="33.75" customHeight="1">
      <c r="A1767" s="377" t="s">
        <v>2029</v>
      </c>
      <c r="B1767" s="377"/>
      <c r="C1767" s="381" t="s">
        <v>2030</v>
      </c>
      <c r="D1767" s="377" t="s">
        <v>20028</v>
      </c>
      <c r="E1767" s="400">
        <v>11.58</v>
      </c>
    </row>
    <row r="1768" spans="1:5" ht="33.75" customHeight="1">
      <c r="A1768" s="377" t="s">
        <v>2031</v>
      </c>
      <c r="B1768" s="377"/>
      <c r="C1768" s="381" t="s">
        <v>2032</v>
      </c>
      <c r="D1768" s="377" t="s">
        <v>20028</v>
      </c>
      <c r="E1768" s="400">
        <v>12.09</v>
      </c>
    </row>
    <row r="1769" spans="1:5" ht="33.75" customHeight="1">
      <c r="A1769" s="377" t="s">
        <v>2033</v>
      </c>
      <c r="B1769" s="377"/>
      <c r="C1769" s="381" t="s">
        <v>2034</v>
      </c>
      <c r="D1769" s="377" t="s">
        <v>20028</v>
      </c>
      <c r="E1769" s="400">
        <v>13.82</v>
      </c>
    </row>
    <row r="1770" spans="1:5" ht="33.75" customHeight="1">
      <c r="A1770" s="377" t="s">
        <v>2035</v>
      </c>
      <c r="B1770" s="377"/>
      <c r="C1770" s="381" t="s">
        <v>2036</v>
      </c>
      <c r="D1770" s="377" t="s">
        <v>20028</v>
      </c>
      <c r="E1770" s="400">
        <v>14.06</v>
      </c>
    </row>
    <row r="1771" spans="1:5" ht="33.75" customHeight="1">
      <c r="A1771" s="377" t="s">
        <v>2037</v>
      </c>
      <c r="B1771" s="377"/>
      <c r="C1771" s="381" t="s">
        <v>2038</v>
      </c>
      <c r="D1771" s="377" t="s">
        <v>20028</v>
      </c>
      <c r="E1771" s="400">
        <v>11.89</v>
      </c>
    </row>
    <row r="1772" spans="1:5" ht="33.75" customHeight="1">
      <c r="A1772" s="377" t="s">
        <v>2039</v>
      </c>
      <c r="B1772" s="377"/>
      <c r="C1772" s="381" t="s">
        <v>2040</v>
      </c>
      <c r="D1772" s="377" t="s">
        <v>20028</v>
      </c>
      <c r="E1772" s="400">
        <v>14.53</v>
      </c>
    </row>
    <row r="1773" spans="1:5" ht="33.75" customHeight="1">
      <c r="A1773" s="377" t="s">
        <v>2041</v>
      </c>
      <c r="B1773" s="377"/>
      <c r="C1773" s="381" t="s">
        <v>2042</v>
      </c>
      <c r="D1773" s="377" t="s">
        <v>20028</v>
      </c>
      <c r="E1773" s="400">
        <v>27.61</v>
      </c>
    </row>
    <row r="1774" spans="1:5" ht="33.75" customHeight="1">
      <c r="A1774" s="377" t="s">
        <v>2043</v>
      </c>
      <c r="B1774" s="377"/>
      <c r="C1774" s="381" t="s">
        <v>2044</v>
      </c>
      <c r="D1774" s="377" t="s">
        <v>20028</v>
      </c>
      <c r="E1774" s="400">
        <v>11.61</v>
      </c>
    </row>
    <row r="1775" spans="1:5" ht="33.75" customHeight="1">
      <c r="A1775" s="377" t="s">
        <v>2045</v>
      </c>
      <c r="B1775" s="377"/>
      <c r="C1775" s="381" t="s">
        <v>2046</v>
      </c>
      <c r="D1775" s="377" t="s">
        <v>20028</v>
      </c>
      <c r="E1775" s="400">
        <v>24.18</v>
      </c>
    </row>
    <row r="1776" spans="1:5" ht="33.75" customHeight="1">
      <c r="A1776" s="377" t="s">
        <v>2047</v>
      </c>
      <c r="B1776" s="377"/>
      <c r="C1776" s="381" t="s">
        <v>2048</v>
      </c>
      <c r="D1776" s="377" t="s">
        <v>20028</v>
      </c>
      <c r="E1776" s="400">
        <v>16.18</v>
      </c>
    </row>
    <row r="1777" spans="1:5" ht="33.75" customHeight="1">
      <c r="A1777" s="377" t="s">
        <v>2049</v>
      </c>
      <c r="B1777" s="377"/>
      <c r="C1777" s="381" t="s">
        <v>20377</v>
      </c>
      <c r="D1777" s="377" t="s">
        <v>20028</v>
      </c>
      <c r="E1777" s="400">
        <v>16.48</v>
      </c>
    </row>
    <row r="1778" spans="1:5" ht="33.75" customHeight="1">
      <c r="A1778" s="377" t="s">
        <v>2050</v>
      </c>
      <c r="B1778" s="377"/>
      <c r="C1778" s="381" t="s">
        <v>2051</v>
      </c>
      <c r="D1778" s="377" t="s">
        <v>20028</v>
      </c>
      <c r="E1778" s="400">
        <v>16.8</v>
      </c>
    </row>
    <row r="1779" spans="1:5" ht="33.75" customHeight="1">
      <c r="A1779" s="377" t="s">
        <v>2052</v>
      </c>
      <c r="B1779" s="377"/>
      <c r="C1779" s="381" t="s">
        <v>2053</v>
      </c>
      <c r="D1779" s="377" t="s">
        <v>20028</v>
      </c>
      <c r="E1779" s="400">
        <v>16.59</v>
      </c>
    </row>
    <row r="1780" spans="1:5" ht="33.75" customHeight="1">
      <c r="A1780" s="377" t="s">
        <v>2054</v>
      </c>
      <c r="B1780" s="377"/>
      <c r="C1780" s="381" t="s">
        <v>2055</v>
      </c>
      <c r="D1780" s="377" t="s">
        <v>20028</v>
      </c>
      <c r="E1780" s="400">
        <v>23.62</v>
      </c>
    </row>
    <row r="1781" spans="1:5" ht="33.75" customHeight="1">
      <c r="A1781" s="377" t="s">
        <v>2056</v>
      </c>
      <c r="B1781" s="377"/>
      <c r="C1781" s="381" t="s">
        <v>2057</v>
      </c>
      <c r="D1781" s="377" t="s">
        <v>20028</v>
      </c>
      <c r="E1781" s="400">
        <v>79.58</v>
      </c>
    </row>
    <row r="1782" spans="1:5" ht="33.75" customHeight="1">
      <c r="A1782" s="377" t="s">
        <v>2058</v>
      </c>
      <c r="B1782" s="377"/>
      <c r="C1782" s="381" t="s">
        <v>2059</v>
      </c>
      <c r="D1782" s="377" t="s">
        <v>20028</v>
      </c>
      <c r="E1782" s="400">
        <v>19.04</v>
      </c>
    </row>
    <row r="1783" spans="1:5" ht="15.75" customHeight="1">
      <c r="A1783" s="377" t="s">
        <v>2060</v>
      </c>
      <c r="B1783" s="377"/>
      <c r="C1783" s="381" t="s">
        <v>2061</v>
      </c>
      <c r="D1783" s="377" t="s">
        <v>20028</v>
      </c>
      <c r="E1783" s="397">
        <v>9.39</v>
      </c>
    </row>
    <row r="1784" spans="1:5" ht="33.75" customHeight="1">
      <c r="A1784" s="398">
        <v>8936</v>
      </c>
      <c r="B1784" s="399"/>
      <c r="C1784" s="382" t="s">
        <v>20378</v>
      </c>
      <c r="D1784" s="378"/>
      <c r="E1784" s="378"/>
    </row>
    <row r="1785" spans="1:5" ht="33.75" customHeight="1">
      <c r="A1785" s="377" t="s">
        <v>1734</v>
      </c>
      <c r="B1785" s="377"/>
      <c r="C1785" s="381" t="s">
        <v>1735</v>
      </c>
      <c r="D1785" s="377" t="s">
        <v>139</v>
      </c>
      <c r="E1785" s="400">
        <v>55.51</v>
      </c>
    </row>
    <row r="1786" spans="1:5" ht="45" customHeight="1">
      <c r="A1786" s="377" t="s">
        <v>1736</v>
      </c>
      <c r="B1786" s="377"/>
      <c r="C1786" s="381" t="s">
        <v>1737</v>
      </c>
      <c r="D1786" s="377" t="s">
        <v>139</v>
      </c>
      <c r="E1786" s="400">
        <v>81.569999999999993</v>
      </c>
    </row>
    <row r="1787" spans="1:5" ht="45" customHeight="1">
      <c r="A1787" s="377" t="s">
        <v>1738</v>
      </c>
      <c r="B1787" s="377"/>
      <c r="C1787" s="381" t="s">
        <v>1739</v>
      </c>
      <c r="D1787" s="377" t="s">
        <v>139</v>
      </c>
      <c r="E1787" s="401">
        <v>106.63</v>
      </c>
    </row>
    <row r="1788" spans="1:5" ht="45" customHeight="1">
      <c r="A1788" s="377" t="s">
        <v>1740</v>
      </c>
      <c r="B1788" s="377"/>
      <c r="C1788" s="381" t="s">
        <v>1741</v>
      </c>
      <c r="D1788" s="377" t="s">
        <v>139</v>
      </c>
      <c r="E1788" s="400">
        <v>23.79</v>
      </c>
    </row>
    <row r="1789" spans="1:5" ht="45" customHeight="1">
      <c r="A1789" s="377" t="s">
        <v>1742</v>
      </c>
      <c r="B1789" s="377"/>
      <c r="C1789" s="381" t="s">
        <v>1743</v>
      </c>
      <c r="D1789" s="377" t="s">
        <v>139</v>
      </c>
      <c r="E1789" s="400">
        <v>24.44</v>
      </c>
    </row>
    <row r="1790" spans="1:5" ht="45" customHeight="1">
      <c r="A1790" s="377" t="s">
        <v>1744</v>
      </c>
      <c r="B1790" s="377"/>
      <c r="C1790" s="381" t="s">
        <v>1745</v>
      </c>
      <c r="D1790" s="377" t="s">
        <v>139</v>
      </c>
      <c r="E1790" s="400">
        <v>25.65</v>
      </c>
    </row>
    <row r="1791" spans="1:5" ht="45" customHeight="1">
      <c r="A1791" s="377" t="s">
        <v>1746</v>
      </c>
      <c r="B1791" s="377"/>
      <c r="C1791" s="381" t="s">
        <v>1747</v>
      </c>
      <c r="D1791" s="377" t="s">
        <v>139</v>
      </c>
      <c r="E1791" s="400">
        <v>40.36</v>
      </c>
    </row>
    <row r="1792" spans="1:5" ht="45" customHeight="1">
      <c r="A1792" s="398">
        <v>8937</v>
      </c>
      <c r="B1792" s="399"/>
      <c r="C1792" s="382" t="s">
        <v>20379</v>
      </c>
      <c r="D1792" s="378"/>
      <c r="E1792" s="378"/>
    </row>
    <row r="1793" spans="1:5" ht="15.75" customHeight="1">
      <c r="A1793" s="377" t="s">
        <v>1821</v>
      </c>
      <c r="B1793" s="377"/>
      <c r="C1793" s="381" t="s">
        <v>1822</v>
      </c>
      <c r="D1793" s="377" t="s">
        <v>48887</v>
      </c>
      <c r="E1793" s="401">
        <v>552.91999999999996</v>
      </c>
    </row>
    <row r="1794" spans="1:5" ht="45" customHeight="1">
      <c r="A1794" s="398">
        <v>8938</v>
      </c>
      <c r="B1794" s="399"/>
      <c r="C1794" s="382" t="s">
        <v>1818</v>
      </c>
      <c r="D1794" s="378"/>
      <c r="E1794" s="378"/>
    </row>
    <row r="1795" spans="1:5" ht="45" customHeight="1">
      <c r="A1795" s="377" t="s">
        <v>1819</v>
      </c>
      <c r="B1795" s="377"/>
      <c r="C1795" s="381" t="s">
        <v>20380</v>
      </c>
      <c r="D1795" s="377" t="s">
        <v>20028</v>
      </c>
      <c r="E1795" s="400">
        <v>42.28</v>
      </c>
    </row>
    <row r="1796" spans="1:5" ht="45" customHeight="1">
      <c r="A1796" s="377" t="s">
        <v>20381</v>
      </c>
      <c r="B1796" s="377"/>
      <c r="C1796" s="381" t="s">
        <v>20382</v>
      </c>
      <c r="D1796" s="377" t="s">
        <v>20028</v>
      </c>
      <c r="E1796" s="402">
        <v>2785.64</v>
      </c>
    </row>
    <row r="1797" spans="1:5" ht="45" customHeight="1">
      <c r="A1797" s="377" t="s">
        <v>20383</v>
      </c>
      <c r="B1797" s="377"/>
      <c r="C1797" s="381" t="s">
        <v>20384</v>
      </c>
      <c r="D1797" s="377" t="s">
        <v>20028</v>
      </c>
      <c r="E1797" s="402">
        <v>2881.22</v>
      </c>
    </row>
    <row r="1798" spans="1:5" ht="45" customHeight="1">
      <c r="A1798" s="377" t="s">
        <v>20385</v>
      </c>
      <c r="B1798" s="377"/>
      <c r="C1798" s="381" t="s">
        <v>20386</v>
      </c>
      <c r="D1798" s="377" t="s">
        <v>20028</v>
      </c>
      <c r="E1798" s="402">
        <v>3235.9</v>
      </c>
    </row>
    <row r="1799" spans="1:5" ht="45" customHeight="1">
      <c r="A1799" s="377" t="s">
        <v>20387</v>
      </c>
      <c r="B1799" s="377"/>
      <c r="C1799" s="381" t="s">
        <v>20388</v>
      </c>
      <c r="D1799" s="377" t="s">
        <v>20028</v>
      </c>
      <c r="E1799" s="402">
        <v>3308.29</v>
      </c>
    </row>
    <row r="1800" spans="1:5" ht="45" customHeight="1">
      <c r="A1800" s="377" t="s">
        <v>20389</v>
      </c>
      <c r="B1800" s="377"/>
      <c r="C1800" s="381" t="s">
        <v>20390</v>
      </c>
      <c r="D1800" s="377" t="s">
        <v>20028</v>
      </c>
      <c r="E1800" s="402">
        <v>3346.62</v>
      </c>
    </row>
    <row r="1801" spans="1:5" ht="45" customHeight="1">
      <c r="A1801" s="377" t="s">
        <v>20391</v>
      </c>
      <c r="B1801" s="377"/>
      <c r="C1801" s="381" t="s">
        <v>20392</v>
      </c>
      <c r="D1801" s="377" t="s">
        <v>20028</v>
      </c>
      <c r="E1801" s="402">
        <v>4331.25</v>
      </c>
    </row>
    <row r="1802" spans="1:5" ht="45" customHeight="1">
      <c r="A1802" s="377" t="s">
        <v>20393</v>
      </c>
      <c r="B1802" s="377"/>
      <c r="C1802" s="381" t="s">
        <v>20394</v>
      </c>
      <c r="D1802" s="377" t="s">
        <v>20028</v>
      </c>
      <c r="E1802" s="402">
        <v>4698.99</v>
      </c>
    </row>
    <row r="1803" spans="1:5" ht="45" customHeight="1">
      <c r="A1803" s="377" t="s">
        <v>20395</v>
      </c>
      <c r="B1803" s="377"/>
      <c r="C1803" s="381" t="s">
        <v>20396</v>
      </c>
      <c r="D1803" s="377" t="s">
        <v>20028</v>
      </c>
      <c r="E1803" s="402">
        <v>7326.03</v>
      </c>
    </row>
    <row r="1804" spans="1:5" ht="45" customHeight="1">
      <c r="A1804" s="377" t="s">
        <v>20397</v>
      </c>
      <c r="B1804" s="377"/>
      <c r="C1804" s="381" t="s">
        <v>20398</v>
      </c>
      <c r="D1804" s="377" t="s">
        <v>20028</v>
      </c>
      <c r="E1804" s="402">
        <v>7421.27</v>
      </c>
    </row>
    <row r="1805" spans="1:5" ht="45" customHeight="1">
      <c r="A1805" s="377" t="s">
        <v>20399</v>
      </c>
      <c r="B1805" s="377"/>
      <c r="C1805" s="381" t="s">
        <v>20400</v>
      </c>
      <c r="D1805" s="377" t="s">
        <v>20028</v>
      </c>
      <c r="E1805" s="402">
        <v>7451.68</v>
      </c>
    </row>
    <row r="1806" spans="1:5" ht="45" customHeight="1">
      <c r="A1806" s="377" t="s">
        <v>20401</v>
      </c>
      <c r="B1806" s="377"/>
      <c r="C1806" s="381" t="s">
        <v>20402</v>
      </c>
      <c r="D1806" s="377" t="s">
        <v>20028</v>
      </c>
      <c r="E1806" s="402">
        <v>9669.89</v>
      </c>
    </row>
    <row r="1807" spans="1:5" ht="45" customHeight="1">
      <c r="A1807" s="377" t="s">
        <v>20403</v>
      </c>
      <c r="B1807" s="377"/>
      <c r="C1807" s="381" t="s">
        <v>20404</v>
      </c>
      <c r="D1807" s="377" t="s">
        <v>20028</v>
      </c>
      <c r="E1807" s="403">
        <v>10341.290000000001</v>
      </c>
    </row>
    <row r="1808" spans="1:5" ht="45" customHeight="1">
      <c r="A1808" s="377" t="s">
        <v>20405</v>
      </c>
      <c r="B1808" s="377"/>
      <c r="C1808" s="381" t="s">
        <v>20406</v>
      </c>
      <c r="D1808" s="377" t="s">
        <v>20028</v>
      </c>
      <c r="E1808" s="402">
        <v>9811.69</v>
      </c>
    </row>
    <row r="1809" spans="1:5" ht="45" customHeight="1">
      <c r="A1809" s="377" t="s">
        <v>20407</v>
      </c>
      <c r="B1809" s="377"/>
      <c r="C1809" s="381" t="s">
        <v>20408</v>
      </c>
      <c r="D1809" s="377" t="s">
        <v>20028</v>
      </c>
      <c r="E1809" s="402">
        <v>9999.76</v>
      </c>
    </row>
    <row r="1810" spans="1:5" ht="45" customHeight="1">
      <c r="A1810" s="377" t="s">
        <v>20409</v>
      </c>
      <c r="B1810" s="377"/>
      <c r="C1810" s="381" t="s">
        <v>20410</v>
      </c>
      <c r="D1810" s="377" t="s">
        <v>20028</v>
      </c>
      <c r="E1810" s="403">
        <v>10999.2</v>
      </c>
    </row>
    <row r="1811" spans="1:5" ht="45" customHeight="1">
      <c r="A1811" s="377" t="s">
        <v>20411</v>
      </c>
      <c r="B1811" s="377"/>
      <c r="C1811" s="381" t="s">
        <v>20412</v>
      </c>
      <c r="D1811" s="377" t="s">
        <v>20028</v>
      </c>
      <c r="E1811" s="403">
        <v>11686.39</v>
      </c>
    </row>
    <row r="1812" spans="1:5" ht="72.75" customHeight="1">
      <c r="A1812" s="377" t="s">
        <v>20413</v>
      </c>
      <c r="B1812" s="377"/>
      <c r="C1812" s="381" t="s">
        <v>20414</v>
      </c>
      <c r="D1812" s="377" t="s">
        <v>20028</v>
      </c>
      <c r="E1812" s="403">
        <v>12157.18</v>
      </c>
    </row>
    <row r="1813" spans="1:5" ht="90.75" customHeight="1">
      <c r="A1813" s="377" t="s">
        <v>20415</v>
      </c>
      <c r="B1813" s="377"/>
      <c r="C1813" s="381" t="s">
        <v>20416</v>
      </c>
      <c r="D1813" s="377" t="s">
        <v>20028</v>
      </c>
      <c r="E1813" s="403">
        <v>13117</v>
      </c>
    </row>
    <row r="1814" spans="1:5" ht="81" customHeight="1">
      <c r="A1814" s="377" t="s">
        <v>20417</v>
      </c>
      <c r="B1814" s="377"/>
      <c r="C1814" s="381" t="s">
        <v>20418</v>
      </c>
      <c r="D1814" s="377" t="s">
        <v>20028</v>
      </c>
      <c r="E1814" s="403">
        <v>14112.44</v>
      </c>
    </row>
    <row r="1815" spans="1:5" ht="90.75" customHeight="1">
      <c r="A1815" s="377" t="s">
        <v>1820</v>
      </c>
      <c r="B1815" s="377"/>
      <c r="C1815" s="381" t="s">
        <v>20419</v>
      </c>
      <c r="D1815" s="377" t="s">
        <v>20028</v>
      </c>
      <c r="E1815" s="400">
        <v>10.85</v>
      </c>
    </row>
    <row r="1816" spans="1:5" ht="92.25" customHeight="1">
      <c r="A1816" s="398">
        <v>8939</v>
      </c>
      <c r="B1816" s="399"/>
      <c r="C1816" s="382" t="s">
        <v>20420</v>
      </c>
      <c r="D1816" s="378"/>
      <c r="E1816" s="378"/>
    </row>
    <row r="1817" spans="1:5" ht="69.75" customHeight="1">
      <c r="A1817" s="377" t="s">
        <v>1446</v>
      </c>
      <c r="B1817" s="377"/>
      <c r="C1817" s="381" t="s">
        <v>1447</v>
      </c>
      <c r="D1817" s="377" t="s">
        <v>139</v>
      </c>
      <c r="E1817" s="400">
        <v>10.45</v>
      </c>
    </row>
    <row r="1818" spans="1:5" ht="90" customHeight="1">
      <c r="A1818" s="377" t="s">
        <v>1448</v>
      </c>
      <c r="B1818" s="377"/>
      <c r="C1818" s="381" t="s">
        <v>1449</v>
      </c>
      <c r="D1818" s="377" t="s">
        <v>139</v>
      </c>
      <c r="E1818" s="400">
        <v>23.95</v>
      </c>
    </row>
    <row r="1819" spans="1:5" ht="83.25" customHeight="1">
      <c r="A1819" s="398">
        <v>8942</v>
      </c>
      <c r="B1819" s="399"/>
      <c r="C1819" s="382" t="s">
        <v>20421</v>
      </c>
      <c r="D1819" s="378"/>
      <c r="E1819" s="378"/>
    </row>
    <row r="1820" spans="1:5" ht="61.5" customHeight="1">
      <c r="A1820" s="377" t="s">
        <v>1439</v>
      </c>
      <c r="B1820" s="377"/>
      <c r="C1820" s="381" t="s">
        <v>20422</v>
      </c>
      <c r="D1820" s="377" t="s">
        <v>20028</v>
      </c>
      <c r="E1820" s="402">
        <v>2152.77</v>
      </c>
    </row>
    <row r="1821" spans="1:5" ht="33.75" customHeight="1">
      <c r="A1821" s="377" t="s">
        <v>1437</v>
      </c>
      <c r="B1821" s="377"/>
      <c r="C1821" s="381" t="s">
        <v>20423</v>
      </c>
      <c r="D1821" s="377" t="s">
        <v>20028</v>
      </c>
      <c r="E1821" s="401">
        <v>312.98</v>
      </c>
    </row>
    <row r="1822" spans="1:5" ht="33.75" customHeight="1">
      <c r="A1822" s="377" t="s">
        <v>1440</v>
      </c>
      <c r="B1822" s="377"/>
      <c r="C1822" s="381" t="s">
        <v>20424</v>
      </c>
      <c r="D1822" s="377" t="s">
        <v>20028</v>
      </c>
      <c r="E1822" s="402">
        <v>3023.31</v>
      </c>
    </row>
    <row r="1823" spans="1:5" ht="33.75" customHeight="1">
      <c r="A1823" s="377" t="s">
        <v>1443</v>
      </c>
      <c r="B1823" s="377"/>
      <c r="C1823" s="381" t="s">
        <v>20425</v>
      </c>
      <c r="D1823" s="377" t="s">
        <v>20028</v>
      </c>
      <c r="E1823" s="402">
        <v>6392.76</v>
      </c>
    </row>
    <row r="1824" spans="1:5" ht="33.75" customHeight="1">
      <c r="A1824" s="377" t="s">
        <v>1444</v>
      </c>
      <c r="B1824" s="377"/>
      <c r="C1824" s="381" t="s">
        <v>20426</v>
      </c>
      <c r="D1824" s="377" t="s">
        <v>20028</v>
      </c>
      <c r="E1824" s="402">
        <v>4813.16</v>
      </c>
    </row>
    <row r="1825" spans="1:5" ht="33.75" customHeight="1">
      <c r="A1825" s="377" t="s">
        <v>1445</v>
      </c>
      <c r="B1825" s="377"/>
      <c r="C1825" s="381" t="s">
        <v>20427</v>
      </c>
      <c r="D1825" s="377" t="s">
        <v>20028</v>
      </c>
      <c r="E1825" s="402">
        <v>5627.22</v>
      </c>
    </row>
    <row r="1826" spans="1:5" ht="33.75" customHeight="1">
      <c r="A1826" s="377" t="s">
        <v>20428</v>
      </c>
      <c r="B1826" s="377"/>
      <c r="C1826" s="381" t="s">
        <v>20429</v>
      </c>
      <c r="D1826" s="377" t="s">
        <v>20028</v>
      </c>
      <c r="E1826" s="401">
        <v>640.84</v>
      </c>
    </row>
    <row r="1827" spans="1:5" ht="45" customHeight="1">
      <c r="A1827" s="377" t="s">
        <v>1441</v>
      </c>
      <c r="B1827" s="377"/>
      <c r="C1827" s="381" t="s">
        <v>20430</v>
      </c>
      <c r="D1827" s="377" t="s">
        <v>20028</v>
      </c>
      <c r="E1827" s="401">
        <v>316.23</v>
      </c>
    </row>
    <row r="1828" spans="1:5" ht="45" customHeight="1">
      <c r="A1828" s="377" t="s">
        <v>1438</v>
      </c>
      <c r="B1828" s="377"/>
      <c r="C1828" s="381" t="s">
        <v>20431</v>
      </c>
      <c r="D1828" s="377" t="s">
        <v>20028</v>
      </c>
      <c r="E1828" s="401">
        <v>580.86</v>
      </c>
    </row>
    <row r="1829" spans="1:5" ht="45" customHeight="1">
      <c r="A1829" s="377" t="s">
        <v>1442</v>
      </c>
      <c r="B1829" s="377"/>
      <c r="C1829" s="381" t="s">
        <v>20432</v>
      </c>
      <c r="D1829" s="377" t="s">
        <v>20028</v>
      </c>
      <c r="E1829" s="401">
        <v>696.58</v>
      </c>
    </row>
    <row r="1830" spans="1:5" ht="45" customHeight="1">
      <c r="A1830" s="377" t="s">
        <v>20433</v>
      </c>
      <c r="B1830" s="377"/>
      <c r="C1830" s="381" t="s">
        <v>20434</v>
      </c>
      <c r="D1830" s="377" t="s">
        <v>20028</v>
      </c>
      <c r="E1830" s="402">
        <v>2536.73</v>
      </c>
    </row>
    <row r="1831" spans="1:5" ht="45" customHeight="1">
      <c r="A1831" s="398">
        <v>8943</v>
      </c>
      <c r="B1831" s="399"/>
      <c r="C1831" s="382" t="s">
        <v>2172</v>
      </c>
      <c r="D1831" s="378"/>
      <c r="E1831" s="378"/>
    </row>
    <row r="1832" spans="1:5" ht="45" customHeight="1">
      <c r="A1832" s="377" t="s">
        <v>2175</v>
      </c>
      <c r="B1832" s="377"/>
      <c r="C1832" s="381" t="s">
        <v>2176</v>
      </c>
      <c r="D1832" s="377" t="s">
        <v>20028</v>
      </c>
      <c r="E1832" s="401">
        <v>170.62</v>
      </c>
    </row>
    <row r="1833" spans="1:5" ht="45" customHeight="1">
      <c r="A1833" s="377" t="s">
        <v>2177</v>
      </c>
      <c r="B1833" s="377"/>
      <c r="C1833" s="381" t="s">
        <v>2178</v>
      </c>
      <c r="D1833" s="377" t="s">
        <v>20028</v>
      </c>
      <c r="E1833" s="401">
        <v>112.85</v>
      </c>
    </row>
    <row r="1834" spans="1:5" ht="45" customHeight="1">
      <c r="A1834" s="377" t="s">
        <v>2179</v>
      </c>
      <c r="B1834" s="377"/>
      <c r="C1834" s="381" t="s">
        <v>2180</v>
      </c>
      <c r="D1834" s="377" t="s">
        <v>20028</v>
      </c>
      <c r="E1834" s="401">
        <v>196.15</v>
      </c>
    </row>
    <row r="1835" spans="1:5" ht="45" customHeight="1">
      <c r="A1835" s="377" t="s">
        <v>2181</v>
      </c>
      <c r="B1835" s="377"/>
      <c r="C1835" s="381" t="s">
        <v>2182</v>
      </c>
      <c r="D1835" s="377" t="s">
        <v>20028</v>
      </c>
      <c r="E1835" s="401">
        <v>269.18</v>
      </c>
    </row>
    <row r="1836" spans="1:5" ht="45" customHeight="1">
      <c r="A1836" s="377" t="s">
        <v>2183</v>
      </c>
      <c r="B1836" s="377"/>
      <c r="C1836" s="381" t="s">
        <v>2184</v>
      </c>
      <c r="D1836" s="377" t="s">
        <v>20028</v>
      </c>
      <c r="E1836" s="401">
        <v>364.53</v>
      </c>
    </row>
    <row r="1837" spans="1:5" ht="45" customHeight="1">
      <c r="A1837" s="377" t="s">
        <v>2185</v>
      </c>
      <c r="B1837" s="377"/>
      <c r="C1837" s="381" t="s">
        <v>2186</v>
      </c>
      <c r="D1837" s="377" t="s">
        <v>20028</v>
      </c>
      <c r="E1837" s="401">
        <v>475.7</v>
      </c>
    </row>
    <row r="1838" spans="1:5" ht="45" customHeight="1">
      <c r="A1838" s="377" t="s">
        <v>2187</v>
      </c>
      <c r="B1838" s="377"/>
      <c r="C1838" s="381" t="s">
        <v>2188</v>
      </c>
      <c r="D1838" s="377" t="s">
        <v>20028</v>
      </c>
      <c r="E1838" s="401">
        <v>798.83</v>
      </c>
    </row>
    <row r="1839" spans="1:5" ht="45" customHeight="1">
      <c r="A1839" s="377" t="s">
        <v>2189</v>
      </c>
      <c r="B1839" s="377"/>
      <c r="C1839" s="381" t="s">
        <v>2190</v>
      </c>
      <c r="D1839" s="377" t="s">
        <v>20028</v>
      </c>
      <c r="E1839" s="402">
        <v>1071.93</v>
      </c>
    </row>
    <row r="1840" spans="1:5" ht="45" customHeight="1">
      <c r="A1840" s="377" t="s">
        <v>2191</v>
      </c>
      <c r="B1840" s="377"/>
      <c r="C1840" s="381" t="s">
        <v>2192</v>
      </c>
      <c r="D1840" s="377" t="s">
        <v>20028</v>
      </c>
      <c r="E1840" s="401">
        <v>150.36000000000001</v>
      </c>
    </row>
    <row r="1841" spans="1:5" ht="45" customHeight="1">
      <c r="A1841" s="398">
        <v>8944</v>
      </c>
      <c r="B1841" s="399"/>
      <c r="C1841" s="382" t="s">
        <v>1591</v>
      </c>
      <c r="D1841" s="378"/>
      <c r="E1841" s="378"/>
    </row>
    <row r="1842" spans="1:5" ht="45" customHeight="1">
      <c r="A1842" s="377" t="s">
        <v>1592</v>
      </c>
      <c r="B1842" s="377"/>
      <c r="C1842" s="381" t="s">
        <v>1593</v>
      </c>
      <c r="D1842" s="377" t="s">
        <v>20028</v>
      </c>
      <c r="E1842" s="400">
        <v>74.67</v>
      </c>
    </row>
    <row r="1843" spans="1:5" ht="45" customHeight="1">
      <c r="A1843" s="377" t="s">
        <v>1594</v>
      </c>
      <c r="B1843" s="377"/>
      <c r="C1843" s="381" t="s">
        <v>1595</v>
      </c>
      <c r="D1843" s="377" t="s">
        <v>20028</v>
      </c>
      <c r="E1843" s="401">
        <v>230.46</v>
      </c>
    </row>
    <row r="1844" spans="1:5" ht="33.75" customHeight="1">
      <c r="A1844" s="377" t="s">
        <v>1596</v>
      </c>
      <c r="B1844" s="377"/>
      <c r="C1844" s="381" t="s">
        <v>1597</v>
      </c>
      <c r="D1844" s="377" t="s">
        <v>20028</v>
      </c>
      <c r="E1844" s="401">
        <v>230.46</v>
      </c>
    </row>
    <row r="1845" spans="1:5" ht="33.75" customHeight="1">
      <c r="A1845" s="377" t="s">
        <v>1598</v>
      </c>
      <c r="B1845" s="377"/>
      <c r="C1845" s="381" t="s">
        <v>1599</v>
      </c>
      <c r="D1845" s="377" t="s">
        <v>20028</v>
      </c>
      <c r="E1845" s="401">
        <v>230.46</v>
      </c>
    </row>
    <row r="1846" spans="1:5" ht="33" customHeight="1">
      <c r="A1846" s="377" t="s">
        <v>1600</v>
      </c>
      <c r="B1846" s="377"/>
      <c r="C1846" s="381" t="s">
        <v>1601</v>
      </c>
      <c r="D1846" s="377" t="s">
        <v>20028</v>
      </c>
      <c r="E1846" s="400">
        <v>62.8</v>
      </c>
    </row>
    <row r="1847" spans="1:5">
      <c r="A1847" s="377" t="s">
        <v>1602</v>
      </c>
      <c r="B1847" s="377"/>
      <c r="C1847" s="381" t="s">
        <v>1603</v>
      </c>
      <c r="D1847" s="377" t="s">
        <v>20028</v>
      </c>
      <c r="E1847" s="400">
        <v>62.8</v>
      </c>
    </row>
    <row r="1848" spans="1:5" ht="33.75" customHeight="1">
      <c r="A1848" s="377" t="s">
        <v>1604</v>
      </c>
      <c r="B1848" s="377"/>
      <c r="C1848" s="381" t="s">
        <v>1605</v>
      </c>
      <c r="D1848" s="377" t="s">
        <v>20028</v>
      </c>
      <c r="E1848" s="400">
        <v>62.8</v>
      </c>
    </row>
    <row r="1849" spans="1:5" ht="33.75" customHeight="1">
      <c r="A1849" s="377" t="s">
        <v>1606</v>
      </c>
      <c r="B1849" s="377"/>
      <c r="C1849" s="381" t="s">
        <v>1607</v>
      </c>
      <c r="D1849" s="377" t="s">
        <v>20028</v>
      </c>
      <c r="E1849" s="400">
        <v>62.8</v>
      </c>
    </row>
    <row r="1850" spans="1:5" ht="33.75" customHeight="1">
      <c r="A1850" s="377" t="s">
        <v>1608</v>
      </c>
      <c r="B1850" s="377"/>
      <c r="C1850" s="381" t="s">
        <v>1609</v>
      </c>
      <c r="D1850" s="377" t="s">
        <v>20028</v>
      </c>
      <c r="E1850" s="400">
        <v>62.8</v>
      </c>
    </row>
    <row r="1851" spans="1:5" ht="33.75" customHeight="1">
      <c r="A1851" s="377" t="s">
        <v>1610</v>
      </c>
      <c r="B1851" s="377"/>
      <c r="C1851" s="381" t="s">
        <v>1611</v>
      </c>
      <c r="D1851" s="377" t="s">
        <v>20028</v>
      </c>
      <c r="E1851" s="400">
        <v>74.67</v>
      </c>
    </row>
    <row r="1852" spans="1:5" ht="33.75" customHeight="1">
      <c r="A1852" s="377" t="s">
        <v>1612</v>
      </c>
      <c r="B1852" s="377"/>
      <c r="C1852" s="381" t="s">
        <v>1613</v>
      </c>
      <c r="D1852" s="377" t="s">
        <v>20028</v>
      </c>
      <c r="E1852" s="400">
        <v>74.67</v>
      </c>
    </row>
    <row r="1853" spans="1:5" ht="33.75" customHeight="1">
      <c r="A1853" s="377" t="s">
        <v>1614</v>
      </c>
      <c r="B1853" s="377"/>
      <c r="C1853" s="381" t="s">
        <v>1615</v>
      </c>
      <c r="D1853" s="377" t="s">
        <v>20028</v>
      </c>
      <c r="E1853" s="400">
        <v>74.67</v>
      </c>
    </row>
    <row r="1854" spans="1:5" ht="33.75" customHeight="1">
      <c r="A1854" s="377" t="s">
        <v>1616</v>
      </c>
      <c r="B1854" s="377"/>
      <c r="C1854" s="381" t="s">
        <v>1617</v>
      </c>
      <c r="D1854" s="377" t="s">
        <v>20028</v>
      </c>
      <c r="E1854" s="400">
        <v>48.36</v>
      </c>
    </row>
    <row r="1855" spans="1:5" ht="33.75" customHeight="1">
      <c r="A1855" s="377" t="s">
        <v>1618</v>
      </c>
      <c r="B1855" s="377"/>
      <c r="C1855" s="381" t="s">
        <v>1619</v>
      </c>
      <c r="D1855" s="377" t="s">
        <v>20028</v>
      </c>
      <c r="E1855" s="400">
        <v>65.540000000000006</v>
      </c>
    </row>
    <row r="1856" spans="1:5" ht="15.75" customHeight="1">
      <c r="A1856" s="377" t="s">
        <v>1620</v>
      </c>
      <c r="B1856" s="377"/>
      <c r="C1856" s="381" t="s">
        <v>1621</v>
      </c>
      <c r="D1856" s="377" t="s">
        <v>20028</v>
      </c>
      <c r="E1856" s="400">
        <v>48.36</v>
      </c>
    </row>
    <row r="1857" spans="1:5" ht="33.75" customHeight="1">
      <c r="A1857" s="377" t="s">
        <v>1622</v>
      </c>
      <c r="B1857" s="377"/>
      <c r="C1857" s="381" t="s">
        <v>1623</v>
      </c>
      <c r="D1857" s="377" t="s">
        <v>20028</v>
      </c>
      <c r="E1857" s="400">
        <v>48.36</v>
      </c>
    </row>
    <row r="1858" spans="1:5" ht="33.75" customHeight="1">
      <c r="A1858" s="377" t="s">
        <v>1624</v>
      </c>
      <c r="B1858" s="377"/>
      <c r="C1858" s="381" t="s">
        <v>1625</v>
      </c>
      <c r="D1858" s="377" t="s">
        <v>20028</v>
      </c>
      <c r="E1858" s="400">
        <v>48.36</v>
      </c>
    </row>
    <row r="1859" spans="1:5" ht="33.75" customHeight="1">
      <c r="A1859" s="377" t="s">
        <v>1626</v>
      </c>
      <c r="B1859" s="377"/>
      <c r="C1859" s="381" t="s">
        <v>1627</v>
      </c>
      <c r="D1859" s="377" t="s">
        <v>20028</v>
      </c>
      <c r="E1859" s="400">
        <v>48.36</v>
      </c>
    </row>
    <row r="1860" spans="1:5" ht="33.75" customHeight="1">
      <c r="A1860" s="377" t="s">
        <v>1628</v>
      </c>
      <c r="B1860" s="377"/>
      <c r="C1860" s="381" t="s">
        <v>1629</v>
      </c>
      <c r="D1860" s="377" t="s">
        <v>20028</v>
      </c>
      <c r="E1860" s="400">
        <v>48.36</v>
      </c>
    </row>
    <row r="1861" spans="1:5" ht="33.75" customHeight="1">
      <c r="A1861" s="377" t="s">
        <v>1630</v>
      </c>
      <c r="B1861" s="377"/>
      <c r="C1861" s="381" t="s">
        <v>1631</v>
      </c>
      <c r="D1861" s="377" t="s">
        <v>20028</v>
      </c>
      <c r="E1861" s="400">
        <v>48.36</v>
      </c>
    </row>
    <row r="1862" spans="1:5" ht="33.75" customHeight="1">
      <c r="A1862" s="377" t="s">
        <v>1632</v>
      </c>
      <c r="B1862" s="377"/>
      <c r="C1862" s="381" t="s">
        <v>1633</v>
      </c>
      <c r="D1862" s="377" t="s">
        <v>20028</v>
      </c>
      <c r="E1862" s="400">
        <v>48.36</v>
      </c>
    </row>
    <row r="1863" spans="1:5" ht="33.75" customHeight="1">
      <c r="A1863" s="377" t="s">
        <v>1634</v>
      </c>
      <c r="B1863" s="377"/>
      <c r="C1863" s="381" t="s">
        <v>1635</v>
      </c>
      <c r="D1863" s="377" t="s">
        <v>20028</v>
      </c>
      <c r="E1863" s="400">
        <v>50.1</v>
      </c>
    </row>
    <row r="1864" spans="1:5" ht="33.75" customHeight="1">
      <c r="A1864" s="377" t="s">
        <v>1636</v>
      </c>
      <c r="B1864" s="377"/>
      <c r="C1864" s="381" t="s">
        <v>1637</v>
      </c>
      <c r="D1864" s="377" t="s">
        <v>20028</v>
      </c>
      <c r="E1864" s="400">
        <v>50.1</v>
      </c>
    </row>
    <row r="1865" spans="1:5" ht="33.75" customHeight="1">
      <c r="A1865" s="377" t="s">
        <v>1638</v>
      </c>
      <c r="B1865" s="377"/>
      <c r="C1865" s="381" t="s">
        <v>1639</v>
      </c>
      <c r="D1865" s="377" t="s">
        <v>20028</v>
      </c>
      <c r="E1865" s="400">
        <v>59.98</v>
      </c>
    </row>
    <row r="1866" spans="1:5" ht="33.75" customHeight="1">
      <c r="A1866" s="377" t="s">
        <v>1640</v>
      </c>
      <c r="B1866" s="377"/>
      <c r="C1866" s="381" t="s">
        <v>1641</v>
      </c>
      <c r="D1866" s="377" t="s">
        <v>20028</v>
      </c>
      <c r="E1866" s="400">
        <v>65.540000000000006</v>
      </c>
    </row>
    <row r="1867" spans="1:5" ht="33.75" customHeight="1">
      <c r="A1867" s="377" t="s">
        <v>1642</v>
      </c>
      <c r="B1867" s="377"/>
      <c r="C1867" s="381" t="s">
        <v>1643</v>
      </c>
      <c r="D1867" s="377" t="s">
        <v>20028</v>
      </c>
      <c r="E1867" s="400">
        <v>65.540000000000006</v>
      </c>
    </row>
    <row r="1868" spans="1:5" ht="45" customHeight="1">
      <c r="A1868" s="377" t="s">
        <v>1644</v>
      </c>
      <c r="B1868" s="377"/>
      <c r="C1868" s="381" t="s">
        <v>1645</v>
      </c>
      <c r="D1868" s="377" t="s">
        <v>20028</v>
      </c>
      <c r="E1868" s="401">
        <v>118.07</v>
      </c>
    </row>
    <row r="1869" spans="1:5" ht="45" customHeight="1">
      <c r="A1869" s="377" t="s">
        <v>1646</v>
      </c>
      <c r="B1869" s="377"/>
      <c r="C1869" s="381" t="s">
        <v>1647</v>
      </c>
      <c r="D1869" s="377" t="s">
        <v>20028</v>
      </c>
      <c r="E1869" s="401">
        <v>123.11</v>
      </c>
    </row>
    <row r="1870" spans="1:5" ht="45" customHeight="1">
      <c r="A1870" s="377" t="s">
        <v>1648</v>
      </c>
      <c r="B1870" s="377"/>
      <c r="C1870" s="381" t="s">
        <v>1649</v>
      </c>
      <c r="D1870" s="377" t="s">
        <v>20028</v>
      </c>
      <c r="E1870" s="401">
        <v>140.1</v>
      </c>
    </row>
    <row r="1871" spans="1:5" ht="45" customHeight="1">
      <c r="A1871" s="377" t="s">
        <v>1650</v>
      </c>
      <c r="B1871" s="377"/>
      <c r="C1871" s="381" t="s">
        <v>1651</v>
      </c>
      <c r="D1871" s="377" t="s">
        <v>20028</v>
      </c>
      <c r="E1871" s="401">
        <v>151.12</v>
      </c>
    </row>
    <row r="1872" spans="1:5" ht="15.75" customHeight="1">
      <c r="A1872" s="377" t="s">
        <v>1652</v>
      </c>
      <c r="B1872" s="377"/>
      <c r="C1872" s="381" t="s">
        <v>1653</v>
      </c>
      <c r="D1872" s="377" t="s">
        <v>20028</v>
      </c>
      <c r="E1872" s="400">
        <v>21.69</v>
      </c>
    </row>
    <row r="1873" spans="1:5" ht="22.5" customHeight="1">
      <c r="A1873" s="377" t="s">
        <v>1654</v>
      </c>
      <c r="B1873" s="377"/>
      <c r="C1873" s="381" t="s">
        <v>1655</v>
      </c>
      <c r="D1873" s="377" t="s">
        <v>20028</v>
      </c>
      <c r="E1873" s="400">
        <v>21.69</v>
      </c>
    </row>
    <row r="1874" spans="1:5" ht="22.5" customHeight="1">
      <c r="A1874" s="377" t="s">
        <v>1656</v>
      </c>
      <c r="B1874" s="377"/>
      <c r="C1874" s="381" t="s">
        <v>1657</v>
      </c>
      <c r="D1874" s="377" t="s">
        <v>20028</v>
      </c>
      <c r="E1874" s="400">
        <v>21.69</v>
      </c>
    </row>
    <row r="1875" spans="1:5" ht="33.75" customHeight="1">
      <c r="A1875" s="377" t="s">
        <v>1658</v>
      </c>
      <c r="B1875" s="377"/>
      <c r="C1875" s="381" t="s">
        <v>1659</v>
      </c>
      <c r="D1875" s="377" t="s">
        <v>20028</v>
      </c>
      <c r="E1875" s="400">
        <v>21.69</v>
      </c>
    </row>
    <row r="1876" spans="1:5" ht="67.5" customHeight="1">
      <c r="A1876" s="377" t="s">
        <v>1660</v>
      </c>
      <c r="B1876" s="377"/>
      <c r="C1876" s="381" t="s">
        <v>1661</v>
      </c>
      <c r="D1876" s="377" t="s">
        <v>20028</v>
      </c>
      <c r="E1876" s="400">
        <v>21.69</v>
      </c>
    </row>
    <row r="1877" spans="1:5" ht="67.5" customHeight="1">
      <c r="A1877" s="377" t="s">
        <v>1662</v>
      </c>
      <c r="B1877" s="377"/>
      <c r="C1877" s="381" t="s">
        <v>1663</v>
      </c>
      <c r="D1877" s="377" t="s">
        <v>20028</v>
      </c>
      <c r="E1877" s="400">
        <v>21.69</v>
      </c>
    </row>
    <row r="1878" spans="1:5" ht="67.5" customHeight="1">
      <c r="A1878" s="377" t="s">
        <v>1664</v>
      </c>
      <c r="B1878" s="377"/>
      <c r="C1878" s="381" t="s">
        <v>1665</v>
      </c>
      <c r="D1878" s="377" t="s">
        <v>20028</v>
      </c>
      <c r="E1878" s="400">
        <v>21.69</v>
      </c>
    </row>
    <row r="1879" spans="1:5" ht="67.5" customHeight="1">
      <c r="A1879" s="377" t="s">
        <v>1666</v>
      </c>
      <c r="B1879" s="377"/>
      <c r="C1879" s="381" t="s">
        <v>1667</v>
      </c>
      <c r="D1879" s="377" t="s">
        <v>20028</v>
      </c>
      <c r="E1879" s="400">
        <v>27.12</v>
      </c>
    </row>
    <row r="1880" spans="1:5" ht="67.5" customHeight="1">
      <c r="A1880" s="377" t="s">
        <v>1668</v>
      </c>
      <c r="B1880" s="377"/>
      <c r="C1880" s="381" t="s">
        <v>1669</v>
      </c>
      <c r="D1880" s="377" t="s">
        <v>20028</v>
      </c>
      <c r="E1880" s="400">
        <v>27.12</v>
      </c>
    </row>
    <row r="1881" spans="1:5" ht="67.5" customHeight="1">
      <c r="A1881" s="377" t="s">
        <v>1670</v>
      </c>
      <c r="B1881" s="377"/>
      <c r="C1881" s="381" t="s">
        <v>1671</v>
      </c>
      <c r="D1881" s="377" t="s">
        <v>20028</v>
      </c>
      <c r="E1881" s="400">
        <v>27.12</v>
      </c>
    </row>
    <row r="1882" spans="1:5" ht="56.25" customHeight="1">
      <c r="A1882" s="377" t="s">
        <v>1672</v>
      </c>
      <c r="B1882" s="377"/>
      <c r="C1882" s="381" t="s">
        <v>1673</v>
      </c>
      <c r="D1882" s="377" t="s">
        <v>20028</v>
      </c>
      <c r="E1882" s="400">
        <v>35.35</v>
      </c>
    </row>
    <row r="1883" spans="1:5" ht="56.25" customHeight="1">
      <c r="A1883" s="377" t="s">
        <v>1674</v>
      </c>
      <c r="B1883" s="377"/>
      <c r="C1883" s="381" t="s">
        <v>1675</v>
      </c>
      <c r="D1883" s="377" t="s">
        <v>20028</v>
      </c>
      <c r="E1883" s="400">
        <v>35.35</v>
      </c>
    </row>
    <row r="1884" spans="1:5" ht="56.25" customHeight="1">
      <c r="A1884" s="377" t="s">
        <v>1676</v>
      </c>
      <c r="B1884" s="377"/>
      <c r="C1884" s="381" t="s">
        <v>1677</v>
      </c>
      <c r="D1884" s="377" t="s">
        <v>20028</v>
      </c>
      <c r="E1884" s="401">
        <v>309.57</v>
      </c>
    </row>
    <row r="1885" spans="1:5" ht="56.25" customHeight="1">
      <c r="A1885" s="377" t="s">
        <v>1678</v>
      </c>
      <c r="B1885" s="377"/>
      <c r="C1885" s="381" t="s">
        <v>1679</v>
      </c>
      <c r="D1885" s="377" t="s">
        <v>20028</v>
      </c>
      <c r="E1885" s="400">
        <v>92.48</v>
      </c>
    </row>
    <row r="1886" spans="1:5" ht="56.25" customHeight="1">
      <c r="A1886" s="377" t="s">
        <v>1680</v>
      </c>
      <c r="B1886" s="377"/>
      <c r="C1886" s="381" t="s">
        <v>1681</v>
      </c>
      <c r="D1886" s="377" t="s">
        <v>20028</v>
      </c>
      <c r="E1886" s="401">
        <v>115.24</v>
      </c>
    </row>
    <row r="1887" spans="1:5" ht="56.25" customHeight="1">
      <c r="A1887" s="377" t="s">
        <v>1682</v>
      </c>
      <c r="B1887" s="377"/>
      <c r="C1887" s="381" t="s">
        <v>1683</v>
      </c>
      <c r="D1887" s="377" t="s">
        <v>20028</v>
      </c>
      <c r="E1887" s="401">
        <v>312.75</v>
      </c>
    </row>
    <row r="1888" spans="1:5" ht="56.25" customHeight="1">
      <c r="A1888" s="377" t="s">
        <v>1684</v>
      </c>
      <c r="B1888" s="377"/>
      <c r="C1888" s="381" t="s">
        <v>1685</v>
      </c>
      <c r="D1888" s="377" t="s">
        <v>20028</v>
      </c>
      <c r="E1888" s="401">
        <v>312.75</v>
      </c>
    </row>
    <row r="1889" spans="1:5" ht="22.5" customHeight="1">
      <c r="A1889" s="377" t="s">
        <v>1686</v>
      </c>
      <c r="B1889" s="377"/>
      <c r="C1889" s="381" t="s">
        <v>1687</v>
      </c>
      <c r="D1889" s="377" t="s">
        <v>20028</v>
      </c>
      <c r="E1889" s="400">
        <v>92.48</v>
      </c>
    </row>
    <row r="1890" spans="1:5" ht="15.75" customHeight="1">
      <c r="A1890" s="377" t="s">
        <v>1688</v>
      </c>
      <c r="B1890" s="377"/>
      <c r="C1890" s="381" t="s">
        <v>1689</v>
      </c>
      <c r="D1890" s="377" t="s">
        <v>20028</v>
      </c>
      <c r="E1890" s="401">
        <v>312.75</v>
      </c>
    </row>
    <row r="1891" spans="1:5" ht="22.5" customHeight="1">
      <c r="A1891" s="377" t="s">
        <v>1690</v>
      </c>
      <c r="B1891" s="377"/>
      <c r="C1891" s="381" t="s">
        <v>1691</v>
      </c>
      <c r="D1891" s="377" t="s">
        <v>20028</v>
      </c>
      <c r="E1891" s="400">
        <v>92.48</v>
      </c>
    </row>
    <row r="1892" spans="1:5" ht="90" customHeight="1">
      <c r="A1892" s="377" t="s">
        <v>1692</v>
      </c>
      <c r="B1892" s="377"/>
      <c r="C1892" s="381" t="s">
        <v>1693</v>
      </c>
      <c r="D1892" s="377" t="s">
        <v>20028</v>
      </c>
      <c r="E1892" s="401">
        <v>336.13</v>
      </c>
    </row>
    <row r="1893" spans="1:5" ht="78.75" customHeight="1">
      <c r="A1893" s="377" t="s">
        <v>1694</v>
      </c>
      <c r="B1893" s="377"/>
      <c r="C1893" s="381" t="s">
        <v>1695</v>
      </c>
      <c r="D1893" s="377" t="s">
        <v>20028</v>
      </c>
      <c r="E1893" s="400">
        <v>92.48</v>
      </c>
    </row>
    <row r="1894" spans="1:5" ht="78.75" customHeight="1">
      <c r="A1894" s="377" t="s">
        <v>1696</v>
      </c>
      <c r="B1894" s="377"/>
      <c r="C1894" s="381" t="s">
        <v>1697</v>
      </c>
      <c r="D1894" s="377" t="s">
        <v>20028</v>
      </c>
      <c r="E1894" s="400">
        <v>92.48</v>
      </c>
    </row>
    <row r="1895" spans="1:5" ht="78.75" customHeight="1">
      <c r="A1895" s="377" t="s">
        <v>1698</v>
      </c>
      <c r="B1895" s="377"/>
      <c r="C1895" s="381" t="s">
        <v>1699</v>
      </c>
      <c r="D1895" s="377" t="s">
        <v>20028</v>
      </c>
      <c r="E1895" s="400">
        <v>92.48</v>
      </c>
    </row>
    <row r="1896" spans="1:5" ht="45" customHeight="1">
      <c r="A1896" s="377" t="s">
        <v>1700</v>
      </c>
      <c r="B1896" s="377"/>
      <c r="C1896" s="381" t="s">
        <v>1701</v>
      </c>
      <c r="D1896" s="377" t="s">
        <v>20028</v>
      </c>
      <c r="E1896" s="400">
        <v>92.48</v>
      </c>
    </row>
    <row r="1897" spans="1:5" ht="67.5" customHeight="1">
      <c r="A1897" s="377" t="s">
        <v>1702</v>
      </c>
      <c r="B1897" s="377"/>
      <c r="C1897" s="381" t="s">
        <v>1703</v>
      </c>
      <c r="D1897" s="377" t="s">
        <v>20028</v>
      </c>
      <c r="E1897" s="400">
        <v>92.48</v>
      </c>
    </row>
    <row r="1898" spans="1:5" ht="33.75" customHeight="1">
      <c r="A1898" s="377" t="s">
        <v>1704</v>
      </c>
      <c r="B1898" s="377"/>
      <c r="C1898" s="381" t="s">
        <v>1705</v>
      </c>
      <c r="D1898" s="377" t="s">
        <v>20028</v>
      </c>
      <c r="E1898" s="401">
        <v>115.24</v>
      </c>
    </row>
    <row r="1899" spans="1:5" ht="45" customHeight="1">
      <c r="A1899" s="377" t="s">
        <v>1706</v>
      </c>
      <c r="B1899" s="377"/>
      <c r="C1899" s="381" t="s">
        <v>1707</v>
      </c>
      <c r="D1899" s="377" t="s">
        <v>20028</v>
      </c>
      <c r="E1899" s="401">
        <v>115.24</v>
      </c>
    </row>
    <row r="1900" spans="1:5" ht="33.75" customHeight="1">
      <c r="A1900" s="377" t="s">
        <v>1708</v>
      </c>
      <c r="B1900" s="377"/>
      <c r="C1900" s="381" t="s">
        <v>1709</v>
      </c>
      <c r="D1900" s="377" t="s">
        <v>20028</v>
      </c>
      <c r="E1900" s="401">
        <v>115.24</v>
      </c>
    </row>
    <row r="1901" spans="1:5" ht="22.5" customHeight="1">
      <c r="A1901" s="377" t="s">
        <v>1710</v>
      </c>
      <c r="B1901" s="377"/>
      <c r="C1901" s="381" t="s">
        <v>1711</v>
      </c>
      <c r="D1901" s="377" t="s">
        <v>20028</v>
      </c>
      <c r="E1901" s="400">
        <v>91.19</v>
      </c>
    </row>
    <row r="1902" spans="1:5" ht="33.75" customHeight="1">
      <c r="A1902" s="377" t="s">
        <v>1712</v>
      </c>
      <c r="B1902" s="377"/>
      <c r="C1902" s="381" t="s">
        <v>1713</v>
      </c>
      <c r="D1902" s="377" t="s">
        <v>20028</v>
      </c>
      <c r="E1902" s="401">
        <v>106.25</v>
      </c>
    </row>
    <row r="1903" spans="1:5" ht="22.5" customHeight="1">
      <c r="A1903" s="377" t="s">
        <v>1714</v>
      </c>
      <c r="B1903" s="377"/>
      <c r="C1903" s="381" t="s">
        <v>1715</v>
      </c>
      <c r="D1903" s="377" t="s">
        <v>20028</v>
      </c>
      <c r="E1903" s="400">
        <v>91.19</v>
      </c>
    </row>
    <row r="1904" spans="1:5" ht="22.5" customHeight="1">
      <c r="A1904" s="377" t="s">
        <v>1716</v>
      </c>
      <c r="B1904" s="377"/>
      <c r="C1904" s="381" t="s">
        <v>1717</v>
      </c>
      <c r="D1904" s="377" t="s">
        <v>20028</v>
      </c>
      <c r="E1904" s="400">
        <v>91.19</v>
      </c>
    </row>
    <row r="1905" spans="1:5" ht="22.5" customHeight="1">
      <c r="A1905" s="377" t="s">
        <v>1718</v>
      </c>
      <c r="B1905" s="377"/>
      <c r="C1905" s="381" t="s">
        <v>1719</v>
      </c>
      <c r="D1905" s="377" t="s">
        <v>20028</v>
      </c>
      <c r="E1905" s="400">
        <v>91.19</v>
      </c>
    </row>
    <row r="1906" spans="1:5" ht="22.5" customHeight="1">
      <c r="A1906" s="377" t="s">
        <v>1720</v>
      </c>
      <c r="B1906" s="377"/>
      <c r="C1906" s="381" t="s">
        <v>1721</v>
      </c>
      <c r="D1906" s="377" t="s">
        <v>20028</v>
      </c>
      <c r="E1906" s="400">
        <v>91.19</v>
      </c>
    </row>
    <row r="1907" spans="1:5" ht="22.5" customHeight="1">
      <c r="A1907" s="377" t="s">
        <v>1722</v>
      </c>
      <c r="B1907" s="377"/>
      <c r="C1907" s="381" t="s">
        <v>1723</v>
      </c>
      <c r="D1907" s="377" t="s">
        <v>20028</v>
      </c>
      <c r="E1907" s="400">
        <v>91.19</v>
      </c>
    </row>
    <row r="1908" spans="1:5" ht="22.5" customHeight="1">
      <c r="A1908" s="377" t="s">
        <v>1724</v>
      </c>
      <c r="B1908" s="377"/>
      <c r="C1908" s="381" t="s">
        <v>1725</v>
      </c>
      <c r="D1908" s="377" t="s">
        <v>20028</v>
      </c>
      <c r="E1908" s="400">
        <v>91.19</v>
      </c>
    </row>
    <row r="1909" spans="1:5" ht="22.5" customHeight="1">
      <c r="A1909" s="377" t="s">
        <v>1726</v>
      </c>
      <c r="B1909" s="377"/>
      <c r="C1909" s="381" t="s">
        <v>1727</v>
      </c>
      <c r="D1909" s="377" t="s">
        <v>20028</v>
      </c>
      <c r="E1909" s="401">
        <v>105.68</v>
      </c>
    </row>
    <row r="1910" spans="1:5" ht="101.25" customHeight="1">
      <c r="A1910" s="377" t="s">
        <v>1728</v>
      </c>
      <c r="B1910" s="377"/>
      <c r="C1910" s="381" t="s">
        <v>1729</v>
      </c>
      <c r="D1910" s="377" t="s">
        <v>20028</v>
      </c>
      <c r="E1910" s="401">
        <v>106.25</v>
      </c>
    </row>
    <row r="1911" spans="1:5" ht="123.75" customHeight="1">
      <c r="A1911" s="377" t="s">
        <v>1730</v>
      </c>
      <c r="B1911" s="377"/>
      <c r="C1911" s="381" t="s">
        <v>1731</v>
      </c>
      <c r="D1911" s="377" t="s">
        <v>20028</v>
      </c>
      <c r="E1911" s="401">
        <v>106.25</v>
      </c>
    </row>
    <row r="1912" spans="1:5" ht="101.25" customHeight="1">
      <c r="A1912" s="377" t="s">
        <v>1732</v>
      </c>
      <c r="B1912" s="377"/>
      <c r="C1912" s="381" t="s">
        <v>1733</v>
      </c>
      <c r="D1912" s="377" t="s">
        <v>20028</v>
      </c>
      <c r="E1912" s="401">
        <v>106.25</v>
      </c>
    </row>
    <row r="1913" spans="1:5" ht="90" customHeight="1">
      <c r="A1913" s="398">
        <v>8945</v>
      </c>
      <c r="B1913" s="399"/>
      <c r="C1913" s="382" t="s">
        <v>2213</v>
      </c>
      <c r="D1913" s="378"/>
      <c r="E1913" s="378"/>
    </row>
    <row r="1914" spans="1:5" ht="112.5" customHeight="1">
      <c r="A1914" s="377" t="s">
        <v>2214</v>
      </c>
      <c r="B1914" s="377"/>
      <c r="C1914" s="381" t="s">
        <v>2215</v>
      </c>
      <c r="D1914" s="377" t="s">
        <v>20028</v>
      </c>
      <c r="E1914" s="401">
        <v>287.87</v>
      </c>
    </row>
    <row r="1915" spans="1:5" ht="112.5" customHeight="1">
      <c r="A1915" s="377" t="s">
        <v>2216</v>
      </c>
      <c r="B1915" s="377"/>
      <c r="C1915" s="381" t="s">
        <v>2217</v>
      </c>
      <c r="D1915" s="377" t="s">
        <v>20028</v>
      </c>
      <c r="E1915" s="401">
        <v>298.72000000000003</v>
      </c>
    </row>
    <row r="1916" spans="1:5" ht="123.75" customHeight="1">
      <c r="A1916" s="398">
        <v>8947</v>
      </c>
      <c r="B1916" s="399"/>
      <c r="C1916" s="382" t="s">
        <v>2161</v>
      </c>
      <c r="D1916" s="378"/>
      <c r="E1916" s="378"/>
    </row>
    <row r="1917" spans="1:5" ht="54" customHeight="1">
      <c r="A1917" s="377" t="s">
        <v>2162</v>
      </c>
      <c r="B1917" s="377"/>
      <c r="C1917" s="381" t="s">
        <v>2163</v>
      </c>
      <c r="D1917" s="377" t="s">
        <v>20028</v>
      </c>
      <c r="E1917" s="401">
        <v>244.58</v>
      </c>
    </row>
    <row r="1918" spans="1:5" ht="22.5" customHeight="1">
      <c r="A1918" s="377" t="s">
        <v>2173</v>
      </c>
      <c r="B1918" s="377"/>
      <c r="C1918" s="381" t="s">
        <v>2174</v>
      </c>
      <c r="D1918" s="377" t="s">
        <v>20028</v>
      </c>
      <c r="E1918" s="401">
        <v>253.27</v>
      </c>
    </row>
    <row r="1919" spans="1:5" ht="15.75" customHeight="1">
      <c r="A1919" s="377" t="s">
        <v>2164</v>
      </c>
      <c r="B1919" s="377"/>
      <c r="C1919" s="381" t="s">
        <v>2165</v>
      </c>
      <c r="D1919" s="377" t="s">
        <v>20028</v>
      </c>
      <c r="E1919" s="401">
        <v>257.02</v>
      </c>
    </row>
    <row r="1920" spans="1:5" ht="15.75" customHeight="1">
      <c r="A1920" s="377" t="s">
        <v>2166</v>
      </c>
      <c r="B1920" s="377"/>
      <c r="C1920" s="381" t="s">
        <v>2167</v>
      </c>
      <c r="D1920" s="377" t="s">
        <v>20028</v>
      </c>
      <c r="E1920" s="401">
        <v>310.06</v>
      </c>
    </row>
    <row r="1921" spans="1:5" ht="22.5" customHeight="1">
      <c r="A1921" s="377" t="s">
        <v>2168</v>
      </c>
      <c r="B1921" s="377"/>
      <c r="C1921" s="381" t="s">
        <v>2169</v>
      </c>
      <c r="D1921" s="377" t="s">
        <v>20028</v>
      </c>
      <c r="E1921" s="401">
        <v>312.25</v>
      </c>
    </row>
    <row r="1922" spans="1:5" ht="22.5" customHeight="1">
      <c r="A1922" s="377" t="s">
        <v>2170</v>
      </c>
      <c r="B1922" s="377"/>
      <c r="C1922" s="381" t="s">
        <v>2171</v>
      </c>
      <c r="D1922" s="377" t="s">
        <v>20028</v>
      </c>
      <c r="E1922" s="401">
        <v>315.52999999999997</v>
      </c>
    </row>
    <row r="1923" spans="1:5" ht="22.5" customHeight="1">
      <c r="A1923" s="377" t="s">
        <v>3315</v>
      </c>
      <c r="B1923" s="377"/>
      <c r="C1923" s="381" t="s">
        <v>3316</v>
      </c>
      <c r="D1923" s="377" t="s">
        <v>157</v>
      </c>
      <c r="E1923" s="401">
        <v>492.21</v>
      </c>
    </row>
    <row r="1924" spans="1:5" ht="22.5" customHeight="1">
      <c r="A1924" s="398">
        <v>8949</v>
      </c>
      <c r="B1924" s="399"/>
      <c r="C1924" s="382" t="s">
        <v>1589</v>
      </c>
      <c r="D1924" s="378"/>
      <c r="E1924" s="378"/>
    </row>
    <row r="1925" spans="1:5" ht="22.5" customHeight="1">
      <c r="A1925" s="377" t="s">
        <v>1590</v>
      </c>
      <c r="B1925" s="377"/>
      <c r="C1925" s="381" t="s">
        <v>20435</v>
      </c>
      <c r="D1925" s="377" t="s">
        <v>20028</v>
      </c>
      <c r="E1925" s="397">
        <v>9.67</v>
      </c>
    </row>
    <row r="1926" spans="1:5" ht="22.5" customHeight="1">
      <c r="A1926" s="398">
        <v>8950</v>
      </c>
      <c r="B1926" s="399"/>
      <c r="C1926" s="382" t="s">
        <v>20436</v>
      </c>
      <c r="D1926" s="378"/>
      <c r="E1926" s="378"/>
    </row>
    <row r="1927" spans="1:5" ht="22.5" customHeight="1">
      <c r="A1927" s="377" t="s">
        <v>1823</v>
      </c>
      <c r="B1927" s="377"/>
      <c r="C1927" s="381" t="s">
        <v>1824</v>
      </c>
      <c r="D1927" s="377" t="s">
        <v>20028</v>
      </c>
      <c r="E1927" s="401">
        <v>609.24</v>
      </c>
    </row>
    <row r="1928" spans="1:5" ht="33.75" customHeight="1">
      <c r="A1928" s="377" t="s">
        <v>1825</v>
      </c>
      <c r="B1928" s="377"/>
      <c r="C1928" s="381" t="s">
        <v>1826</v>
      </c>
      <c r="D1928" s="377" t="s">
        <v>20028</v>
      </c>
      <c r="E1928" s="401">
        <v>937.03</v>
      </c>
    </row>
    <row r="1929" spans="1:5" ht="33.75" customHeight="1">
      <c r="A1929" s="377" t="s">
        <v>1827</v>
      </c>
      <c r="B1929" s="377"/>
      <c r="C1929" s="381" t="s">
        <v>1828</v>
      </c>
      <c r="D1929" s="377" t="s">
        <v>20028</v>
      </c>
      <c r="E1929" s="402">
        <v>1760.16</v>
      </c>
    </row>
    <row r="1930" spans="1:5" ht="33.75" customHeight="1">
      <c r="A1930" s="377" t="s">
        <v>1829</v>
      </c>
      <c r="B1930" s="377"/>
      <c r="C1930" s="381" t="s">
        <v>20437</v>
      </c>
      <c r="D1930" s="377" t="s">
        <v>20028</v>
      </c>
      <c r="E1930" s="400">
        <v>39.61</v>
      </c>
    </row>
    <row r="1931" spans="1:5" ht="33.75" customHeight="1">
      <c r="A1931" s="377" t="s">
        <v>1830</v>
      </c>
      <c r="B1931" s="377"/>
      <c r="C1931" s="381" t="s">
        <v>3562</v>
      </c>
      <c r="D1931" s="377" t="s">
        <v>20028</v>
      </c>
      <c r="E1931" s="400">
        <v>44.13</v>
      </c>
    </row>
    <row r="1932" spans="1:5" ht="33.75" customHeight="1">
      <c r="A1932" s="398">
        <v>8951</v>
      </c>
      <c r="B1932" s="399"/>
      <c r="C1932" s="382" t="s">
        <v>2208</v>
      </c>
      <c r="D1932" s="378"/>
      <c r="E1932" s="378"/>
    </row>
    <row r="1933" spans="1:5" ht="33.75" customHeight="1">
      <c r="A1933" s="377" t="s">
        <v>2209</v>
      </c>
      <c r="B1933" s="377"/>
      <c r="C1933" s="381" t="s">
        <v>2210</v>
      </c>
      <c r="D1933" s="377" t="s">
        <v>20028</v>
      </c>
      <c r="E1933" s="401">
        <v>425.75</v>
      </c>
    </row>
    <row r="1934" spans="1:5" ht="33.75" customHeight="1">
      <c r="A1934" s="377" t="s">
        <v>2211</v>
      </c>
      <c r="B1934" s="377"/>
      <c r="C1934" s="381" t="s">
        <v>2212</v>
      </c>
      <c r="D1934" s="377" t="s">
        <v>20028</v>
      </c>
      <c r="E1934" s="401">
        <v>504.38</v>
      </c>
    </row>
    <row r="1935" spans="1:5" ht="33.75" customHeight="1">
      <c r="A1935" s="398">
        <v>8952</v>
      </c>
      <c r="B1935" s="399"/>
      <c r="C1935" s="382" t="s">
        <v>20438</v>
      </c>
      <c r="D1935" s="378"/>
      <c r="E1935" s="378"/>
    </row>
    <row r="1936" spans="1:5" ht="22.5" customHeight="1">
      <c r="A1936" s="377" t="s">
        <v>631</v>
      </c>
      <c r="B1936" s="377"/>
      <c r="C1936" s="381" t="s">
        <v>632</v>
      </c>
      <c r="D1936" s="377" t="s">
        <v>157</v>
      </c>
      <c r="E1936" s="401">
        <v>709.23</v>
      </c>
    </row>
    <row r="1937" spans="1:5" ht="22.5" customHeight="1">
      <c r="A1937" s="398">
        <v>8682</v>
      </c>
      <c r="B1937" s="399"/>
      <c r="C1937" s="382" t="s">
        <v>20439</v>
      </c>
      <c r="D1937" s="378"/>
      <c r="E1937" s="378"/>
    </row>
    <row r="1938" spans="1:5" ht="22.5" customHeight="1">
      <c r="A1938" s="398">
        <v>8954</v>
      </c>
      <c r="B1938" s="399"/>
      <c r="C1938" s="382" t="s">
        <v>20440</v>
      </c>
      <c r="D1938" s="378"/>
      <c r="E1938" s="378"/>
    </row>
    <row r="1939" spans="1:5" ht="22.5" customHeight="1">
      <c r="A1939" s="377" t="s">
        <v>625</v>
      </c>
      <c r="B1939" s="377"/>
      <c r="C1939" s="381" t="s">
        <v>626</v>
      </c>
      <c r="D1939" s="377" t="s">
        <v>139</v>
      </c>
      <c r="E1939" s="397">
        <v>8.59</v>
      </c>
    </row>
    <row r="1940" spans="1:5" ht="15.75" customHeight="1">
      <c r="A1940" s="398">
        <v>8955</v>
      </c>
      <c r="B1940" s="399"/>
      <c r="C1940" s="382" t="s">
        <v>20441</v>
      </c>
      <c r="D1940" s="378"/>
      <c r="E1940" s="378"/>
    </row>
    <row r="1941" spans="1:5" ht="22.5" customHeight="1">
      <c r="A1941" s="377" t="s">
        <v>1296</v>
      </c>
      <c r="B1941" s="377"/>
      <c r="C1941" s="381" t="s">
        <v>1297</v>
      </c>
      <c r="D1941" s="377" t="s">
        <v>139</v>
      </c>
      <c r="E1941" s="400">
        <v>21.85</v>
      </c>
    </row>
    <row r="1942" spans="1:5" ht="22.5" customHeight="1">
      <c r="A1942" s="377" t="s">
        <v>1298</v>
      </c>
      <c r="B1942" s="377"/>
      <c r="C1942" s="381" t="s">
        <v>1299</v>
      </c>
      <c r="D1942" s="377" t="s">
        <v>139</v>
      </c>
      <c r="E1942" s="400">
        <v>22.74</v>
      </c>
    </row>
    <row r="1943" spans="1:5" ht="33.75" customHeight="1">
      <c r="A1943" s="377" t="s">
        <v>1300</v>
      </c>
      <c r="B1943" s="377"/>
      <c r="C1943" s="381" t="s">
        <v>1301</v>
      </c>
      <c r="D1943" s="377" t="s">
        <v>139</v>
      </c>
      <c r="E1943" s="400">
        <v>23.21</v>
      </c>
    </row>
    <row r="1944" spans="1:5" ht="33.75" customHeight="1">
      <c r="A1944" s="377" t="s">
        <v>1302</v>
      </c>
      <c r="B1944" s="377"/>
      <c r="C1944" s="381" t="s">
        <v>1303</v>
      </c>
      <c r="D1944" s="377" t="s">
        <v>139</v>
      </c>
      <c r="E1944" s="400">
        <v>23.33</v>
      </c>
    </row>
    <row r="1945" spans="1:5" ht="33.75" customHeight="1">
      <c r="A1945" s="377" t="s">
        <v>1304</v>
      </c>
      <c r="B1945" s="377"/>
      <c r="C1945" s="381" t="s">
        <v>1305</v>
      </c>
      <c r="D1945" s="377" t="s">
        <v>139</v>
      </c>
      <c r="E1945" s="400">
        <v>25.19</v>
      </c>
    </row>
    <row r="1946" spans="1:5" ht="33.75" customHeight="1">
      <c r="A1946" s="377" t="s">
        <v>1306</v>
      </c>
      <c r="B1946" s="377"/>
      <c r="C1946" s="381" t="s">
        <v>1307</v>
      </c>
      <c r="D1946" s="377" t="s">
        <v>139</v>
      </c>
      <c r="E1946" s="400">
        <v>12.48</v>
      </c>
    </row>
    <row r="1947" spans="1:5" ht="33.75" customHeight="1">
      <c r="A1947" s="377" t="s">
        <v>1308</v>
      </c>
      <c r="B1947" s="377"/>
      <c r="C1947" s="381" t="s">
        <v>1309</v>
      </c>
      <c r="D1947" s="377" t="s">
        <v>139</v>
      </c>
      <c r="E1947" s="400">
        <v>82.43</v>
      </c>
    </row>
    <row r="1948" spans="1:5" ht="33.75" customHeight="1">
      <c r="A1948" s="377" t="s">
        <v>1310</v>
      </c>
      <c r="B1948" s="377"/>
      <c r="C1948" s="381" t="s">
        <v>1311</v>
      </c>
      <c r="D1948" s="377" t="s">
        <v>139</v>
      </c>
      <c r="E1948" s="400">
        <v>20.36</v>
      </c>
    </row>
    <row r="1949" spans="1:5" ht="33.75" customHeight="1">
      <c r="A1949" s="377" t="s">
        <v>1312</v>
      </c>
      <c r="B1949" s="377"/>
      <c r="C1949" s="381" t="s">
        <v>1313</v>
      </c>
      <c r="D1949" s="377" t="s">
        <v>139</v>
      </c>
      <c r="E1949" s="400">
        <v>30.36</v>
      </c>
    </row>
    <row r="1950" spans="1:5" ht="33.75" customHeight="1">
      <c r="A1950" s="377" t="s">
        <v>1314</v>
      </c>
      <c r="B1950" s="377"/>
      <c r="C1950" s="381" t="s">
        <v>1315</v>
      </c>
      <c r="D1950" s="377" t="s">
        <v>139</v>
      </c>
      <c r="E1950" s="400">
        <v>56.7</v>
      </c>
    </row>
    <row r="1951" spans="1:5" ht="15.75" customHeight="1">
      <c r="A1951" s="377" t="s">
        <v>1316</v>
      </c>
      <c r="B1951" s="377"/>
      <c r="C1951" s="381" t="s">
        <v>1317</v>
      </c>
      <c r="D1951" s="377" t="s">
        <v>139</v>
      </c>
      <c r="E1951" s="400">
        <v>46.35</v>
      </c>
    </row>
    <row r="1952" spans="1:5" ht="56.25" customHeight="1">
      <c r="A1952" s="377" t="s">
        <v>1318</v>
      </c>
      <c r="B1952" s="377"/>
      <c r="C1952" s="381" t="s">
        <v>1319</v>
      </c>
      <c r="D1952" s="377" t="s">
        <v>139</v>
      </c>
      <c r="E1952" s="401">
        <v>108.26</v>
      </c>
    </row>
    <row r="1953" spans="1:5" ht="56.25" customHeight="1">
      <c r="A1953" s="377" t="s">
        <v>1320</v>
      </c>
      <c r="B1953" s="377"/>
      <c r="C1953" s="381" t="s">
        <v>1321</v>
      </c>
      <c r="D1953" s="377" t="s">
        <v>139</v>
      </c>
      <c r="E1953" s="400">
        <v>53.47</v>
      </c>
    </row>
    <row r="1954" spans="1:5" ht="56.25" customHeight="1">
      <c r="A1954" s="377" t="s">
        <v>1322</v>
      </c>
      <c r="B1954" s="377"/>
      <c r="C1954" s="381" t="s">
        <v>1323</v>
      </c>
      <c r="D1954" s="377" t="s">
        <v>139</v>
      </c>
      <c r="E1954" s="400">
        <v>62.01</v>
      </c>
    </row>
    <row r="1955" spans="1:5" ht="15.75" customHeight="1">
      <c r="A1955" s="377" t="s">
        <v>1324</v>
      </c>
      <c r="B1955" s="377"/>
      <c r="C1955" s="381" t="s">
        <v>1325</v>
      </c>
      <c r="D1955" s="377" t="s">
        <v>139</v>
      </c>
      <c r="E1955" s="400">
        <v>72.03</v>
      </c>
    </row>
    <row r="1956" spans="1:5" ht="33.75" customHeight="1">
      <c r="A1956" s="377" t="s">
        <v>1326</v>
      </c>
      <c r="B1956" s="377"/>
      <c r="C1956" s="381" t="s">
        <v>1327</v>
      </c>
      <c r="D1956" s="377" t="s">
        <v>139</v>
      </c>
      <c r="E1956" s="397">
        <v>6.01</v>
      </c>
    </row>
    <row r="1957" spans="1:5" ht="33.75" customHeight="1">
      <c r="A1957" s="377" t="s">
        <v>1328</v>
      </c>
      <c r="B1957" s="377"/>
      <c r="C1957" s="381" t="s">
        <v>1329</v>
      </c>
      <c r="D1957" s="377" t="s">
        <v>139</v>
      </c>
      <c r="E1957" s="397">
        <v>3.62</v>
      </c>
    </row>
    <row r="1958" spans="1:5" ht="15.75" customHeight="1">
      <c r="A1958" s="398">
        <v>8956</v>
      </c>
      <c r="B1958" s="399"/>
      <c r="C1958" s="382" t="s">
        <v>20442</v>
      </c>
      <c r="D1958" s="378"/>
      <c r="E1958" s="378"/>
    </row>
    <row r="1959" spans="1:5" ht="15.75" customHeight="1">
      <c r="A1959" s="377" t="s">
        <v>1866</v>
      </c>
      <c r="B1959" s="377"/>
      <c r="C1959" s="381" t="s">
        <v>1867</v>
      </c>
      <c r="D1959" s="377" t="s">
        <v>20028</v>
      </c>
      <c r="E1959" s="400">
        <v>63.31</v>
      </c>
    </row>
    <row r="1960" spans="1:5" ht="22.5" customHeight="1">
      <c r="A1960" s="377" t="s">
        <v>1868</v>
      </c>
      <c r="B1960" s="377"/>
      <c r="C1960" s="381" t="s">
        <v>1869</v>
      </c>
      <c r="D1960" s="377" t="s">
        <v>20028</v>
      </c>
      <c r="E1960" s="400">
        <v>67.05</v>
      </c>
    </row>
    <row r="1961" spans="1:5" ht="33.75" customHeight="1">
      <c r="A1961" s="377" t="s">
        <v>1882</v>
      </c>
      <c r="B1961" s="377"/>
      <c r="C1961" s="381" t="s">
        <v>1883</v>
      </c>
      <c r="D1961" s="377" t="s">
        <v>20028</v>
      </c>
      <c r="E1961" s="400">
        <v>45.49</v>
      </c>
    </row>
    <row r="1962" spans="1:5" ht="33.75" customHeight="1">
      <c r="A1962" s="377" t="s">
        <v>1933</v>
      </c>
      <c r="B1962" s="377"/>
      <c r="C1962" s="381" t="s">
        <v>1934</v>
      </c>
      <c r="D1962" s="377" t="s">
        <v>20028</v>
      </c>
      <c r="E1962" s="400">
        <v>35.880000000000003</v>
      </c>
    </row>
    <row r="1963" spans="1:5" ht="22.5" customHeight="1">
      <c r="A1963" s="377" t="s">
        <v>1949</v>
      </c>
      <c r="B1963" s="377"/>
      <c r="C1963" s="381" t="s">
        <v>1950</v>
      </c>
      <c r="D1963" s="377" t="s">
        <v>20028</v>
      </c>
      <c r="E1963" s="400">
        <v>25.1</v>
      </c>
    </row>
    <row r="1964" spans="1:5" ht="22.5" customHeight="1">
      <c r="A1964" s="377" t="s">
        <v>1951</v>
      </c>
      <c r="B1964" s="377"/>
      <c r="C1964" s="381" t="s">
        <v>1952</v>
      </c>
      <c r="D1964" s="377" t="s">
        <v>20028</v>
      </c>
      <c r="E1964" s="400">
        <v>56.82</v>
      </c>
    </row>
    <row r="1965" spans="1:5" ht="22.5" customHeight="1">
      <c r="A1965" s="377" t="s">
        <v>1973</v>
      </c>
      <c r="B1965" s="377"/>
      <c r="C1965" s="381" t="s">
        <v>1974</v>
      </c>
      <c r="D1965" s="377" t="s">
        <v>20028</v>
      </c>
      <c r="E1965" s="400">
        <v>33.700000000000003</v>
      </c>
    </row>
    <row r="1966" spans="1:5" ht="22.5" customHeight="1">
      <c r="A1966" s="377" t="s">
        <v>1993</v>
      </c>
      <c r="B1966" s="377"/>
      <c r="C1966" s="381" t="s">
        <v>1994</v>
      </c>
      <c r="D1966" s="377" t="s">
        <v>20028</v>
      </c>
      <c r="E1966" s="400">
        <v>26.59</v>
      </c>
    </row>
    <row r="1967" spans="1:5" ht="22.5" customHeight="1">
      <c r="A1967" s="377" t="s">
        <v>1995</v>
      </c>
      <c r="B1967" s="377"/>
      <c r="C1967" s="381" t="s">
        <v>1996</v>
      </c>
      <c r="D1967" s="377" t="s">
        <v>20028</v>
      </c>
      <c r="E1967" s="400">
        <v>27.03</v>
      </c>
    </row>
    <row r="1968" spans="1:5" ht="22.5" customHeight="1">
      <c r="A1968" s="377" t="s">
        <v>1997</v>
      </c>
      <c r="B1968" s="377"/>
      <c r="C1968" s="381" t="s">
        <v>1998</v>
      </c>
      <c r="D1968" s="377" t="s">
        <v>20028</v>
      </c>
      <c r="E1968" s="400">
        <v>16.25</v>
      </c>
    </row>
    <row r="1969" spans="1:5" ht="22.5" customHeight="1">
      <c r="A1969" s="377" t="s">
        <v>647</v>
      </c>
      <c r="B1969" s="377"/>
      <c r="C1969" s="381" t="s">
        <v>648</v>
      </c>
      <c r="D1969" s="377" t="s">
        <v>48886</v>
      </c>
      <c r="E1969" s="401">
        <v>152.24</v>
      </c>
    </row>
    <row r="1970" spans="1:5" ht="22.5" customHeight="1">
      <c r="A1970" s="398">
        <v>8957</v>
      </c>
      <c r="B1970" s="399"/>
      <c r="C1970" s="382" t="s">
        <v>20443</v>
      </c>
      <c r="D1970" s="378"/>
      <c r="E1970" s="378"/>
    </row>
    <row r="1971" spans="1:5" ht="22.5" customHeight="1">
      <c r="A1971" s="377" t="s">
        <v>627</v>
      </c>
      <c r="B1971" s="377"/>
      <c r="C1971" s="381" t="s">
        <v>628</v>
      </c>
      <c r="D1971" s="377" t="s">
        <v>157</v>
      </c>
      <c r="E1971" s="400">
        <v>13.83</v>
      </c>
    </row>
    <row r="1972" spans="1:5" ht="22.5" customHeight="1">
      <c r="A1972" s="377" t="s">
        <v>629</v>
      </c>
      <c r="B1972" s="377"/>
      <c r="C1972" s="381" t="s">
        <v>630</v>
      </c>
      <c r="D1972" s="377" t="s">
        <v>157</v>
      </c>
      <c r="E1972" s="400">
        <v>13.76</v>
      </c>
    </row>
    <row r="1973" spans="1:5" ht="22.5" customHeight="1">
      <c r="A1973" s="398">
        <v>8958</v>
      </c>
      <c r="B1973" s="399"/>
      <c r="C1973" s="382" t="s">
        <v>20444</v>
      </c>
      <c r="D1973" s="378"/>
      <c r="E1973" s="378"/>
    </row>
    <row r="1974" spans="1:5" ht="22.5" customHeight="1">
      <c r="A1974" s="377" t="s">
        <v>617</v>
      </c>
      <c r="B1974" s="377"/>
      <c r="C1974" s="381" t="s">
        <v>618</v>
      </c>
      <c r="D1974" s="377" t="s">
        <v>157</v>
      </c>
      <c r="E1974" s="400">
        <v>69.59</v>
      </c>
    </row>
    <row r="1975" spans="1:5" ht="22.5" customHeight="1">
      <c r="A1975" s="377" t="s">
        <v>619</v>
      </c>
      <c r="B1975" s="377"/>
      <c r="C1975" s="381" t="s">
        <v>620</v>
      </c>
      <c r="D1975" s="377" t="s">
        <v>157</v>
      </c>
      <c r="E1975" s="400">
        <v>54.59</v>
      </c>
    </row>
    <row r="1976" spans="1:5" ht="22.5" customHeight="1">
      <c r="A1976" s="377" t="s">
        <v>633</v>
      </c>
      <c r="B1976" s="377"/>
      <c r="C1976" s="381" t="s">
        <v>634</v>
      </c>
      <c r="D1976" s="377" t="s">
        <v>48886</v>
      </c>
      <c r="E1976" s="401">
        <v>382.39</v>
      </c>
    </row>
    <row r="1977" spans="1:5" ht="22.5" customHeight="1">
      <c r="A1977" s="377" t="s">
        <v>635</v>
      </c>
      <c r="B1977" s="377"/>
      <c r="C1977" s="381" t="s">
        <v>636</v>
      </c>
      <c r="D1977" s="377" t="s">
        <v>48886</v>
      </c>
      <c r="E1977" s="401">
        <v>132.78</v>
      </c>
    </row>
    <row r="1978" spans="1:5" ht="22.5" customHeight="1">
      <c r="A1978" s="377" t="s">
        <v>637</v>
      </c>
      <c r="B1978" s="377"/>
      <c r="C1978" s="381" t="s">
        <v>638</v>
      </c>
      <c r="D1978" s="377" t="s">
        <v>48886</v>
      </c>
      <c r="E1978" s="400">
        <v>27.37</v>
      </c>
    </row>
    <row r="1979" spans="1:5" ht="22.5" customHeight="1">
      <c r="A1979" s="377" t="s">
        <v>639</v>
      </c>
      <c r="B1979" s="377"/>
      <c r="C1979" s="381" t="s">
        <v>640</v>
      </c>
      <c r="D1979" s="377" t="s">
        <v>48886</v>
      </c>
      <c r="E1979" s="402">
        <v>1329.62</v>
      </c>
    </row>
    <row r="1980" spans="1:5" ht="22.5" customHeight="1">
      <c r="A1980" s="377" t="s">
        <v>641</v>
      </c>
      <c r="B1980" s="377"/>
      <c r="C1980" s="381" t="s">
        <v>642</v>
      </c>
      <c r="D1980" s="377" t="s">
        <v>48886</v>
      </c>
      <c r="E1980" s="402">
        <v>1716.48</v>
      </c>
    </row>
    <row r="1981" spans="1:5" ht="22.5" customHeight="1">
      <c r="A1981" s="377" t="s">
        <v>643</v>
      </c>
      <c r="B1981" s="377"/>
      <c r="C1981" s="381" t="s">
        <v>644</v>
      </c>
      <c r="D1981" s="377" t="s">
        <v>20028</v>
      </c>
      <c r="E1981" s="400">
        <v>71.72</v>
      </c>
    </row>
    <row r="1982" spans="1:5" ht="56.25" customHeight="1">
      <c r="A1982" s="377" t="s">
        <v>645</v>
      </c>
      <c r="B1982" s="377"/>
      <c r="C1982" s="381" t="s">
        <v>646</v>
      </c>
      <c r="D1982" s="377" t="s">
        <v>48886</v>
      </c>
      <c r="E1982" s="400">
        <v>10.58</v>
      </c>
    </row>
    <row r="1983" spans="1:5" ht="45" customHeight="1">
      <c r="A1983" s="398">
        <v>8683</v>
      </c>
      <c r="B1983" s="399"/>
      <c r="C1983" s="382" t="s">
        <v>20445</v>
      </c>
      <c r="D1983" s="378"/>
      <c r="E1983" s="378"/>
    </row>
    <row r="1984" spans="1:5" ht="33.75" customHeight="1">
      <c r="A1984" s="398">
        <v>8960</v>
      </c>
      <c r="B1984" s="399"/>
      <c r="C1984" s="382" t="s">
        <v>20446</v>
      </c>
      <c r="D1984" s="378"/>
      <c r="E1984" s="378"/>
    </row>
    <row r="1985" spans="1:5" ht="33.75" customHeight="1">
      <c r="A1985" s="377" t="s">
        <v>621</v>
      </c>
      <c r="B1985" s="377"/>
      <c r="C1985" s="381" t="s">
        <v>622</v>
      </c>
      <c r="D1985" s="377" t="s">
        <v>139</v>
      </c>
      <c r="E1985" s="397">
        <v>6.28</v>
      </c>
    </row>
    <row r="1986" spans="1:5" ht="33.75" customHeight="1">
      <c r="A1986" s="377" t="s">
        <v>623</v>
      </c>
      <c r="B1986" s="377"/>
      <c r="C1986" s="381" t="s">
        <v>624</v>
      </c>
      <c r="D1986" s="377" t="s">
        <v>139</v>
      </c>
      <c r="E1986" s="397">
        <v>5.71</v>
      </c>
    </row>
    <row r="1987" spans="1:5" ht="22.5" customHeight="1">
      <c r="A1987" s="398">
        <v>8684</v>
      </c>
      <c r="B1987" s="399"/>
      <c r="C1987" s="382" t="s">
        <v>20447</v>
      </c>
      <c r="D1987" s="378"/>
      <c r="E1987" s="378"/>
    </row>
    <row r="1988" spans="1:5" ht="15.75" customHeight="1">
      <c r="A1988" s="398">
        <v>8961</v>
      </c>
      <c r="B1988" s="399"/>
      <c r="C1988" s="382" t="s">
        <v>20448</v>
      </c>
      <c r="D1988" s="378"/>
      <c r="E1988" s="378"/>
    </row>
    <row r="1989" spans="1:5" ht="15.75" customHeight="1">
      <c r="A1989" s="377" t="s">
        <v>4839</v>
      </c>
      <c r="B1989" s="377"/>
      <c r="C1989" s="381" t="s">
        <v>4840</v>
      </c>
      <c r="D1989" s="377" t="s">
        <v>157</v>
      </c>
      <c r="E1989" s="401">
        <v>182.49</v>
      </c>
    </row>
    <row r="1990" spans="1:5" ht="15.75" customHeight="1">
      <c r="A1990" s="377" t="s">
        <v>4841</v>
      </c>
      <c r="B1990" s="377"/>
      <c r="C1990" s="381" t="s">
        <v>4842</v>
      </c>
      <c r="D1990" s="377" t="s">
        <v>157</v>
      </c>
      <c r="E1990" s="401">
        <v>156.97999999999999</v>
      </c>
    </row>
    <row r="1991" spans="1:5" ht="15.75" customHeight="1">
      <c r="A1991" s="377" t="s">
        <v>4843</v>
      </c>
      <c r="B1991" s="377"/>
      <c r="C1991" s="381" t="s">
        <v>4844</v>
      </c>
      <c r="D1991" s="377" t="s">
        <v>157</v>
      </c>
      <c r="E1991" s="401">
        <v>349.42</v>
      </c>
    </row>
    <row r="1992" spans="1:5" ht="15.75" customHeight="1">
      <c r="A1992" s="398">
        <v>8962</v>
      </c>
      <c r="B1992" s="399"/>
      <c r="C1992" s="382" t="s">
        <v>20449</v>
      </c>
      <c r="D1992" s="378"/>
      <c r="E1992" s="378"/>
    </row>
    <row r="1993" spans="1:5" ht="15.75" customHeight="1">
      <c r="A1993" s="377" t="s">
        <v>4813</v>
      </c>
      <c r="B1993" s="377"/>
      <c r="C1993" s="381" t="s">
        <v>4814</v>
      </c>
      <c r="D1993" s="377" t="s">
        <v>20028</v>
      </c>
      <c r="E1993" s="401">
        <v>126.09</v>
      </c>
    </row>
    <row r="1994" spans="1:5" ht="22.5" customHeight="1">
      <c r="A1994" s="377" t="s">
        <v>4815</v>
      </c>
      <c r="B1994" s="377"/>
      <c r="C1994" s="381" t="s">
        <v>20450</v>
      </c>
      <c r="D1994" s="377" t="s">
        <v>20028</v>
      </c>
      <c r="E1994" s="400">
        <v>97.81</v>
      </c>
    </row>
    <row r="1995" spans="1:5" ht="22.5" customHeight="1">
      <c r="A1995" s="398">
        <v>8963</v>
      </c>
      <c r="B1995" s="399"/>
      <c r="C1995" s="382" t="s">
        <v>20451</v>
      </c>
      <c r="D1995" s="378"/>
      <c r="E1995" s="378"/>
    </row>
    <row r="1996" spans="1:5" ht="15.75" customHeight="1">
      <c r="A1996" s="377" t="s">
        <v>4780</v>
      </c>
      <c r="B1996" s="377"/>
      <c r="C1996" s="381" t="s">
        <v>20452</v>
      </c>
      <c r="D1996" s="377" t="s">
        <v>20028</v>
      </c>
      <c r="E1996" s="401">
        <v>327.79</v>
      </c>
    </row>
    <row r="1997" spans="1:5" ht="22.5" customHeight="1">
      <c r="A1997" s="377" t="s">
        <v>4816</v>
      </c>
      <c r="B1997" s="377"/>
      <c r="C1997" s="381" t="s">
        <v>20453</v>
      </c>
      <c r="D1997" s="377" t="s">
        <v>157</v>
      </c>
      <c r="E1997" s="401">
        <v>112.23</v>
      </c>
    </row>
    <row r="1998" spans="1:5" ht="22.5" customHeight="1">
      <c r="A1998" s="398">
        <v>8964</v>
      </c>
      <c r="B1998" s="399"/>
      <c r="C1998" s="382" t="s">
        <v>20454</v>
      </c>
      <c r="D1998" s="378"/>
      <c r="E1998" s="378"/>
    </row>
    <row r="1999" spans="1:5" ht="135" customHeight="1">
      <c r="A1999" s="377" t="s">
        <v>4807</v>
      </c>
      <c r="B1999" s="377"/>
      <c r="C1999" s="381" t="s">
        <v>4808</v>
      </c>
      <c r="D1999" s="377" t="s">
        <v>157</v>
      </c>
      <c r="E1999" s="401">
        <v>203.46</v>
      </c>
    </row>
    <row r="2000" spans="1:5" ht="135" customHeight="1">
      <c r="A2000" s="377" t="s">
        <v>4809</v>
      </c>
      <c r="B2000" s="377"/>
      <c r="C2000" s="381" t="s">
        <v>4810</v>
      </c>
      <c r="D2000" s="377" t="s">
        <v>157</v>
      </c>
      <c r="E2000" s="401">
        <v>190.22</v>
      </c>
    </row>
    <row r="2001" spans="1:5" ht="146.25" customHeight="1">
      <c r="A2001" s="377" t="s">
        <v>4811</v>
      </c>
      <c r="B2001" s="377"/>
      <c r="C2001" s="381" t="s">
        <v>4812</v>
      </c>
      <c r="D2001" s="377" t="s">
        <v>157</v>
      </c>
      <c r="E2001" s="401">
        <v>274.81</v>
      </c>
    </row>
    <row r="2002" spans="1:5" ht="146.25" customHeight="1">
      <c r="A2002" s="398">
        <v>8965</v>
      </c>
      <c r="B2002" s="399"/>
      <c r="C2002" s="382" t="s">
        <v>20455</v>
      </c>
      <c r="D2002" s="378"/>
      <c r="E2002" s="378"/>
    </row>
    <row r="2003" spans="1:5" ht="123.75" customHeight="1">
      <c r="A2003" s="377" t="s">
        <v>4835</v>
      </c>
      <c r="B2003" s="377"/>
      <c r="C2003" s="381" t="s">
        <v>4836</v>
      </c>
      <c r="D2003" s="377" t="s">
        <v>157</v>
      </c>
      <c r="E2003" s="397">
        <v>5.03</v>
      </c>
    </row>
    <row r="2004" spans="1:5" ht="123.75" customHeight="1">
      <c r="A2004" s="377" t="s">
        <v>4837</v>
      </c>
      <c r="B2004" s="377"/>
      <c r="C2004" s="381" t="s">
        <v>4838</v>
      </c>
      <c r="D2004" s="377" t="s">
        <v>157</v>
      </c>
      <c r="E2004" s="400">
        <v>21.01</v>
      </c>
    </row>
    <row r="2005" spans="1:5" ht="33.75" customHeight="1">
      <c r="A2005" s="377" t="s">
        <v>4873</v>
      </c>
      <c r="B2005" s="377"/>
      <c r="C2005" s="381" t="s">
        <v>20456</v>
      </c>
      <c r="D2005" s="377" t="s">
        <v>157</v>
      </c>
      <c r="E2005" s="400">
        <v>98.91</v>
      </c>
    </row>
    <row r="2006" spans="1:5" ht="45" customHeight="1">
      <c r="A2006" s="398">
        <v>8966</v>
      </c>
      <c r="B2006" s="399"/>
      <c r="C2006" s="382" t="s">
        <v>20457</v>
      </c>
      <c r="D2006" s="378"/>
      <c r="E2006" s="378"/>
    </row>
    <row r="2007" spans="1:5" ht="33.75" customHeight="1">
      <c r="A2007" s="377" t="s">
        <v>4783</v>
      </c>
      <c r="B2007" s="377"/>
      <c r="C2007" s="381" t="s">
        <v>4784</v>
      </c>
      <c r="D2007" s="377" t="s">
        <v>157</v>
      </c>
      <c r="E2007" s="400">
        <v>19.399999999999999</v>
      </c>
    </row>
    <row r="2008" spans="1:5" ht="22.5" customHeight="1">
      <c r="A2008" s="377" t="s">
        <v>4785</v>
      </c>
      <c r="B2008" s="377"/>
      <c r="C2008" s="381" t="s">
        <v>4786</v>
      </c>
      <c r="D2008" s="377" t="s">
        <v>157</v>
      </c>
      <c r="E2008" s="400">
        <v>27.14</v>
      </c>
    </row>
    <row r="2009" spans="1:5" ht="146.25" customHeight="1">
      <c r="A2009" s="377" t="s">
        <v>4827</v>
      </c>
      <c r="B2009" s="377"/>
      <c r="C2009" s="381" t="s">
        <v>4828</v>
      </c>
      <c r="D2009" s="377" t="s">
        <v>157</v>
      </c>
      <c r="E2009" s="397">
        <v>6.77</v>
      </c>
    </row>
    <row r="2010" spans="1:5" ht="146.25" customHeight="1">
      <c r="A2010" s="377" t="s">
        <v>4829</v>
      </c>
      <c r="B2010" s="377"/>
      <c r="C2010" s="381" t="s">
        <v>4830</v>
      </c>
      <c r="D2010" s="377" t="s">
        <v>157</v>
      </c>
      <c r="E2010" s="397">
        <v>4.72</v>
      </c>
    </row>
    <row r="2011" spans="1:5" ht="135" customHeight="1">
      <c r="A2011" s="377" t="s">
        <v>4831</v>
      </c>
      <c r="B2011" s="377"/>
      <c r="C2011" s="381" t="s">
        <v>4832</v>
      </c>
      <c r="D2011" s="377" t="s">
        <v>157</v>
      </c>
      <c r="E2011" s="400">
        <v>21.72</v>
      </c>
    </row>
    <row r="2012" spans="1:5" ht="15.75" customHeight="1">
      <c r="A2012" s="377" t="s">
        <v>20458</v>
      </c>
      <c r="B2012" s="377"/>
      <c r="C2012" s="381" t="s">
        <v>20459</v>
      </c>
      <c r="D2012" s="377" t="s">
        <v>139</v>
      </c>
      <c r="E2012" s="397">
        <v>4.49</v>
      </c>
    </row>
    <row r="2013" spans="1:5" ht="33.75" customHeight="1">
      <c r="A2013" s="398">
        <v>8967</v>
      </c>
      <c r="B2013" s="399"/>
      <c r="C2013" s="382" t="s">
        <v>20460</v>
      </c>
      <c r="D2013" s="378"/>
      <c r="E2013" s="378"/>
    </row>
    <row r="2014" spans="1:5" ht="33.75" customHeight="1">
      <c r="A2014" s="377" t="s">
        <v>4849</v>
      </c>
      <c r="B2014" s="377"/>
      <c r="C2014" s="381" t="s">
        <v>4850</v>
      </c>
      <c r="D2014" s="377" t="s">
        <v>157</v>
      </c>
      <c r="E2014" s="400">
        <v>67.099999999999994</v>
      </c>
    </row>
    <row r="2015" spans="1:5" ht="33.75" customHeight="1">
      <c r="A2015" s="377" t="s">
        <v>4851</v>
      </c>
      <c r="B2015" s="377"/>
      <c r="C2015" s="381" t="s">
        <v>4852</v>
      </c>
      <c r="D2015" s="377" t="s">
        <v>157</v>
      </c>
      <c r="E2015" s="400">
        <v>64.86</v>
      </c>
    </row>
    <row r="2016" spans="1:5" ht="33.75" customHeight="1">
      <c r="A2016" s="377" t="s">
        <v>4853</v>
      </c>
      <c r="B2016" s="377"/>
      <c r="C2016" s="381" t="s">
        <v>4854</v>
      </c>
      <c r="D2016" s="377" t="s">
        <v>157</v>
      </c>
      <c r="E2016" s="400">
        <v>58.05</v>
      </c>
    </row>
    <row r="2017" spans="1:5" ht="15.75" customHeight="1">
      <c r="A2017" s="398">
        <v>8968</v>
      </c>
      <c r="B2017" s="399"/>
      <c r="C2017" s="382" t="s">
        <v>20461</v>
      </c>
      <c r="D2017" s="378"/>
      <c r="E2017" s="378"/>
    </row>
    <row r="2018" spans="1:5" ht="56.25" customHeight="1">
      <c r="A2018" s="377" t="s">
        <v>4787</v>
      </c>
      <c r="B2018" s="377"/>
      <c r="C2018" s="381" t="s">
        <v>4788</v>
      </c>
      <c r="D2018" s="377" t="s">
        <v>139</v>
      </c>
      <c r="E2018" s="400">
        <v>17.59</v>
      </c>
    </row>
    <row r="2019" spans="1:5" ht="33.75" customHeight="1">
      <c r="A2019" s="377" t="s">
        <v>4789</v>
      </c>
      <c r="B2019" s="377"/>
      <c r="C2019" s="381" t="s">
        <v>4790</v>
      </c>
      <c r="D2019" s="377" t="s">
        <v>139</v>
      </c>
      <c r="E2019" s="400">
        <v>14.97</v>
      </c>
    </row>
    <row r="2020" spans="1:5" ht="22.5" customHeight="1">
      <c r="A2020" s="398">
        <v>8969</v>
      </c>
      <c r="B2020" s="399"/>
      <c r="C2020" s="382" t="s">
        <v>20462</v>
      </c>
      <c r="D2020" s="378"/>
      <c r="E2020" s="378"/>
    </row>
    <row r="2021" spans="1:5" ht="22.5" customHeight="1">
      <c r="A2021" s="377" t="s">
        <v>4791</v>
      </c>
      <c r="B2021" s="377"/>
      <c r="C2021" s="381" t="s">
        <v>4792</v>
      </c>
      <c r="D2021" s="377" t="s">
        <v>139</v>
      </c>
      <c r="E2021" s="400">
        <v>23.21</v>
      </c>
    </row>
    <row r="2022" spans="1:5" ht="22.5" customHeight="1">
      <c r="A2022" s="377" t="s">
        <v>4793</v>
      </c>
      <c r="B2022" s="377"/>
      <c r="C2022" s="381" t="s">
        <v>4794</v>
      </c>
      <c r="D2022" s="377" t="s">
        <v>139</v>
      </c>
      <c r="E2022" s="400">
        <v>21.03</v>
      </c>
    </row>
    <row r="2023" spans="1:5" ht="22.5" customHeight="1">
      <c r="A2023" s="377" t="s">
        <v>4795</v>
      </c>
      <c r="B2023" s="377"/>
      <c r="C2023" s="381" t="s">
        <v>4796</v>
      </c>
      <c r="D2023" s="377" t="s">
        <v>139</v>
      </c>
      <c r="E2023" s="400">
        <v>30.89</v>
      </c>
    </row>
    <row r="2024" spans="1:5" ht="22.5" customHeight="1">
      <c r="A2024" s="377" t="s">
        <v>4797</v>
      </c>
      <c r="B2024" s="377"/>
      <c r="C2024" s="381" t="s">
        <v>4798</v>
      </c>
      <c r="D2024" s="377" t="s">
        <v>139</v>
      </c>
      <c r="E2024" s="400">
        <v>28.71</v>
      </c>
    </row>
    <row r="2025" spans="1:5" ht="33.75" customHeight="1">
      <c r="A2025" s="377" t="s">
        <v>4799</v>
      </c>
      <c r="B2025" s="377"/>
      <c r="C2025" s="381" t="s">
        <v>4800</v>
      </c>
      <c r="D2025" s="377" t="s">
        <v>139</v>
      </c>
      <c r="E2025" s="400">
        <v>41.28</v>
      </c>
    </row>
    <row r="2026" spans="1:5" ht="15.75" customHeight="1">
      <c r="A2026" s="377" t="s">
        <v>4801</v>
      </c>
      <c r="B2026" s="377"/>
      <c r="C2026" s="381" t="s">
        <v>4802</v>
      </c>
      <c r="D2026" s="377" t="s">
        <v>139</v>
      </c>
      <c r="E2026" s="400">
        <v>39.64</v>
      </c>
    </row>
    <row r="2027" spans="1:5" ht="22.5" customHeight="1">
      <c r="A2027" s="377" t="s">
        <v>4803</v>
      </c>
      <c r="B2027" s="377"/>
      <c r="C2027" s="381" t="s">
        <v>4804</v>
      </c>
      <c r="D2027" s="377" t="s">
        <v>139</v>
      </c>
      <c r="E2027" s="400">
        <v>52.33</v>
      </c>
    </row>
    <row r="2028" spans="1:5" ht="33.75" customHeight="1">
      <c r="A2028" s="377" t="s">
        <v>4805</v>
      </c>
      <c r="B2028" s="377"/>
      <c r="C2028" s="381" t="s">
        <v>4806</v>
      </c>
      <c r="D2028" s="377" t="s">
        <v>139</v>
      </c>
      <c r="E2028" s="400">
        <v>53.97</v>
      </c>
    </row>
    <row r="2029" spans="1:5" ht="33.75" customHeight="1">
      <c r="A2029" s="398">
        <v>8970</v>
      </c>
      <c r="B2029" s="399"/>
      <c r="C2029" s="382" t="s">
        <v>20463</v>
      </c>
      <c r="D2029" s="378"/>
      <c r="E2029" s="378"/>
    </row>
    <row r="2030" spans="1:5" ht="33.75" customHeight="1">
      <c r="A2030" s="377" t="s">
        <v>4817</v>
      </c>
      <c r="B2030" s="377"/>
      <c r="C2030" s="381" t="s">
        <v>4818</v>
      </c>
      <c r="D2030" s="377" t="s">
        <v>139</v>
      </c>
      <c r="E2030" s="400">
        <v>36.270000000000003</v>
      </c>
    </row>
    <row r="2031" spans="1:5" ht="33.75" customHeight="1">
      <c r="A2031" s="377" t="s">
        <v>4819</v>
      </c>
      <c r="B2031" s="377"/>
      <c r="C2031" s="381" t="s">
        <v>4820</v>
      </c>
      <c r="D2031" s="377" t="s">
        <v>157</v>
      </c>
      <c r="E2031" s="400">
        <v>45.73</v>
      </c>
    </row>
    <row r="2032" spans="1:5" ht="33.75" customHeight="1">
      <c r="A2032" s="377" t="s">
        <v>4821</v>
      </c>
      <c r="B2032" s="377"/>
      <c r="C2032" s="381" t="s">
        <v>4822</v>
      </c>
      <c r="D2032" s="377" t="s">
        <v>157</v>
      </c>
      <c r="E2032" s="400">
        <v>46.49</v>
      </c>
    </row>
    <row r="2033" spans="1:5" ht="33.75" customHeight="1">
      <c r="A2033" s="377" t="s">
        <v>4823</v>
      </c>
      <c r="B2033" s="377"/>
      <c r="C2033" s="381" t="s">
        <v>4824</v>
      </c>
      <c r="D2033" s="377" t="s">
        <v>157</v>
      </c>
      <c r="E2033" s="400">
        <v>30.13</v>
      </c>
    </row>
    <row r="2034" spans="1:5" ht="33.75" customHeight="1">
      <c r="A2034" s="377" t="s">
        <v>4825</v>
      </c>
      <c r="B2034" s="377"/>
      <c r="C2034" s="381" t="s">
        <v>4826</v>
      </c>
      <c r="D2034" s="377" t="s">
        <v>157</v>
      </c>
      <c r="E2034" s="400">
        <v>56.77</v>
      </c>
    </row>
    <row r="2035" spans="1:5" ht="33.75" customHeight="1">
      <c r="A2035" s="398">
        <v>8971</v>
      </c>
      <c r="B2035" s="399"/>
      <c r="C2035" s="382" t="s">
        <v>20464</v>
      </c>
      <c r="D2035" s="378"/>
      <c r="E2035" s="378"/>
    </row>
    <row r="2036" spans="1:5" ht="33.75" customHeight="1">
      <c r="A2036" s="377" t="s">
        <v>4778</v>
      </c>
      <c r="B2036" s="377"/>
      <c r="C2036" s="381" t="s">
        <v>4779</v>
      </c>
      <c r="D2036" s="377" t="s">
        <v>157</v>
      </c>
      <c r="E2036" s="401">
        <v>134.57</v>
      </c>
    </row>
    <row r="2037" spans="1:5" ht="33.75" customHeight="1">
      <c r="A2037" s="377" t="s">
        <v>4781</v>
      </c>
      <c r="B2037" s="377"/>
      <c r="C2037" s="381" t="s">
        <v>4782</v>
      </c>
      <c r="D2037" s="377" t="s">
        <v>157</v>
      </c>
      <c r="E2037" s="402">
        <v>1184.58</v>
      </c>
    </row>
    <row r="2038" spans="1:5" ht="22.5" customHeight="1">
      <c r="A2038" s="377" t="s">
        <v>4845</v>
      </c>
      <c r="B2038" s="377"/>
      <c r="C2038" s="381" t="s">
        <v>4846</v>
      </c>
      <c r="D2038" s="377" t="s">
        <v>157</v>
      </c>
      <c r="E2038" s="402">
        <v>1047.25</v>
      </c>
    </row>
    <row r="2039" spans="1:5" ht="33.75" customHeight="1">
      <c r="A2039" s="377" t="s">
        <v>4847</v>
      </c>
      <c r="B2039" s="377"/>
      <c r="C2039" s="381" t="s">
        <v>4848</v>
      </c>
      <c r="D2039" s="377" t="s">
        <v>157</v>
      </c>
      <c r="E2039" s="401">
        <v>175.95</v>
      </c>
    </row>
    <row r="2040" spans="1:5" ht="33.75" customHeight="1">
      <c r="A2040" s="398">
        <v>8972</v>
      </c>
      <c r="B2040" s="399"/>
      <c r="C2040" s="382" t="s">
        <v>20465</v>
      </c>
      <c r="D2040" s="378"/>
      <c r="E2040" s="378"/>
    </row>
    <row r="2041" spans="1:5" ht="33.75" customHeight="1">
      <c r="A2041" s="377" t="s">
        <v>4855</v>
      </c>
      <c r="B2041" s="377"/>
      <c r="C2041" s="381" t="s">
        <v>4856</v>
      </c>
      <c r="D2041" s="377" t="s">
        <v>157</v>
      </c>
      <c r="E2041" s="400">
        <v>15.42</v>
      </c>
    </row>
    <row r="2042" spans="1:5" ht="33.75" customHeight="1">
      <c r="A2042" s="377" t="s">
        <v>4857</v>
      </c>
      <c r="B2042" s="377"/>
      <c r="C2042" s="381" t="s">
        <v>4858</v>
      </c>
      <c r="D2042" s="377" t="s">
        <v>157</v>
      </c>
      <c r="E2042" s="397">
        <v>5.52</v>
      </c>
    </row>
    <row r="2043" spans="1:5" ht="33.75" customHeight="1">
      <c r="A2043" s="377" t="s">
        <v>4859</v>
      </c>
      <c r="B2043" s="377"/>
      <c r="C2043" s="381" t="s">
        <v>4860</v>
      </c>
      <c r="D2043" s="377" t="s">
        <v>157</v>
      </c>
      <c r="E2043" s="400">
        <v>17.77</v>
      </c>
    </row>
    <row r="2044" spans="1:5" ht="33.75" customHeight="1">
      <c r="A2044" s="377" t="s">
        <v>4861</v>
      </c>
      <c r="B2044" s="377"/>
      <c r="C2044" s="381" t="s">
        <v>4862</v>
      </c>
      <c r="D2044" s="377" t="s">
        <v>157</v>
      </c>
      <c r="E2044" s="400">
        <v>19.48</v>
      </c>
    </row>
    <row r="2045" spans="1:5" ht="33.75" customHeight="1">
      <c r="A2045" s="377" t="s">
        <v>4863</v>
      </c>
      <c r="B2045" s="377"/>
      <c r="C2045" s="381" t="s">
        <v>4864</v>
      </c>
      <c r="D2045" s="377" t="s">
        <v>157</v>
      </c>
      <c r="E2045" s="400">
        <v>24.43</v>
      </c>
    </row>
    <row r="2046" spans="1:5" ht="33.75" customHeight="1">
      <c r="A2046" s="377" t="s">
        <v>4865</v>
      </c>
      <c r="B2046" s="377"/>
      <c r="C2046" s="381" t="s">
        <v>4866</v>
      </c>
      <c r="D2046" s="377" t="s">
        <v>157</v>
      </c>
      <c r="E2046" s="400">
        <v>18.96</v>
      </c>
    </row>
    <row r="2047" spans="1:5" ht="33.75" customHeight="1">
      <c r="A2047" s="377" t="s">
        <v>4867</v>
      </c>
      <c r="B2047" s="377"/>
      <c r="C2047" s="381" t="s">
        <v>4868</v>
      </c>
      <c r="D2047" s="377" t="s">
        <v>157</v>
      </c>
      <c r="E2047" s="400">
        <v>20.12</v>
      </c>
    </row>
    <row r="2048" spans="1:5" ht="15.75" customHeight="1">
      <c r="A2048" s="377" t="s">
        <v>4869</v>
      </c>
      <c r="B2048" s="377"/>
      <c r="C2048" s="381" t="s">
        <v>4870</v>
      </c>
      <c r="D2048" s="377" t="s">
        <v>157</v>
      </c>
      <c r="E2048" s="400">
        <v>23.63</v>
      </c>
    </row>
    <row r="2049" spans="1:5" ht="15.75" customHeight="1">
      <c r="A2049" s="377" t="s">
        <v>4871</v>
      </c>
      <c r="B2049" s="377"/>
      <c r="C2049" s="381" t="s">
        <v>4872</v>
      </c>
      <c r="D2049" s="377" t="s">
        <v>157</v>
      </c>
      <c r="E2049" s="400">
        <v>30.52</v>
      </c>
    </row>
    <row r="2050" spans="1:5" ht="54.75" customHeight="1">
      <c r="A2050" s="398">
        <v>8973</v>
      </c>
      <c r="B2050" s="399"/>
      <c r="C2050" s="382" t="s">
        <v>20466</v>
      </c>
      <c r="D2050" s="378"/>
      <c r="E2050" s="378"/>
    </row>
    <row r="2051" spans="1:5" ht="15.75" customHeight="1">
      <c r="A2051" s="377" t="s">
        <v>4768</v>
      </c>
      <c r="B2051" s="377"/>
      <c r="C2051" s="381" t="s">
        <v>4769</v>
      </c>
      <c r="D2051" s="377" t="s">
        <v>157</v>
      </c>
      <c r="E2051" s="400">
        <v>20.61</v>
      </c>
    </row>
    <row r="2052" spans="1:5" ht="15.75" customHeight="1">
      <c r="A2052" s="377" t="s">
        <v>4770</v>
      </c>
      <c r="B2052" s="377"/>
      <c r="C2052" s="381" t="s">
        <v>4771</v>
      </c>
      <c r="D2052" s="377" t="s">
        <v>157</v>
      </c>
      <c r="E2052" s="400">
        <v>20.77</v>
      </c>
    </row>
    <row r="2053" spans="1:5" ht="15.75" customHeight="1">
      <c r="A2053" s="377" t="s">
        <v>4772</v>
      </c>
      <c r="B2053" s="377"/>
      <c r="C2053" s="381" t="s">
        <v>4773</v>
      </c>
      <c r="D2053" s="377" t="s">
        <v>157</v>
      </c>
      <c r="E2053" s="400">
        <v>13.28</v>
      </c>
    </row>
    <row r="2054" spans="1:5" ht="15.75" customHeight="1">
      <c r="A2054" s="377" t="s">
        <v>4774</v>
      </c>
      <c r="B2054" s="377"/>
      <c r="C2054" s="381" t="s">
        <v>4775</v>
      </c>
      <c r="D2054" s="377" t="s">
        <v>157</v>
      </c>
      <c r="E2054" s="400">
        <v>13.84</v>
      </c>
    </row>
    <row r="2055" spans="1:5" ht="65.25" customHeight="1">
      <c r="A2055" s="398">
        <v>8975</v>
      </c>
      <c r="B2055" s="399"/>
      <c r="C2055" s="382" t="s">
        <v>20467</v>
      </c>
      <c r="D2055" s="378"/>
      <c r="E2055" s="378"/>
    </row>
    <row r="2056" spans="1:5" ht="22.5" customHeight="1">
      <c r="A2056" s="377" t="s">
        <v>4776</v>
      </c>
      <c r="B2056" s="377"/>
      <c r="C2056" s="381" t="s">
        <v>4777</v>
      </c>
      <c r="D2056" s="377" t="s">
        <v>157</v>
      </c>
      <c r="E2056" s="401">
        <v>232.07</v>
      </c>
    </row>
    <row r="2057" spans="1:5" ht="15.75" customHeight="1">
      <c r="A2057" s="398">
        <v>8685</v>
      </c>
      <c r="B2057" s="399"/>
      <c r="C2057" s="382" t="s">
        <v>48971</v>
      </c>
      <c r="D2057" s="378"/>
      <c r="E2057" s="378"/>
    </row>
    <row r="2058" spans="1:5" ht="15.75" customHeight="1">
      <c r="A2058" s="398">
        <v>8977</v>
      </c>
      <c r="B2058" s="399"/>
      <c r="C2058" s="382" t="s">
        <v>2907</v>
      </c>
      <c r="D2058" s="378"/>
      <c r="E2058" s="378"/>
    </row>
    <row r="2059" spans="1:5" ht="15.75" customHeight="1">
      <c r="A2059" s="377" t="s">
        <v>2908</v>
      </c>
      <c r="B2059" s="377"/>
      <c r="C2059" s="381" t="s">
        <v>2909</v>
      </c>
      <c r="D2059" s="377" t="s">
        <v>20028</v>
      </c>
      <c r="E2059" s="401">
        <v>330.41</v>
      </c>
    </row>
    <row r="2060" spans="1:5" ht="15.75" customHeight="1">
      <c r="A2060" s="377" t="s">
        <v>2910</v>
      </c>
      <c r="B2060" s="377"/>
      <c r="C2060" s="381" t="s">
        <v>2911</v>
      </c>
      <c r="D2060" s="377" t="s">
        <v>20028</v>
      </c>
      <c r="E2060" s="401">
        <v>368.02</v>
      </c>
    </row>
    <row r="2061" spans="1:5" ht="15.75" customHeight="1">
      <c r="A2061" s="377" t="s">
        <v>2912</v>
      </c>
      <c r="B2061" s="377"/>
      <c r="C2061" s="381" t="s">
        <v>2913</v>
      </c>
      <c r="D2061" s="377" t="s">
        <v>20028</v>
      </c>
      <c r="E2061" s="401">
        <v>278.08</v>
      </c>
    </row>
    <row r="2062" spans="1:5" ht="15.75" customHeight="1">
      <c r="A2062" s="377" t="s">
        <v>2914</v>
      </c>
      <c r="B2062" s="377"/>
      <c r="C2062" s="381" t="s">
        <v>2915</v>
      </c>
      <c r="D2062" s="377" t="s">
        <v>20028</v>
      </c>
      <c r="E2062" s="401">
        <v>316.49</v>
      </c>
    </row>
    <row r="2063" spans="1:5" ht="33.75" customHeight="1">
      <c r="A2063" s="398">
        <v>8978</v>
      </c>
      <c r="B2063" s="399"/>
      <c r="C2063" s="382" t="s">
        <v>20468</v>
      </c>
      <c r="D2063" s="378"/>
      <c r="E2063" s="378"/>
    </row>
    <row r="2064" spans="1:5" ht="56.25" customHeight="1">
      <c r="A2064" s="377" t="s">
        <v>3102</v>
      </c>
      <c r="B2064" s="377"/>
      <c r="C2064" s="381" t="s">
        <v>3103</v>
      </c>
      <c r="D2064" s="377" t="s">
        <v>139</v>
      </c>
      <c r="E2064" s="400">
        <v>51.72</v>
      </c>
    </row>
    <row r="2065" spans="1:5" ht="123.75" customHeight="1">
      <c r="A2065" s="377" t="s">
        <v>3104</v>
      </c>
      <c r="B2065" s="377"/>
      <c r="C2065" s="381" t="s">
        <v>3105</v>
      </c>
      <c r="D2065" s="377" t="s">
        <v>139</v>
      </c>
      <c r="E2065" s="400">
        <v>99.35</v>
      </c>
    </row>
    <row r="2066" spans="1:5" ht="67.5" customHeight="1">
      <c r="A2066" s="377" t="s">
        <v>3107</v>
      </c>
      <c r="B2066" s="377"/>
      <c r="C2066" s="381" t="s">
        <v>3108</v>
      </c>
      <c r="D2066" s="377" t="s">
        <v>139</v>
      </c>
      <c r="E2066" s="401">
        <v>150.74</v>
      </c>
    </row>
    <row r="2067" spans="1:5" ht="67.5" customHeight="1">
      <c r="A2067" s="377" t="s">
        <v>3109</v>
      </c>
      <c r="B2067" s="377"/>
      <c r="C2067" s="381" t="s">
        <v>3110</v>
      </c>
      <c r="D2067" s="377" t="s">
        <v>139</v>
      </c>
      <c r="E2067" s="401">
        <v>265.19</v>
      </c>
    </row>
    <row r="2068" spans="1:5" ht="67.5" customHeight="1">
      <c r="A2068" s="377" t="s">
        <v>3111</v>
      </c>
      <c r="B2068" s="377"/>
      <c r="C2068" s="381" t="s">
        <v>3112</v>
      </c>
      <c r="D2068" s="377" t="s">
        <v>139</v>
      </c>
      <c r="E2068" s="401">
        <v>417.35</v>
      </c>
    </row>
    <row r="2069" spans="1:5" ht="78.75" customHeight="1">
      <c r="A2069" s="377" t="s">
        <v>3113</v>
      </c>
      <c r="B2069" s="377"/>
      <c r="C2069" s="381" t="s">
        <v>3114</v>
      </c>
      <c r="D2069" s="377" t="s">
        <v>139</v>
      </c>
      <c r="E2069" s="401">
        <v>505.34</v>
      </c>
    </row>
    <row r="2070" spans="1:5" ht="15.75" customHeight="1">
      <c r="A2070" s="377" t="s">
        <v>3115</v>
      </c>
      <c r="B2070" s="377"/>
      <c r="C2070" s="381" t="s">
        <v>3116</v>
      </c>
      <c r="D2070" s="377" t="s">
        <v>139</v>
      </c>
      <c r="E2070" s="401">
        <v>689.22</v>
      </c>
    </row>
    <row r="2071" spans="1:5" ht="33.75" customHeight="1">
      <c r="A2071" s="377" t="s">
        <v>2966</v>
      </c>
      <c r="B2071" s="377"/>
      <c r="C2071" s="381" t="s">
        <v>2967</v>
      </c>
      <c r="D2071" s="377" t="s">
        <v>139</v>
      </c>
      <c r="E2071" s="400">
        <v>22.03</v>
      </c>
    </row>
    <row r="2072" spans="1:5" ht="15.75" customHeight="1">
      <c r="A2072" s="377" t="s">
        <v>2968</v>
      </c>
      <c r="B2072" s="377"/>
      <c r="C2072" s="381" t="s">
        <v>2969</v>
      </c>
      <c r="D2072" s="377" t="s">
        <v>139</v>
      </c>
      <c r="E2072" s="400">
        <v>28.55</v>
      </c>
    </row>
    <row r="2073" spans="1:5" ht="15.75" customHeight="1">
      <c r="A2073" s="377" t="s">
        <v>103</v>
      </c>
      <c r="B2073" s="377"/>
      <c r="C2073" s="381" t="s">
        <v>2963</v>
      </c>
      <c r="D2073" s="377" t="s">
        <v>139</v>
      </c>
      <c r="E2073" s="400">
        <v>44.96</v>
      </c>
    </row>
    <row r="2074" spans="1:5" ht="22.5" customHeight="1">
      <c r="A2074" s="377" t="s">
        <v>104</v>
      </c>
      <c r="B2074" s="377"/>
      <c r="C2074" s="381" t="s">
        <v>2964</v>
      </c>
      <c r="D2074" s="377" t="s">
        <v>139</v>
      </c>
      <c r="E2074" s="400">
        <v>74.459999999999994</v>
      </c>
    </row>
    <row r="2075" spans="1:5" ht="15.75" customHeight="1">
      <c r="A2075" s="377" t="s">
        <v>105</v>
      </c>
      <c r="B2075" s="377"/>
      <c r="C2075" s="381" t="s">
        <v>2965</v>
      </c>
      <c r="D2075" s="377" t="s">
        <v>139</v>
      </c>
      <c r="E2075" s="401">
        <v>166.44</v>
      </c>
    </row>
    <row r="2076" spans="1:5" ht="15.75" customHeight="1">
      <c r="A2076" s="377" t="s">
        <v>101</v>
      </c>
      <c r="B2076" s="377"/>
      <c r="C2076" s="381" t="s">
        <v>2961</v>
      </c>
      <c r="D2076" s="377" t="s">
        <v>139</v>
      </c>
      <c r="E2076" s="400">
        <v>30.21</v>
      </c>
    </row>
    <row r="2077" spans="1:5" ht="15.75" customHeight="1">
      <c r="A2077" s="377" t="s">
        <v>102</v>
      </c>
      <c r="B2077" s="377"/>
      <c r="C2077" s="381" t="s">
        <v>2962</v>
      </c>
      <c r="D2077" s="377" t="s">
        <v>139</v>
      </c>
      <c r="E2077" s="400">
        <v>41.05</v>
      </c>
    </row>
    <row r="2078" spans="1:5" ht="56.25" customHeight="1">
      <c r="A2078" s="377" t="s">
        <v>2974</v>
      </c>
      <c r="B2078" s="377"/>
      <c r="C2078" s="381" t="s">
        <v>2975</v>
      </c>
      <c r="D2078" s="377" t="s">
        <v>139</v>
      </c>
      <c r="E2078" s="400">
        <v>67.73</v>
      </c>
    </row>
    <row r="2079" spans="1:5" ht="56.25" customHeight="1">
      <c r="A2079" s="377" t="s">
        <v>2976</v>
      </c>
      <c r="B2079" s="377"/>
      <c r="C2079" s="381" t="s">
        <v>2977</v>
      </c>
      <c r="D2079" s="377" t="s">
        <v>139</v>
      </c>
      <c r="E2079" s="400">
        <v>83</v>
      </c>
    </row>
    <row r="2080" spans="1:5" ht="78.75" customHeight="1">
      <c r="A2080" s="377" t="s">
        <v>2970</v>
      </c>
      <c r="B2080" s="377"/>
      <c r="C2080" s="381" t="s">
        <v>2971</v>
      </c>
      <c r="D2080" s="377" t="s">
        <v>139</v>
      </c>
      <c r="E2080" s="400">
        <v>35.44</v>
      </c>
    </row>
    <row r="2081" spans="1:5" ht="78.75" customHeight="1">
      <c r="A2081" s="377" t="s">
        <v>2972</v>
      </c>
      <c r="B2081" s="377"/>
      <c r="C2081" s="381" t="s">
        <v>2973</v>
      </c>
      <c r="D2081" s="377" t="s">
        <v>139</v>
      </c>
      <c r="E2081" s="400">
        <v>44.38</v>
      </c>
    </row>
    <row r="2082" spans="1:5" ht="78.75" customHeight="1">
      <c r="A2082" s="377" t="s">
        <v>3042</v>
      </c>
      <c r="B2082" s="377"/>
      <c r="C2082" s="381" t="s">
        <v>3043</v>
      </c>
      <c r="D2082" s="377" t="s">
        <v>139</v>
      </c>
      <c r="E2082" s="400">
        <v>35.659999999999997</v>
      </c>
    </row>
    <row r="2083" spans="1:5" ht="78.75" customHeight="1">
      <c r="A2083" s="377" t="s">
        <v>3044</v>
      </c>
      <c r="B2083" s="377"/>
      <c r="C2083" s="381" t="s">
        <v>3045</v>
      </c>
      <c r="D2083" s="377" t="s">
        <v>139</v>
      </c>
      <c r="E2083" s="400">
        <v>25.12</v>
      </c>
    </row>
    <row r="2084" spans="1:5" ht="45" customHeight="1">
      <c r="A2084" s="377" t="s">
        <v>3046</v>
      </c>
      <c r="B2084" s="377"/>
      <c r="C2084" s="381" t="s">
        <v>3047</v>
      </c>
      <c r="D2084" s="377" t="s">
        <v>139</v>
      </c>
      <c r="E2084" s="400">
        <v>35.22</v>
      </c>
    </row>
    <row r="2085" spans="1:5" ht="45" customHeight="1">
      <c r="A2085" s="398">
        <v>8979</v>
      </c>
      <c r="B2085" s="399"/>
      <c r="C2085" s="382" t="s">
        <v>3125</v>
      </c>
      <c r="D2085" s="378"/>
      <c r="E2085" s="378"/>
    </row>
    <row r="2086" spans="1:5" ht="45" customHeight="1">
      <c r="A2086" s="377" t="s">
        <v>3126</v>
      </c>
      <c r="B2086" s="377"/>
      <c r="C2086" s="381" t="s">
        <v>3127</v>
      </c>
      <c r="D2086" s="377" t="s">
        <v>20028</v>
      </c>
      <c r="E2086" s="400">
        <v>14.66</v>
      </c>
    </row>
    <row r="2087" spans="1:5" ht="45" customHeight="1">
      <c r="A2087" s="377" t="s">
        <v>3128</v>
      </c>
      <c r="B2087" s="377"/>
      <c r="C2087" s="381" t="s">
        <v>3129</v>
      </c>
      <c r="D2087" s="377" t="s">
        <v>20028</v>
      </c>
      <c r="E2087" s="400">
        <v>17.77</v>
      </c>
    </row>
    <row r="2088" spans="1:5" ht="90" customHeight="1">
      <c r="A2088" s="377" t="s">
        <v>3130</v>
      </c>
      <c r="B2088" s="377"/>
      <c r="C2088" s="381" t="s">
        <v>3131</v>
      </c>
      <c r="D2088" s="377" t="s">
        <v>20028</v>
      </c>
      <c r="E2088" s="400">
        <v>21.4</v>
      </c>
    </row>
    <row r="2089" spans="1:5" ht="78.75" customHeight="1">
      <c r="A2089" s="377" t="s">
        <v>3132</v>
      </c>
      <c r="B2089" s="377"/>
      <c r="C2089" s="381" t="s">
        <v>3133</v>
      </c>
      <c r="D2089" s="377" t="s">
        <v>20028</v>
      </c>
      <c r="E2089" s="400">
        <v>34.21</v>
      </c>
    </row>
    <row r="2090" spans="1:5" ht="78.75" customHeight="1">
      <c r="A2090" s="377" t="s">
        <v>3134</v>
      </c>
      <c r="B2090" s="377"/>
      <c r="C2090" s="381" t="s">
        <v>3135</v>
      </c>
      <c r="D2090" s="377" t="s">
        <v>20028</v>
      </c>
      <c r="E2090" s="400">
        <v>38.770000000000003</v>
      </c>
    </row>
    <row r="2091" spans="1:5" ht="78.75" customHeight="1">
      <c r="A2091" s="377" t="s">
        <v>3136</v>
      </c>
      <c r="B2091" s="377"/>
      <c r="C2091" s="381" t="s">
        <v>3137</v>
      </c>
      <c r="D2091" s="377" t="s">
        <v>20028</v>
      </c>
      <c r="E2091" s="400">
        <v>45.94</v>
      </c>
    </row>
    <row r="2092" spans="1:5" ht="33.75" customHeight="1">
      <c r="A2092" s="377" t="s">
        <v>2959</v>
      </c>
      <c r="B2092" s="377"/>
      <c r="C2092" s="381" t="s">
        <v>2960</v>
      </c>
      <c r="D2092" s="377" t="s">
        <v>139</v>
      </c>
      <c r="E2092" s="401">
        <v>149.41999999999999</v>
      </c>
    </row>
    <row r="2093" spans="1:5" ht="22.5" customHeight="1">
      <c r="A2093" s="377" t="s">
        <v>95</v>
      </c>
      <c r="B2093" s="377"/>
      <c r="C2093" s="381" t="s">
        <v>2948</v>
      </c>
      <c r="D2093" s="377" t="s">
        <v>139</v>
      </c>
      <c r="E2093" s="400">
        <v>19.72</v>
      </c>
    </row>
    <row r="2094" spans="1:5" ht="67.5" customHeight="1">
      <c r="A2094" s="377" t="s">
        <v>96</v>
      </c>
      <c r="B2094" s="377"/>
      <c r="C2094" s="381" t="s">
        <v>2949</v>
      </c>
      <c r="D2094" s="377" t="s">
        <v>139</v>
      </c>
      <c r="E2094" s="400">
        <v>22.88</v>
      </c>
    </row>
    <row r="2095" spans="1:5" ht="67.5" customHeight="1">
      <c r="A2095" s="377" t="s">
        <v>97</v>
      </c>
      <c r="B2095" s="377"/>
      <c r="C2095" s="381" t="s">
        <v>2950</v>
      </c>
      <c r="D2095" s="377" t="s">
        <v>139</v>
      </c>
      <c r="E2095" s="400">
        <v>32.380000000000003</v>
      </c>
    </row>
    <row r="2096" spans="1:5" ht="33.75" customHeight="1">
      <c r="A2096" s="377" t="s">
        <v>98</v>
      </c>
      <c r="B2096" s="377"/>
      <c r="C2096" s="381" t="s">
        <v>2951</v>
      </c>
      <c r="D2096" s="377" t="s">
        <v>139</v>
      </c>
      <c r="E2096" s="400">
        <v>40.229999999999997</v>
      </c>
    </row>
    <row r="2097" spans="1:5" ht="33.75" customHeight="1">
      <c r="A2097" s="377" t="s">
        <v>99</v>
      </c>
      <c r="B2097" s="377"/>
      <c r="C2097" s="381" t="s">
        <v>2952</v>
      </c>
      <c r="D2097" s="377" t="s">
        <v>139</v>
      </c>
      <c r="E2097" s="400">
        <v>42.68</v>
      </c>
    </row>
    <row r="2098" spans="1:5" ht="56.25" customHeight="1">
      <c r="A2098" s="377" t="s">
        <v>100</v>
      </c>
      <c r="B2098" s="377"/>
      <c r="C2098" s="381" t="s">
        <v>2953</v>
      </c>
      <c r="D2098" s="377" t="s">
        <v>139</v>
      </c>
      <c r="E2098" s="400">
        <v>57.34</v>
      </c>
    </row>
    <row r="2099" spans="1:5" ht="90" customHeight="1">
      <c r="A2099" s="377" t="s">
        <v>2954</v>
      </c>
      <c r="B2099" s="377"/>
      <c r="C2099" s="381" t="s">
        <v>2955</v>
      </c>
      <c r="D2099" s="377" t="s">
        <v>139</v>
      </c>
      <c r="E2099" s="400">
        <v>87.85</v>
      </c>
    </row>
    <row r="2100" spans="1:5" ht="78.75" customHeight="1">
      <c r="A2100" s="377" t="s">
        <v>2957</v>
      </c>
      <c r="B2100" s="377"/>
      <c r="C2100" s="381" t="s">
        <v>2958</v>
      </c>
      <c r="D2100" s="377" t="s">
        <v>139</v>
      </c>
      <c r="E2100" s="401">
        <v>111.85</v>
      </c>
    </row>
    <row r="2101" spans="1:5" ht="78.75" customHeight="1">
      <c r="A2101" s="398">
        <v>8980</v>
      </c>
      <c r="B2101" s="399"/>
      <c r="C2101" s="382" t="s">
        <v>3106</v>
      </c>
      <c r="D2101" s="378"/>
      <c r="E2101" s="378"/>
    </row>
    <row r="2102" spans="1:5" ht="67.5" customHeight="1">
      <c r="A2102" s="377" t="s">
        <v>3053</v>
      </c>
      <c r="B2102" s="377"/>
      <c r="C2102" s="381" t="s">
        <v>3054</v>
      </c>
      <c r="D2102" s="377" t="s">
        <v>139</v>
      </c>
      <c r="E2102" s="400">
        <v>48.74</v>
      </c>
    </row>
    <row r="2103" spans="1:5" ht="67.5" customHeight="1">
      <c r="A2103" s="377" t="s">
        <v>3057</v>
      </c>
      <c r="B2103" s="377"/>
      <c r="C2103" s="381" t="s">
        <v>3058</v>
      </c>
      <c r="D2103" s="377" t="s">
        <v>139</v>
      </c>
      <c r="E2103" s="400">
        <v>67.89</v>
      </c>
    </row>
    <row r="2104" spans="1:5" ht="22.5" customHeight="1">
      <c r="A2104" s="377" t="s">
        <v>3055</v>
      </c>
      <c r="B2104" s="377"/>
      <c r="C2104" s="381" t="s">
        <v>3056</v>
      </c>
      <c r="D2104" s="377" t="s">
        <v>139</v>
      </c>
      <c r="E2104" s="400">
        <v>56.83</v>
      </c>
    </row>
    <row r="2105" spans="1:5" ht="33.75" customHeight="1">
      <c r="A2105" s="377" t="s">
        <v>3049</v>
      </c>
      <c r="B2105" s="377"/>
      <c r="C2105" s="381" t="s">
        <v>3050</v>
      </c>
      <c r="D2105" s="377" t="s">
        <v>139</v>
      </c>
      <c r="E2105" s="400">
        <v>28.3</v>
      </c>
    </row>
    <row r="2106" spans="1:5" ht="33.75" customHeight="1">
      <c r="A2106" s="377" t="s">
        <v>3059</v>
      </c>
      <c r="B2106" s="377"/>
      <c r="C2106" s="381" t="s">
        <v>3060</v>
      </c>
      <c r="D2106" s="377" t="s">
        <v>139</v>
      </c>
      <c r="E2106" s="400">
        <v>89.2</v>
      </c>
    </row>
    <row r="2107" spans="1:5" ht="33.75" customHeight="1">
      <c r="A2107" s="377" t="s">
        <v>3061</v>
      </c>
      <c r="B2107" s="377"/>
      <c r="C2107" s="381" t="s">
        <v>3062</v>
      </c>
      <c r="D2107" s="377" t="s">
        <v>139</v>
      </c>
      <c r="E2107" s="401">
        <v>125.89</v>
      </c>
    </row>
    <row r="2108" spans="1:5" ht="45" customHeight="1">
      <c r="A2108" s="377" t="s">
        <v>3063</v>
      </c>
      <c r="B2108" s="377"/>
      <c r="C2108" s="381" t="s">
        <v>3064</v>
      </c>
      <c r="D2108" s="377" t="s">
        <v>139</v>
      </c>
      <c r="E2108" s="401">
        <v>162.43</v>
      </c>
    </row>
    <row r="2109" spans="1:5" ht="33.75" customHeight="1">
      <c r="A2109" s="377" t="s">
        <v>3051</v>
      </c>
      <c r="B2109" s="377"/>
      <c r="C2109" s="381" t="s">
        <v>3052</v>
      </c>
      <c r="D2109" s="377" t="s">
        <v>139</v>
      </c>
      <c r="E2109" s="400">
        <v>33.44</v>
      </c>
    </row>
    <row r="2110" spans="1:5" ht="33.75" customHeight="1">
      <c r="A2110" s="377" t="s">
        <v>3065</v>
      </c>
      <c r="B2110" s="377"/>
      <c r="C2110" s="381" t="s">
        <v>3066</v>
      </c>
      <c r="D2110" s="377" t="s">
        <v>139</v>
      </c>
      <c r="E2110" s="401">
        <v>190.89</v>
      </c>
    </row>
    <row r="2111" spans="1:5" ht="45" customHeight="1">
      <c r="A2111" s="398">
        <v>8981</v>
      </c>
      <c r="B2111" s="399"/>
      <c r="C2111" s="382" t="s">
        <v>20469</v>
      </c>
      <c r="D2111" s="378"/>
      <c r="E2111" s="378"/>
    </row>
    <row r="2112" spans="1:5" ht="33.75" customHeight="1">
      <c r="A2112" s="377" t="s">
        <v>2992</v>
      </c>
      <c r="B2112" s="377"/>
      <c r="C2112" s="381" t="s">
        <v>2993</v>
      </c>
      <c r="D2112" s="377" t="s">
        <v>139</v>
      </c>
      <c r="E2112" s="400">
        <v>20.079999999999998</v>
      </c>
    </row>
    <row r="2113" spans="1:5" ht="56.25" customHeight="1">
      <c r="A2113" s="377" t="s">
        <v>3008</v>
      </c>
      <c r="B2113" s="377"/>
      <c r="C2113" s="381" t="s">
        <v>3009</v>
      </c>
      <c r="D2113" s="377" t="s">
        <v>139</v>
      </c>
      <c r="E2113" s="401">
        <v>207.44</v>
      </c>
    </row>
    <row r="2114" spans="1:5" ht="56.25" customHeight="1">
      <c r="A2114" s="377" t="s">
        <v>2994</v>
      </c>
      <c r="B2114" s="377"/>
      <c r="C2114" s="381" t="s">
        <v>2995</v>
      </c>
      <c r="D2114" s="377" t="s">
        <v>139</v>
      </c>
      <c r="E2114" s="400">
        <v>23.26</v>
      </c>
    </row>
    <row r="2115" spans="1:5" ht="45" customHeight="1">
      <c r="A2115" s="377" t="s">
        <v>2996</v>
      </c>
      <c r="B2115" s="377"/>
      <c r="C2115" s="381" t="s">
        <v>2997</v>
      </c>
      <c r="D2115" s="377" t="s">
        <v>139</v>
      </c>
      <c r="E2115" s="400">
        <v>23.96</v>
      </c>
    </row>
    <row r="2116" spans="1:5" ht="45" customHeight="1">
      <c r="A2116" s="377" t="s">
        <v>2998</v>
      </c>
      <c r="B2116" s="377"/>
      <c r="C2116" s="381" t="s">
        <v>2999</v>
      </c>
      <c r="D2116" s="377" t="s">
        <v>139</v>
      </c>
      <c r="E2116" s="400">
        <v>32.49</v>
      </c>
    </row>
    <row r="2117" spans="1:5" ht="56.25" customHeight="1">
      <c r="A2117" s="377" t="s">
        <v>3000</v>
      </c>
      <c r="B2117" s="377"/>
      <c r="C2117" s="381" t="s">
        <v>3001</v>
      </c>
      <c r="D2117" s="377" t="s">
        <v>139</v>
      </c>
      <c r="E2117" s="400">
        <v>49.14</v>
      </c>
    </row>
    <row r="2118" spans="1:5" ht="45" customHeight="1">
      <c r="A2118" s="377" t="s">
        <v>3002</v>
      </c>
      <c r="B2118" s="377"/>
      <c r="C2118" s="381" t="s">
        <v>3003</v>
      </c>
      <c r="D2118" s="377" t="s">
        <v>139</v>
      </c>
      <c r="E2118" s="400">
        <v>78.010000000000005</v>
      </c>
    </row>
    <row r="2119" spans="1:5" ht="33.75" customHeight="1">
      <c r="A2119" s="377" t="s">
        <v>3004</v>
      </c>
      <c r="B2119" s="377"/>
      <c r="C2119" s="381" t="s">
        <v>3005</v>
      </c>
      <c r="D2119" s="377" t="s">
        <v>139</v>
      </c>
      <c r="E2119" s="401">
        <v>110.56</v>
      </c>
    </row>
    <row r="2120" spans="1:5" ht="45" customHeight="1">
      <c r="A2120" s="377" t="s">
        <v>3006</v>
      </c>
      <c r="B2120" s="377"/>
      <c r="C2120" s="381" t="s">
        <v>3007</v>
      </c>
      <c r="D2120" s="377" t="s">
        <v>139</v>
      </c>
      <c r="E2120" s="401">
        <v>138.96</v>
      </c>
    </row>
    <row r="2121" spans="1:5" ht="45" customHeight="1">
      <c r="A2121" s="377" t="s">
        <v>3024</v>
      </c>
      <c r="B2121" s="377"/>
      <c r="C2121" s="381" t="s">
        <v>3025</v>
      </c>
      <c r="D2121" s="377" t="s">
        <v>139</v>
      </c>
      <c r="E2121" s="401">
        <v>279.37</v>
      </c>
    </row>
    <row r="2122" spans="1:5" ht="33.75" customHeight="1">
      <c r="A2122" s="377" t="s">
        <v>3010</v>
      </c>
      <c r="B2122" s="377"/>
      <c r="C2122" s="381" t="s">
        <v>3011</v>
      </c>
      <c r="D2122" s="377" t="s">
        <v>139</v>
      </c>
      <c r="E2122" s="400">
        <v>28.75</v>
      </c>
    </row>
    <row r="2123" spans="1:5" ht="22.5" customHeight="1">
      <c r="A2123" s="377" t="s">
        <v>3012</v>
      </c>
      <c r="B2123" s="377"/>
      <c r="C2123" s="381" t="s">
        <v>3013</v>
      </c>
      <c r="D2123" s="377" t="s">
        <v>139</v>
      </c>
      <c r="E2123" s="400">
        <v>40.26</v>
      </c>
    </row>
    <row r="2124" spans="1:5" ht="15.75" customHeight="1">
      <c r="A2124" s="377" t="s">
        <v>3014</v>
      </c>
      <c r="B2124" s="377"/>
      <c r="C2124" s="381" t="s">
        <v>3015</v>
      </c>
      <c r="D2124" s="377" t="s">
        <v>139</v>
      </c>
      <c r="E2124" s="400">
        <v>47.94</v>
      </c>
    </row>
    <row r="2125" spans="1:5" ht="15.75" customHeight="1">
      <c r="A2125" s="377" t="s">
        <v>3016</v>
      </c>
      <c r="B2125" s="377"/>
      <c r="C2125" s="381" t="s">
        <v>3017</v>
      </c>
      <c r="D2125" s="377" t="s">
        <v>139</v>
      </c>
      <c r="E2125" s="400">
        <v>59.62</v>
      </c>
    </row>
    <row r="2126" spans="1:5" ht="33.75" customHeight="1">
      <c r="A2126" s="377" t="s">
        <v>3018</v>
      </c>
      <c r="B2126" s="377"/>
      <c r="C2126" s="381" t="s">
        <v>3019</v>
      </c>
      <c r="D2126" s="377" t="s">
        <v>139</v>
      </c>
      <c r="E2126" s="400">
        <v>90.32</v>
      </c>
    </row>
    <row r="2127" spans="1:5" ht="33.75" customHeight="1">
      <c r="A2127" s="377" t="s">
        <v>3020</v>
      </c>
      <c r="B2127" s="377"/>
      <c r="C2127" s="381" t="s">
        <v>3021</v>
      </c>
      <c r="D2127" s="377" t="s">
        <v>139</v>
      </c>
      <c r="E2127" s="401">
        <v>143.44999999999999</v>
      </c>
    </row>
    <row r="2128" spans="1:5" ht="22.5" customHeight="1">
      <c r="A2128" s="377" t="s">
        <v>3022</v>
      </c>
      <c r="B2128" s="377"/>
      <c r="C2128" s="381" t="s">
        <v>3023</v>
      </c>
      <c r="D2128" s="377" t="s">
        <v>139</v>
      </c>
      <c r="E2128" s="401">
        <v>196.66</v>
      </c>
    </row>
    <row r="2129" spans="1:5" ht="22.5" customHeight="1">
      <c r="A2129" s="377" t="s">
        <v>3040</v>
      </c>
      <c r="B2129" s="377"/>
      <c r="C2129" s="381" t="s">
        <v>3041</v>
      </c>
      <c r="D2129" s="377" t="s">
        <v>139</v>
      </c>
      <c r="E2129" s="401">
        <v>301.17</v>
      </c>
    </row>
    <row r="2130" spans="1:5" ht="22.5" customHeight="1">
      <c r="A2130" s="377" t="s">
        <v>3026</v>
      </c>
      <c r="B2130" s="377"/>
      <c r="C2130" s="381" t="s">
        <v>3027</v>
      </c>
      <c r="D2130" s="377" t="s">
        <v>139</v>
      </c>
      <c r="E2130" s="400">
        <v>33.22</v>
      </c>
    </row>
    <row r="2131" spans="1:5" ht="22.5" customHeight="1">
      <c r="A2131" s="377" t="s">
        <v>3028</v>
      </c>
      <c r="B2131" s="377"/>
      <c r="C2131" s="381" t="s">
        <v>3029</v>
      </c>
      <c r="D2131" s="377" t="s">
        <v>139</v>
      </c>
      <c r="E2131" s="400">
        <v>40.58</v>
      </c>
    </row>
    <row r="2132" spans="1:5" ht="22.5" customHeight="1">
      <c r="A2132" s="377" t="s">
        <v>3030</v>
      </c>
      <c r="B2132" s="377"/>
      <c r="C2132" s="381" t="s">
        <v>3031</v>
      </c>
      <c r="D2132" s="377" t="s">
        <v>139</v>
      </c>
      <c r="E2132" s="400">
        <v>70.53</v>
      </c>
    </row>
    <row r="2133" spans="1:5" ht="22.5" customHeight="1">
      <c r="A2133" s="377" t="s">
        <v>3032</v>
      </c>
      <c r="B2133" s="377"/>
      <c r="C2133" s="381" t="s">
        <v>3033</v>
      </c>
      <c r="D2133" s="377" t="s">
        <v>139</v>
      </c>
      <c r="E2133" s="401">
        <v>105.04</v>
      </c>
    </row>
    <row r="2134" spans="1:5" ht="22.5" customHeight="1">
      <c r="A2134" s="377" t="s">
        <v>3034</v>
      </c>
      <c r="B2134" s="377"/>
      <c r="C2134" s="381" t="s">
        <v>3035</v>
      </c>
      <c r="D2134" s="377" t="s">
        <v>139</v>
      </c>
      <c r="E2134" s="401">
        <v>134.19999999999999</v>
      </c>
    </row>
    <row r="2135" spans="1:5" ht="22.5" customHeight="1">
      <c r="A2135" s="377" t="s">
        <v>3036</v>
      </c>
      <c r="B2135" s="377"/>
      <c r="C2135" s="381" t="s">
        <v>3037</v>
      </c>
      <c r="D2135" s="377" t="s">
        <v>139</v>
      </c>
      <c r="E2135" s="401">
        <v>188.87</v>
      </c>
    </row>
    <row r="2136" spans="1:5" ht="22.5" customHeight="1">
      <c r="A2136" s="377" t="s">
        <v>3038</v>
      </c>
      <c r="B2136" s="377"/>
      <c r="C2136" s="381" t="s">
        <v>3039</v>
      </c>
      <c r="D2136" s="377" t="s">
        <v>139</v>
      </c>
      <c r="E2136" s="401">
        <v>229.3</v>
      </c>
    </row>
    <row r="2137" spans="1:5" ht="22.5" customHeight="1">
      <c r="A2137" s="398">
        <v>8982</v>
      </c>
      <c r="B2137" s="399"/>
      <c r="C2137" s="382" t="s">
        <v>3048</v>
      </c>
      <c r="D2137" s="378"/>
      <c r="E2137" s="378"/>
    </row>
    <row r="2138" spans="1:5" ht="22.5" customHeight="1">
      <c r="A2138" s="377" t="s">
        <v>3148</v>
      </c>
      <c r="B2138" s="377"/>
      <c r="C2138" s="381" t="s">
        <v>3149</v>
      </c>
      <c r="D2138" s="377" t="s">
        <v>139</v>
      </c>
      <c r="E2138" s="400">
        <v>18.3</v>
      </c>
    </row>
    <row r="2139" spans="1:5" ht="22.5" customHeight="1">
      <c r="A2139" s="377" t="s">
        <v>3150</v>
      </c>
      <c r="B2139" s="377"/>
      <c r="C2139" s="381" t="s">
        <v>3151</v>
      </c>
      <c r="D2139" s="377" t="s">
        <v>139</v>
      </c>
      <c r="E2139" s="400">
        <v>23.48</v>
      </c>
    </row>
    <row r="2140" spans="1:5" ht="22.5" customHeight="1">
      <c r="A2140" s="377" t="s">
        <v>3152</v>
      </c>
      <c r="B2140" s="377"/>
      <c r="C2140" s="381" t="s">
        <v>3153</v>
      </c>
      <c r="D2140" s="377" t="s">
        <v>139</v>
      </c>
      <c r="E2140" s="400">
        <v>18.86</v>
      </c>
    </row>
    <row r="2141" spans="1:5" ht="22.5" customHeight="1">
      <c r="A2141" s="377" t="s">
        <v>3154</v>
      </c>
      <c r="B2141" s="377"/>
      <c r="C2141" s="381" t="s">
        <v>3155</v>
      </c>
      <c r="D2141" s="377" t="s">
        <v>139</v>
      </c>
      <c r="E2141" s="400">
        <v>25.81</v>
      </c>
    </row>
    <row r="2142" spans="1:5" ht="22.5" customHeight="1">
      <c r="A2142" s="398">
        <v>8983</v>
      </c>
      <c r="B2142" s="399"/>
      <c r="C2142" s="382" t="s">
        <v>2988</v>
      </c>
      <c r="D2142" s="378"/>
      <c r="E2142" s="378"/>
    </row>
    <row r="2143" spans="1:5" ht="22.5" customHeight="1">
      <c r="A2143" s="377" t="s">
        <v>3146</v>
      </c>
      <c r="B2143" s="377"/>
      <c r="C2143" s="381" t="s">
        <v>3147</v>
      </c>
      <c r="D2143" s="377" t="s">
        <v>139</v>
      </c>
      <c r="E2143" s="401">
        <v>496.13</v>
      </c>
    </row>
    <row r="2144" spans="1:5" ht="22.5" customHeight="1">
      <c r="A2144" s="377" t="s">
        <v>3117</v>
      </c>
      <c r="B2144" s="377"/>
      <c r="C2144" s="381" t="s">
        <v>3118</v>
      </c>
      <c r="D2144" s="377" t="s">
        <v>139</v>
      </c>
      <c r="E2144" s="400">
        <v>23.38</v>
      </c>
    </row>
    <row r="2145" spans="1:5" ht="22.5" customHeight="1">
      <c r="A2145" s="377" t="s">
        <v>3119</v>
      </c>
      <c r="B2145" s="377"/>
      <c r="C2145" s="381" t="s">
        <v>3120</v>
      </c>
      <c r="D2145" s="377" t="s">
        <v>139</v>
      </c>
      <c r="E2145" s="400">
        <v>36.81</v>
      </c>
    </row>
    <row r="2146" spans="1:5" ht="22.5" customHeight="1">
      <c r="A2146" s="377" t="s">
        <v>3121</v>
      </c>
      <c r="B2146" s="377"/>
      <c r="C2146" s="381" t="s">
        <v>3122</v>
      </c>
      <c r="D2146" s="377" t="s">
        <v>139</v>
      </c>
      <c r="E2146" s="400">
        <v>55.76</v>
      </c>
    </row>
    <row r="2147" spans="1:5" ht="22.5" customHeight="1">
      <c r="A2147" s="377" t="s">
        <v>3123</v>
      </c>
      <c r="B2147" s="377"/>
      <c r="C2147" s="381" t="s">
        <v>3124</v>
      </c>
      <c r="D2147" s="377" t="s">
        <v>139</v>
      </c>
      <c r="E2147" s="400">
        <v>71.150000000000006</v>
      </c>
    </row>
    <row r="2148" spans="1:5" ht="15.75" customHeight="1">
      <c r="A2148" s="377" t="s">
        <v>3138</v>
      </c>
      <c r="B2148" s="377"/>
      <c r="C2148" s="381" t="s">
        <v>3139</v>
      </c>
      <c r="D2148" s="377" t="s">
        <v>139</v>
      </c>
      <c r="E2148" s="400">
        <v>86.23</v>
      </c>
    </row>
    <row r="2149" spans="1:5" ht="22.5" customHeight="1">
      <c r="A2149" s="377" t="s">
        <v>3140</v>
      </c>
      <c r="B2149" s="377"/>
      <c r="C2149" s="381" t="s">
        <v>3141</v>
      </c>
      <c r="D2149" s="377" t="s">
        <v>139</v>
      </c>
      <c r="E2149" s="401">
        <v>127.53</v>
      </c>
    </row>
    <row r="2150" spans="1:5" ht="33.75" customHeight="1">
      <c r="A2150" s="377" t="s">
        <v>3142</v>
      </c>
      <c r="B2150" s="377"/>
      <c r="C2150" s="381" t="s">
        <v>3143</v>
      </c>
      <c r="D2150" s="377" t="s">
        <v>139</v>
      </c>
      <c r="E2150" s="401">
        <v>212.3</v>
      </c>
    </row>
    <row r="2151" spans="1:5" ht="33.75" customHeight="1">
      <c r="A2151" s="377" t="s">
        <v>3144</v>
      </c>
      <c r="B2151" s="377"/>
      <c r="C2151" s="381" t="s">
        <v>3145</v>
      </c>
      <c r="D2151" s="377" t="s">
        <v>139</v>
      </c>
      <c r="E2151" s="401">
        <v>292.76</v>
      </c>
    </row>
    <row r="2152" spans="1:5" ht="33.75" customHeight="1">
      <c r="A2152" s="398">
        <v>8984</v>
      </c>
      <c r="B2152" s="399"/>
      <c r="C2152" s="382" t="s">
        <v>2956</v>
      </c>
      <c r="D2152" s="378"/>
      <c r="E2152" s="378"/>
    </row>
    <row r="2153" spans="1:5" ht="33.75" customHeight="1">
      <c r="A2153" s="377" t="s">
        <v>3083</v>
      </c>
      <c r="B2153" s="377"/>
      <c r="C2153" s="381" t="s">
        <v>3084</v>
      </c>
      <c r="D2153" s="377" t="s">
        <v>139</v>
      </c>
      <c r="E2153" s="401">
        <v>757.36</v>
      </c>
    </row>
    <row r="2154" spans="1:5" ht="33.75" customHeight="1">
      <c r="A2154" s="377" t="s">
        <v>3067</v>
      </c>
      <c r="B2154" s="377"/>
      <c r="C2154" s="381" t="s">
        <v>3068</v>
      </c>
      <c r="D2154" s="377" t="s">
        <v>139</v>
      </c>
      <c r="E2154" s="401">
        <v>107.41</v>
      </c>
    </row>
    <row r="2155" spans="1:5" ht="33.75" customHeight="1">
      <c r="A2155" s="377" t="s">
        <v>3069</v>
      </c>
      <c r="B2155" s="377"/>
      <c r="C2155" s="381" t="s">
        <v>3070</v>
      </c>
      <c r="D2155" s="377" t="s">
        <v>139</v>
      </c>
      <c r="E2155" s="401">
        <v>155.06</v>
      </c>
    </row>
    <row r="2156" spans="1:5" ht="33.75" customHeight="1">
      <c r="A2156" s="377" t="s">
        <v>3071</v>
      </c>
      <c r="B2156" s="377"/>
      <c r="C2156" s="381" t="s">
        <v>3072</v>
      </c>
      <c r="D2156" s="377" t="s">
        <v>139</v>
      </c>
      <c r="E2156" s="401">
        <v>186.63</v>
      </c>
    </row>
    <row r="2157" spans="1:5" ht="27" customHeight="1">
      <c r="A2157" s="377" t="s">
        <v>3073</v>
      </c>
      <c r="B2157" s="377"/>
      <c r="C2157" s="381" t="s">
        <v>3074</v>
      </c>
      <c r="D2157" s="377" t="s">
        <v>139</v>
      </c>
      <c r="E2157" s="401">
        <v>293.91000000000003</v>
      </c>
    </row>
    <row r="2158" spans="1:5" ht="22.5" customHeight="1">
      <c r="A2158" s="377" t="s">
        <v>3075</v>
      </c>
      <c r="B2158" s="377"/>
      <c r="C2158" s="381" t="s">
        <v>3076</v>
      </c>
      <c r="D2158" s="377" t="s">
        <v>139</v>
      </c>
      <c r="E2158" s="401">
        <v>333.78</v>
      </c>
    </row>
    <row r="2159" spans="1:5" ht="15.75" customHeight="1">
      <c r="A2159" s="377" t="s">
        <v>3077</v>
      </c>
      <c r="B2159" s="377"/>
      <c r="C2159" s="381" t="s">
        <v>3078</v>
      </c>
      <c r="D2159" s="377" t="s">
        <v>139</v>
      </c>
      <c r="E2159" s="401">
        <v>449.33</v>
      </c>
    </row>
    <row r="2160" spans="1:5" ht="15.75" customHeight="1">
      <c r="A2160" s="377" t="s">
        <v>3079</v>
      </c>
      <c r="B2160" s="377"/>
      <c r="C2160" s="381" t="s">
        <v>3080</v>
      </c>
      <c r="D2160" s="377" t="s">
        <v>139</v>
      </c>
      <c r="E2160" s="401">
        <v>552.4</v>
      </c>
    </row>
    <row r="2161" spans="1:5" ht="15.75" customHeight="1">
      <c r="A2161" s="377" t="s">
        <v>3081</v>
      </c>
      <c r="B2161" s="377"/>
      <c r="C2161" s="381" t="s">
        <v>3082</v>
      </c>
      <c r="D2161" s="377" t="s">
        <v>139</v>
      </c>
      <c r="E2161" s="401">
        <v>590.37</v>
      </c>
    </row>
    <row r="2162" spans="1:5" ht="45" customHeight="1">
      <c r="A2162" s="377" t="s">
        <v>3100</v>
      </c>
      <c r="B2162" s="377"/>
      <c r="C2162" s="381" t="s">
        <v>3101</v>
      </c>
      <c r="D2162" s="377" t="s">
        <v>139</v>
      </c>
      <c r="E2162" s="401">
        <v>757.36</v>
      </c>
    </row>
    <row r="2163" spans="1:5" ht="56.25" customHeight="1">
      <c r="A2163" s="377" t="s">
        <v>106</v>
      </c>
      <c r="B2163" s="377"/>
      <c r="C2163" s="381" t="s">
        <v>3085</v>
      </c>
      <c r="D2163" s="377" t="s">
        <v>139</v>
      </c>
      <c r="E2163" s="400">
        <v>79.010000000000005</v>
      </c>
    </row>
    <row r="2164" spans="1:5" ht="56.25" customHeight="1">
      <c r="A2164" s="377" t="s">
        <v>3086</v>
      </c>
      <c r="B2164" s="377"/>
      <c r="C2164" s="381" t="s">
        <v>3087</v>
      </c>
      <c r="D2164" s="377" t="s">
        <v>139</v>
      </c>
      <c r="E2164" s="401">
        <v>115.06</v>
      </c>
    </row>
    <row r="2165" spans="1:5" ht="67.5" customHeight="1">
      <c r="A2165" s="377" t="s">
        <v>3088</v>
      </c>
      <c r="B2165" s="377"/>
      <c r="C2165" s="381" t="s">
        <v>3089</v>
      </c>
      <c r="D2165" s="377" t="s">
        <v>139</v>
      </c>
      <c r="E2165" s="401">
        <v>138.83000000000001</v>
      </c>
    </row>
    <row r="2166" spans="1:5" ht="67.5" customHeight="1">
      <c r="A2166" s="377" t="s">
        <v>3090</v>
      </c>
      <c r="B2166" s="377"/>
      <c r="C2166" s="381" t="s">
        <v>3091</v>
      </c>
      <c r="D2166" s="377" t="s">
        <v>139</v>
      </c>
      <c r="E2166" s="401">
        <v>206.36</v>
      </c>
    </row>
    <row r="2167" spans="1:5" ht="56.25" customHeight="1">
      <c r="A2167" s="377" t="s">
        <v>3092</v>
      </c>
      <c r="B2167" s="377"/>
      <c r="C2167" s="381" t="s">
        <v>3093</v>
      </c>
      <c r="D2167" s="377" t="s">
        <v>139</v>
      </c>
      <c r="E2167" s="401">
        <v>249</v>
      </c>
    </row>
    <row r="2168" spans="1:5" ht="67.5" customHeight="1">
      <c r="A2168" s="377" t="s">
        <v>3094</v>
      </c>
      <c r="B2168" s="377"/>
      <c r="C2168" s="381" t="s">
        <v>3095</v>
      </c>
      <c r="D2168" s="377" t="s">
        <v>139</v>
      </c>
      <c r="E2168" s="401">
        <v>347.77</v>
      </c>
    </row>
    <row r="2169" spans="1:5" ht="67.5" customHeight="1">
      <c r="A2169" s="377" t="s">
        <v>3096</v>
      </c>
      <c r="B2169" s="377"/>
      <c r="C2169" s="381" t="s">
        <v>3097</v>
      </c>
      <c r="D2169" s="377" t="s">
        <v>139</v>
      </c>
      <c r="E2169" s="401">
        <v>475.84</v>
      </c>
    </row>
    <row r="2170" spans="1:5" ht="56.25" customHeight="1">
      <c r="A2170" s="377" t="s">
        <v>3098</v>
      </c>
      <c r="B2170" s="377"/>
      <c r="C2170" s="381" t="s">
        <v>3099</v>
      </c>
      <c r="D2170" s="377" t="s">
        <v>139</v>
      </c>
      <c r="E2170" s="401">
        <v>590.37</v>
      </c>
    </row>
    <row r="2171" spans="1:5" ht="56.25" customHeight="1">
      <c r="A2171" s="398">
        <v>8985</v>
      </c>
      <c r="B2171" s="399"/>
      <c r="C2171" s="382" t="s">
        <v>2947</v>
      </c>
      <c r="D2171" s="378"/>
      <c r="E2171" s="378"/>
    </row>
    <row r="2172" spans="1:5" ht="15.75" customHeight="1">
      <c r="A2172" s="377" t="s">
        <v>2982</v>
      </c>
      <c r="B2172" s="377"/>
      <c r="C2172" s="381" t="s">
        <v>2983</v>
      </c>
      <c r="D2172" s="377" t="s">
        <v>139</v>
      </c>
      <c r="E2172" s="400">
        <v>88.04</v>
      </c>
    </row>
    <row r="2173" spans="1:5" ht="15.75" customHeight="1">
      <c r="A2173" s="377" t="s">
        <v>2986</v>
      </c>
      <c r="B2173" s="377"/>
      <c r="C2173" s="381" t="s">
        <v>2987</v>
      </c>
      <c r="D2173" s="377" t="s">
        <v>139</v>
      </c>
      <c r="E2173" s="401">
        <v>113.09</v>
      </c>
    </row>
    <row r="2174" spans="1:5" ht="15.75" customHeight="1">
      <c r="A2174" s="377" t="s">
        <v>2984</v>
      </c>
      <c r="B2174" s="377"/>
      <c r="C2174" s="381" t="s">
        <v>2985</v>
      </c>
      <c r="D2174" s="377" t="s">
        <v>139</v>
      </c>
      <c r="E2174" s="401">
        <v>106.92</v>
      </c>
    </row>
    <row r="2175" spans="1:5" ht="15.75" customHeight="1">
      <c r="A2175" s="377" t="s">
        <v>2978</v>
      </c>
      <c r="B2175" s="377"/>
      <c r="C2175" s="381" t="s">
        <v>2979</v>
      </c>
      <c r="D2175" s="377" t="s">
        <v>139</v>
      </c>
      <c r="E2175" s="400">
        <v>56.99</v>
      </c>
    </row>
    <row r="2176" spans="1:5" ht="45" customHeight="1">
      <c r="A2176" s="377" t="s">
        <v>2989</v>
      </c>
      <c r="B2176" s="377"/>
      <c r="C2176" s="381" t="s">
        <v>2990</v>
      </c>
      <c r="D2176" s="377" t="s">
        <v>139</v>
      </c>
      <c r="E2176" s="401">
        <v>134.19999999999999</v>
      </c>
    </row>
    <row r="2177" spans="1:5" ht="22.5" customHeight="1">
      <c r="A2177" s="377" t="s">
        <v>148</v>
      </c>
      <c r="B2177" s="377"/>
      <c r="C2177" s="381" t="s">
        <v>2991</v>
      </c>
      <c r="D2177" s="377" t="s">
        <v>139</v>
      </c>
      <c r="E2177" s="401">
        <v>182.95</v>
      </c>
    </row>
    <row r="2178" spans="1:5" ht="27" customHeight="1">
      <c r="A2178" s="377" t="s">
        <v>2980</v>
      </c>
      <c r="B2178" s="377"/>
      <c r="C2178" s="381" t="s">
        <v>2981</v>
      </c>
      <c r="D2178" s="377" t="s">
        <v>139</v>
      </c>
      <c r="E2178" s="400">
        <v>71.459999999999994</v>
      </c>
    </row>
    <row r="2179" spans="1:5" ht="22.5" customHeight="1">
      <c r="A2179" s="398">
        <v>8986</v>
      </c>
      <c r="B2179" s="399"/>
      <c r="C2179" s="382" t="s">
        <v>20470</v>
      </c>
      <c r="D2179" s="378"/>
      <c r="E2179" s="378"/>
    </row>
    <row r="2180" spans="1:5" ht="27" customHeight="1">
      <c r="A2180" s="377" t="s">
        <v>2916</v>
      </c>
      <c r="B2180" s="377"/>
      <c r="C2180" s="381" t="s">
        <v>2917</v>
      </c>
      <c r="D2180" s="377" t="s">
        <v>20028</v>
      </c>
      <c r="E2180" s="400">
        <v>19.75</v>
      </c>
    </row>
    <row r="2181" spans="1:5" ht="22.5" customHeight="1">
      <c r="A2181" s="377" t="s">
        <v>2918</v>
      </c>
      <c r="B2181" s="377"/>
      <c r="C2181" s="381" t="s">
        <v>2919</v>
      </c>
      <c r="D2181" s="377" t="s">
        <v>20028</v>
      </c>
      <c r="E2181" s="400">
        <v>23.11</v>
      </c>
    </row>
    <row r="2182" spans="1:5" ht="15.75" customHeight="1">
      <c r="A2182" s="377" t="s">
        <v>2920</v>
      </c>
      <c r="B2182" s="377"/>
      <c r="C2182" s="381" t="s">
        <v>2921</v>
      </c>
      <c r="D2182" s="377" t="s">
        <v>20028</v>
      </c>
      <c r="E2182" s="400">
        <v>31.54</v>
      </c>
    </row>
    <row r="2183" spans="1:5" ht="45" customHeight="1">
      <c r="A2183" s="377" t="s">
        <v>107</v>
      </c>
      <c r="B2183" s="377"/>
      <c r="C2183" s="381" t="s">
        <v>2922</v>
      </c>
      <c r="D2183" s="377" t="s">
        <v>20028</v>
      </c>
      <c r="E2183" s="400">
        <v>38.74</v>
      </c>
    </row>
    <row r="2184" spans="1:5" ht="40.5" customHeight="1">
      <c r="A2184" s="377" t="s">
        <v>108</v>
      </c>
      <c r="B2184" s="377"/>
      <c r="C2184" s="381" t="s">
        <v>2923</v>
      </c>
      <c r="D2184" s="377" t="s">
        <v>20028</v>
      </c>
      <c r="E2184" s="400">
        <v>40.35</v>
      </c>
    </row>
    <row r="2185" spans="1:5" ht="50.25" customHeight="1">
      <c r="A2185" s="377" t="s">
        <v>2924</v>
      </c>
      <c r="B2185" s="377"/>
      <c r="C2185" s="381" t="s">
        <v>2925</v>
      </c>
      <c r="D2185" s="377" t="s">
        <v>20028</v>
      </c>
      <c r="E2185" s="400">
        <v>65.849999999999994</v>
      </c>
    </row>
    <row r="2186" spans="1:5" ht="55.5" customHeight="1">
      <c r="A2186" s="377" t="s">
        <v>2926</v>
      </c>
      <c r="B2186" s="377"/>
      <c r="C2186" s="381" t="s">
        <v>34977</v>
      </c>
      <c r="D2186" s="377" t="s">
        <v>20028</v>
      </c>
      <c r="E2186" s="400">
        <v>93.21</v>
      </c>
    </row>
    <row r="2187" spans="1:5" ht="54" customHeight="1">
      <c r="A2187" s="377" t="s">
        <v>2927</v>
      </c>
      <c r="B2187" s="377"/>
      <c r="C2187" s="381" t="s">
        <v>34978</v>
      </c>
      <c r="D2187" s="377" t="s">
        <v>20028</v>
      </c>
      <c r="E2187" s="400">
        <v>91.29</v>
      </c>
    </row>
    <row r="2188" spans="1:5" ht="27" customHeight="1">
      <c r="A2188" s="377" t="s">
        <v>2928</v>
      </c>
      <c r="B2188" s="377"/>
      <c r="C2188" s="381" t="s">
        <v>34979</v>
      </c>
      <c r="D2188" s="377" t="s">
        <v>20028</v>
      </c>
      <c r="E2188" s="401">
        <v>134.94999999999999</v>
      </c>
    </row>
    <row r="2189" spans="1:5" ht="27" customHeight="1">
      <c r="A2189" s="377" t="s">
        <v>2929</v>
      </c>
      <c r="B2189" s="377"/>
      <c r="C2189" s="381" t="s">
        <v>34980</v>
      </c>
      <c r="D2189" s="377" t="s">
        <v>20028</v>
      </c>
      <c r="E2189" s="401">
        <v>126.21</v>
      </c>
    </row>
    <row r="2190" spans="1:5" ht="27" customHeight="1">
      <c r="A2190" s="377" t="s">
        <v>2930</v>
      </c>
      <c r="B2190" s="377"/>
      <c r="C2190" s="381" t="s">
        <v>34981</v>
      </c>
      <c r="D2190" s="377" t="s">
        <v>20028</v>
      </c>
      <c r="E2190" s="401">
        <v>120.87</v>
      </c>
    </row>
    <row r="2191" spans="1:5" ht="27" customHeight="1">
      <c r="A2191" s="377" t="s">
        <v>2931</v>
      </c>
      <c r="B2191" s="377"/>
      <c r="C2191" s="381" t="s">
        <v>34982</v>
      </c>
      <c r="D2191" s="377" t="s">
        <v>20028</v>
      </c>
      <c r="E2191" s="401">
        <v>112.13</v>
      </c>
    </row>
    <row r="2192" spans="1:5" ht="15.75" customHeight="1">
      <c r="A2192" s="377" t="s">
        <v>2932</v>
      </c>
      <c r="B2192" s="377"/>
      <c r="C2192" s="381" t="s">
        <v>34983</v>
      </c>
      <c r="D2192" s="377" t="s">
        <v>20028</v>
      </c>
      <c r="E2192" s="400">
        <v>77.22</v>
      </c>
    </row>
    <row r="2193" spans="1:5" ht="15.75" customHeight="1">
      <c r="A2193" s="377" t="s">
        <v>2933</v>
      </c>
      <c r="B2193" s="377"/>
      <c r="C2193" s="381" t="s">
        <v>34984</v>
      </c>
      <c r="D2193" s="377" t="s">
        <v>20028</v>
      </c>
      <c r="E2193" s="400">
        <v>75.3</v>
      </c>
    </row>
    <row r="2194" spans="1:5" ht="54" customHeight="1">
      <c r="A2194" s="377" t="s">
        <v>2934</v>
      </c>
      <c r="B2194" s="377"/>
      <c r="C2194" s="381" t="s">
        <v>34985</v>
      </c>
      <c r="D2194" s="377" t="s">
        <v>20028</v>
      </c>
      <c r="E2194" s="400">
        <v>80.930000000000007</v>
      </c>
    </row>
    <row r="2195" spans="1:5" ht="54" customHeight="1">
      <c r="A2195" s="377" t="s">
        <v>69</v>
      </c>
      <c r="B2195" s="377"/>
      <c r="C2195" s="381" t="s">
        <v>34986</v>
      </c>
      <c r="D2195" s="377" t="s">
        <v>20028</v>
      </c>
      <c r="E2195" s="400">
        <v>78.98</v>
      </c>
    </row>
    <row r="2196" spans="1:5" ht="54" customHeight="1">
      <c r="A2196" s="377" t="s">
        <v>2935</v>
      </c>
      <c r="B2196" s="377"/>
      <c r="C2196" s="381" t="s">
        <v>34987</v>
      </c>
      <c r="D2196" s="377" t="s">
        <v>20028</v>
      </c>
      <c r="E2196" s="400">
        <v>44.09</v>
      </c>
    </row>
    <row r="2197" spans="1:5" ht="54" customHeight="1">
      <c r="A2197" s="377" t="s">
        <v>2936</v>
      </c>
      <c r="B2197" s="377"/>
      <c r="C2197" s="381" t="s">
        <v>34988</v>
      </c>
      <c r="D2197" s="377" t="s">
        <v>20028</v>
      </c>
      <c r="E2197" s="400">
        <v>65.150000000000006</v>
      </c>
    </row>
    <row r="2198" spans="1:5" ht="54" customHeight="1">
      <c r="A2198" s="377" t="s">
        <v>2937</v>
      </c>
      <c r="B2198" s="377"/>
      <c r="C2198" s="381" t="s">
        <v>34989</v>
      </c>
      <c r="D2198" s="377" t="s">
        <v>20028</v>
      </c>
      <c r="E2198" s="400">
        <v>52.11</v>
      </c>
    </row>
    <row r="2199" spans="1:5" ht="54" customHeight="1">
      <c r="A2199" s="377" t="s">
        <v>2938</v>
      </c>
      <c r="B2199" s="377"/>
      <c r="C2199" s="381" t="s">
        <v>34990</v>
      </c>
      <c r="D2199" s="377" t="s">
        <v>20028</v>
      </c>
      <c r="E2199" s="400">
        <v>31.47</v>
      </c>
    </row>
    <row r="2200" spans="1:5" ht="54" customHeight="1">
      <c r="A2200" s="377" t="s">
        <v>2939</v>
      </c>
      <c r="B2200" s="377"/>
      <c r="C2200" s="381" t="s">
        <v>34991</v>
      </c>
      <c r="D2200" s="377" t="s">
        <v>20028</v>
      </c>
      <c r="E2200" s="400">
        <v>81.44</v>
      </c>
    </row>
    <row r="2201" spans="1:5" ht="54" customHeight="1">
      <c r="A2201" s="377" t="s">
        <v>2940</v>
      </c>
      <c r="B2201" s="377"/>
      <c r="C2201" s="381" t="s">
        <v>34992</v>
      </c>
      <c r="D2201" s="377" t="s">
        <v>20028</v>
      </c>
      <c r="E2201" s="401">
        <v>145.09</v>
      </c>
    </row>
    <row r="2202" spans="1:5" ht="54" customHeight="1">
      <c r="A2202" s="377" t="s">
        <v>2941</v>
      </c>
      <c r="B2202" s="377"/>
      <c r="C2202" s="381" t="s">
        <v>34993</v>
      </c>
      <c r="D2202" s="377" t="s">
        <v>20028</v>
      </c>
      <c r="E2202" s="401">
        <v>241.57</v>
      </c>
    </row>
    <row r="2203" spans="1:5" ht="67.5" customHeight="1">
      <c r="A2203" s="377" t="s">
        <v>70</v>
      </c>
      <c r="B2203" s="377"/>
      <c r="C2203" s="381" t="s">
        <v>34994</v>
      </c>
      <c r="D2203" s="377" t="s">
        <v>20028</v>
      </c>
      <c r="E2203" s="400">
        <v>32.25</v>
      </c>
    </row>
    <row r="2204" spans="1:5" ht="54" customHeight="1">
      <c r="A2204" s="377" t="s">
        <v>2942</v>
      </c>
      <c r="B2204" s="377"/>
      <c r="C2204" s="381" t="s">
        <v>34995</v>
      </c>
      <c r="D2204" s="377" t="s">
        <v>20028</v>
      </c>
      <c r="E2204" s="401">
        <v>387</v>
      </c>
    </row>
    <row r="2205" spans="1:5" ht="54" customHeight="1">
      <c r="A2205" s="377" t="s">
        <v>2943</v>
      </c>
      <c r="B2205" s="377"/>
      <c r="C2205" s="381" t="s">
        <v>34996</v>
      </c>
      <c r="D2205" s="377" t="s">
        <v>20028</v>
      </c>
      <c r="E2205" s="400">
        <v>77.97</v>
      </c>
    </row>
    <row r="2206" spans="1:5" ht="67.5" customHeight="1">
      <c r="A2206" s="377" t="s">
        <v>2944</v>
      </c>
      <c r="B2206" s="377"/>
      <c r="C2206" s="381" t="s">
        <v>34997</v>
      </c>
      <c r="D2206" s="377" t="s">
        <v>20028</v>
      </c>
      <c r="E2206" s="400">
        <v>76.05</v>
      </c>
    </row>
    <row r="2207" spans="1:5" ht="40.5" customHeight="1">
      <c r="A2207" s="377" t="s">
        <v>2945</v>
      </c>
      <c r="B2207" s="377"/>
      <c r="C2207" s="381" t="s">
        <v>34998</v>
      </c>
      <c r="D2207" s="377" t="s">
        <v>20028</v>
      </c>
      <c r="E2207" s="400">
        <v>79.08</v>
      </c>
    </row>
    <row r="2208" spans="1:5" ht="54" customHeight="1">
      <c r="A2208" s="377" t="s">
        <v>2946</v>
      </c>
      <c r="B2208" s="377"/>
      <c r="C2208" s="381" t="s">
        <v>34999</v>
      </c>
      <c r="D2208" s="377" t="s">
        <v>20028</v>
      </c>
      <c r="E2208" s="400">
        <v>77.16</v>
      </c>
    </row>
    <row r="2209" spans="1:5" ht="40.5" customHeight="1">
      <c r="A2209" s="377" t="s">
        <v>3520</v>
      </c>
      <c r="B2209" s="377"/>
      <c r="C2209" s="381" t="s">
        <v>3521</v>
      </c>
      <c r="D2209" s="377" t="s">
        <v>157</v>
      </c>
      <c r="E2209" s="401">
        <v>678.03</v>
      </c>
    </row>
    <row r="2210" spans="1:5" ht="54" customHeight="1">
      <c r="A2210" s="377" t="s">
        <v>3522</v>
      </c>
      <c r="B2210" s="377"/>
      <c r="C2210" s="381" t="s">
        <v>3523</v>
      </c>
      <c r="D2210" s="377" t="s">
        <v>157</v>
      </c>
      <c r="E2210" s="400">
        <v>58.45</v>
      </c>
    </row>
    <row r="2211" spans="1:5" ht="40.5" customHeight="1">
      <c r="A2211" s="377" t="s">
        <v>3524</v>
      </c>
      <c r="B2211" s="377"/>
      <c r="C2211" s="381" t="s">
        <v>3525</v>
      </c>
      <c r="D2211" s="377" t="s">
        <v>157</v>
      </c>
      <c r="E2211" s="400">
        <v>73.25</v>
      </c>
    </row>
    <row r="2212" spans="1:5" ht="54" customHeight="1">
      <c r="A2212" s="377" t="s">
        <v>3526</v>
      </c>
      <c r="B2212" s="377"/>
      <c r="C2212" s="381" t="s">
        <v>3527</v>
      </c>
      <c r="D2212" s="377" t="s">
        <v>157</v>
      </c>
      <c r="E2212" s="400">
        <v>82.38</v>
      </c>
    </row>
    <row r="2213" spans="1:5" ht="40.5" customHeight="1">
      <c r="A2213" s="377" t="s">
        <v>3528</v>
      </c>
      <c r="B2213" s="377"/>
      <c r="C2213" s="381" t="s">
        <v>3529</v>
      </c>
      <c r="D2213" s="377" t="s">
        <v>157</v>
      </c>
      <c r="E2213" s="401">
        <v>124.82</v>
      </c>
    </row>
    <row r="2214" spans="1:5" ht="40.5" customHeight="1">
      <c r="A2214" s="377" t="s">
        <v>3530</v>
      </c>
      <c r="B2214" s="377"/>
      <c r="C2214" s="381" t="s">
        <v>3531</v>
      </c>
      <c r="D2214" s="377" t="s">
        <v>157</v>
      </c>
      <c r="E2214" s="401">
        <v>131.5</v>
      </c>
    </row>
    <row r="2215" spans="1:5" ht="54" customHeight="1">
      <c r="A2215" s="377" t="s">
        <v>3532</v>
      </c>
      <c r="B2215" s="377"/>
      <c r="C2215" s="381" t="s">
        <v>3533</v>
      </c>
      <c r="D2215" s="377" t="s">
        <v>157</v>
      </c>
      <c r="E2215" s="401">
        <v>178.08</v>
      </c>
    </row>
    <row r="2216" spans="1:5" ht="54" customHeight="1">
      <c r="A2216" s="377" t="s">
        <v>3534</v>
      </c>
      <c r="B2216" s="377"/>
      <c r="C2216" s="381" t="s">
        <v>3535</v>
      </c>
      <c r="D2216" s="377" t="s">
        <v>157</v>
      </c>
      <c r="E2216" s="401">
        <v>304.86</v>
      </c>
    </row>
    <row r="2217" spans="1:5" ht="54" customHeight="1">
      <c r="A2217" s="377" t="s">
        <v>3536</v>
      </c>
      <c r="B2217" s="377"/>
      <c r="C2217" s="381" t="s">
        <v>3537</v>
      </c>
      <c r="D2217" s="377" t="s">
        <v>157</v>
      </c>
      <c r="E2217" s="401">
        <v>393.94</v>
      </c>
    </row>
    <row r="2218" spans="1:5" ht="40.5" customHeight="1">
      <c r="A2218" s="377" t="s">
        <v>3538</v>
      </c>
      <c r="B2218" s="377"/>
      <c r="C2218" s="381" t="s">
        <v>3539</v>
      </c>
      <c r="D2218" s="377" t="s">
        <v>157</v>
      </c>
      <c r="E2218" s="401">
        <v>842.59</v>
      </c>
    </row>
    <row r="2219" spans="1:5" ht="40.5" customHeight="1">
      <c r="A2219" s="377" t="s">
        <v>3540</v>
      </c>
      <c r="B2219" s="377"/>
      <c r="C2219" s="381" t="s">
        <v>3541</v>
      </c>
      <c r="D2219" s="377" t="s">
        <v>157</v>
      </c>
      <c r="E2219" s="400">
        <v>89.22</v>
      </c>
    </row>
    <row r="2220" spans="1:5" ht="40.5" customHeight="1">
      <c r="A2220" s="377" t="s">
        <v>3542</v>
      </c>
      <c r="B2220" s="377"/>
      <c r="C2220" s="381" t="s">
        <v>3543</v>
      </c>
      <c r="D2220" s="377" t="s">
        <v>157</v>
      </c>
      <c r="E2220" s="401">
        <v>103.92</v>
      </c>
    </row>
    <row r="2221" spans="1:5" ht="54" customHeight="1">
      <c r="A2221" s="377" t="s">
        <v>3544</v>
      </c>
      <c r="B2221" s="377"/>
      <c r="C2221" s="381" t="s">
        <v>3545</v>
      </c>
      <c r="D2221" s="377" t="s">
        <v>157</v>
      </c>
      <c r="E2221" s="401">
        <v>133.22999999999999</v>
      </c>
    </row>
    <row r="2222" spans="1:5" ht="54" customHeight="1">
      <c r="A2222" s="377" t="s">
        <v>3546</v>
      </c>
      <c r="B2222" s="377"/>
      <c r="C2222" s="381" t="s">
        <v>3547</v>
      </c>
      <c r="D2222" s="377" t="s">
        <v>157</v>
      </c>
      <c r="E2222" s="401">
        <v>202.82</v>
      </c>
    </row>
    <row r="2223" spans="1:5" ht="54" customHeight="1">
      <c r="A2223" s="377" t="s">
        <v>3548</v>
      </c>
      <c r="B2223" s="377"/>
      <c r="C2223" s="381" t="s">
        <v>3549</v>
      </c>
      <c r="D2223" s="377" t="s">
        <v>157</v>
      </c>
      <c r="E2223" s="401">
        <v>216.07</v>
      </c>
    </row>
    <row r="2224" spans="1:5" ht="54" customHeight="1">
      <c r="A2224" s="377" t="s">
        <v>3550</v>
      </c>
      <c r="B2224" s="377"/>
      <c r="C2224" s="381" t="s">
        <v>3551</v>
      </c>
      <c r="D2224" s="377" t="s">
        <v>157</v>
      </c>
      <c r="E2224" s="401">
        <v>291.37</v>
      </c>
    </row>
    <row r="2225" spans="1:5" ht="40.5" customHeight="1">
      <c r="A2225" s="377" t="s">
        <v>3552</v>
      </c>
      <c r="B2225" s="377"/>
      <c r="C2225" s="381" t="s">
        <v>3553</v>
      </c>
      <c r="D2225" s="377" t="s">
        <v>157</v>
      </c>
      <c r="E2225" s="401">
        <v>415.49</v>
      </c>
    </row>
    <row r="2226" spans="1:5" ht="54" customHeight="1">
      <c r="A2226" s="377" t="s">
        <v>3554</v>
      </c>
      <c r="B2226" s="377"/>
      <c r="C2226" s="381" t="s">
        <v>3555</v>
      </c>
      <c r="D2226" s="377" t="s">
        <v>157</v>
      </c>
      <c r="E2226" s="401">
        <v>556.91</v>
      </c>
    </row>
    <row r="2227" spans="1:5" ht="40.5" customHeight="1">
      <c r="A2227" s="398">
        <v>8987</v>
      </c>
      <c r="B2227" s="399"/>
      <c r="C2227" s="382" t="s">
        <v>20471</v>
      </c>
      <c r="D2227" s="378"/>
      <c r="E2227" s="378"/>
    </row>
    <row r="2228" spans="1:5" ht="40.5" customHeight="1">
      <c r="A2228" s="377" t="s">
        <v>2862</v>
      </c>
      <c r="B2228" s="377"/>
      <c r="C2228" s="381" t="s">
        <v>2863</v>
      </c>
      <c r="D2228" s="377" t="s">
        <v>20028</v>
      </c>
      <c r="E2228" s="401">
        <v>162.69</v>
      </c>
    </row>
    <row r="2229" spans="1:5" ht="54" customHeight="1">
      <c r="A2229" s="377" t="s">
        <v>2864</v>
      </c>
      <c r="B2229" s="377"/>
      <c r="C2229" s="381" t="s">
        <v>2865</v>
      </c>
      <c r="D2229" s="377" t="s">
        <v>20028</v>
      </c>
      <c r="E2229" s="400">
        <v>44.47</v>
      </c>
    </row>
    <row r="2230" spans="1:5" ht="40.5" customHeight="1">
      <c r="A2230" s="377" t="s">
        <v>2866</v>
      </c>
      <c r="B2230" s="377"/>
      <c r="C2230" s="381" t="s">
        <v>2867</v>
      </c>
      <c r="D2230" s="377" t="s">
        <v>20028</v>
      </c>
      <c r="E2230" s="400">
        <v>70.37</v>
      </c>
    </row>
    <row r="2231" spans="1:5" ht="54" customHeight="1">
      <c r="A2231" s="377" t="s">
        <v>2868</v>
      </c>
      <c r="B2231" s="377"/>
      <c r="C2231" s="381" t="s">
        <v>2869</v>
      </c>
      <c r="D2231" s="377" t="s">
        <v>20028</v>
      </c>
      <c r="E2231" s="400">
        <v>65.650000000000006</v>
      </c>
    </row>
    <row r="2232" spans="1:5" ht="40.5" customHeight="1">
      <c r="A2232" s="377" t="s">
        <v>2870</v>
      </c>
      <c r="B2232" s="377"/>
      <c r="C2232" s="381" t="s">
        <v>2871</v>
      </c>
      <c r="D2232" s="377" t="s">
        <v>20028</v>
      </c>
      <c r="E2232" s="400">
        <v>54.42</v>
      </c>
    </row>
    <row r="2233" spans="1:5" ht="54" customHeight="1">
      <c r="A2233" s="377" t="s">
        <v>114</v>
      </c>
      <c r="B2233" s="377"/>
      <c r="C2233" s="381" t="s">
        <v>2872</v>
      </c>
      <c r="D2233" s="377" t="s">
        <v>20028</v>
      </c>
      <c r="E2233" s="400">
        <v>55.53</v>
      </c>
    </row>
    <row r="2234" spans="1:5" ht="40.5" customHeight="1">
      <c r="A2234" s="377" t="s">
        <v>113</v>
      </c>
      <c r="B2234" s="377"/>
      <c r="C2234" s="381" t="s">
        <v>2873</v>
      </c>
      <c r="D2234" s="377" t="s">
        <v>20028</v>
      </c>
      <c r="E2234" s="400">
        <v>65.650000000000006</v>
      </c>
    </row>
    <row r="2235" spans="1:5" ht="67.5" customHeight="1">
      <c r="A2235" s="377" t="s">
        <v>2874</v>
      </c>
      <c r="B2235" s="377"/>
      <c r="C2235" s="381" t="s">
        <v>2875</v>
      </c>
      <c r="D2235" s="377" t="s">
        <v>20028</v>
      </c>
      <c r="E2235" s="400">
        <v>66.44</v>
      </c>
    </row>
    <row r="2236" spans="1:5" ht="67.5" customHeight="1">
      <c r="A2236" s="377" t="s">
        <v>2876</v>
      </c>
      <c r="B2236" s="377"/>
      <c r="C2236" s="381" t="s">
        <v>2877</v>
      </c>
      <c r="D2236" s="377" t="s">
        <v>20028</v>
      </c>
      <c r="E2236" s="400">
        <v>73.73</v>
      </c>
    </row>
    <row r="2237" spans="1:5" ht="67.5" customHeight="1">
      <c r="A2237" s="377" t="s">
        <v>2878</v>
      </c>
      <c r="B2237" s="377"/>
      <c r="C2237" s="381" t="s">
        <v>2879</v>
      </c>
      <c r="D2237" s="377" t="s">
        <v>20028</v>
      </c>
      <c r="E2237" s="400">
        <v>76.69</v>
      </c>
    </row>
    <row r="2238" spans="1:5" ht="15.75" customHeight="1">
      <c r="A2238" s="377" t="s">
        <v>2880</v>
      </c>
      <c r="B2238" s="377"/>
      <c r="C2238" s="381" t="s">
        <v>2881</v>
      </c>
      <c r="D2238" s="377" t="s">
        <v>20028</v>
      </c>
      <c r="E2238" s="400">
        <v>82.47</v>
      </c>
    </row>
    <row r="2239" spans="1:5" ht="27" customHeight="1">
      <c r="A2239" s="377" t="s">
        <v>156</v>
      </c>
      <c r="B2239" s="377"/>
      <c r="C2239" s="381" t="s">
        <v>2882</v>
      </c>
      <c r="D2239" s="377" t="s">
        <v>20028</v>
      </c>
      <c r="E2239" s="400">
        <v>33.020000000000003</v>
      </c>
    </row>
    <row r="2240" spans="1:5" ht="27" customHeight="1">
      <c r="A2240" s="377" t="s">
        <v>2883</v>
      </c>
      <c r="B2240" s="377"/>
      <c r="C2240" s="381" t="s">
        <v>2884</v>
      </c>
      <c r="D2240" s="377" t="s">
        <v>20028</v>
      </c>
      <c r="E2240" s="400">
        <v>33.72</v>
      </c>
    </row>
    <row r="2241" spans="1:5" ht="40.5" customHeight="1">
      <c r="A2241" s="377" t="s">
        <v>2885</v>
      </c>
      <c r="B2241" s="377"/>
      <c r="C2241" s="381" t="s">
        <v>2886</v>
      </c>
      <c r="D2241" s="377" t="s">
        <v>20028</v>
      </c>
      <c r="E2241" s="400">
        <v>24.02</v>
      </c>
    </row>
    <row r="2242" spans="1:5" ht="27" customHeight="1">
      <c r="A2242" s="377" t="s">
        <v>2887</v>
      </c>
      <c r="B2242" s="377"/>
      <c r="C2242" s="381" t="s">
        <v>2888</v>
      </c>
      <c r="D2242" s="377" t="s">
        <v>20028</v>
      </c>
      <c r="E2242" s="400">
        <v>24.97</v>
      </c>
    </row>
    <row r="2243" spans="1:5" ht="27" customHeight="1">
      <c r="A2243" s="377" t="s">
        <v>2889</v>
      </c>
      <c r="B2243" s="377"/>
      <c r="C2243" s="381" t="s">
        <v>2890</v>
      </c>
      <c r="D2243" s="377" t="s">
        <v>20028</v>
      </c>
      <c r="E2243" s="400">
        <v>25</v>
      </c>
    </row>
    <row r="2244" spans="1:5" ht="27" customHeight="1">
      <c r="A2244" s="377" t="s">
        <v>2891</v>
      </c>
      <c r="B2244" s="377"/>
      <c r="C2244" s="381" t="s">
        <v>2892</v>
      </c>
      <c r="D2244" s="377" t="s">
        <v>20028</v>
      </c>
      <c r="E2244" s="400">
        <v>54.55</v>
      </c>
    </row>
    <row r="2245" spans="1:5" ht="40.5" customHeight="1">
      <c r="A2245" s="377" t="s">
        <v>2893</v>
      </c>
      <c r="B2245" s="377"/>
      <c r="C2245" s="381" t="s">
        <v>2894</v>
      </c>
      <c r="D2245" s="377" t="s">
        <v>20028</v>
      </c>
      <c r="E2245" s="400">
        <v>23.11</v>
      </c>
    </row>
    <row r="2246" spans="1:5" ht="40.5" customHeight="1">
      <c r="A2246" s="377" t="s">
        <v>2895</v>
      </c>
      <c r="B2246" s="377"/>
      <c r="C2246" s="381" t="s">
        <v>2896</v>
      </c>
      <c r="D2246" s="377" t="s">
        <v>20028</v>
      </c>
      <c r="E2246" s="400">
        <v>30.88</v>
      </c>
    </row>
    <row r="2247" spans="1:5" ht="40.5" customHeight="1">
      <c r="A2247" s="398">
        <v>8988</v>
      </c>
      <c r="B2247" s="399"/>
      <c r="C2247" s="382" t="s">
        <v>20472</v>
      </c>
      <c r="D2247" s="378"/>
      <c r="E2247" s="378"/>
    </row>
    <row r="2248" spans="1:5" ht="40.5" customHeight="1">
      <c r="A2248" s="377" t="s">
        <v>2897</v>
      </c>
      <c r="B2248" s="377"/>
      <c r="C2248" s="381" t="s">
        <v>2898</v>
      </c>
      <c r="D2248" s="377" t="s">
        <v>20028</v>
      </c>
      <c r="E2248" s="400">
        <v>90.52</v>
      </c>
    </row>
    <row r="2249" spans="1:5" ht="54" customHeight="1">
      <c r="A2249" s="377" t="s">
        <v>2899</v>
      </c>
      <c r="B2249" s="377"/>
      <c r="C2249" s="381" t="s">
        <v>2900</v>
      </c>
      <c r="D2249" s="377" t="s">
        <v>20028</v>
      </c>
      <c r="E2249" s="400">
        <v>38.409999999999997</v>
      </c>
    </row>
    <row r="2250" spans="1:5" ht="54" customHeight="1">
      <c r="A2250" s="377" t="s">
        <v>2901</v>
      </c>
      <c r="B2250" s="377"/>
      <c r="C2250" s="381" t="s">
        <v>2902</v>
      </c>
      <c r="D2250" s="377" t="s">
        <v>20028</v>
      </c>
      <c r="E2250" s="400">
        <v>43.62</v>
      </c>
    </row>
    <row r="2251" spans="1:5" ht="40.5" customHeight="1">
      <c r="A2251" s="377" t="s">
        <v>2903</v>
      </c>
      <c r="B2251" s="377"/>
      <c r="C2251" s="381" t="s">
        <v>2904</v>
      </c>
      <c r="D2251" s="377" t="s">
        <v>20028</v>
      </c>
      <c r="E2251" s="400">
        <v>28.59</v>
      </c>
    </row>
    <row r="2252" spans="1:5" ht="27" customHeight="1">
      <c r="A2252" s="377" t="s">
        <v>2905</v>
      </c>
      <c r="B2252" s="377"/>
      <c r="C2252" s="381" t="s">
        <v>2906</v>
      </c>
      <c r="D2252" s="377" t="s">
        <v>20028</v>
      </c>
      <c r="E2252" s="400">
        <v>38.04</v>
      </c>
    </row>
    <row r="2253" spans="1:5" ht="15.75" customHeight="1">
      <c r="A2253" s="398">
        <v>8990</v>
      </c>
      <c r="B2253" s="399"/>
      <c r="C2253" s="382" t="s">
        <v>20473</v>
      </c>
      <c r="D2253" s="378"/>
      <c r="E2253" s="378"/>
    </row>
    <row r="2254" spans="1:5" ht="15.75" customHeight="1">
      <c r="A2254" s="377" t="s">
        <v>2707</v>
      </c>
      <c r="B2254" s="377"/>
      <c r="C2254" s="381" t="s">
        <v>2708</v>
      </c>
      <c r="D2254" s="377" t="s">
        <v>157</v>
      </c>
      <c r="E2254" s="397">
        <v>7.5</v>
      </c>
    </row>
    <row r="2255" spans="1:5" ht="15.75" customHeight="1">
      <c r="A2255" s="398">
        <v>8991</v>
      </c>
      <c r="B2255" s="399"/>
      <c r="C2255" s="382" t="s">
        <v>20474</v>
      </c>
      <c r="D2255" s="378"/>
      <c r="E2255" s="378"/>
    </row>
    <row r="2256" spans="1:5" ht="15.75" customHeight="1">
      <c r="A2256" s="377" t="s">
        <v>2860</v>
      </c>
      <c r="B2256" s="377"/>
      <c r="C2256" s="381" t="s">
        <v>3631</v>
      </c>
      <c r="D2256" s="377" t="s">
        <v>20028</v>
      </c>
      <c r="E2256" s="401">
        <v>111.24</v>
      </c>
    </row>
    <row r="2257" spans="1:5" ht="15.75" customHeight="1">
      <c r="A2257" s="377" t="s">
        <v>2861</v>
      </c>
      <c r="B2257" s="377"/>
      <c r="C2257" s="381" t="s">
        <v>3632</v>
      </c>
      <c r="D2257" s="377" t="s">
        <v>20028</v>
      </c>
      <c r="E2257" s="400">
        <v>71.430000000000007</v>
      </c>
    </row>
    <row r="2258" spans="1:5" ht="15.75" customHeight="1">
      <c r="A2258" s="398">
        <v>8992</v>
      </c>
      <c r="B2258" s="399"/>
      <c r="C2258" s="382" t="s">
        <v>20475</v>
      </c>
      <c r="D2258" s="378"/>
      <c r="E2258" s="378"/>
    </row>
    <row r="2259" spans="1:5" ht="15.75" customHeight="1">
      <c r="A2259" s="377" t="s">
        <v>2794</v>
      </c>
      <c r="B2259" s="377"/>
      <c r="C2259" s="381" t="s">
        <v>2795</v>
      </c>
      <c r="D2259" s="377" t="s">
        <v>20028</v>
      </c>
      <c r="E2259" s="401">
        <v>723.76</v>
      </c>
    </row>
    <row r="2260" spans="1:5" ht="15.75" customHeight="1">
      <c r="A2260" s="377" t="s">
        <v>2796</v>
      </c>
      <c r="B2260" s="377"/>
      <c r="C2260" s="381" t="s">
        <v>2797</v>
      </c>
      <c r="D2260" s="377" t="s">
        <v>20028</v>
      </c>
      <c r="E2260" s="401">
        <v>949.33</v>
      </c>
    </row>
    <row r="2261" spans="1:5" ht="15.75" customHeight="1">
      <c r="A2261" s="377" t="s">
        <v>2798</v>
      </c>
      <c r="B2261" s="377"/>
      <c r="C2261" s="381" t="s">
        <v>20476</v>
      </c>
      <c r="D2261" s="377" t="s">
        <v>20028</v>
      </c>
      <c r="E2261" s="401">
        <v>125.36</v>
      </c>
    </row>
    <row r="2262" spans="1:5" ht="15.75" customHeight="1">
      <c r="A2262" s="377" t="s">
        <v>2799</v>
      </c>
      <c r="B2262" s="377"/>
      <c r="C2262" s="381" t="s">
        <v>20477</v>
      </c>
      <c r="D2262" s="377" t="s">
        <v>20028</v>
      </c>
      <c r="E2262" s="401">
        <v>157.58000000000001</v>
      </c>
    </row>
    <row r="2263" spans="1:5" ht="27" customHeight="1">
      <c r="A2263" s="377" t="s">
        <v>2800</v>
      </c>
      <c r="B2263" s="377"/>
      <c r="C2263" s="381" t="s">
        <v>20478</v>
      </c>
      <c r="D2263" s="377" t="s">
        <v>20028</v>
      </c>
      <c r="E2263" s="401">
        <v>195.65</v>
      </c>
    </row>
    <row r="2264" spans="1:5" ht="27" customHeight="1">
      <c r="A2264" s="377" t="s">
        <v>2801</v>
      </c>
      <c r="B2264" s="377"/>
      <c r="C2264" s="381" t="s">
        <v>20479</v>
      </c>
      <c r="D2264" s="377" t="s">
        <v>20028</v>
      </c>
      <c r="E2264" s="401">
        <v>379.62</v>
      </c>
    </row>
    <row r="2265" spans="1:5" ht="15.75" customHeight="1">
      <c r="A2265" s="377" t="s">
        <v>2802</v>
      </c>
      <c r="B2265" s="377"/>
      <c r="C2265" s="381" t="s">
        <v>2803</v>
      </c>
      <c r="D2265" s="377" t="s">
        <v>20028</v>
      </c>
      <c r="E2265" s="401">
        <v>198.61</v>
      </c>
    </row>
    <row r="2266" spans="1:5" ht="15.75" customHeight="1">
      <c r="A2266" s="377" t="s">
        <v>2804</v>
      </c>
      <c r="B2266" s="377"/>
      <c r="C2266" s="381" t="s">
        <v>2805</v>
      </c>
      <c r="D2266" s="377" t="s">
        <v>20028</v>
      </c>
      <c r="E2266" s="401">
        <v>258.95</v>
      </c>
    </row>
    <row r="2267" spans="1:5" ht="27" customHeight="1">
      <c r="A2267" s="377" t="s">
        <v>2806</v>
      </c>
      <c r="B2267" s="377"/>
      <c r="C2267" s="381" t="s">
        <v>2807</v>
      </c>
      <c r="D2267" s="377" t="s">
        <v>20028</v>
      </c>
      <c r="E2267" s="401">
        <v>319.27</v>
      </c>
    </row>
    <row r="2268" spans="1:5" ht="27" customHeight="1">
      <c r="A2268" s="377" t="s">
        <v>2808</v>
      </c>
      <c r="B2268" s="377"/>
      <c r="C2268" s="381" t="s">
        <v>2809</v>
      </c>
      <c r="D2268" s="377" t="s">
        <v>20028</v>
      </c>
      <c r="E2268" s="401">
        <v>475.88</v>
      </c>
    </row>
    <row r="2269" spans="1:5" ht="27" customHeight="1">
      <c r="A2269" s="377" t="s">
        <v>2810</v>
      </c>
      <c r="B2269" s="377"/>
      <c r="C2269" s="381" t="s">
        <v>2811</v>
      </c>
      <c r="D2269" s="377" t="s">
        <v>20028</v>
      </c>
      <c r="E2269" s="401">
        <v>253.13</v>
      </c>
    </row>
    <row r="2270" spans="1:5" ht="27" customHeight="1">
      <c r="A2270" s="377" t="s">
        <v>2812</v>
      </c>
      <c r="B2270" s="377"/>
      <c r="C2270" s="381" t="s">
        <v>2813</v>
      </c>
      <c r="D2270" s="377" t="s">
        <v>20028</v>
      </c>
      <c r="E2270" s="401">
        <v>229.99</v>
      </c>
    </row>
    <row r="2271" spans="1:5" ht="27" customHeight="1">
      <c r="A2271" s="377" t="s">
        <v>2814</v>
      </c>
      <c r="B2271" s="377"/>
      <c r="C2271" s="381" t="s">
        <v>2815</v>
      </c>
      <c r="D2271" s="377" t="s">
        <v>20028</v>
      </c>
      <c r="E2271" s="401">
        <v>327.39</v>
      </c>
    </row>
    <row r="2272" spans="1:5" ht="27" customHeight="1">
      <c r="A2272" s="377" t="s">
        <v>2816</v>
      </c>
      <c r="B2272" s="377"/>
      <c r="C2272" s="381" t="s">
        <v>2817</v>
      </c>
      <c r="D2272" s="377" t="s">
        <v>20028</v>
      </c>
      <c r="E2272" s="401">
        <v>401.63</v>
      </c>
    </row>
    <row r="2273" spans="1:5" ht="27" customHeight="1">
      <c r="A2273" s="377" t="s">
        <v>2818</v>
      </c>
      <c r="B2273" s="377"/>
      <c r="C2273" s="381" t="s">
        <v>2819</v>
      </c>
      <c r="D2273" s="377" t="s">
        <v>20028</v>
      </c>
      <c r="E2273" s="401">
        <v>578.19000000000005</v>
      </c>
    </row>
    <row r="2274" spans="1:5" ht="15.75" customHeight="1">
      <c r="A2274" s="377" t="s">
        <v>2820</v>
      </c>
      <c r="B2274" s="377"/>
      <c r="C2274" s="381" t="s">
        <v>2821</v>
      </c>
      <c r="D2274" s="377" t="s">
        <v>20028</v>
      </c>
      <c r="E2274" s="401">
        <v>312.38</v>
      </c>
    </row>
    <row r="2275" spans="1:5" ht="27" customHeight="1">
      <c r="A2275" s="377" t="s">
        <v>2822</v>
      </c>
      <c r="B2275" s="377"/>
      <c r="C2275" s="381" t="s">
        <v>2823</v>
      </c>
      <c r="D2275" s="377" t="s">
        <v>20028</v>
      </c>
      <c r="E2275" s="401">
        <v>400.99</v>
      </c>
    </row>
    <row r="2276" spans="1:5" ht="27" customHeight="1">
      <c r="A2276" s="377" t="s">
        <v>2824</v>
      </c>
      <c r="B2276" s="377"/>
      <c r="C2276" s="381" t="s">
        <v>2825</v>
      </c>
      <c r="D2276" s="377" t="s">
        <v>20028</v>
      </c>
      <c r="E2276" s="401">
        <v>423.13</v>
      </c>
    </row>
    <row r="2277" spans="1:5" ht="15.75" customHeight="1">
      <c r="A2277" s="377" t="s">
        <v>2826</v>
      </c>
      <c r="B2277" s="377"/>
      <c r="C2277" s="381" t="s">
        <v>2827</v>
      </c>
      <c r="D2277" s="377" t="s">
        <v>20028</v>
      </c>
      <c r="E2277" s="401">
        <v>442.8</v>
      </c>
    </row>
    <row r="2278" spans="1:5" ht="15.75" customHeight="1">
      <c r="A2278" s="377" t="s">
        <v>2828</v>
      </c>
      <c r="B2278" s="377"/>
      <c r="C2278" s="381" t="s">
        <v>2829</v>
      </c>
      <c r="D2278" s="377" t="s">
        <v>20028</v>
      </c>
      <c r="E2278" s="401">
        <v>467.43</v>
      </c>
    </row>
    <row r="2279" spans="1:5" ht="27" customHeight="1">
      <c r="A2279" s="377" t="s">
        <v>2830</v>
      </c>
      <c r="B2279" s="377"/>
      <c r="C2279" s="381" t="s">
        <v>2831</v>
      </c>
      <c r="D2279" s="377" t="s">
        <v>20028</v>
      </c>
      <c r="E2279" s="401">
        <v>489.58</v>
      </c>
    </row>
    <row r="2280" spans="1:5" ht="15.75" customHeight="1">
      <c r="A2280" s="377" t="s">
        <v>2832</v>
      </c>
      <c r="B2280" s="377"/>
      <c r="C2280" s="381" t="s">
        <v>2833</v>
      </c>
      <c r="D2280" s="377" t="s">
        <v>20028</v>
      </c>
      <c r="E2280" s="401">
        <v>511.75</v>
      </c>
    </row>
    <row r="2281" spans="1:5" ht="27" customHeight="1">
      <c r="A2281" s="377" t="s">
        <v>2834</v>
      </c>
      <c r="B2281" s="377"/>
      <c r="C2281" s="381" t="s">
        <v>2835</v>
      </c>
      <c r="D2281" s="377" t="s">
        <v>20028</v>
      </c>
      <c r="E2281" s="401">
        <v>753.89</v>
      </c>
    </row>
    <row r="2282" spans="1:5" ht="27" customHeight="1">
      <c r="A2282" s="377" t="s">
        <v>2836</v>
      </c>
      <c r="B2282" s="377"/>
      <c r="C2282" s="381" t="s">
        <v>2837</v>
      </c>
      <c r="D2282" s="377" t="s">
        <v>20028</v>
      </c>
      <c r="E2282" s="401">
        <v>392.01</v>
      </c>
    </row>
    <row r="2283" spans="1:5" ht="27" customHeight="1">
      <c r="A2283" s="377" t="s">
        <v>2838</v>
      </c>
      <c r="B2283" s="377"/>
      <c r="C2283" s="381" t="s">
        <v>2839</v>
      </c>
      <c r="D2283" s="377" t="s">
        <v>20028</v>
      </c>
      <c r="E2283" s="401">
        <v>495.41</v>
      </c>
    </row>
    <row r="2284" spans="1:5" ht="27" customHeight="1">
      <c r="A2284" s="377" t="s">
        <v>2840</v>
      </c>
      <c r="B2284" s="377"/>
      <c r="C2284" s="381" t="s">
        <v>2841</v>
      </c>
      <c r="D2284" s="377" t="s">
        <v>20028</v>
      </c>
      <c r="E2284" s="401">
        <v>598.79999999999995</v>
      </c>
    </row>
    <row r="2285" spans="1:5" ht="27" customHeight="1">
      <c r="A2285" s="377" t="s">
        <v>2842</v>
      </c>
      <c r="B2285" s="377"/>
      <c r="C2285" s="381" t="s">
        <v>2843</v>
      </c>
      <c r="D2285" s="377" t="s">
        <v>20028</v>
      </c>
      <c r="E2285" s="401">
        <v>819.75</v>
      </c>
    </row>
    <row r="2286" spans="1:5" ht="27" customHeight="1">
      <c r="A2286" s="377" t="s">
        <v>2844</v>
      </c>
      <c r="B2286" s="377"/>
      <c r="C2286" s="381" t="s">
        <v>2845</v>
      </c>
      <c r="D2286" s="377" t="s">
        <v>20028</v>
      </c>
      <c r="E2286" s="402">
        <v>1056.98</v>
      </c>
    </row>
    <row r="2287" spans="1:5" ht="27" customHeight="1">
      <c r="A2287" s="377" t="s">
        <v>2846</v>
      </c>
      <c r="B2287" s="377"/>
      <c r="C2287" s="381" t="s">
        <v>2847</v>
      </c>
      <c r="D2287" s="377" t="s">
        <v>20028</v>
      </c>
      <c r="E2287" s="401">
        <v>463.9</v>
      </c>
    </row>
    <row r="2288" spans="1:5" ht="27" customHeight="1">
      <c r="A2288" s="377" t="s">
        <v>2848</v>
      </c>
      <c r="B2288" s="377"/>
      <c r="C2288" s="381" t="s">
        <v>2849</v>
      </c>
      <c r="D2288" s="377" t="s">
        <v>20028</v>
      </c>
      <c r="E2288" s="401">
        <v>582.51</v>
      </c>
    </row>
    <row r="2289" spans="1:5" ht="27" customHeight="1">
      <c r="A2289" s="377" t="s">
        <v>2850</v>
      </c>
      <c r="B2289" s="377"/>
      <c r="C2289" s="381" t="s">
        <v>2851</v>
      </c>
      <c r="D2289" s="377" t="s">
        <v>20028</v>
      </c>
      <c r="E2289" s="401">
        <v>701.13</v>
      </c>
    </row>
    <row r="2290" spans="1:5" ht="15.75" customHeight="1">
      <c r="A2290" s="377" t="s">
        <v>2852</v>
      </c>
      <c r="B2290" s="377"/>
      <c r="C2290" s="381" t="s">
        <v>2853</v>
      </c>
      <c r="D2290" s="377" t="s">
        <v>20028</v>
      </c>
      <c r="E2290" s="401">
        <v>943.62</v>
      </c>
    </row>
    <row r="2291" spans="1:5" ht="54" customHeight="1">
      <c r="A2291" s="377" t="s">
        <v>2854</v>
      </c>
      <c r="B2291" s="377"/>
      <c r="C2291" s="381" t="s">
        <v>2855</v>
      </c>
      <c r="D2291" s="377" t="s">
        <v>20028</v>
      </c>
      <c r="E2291" s="402">
        <v>1212.18</v>
      </c>
    </row>
    <row r="2292" spans="1:5" ht="54" customHeight="1">
      <c r="A2292" s="377" t="s">
        <v>2856</v>
      </c>
      <c r="B2292" s="377"/>
      <c r="C2292" s="381" t="s">
        <v>2857</v>
      </c>
      <c r="D2292" s="377" t="s">
        <v>20028</v>
      </c>
      <c r="E2292" s="401">
        <v>675.05</v>
      </c>
    </row>
    <row r="2293" spans="1:5" ht="27" customHeight="1">
      <c r="A2293" s="377" t="s">
        <v>2858</v>
      </c>
      <c r="B2293" s="377"/>
      <c r="C2293" s="381" t="s">
        <v>2859</v>
      </c>
      <c r="D2293" s="377" t="s">
        <v>20028</v>
      </c>
      <c r="E2293" s="401">
        <v>809.33</v>
      </c>
    </row>
    <row r="2294" spans="1:5" ht="27" customHeight="1">
      <c r="A2294" s="398">
        <v>8993</v>
      </c>
      <c r="B2294" s="399"/>
      <c r="C2294" s="382" t="s">
        <v>20480</v>
      </c>
      <c r="D2294" s="378"/>
      <c r="E2294" s="378"/>
    </row>
    <row r="2295" spans="1:5" ht="15.75" customHeight="1">
      <c r="A2295" s="377" t="s">
        <v>2738</v>
      </c>
      <c r="B2295" s="377"/>
      <c r="C2295" s="381" t="s">
        <v>2739</v>
      </c>
      <c r="D2295" s="377" t="s">
        <v>20028</v>
      </c>
      <c r="E2295" s="402">
        <v>1374.87</v>
      </c>
    </row>
    <row r="2296" spans="1:5" ht="27" customHeight="1">
      <c r="A2296" s="377" t="s">
        <v>2740</v>
      </c>
      <c r="B2296" s="377"/>
      <c r="C2296" s="381" t="s">
        <v>2741</v>
      </c>
      <c r="D2296" s="377" t="s">
        <v>20028</v>
      </c>
      <c r="E2296" s="401">
        <v>787.19</v>
      </c>
    </row>
    <row r="2297" spans="1:5" ht="15.75" customHeight="1">
      <c r="A2297" s="377" t="s">
        <v>2742</v>
      </c>
      <c r="B2297" s="377"/>
      <c r="C2297" s="381" t="s">
        <v>2743</v>
      </c>
      <c r="D2297" s="377" t="s">
        <v>20028</v>
      </c>
      <c r="E2297" s="401">
        <v>214.05</v>
      </c>
    </row>
    <row r="2298" spans="1:5" ht="15.75" customHeight="1">
      <c r="A2298" s="377" t="s">
        <v>2744</v>
      </c>
      <c r="B2298" s="377"/>
      <c r="C2298" s="381" t="s">
        <v>2745</v>
      </c>
      <c r="D2298" s="377" t="s">
        <v>20028</v>
      </c>
      <c r="E2298" s="401">
        <v>237.47</v>
      </c>
    </row>
    <row r="2299" spans="1:5" ht="27" customHeight="1">
      <c r="A2299" s="377" t="s">
        <v>2746</v>
      </c>
      <c r="B2299" s="377"/>
      <c r="C2299" s="381" t="s">
        <v>2747</v>
      </c>
      <c r="D2299" s="377" t="s">
        <v>20028</v>
      </c>
      <c r="E2299" s="401">
        <v>284.33</v>
      </c>
    </row>
    <row r="2300" spans="1:5" ht="27" customHeight="1">
      <c r="A2300" s="377" t="s">
        <v>2748</v>
      </c>
      <c r="B2300" s="377"/>
      <c r="C2300" s="381" t="s">
        <v>2749</v>
      </c>
      <c r="D2300" s="377" t="s">
        <v>20028</v>
      </c>
      <c r="E2300" s="401">
        <v>339.08</v>
      </c>
    </row>
    <row r="2301" spans="1:5" ht="85.5" customHeight="1">
      <c r="A2301" s="377" t="s">
        <v>2750</v>
      </c>
      <c r="B2301" s="377"/>
      <c r="C2301" s="381" t="s">
        <v>2751</v>
      </c>
      <c r="D2301" s="377" t="s">
        <v>20028</v>
      </c>
      <c r="E2301" s="401">
        <v>399.41</v>
      </c>
    </row>
    <row r="2302" spans="1:5" ht="72">
      <c r="A2302" s="377" t="s">
        <v>2752</v>
      </c>
      <c r="B2302" s="377"/>
      <c r="C2302" s="381" t="s">
        <v>2753</v>
      </c>
      <c r="D2302" s="377" t="s">
        <v>20028</v>
      </c>
      <c r="E2302" s="401">
        <v>459.74</v>
      </c>
    </row>
    <row r="2303" spans="1:5" ht="27" customHeight="1">
      <c r="A2303" s="377" t="s">
        <v>2754</v>
      </c>
      <c r="B2303" s="377"/>
      <c r="C2303" s="381" t="s">
        <v>2755</v>
      </c>
      <c r="D2303" s="377" t="s">
        <v>20028</v>
      </c>
      <c r="E2303" s="401">
        <v>680.13</v>
      </c>
    </row>
    <row r="2304" spans="1:5" ht="27" customHeight="1">
      <c r="A2304" s="377" t="s">
        <v>2756</v>
      </c>
      <c r="B2304" s="377"/>
      <c r="C2304" s="381" t="s">
        <v>2757</v>
      </c>
      <c r="D2304" s="377" t="s">
        <v>20028</v>
      </c>
      <c r="E2304" s="401">
        <v>457.38</v>
      </c>
    </row>
    <row r="2305" spans="1:5" ht="54.75" customHeight="1">
      <c r="A2305" s="377" t="s">
        <v>2758</v>
      </c>
      <c r="B2305" s="377"/>
      <c r="C2305" s="381" t="s">
        <v>2759</v>
      </c>
      <c r="D2305" s="377" t="s">
        <v>20028</v>
      </c>
      <c r="E2305" s="401">
        <v>531.62</v>
      </c>
    </row>
    <row r="2306" spans="1:5" ht="48.75" customHeight="1">
      <c r="A2306" s="377" t="s">
        <v>2760</v>
      </c>
      <c r="B2306" s="377"/>
      <c r="C2306" s="381" t="s">
        <v>2761</v>
      </c>
      <c r="D2306" s="377" t="s">
        <v>20028</v>
      </c>
      <c r="E2306" s="401">
        <v>858.21</v>
      </c>
    </row>
    <row r="2307" spans="1:5" ht="88.5" customHeight="1">
      <c r="A2307" s="377" t="s">
        <v>2762</v>
      </c>
      <c r="B2307" s="377"/>
      <c r="C2307" s="381" t="s">
        <v>2763</v>
      </c>
      <c r="D2307" s="377" t="s">
        <v>20028</v>
      </c>
      <c r="E2307" s="401">
        <v>592.39</v>
      </c>
    </row>
    <row r="2308" spans="1:5" ht="85.5" customHeight="1">
      <c r="A2308" s="377" t="s">
        <v>2764</v>
      </c>
      <c r="B2308" s="377"/>
      <c r="C2308" s="381" t="s">
        <v>2765</v>
      </c>
      <c r="D2308" s="377" t="s">
        <v>20028</v>
      </c>
      <c r="E2308" s="401">
        <v>680.99</v>
      </c>
    </row>
    <row r="2309" spans="1:5" ht="74.25" customHeight="1">
      <c r="A2309" s="377" t="s">
        <v>2766</v>
      </c>
      <c r="B2309" s="377"/>
      <c r="C2309" s="381" t="s">
        <v>2767</v>
      </c>
      <c r="D2309" s="377" t="s">
        <v>20028</v>
      </c>
      <c r="E2309" s="401">
        <v>769.59</v>
      </c>
    </row>
    <row r="2310" spans="1:5" ht="27" customHeight="1">
      <c r="A2310" s="377" t="s">
        <v>2768</v>
      </c>
      <c r="B2310" s="377"/>
      <c r="C2310" s="381" t="s">
        <v>2769</v>
      </c>
      <c r="D2310" s="377" t="s">
        <v>20028</v>
      </c>
      <c r="E2310" s="402">
        <v>1106.02</v>
      </c>
    </row>
    <row r="2311" spans="1:5" ht="27" customHeight="1">
      <c r="A2311" s="377" t="s">
        <v>2770</v>
      </c>
      <c r="B2311" s="377"/>
      <c r="C2311" s="381" t="s">
        <v>2771</v>
      </c>
      <c r="D2311" s="377" t="s">
        <v>20028</v>
      </c>
      <c r="E2311" s="401">
        <v>744.14</v>
      </c>
    </row>
    <row r="2312" spans="1:5" ht="15.75" customHeight="1">
      <c r="A2312" s="377" t="s">
        <v>2772</v>
      </c>
      <c r="B2312" s="377"/>
      <c r="C2312" s="381" t="s">
        <v>2773</v>
      </c>
      <c r="D2312" s="377" t="s">
        <v>20028</v>
      </c>
      <c r="E2312" s="401">
        <v>847.54</v>
      </c>
    </row>
    <row r="2313" spans="1:5" ht="15.75" customHeight="1">
      <c r="A2313" s="377" t="s">
        <v>2774</v>
      </c>
      <c r="B2313" s="377"/>
      <c r="C2313" s="381" t="s">
        <v>2775</v>
      </c>
      <c r="D2313" s="377" t="s">
        <v>20028</v>
      </c>
      <c r="E2313" s="401">
        <v>950.92</v>
      </c>
    </row>
    <row r="2314" spans="1:5" ht="15.75" customHeight="1">
      <c r="A2314" s="377" t="s">
        <v>2776</v>
      </c>
      <c r="B2314" s="377"/>
      <c r="C2314" s="381" t="s">
        <v>2777</v>
      </c>
      <c r="D2314" s="377" t="s">
        <v>20028</v>
      </c>
      <c r="E2314" s="402">
        <v>1268.45</v>
      </c>
    </row>
    <row r="2315" spans="1:5" ht="54" customHeight="1">
      <c r="A2315" s="377" t="s">
        <v>2778</v>
      </c>
      <c r="B2315" s="377"/>
      <c r="C2315" s="381" t="s">
        <v>2779</v>
      </c>
      <c r="D2315" s="377" t="s">
        <v>20028</v>
      </c>
      <c r="E2315" s="402">
        <v>1505.69</v>
      </c>
    </row>
    <row r="2316" spans="1:5" ht="81" customHeight="1">
      <c r="A2316" s="377" t="s">
        <v>2780</v>
      </c>
      <c r="B2316" s="377"/>
      <c r="C2316" s="381" t="s">
        <v>2781</v>
      </c>
      <c r="D2316" s="377" t="s">
        <v>20028</v>
      </c>
      <c r="E2316" s="401">
        <v>912.59</v>
      </c>
    </row>
    <row r="2317" spans="1:5" ht="67.5" customHeight="1">
      <c r="A2317" s="377" t="s">
        <v>2782</v>
      </c>
      <c r="B2317" s="377"/>
      <c r="C2317" s="381" t="s">
        <v>2783</v>
      </c>
      <c r="D2317" s="377" t="s">
        <v>20028</v>
      </c>
      <c r="E2317" s="402">
        <v>1031.21</v>
      </c>
    </row>
    <row r="2318" spans="1:5" ht="94.5" customHeight="1">
      <c r="A2318" s="377" t="s">
        <v>2784</v>
      </c>
      <c r="B2318" s="377"/>
      <c r="C2318" s="381" t="s">
        <v>2785</v>
      </c>
      <c r="D2318" s="377" t="s">
        <v>20028</v>
      </c>
      <c r="E2318" s="402">
        <v>1149.83</v>
      </c>
    </row>
    <row r="2319" spans="1:5" ht="67.5" customHeight="1">
      <c r="A2319" s="377" t="s">
        <v>2786</v>
      </c>
      <c r="B2319" s="377"/>
      <c r="C2319" s="381" t="s">
        <v>2787</v>
      </c>
      <c r="D2319" s="377" t="s">
        <v>20028</v>
      </c>
      <c r="E2319" s="402">
        <v>1500.63</v>
      </c>
    </row>
    <row r="2320" spans="1:5" ht="94.5" customHeight="1">
      <c r="A2320" s="377" t="s">
        <v>2788</v>
      </c>
      <c r="B2320" s="377"/>
      <c r="C2320" s="381" t="s">
        <v>2789</v>
      </c>
      <c r="D2320" s="377" t="s">
        <v>20028</v>
      </c>
      <c r="E2320" s="402">
        <v>1769.19</v>
      </c>
    </row>
    <row r="2321" spans="1:5" ht="15.75" customHeight="1">
      <c r="A2321" s="377" t="s">
        <v>2790</v>
      </c>
      <c r="B2321" s="377"/>
      <c r="C2321" s="381" t="s">
        <v>2791</v>
      </c>
      <c r="D2321" s="377" t="s">
        <v>20028</v>
      </c>
      <c r="E2321" s="402">
        <v>1232.05</v>
      </c>
    </row>
    <row r="2322" spans="1:5" ht="27" customHeight="1">
      <c r="A2322" s="377" t="s">
        <v>2792</v>
      </c>
      <c r="B2322" s="377"/>
      <c r="C2322" s="381" t="s">
        <v>2793</v>
      </c>
      <c r="D2322" s="377" t="s">
        <v>20028</v>
      </c>
      <c r="E2322" s="402">
        <v>1366.35</v>
      </c>
    </row>
    <row r="2323" spans="1:5" ht="27" customHeight="1">
      <c r="A2323" s="398">
        <v>8994</v>
      </c>
      <c r="B2323" s="399"/>
      <c r="C2323" s="382" t="s">
        <v>20481</v>
      </c>
      <c r="D2323" s="378"/>
      <c r="E2323" s="378"/>
    </row>
    <row r="2324" spans="1:5" ht="15.75" customHeight="1">
      <c r="A2324" s="377" t="s">
        <v>2734</v>
      </c>
      <c r="B2324" s="377"/>
      <c r="C2324" s="381" t="s">
        <v>3627</v>
      </c>
      <c r="D2324" s="377" t="s">
        <v>20028</v>
      </c>
      <c r="E2324" s="401">
        <v>816.49</v>
      </c>
    </row>
    <row r="2325" spans="1:5" ht="54" customHeight="1">
      <c r="A2325" s="377" t="s">
        <v>2735</v>
      </c>
      <c r="B2325" s="377"/>
      <c r="C2325" s="381" t="s">
        <v>3628</v>
      </c>
      <c r="D2325" s="377" t="s">
        <v>20028</v>
      </c>
      <c r="E2325" s="402">
        <v>1578.77</v>
      </c>
    </row>
    <row r="2326" spans="1:5" ht="15.75" customHeight="1">
      <c r="A2326" s="377" t="s">
        <v>2736</v>
      </c>
      <c r="B2326" s="377"/>
      <c r="C2326" s="381" t="s">
        <v>3629</v>
      </c>
      <c r="D2326" s="377" t="s">
        <v>20028</v>
      </c>
      <c r="E2326" s="401">
        <v>570.05999999999995</v>
      </c>
    </row>
    <row r="2327" spans="1:5" ht="27" customHeight="1">
      <c r="A2327" s="377" t="s">
        <v>2737</v>
      </c>
      <c r="B2327" s="377"/>
      <c r="C2327" s="381" t="s">
        <v>3630</v>
      </c>
      <c r="D2327" s="377" t="s">
        <v>20028</v>
      </c>
      <c r="E2327" s="401">
        <v>597.77</v>
      </c>
    </row>
    <row r="2328" spans="1:5" ht="27" customHeight="1">
      <c r="A2328" s="377" t="s">
        <v>20482</v>
      </c>
      <c r="B2328" s="377"/>
      <c r="C2328" s="381" t="s">
        <v>20483</v>
      </c>
      <c r="D2328" s="377" t="s">
        <v>20028</v>
      </c>
      <c r="E2328" s="403">
        <v>29295.58</v>
      </c>
    </row>
    <row r="2329" spans="1:5" ht="40.5" customHeight="1">
      <c r="A2329" s="398">
        <v>8995</v>
      </c>
      <c r="B2329" s="399"/>
      <c r="C2329" s="382" t="s">
        <v>20484</v>
      </c>
      <c r="D2329" s="378"/>
      <c r="E2329" s="378"/>
    </row>
    <row r="2330" spans="1:5" ht="15.75" customHeight="1">
      <c r="A2330" s="377" t="s">
        <v>66</v>
      </c>
      <c r="B2330" s="377"/>
      <c r="C2330" s="381" t="s">
        <v>2715</v>
      </c>
      <c r="D2330" s="377" t="s">
        <v>20028</v>
      </c>
      <c r="E2330" s="402">
        <v>2930.39</v>
      </c>
    </row>
    <row r="2331" spans="1:5" ht="40.5" customHeight="1">
      <c r="A2331" s="377" t="s">
        <v>2716</v>
      </c>
      <c r="B2331" s="377"/>
      <c r="C2331" s="381" t="s">
        <v>2717</v>
      </c>
      <c r="D2331" s="377" t="s">
        <v>20028</v>
      </c>
      <c r="E2331" s="402">
        <v>3387.97</v>
      </c>
    </row>
    <row r="2332" spans="1:5" ht="27" customHeight="1">
      <c r="A2332" s="377" t="s">
        <v>2718</v>
      </c>
      <c r="B2332" s="377"/>
      <c r="C2332" s="381" t="s">
        <v>2719</v>
      </c>
      <c r="D2332" s="377" t="s">
        <v>20028</v>
      </c>
      <c r="E2332" s="401">
        <v>821.69</v>
      </c>
    </row>
    <row r="2333" spans="1:5" ht="27" customHeight="1">
      <c r="A2333" s="377" t="s">
        <v>2720</v>
      </c>
      <c r="B2333" s="377"/>
      <c r="C2333" s="381" t="s">
        <v>2721</v>
      </c>
      <c r="D2333" s="377" t="s">
        <v>20028</v>
      </c>
      <c r="E2333" s="401">
        <v>787.27</v>
      </c>
    </row>
    <row r="2334" spans="1:5" ht="27" customHeight="1">
      <c r="A2334" s="377" t="s">
        <v>2722</v>
      </c>
      <c r="B2334" s="377"/>
      <c r="C2334" s="381" t="s">
        <v>2723</v>
      </c>
      <c r="D2334" s="377" t="s">
        <v>20028</v>
      </c>
      <c r="E2334" s="402">
        <v>1421.44</v>
      </c>
    </row>
    <row r="2335" spans="1:5" ht="15.75" customHeight="1">
      <c r="A2335" s="377" t="s">
        <v>2724</v>
      </c>
      <c r="B2335" s="377"/>
      <c r="C2335" s="381" t="s">
        <v>2725</v>
      </c>
      <c r="D2335" s="377" t="s">
        <v>20028</v>
      </c>
      <c r="E2335" s="402">
        <v>1212.03</v>
      </c>
    </row>
    <row r="2336" spans="1:5" ht="27" customHeight="1">
      <c r="A2336" s="377" t="s">
        <v>2726</v>
      </c>
      <c r="B2336" s="377"/>
      <c r="C2336" s="381" t="s">
        <v>2727</v>
      </c>
      <c r="D2336" s="377" t="s">
        <v>20028</v>
      </c>
      <c r="E2336" s="402">
        <v>2301.1999999999998</v>
      </c>
    </row>
    <row r="2337" spans="1:5" ht="15.75" customHeight="1">
      <c r="A2337" s="377" t="s">
        <v>2728</v>
      </c>
      <c r="B2337" s="377"/>
      <c r="C2337" s="381" t="s">
        <v>2729</v>
      </c>
      <c r="D2337" s="377" t="s">
        <v>20028</v>
      </c>
      <c r="E2337" s="402">
        <v>2749.63</v>
      </c>
    </row>
    <row r="2338" spans="1:5" ht="40.5" customHeight="1">
      <c r="A2338" s="377" t="s">
        <v>2730</v>
      </c>
      <c r="B2338" s="377"/>
      <c r="C2338" s="381" t="s">
        <v>2731</v>
      </c>
      <c r="D2338" s="377" t="s">
        <v>20028</v>
      </c>
      <c r="E2338" s="402">
        <v>1394.91</v>
      </c>
    </row>
    <row r="2339" spans="1:5" ht="27" customHeight="1">
      <c r="A2339" s="377" t="s">
        <v>2732</v>
      </c>
      <c r="B2339" s="377"/>
      <c r="C2339" s="381" t="s">
        <v>2733</v>
      </c>
      <c r="D2339" s="377" t="s">
        <v>20028</v>
      </c>
      <c r="E2339" s="402">
        <v>1539.05</v>
      </c>
    </row>
    <row r="2340" spans="1:5" ht="27" customHeight="1">
      <c r="A2340" s="398">
        <v>8996</v>
      </c>
      <c r="B2340" s="399"/>
      <c r="C2340" s="382" t="s">
        <v>20485</v>
      </c>
      <c r="D2340" s="378"/>
      <c r="E2340" s="378"/>
    </row>
    <row r="2341" spans="1:5" ht="27" customHeight="1">
      <c r="A2341" s="377" t="s">
        <v>3489</v>
      </c>
      <c r="B2341" s="377"/>
      <c r="C2341" s="381" t="s">
        <v>3490</v>
      </c>
      <c r="D2341" s="377" t="s">
        <v>157</v>
      </c>
      <c r="E2341" s="400">
        <v>88.88</v>
      </c>
    </row>
    <row r="2342" spans="1:5" ht="15.75" customHeight="1">
      <c r="A2342" s="377" t="s">
        <v>3491</v>
      </c>
      <c r="B2342" s="377"/>
      <c r="C2342" s="381" t="s">
        <v>3492</v>
      </c>
      <c r="D2342" s="377" t="s">
        <v>20028</v>
      </c>
      <c r="E2342" s="400">
        <v>75.989999999999995</v>
      </c>
    </row>
    <row r="2343" spans="1:5" ht="27" customHeight="1">
      <c r="A2343" s="377" t="s">
        <v>3493</v>
      </c>
      <c r="B2343" s="377"/>
      <c r="C2343" s="381" t="s">
        <v>3494</v>
      </c>
      <c r="D2343" s="377" t="s">
        <v>20028</v>
      </c>
      <c r="E2343" s="401">
        <v>102.41</v>
      </c>
    </row>
    <row r="2344" spans="1:5" ht="27" customHeight="1">
      <c r="A2344" s="377" t="s">
        <v>3495</v>
      </c>
      <c r="B2344" s="377"/>
      <c r="C2344" s="381" t="s">
        <v>3496</v>
      </c>
      <c r="D2344" s="377" t="s">
        <v>20028</v>
      </c>
      <c r="E2344" s="401">
        <v>154.1</v>
      </c>
    </row>
    <row r="2345" spans="1:5" ht="27" customHeight="1">
      <c r="A2345" s="377" t="s">
        <v>3497</v>
      </c>
      <c r="B2345" s="377"/>
      <c r="C2345" s="381" t="s">
        <v>20486</v>
      </c>
      <c r="D2345" s="377" t="s">
        <v>20028</v>
      </c>
      <c r="E2345" s="400">
        <v>42.08</v>
      </c>
    </row>
    <row r="2346" spans="1:5" ht="27" customHeight="1">
      <c r="A2346" s="377" t="s">
        <v>3498</v>
      </c>
      <c r="B2346" s="377"/>
      <c r="C2346" s="381" t="s">
        <v>3499</v>
      </c>
      <c r="D2346" s="377" t="s">
        <v>20028</v>
      </c>
      <c r="E2346" s="401">
        <v>121.83</v>
      </c>
    </row>
    <row r="2347" spans="1:5" ht="15.75" customHeight="1">
      <c r="A2347" s="377" t="s">
        <v>76</v>
      </c>
      <c r="B2347" s="377"/>
      <c r="C2347" s="381" t="s">
        <v>3500</v>
      </c>
      <c r="D2347" s="377" t="s">
        <v>20028</v>
      </c>
      <c r="E2347" s="400">
        <v>33.19</v>
      </c>
    </row>
    <row r="2348" spans="1:5" ht="40.5" customHeight="1">
      <c r="A2348" s="398">
        <v>8997</v>
      </c>
      <c r="B2348" s="399"/>
      <c r="C2348" s="382" t="s">
        <v>20487</v>
      </c>
      <c r="D2348" s="378"/>
      <c r="E2348" s="378"/>
    </row>
    <row r="2349" spans="1:5" ht="54" customHeight="1">
      <c r="A2349" s="377" t="s">
        <v>194</v>
      </c>
      <c r="B2349" s="377"/>
      <c r="C2349" s="381" t="s">
        <v>195</v>
      </c>
      <c r="D2349" s="377" t="s">
        <v>139</v>
      </c>
      <c r="E2349" s="401">
        <v>152.04</v>
      </c>
    </row>
    <row r="2350" spans="1:5" ht="54" customHeight="1">
      <c r="A2350" s="377" t="s">
        <v>196</v>
      </c>
      <c r="B2350" s="377"/>
      <c r="C2350" s="381" t="s">
        <v>197</v>
      </c>
      <c r="D2350" s="377" t="s">
        <v>139</v>
      </c>
      <c r="E2350" s="401">
        <v>194.98</v>
      </c>
    </row>
    <row r="2351" spans="1:5" ht="15.75" customHeight="1">
      <c r="A2351" s="377" t="s">
        <v>208</v>
      </c>
      <c r="B2351" s="377"/>
      <c r="C2351" s="381" t="s">
        <v>209</v>
      </c>
      <c r="D2351" s="377" t="s">
        <v>157</v>
      </c>
      <c r="E2351" s="401">
        <v>784.54</v>
      </c>
    </row>
    <row r="2352" spans="1:5" ht="67.5" customHeight="1">
      <c r="A2352" s="377" t="s">
        <v>210</v>
      </c>
      <c r="B2352" s="377"/>
      <c r="C2352" s="381" t="s">
        <v>211</v>
      </c>
      <c r="D2352" s="377" t="s">
        <v>157</v>
      </c>
      <c r="E2352" s="401">
        <v>829.08</v>
      </c>
    </row>
    <row r="2353" spans="1:5" ht="67.5" customHeight="1">
      <c r="A2353" s="398">
        <v>8998</v>
      </c>
      <c r="B2353" s="399"/>
      <c r="C2353" s="382" t="s">
        <v>20488</v>
      </c>
      <c r="D2353" s="378"/>
      <c r="E2353" s="378"/>
    </row>
    <row r="2354" spans="1:5" ht="67.5" customHeight="1">
      <c r="A2354" s="377" t="s">
        <v>198</v>
      </c>
      <c r="B2354" s="377"/>
      <c r="C2354" s="381" t="s">
        <v>199</v>
      </c>
      <c r="D2354" s="377" t="s">
        <v>157</v>
      </c>
      <c r="E2354" s="402">
        <v>4563.63</v>
      </c>
    </row>
    <row r="2355" spans="1:5" ht="67.5" customHeight="1">
      <c r="A2355" s="377" t="s">
        <v>200</v>
      </c>
      <c r="B2355" s="377"/>
      <c r="C2355" s="381" t="s">
        <v>201</v>
      </c>
      <c r="D2355" s="377" t="s">
        <v>157</v>
      </c>
      <c r="E2355" s="402">
        <v>1528.49</v>
      </c>
    </row>
    <row r="2356" spans="1:5" ht="67.5" customHeight="1">
      <c r="A2356" s="377" t="s">
        <v>202</v>
      </c>
      <c r="B2356" s="377"/>
      <c r="C2356" s="381" t="s">
        <v>203</v>
      </c>
      <c r="D2356" s="377" t="s">
        <v>157</v>
      </c>
      <c r="E2356" s="402">
        <v>2178.89</v>
      </c>
    </row>
    <row r="2357" spans="1:5" ht="67.5" customHeight="1">
      <c r="A2357" s="377" t="s">
        <v>204</v>
      </c>
      <c r="B2357" s="377"/>
      <c r="C2357" s="381" t="s">
        <v>205</v>
      </c>
      <c r="D2357" s="377" t="s">
        <v>157</v>
      </c>
      <c r="E2357" s="402">
        <v>2507.56</v>
      </c>
    </row>
    <row r="2358" spans="1:5" ht="67.5" customHeight="1">
      <c r="A2358" s="377" t="s">
        <v>206</v>
      </c>
      <c r="B2358" s="377"/>
      <c r="C2358" s="381" t="s">
        <v>207</v>
      </c>
      <c r="D2358" s="377" t="s">
        <v>157</v>
      </c>
      <c r="E2358" s="402">
        <v>2844.99</v>
      </c>
    </row>
    <row r="2359" spans="1:5" ht="67.5" customHeight="1">
      <c r="A2359" s="398">
        <v>8686</v>
      </c>
      <c r="B2359" s="399"/>
      <c r="C2359" s="382" t="s">
        <v>151</v>
      </c>
      <c r="D2359" s="378"/>
      <c r="E2359" s="378"/>
    </row>
    <row r="2360" spans="1:5" ht="54" customHeight="1">
      <c r="A2360" s="398">
        <v>9000</v>
      </c>
      <c r="B2360" s="399"/>
      <c r="C2360" s="382" t="s">
        <v>20489</v>
      </c>
      <c r="D2360" s="378"/>
      <c r="E2360" s="378"/>
    </row>
    <row r="2361" spans="1:5" ht="54" customHeight="1">
      <c r="A2361" s="377" t="s">
        <v>1059</v>
      </c>
      <c r="B2361" s="377"/>
      <c r="C2361" s="381" t="s">
        <v>1060</v>
      </c>
      <c r="D2361" s="377" t="s">
        <v>139</v>
      </c>
      <c r="E2361" s="400">
        <v>61.85</v>
      </c>
    </row>
    <row r="2362" spans="1:5" ht="40.5" customHeight="1">
      <c r="A2362" s="377" t="s">
        <v>121</v>
      </c>
      <c r="B2362" s="377"/>
      <c r="C2362" s="381" t="s">
        <v>1061</v>
      </c>
      <c r="D2362" s="377" t="s">
        <v>139</v>
      </c>
      <c r="E2362" s="400">
        <v>82.73</v>
      </c>
    </row>
    <row r="2363" spans="1:5" ht="27" customHeight="1">
      <c r="A2363" s="377" t="s">
        <v>1062</v>
      </c>
      <c r="B2363" s="377"/>
      <c r="C2363" s="381" t="s">
        <v>1063</v>
      </c>
      <c r="D2363" s="377" t="s">
        <v>139</v>
      </c>
      <c r="E2363" s="401">
        <v>111.87</v>
      </c>
    </row>
    <row r="2364" spans="1:5" ht="54" customHeight="1">
      <c r="A2364" s="377" t="s">
        <v>1064</v>
      </c>
      <c r="B2364" s="377"/>
      <c r="C2364" s="381" t="s">
        <v>1065</v>
      </c>
      <c r="D2364" s="377" t="s">
        <v>139</v>
      </c>
      <c r="E2364" s="401">
        <v>140.08000000000001</v>
      </c>
    </row>
    <row r="2365" spans="1:5" ht="54" customHeight="1">
      <c r="A2365" s="377" t="s">
        <v>1066</v>
      </c>
      <c r="B2365" s="377"/>
      <c r="C2365" s="381" t="s">
        <v>20490</v>
      </c>
      <c r="D2365" s="377" t="s">
        <v>139</v>
      </c>
      <c r="E2365" s="400">
        <v>27.89</v>
      </c>
    </row>
    <row r="2366" spans="1:5" ht="15.75" customHeight="1">
      <c r="A2366" s="398">
        <v>9001</v>
      </c>
      <c r="B2366" s="399"/>
      <c r="C2366" s="382" t="s">
        <v>20491</v>
      </c>
      <c r="D2366" s="378"/>
      <c r="E2366" s="378"/>
    </row>
    <row r="2367" spans="1:5" ht="15.75" customHeight="1">
      <c r="A2367" s="377" t="s">
        <v>1016</v>
      </c>
      <c r="B2367" s="377"/>
      <c r="C2367" s="381" t="s">
        <v>1017</v>
      </c>
      <c r="D2367" s="377" t="s">
        <v>139</v>
      </c>
      <c r="E2367" s="400">
        <v>58.38</v>
      </c>
    </row>
    <row r="2368" spans="1:5" ht="27" customHeight="1">
      <c r="A2368" s="377" t="s">
        <v>1018</v>
      </c>
      <c r="B2368" s="377"/>
      <c r="C2368" s="381" t="s">
        <v>1019</v>
      </c>
      <c r="D2368" s="377" t="s">
        <v>139</v>
      </c>
      <c r="E2368" s="401">
        <v>107.64</v>
      </c>
    </row>
    <row r="2369" spans="1:5" ht="27" customHeight="1">
      <c r="A2369" s="377" t="s">
        <v>1020</v>
      </c>
      <c r="B2369" s="377"/>
      <c r="C2369" s="381" t="s">
        <v>1021</v>
      </c>
      <c r="D2369" s="377" t="s">
        <v>139</v>
      </c>
      <c r="E2369" s="400">
        <v>75.27</v>
      </c>
    </row>
    <row r="2370" spans="1:5" ht="15.75" customHeight="1">
      <c r="A2370" s="377" t="s">
        <v>1022</v>
      </c>
      <c r="B2370" s="377"/>
      <c r="C2370" s="381" t="s">
        <v>1023</v>
      </c>
      <c r="D2370" s="377" t="s">
        <v>139</v>
      </c>
      <c r="E2370" s="401">
        <v>132.47</v>
      </c>
    </row>
    <row r="2371" spans="1:5" ht="54" customHeight="1">
      <c r="A2371" s="377" t="s">
        <v>1024</v>
      </c>
      <c r="B2371" s="377"/>
      <c r="C2371" s="381" t="s">
        <v>1025</v>
      </c>
      <c r="D2371" s="377" t="s">
        <v>139</v>
      </c>
      <c r="E2371" s="401">
        <v>293.25</v>
      </c>
    </row>
    <row r="2372" spans="1:5" ht="27" customHeight="1">
      <c r="A2372" s="377" t="s">
        <v>1026</v>
      </c>
      <c r="B2372" s="377"/>
      <c r="C2372" s="381" t="s">
        <v>20492</v>
      </c>
      <c r="D2372" s="377" t="s">
        <v>139</v>
      </c>
      <c r="E2372" s="401">
        <v>141.32</v>
      </c>
    </row>
    <row r="2373" spans="1:5" ht="27" customHeight="1">
      <c r="A2373" s="377" t="s">
        <v>1027</v>
      </c>
      <c r="B2373" s="377"/>
      <c r="C2373" s="381" t="s">
        <v>1028</v>
      </c>
      <c r="D2373" s="377" t="s">
        <v>139</v>
      </c>
      <c r="E2373" s="401">
        <v>100.14</v>
      </c>
    </row>
    <row r="2374" spans="1:5" ht="27" customHeight="1">
      <c r="A2374" s="377" t="s">
        <v>1029</v>
      </c>
      <c r="B2374" s="377"/>
      <c r="C2374" s="381" t="s">
        <v>1030</v>
      </c>
      <c r="D2374" s="377" t="s">
        <v>139</v>
      </c>
      <c r="E2374" s="401">
        <v>366.39</v>
      </c>
    </row>
    <row r="2375" spans="1:5" ht="27" customHeight="1">
      <c r="A2375" s="377" t="s">
        <v>1031</v>
      </c>
      <c r="B2375" s="377"/>
      <c r="C2375" s="381" t="s">
        <v>1032</v>
      </c>
      <c r="D2375" s="377" t="s">
        <v>139</v>
      </c>
      <c r="E2375" s="401">
        <v>214.46</v>
      </c>
    </row>
    <row r="2376" spans="1:5" ht="54" customHeight="1">
      <c r="A2376" s="377" t="s">
        <v>1033</v>
      </c>
      <c r="B2376" s="377"/>
      <c r="C2376" s="381" t="s">
        <v>1034</v>
      </c>
      <c r="D2376" s="377" t="s">
        <v>139</v>
      </c>
      <c r="E2376" s="401">
        <v>418.09</v>
      </c>
    </row>
    <row r="2377" spans="1:5" ht="27" customHeight="1">
      <c r="A2377" s="377" t="s">
        <v>1035</v>
      </c>
      <c r="B2377" s="377"/>
      <c r="C2377" s="381" t="s">
        <v>1036</v>
      </c>
      <c r="D2377" s="377" t="s">
        <v>139</v>
      </c>
      <c r="E2377" s="401">
        <v>303.76</v>
      </c>
    </row>
    <row r="2378" spans="1:5" ht="94.5" customHeight="1">
      <c r="A2378" s="377" t="s">
        <v>1037</v>
      </c>
      <c r="B2378" s="377"/>
      <c r="C2378" s="381" t="s">
        <v>1038</v>
      </c>
      <c r="D2378" s="377" t="s">
        <v>139</v>
      </c>
      <c r="E2378" s="401">
        <v>151.83000000000001</v>
      </c>
    </row>
    <row r="2379" spans="1:5" ht="54" customHeight="1">
      <c r="A2379" s="377" t="s">
        <v>1039</v>
      </c>
      <c r="B2379" s="377"/>
      <c r="C2379" s="381" t="s">
        <v>1040</v>
      </c>
      <c r="D2379" s="377" t="s">
        <v>139</v>
      </c>
      <c r="E2379" s="401">
        <v>110.65</v>
      </c>
    </row>
    <row r="2380" spans="1:5" ht="54" customHeight="1">
      <c r="A2380" s="377" t="s">
        <v>1041</v>
      </c>
      <c r="B2380" s="377"/>
      <c r="C2380" s="381" t="s">
        <v>1042</v>
      </c>
      <c r="D2380" s="377" t="s">
        <v>139</v>
      </c>
      <c r="E2380" s="401">
        <v>376.89</v>
      </c>
    </row>
    <row r="2381" spans="1:5" ht="54" customHeight="1">
      <c r="A2381" s="377" t="s">
        <v>1043</v>
      </c>
      <c r="B2381" s="377"/>
      <c r="C2381" s="381" t="s">
        <v>1044</v>
      </c>
      <c r="D2381" s="377" t="s">
        <v>139</v>
      </c>
      <c r="E2381" s="401">
        <v>224.96</v>
      </c>
    </row>
    <row r="2382" spans="1:5" ht="27" customHeight="1">
      <c r="A2382" s="377" t="s">
        <v>1045</v>
      </c>
      <c r="B2382" s="377"/>
      <c r="C2382" s="381" t="s">
        <v>1046</v>
      </c>
      <c r="D2382" s="377" t="s">
        <v>139</v>
      </c>
      <c r="E2382" s="401">
        <v>183.78</v>
      </c>
    </row>
    <row r="2383" spans="1:5" ht="27" customHeight="1">
      <c r="A2383" s="377" t="s">
        <v>1047</v>
      </c>
      <c r="B2383" s="377"/>
      <c r="C2383" s="381" t="s">
        <v>1048</v>
      </c>
      <c r="D2383" s="377" t="s">
        <v>139</v>
      </c>
      <c r="E2383" s="401">
        <v>239.11</v>
      </c>
    </row>
    <row r="2384" spans="1:5" ht="30" customHeight="1">
      <c r="A2384" s="377" t="s">
        <v>1049</v>
      </c>
      <c r="B2384" s="377"/>
      <c r="C2384" s="381" t="s">
        <v>1050</v>
      </c>
      <c r="D2384" s="377" t="s">
        <v>139</v>
      </c>
      <c r="E2384" s="401">
        <v>322.57</v>
      </c>
    </row>
    <row r="2385" spans="1:5" ht="27" customHeight="1">
      <c r="A2385" s="377" t="s">
        <v>1051</v>
      </c>
      <c r="B2385" s="377"/>
      <c r="C2385" s="381" t="s">
        <v>1052</v>
      </c>
      <c r="D2385" s="377" t="s">
        <v>139</v>
      </c>
      <c r="E2385" s="401">
        <v>385.17</v>
      </c>
    </row>
    <row r="2386" spans="1:5" ht="27" customHeight="1">
      <c r="A2386" s="377" t="s">
        <v>1053</v>
      </c>
      <c r="B2386" s="377"/>
      <c r="C2386" s="381" t="s">
        <v>1054</v>
      </c>
      <c r="D2386" s="377" t="s">
        <v>139</v>
      </c>
      <c r="E2386" s="401">
        <v>520.55999999999995</v>
      </c>
    </row>
    <row r="2387" spans="1:5" ht="27" customHeight="1">
      <c r="A2387" s="377" t="s">
        <v>1055</v>
      </c>
      <c r="B2387" s="377"/>
      <c r="C2387" s="381" t="s">
        <v>1056</v>
      </c>
      <c r="D2387" s="377" t="s">
        <v>139</v>
      </c>
      <c r="E2387" s="401">
        <v>733.22</v>
      </c>
    </row>
    <row r="2388" spans="1:5" ht="27" customHeight="1">
      <c r="A2388" s="377" t="s">
        <v>1057</v>
      </c>
      <c r="B2388" s="377"/>
      <c r="C2388" s="381" t="s">
        <v>1058</v>
      </c>
      <c r="D2388" s="377" t="s">
        <v>139</v>
      </c>
      <c r="E2388" s="401">
        <v>924.63</v>
      </c>
    </row>
    <row r="2389" spans="1:5" ht="27" customHeight="1">
      <c r="A2389" s="398">
        <v>9002</v>
      </c>
      <c r="B2389" s="399"/>
      <c r="C2389" s="382" t="s">
        <v>20493</v>
      </c>
      <c r="D2389" s="378"/>
      <c r="E2389" s="378"/>
    </row>
    <row r="2390" spans="1:5" ht="40.5" customHeight="1">
      <c r="A2390" s="377" t="s">
        <v>153</v>
      </c>
      <c r="B2390" s="377"/>
      <c r="C2390" s="381" t="s">
        <v>1132</v>
      </c>
      <c r="D2390" s="377" t="s">
        <v>139</v>
      </c>
      <c r="E2390" s="400">
        <v>43.97</v>
      </c>
    </row>
    <row r="2391" spans="1:5" ht="40.5" customHeight="1">
      <c r="A2391" s="377" t="s">
        <v>154</v>
      </c>
      <c r="B2391" s="377"/>
      <c r="C2391" s="381" t="s">
        <v>1133</v>
      </c>
      <c r="D2391" s="377" t="s">
        <v>139</v>
      </c>
      <c r="E2391" s="400">
        <v>72.03</v>
      </c>
    </row>
    <row r="2392" spans="1:5" ht="40.5" customHeight="1">
      <c r="A2392" s="377" t="s">
        <v>155</v>
      </c>
      <c r="B2392" s="377"/>
      <c r="C2392" s="381" t="s">
        <v>1134</v>
      </c>
      <c r="D2392" s="377" t="s">
        <v>139</v>
      </c>
      <c r="E2392" s="401">
        <v>160.18</v>
      </c>
    </row>
    <row r="2393" spans="1:5" ht="27" customHeight="1">
      <c r="A2393" s="377" t="s">
        <v>1135</v>
      </c>
      <c r="B2393" s="377"/>
      <c r="C2393" s="381" t="s">
        <v>1136</v>
      </c>
      <c r="D2393" s="377" t="s">
        <v>139</v>
      </c>
      <c r="E2393" s="400">
        <v>29.58</v>
      </c>
    </row>
    <row r="2394" spans="1:5" ht="27" customHeight="1">
      <c r="A2394" s="377" t="s">
        <v>1137</v>
      </c>
      <c r="B2394" s="377"/>
      <c r="C2394" s="381" t="s">
        <v>1138</v>
      </c>
      <c r="D2394" s="377" t="s">
        <v>139</v>
      </c>
      <c r="E2394" s="400">
        <v>40.07</v>
      </c>
    </row>
    <row r="2395" spans="1:5" ht="27" customHeight="1">
      <c r="A2395" s="398">
        <v>9003</v>
      </c>
      <c r="B2395" s="399"/>
      <c r="C2395" s="382" t="s">
        <v>20494</v>
      </c>
      <c r="D2395" s="378"/>
      <c r="E2395" s="378"/>
    </row>
    <row r="2396" spans="1:5" ht="27" customHeight="1">
      <c r="A2396" s="377" t="s">
        <v>1126</v>
      </c>
      <c r="B2396" s="377"/>
      <c r="C2396" s="381" t="s">
        <v>1127</v>
      </c>
      <c r="D2396" s="377" t="s">
        <v>139</v>
      </c>
      <c r="E2396" s="400">
        <v>18.73</v>
      </c>
    </row>
    <row r="2397" spans="1:5" ht="15.75" customHeight="1">
      <c r="A2397" s="377" t="s">
        <v>1128</v>
      </c>
      <c r="B2397" s="377"/>
      <c r="C2397" s="381" t="s">
        <v>1129</v>
      </c>
      <c r="D2397" s="377" t="s">
        <v>139</v>
      </c>
      <c r="E2397" s="400">
        <v>13.43</v>
      </c>
    </row>
    <row r="2398" spans="1:5" ht="15.75" customHeight="1">
      <c r="A2398" s="377" t="s">
        <v>1130</v>
      </c>
      <c r="B2398" s="377"/>
      <c r="C2398" s="381" t="s">
        <v>1131</v>
      </c>
      <c r="D2398" s="377" t="s">
        <v>139</v>
      </c>
      <c r="E2398" s="400">
        <v>22.01</v>
      </c>
    </row>
    <row r="2399" spans="1:5" ht="15.75" customHeight="1">
      <c r="A2399" s="398">
        <v>9004</v>
      </c>
      <c r="B2399" s="399"/>
      <c r="C2399" s="382" t="s">
        <v>20495</v>
      </c>
      <c r="D2399" s="378"/>
      <c r="E2399" s="378"/>
    </row>
    <row r="2400" spans="1:5" ht="15.75" customHeight="1">
      <c r="A2400" s="377" t="s">
        <v>1207</v>
      </c>
      <c r="B2400" s="377"/>
      <c r="C2400" s="381" t="s">
        <v>20496</v>
      </c>
      <c r="D2400" s="377" t="s">
        <v>139</v>
      </c>
      <c r="E2400" s="400">
        <v>48.94</v>
      </c>
    </row>
    <row r="2401" spans="1:5" ht="15.75" customHeight="1">
      <c r="A2401" s="377" t="s">
        <v>1122</v>
      </c>
      <c r="B2401" s="377"/>
      <c r="C2401" s="381" t="s">
        <v>20497</v>
      </c>
      <c r="D2401" s="377" t="s">
        <v>139</v>
      </c>
      <c r="E2401" s="400">
        <v>62.86</v>
      </c>
    </row>
    <row r="2402" spans="1:5" ht="15.75" customHeight="1">
      <c r="A2402" s="377" t="s">
        <v>1123</v>
      </c>
      <c r="B2402" s="377"/>
      <c r="C2402" s="381" t="s">
        <v>20498</v>
      </c>
      <c r="D2402" s="377" t="s">
        <v>139</v>
      </c>
      <c r="E2402" s="400">
        <v>85.88</v>
      </c>
    </row>
    <row r="2403" spans="1:5" ht="40.5" customHeight="1">
      <c r="A2403" s="377" t="s">
        <v>1124</v>
      </c>
      <c r="B2403" s="377"/>
      <c r="C2403" s="381" t="s">
        <v>20499</v>
      </c>
      <c r="D2403" s="377" t="s">
        <v>139</v>
      </c>
      <c r="E2403" s="400">
        <v>97.55</v>
      </c>
    </row>
    <row r="2404" spans="1:5" ht="40.5" customHeight="1">
      <c r="A2404" s="377" t="s">
        <v>1125</v>
      </c>
      <c r="B2404" s="377"/>
      <c r="C2404" s="381" t="s">
        <v>20500</v>
      </c>
      <c r="D2404" s="377" t="s">
        <v>139</v>
      </c>
      <c r="E2404" s="401">
        <v>121.01</v>
      </c>
    </row>
    <row r="2405" spans="1:5" ht="27" customHeight="1">
      <c r="A2405" s="398">
        <v>9005</v>
      </c>
      <c r="B2405" s="399"/>
      <c r="C2405" s="382" t="s">
        <v>20501</v>
      </c>
      <c r="D2405" s="378"/>
      <c r="E2405" s="378"/>
    </row>
    <row r="2406" spans="1:5" ht="27" customHeight="1">
      <c r="A2406" s="377" t="s">
        <v>1115</v>
      </c>
      <c r="B2406" s="377"/>
      <c r="C2406" s="381" t="s">
        <v>20502</v>
      </c>
      <c r="D2406" s="377" t="s">
        <v>139</v>
      </c>
      <c r="E2406" s="401">
        <v>422.25</v>
      </c>
    </row>
    <row r="2407" spans="1:5" ht="40.5" customHeight="1">
      <c r="A2407" s="377" t="s">
        <v>1116</v>
      </c>
      <c r="B2407" s="377"/>
      <c r="C2407" s="381" t="s">
        <v>20503</v>
      </c>
      <c r="D2407" s="377" t="s">
        <v>139</v>
      </c>
      <c r="E2407" s="401">
        <v>612.35</v>
      </c>
    </row>
    <row r="2408" spans="1:5" ht="27" customHeight="1">
      <c r="A2408" s="377" t="s">
        <v>1117</v>
      </c>
      <c r="B2408" s="377"/>
      <c r="C2408" s="381" t="s">
        <v>20504</v>
      </c>
      <c r="D2408" s="377" t="s">
        <v>139</v>
      </c>
      <c r="E2408" s="401">
        <v>856.6</v>
      </c>
    </row>
    <row r="2409" spans="1:5" ht="27" customHeight="1">
      <c r="A2409" s="377" t="s">
        <v>1118</v>
      </c>
      <c r="B2409" s="377"/>
      <c r="C2409" s="381" t="s">
        <v>20505</v>
      </c>
      <c r="D2409" s="377" t="s">
        <v>139</v>
      </c>
      <c r="E2409" s="401">
        <v>113.79</v>
      </c>
    </row>
    <row r="2410" spans="1:5" ht="40.5" customHeight="1">
      <c r="A2410" s="377" t="s">
        <v>1119</v>
      </c>
      <c r="B2410" s="377"/>
      <c r="C2410" s="381" t="s">
        <v>20506</v>
      </c>
      <c r="D2410" s="377" t="s">
        <v>139</v>
      </c>
      <c r="E2410" s="401">
        <v>135.1</v>
      </c>
    </row>
    <row r="2411" spans="1:5" ht="27" customHeight="1">
      <c r="A2411" s="377" t="s">
        <v>1120</v>
      </c>
      <c r="B2411" s="377"/>
      <c r="C2411" s="381" t="s">
        <v>20507</v>
      </c>
      <c r="D2411" s="377" t="s">
        <v>139</v>
      </c>
      <c r="E2411" s="401">
        <v>173.12</v>
      </c>
    </row>
    <row r="2412" spans="1:5" ht="15.75" customHeight="1">
      <c r="A2412" s="377" t="s">
        <v>1121</v>
      </c>
      <c r="B2412" s="377"/>
      <c r="C2412" s="381" t="s">
        <v>20508</v>
      </c>
      <c r="D2412" s="377" t="s">
        <v>139</v>
      </c>
      <c r="E2412" s="401">
        <v>284.58999999999997</v>
      </c>
    </row>
    <row r="2413" spans="1:5" ht="27" customHeight="1">
      <c r="A2413" s="398">
        <v>9006</v>
      </c>
      <c r="B2413" s="399"/>
      <c r="C2413" s="382" t="s">
        <v>20509</v>
      </c>
      <c r="D2413" s="378"/>
      <c r="E2413" s="378"/>
    </row>
    <row r="2414" spans="1:5" ht="27" customHeight="1">
      <c r="A2414" s="377" t="s">
        <v>923</v>
      </c>
      <c r="B2414" s="377"/>
      <c r="C2414" s="381" t="s">
        <v>924</v>
      </c>
      <c r="D2414" s="377" t="s">
        <v>139</v>
      </c>
      <c r="E2414" s="402">
        <v>6908.2</v>
      </c>
    </row>
    <row r="2415" spans="1:5" ht="27" customHeight="1">
      <c r="A2415" s="377" t="s">
        <v>925</v>
      </c>
      <c r="B2415" s="377"/>
      <c r="C2415" s="381" t="s">
        <v>926</v>
      </c>
      <c r="D2415" s="377" t="s">
        <v>139</v>
      </c>
      <c r="E2415" s="402">
        <v>7178.31</v>
      </c>
    </row>
    <row r="2416" spans="1:5" s="371" customFormat="1" ht="40.5" customHeight="1">
      <c r="A2416" s="377" t="s">
        <v>927</v>
      </c>
      <c r="B2416" s="377"/>
      <c r="C2416" s="381" t="s">
        <v>928</v>
      </c>
      <c r="D2416" s="377" t="s">
        <v>139</v>
      </c>
      <c r="E2416" s="402">
        <v>7447.76</v>
      </c>
    </row>
    <row r="2417" spans="1:5" s="371" customFormat="1" ht="40.5" customHeight="1">
      <c r="A2417" s="377" t="s">
        <v>929</v>
      </c>
      <c r="B2417" s="377"/>
      <c r="C2417" s="381" t="s">
        <v>930</v>
      </c>
      <c r="D2417" s="377" t="s">
        <v>139</v>
      </c>
      <c r="E2417" s="402">
        <v>7723.19</v>
      </c>
    </row>
    <row r="2418" spans="1:5" s="371" customFormat="1" ht="27" customHeight="1">
      <c r="A2418" s="377" t="s">
        <v>931</v>
      </c>
      <c r="B2418" s="377"/>
      <c r="C2418" s="381" t="s">
        <v>932</v>
      </c>
      <c r="D2418" s="377" t="s">
        <v>139</v>
      </c>
      <c r="E2418" s="403">
        <v>11253.45</v>
      </c>
    </row>
    <row r="2419" spans="1:5" s="371" customFormat="1" ht="27" customHeight="1">
      <c r="A2419" s="377" t="s">
        <v>933</v>
      </c>
      <c r="B2419" s="377"/>
      <c r="C2419" s="381" t="s">
        <v>934</v>
      </c>
      <c r="D2419" s="377" t="s">
        <v>139</v>
      </c>
      <c r="E2419" s="403">
        <v>11602.13</v>
      </c>
    </row>
    <row r="2420" spans="1:5" s="371" customFormat="1" ht="27" customHeight="1">
      <c r="A2420" s="377" t="s">
        <v>935</v>
      </c>
      <c r="B2420" s="377"/>
      <c r="C2420" s="381" t="s">
        <v>936</v>
      </c>
      <c r="D2420" s="377" t="s">
        <v>139</v>
      </c>
      <c r="E2420" s="403">
        <v>11938.88</v>
      </c>
    </row>
    <row r="2421" spans="1:5" ht="15.75" customHeight="1">
      <c r="A2421" s="377" t="s">
        <v>937</v>
      </c>
      <c r="B2421" s="377"/>
      <c r="C2421" s="381" t="s">
        <v>938</v>
      </c>
      <c r="D2421" s="377" t="s">
        <v>139</v>
      </c>
      <c r="E2421" s="403">
        <v>12310.66</v>
      </c>
    </row>
    <row r="2422" spans="1:5" s="371" customFormat="1" ht="45" customHeight="1">
      <c r="A2422" s="377" t="s">
        <v>939</v>
      </c>
      <c r="B2422" s="377"/>
      <c r="C2422" s="381" t="s">
        <v>940</v>
      </c>
      <c r="D2422" s="377" t="s">
        <v>139</v>
      </c>
      <c r="E2422" s="403">
        <v>12734.7</v>
      </c>
    </row>
    <row r="2423" spans="1:5" s="371" customFormat="1" ht="40.5" customHeight="1">
      <c r="A2423" s="377" t="s">
        <v>941</v>
      </c>
      <c r="B2423" s="377"/>
      <c r="C2423" s="381" t="s">
        <v>942</v>
      </c>
      <c r="D2423" s="377" t="s">
        <v>139</v>
      </c>
      <c r="E2423" s="403">
        <v>13179.38</v>
      </c>
    </row>
    <row r="2424" spans="1:5" s="371" customFormat="1" ht="40.5" customHeight="1">
      <c r="A2424" s="377" t="s">
        <v>943</v>
      </c>
      <c r="B2424" s="377"/>
      <c r="C2424" s="381" t="s">
        <v>944</v>
      </c>
      <c r="D2424" s="377" t="s">
        <v>139</v>
      </c>
      <c r="E2424" s="403">
        <v>13587.59</v>
      </c>
    </row>
    <row r="2425" spans="1:5" ht="40.5" customHeight="1">
      <c r="A2425" s="377" t="s">
        <v>945</v>
      </c>
      <c r="B2425" s="377"/>
      <c r="C2425" s="381" t="s">
        <v>946</v>
      </c>
      <c r="D2425" s="377" t="s">
        <v>139</v>
      </c>
      <c r="E2425" s="403">
        <v>14116.39</v>
      </c>
    </row>
    <row r="2426" spans="1:5" s="371" customFormat="1" ht="40.5" customHeight="1">
      <c r="A2426" s="377" t="s">
        <v>947</v>
      </c>
      <c r="B2426" s="377"/>
      <c r="C2426" s="381" t="s">
        <v>948</v>
      </c>
      <c r="D2426" s="377" t="s">
        <v>139</v>
      </c>
      <c r="E2426" s="403">
        <v>14532.85</v>
      </c>
    </row>
    <row r="2427" spans="1:5" s="371" customFormat="1" ht="27" customHeight="1">
      <c r="A2427" s="377" t="s">
        <v>949</v>
      </c>
      <c r="B2427" s="377"/>
      <c r="C2427" s="381" t="s">
        <v>950</v>
      </c>
      <c r="D2427" s="377" t="s">
        <v>139</v>
      </c>
      <c r="E2427" s="403">
        <v>14976.1</v>
      </c>
    </row>
    <row r="2428" spans="1:5" s="371" customFormat="1" ht="27" customHeight="1">
      <c r="A2428" s="377" t="s">
        <v>951</v>
      </c>
      <c r="B2428" s="377"/>
      <c r="C2428" s="381" t="s">
        <v>952</v>
      </c>
      <c r="D2428" s="377" t="s">
        <v>139</v>
      </c>
      <c r="E2428" s="403">
        <v>15423.47</v>
      </c>
    </row>
    <row r="2429" spans="1:5" s="371" customFormat="1" ht="40.5" customHeight="1">
      <c r="A2429" s="377" t="s">
        <v>953</v>
      </c>
      <c r="B2429" s="377"/>
      <c r="C2429" s="381" t="s">
        <v>954</v>
      </c>
      <c r="D2429" s="377" t="s">
        <v>139</v>
      </c>
      <c r="E2429" s="403">
        <v>15790.7</v>
      </c>
    </row>
    <row r="2430" spans="1:5" s="371" customFormat="1" ht="27" customHeight="1">
      <c r="A2430" s="377" t="s">
        <v>955</v>
      </c>
      <c r="B2430" s="377"/>
      <c r="C2430" s="381" t="s">
        <v>956</v>
      </c>
      <c r="D2430" s="377" t="s">
        <v>139</v>
      </c>
      <c r="E2430" s="403">
        <v>16184.39</v>
      </c>
    </row>
    <row r="2431" spans="1:5" ht="27" customHeight="1">
      <c r="A2431" s="377" t="s">
        <v>957</v>
      </c>
      <c r="B2431" s="377"/>
      <c r="C2431" s="381" t="s">
        <v>958</v>
      </c>
      <c r="D2431" s="377" t="s">
        <v>139</v>
      </c>
      <c r="E2431" s="403">
        <v>16549.02</v>
      </c>
    </row>
    <row r="2432" spans="1:5" s="371" customFormat="1" ht="40.5" customHeight="1">
      <c r="A2432" s="377" t="s">
        <v>959</v>
      </c>
      <c r="B2432" s="377"/>
      <c r="C2432" s="381" t="s">
        <v>960</v>
      </c>
      <c r="D2432" s="377" t="s">
        <v>139</v>
      </c>
      <c r="E2432" s="403">
        <v>16916.259999999998</v>
      </c>
    </row>
    <row r="2433" spans="1:5" s="371" customFormat="1" ht="27" customHeight="1">
      <c r="A2433" s="377" t="s">
        <v>961</v>
      </c>
      <c r="B2433" s="377"/>
      <c r="C2433" s="381" t="s">
        <v>962</v>
      </c>
      <c r="D2433" s="377" t="s">
        <v>157</v>
      </c>
      <c r="E2433" s="402">
        <v>1738.26</v>
      </c>
    </row>
    <row r="2434" spans="1:5" s="371" customFormat="1" ht="40.5" customHeight="1">
      <c r="A2434" s="377" t="s">
        <v>963</v>
      </c>
      <c r="B2434" s="377"/>
      <c r="C2434" s="381" t="s">
        <v>964</v>
      </c>
      <c r="D2434" s="377" t="s">
        <v>157</v>
      </c>
      <c r="E2434" s="402">
        <v>2343.7399999999998</v>
      </c>
    </row>
    <row r="2435" spans="1:5" s="371" customFormat="1" ht="27" customHeight="1">
      <c r="A2435" s="377" t="s">
        <v>965</v>
      </c>
      <c r="B2435" s="377"/>
      <c r="C2435" s="381" t="s">
        <v>966</v>
      </c>
      <c r="D2435" s="377" t="s">
        <v>157</v>
      </c>
      <c r="E2435" s="402">
        <v>2497.19</v>
      </c>
    </row>
    <row r="2436" spans="1:5" s="371" customFormat="1" ht="40.5" customHeight="1">
      <c r="A2436" s="377" t="s">
        <v>967</v>
      </c>
      <c r="B2436" s="377"/>
      <c r="C2436" s="381" t="s">
        <v>968</v>
      </c>
      <c r="D2436" s="377" t="s">
        <v>157</v>
      </c>
      <c r="E2436" s="402">
        <v>3090.24</v>
      </c>
    </row>
    <row r="2437" spans="1:5" s="371" customFormat="1" ht="27" customHeight="1">
      <c r="A2437" s="377" t="s">
        <v>969</v>
      </c>
      <c r="B2437" s="377"/>
      <c r="C2437" s="381" t="s">
        <v>970</v>
      </c>
      <c r="D2437" s="377" t="s">
        <v>157</v>
      </c>
      <c r="E2437" s="402">
        <v>3453.16</v>
      </c>
    </row>
    <row r="2438" spans="1:5" s="371" customFormat="1" ht="27" customHeight="1">
      <c r="A2438" s="377" t="s">
        <v>971</v>
      </c>
      <c r="B2438" s="377"/>
      <c r="C2438" s="381" t="s">
        <v>972</v>
      </c>
      <c r="D2438" s="377" t="s">
        <v>157</v>
      </c>
      <c r="E2438" s="402">
        <v>1102.75</v>
      </c>
    </row>
    <row r="2439" spans="1:5" s="371" customFormat="1" ht="27" customHeight="1">
      <c r="A2439" s="377" t="s">
        <v>973</v>
      </c>
      <c r="B2439" s="377"/>
      <c r="C2439" s="381" t="s">
        <v>974</v>
      </c>
      <c r="D2439" s="377" t="s">
        <v>157</v>
      </c>
      <c r="E2439" s="402">
        <v>1230.69</v>
      </c>
    </row>
    <row r="2440" spans="1:5" ht="15.75" customHeight="1">
      <c r="A2440" s="377" t="s">
        <v>975</v>
      </c>
      <c r="B2440" s="377"/>
      <c r="C2440" s="381" t="s">
        <v>976</v>
      </c>
      <c r="D2440" s="377" t="s">
        <v>157</v>
      </c>
      <c r="E2440" s="402">
        <v>1343.93</v>
      </c>
    </row>
    <row r="2441" spans="1:5" ht="40.5" customHeight="1">
      <c r="A2441" s="377" t="s">
        <v>977</v>
      </c>
      <c r="B2441" s="377"/>
      <c r="C2441" s="381" t="s">
        <v>978</v>
      </c>
      <c r="D2441" s="377" t="s">
        <v>157</v>
      </c>
      <c r="E2441" s="402">
        <v>1462.35</v>
      </c>
    </row>
    <row r="2442" spans="1:5" ht="27" customHeight="1">
      <c r="A2442" s="377" t="s">
        <v>979</v>
      </c>
      <c r="B2442" s="377"/>
      <c r="C2442" s="381" t="s">
        <v>980</v>
      </c>
      <c r="D2442" s="377" t="s">
        <v>157</v>
      </c>
      <c r="E2442" s="402">
        <v>1593.84</v>
      </c>
    </row>
    <row r="2443" spans="1:5" ht="40.5" customHeight="1">
      <c r="A2443" s="398">
        <v>9007</v>
      </c>
      <c r="B2443" s="399"/>
      <c r="C2443" s="382" t="s">
        <v>20510</v>
      </c>
      <c r="D2443" s="378"/>
      <c r="E2443" s="378"/>
    </row>
    <row r="2444" spans="1:5" ht="27" customHeight="1">
      <c r="A2444" s="377" t="s">
        <v>1067</v>
      </c>
      <c r="B2444" s="377"/>
      <c r="C2444" s="381" t="s">
        <v>1068</v>
      </c>
      <c r="D2444" s="377" t="s">
        <v>139</v>
      </c>
      <c r="E2444" s="401">
        <v>661.52</v>
      </c>
    </row>
    <row r="2445" spans="1:5" ht="15.75" customHeight="1">
      <c r="A2445" s="377" t="s">
        <v>1069</v>
      </c>
      <c r="B2445" s="377"/>
      <c r="C2445" s="381" t="s">
        <v>1070</v>
      </c>
      <c r="D2445" s="377" t="s">
        <v>139</v>
      </c>
      <c r="E2445" s="401">
        <v>260.75</v>
      </c>
    </row>
    <row r="2446" spans="1:5" ht="27" customHeight="1">
      <c r="A2446" s="398">
        <v>9008</v>
      </c>
      <c r="B2446" s="399"/>
      <c r="C2446" s="382" t="s">
        <v>20511</v>
      </c>
      <c r="D2446" s="378"/>
      <c r="E2446" s="378"/>
    </row>
    <row r="2447" spans="1:5" ht="27" customHeight="1">
      <c r="A2447" s="377" t="s">
        <v>1143</v>
      </c>
      <c r="B2447" s="377"/>
      <c r="C2447" s="381" t="s">
        <v>1144</v>
      </c>
      <c r="D2447" s="377" t="s">
        <v>157</v>
      </c>
      <c r="E2447" s="402">
        <v>2754.95</v>
      </c>
    </row>
    <row r="2448" spans="1:5" ht="54" customHeight="1">
      <c r="A2448" s="377" t="s">
        <v>1145</v>
      </c>
      <c r="B2448" s="377"/>
      <c r="C2448" s="381" t="s">
        <v>1146</v>
      </c>
      <c r="D2448" s="377" t="s">
        <v>157</v>
      </c>
      <c r="E2448" s="402">
        <v>3311.26</v>
      </c>
    </row>
    <row r="2449" spans="1:5" ht="27" customHeight="1">
      <c r="A2449" s="377" t="s">
        <v>1147</v>
      </c>
      <c r="B2449" s="377"/>
      <c r="C2449" s="381" t="s">
        <v>1148</v>
      </c>
      <c r="D2449" s="377" t="s">
        <v>157</v>
      </c>
      <c r="E2449" s="402">
        <v>3562.31</v>
      </c>
    </row>
    <row r="2450" spans="1:5" ht="27" customHeight="1">
      <c r="A2450" s="377" t="s">
        <v>1149</v>
      </c>
      <c r="B2450" s="377"/>
      <c r="C2450" s="381" t="s">
        <v>1150</v>
      </c>
      <c r="D2450" s="377" t="s">
        <v>157</v>
      </c>
      <c r="E2450" s="402">
        <v>3865.28</v>
      </c>
    </row>
    <row r="2451" spans="1:5" ht="27" customHeight="1">
      <c r="A2451" s="377" t="s">
        <v>1151</v>
      </c>
      <c r="B2451" s="377"/>
      <c r="C2451" s="381" t="s">
        <v>1152</v>
      </c>
      <c r="D2451" s="377" t="s">
        <v>157</v>
      </c>
      <c r="E2451" s="402">
        <v>4477.72</v>
      </c>
    </row>
    <row r="2452" spans="1:5" ht="27" customHeight="1">
      <c r="A2452" s="377" t="s">
        <v>1153</v>
      </c>
      <c r="B2452" s="377"/>
      <c r="C2452" s="381" t="s">
        <v>1154</v>
      </c>
      <c r="D2452" s="377" t="s">
        <v>157</v>
      </c>
      <c r="E2452" s="402">
        <v>1863.67</v>
      </c>
    </row>
    <row r="2453" spans="1:5" ht="15.75" customHeight="1">
      <c r="A2453" s="377" t="s">
        <v>1155</v>
      </c>
      <c r="B2453" s="377"/>
      <c r="C2453" s="381" t="s">
        <v>1156</v>
      </c>
      <c r="D2453" s="377" t="s">
        <v>157</v>
      </c>
      <c r="E2453" s="402">
        <v>1963.64</v>
      </c>
    </row>
    <row r="2454" spans="1:5" ht="27" customHeight="1">
      <c r="A2454" s="377" t="s">
        <v>1157</v>
      </c>
      <c r="B2454" s="377"/>
      <c r="C2454" s="381" t="s">
        <v>1158</v>
      </c>
      <c r="D2454" s="377" t="s">
        <v>157</v>
      </c>
      <c r="E2454" s="402">
        <v>2047.52</v>
      </c>
    </row>
    <row r="2455" spans="1:5" ht="27" customHeight="1">
      <c r="A2455" s="377" t="s">
        <v>1159</v>
      </c>
      <c r="B2455" s="377"/>
      <c r="C2455" s="381" t="s">
        <v>1160</v>
      </c>
      <c r="D2455" s="377" t="s">
        <v>157</v>
      </c>
      <c r="E2455" s="402">
        <v>2305.5500000000002</v>
      </c>
    </row>
    <row r="2456" spans="1:5" ht="27" customHeight="1">
      <c r="A2456" s="377" t="s">
        <v>1161</v>
      </c>
      <c r="B2456" s="377"/>
      <c r="C2456" s="381" t="s">
        <v>1162</v>
      </c>
      <c r="D2456" s="377" t="s">
        <v>157</v>
      </c>
      <c r="E2456" s="402">
        <v>2525.08</v>
      </c>
    </row>
    <row r="2457" spans="1:5" ht="27" customHeight="1">
      <c r="A2457" s="377" t="s">
        <v>1163</v>
      </c>
      <c r="B2457" s="377"/>
      <c r="C2457" s="381" t="s">
        <v>1164</v>
      </c>
      <c r="D2457" s="377" t="s">
        <v>157</v>
      </c>
      <c r="E2457" s="402">
        <v>3412.51</v>
      </c>
    </row>
    <row r="2458" spans="1:5" ht="27" customHeight="1">
      <c r="A2458" s="377" t="s">
        <v>1165</v>
      </c>
      <c r="B2458" s="377"/>
      <c r="C2458" s="381" t="s">
        <v>1166</v>
      </c>
      <c r="D2458" s="377" t="s">
        <v>157</v>
      </c>
      <c r="E2458" s="402">
        <v>3715.75</v>
      </c>
    </row>
    <row r="2459" spans="1:5" ht="27" customHeight="1">
      <c r="A2459" s="377" t="s">
        <v>1167</v>
      </c>
      <c r="B2459" s="377"/>
      <c r="C2459" s="381" t="s">
        <v>1168</v>
      </c>
      <c r="D2459" s="377" t="s">
        <v>157</v>
      </c>
      <c r="E2459" s="402">
        <v>4014.83</v>
      </c>
    </row>
    <row r="2460" spans="1:5" ht="15.75" customHeight="1">
      <c r="A2460" s="377" t="s">
        <v>1169</v>
      </c>
      <c r="B2460" s="377"/>
      <c r="C2460" s="381" t="s">
        <v>1170</v>
      </c>
      <c r="D2460" s="377" t="s">
        <v>157</v>
      </c>
      <c r="E2460" s="402">
        <v>4341.95</v>
      </c>
    </row>
    <row r="2461" spans="1:5" ht="27" customHeight="1">
      <c r="A2461" s="377" t="s">
        <v>1171</v>
      </c>
      <c r="B2461" s="377"/>
      <c r="C2461" s="381" t="s">
        <v>1172</v>
      </c>
      <c r="D2461" s="377" t="s">
        <v>157</v>
      </c>
      <c r="E2461" s="402">
        <v>5031.93</v>
      </c>
    </row>
    <row r="2462" spans="1:5" ht="15.75" customHeight="1">
      <c r="A2462" s="377" t="s">
        <v>1173</v>
      </c>
      <c r="B2462" s="377"/>
      <c r="C2462" s="381" t="s">
        <v>1174</v>
      </c>
      <c r="D2462" s="377" t="s">
        <v>157</v>
      </c>
      <c r="E2462" s="402">
        <v>2290.88</v>
      </c>
    </row>
    <row r="2463" spans="1:5" ht="15.75" customHeight="1">
      <c r="A2463" s="377" t="s">
        <v>1175</v>
      </c>
      <c r="B2463" s="377"/>
      <c r="C2463" s="381" t="s">
        <v>1176</v>
      </c>
      <c r="D2463" s="377" t="s">
        <v>157</v>
      </c>
      <c r="E2463" s="402">
        <v>2495.08</v>
      </c>
    </row>
    <row r="2464" spans="1:5" ht="27" customHeight="1">
      <c r="A2464" s="377" t="s">
        <v>1177</v>
      </c>
      <c r="B2464" s="377"/>
      <c r="C2464" s="381" t="s">
        <v>1178</v>
      </c>
      <c r="D2464" s="377" t="s">
        <v>157</v>
      </c>
      <c r="E2464" s="402">
        <v>2603.5</v>
      </c>
    </row>
    <row r="2465" spans="1:5" ht="27" customHeight="1">
      <c r="A2465" s="377" t="s">
        <v>1179</v>
      </c>
      <c r="B2465" s="377"/>
      <c r="C2465" s="381" t="s">
        <v>1180</v>
      </c>
      <c r="D2465" s="377" t="s">
        <v>157</v>
      </c>
      <c r="E2465" s="402">
        <v>2699.96</v>
      </c>
    </row>
    <row r="2466" spans="1:5" ht="27" customHeight="1">
      <c r="A2466" s="377" t="s">
        <v>1181</v>
      </c>
      <c r="B2466" s="377"/>
      <c r="C2466" s="381" t="s">
        <v>1182</v>
      </c>
      <c r="D2466" s="377" t="s">
        <v>157</v>
      </c>
      <c r="E2466" s="402">
        <v>3074.56</v>
      </c>
    </row>
    <row r="2467" spans="1:5" ht="27" customHeight="1">
      <c r="A2467" s="377" t="s">
        <v>1183</v>
      </c>
      <c r="B2467" s="377"/>
      <c r="C2467" s="381" t="s">
        <v>1184</v>
      </c>
      <c r="D2467" s="377" t="s">
        <v>157</v>
      </c>
      <c r="E2467" s="402">
        <v>3911.89</v>
      </c>
    </row>
    <row r="2468" spans="1:5" ht="27" customHeight="1">
      <c r="A2468" s="377" t="s">
        <v>1185</v>
      </c>
      <c r="B2468" s="377"/>
      <c r="C2468" s="381" t="s">
        <v>1186</v>
      </c>
      <c r="D2468" s="377" t="s">
        <v>157</v>
      </c>
      <c r="E2468" s="402">
        <v>4239.25</v>
      </c>
    </row>
    <row r="2469" spans="1:5" ht="15.75" customHeight="1">
      <c r="A2469" s="377" t="s">
        <v>1187</v>
      </c>
      <c r="B2469" s="377"/>
      <c r="C2469" s="381" t="s">
        <v>1188</v>
      </c>
      <c r="D2469" s="377" t="s">
        <v>157</v>
      </c>
      <c r="E2469" s="402">
        <v>4562.47</v>
      </c>
    </row>
    <row r="2470" spans="1:5" ht="15.75" customHeight="1">
      <c r="A2470" s="377" t="s">
        <v>1189</v>
      </c>
      <c r="B2470" s="377"/>
      <c r="C2470" s="381" t="s">
        <v>1190</v>
      </c>
      <c r="D2470" s="377" t="s">
        <v>157</v>
      </c>
      <c r="E2470" s="402">
        <v>4913.7</v>
      </c>
    </row>
    <row r="2471" spans="1:5" ht="27" customHeight="1">
      <c r="A2471" s="377" t="s">
        <v>1191</v>
      </c>
      <c r="B2471" s="377"/>
      <c r="C2471" s="381" t="s">
        <v>1192</v>
      </c>
      <c r="D2471" s="377" t="s">
        <v>157</v>
      </c>
      <c r="E2471" s="402">
        <v>5651.93</v>
      </c>
    </row>
    <row r="2472" spans="1:5" ht="27" customHeight="1">
      <c r="A2472" s="377" t="s">
        <v>1193</v>
      </c>
      <c r="B2472" s="377"/>
      <c r="C2472" s="381" t="s">
        <v>1194</v>
      </c>
      <c r="D2472" s="377" t="s">
        <v>157</v>
      </c>
      <c r="E2472" s="402">
        <v>2823.55</v>
      </c>
    </row>
    <row r="2473" spans="1:5" ht="27" customHeight="1">
      <c r="A2473" s="377" t="s">
        <v>1195</v>
      </c>
      <c r="B2473" s="377"/>
      <c r="C2473" s="381" t="s">
        <v>1196</v>
      </c>
      <c r="D2473" s="377" t="s">
        <v>157</v>
      </c>
      <c r="E2473" s="402">
        <v>2937.33</v>
      </c>
    </row>
    <row r="2474" spans="1:5" ht="27" customHeight="1">
      <c r="A2474" s="377" t="s">
        <v>1197</v>
      </c>
      <c r="B2474" s="377"/>
      <c r="C2474" s="381" t="s">
        <v>1198</v>
      </c>
      <c r="D2474" s="377" t="s">
        <v>157</v>
      </c>
      <c r="E2474" s="402">
        <v>3045.75</v>
      </c>
    </row>
    <row r="2475" spans="1:5" ht="40.5" customHeight="1">
      <c r="A2475" s="377" t="s">
        <v>1199</v>
      </c>
      <c r="B2475" s="377"/>
      <c r="C2475" s="381" t="s">
        <v>1200</v>
      </c>
      <c r="D2475" s="377" t="s">
        <v>157</v>
      </c>
      <c r="E2475" s="402">
        <v>3279.96</v>
      </c>
    </row>
    <row r="2476" spans="1:5" ht="40.5" customHeight="1">
      <c r="A2476" s="377" t="s">
        <v>1201</v>
      </c>
      <c r="B2476" s="377"/>
      <c r="C2476" s="381" t="s">
        <v>1202</v>
      </c>
      <c r="D2476" s="377" t="s">
        <v>157</v>
      </c>
      <c r="E2476" s="402">
        <v>3549.81</v>
      </c>
    </row>
    <row r="2477" spans="1:5" ht="27" customHeight="1">
      <c r="A2477" s="398">
        <v>9009</v>
      </c>
      <c r="B2477" s="399"/>
      <c r="C2477" s="382" t="s">
        <v>20512</v>
      </c>
      <c r="D2477" s="378"/>
      <c r="E2477" s="378"/>
    </row>
    <row r="2478" spans="1:5" ht="27" customHeight="1">
      <c r="A2478" s="377" t="s">
        <v>1206</v>
      </c>
      <c r="B2478" s="377"/>
      <c r="C2478" s="381" t="s">
        <v>3561</v>
      </c>
      <c r="D2478" s="377" t="s">
        <v>20028</v>
      </c>
      <c r="E2478" s="401">
        <v>429.41</v>
      </c>
    </row>
    <row r="2479" spans="1:5" ht="27" customHeight="1">
      <c r="A2479" s="398">
        <v>9011</v>
      </c>
      <c r="B2479" s="399"/>
      <c r="C2479" s="382" t="s">
        <v>20513</v>
      </c>
      <c r="D2479" s="378"/>
      <c r="E2479" s="378"/>
    </row>
    <row r="2480" spans="1:5" ht="27" customHeight="1">
      <c r="A2480" s="377" t="s">
        <v>981</v>
      </c>
      <c r="B2480" s="377"/>
      <c r="C2480" s="381" t="s">
        <v>982</v>
      </c>
      <c r="D2480" s="377" t="s">
        <v>157</v>
      </c>
      <c r="E2480" s="402">
        <v>2024.97</v>
      </c>
    </row>
    <row r="2481" spans="1:5" ht="15.75" customHeight="1">
      <c r="A2481" s="377" t="s">
        <v>983</v>
      </c>
      <c r="B2481" s="377"/>
      <c r="C2481" s="381" t="s">
        <v>984</v>
      </c>
      <c r="D2481" s="377" t="s">
        <v>157</v>
      </c>
      <c r="E2481" s="402">
        <v>2378.7399999999998</v>
      </c>
    </row>
    <row r="2482" spans="1:5" ht="15.75" customHeight="1">
      <c r="A2482" s="377" t="s">
        <v>985</v>
      </c>
      <c r="B2482" s="377"/>
      <c r="C2482" s="381" t="s">
        <v>986</v>
      </c>
      <c r="D2482" s="377" t="s">
        <v>157</v>
      </c>
      <c r="E2482" s="402">
        <v>1164.96</v>
      </c>
    </row>
    <row r="2483" spans="1:5" ht="27" customHeight="1">
      <c r="A2483" s="398">
        <v>9012</v>
      </c>
      <c r="B2483" s="399"/>
      <c r="C2483" s="382" t="s">
        <v>20514</v>
      </c>
      <c r="D2483" s="378"/>
      <c r="E2483" s="378"/>
    </row>
    <row r="2484" spans="1:5" ht="40.5" customHeight="1">
      <c r="A2484" s="377" t="s">
        <v>158</v>
      </c>
      <c r="B2484" s="377"/>
      <c r="C2484" s="381" t="s">
        <v>991</v>
      </c>
      <c r="D2484" s="377" t="s">
        <v>157</v>
      </c>
      <c r="E2484" s="402">
        <v>1520.9</v>
      </c>
    </row>
    <row r="2485" spans="1:5" ht="27" customHeight="1">
      <c r="A2485" s="377" t="s">
        <v>992</v>
      </c>
      <c r="B2485" s="377"/>
      <c r="C2485" s="381" t="s">
        <v>993</v>
      </c>
      <c r="D2485" s="377" t="s">
        <v>157</v>
      </c>
      <c r="E2485" s="402">
        <v>2113.92</v>
      </c>
    </row>
    <row r="2486" spans="1:5" ht="15.75" customHeight="1">
      <c r="A2486" s="377" t="s">
        <v>994</v>
      </c>
      <c r="B2486" s="377"/>
      <c r="C2486" s="381" t="s">
        <v>995</v>
      </c>
      <c r="D2486" s="377" t="s">
        <v>157</v>
      </c>
      <c r="E2486" s="402">
        <v>1666.97</v>
      </c>
    </row>
    <row r="2487" spans="1:5" ht="27" customHeight="1">
      <c r="A2487" s="377" t="s">
        <v>996</v>
      </c>
      <c r="B2487" s="377"/>
      <c r="C2487" s="381" t="s">
        <v>997</v>
      </c>
      <c r="D2487" s="377" t="s">
        <v>157</v>
      </c>
      <c r="E2487" s="402">
        <v>1926.32</v>
      </c>
    </row>
    <row r="2488" spans="1:5" ht="27" customHeight="1">
      <c r="A2488" s="377" t="s">
        <v>998</v>
      </c>
      <c r="B2488" s="377"/>
      <c r="C2488" s="381" t="s">
        <v>999</v>
      </c>
      <c r="D2488" s="377" t="s">
        <v>157</v>
      </c>
      <c r="E2488" s="402">
        <v>2664.57</v>
      </c>
    </row>
    <row r="2489" spans="1:5" ht="27" customHeight="1">
      <c r="A2489" s="377" t="s">
        <v>1000</v>
      </c>
      <c r="B2489" s="377"/>
      <c r="C2489" s="381" t="s">
        <v>1001</v>
      </c>
      <c r="D2489" s="377" t="s">
        <v>157</v>
      </c>
      <c r="E2489" s="402">
        <v>1472.1</v>
      </c>
    </row>
    <row r="2490" spans="1:5" ht="27" customHeight="1">
      <c r="A2490" s="377" t="s">
        <v>1002</v>
      </c>
      <c r="B2490" s="377"/>
      <c r="C2490" s="381" t="s">
        <v>1003</v>
      </c>
      <c r="D2490" s="377" t="s">
        <v>157</v>
      </c>
      <c r="E2490" s="402">
        <v>2141.37</v>
      </c>
    </row>
    <row r="2491" spans="1:5" ht="27" customHeight="1">
      <c r="A2491" s="377" t="s">
        <v>1004</v>
      </c>
      <c r="B2491" s="377"/>
      <c r="C2491" s="381" t="s">
        <v>1005</v>
      </c>
      <c r="D2491" s="377" t="s">
        <v>157</v>
      </c>
      <c r="E2491" s="402">
        <v>1484.25</v>
      </c>
    </row>
    <row r="2492" spans="1:5" ht="15.75" customHeight="1">
      <c r="A2492" s="377" t="s">
        <v>1006</v>
      </c>
      <c r="B2492" s="377"/>
      <c r="C2492" s="381" t="s">
        <v>1007</v>
      </c>
      <c r="D2492" s="377" t="s">
        <v>157</v>
      </c>
      <c r="E2492" s="402">
        <v>2117.23</v>
      </c>
    </row>
    <row r="2493" spans="1:5" ht="27" customHeight="1">
      <c r="A2493" s="377" t="s">
        <v>1008</v>
      </c>
      <c r="B2493" s="377"/>
      <c r="C2493" s="381" t="s">
        <v>1009</v>
      </c>
      <c r="D2493" s="377" t="s">
        <v>157</v>
      </c>
      <c r="E2493" s="402">
        <v>1874.23</v>
      </c>
    </row>
    <row r="2494" spans="1:5" ht="27" customHeight="1">
      <c r="A2494" s="377" t="s">
        <v>1010</v>
      </c>
      <c r="B2494" s="377"/>
      <c r="C2494" s="381" t="s">
        <v>1011</v>
      </c>
      <c r="D2494" s="377" t="s">
        <v>157</v>
      </c>
      <c r="E2494" s="402">
        <v>2652.41</v>
      </c>
    </row>
    <row r="2495" spans="1:5" ht="27" customHeight="1">
      <c r="A2495" s="377" t="s">
        <v>1012</v>
      </c>
      <c r="B2495" s="377"/>
      <c r="C2495" s="381" t="s">
        <v>1013</v>
      </c>
      <c r="D2495" s="377" t="s">
        <v>157</v>
      </c>
      <c r="E2495" s="402">
        <v>1296.75</v>
      </c>
    </row>
    <row r="2496" spans="1:5" ht="27" customHeight="1">
      <c r="A2496" s="377" t="s">
        <v>1014</v>
      </c>
      <c r="B2496" s="377"/>
      <c r="C2496" s="381" t="s">
        <v>1015</v>
      </c>
      <c r="D2496" s="377" t="s">
        <v>157</v>
      </c>
      <c r="E2496" s="402">
        <v>2062.91</v>
      </c>
    </row>
    <row r="2497" spans="1:5" ht="15.75" customHeight="1">
      <c r="A2497" s="398">
        <v>9013</v>
      </c>
      <c r="B2497" s="399"/>
      <c r="C2497" s="382" t="s">
        <v>20515</v>
      </c>
      <c r="D2497" s="378"/>
      <c r="E2497" s="378"/>
    </row>
    <row r="2498" spans="1:5" ht="27" customHeight="1">
      <c r="A2498" s="377" t="s">
        <v>987</v>
      </c>
      <c r="B2498" s="377"/>
      <c r="C2498" s="381" t="s">
        <v>988</v>
      </c>
      <c r="D2498" s="377" t="s">
        <v>157</v>
      </c>
      <c r="E2498" s="402">
        <v>1336.6</v>
      </c>
    </row>
    <row r="2499" spans="1:5" ht="27" customHeight="1">
      <c r="A2499" s="377" t="s">
        <v>989</v>
      </c>
      <c r="B2499" s="377"/>
      <c r="C2499" s="381" t="s">
        <v>990</v>
      </c>
      <c r="D2499" s="377" t="s">
        <v>157</v>
      </c>
      <c r="E2499" s="401">
        <v>571.6</v>
      </c>
    </row>
    <row r="2500" spans="1:5" ht="27" customHeight="1">
      <c r="A2500" s="398">
        <v>9014</v>
      </c>
      <c r="B2500" s="399"/>
      <c r="C2500" s="382" t="s">
        <v>20516</v>
      </c>
      <c r="D2500" s="378"/>
      <c r="E2500" s="378"/>
    </row>
    <row r="2501" spans="1:5" ht="27" customHeight="1">
      <c r="A2501" s="377" t="s">
        <v>1071</v>
      </c>
      <c r="B2501" s="377"/>
      <c r="C2501" s="381" t="s">
        <v>1072</v>
      </c>
      <c r="D2501" s="377" t="s">
        <v>139</v>
      </c>
      <c r="E2501" s="401">
        <v>862.44</v>
      </c>
    </row>
    <row r="2502" spans="1:5" ht="27" customHeight="1">
      <c r="A2502" s="377" t="s">
        <v>1073</v>
      </c>
      <c r="B2502" s="377"/>
      <c r="C2502" s="381" t="s">
        <v>1074</v>
      </c>
      <c r="D2502" s="377" t="s">
        <v>139</v>
      </c>
      <c r="E2502" s="402">
        <v>1120.81</v>
      </c>
    </row>
    <row r="2503" spans="1:5" ht="27" customHeight="1">
      <c r="A2503" s="377" t="s">
        <v>1075</v>
      </c>
      <c r="B2503" s="377"/>
      <c r="C2503" s="381" t="s">
        <v>1076</v>
      </c>
      <c r="D2503" s="377" t="s">
        <v>139</v>
      </c>
      <c r="E2503" s="402">
        <v>1225.6199999999999</v>
      </c>
    </row>
    <row r="2504" spans="1:5" ht="27" customHeight="1">
      <c r="A2504" s="377" t="s">
        <v>1077</v>
      </c>
      <c r="B2504" s="377"/>
      <c r="C2504" s="381" t="s">
        <v>1078</v>
      </c>
      <c r="D2504" s="377" t="s">
        <v>139</v>
      </c>
      <c r="E2504" s="402">
        <v>1332.84</v>
      </c>
    </row>
    <row r="2505" spans="1:5" ht="27" customHeight="1">
      <c r="A2505" s="377" t="s">
        <v>1079</v>
      </c>
      <c r="B2505" s="377"/>
      <c r="C2505" s="381" t="s">
        <v>1080</v>
      </c>
      <c r="D2505" s="377" t="s">
        <v>139</v>
      </c>
      <c r="E2505" s="402">
        <v>1992.27</v>
      </c>
    </row>
    <row r="2506" spans="1:5" ht="27" customHeight="1">
      <c r="A2506" s="377" t="s">
        <v>1081</v>
      </c>
      <c r="B2506" s="377"/>
      <c r="C2506" s="381" t="s">
        <v>1082</v>
      </c>
      <c r="D2506" s="377" t="s">
        <v>139</v>
      </c>
      <c r="E2506" s="401">
        <v>434.15</v>
      </c>
    </row>
    <row r="2507" spans="1:5" ht="27" customHeight="1">
      <c r="A2507" s="377" t="s">
        <v>1083</v>
      </c>
      <c r="B2507" s="377"/>
      <c r="C2507" s="381" t="s">
        <v>1084</v>
      </c>
      <c r="D2507" s="377" t="s">
        <v>139</v>
      </c>
      <c r="E2507" s="401">
        <v>519.17999999999995</v>
      </c>
    </row>
    <row r="2508" spans="1:5" ht="27" customHeight="1">
      <c r="A2508" s="377" t="s">
        <v>1085</v>
      </c>
      <c r="B2508" s="377"/>
      <c r="C2508" s="381" t="s">
        <v>1086</v>
      </c>
      <c r="D2508" s="377" t="s">
        <v>139</v>
      </c>
      <c r="E2508" s="401">
        <v>599.86</v>
      </c>
    </row>
    <row r="2509" spans="1:5" ht="27" customHeight="1">
      <c r="A2509" s="377" t="s">
        <v>1087</v>
      </c>
      <c r="B2509" s="377"/>
      <c r="C2509" s="381" t="s">
        <v>1088</v>
      </c>
      <c r="D2509" s="377" t="s">
        <v>139</v>
      </c>
      <c r="E2509" s="401">
        <v>689.74</v>
      </c>
    </row>
    <row r="2510" spans="1:5" ht="27" customHeight="1">
      <c r="A2510" s="377" t="s">
        <v>1089</v>
      </c>
      <c r="B2510" s="377"/>
      <c r="C2510" s="381" t="s">
        <v>1090</v>
      </c>
      <c r="D2510" s="377" t="s">
        <v>139</v>
      </c>
      <c r="E2510" s="401">
        <v>774.48</v>
      </c>
    </row>
    <row r="2511" spans="1:5" ht="27" customHeight="1">
      <c r="A2511" s="398">
        <v>9015</v>
      </c>
      <c r="B2511" s="399"/>
      <c r="C2511" s="382" t="s">
        <v>20517</v>
      </c>
      <c r="D2511" s="378"/>
      <c r="E2511" s="378"/>
    </row>
    <row r="2512" spans="1:5" ht="27" customHeight="1">
      <c r="A2512" s="377" t="s">
        <v>1091</v>
      </c>
      <c r="B2512" s="377"/>
      <c r="C2512" s="381" t="s">
        <v>1092</v>
      </c>
      <c r="D2512" s="377" t="s">
        <v>139</v>
      </c>
      <c r="E2512" s="402">
        <v>1117.43</v>
      </c>
    </row>
    <row r="2513" spans="1:5" ht="27" customHeight="1">
      <c r="A2513" s="377" t="s">
        <v>1093</v>
      </c>
      <c r="B2513" s="377"/>
      <c r="C2513" s="381" t="s">
        <v>1094</v>
      </c>
      <c r="D2513" s="377" t="s">
        <v>139</v>
      </c>
      <c r="E2513" s="402">
        <v>1396.59</v>
      </c>
    </row>
    <row r="2514" spans="1:5" ht="27" customHeight="1">
      <c r="A2514" s="377" t="s">
        <v>1095</v>
      </c>
      <c r="B2514" s="377"/>
      <c r="C2514" s="381" t="s">
        <v>1096</v>
      </c>
      <c r="D2514" s="377" t="s">
        <v>139</v>
      </c>
      <c r="E2514" s="402">
        <v>1506.3</v>
      </c>
    </row>
    <row r="2515" spans="1:5" ht="27" customHeight="1">
      <c r="A2515" s="377" t="s">
        <v>1097</v>
      </c>
      <c r="B2515" s="377"/>
      <c r="C2515" s="381" t="s">
        <v>1098</v>
      </c>
      <c r="D2515" s="377" t="s">
        <v>139</v>
      </c>
      <c r="E2515" s="402">
        <v>1619.11</v>
      </c>
    </row>
    <row r="2516" spans="1:5" ht="27" customHeight="1">
      <c r="A2516" s="377" t="s">
        <v>1099</v>
      </c>
      <c r="B2516" s="377"/>
      <c r="C2516" s="381" t="s">
        <v>1100</v>
      </c>
      <c r="D2516" s="377" t="s">
        <v>139</v>
      </c>
      <c r="E2516" s="402">
        <v>2201.5500000000002</v>
      </c>
    </row>
    <row r="2517" spans="1:5" ht="15.75" customHeight="1">
      <c r="A2517" s="377" t="s">
        <v>1101</v>
      </c>
      <c r="B2517" s="377"/>
      <c r="C2517" s="381" t="s">
        <v>1102</v>
      </c>
      <c r="D2517" s="377" t="s">
        <v>139</v>
      </c>
      <c r="E2517" s="401">
        <v>655</v>
      </c>
    </row>
    <row r="2518" spans="1:5" ht="15.75" customHeight="1">
      <c r="A2518" s="377" t="s">
        <v>1103</v>
      </c>
      <c r="B2518" s="377"/>
      <c r="C2518" s="381" t="s">
        <v>1104</v>
      </c>
      <c r="D2518" s="377" t="s">
        <v>139</v>
      </c>
      <c r="E2518" s="401">
        <v>745.6</v>
      </c>
    </row>
    <row r="2519" spans="1:5" ht="15.75" customHeight="1">
      <c r="A2519" s="377" t="s">
        <v>1105</v>
      </c>
      <c r="B2519" s="377"/>
      <c r="C2519" s="381" t="s">
        <v>1106</v>
      </c>
      <c r="D2519" s="377" t="s">
        <v>139</v>
      </c>
      <c r="E2519" s="401">
        <v>832.8</v>
      </c>
    </row>
    <row r="2520" spans="1:5" ht="15.75" customHeight="1">
      <c r="A2520" s="377" t="s">
        <v>1107</v>
      </c>
      <c r="B2520" s="377"/>
      <c r="C2520" s="381" t="s">
        <v>1108</v>
      </c>
      <c r="D2520" s="377" t="s">
        <v>139</v>
      </c>
      <c r="E2520" s="401">
        <v>927.47</v>
      </c>
    </row>
    <row r="2521" spans="1:5" ht="15.75" customHeight="1">
      <c r="A2521" s="377" t="s">
        <v>1109</v>
      </c>
      <c r="B2521" s="377"/>
      <c r="C2521" s="381" t="s">
        <v>1110</v>
      </c>
      <c r="D2521" s="377" t="s">
        <v>139</v>
      </c>
      <c r="E2521" s="402">
        <v>1018.72</v>
      </c>
    </row>
    <row r="2522" spans="1:5" ht="15.75" customHeight="1">
      <c r="A2522" s="398">
        <v>9016</v>
      </c>
      <c r="B2522" s="399"/>
      <c r="C2522" s="382" t="s">
        <v>20518</v>
      </c>
      <c r="D2522" s="378"/>
      <c r="E2522" s="378"/>
    </row>
    <row r="2523" spans="1:5" ht="15.75" customHeight="1">
      <c r="A2523" s="377" t="s">
        <v>1208</v>
      </c>
      <c r="B2523" s="377"/>
      <c r="C2523" s="381" t="s">
        <v>1209</v>
      </c>
      <c r="D2523" s="377" t="s">
        <v>157</v>
      </c>
      <c r="E2523" s="401">
        <v>664.25</v>
      </c>
    </row>
    <row r="2524" spans="1:5" ht="15.75" customHeight="1">
      <c r="A2524" s="377" t="s">
        <v>1210</v>
      </c>
      <c r="B2524" s="377"/>
      <c r="C2524" s="381" t="s">
        <v>1211</v>
      </c>
      <c r="D2524" s="377" t="s">
        <v>157</v>
      </c>
      <c r="E2524" s="401">
        <v>171.37</v>
      </c>
    </row>
    <row r="2525" spans="1:5" ht="15.75" customHeight="1">
      <c r="A2525" s="377" t="s">
        <v>1212</v>
      </c>
      <c r="B2525" s="377"/>
      <c r="C2525" s="381" t="s">
        <v>1213</v>
      </c>
      <c r="D2525" s="377" t="s">
        <v>157</v>
      </c>
      <c r="E2525" s="401">
        <v>233.28</v>
      </c>
    </row>
    <row r="2526" spans="1:5" ht="15.75" customHeight="1">
      <c r="A2526" s="377" t="s">
        <v>1214</v>
      </c>
      <c r="B2526" s="377"/>
      <c r="C2526" s="381" t="s">
        <v>1215</v>
      </c>
      <c r="D2526" s="377" t="s">
        <v>157</v>
      </c>
      <c r="E2526" s="401">
        <v>303.27999999999997</v>
      </c>
    </row>
    <row r="2527" spans="1:5" ht="15.75" customHeight="1">
      <c r="A2527" s="377" t="s">
        <v>1216</v>
      </c>
      <c r="B2527" s="377"/>
      <c r="C2527" s="381" t="s">
        <v>1217</v>
      </c>
      <c r="D2527" s="377" t="s">
        <v>157</v>
      </c>
      <c r="E2527" s="401">
        <v>381.38</v>
      </c>
    </row>
    <row r="2528" spans="1:5" ht="40.5" customHeight="1">
      <c r="A2528" s="377" t="s">
        <v>1218</v>
      </c>
      <c r="B2528" s="377"/>
      <c r="C2528" s="381" t="s">
        <v>1219</v>
      </c>
      <c r="D2528" s="377" t="s">
        <v>157</v>
      </c>
      <c r="E2528" s="401">
        <v>467.57</v>
      </c>
    </row>
    <row r="2529" spans="1:5" ht="40.5" customHeight="1">
      <c r="A2529" s="377" t="s">
        <v>1220</v>
      </c>
      <c r="B2529" s="377"/>
      <c r="C2529" s="381" t="s">
        <v>1221</v>
      </c>
      <c r="D2529" s="377" t="s">
        <v>157</v>
      </c>
      <c r="E2529" s="401">
        <v>561.86</v>
      </c>
    </row>
    <row r="2530" spans="1:5" ht="40.5" customHeight="1">
      <c r="A2530" s="398">
        <v>9017</v>
      </c>
      <c r="B2530" s="399"/>
      <c r="C2530" s="382" t="s">
        <v>20519</v>
      </c>
      <c r="D2530" s="378"/>
      <c r="E2530" s="378"/>
    </row>
    <row r="2531" spans="1:5" ht="15.75" customHeight="1">
      <c r="A2531" s="377" t="s">
        <v>1203</v>
      </c>
      <c r="B2531" s="377"/>
      <c r="C2531" s="381" t="s">
        <v>20520</v>
      </c>
      <c r="D2531" s="377" t="s">
        <v>139</v>
      </c>
      <c r="E2531" s="400">
        <v>34.28</v>
      </c>
    </row>
    <row r="2532" spans="1:5" ht="15.75" customHeight="1">
      <c r="A2532" s="377" t="s">
        <v>1204</v>
      </c>
      <c r="B2532" s="377"/>
      <c r="C2532" s="381" t="s">
        <v>20521</v>
      </c>
      <c r="D2532" s="377" t="s">
        <v>139</v>
      </c>
      <c r="E2532" s="400">
        <v>36.130000000000003</v>
      </c>
    </row>
    <row r="2533" spans="1:5" ht="40.5" customHeight="1">
      <c r="A2533" s="377" t="s">
        <v>1205</v>
      </c>
      <c r="B2533" s="377"/>
      <c r="C2533" s="381" t="s">
        <v>20522</v>
      </c>
      <c r="D2533" s="377" t="s">
        <v>139</v>
      </c>
      <c r="E2533" s="400">
        <v>36.56</v>
      </c>
    </row>
    <row r="2534" spans="1:5" ht="40.5" customHeight="1">
      <c r="A2534" s="398">
        <v>8687</v>
      </c>
      <c r="B2534" s="399"/>
      <c r="C2534" s="382" t="s">
        <v>20523</v>
      </c>
      <c r="D2534" s="378"/>
      <c r="E2534" s="378"/>
    </row>
    <row r="2535" spans="1:5" ht="15.75" customHeight="1">
      <c r="A2535" s="398">
        <v>9018</v>
      </c>
      <c r="B2535" s="399"/>
      <c r="C2535" s="382" t="s">
        <v>20524</v>
      </c>
      <c r="D2535" s="378"/>
      <c r="E2535" s="378"/>
    </row>
    <row r="2536" spans="1:5" ht="40.5" customHeight="1">
      <c r="A2536" s="377" t="s">
        <v>3290</v>
      </c>
      <c r="B2536" s="377"/>
      <c r="C2536" s="381" t="s">
        <v>20525</v>
      </c>
      <c r="D2536" s="377" t="s">
        <v>157</v>
      </c>
      <c r="E2536" s="401">
        <v>359.3</v>
      </c>
    </row>
    <row r="2537" spans="1:5" ht="40.5" customHeight="1">
      <c r="A2537" s="377" t="s">
        <v>3302</v>
      </c>
      <c r="B2537" s="377"/>
      <c r="C2537" s="381" t="s">
        <v>3303</v>
      </c>
      <c r="D2537" s="377" t="s">
        <v>157</v>
      </c>
      <c r="E2537" s="400">
        <v>67.099999999999994</v>
      </c>
    </row>
    <row r="2538" spans="1:5" ht="40.5" customHeight="1">
      <c r="A2538" s="377" t="s">
        <v>3313</v>
      </c>
      <c r="B2538" s="377"/>
      <c r="C2538" s="381" t="s">
        <v>3314</v>
      </c>
      <c r="D2538" s="377" t="s">
        <v>157</v>
      </c>
      <c r="E2538" s="401">
        <v>967.26</v>
      </c>
    </row>
    <row r="2539" spans="1:5" ht="40.5" customHeight="1">
      <c r="A2539" s="377" t="s">
        <v>3325</v>
      </c>
      <c r="B2539" s="377"/>
      <c r="C2539" s="381" t="s">
        <v>3326</v>
      </c>
      <c r="D2539" s="377" t="s">
        <v>157</v>
      </c>
      <c r="E2539" s="400">
        <v>62.49</v>
      </c>
    </row>
    <row r="2540" spans="1:5" ht="40.5" customHeight="1">
      <c r="A2540" s="398">
        <v>9019</v>
      </c>
      <c r="B2540" s="399"/>
      <c r="C2540" s="382" t="s">
        <v>20526</v>
      </c>
      <c r="D2540" s="378"/>
      <c r="E2540" s="378"/>
    </row>
    <row r="2541" spans="1:5" ht="40.5" customHeight="1">
      <c r="A2541" s="377" t="s">
        <v>20527</v>
      </c>
      <c r="B2541" s="377"/>
      <c r="C2541" s="381" t="s">
        <v>20528</v>
      </c>
      <c r="D2541" s="377" t="s">
        <v>20028</v>
      </c>
      <c r="E2541" s="401">
        <v>260.57</v>
      </c>
    </row>
    <row r="2542" spans="1:5" ht="40.5" customHeight="1">
      <c r="A2542" s="377" t="s">
        <v>3280</v>
      </c>
      <c r="B2542" s="377"/>
      <c r="C2542" s="381" t="s">
        <v>20529</v>
      </c>
      <c r="D2542" s="377" t="s">
        <v>20028</v>
      </c>
      <c r="E2542" s="401">
        <v>343.84</v>
      </c>
    </row>
    <row r="2543" spans="1:5" ht="40.5" customHeight="1">
      <c r="A2543" s="377" t="s">
        <v>20530</v>
      </c>
      <c r="B2543" s="377"/>
      <c r="C2543" s="381" t="s">
        <v>20531</v>
      </c>
      <c r="D2543" s="377" t="s">
        <v>20028</v>
      </c>
      <c r="E2543" s="402">
        <v>1022.59</v>
      </c>
    </row>
    <row r="2544" spans="1:5" ht="40.5" customHeight="1">
      <c r="A2544" s="377" t="s">
        <v>20532</v>
      </c>
      <c r="B2544" s="377"/>
      <c r="C2544" s="381" t="s">
        <v>20533</v>
      </c>
      <c r="D2544" s="377" t="s">
        <v>20028</v>
      </c>
      <c r="E2544" s="402">
        <v>1139.0999999999999</v>
      </c>
    </row>
    <row r="2545" spans="1:5" ht="40.5" customHeight="1">
      <c r="A2545" s="377" t="s">
        <v>3283</v>
      </c>
      <c r="B2545" s="377"/>
      <c r="C2545" s="381" t="s">
        <v>20534</v>
      </c>
      <c r="D2545" s="377" t="s">
        <v>20028</v>
      </c>
      <c r="E2545" s="400">
        <v>72.44</v>
      </c>
    </row>
    <row r="2546" spans="1:5" ht="27" customHeight="1">
      <c r="A2546" s="377" t="s">
        <v>3284</v>
      </c>
      <c r="B2546" s="377"/>
      <c r="C2546" s="381" t="s">
        <v>35000</v>
      </c>
      <c r="D2546" s="377" t="s">
        <v>20028</v>
      </c>
      <c r="E2546" s="401">
        <v>105.78</v>
      </c>
    </row>
    <row r="2547" spans="1:5" ht="27" customHeight="1">
      <c r="A2547" s="377" t="s">
        <v>3285</v>
      </c>
      <c r="B2547" s="377"/>
      <c r="C2547" s="381" t="s">
        <v>3286</v>
      </c>
      <c r="D2547" s="377" t="s">
        <v>157</v>
      </c>
      <c r="E2547" s="400">
        <v>51.75</v>
      </c>
    </row>
    <row r="2548" spans="1:5" ht="67.5" customHeight="1">
      <c r="A2548" s="377" t="s">
        <v>3289</v>
      </c>
      <c r="B2548" s="377"/>
      <c r="C2548" s="381" t="s">
        <v>20535</v>
      </c>
      <c r="D2548" s="377" t="s">
        <v>20028</v>
      </c>
      <c r="E2548" s="400">
        <v>14.69</v>
      </c>
    </row>
    <row r="2549" spans="1:5" ht="67.5" customHeight="1">
      <c r="A2549" s="377" t="s">
        <v>3291</v>
      </c>
      <c r="B2549" s="377"/>
      <c r="C2549" s="381" t="s">
        <v>20536</v>
      </c>
      <c r="D2549" s="377" t="s">
        <v>20028</v>
      </c>
      <c r="E2549" s="401">
        <v>101.03</v>
      </c>
    </row>
    <row r="2550" spans="1:5" ht="67.5" customHeight="1">
      <c r="A2550" s="377" t="s">
        <v>3292</v>
      </c>
      <c r="B2550" s="377"/>
      <c r="C2550" s="381" t="s">
        <v>3293</v>
      </c>
      <c r="D2550" s="377" t="s">
        <v>157</v>
      </c>
      <c r="E2550" s="401">
        <v>542.66</v>
      </c>
    </row>
    <row r="2551" spans="1:5" ht="67.5" customHeight="1">
      <c r="A2551" s="377" t="s">
        <v>3294</v>
      </c>
      <c r="B2551" s="377"/>
      <c r="C2551" s="381" t="s">
        <v>3295</v>
      </c>
      <c r="D2551" s="377" t="s">
        <v>157</v>
      </c>
      <c r="E2551" s="401">
        <v>159.86000000000001</v>
      </c>
    </row>
    <row r="2552" spans="1:5" ht="121.5" customHeight="1">
      <c r="A2552" s="377" t="s">
        <v>122</v>
      </c>
      <c r="B2552" s="377"/>
      <c r="C2552" s="381" t="s">
        <v>3296</v>
      </c>
      <c r="D2552" s="377" t="s">
        <v>157</v>
      </c>
      <c r="E2552" s="401">
        <v>173.17</v>
      </c>
    </row>
    <row r="2553" spans="1:5" ht="94.5" customHeight="1">
      <c r="A2553" s="377" t="s">
        <v>3297</v>
      </c>
      <c r="B2553" s="377"/>
      <c r="C2553" s="381" t="s">
        <v>3298</v>
      </c>
      <c r="D2553" s="377" t="s">
        <v>157</v>
      </c>
      <c r="E2553" s="401">
        <v>178.47</v>
      </c>
    </row>
    <row r="2554" spans="1:5" ht="67.5" customHeight="1">
      <c r="A2554" s="377" t="s">
        <v>3299</v>
      </c>
      <c r="B2554" s="377"/>
      <c r="C2554" s="381" t="s">
        <v>3300</v>
      </c>
      <c r="D2554" s="377" t="s">
        <v>157</v>
      </c>
      <c r="E2554" s="401">
        <v>735.62</v>
      </c>
    </row>
    <row r="2555" spans="1:5" ht="121.5" customHeight="1">
      <c r="A2555" s="377" t="s">
        <v>3301</v>
      </c>
      <c r="B2555" s="377"/>
      <c r="C2555" s="381" t="s">
        <v>20537</v>
      </c>
      <c r="D2555" s="377" t="s">
        <v>20028</v>
      </c>
      <c r="E2555" s="401">
        <v>325.42</v>
      </c>
    </row>
    <row r="2556" spans="1:5" ht="81" customHeight="1">
      <c r="A2556" s="377" t="s">
        <v>20538</v>
      </c>
      <c r="B2556" s="377"/>
      <c r="C2556" s="381" t="s">
        <v>20539</v>
      </c>
      <c r="D2556" s="377" t="s">
        <v>20028</v>
      </c>
      <c r="E2556" s="401">
        <v>441.93</v>
      </c>
    </row>
    <row r="2557" spans="1:5" ht="67.5" customHeight="1">
      <c r="A2557" s="398">
        <v>9020</v>
      </c>
      <c r="B2557" s="399"/>
      <c r="C2557" s="382" t="s">
        <v>20540</v>
      </c>
      <c r="D2557" s="378"/>
      <c r="E2557" s="378"/>
    </row>
    <row r="2558" spans="1:5" ht="121.5" customHeight="1">
      <c r="A2558" s="377" t="s">
        <v>3317</v>
      </c>
      <c r="B2558" s="377"/>
      <c r="C2558" s="381" t="s">
        <v>3318</v>
      </c>
      <c r="D2558" s="377" t="s">
        <v>20028</v>
      </c>
      <c r="E2558" s="401">
        <v>165.17</v>
      </c>
    </row>
    <row r="2559" spans="1:5" ht="81" customHeight="1">
      <c r="A2559" s="377" t="s">
        <v>3319</v>
      </c>
      <c r="B2559" s="377"/>
      <c r="C2559" s="381" t="s">
        <v>3320</v>
      </c>
      <c r="D2559" s="377" t="s">
        <v>20028</v>
      </c>
      <c r="E2559" s="401">
        <v>139.52000000000001</v>
      </c>
    </row>
    <row r="2560" spans="1:5" ht="67.5" customHeight="1">
      <c r="A2560" s="377" t="s">
        <v>3321</v>
      </c>
      <c r="B2560" s="377"/>
      <c r="C2560" s="381" t="s">
        <v>3322</v>
      </c>
      <c r="D2560" s="377" t="s">
        <v>20028</v>
      </c>
      <c r="E2560" s="401">
        <v>244.52</v>
      </c>
    </row>
    <row r="2561" spans="1:5" ht="121.5" customHeight="1">
      <c r="A2561" s="377" t="s">
        <v>3323</v>
      </c>
      <c r="B2561" s="377"/>
      <c r="C2561" s="381" t="s">
        <v>3324</v>
      </c>
      <c r="D2561" s="377" t="s">
        <v>20028</v>
      </c>
      <c r="E2561" s="401">
        <v>544.09</v>
      </c>
    </row>
    <row r="2562" spans="1:5" ht="81" customHeight="1">
      <c r="A2562" s="398">
        <v>9022</v>
      </c>
      <c r="B2562" s="399"/>
      <c r="C2562" s="382" t="s">
        <v>20541</v>
      </c>
      <c r="D2562" s="378"/>
      <c r="E2562" s="378"/>
    </row>
    <row r="2563" spans="1:5" ht="67.5" customHeight="1">
      <c r="A2563" s="377" t="s">
        <v>35001</v>
      </c>
      <c r="B2563" s="377"/>
      <c r="C2563" s="381" t="s">
        <v>35002</v>
      </c>
      <c r="D2563" s="377" t="s">
        <v>20028</v>
      </c>
      <c r="E2563" s="401">
        <v>205.69</v>
      </c>
    </row>
    <row r="2564" spans="1:5" ht="67.5" customHeight="1">
      <c r="A2564" s="377" t="s">
        <v>35003</v>
      </c>
      <c r="B2564" s="377"/>
      <c r="C2564" s="381" t="s">
        <v>35004</v>
      </c>
      <c r="D2564" s="377" t="s">
        <v>20028</v>
      </c>
      <c r="E2564" s="400">
        <v>27.59</v>
      </c>
    </row>
    <row r="2565" spans="1:5" ht="67.5" customHeight="1">
      <c r="A2565" s="398">
        <v>9023</v>
      </c>
      <c r="B2565" s="399"/>
      <c r="C2565" s="382" t="s">
        <v>20542</v>
      </c>
      <c r="D2565" s="378"/>
      <c r="E2565" s="378"/>
    </row>
    <row r="2566" spans="1:5" ht="67.5" customHeight="1">
      <c r="A2566" s="377" t="s">
        <v>123</v>
      </c>
      <c r="B2566" s="377"/>
      <c r="C2566" s="381" t="s">
        <v>3304</v>
      </c>
      <c r="D2566" s="377" t="s">
        <v>157</v>
      </c>
      <c r="E2566" s="400">
        <v>33.03</v>
      </c>
    </row>
    <row r="2567" spans="1:5" ht="67.5" customHeight="1">
      <c r="A2567" s="377" t="s">
        <v>124</v>
      </c>
      <c r="B2567" s="377"/>
      <c r="C2567" s="381" t="s">
        <v>3305</v>
      </c>
      <c r="D2567" s="377" t="s">
        <v>157</v>
      </c>
      <c r="E2567" s="400">
        <v>20.29</v>
      </c>
    </row>
    <row r="2568" spans="1:5" ht="67.5" customHeight="1">
      <c r="A2568" s="377" t="s">
        <v>125</v>
      </c>
      <c r="B2568" s="377"/>
      <c r="C2568" s="381" t="s">
        <v>3306</v>
      </c>
      <c r="D2568" s="377" t="s">
        <v>157</v>
      </c>
      <c r="E2568" s="400">
        <v>20.32</v>
      </c>
    </row>
    <row r="2569" spans="1:5" ht="67.5" customHeight="1">
      <c r="A2569" s="377" t="s">
        <v>126</v>
      </c>
      <c r="B2569" s="377"/>
      <c r="C2569" s="381" t="s">
        <v>3307</v>
      </c>
      <c r="D2569" s="377" t="s">
        <v>157</v>
      </c>
      <c r="E2569" s="400">
        <v>20.36</v>
      </c>
    </row>
    <row r="2570" spans="1:5" ht="67.5" customHeight="1">
      <c r="A2570" s="377" t="s">
        <v>127</v>
      </c>
      <c r="B2570" s="377"/>
      <c r="C2570" s="381" t="s">
        <v>3308</v>
      </c>
      <c r="D2570" s="377" t="s">
        <v>157</v>
      </c>
      <c r="E2570" s="400">
        <v>22.4</v>
      </c>
    </row>
    <row r="2571" spans="1:5" ht="67.5" customHeight="1">
      <c r="A2571" s="377" t="s">
        <v>128</v>
      </c>
      <c r="B2571" s="377"/>
      <c r="C2571" s="381" t="s">
        <v>3309</v>
      </c>
      <c r="D2571" s="377" t="s">
        <v>157</v>
      </c>
      <c r="E2571" s="400">
        <v>22.5</v>
      </c>
    </row>
    <row r="2572" spans="1:5" ht="67.5" customHeight="1">
      <c r="A2572" s="377" t="s">
        <v>129</v>
      </c>
      <c r="B2572" s="377"/>
      <c r="C2572" s="381" t="s">
        <v>3310</v>
      </c>
      <c r="D2572" s="377" t="s">
        <v>157</v>
      </c>
      <c r="E2572" s="400">
        <v>22.31</v>
      </c>
    </row>
    <row r="2573" spans="1:5" ht="67.5" customHeight="1">
      <c r="A2573" s="377" t="s">
        <v>130</v>
      </c>
      <c r="B2573" s="377"/>
      <c r="C2573" s="381" t="s">
        <v>3311</v>
      </c>
      <c r="D2573" s="377" t="s">
        <v>157</v>
      </c>
      <c r="E2573" s="400">
        <v>22.25</v>
      </c>
    </row>
    <row r="2574" spans="1:5" ht="81" customHeight="1">
      <c r="A2574" s="377" t="s">
        <v>131</v>
      </c>
      <c r="B2574" s="377"/>
      <c r="C2574" s="381" t="s">
        <v>3312</v>
      </c>
      <c r="D2574" s="377" t="s">
        <v>157</v>
      </c>
      <c r="E2574" s="400">
        <v>22.35</v>
      </c>
    </row>
    <row r="2575" spans="1:5" ht="27" customHeight="1">
      <c r="A2575" s="398">
        <v>9024</v>
      </c>
      <c r="B2575" s="399"/>
      <c r="C2575" s="382" t="s">
        <v>20543</v>
      </c>
      <c r="D2575" s="378"/>
      <c r="E2575" s="378"/>
    </row>
    <row r="2576" spans="1:5" ht="27" customHeight="1">
      <c r="A2576" s="377" t="s">
        <v>3281</v>
      </c>
      <c r="B2576" s="377"/>
      <c r="C2576" s="381" t="s">
        <v>3282</v>
      </c>
      <c r="D2576" s="377" t="s">
        <v>20028</v>
      </c>
      <c r="E2576" s="401">
        <v>116.4</v>
      </c>
    </row>
    <row r="2577" spans="1:5" ht="27" customHeight="1">
      <c r="A2577" s="377" t="s">
        <v>3287</v>
      </c>
      <c r="B2577" s="377"/>
      <c r="C2577" s="381" t="s">
        <v>3288</v>
      </c>
      <c r="D2577" s="377" t="s">
        <v>157</v>
      </c>
      <c r="E2577" s="397">
        <v>9.4</v>
      </c>
    </row>
    <row r="2578" spans="1:5" ht="27" customHeight="1">
      <c r="A2578" s="377" t="s">
        <v>3327</v>
      </c>
      <c r="B2578" s="377"/>
      <c r="C2578" s="381" t="s">
        <v>3328</v>
      </c>
      <c r="D2578" s="377" t="s">
        <v>157</v>
      </c>
      <c r="E2578" s="401">
        <v>123.12</v>
      </c>
    </row>
    <row r="2579" spans="1:5" ht="27" customHeight="1">
      <c r="A2579" s="377" t="s">
        <v>3329</v>
      </c>
      <c r="B2579" s="377"/>
      <c r="C2579" s="381" t="s">
        <v>3330</v>
      </c>
      <c r="D2579" s="377" t="s">
        <v>157</v>
      </c>
      <c r="E2579" s="401">
        <v>114.57</v>
      </c>
    </row>
    <row r="2580" spans="1:5" ht="27" customHeight="1">
      <c r="A2580" s="377" t="s">
        <v>3331</v>
      </c>
      <c r="B2580" s="377"/>
      <c r="C2580" s="381" t="s">
        <v>3332</v>
      </c>
      <c r="D2580" s="377" t="s">
        <v>157</v>
      </c>
      <c r="E2580" s="401">
        <v>116.44</v>
      </c>
    </row>
    <row r="2581" spans="1:5" ht="27" customHeight="1">
      <c r="A2581" s="377" t="s">
        <v>3333</v>
      </c>
      <c r="B2581" s="377"/>
      <c r="C2581" s="381" t="s">
        <v>3334</v>
      </c>
      <c r="D2581" s="377" t="s">
        <v>157</v>
      </c>
      <c r="E2581" s="401">
        <v>117.55</v>
      </c>
    </row>
    <row r="2582" spans="1:5" ht="27" customHeight="1">
      <c r="A2582" s="398">
        <v>8688</v>
      </c>
      <c r="B2582" s="399"/>
      <c r="C2582" s="382" t="s">
        <v>20544</v>
      </c>
      <c r="D2582" s="378"/>
      <c r="E2582" s="378"/>
    </row>
    <row r="2583" spans="1:5" ht="27" customHeight="1">
      <c r="A2583" s="398">
        <v>9026</v>
      </c>
      <c r="B2583" s="399"/>
      <c r="C2583" s="382" t="s">
        <v>20545</v>
      </c>
      <c r="D2583" s="378"/>
      <c r="E2583" s="378"/>
    </row>
    <row r="2584" spans="1:5" ht="27" customHeight="1">
      <c r="A2584" s="377" t="s">
        <v>2695</v>
      </c>
      <c r="B2584" s="377"/>
      <c r="C2584" s="381" t="s">
        <v>2696</v>
      </c>
      <c r="D2584" s="377" t="s">
        <v>139</v>
      </c>
      <c r="E2584" s="400">
        <v>39.75</v>
      </c>
    </row>
    <row r="2585" spans="1:5" ht="27" customHeight="1">
      <c r="A2585" s="377" t="s">
        <v>2697</v>
      </c>
      <c r="B2585" s="377"/>
      <c r="C2585" s="381" t="s">
        <v>2698</v>
      </c>
      <c r="D2585" s="377" t="s">
        <v>139</v>
      </c>
      <c r="E2585" s="400">
        <v>48.69</v>
      </c>
    </row>
    <row r="2586" spans="1:5" ht="27" customHeight="1">
      <c r="A2586" s="377" t="s">
        <v>2699</v>
      </c>
      <c r="B2586" s="377"/>
      <c r="C2586" s="381" t="s">
        <v>2700</v>
      </c>
      <c r="D2586" s="377" t="s">
        <v>139</v>
      </c>
      <c r="E2586" s="400">
        <v>33.82</v>
      </c>
    </row>
    <row r="2587" spans="1:5" ht="27" customHeight="1">
      <c r="A2587" s="398">
        <v>9027</v>
      </c>
      <c r="B2587" s="399"/>
      <c r="C2587" s="382" t="s">
        <v>20546</v>
      </c>
      <c r="D2587" s="378"/>
      <c r="E2587" s="378"/>
    </row>
    <row r="2588" spans="1:5" ht="27" customHeight="1">
      <c r="A2588" s="377" t="s">
        <v>2687</v>
      </c>
      <c r="B2588" s="377"/>
      <c r="C2588" s="381" t="s">
        <v>2688</v>
      </c>
      <c r="D2588" s="377" t="s">
        <v>157</v>
      </c>
      <c r="E2588" s="400">
        <v>45.23</v>
      </c>
    </row>
    <row r="2589" spans="1:5" ht="27" customHeight="1">
      <c r="A2589" s="377" t="s">
        <v>2689</v>
      </c>
      <c r="B2589" s="377"/>
      <c r="C2589" s="381" t="s">
        <v>2690</v>
      </c>
      <c r="D2589" s="377" t="s">
        <v>157</v>
      </c>
      <c r="E2589" s="400">
        <v>54.96</v>
      </c>
    </row>
    <row r="2590" spans="1:5" ht="27" customHeight="1">
      <c r="A2590" s="377" t="s">
        <v>2691</v>
      </c>
      <c r="B2590" s="377"/>
      <c r="C2590" s="381" t="s">
        <v>2692</v>
      </c>
      <c r="D2590" s="377" t="s">
        <v>157</v>
      </c>
      <c r="E2590" s="400">
        <v>42.77</v>
      </c>
    </row>
    <row r="2591" spans="1:5" ht="27" customHeight="1">
      <c r="A2591" s="398">
        <v>9029</v>
      </c>
      <c r="B2591" s="399"/>
      <c r="C2591" s="382" t="s">
        <v>20294</v>
      </c>
      <c r="D2591" s="378"/>
      <c r="E2591" s="378"/>
    </row>
    <row r="2592" spans="1:5" ht="27" customHeight="1">
      <c r="A2592" s="377" t="s">
        <v>2701</v>
      </c>
      <c r="B2592" s="377"/>
      <c r="C2592" s="381" t="s">
        <v>20547</v>
      </c>
      <c r="D2592" s="377" t="s">
        <v>157</v>
      </c>
      <c r="E2592" s="401">
        <v>103.5</v>
      </c>
    </row>
    <row r="2593" spans="1:5" ht="27" customHeight="1">
      <c r="A2593" s="377" t="s">
        <v>2702</v>
      </c>
      <c r="B2593" s="377"/>
      <c r="C2593" s="381" t="s">
        <v>20548</v>
      </c>
      <c r="D2593" s="377" t="s">
        <v>157</v>
      </c>
      <c r="E2593" s="401">
        <v>134.36000000000001</v>
      </c>
    </row>
    <row r="2594" spans="1:5" ht="27" customHeight="1">
      <c r="A2594" s="398">
        <v>9030</v>
      </c>
      <c r="B2594" s="399"/>
      <c r="C2594" s="382" t="s">
        <v>20549</v>
      </c>
      <c r="D2594" s="378"/>
      <c r="E2594" s="378"/>
    </row>
    <row r="2595" spans="1:5" ht="27" customHeight="1">
      <c r="A2595" s="377" t="s">
        <v>401</v>
      </c>
      <c r="B2595" s="377"/>
      <c r="C2595" s="381" t="s">
        <v>402</v>
      </c>
      <c r="D2595" s="377" t="s">
        <v>157</v>
      </c>
      <c r="E2595" s="402">
        <v>1001.07</v>
      </c>
    </row>
    <row r="2596" spans="1:5" ht="27" customHeight="1">
      <c r="A2596" s="377" t="s">
        <v>403</v>
      </c>
      <c r="B2596" s="377"/>
      <c r="C2596" s="381" t="s">
        <v>404</v>
      </c>
      <c r="D2596" s="377" t="s">
        <v>157</v>
      </c>
      <c r="E2596" s="402">
        <v>1656.66</v>
      </c>
    </row>
    <row r="2597" spans="1:5" ht="27" customHeight="1">
      <c r="A2597" s="377" t="s">
        <v>405</v>
      </c>
      <c r="B2597" s="377"/>
      <c r="C2597" s="381" t="s">
        <v>406</v>
      </c>
      <c r="D2597" s="377" t="s">
        <v>157</v>
      </c>
      <c r="E2597" s="402">
        <v>1391.78</v>
      </c>
    </row>
    <row r="2598" spans="1:5" ht="40.5" customHeight="1">
      <c r="A2598" s="377" t="s">
        <v>407</v>
      </c>
      <c r="B2598" s="377"/>
      <c r="C2598" s="381" t="s">
        <v>408</v>
      </c>
      <c r="D2598" s="377" t="s">
        <v>157</v>
      </c>
      <c r="E2598" s="401">
        <v>673.27</v>
      </c>
    </row>
    <row r="2599" spans="1:5" ht="40.5" customHeight="1">
      <c r="A2599" s="377" t="s">
        <v>409</v>
      </c>
      <c r="B2599" s="377"/>
      <c r="C2599" s="381" t="s">
        <v>410</v>
      </c>
      <c r="D2599" s="377" t="s">
        <v>157</v>
      </c>
      <c r="E2599" s="402">
        <v>2364.48</v>
      </c>
    </row>
    <row r="2600" spans="1:5" ht="15.75" customHeight="1">
      <c r="A2600" s="377" t="s">
        <v>411</v>
      </c>
      <c r="B2600" s="377"/>
      <c r="C2600" s="381" t="s">
        <v>412</v>
      </c>
      <c r="D2600" s="377" t="s">
        <v>157</v>
      </c>
      <c r="E2600" s="402">
        <v>5013.8500000000004</v>
      </c>
    </row>
    <row r="2601" spans="1:5" ht="27" customHeight="1">
      <c r="A2601" s="377" t="s">
        <v>413</v>
      </c>
      <c r="B2601" s="377"/>
      <c r="C2601" s="381" t="s">
        <v>414</v>
      </c>
      <c r="D2601" s="377" t="s">
        <v>157</v>
      </c>
      <c r="E2601" s="401">
        <v>834.89</v>
      </c>
    </row>
    <row r="2602" spans="1:5" ht="27" customHeight="1">
      <c r="A2602" s="398">
        <v>9031</v>
      </c>
      <c r="B2602" s="399"/>
      <c r="C2602" s="382" t="s">
        <v>20550</v>
      </c>
      <c r="D2602" s="378"/>
      <c r="E2602" s="378"/>
    </row>
    <row r="2603" spans="1:5" ht="27" customHeight="1">
      <c r="A2603" s="377" t="s">
        <v>415</v>
      </c>
      <c r="B2603" s="377"/>
      <c r="C2603" s="381" t="s">
        <v>416</v>
      </c>
      <c r="D2603" s="377" t="s">
        <v>157</v>
      </c>
      <c r="E2603" s="401">
        <v>108.16</v>
      </c>
    </row>
    <row r="2604" spans="1:5" ht="27" customHeight="1">
      <c r="A2604" s="377" t="s">
        <v>417</v>
      </c>
      <c r="B2604" s="377"/>
      <c r="C2604" s="381" t="s">
        <v>418</v>
      </c>
      <c r="D2604" s="377" t="s">
        <v>157</v>
      </c>
      <c r="E2604" s="401">
        <v>182.18</v>
      </c>
    </row>
    <row r="2605" spans="1:5" ht="27" customHeight="1">
      <c r="A2605" s="377" t="s">
        <v>419</v>
      </c>
      <c r="B2605" s="377"/>
      <c r="C2605" s="381" t="s">
        <v>420</v>
      </c>
      <c r="D2605" s="377" t="s">
        <v>157</v>
      </c>
      <c r="E2605" s="401">
        <v>155.29</v>
      </c>
    </row>
    <row r="2606" spans="1:5" ht="27" customHeight="1">
      <c r="A2606" s="377" t="s">
        <v>421</v>
      </c>
      <c r="B2606" s="377"/>
      <c r="C2606" s="381" t="s">
        <v>422</v>
      </c>
      <c r="D2606" s="377" t="s">
        <v>157</v>
      </c>
      <c r="E2606" s="400">
        <v>63.82</v>
      </c>
    </row>
    <row r="2607" spans="1:5" ht="27" customHeight="1">
      <c r="A2607" s="377" t="s">
        <v>423</v>
      </c>
      <c r="B2607" s="377"/>
      <c r="C2607" s="381" t="s">
        <v>424</v>
      </c>
      <c r="D2607" s="377" t="s">
        <v>157</v>
      </c>
      <c r="E2607" s="401">
        <v>298.61</v>
      </c>
    </row>
    <row r="2608" spans="1:5" ht="27" customHeight="1">
      <c r="A2608" s="377" t="s">
        <v>425</v>
      </c>
      <c r="B2608" s="377"/>
      <c r="C2608" s="381" t="s">
        <v>426</v>
      </c>
      <c r="D2608" s="377" t="s">
        <v>157</v>
      </c>
      <c r="E2608" s="401">
        <v>321.20999999999998</v>
      </c>
    </row>
    <row r="2609" spans="1:5" ht="27" customHeight="1">
      <c r="A2609" s="377" t="s">
        <v>427</v>
      </c>
      <c r="B2609" s="377"/>
      <c r="C2609" s="381" t="s">
        <v>428</v>
      </c>
      <c r="D2609" s="377" t="s">
        <v>157</v>
      </c>
      <c r="E2609" s="400">
        <v>76.67</v>
      </c>
    </row>
    <row r="2610" spans="1:5" ht="27" customHeight="1">
      <c r="A2610" s="398">
        <v>9032</v>
      </c>
      <c r="B2610" s="399"/>
      <c r="C2610" s="382" t="s">
        <v>20551</v>
      </c>
      <c r="D2610" s="378"/>
      <c r="E2610" s="378"/>
    </row>
    <row r="2611" spans="1:5" ht="27" customHeight="1">
      <c r="A2611" s="377" t="s">
        <v>429</v>
      </c>
      <c r="B2611" s="377"/>
      <c r="C2611" s="381" t="s">
        <v>430</v>
      </c>
      <c r="D2611" s="377" t="s">
        <v>157</v>
      </c>
      <c r="E2611" s="400">
        <v>59.61</v>
      </c>
    </row>
    <row r="2612" spans="1:5" ht="27" customHeight="1">
      <c r="A2612" s="377" t="s">
        <v>431</v>
      </c>
      <c r="B2612" s="377"/>
      <c r="C2612" s="381" t="s">
        <v>432</v>
      </c>
      <c r="D2612" s="377" t="s">
        <v>157</v>
      </c>
      <c r="E2612" s="401">
        <v>136.94</v>
      </c>
    </row>
    <row r="2613" spans="1:5" ht="40.5" customHeight="1">
      <c r="A2613" s="377" t="s">
        <v>433</v>
      </c>
      <c r="B2613" s="377"/>
      <c r="C2613" s="381" t="s">
        <v>434</v>
      </c>
      <c r="D2613" s="377" t="s">
        <v>157</v>
      </c>
      <c r="E2613" s="401">
        <v>109.74</v>
      </c>
    </row>
    <row r="2614" spans="1:5" ht="40.5" customHeight="1">
      <c r="A2614" s="377" t="s">
        <v>435</v>
      </c>
      <c r="B2614" s="377"/>
      <c r="C2614" s="381" t="s">
        <v>436</v>
      </c>
      <c r="D2614" s="377" t="s">
        <v>157</v>
      </c>
      <c r="E2614" s="400">
        <v>45.26</v>
      </c>
    </row>
    <row r="2615" spans="1:5" ht="40.5" customHeight="1">
      <c r="A2615" s="377" t="s">
        <v>437</v>
      </c>
      <c r="B2615" s="377"/>
      <c r="C2615" s="381" t="s">
        <v>438</v>
      </c>
      <c r="D2615" s="377" t="s">
        <v>157</v>
      </c>
      <c r="E2615" s="401">
        <v>184.67</v>
      </c>
    </row>
    <row r="2616" spans="1:5" ht="40.5" customHeight="1">
      <c r="A2616" s="377" t="s">
        <v>439</v>
      </c>
      <c r="B2616" s="377"/>
      <c r="C2616" s="381" t="s">
        <v>440</v>
      </c>
      <c r="D2616" s="377" t="s">
        <v>157</v>
      </c>
      <c r="E2616" s="401">
        <v>293.02</v>
      </c>
    </row>
    <row r="2617" spans="1:5" ht="40.5" customHeight="1">
      <c r="A2617" s="377" t="s">
        <v>441</v>
      </c>
      <c r="B2617" s="377"/>
      <c r="C2617" s="381" t="s">
        <v>442</v>
      </c>
      <c r="D2617" s="377" t="s">
        <v>157</v>
      </c>
      <c r="E2617" s="400">
        <v>49.11</v>
      </c>
    </row>
    <row r="2618" spans="1:5" ht="40.5" customHeight="1">
      <c r="A2618" s="398">
        <v>9033</v>
      </c>
      <c r="B2618" s="399"/>
      <c r="C2618" s="382" t="s">
        <v>20552</v>
      </c>
      <c r="D2618" s="378"/>
      <c r="E2618" s="378"/>
    </row>
    <row r="2619" spans="1:5" ht="40.5" customHeight="1">
      <c r="A2619" s="377" t="s">
        <v>443</v>
      </c>
      <c r="B2619" s="377"/>
      <c r="C2619" s="381" t="s">
        <v>444</v>
      </c>
      <c r="D2619" s="377" t="s">
        <v>157</v>
      </c>
      <c r="E2619" s="401">
        <v>226.75</v>
      </c>
    </row>
    <row r="2620" spans="1:5" ht="40.5" customHeight="1">
      <c r="A2620" s="377" t="s">
        <v>445</v>
      </c>
      <c r="B2620" s="377"/>
      <c r="C2620" s="381" t="s">
        <v>446</v>
      </c>
      <c r="D2620" s="377" t="s">
        <v>157</v>
      </c>
      <c r="E2620" s="401">
        <v>170.25</v>
      </c>
    </row>
    <row r="2621" spans="1:5" ht="81" customHeight="1">
      <c r="A2621" s="398">
        <v>9034</v>
      </c>
      <c r="B2621" s="399"/>
      <c r="C2621" s="382" t="s">
        <v>20553</v>
      </c>
      <c r="D2621" s="378"/>
      <c r="E2621" s="378"/>
    </row>
    <row r="2622" spans="1:5" ht="40.5" customHeight="1">
      <c r="A2622" s="377" t="s">
        <v>395</v>
      </c>
      <c r="B2622" s="377"/>
      <c r="C2622" s="381" t="s">
        <v>20554</v>
      </c>
      <c r="D2622" s="377" t="s">
        <v>157</v>
      </c>
      <c r="E2622" s="401">
        <v>474.78</v>
      </c>
    </row>
    <row r="2623" spans="1:5" ht="27" customHeight="1">
      <c r="A2623" s="377" t="s">
        <v>396</v>
      </c>
      <c r="B2623" s="377"/>
      <c r="C2623" s="381" t="s">
        <v>20555</v>
      </c>
      <c r="D2623" s="377" t="s">
        <v>157</v>
      </c>
      <c r="E2623" s="401">
        <v>377.55</v>
      </c>
    </row>
    <row r="2624" spans="1:5" ht="27" customHeight="1">
      <c r="A2624" s="377" t="s">
        <v>397</v>
      </c>
      <c r="B2624" s="377"/>
      <c r="C2624" s="381" t="s">
        <v>398</v>
      </c>
      <c r="D2624" s="377" t="s">
        <v>157</v>
      </c>
      <c r="E2624" s="401">
        <v>107.9</v>
      </c>
    </row>
    <row r="2625" spans="1:5" ht="27" customHeight="1">
      <c r="A2625" s="377" t="s">
        <v>399</v>
      </c>
      <c r="B2625" s="377"/>
      <c r="C2625" s="381" t="s">
        <v>400</v>
      </c>
      <c r="D2625" s="377" t="s">
        <v>157</v>
      </c>
      <c r="E2625" s="401">
        <v>108.21</v>
      </c>
    </row>
    <row r="2626" spans="1:5" ht="27" customHeight="1">
      <c r="A2626" s="398">
        <v>9035</v>
      </c>
      <c r="B2626" s="399"/>
      <c r="C2626" s="382" t="s">
        <v>20556</v>
      </c>
      <c r="D2626" s="378"/>
      <c r="E2626" s="378"/>
    </row>
    <row r="2627" spans="1:5" ht="27" customHeight="1">
      <c r="A2627" s="377" t="s">
        <v>381</v>
      </c>
      <c r="B2627" s="377"/>
      <c r="C2627" s="381" t="s">
        <v>382</v>
      </c>
      <c r="D2627" s="377" t="s">
        <v>157</v>
      </c>
      <c r="E2627" s="402">
        <v>2365.29</v>
      </c>
    </row>
    <row r="2628" spans="1:5" ht="27" customHeight="1">
      <c r="A2628" s="398">
        <v>9036</v>
      </c>
      <c r="B2628" s="399"/>
      <c r="C2628" s="382" t="s">
        <v>20557</v>
      </c>
      <c r="D2628" s="378"/>
      <c r="E2628" s="378"/>
    </row>
    <row r="2629" spans="1:5" ht="27" customHeight="1">
      <c r="A2629" s="377" t="s">
        <v>2671</v>
      </c>
      <c r="B2629" s="377"/>
      <c r="C2629" s="381" t="s">
        <v>2672</v>
      </c>
      <c r="D2629" s="377" t="s">
        <v>157</v>
      </c>
      <c r="E2629" s="401">
        <v>749.99</v>
      </c>
    </row>
    <row r="2630" spans="1:5" ht="27" customHeight="1">
      <c r="A2630" s="377" t="s">
        <v>379</v>
      </c>
      <c r="B2630" s="377"/>
      <c r="C2630" s="381" t="s">
        <v>380</v>
      </c>
      <c r="D2630" s="377" t="s">
        <v>157</v>
      </c>
      <c r="E2630" s="401">
        <v>320</v>
      </c>
    </row>
    <row r="2631" spans="1:5" ht="27" customHeight="1">
      <c r="A2631" s="398">
        <v>9037</v>
      </c>
      <c r="B2631" s="399"/>
      <c r="C2631" s="382" t="s">
        <v>20558</v>
      </c>
      <c r="D2631" s="378"/>
      <c r="E2631" s="378"/>
    </row>
    <row r="2632" spans="1:5" ht="27" customHeight="1">
      <c r="A2632" s="377" t="s">
        <v>2677</v>
      </c>
      <c r="B2632" s="377"/>
      <c r="C2632" s="381" t="s">
        <v>2678</v>
      </c>
      <c r="D2632" s="377" t="s">
        <v>20028</v>
      </c>
      <c r="E2632" s="402">
        <v>2597.6</v>
      </c>
    </row>
    <row r="2633" spans="1:5" ht="27" customHeight="1">
      <c r="A2633" s="398">
        <v>9038</v>
      </c>
      <c r="B2633" s="399"/>
      <c r="C2633" s="382" t="s">
        <v>20559</v>
      </c>
      <c r="D2633" s="378"/>
      <c r="E2633" s="378"/>
    </row>
    <row r="2634" spans="1:5" ht="27" customHeight="1">
      <c r="A2634" s="377" t="s">
        <v>2673</v>
      </c>
      <c r="B2634" s="377"/>
      <c r="C2634" s="381" t="s">
        <v>2674</v>
      </c>
      <c r="D2634" s="377" t="s">
        <v>157</v>
      </c>
      <c r="E2634" s="401">
        <v>139.97999999999999</v>
      </c>
    </row>
    <row r="2635" spans="1:5" ht="27" customHeight="1">
      <c r="A2635" s="377" t="s">
        <v>2675</v>
      </c>
      <c r="B2635" s="377"/>
      <c r="C2635" s="381" t="s">
        <v>2676</v>
      </c>
      <c r="D2635" s="377" t="s">
        <v>157</v>
      </c>
      <c r="E2635" s="401">
        <v>136.71</v>
      </c>
    </row>
    <row r="2636" spans="1:5" ht="27" customHeight="1">
      <c r="A2636" s="377" t="s">
        <v>383</v>
      </c>
      <c r="B2636" s="377"/>
      <c r="C2636" s="381" t="s">
        <v>384</v>
      </c>
      <c r="D2636" s="377" t="s">
        <v>157</v>
      </c>
      <c r="E2636" s="401">
        <v>137.93</v>
      </c>
    </row>
    <row r="2637" spans="1:5" ht="27" customHeight="1">
      <c r="A2637" s="377" t="s">
        <v>385</v>
      </c>
      <c r="B2637" s="377"/>
      <c r="C2637" s="381" t="s">
        <v>386</v>
      </c>
      <c r="D2637" s="377" t="s">
        <v>157</v>
      </c>
      <c r="E2637" s="401">
        <v>242.43</v>
      </c>
    </row>
    <row r="2638" spans="1:5" ht="27" customHeight="1">
      <c r="A2638" s="377" t="s">
        <v>387</v>
      </c>
      <c r="B2638" s="377"/>
      <c r="C2638" s="381" t="s">
        <v>388</v>
      </c>
      <c r="D2638" s="377" t="s">
        <v>157</v>
      </c>
      <c r="E2638" s="401">
        <v>206.33</v>
      </c>
    </row>
    <row r="2639" spans="1:5" ht="27" customHeight="1">
      <c r="A2639" s="377" t="s">
        <v>389</v>
      </c>
      <c r="B2639" s="377"/>
      <c r="C2639" s="381" t="s">
        <v>390</v>
      </c>
      <c r="D2639" s="377" t="s">
        <v>157</v>
      </c>
      <c r="E2639" s="400">
        <v>91.38</v>
      </c>
    </row>
    <row r="2640" spans="1:5" ht="27" customHeight="1">
      <c r="A2640" s="377" t="s">
        <v>391</v>
      </c>
      <c r="B2640" s="377"/>
      <c r="C2640" s="381" t="s">
        <v>392</v>
      </c>
      <c r="D2640" s="377" t="s">
        <v>157</v>
      </c>
      <c r="E2640" s="401">
        <v>330.78</v>
      </c>
    </row>
    <row r="2641" spans="1:5" ht="27" customHeight="1">
      <c r="A2641" s="377" t="s">
        <v>393</v>
      </c>
      <c r="B2641" s="377"/>
      <c r="C2641" s="381" t="s">
        <v>394</v>
      </c>
      <c r="D2641" s="377" t="s">
        <v>157</v>
      </c>
      <c r="E2641" s="401">
        <v>118.93</v>
      </c>
    </row>
    <row r="2642" spans="1:5" ht="27" customHeight="1">
      <c r="A2642" s="377" t="s">
        <v>2679</v>
      </c>
      <c r="B2642" s="377"/>
      <c r="C2642" s="381" t="s">
        <v>2680</v>
      </c>
      <c r="D2642" s="377" t="s">
        <v>157</v>
      </c>
      <c r="E2642" s="400">
        <v>20.36</v>
      </c>
    </row>
    <row r="2643" spans="1:5" ht="27" customHeight="1">
      <c r="A2643" s="377" t="s">
        <v>2681</v>
      </c>
      <c r="B2643" s="377"/>
      <c r="C2643" s="381" t="s">
        <v>2682</v>
      </c>
      <c r="D2643" s="377" t="s">
        <v>157</v>
      </c>
      <c r="E2643" s="400">
        <v>12.64</v>
      </c>
    </row>
    <row r="2644" spans="1:5" ht="27" customHeight="1">
      <c r="A2644" s="377" t="s">
        <v>2683</v>
      </c>
      <c r="B2644" s="377"/>
      <c r="C2644" s="381" t="s">
        <v>2684</v>
      </c>
      <c r="D2644" s="377" t="s">
        <v>157</v>
      </c>
      <c r="E2644" s="400">
        <v>12.49</v>
      </c>
    </row>
    <row r="2645" spans="1:5" ht="27" customHeight="1">
      <c r="A2645" s="377" t="s">
        <v>2685</v>
      </c>
      <c r="B2645" s="377"/>
      <c r="C2645" s="381" t="s">
        <v>2686</v>
      </c>
      <c r="D2645" s="377" t="s">
        <v>157</v>
      </c>
      <c r="E2645" s="400">
        <v>12.45</v>
      </c>
    </row>
    <row r="2646" spans="1:5" ht="27" customHeight="1">
      <c r="A2646" s="377" t="s">
        <v>2693</v>
      </c>
      <c r="B2646" s="377"/>
      <c r="C2646" s="381" t="s">
        <v>2694</v>
      </c>
      <c r="D2646" s="377" t="s">
        <v>157</v>
      </c>
      <c r="E2646" s="400">
        <v>17.93</v>
      </c>
    </row>
    <row r="2647" spans="1:5" ht="27" customHeight="1">
      <c r="A2647" s="398">
        <v>8689</v>
      </c>
      <c r="B2647" s="399"/>
      <c r="C2647" s="382" t="s">
        <v>20560</v>
      </c>
      <c r="D2647" s="378"/>
      <c r="E2647" s="378"/>
    </row>
    <row r="2648" spans="1:5" ht="27" customHeight="1">
      <c r="A2648" s="398">
        <v>9039</v>
      </c>
      <c r="B2648" s="399"/>
      <c r="C2648" s="382" t="s">
        <v>20561</v>
      </c>
      <c r="D2648" s="378"/>
      <c r="E2648" s="378"/>
    </row>
    <row r="2649" spans="1:5" ht="27" customHeight="1">
      <c r="A2649" s="377" t="s">
        <v>4971</v>
      </c>
      <c r="B2649" s="377"/>
      <c r="C2649" s="381" t="s">
        <v>20562</v>
      </c>
      <c r="D2649" s="377" t="s">
        <v>20028</v>
      </c>
      <c r="E2649" s="401">
        <v>236.85</v>
      </c>
    </row>
    <row r="2650" spans="1:5" ht="27" customHeight="1">
      <c r="A2650" s="377" t="s">
        <v>4972</v>
      </c>
      <c r="B2650" s="377"/>
      <c r="C2650" s="381" t="s">
        <v>20563</v>
      </c>
      <c r="D2650" s="377" t="s">
        <v>20028</v>
      </c>
      <c r="E2650" s="401">
        <v>120.2</v>
      </c>
    </row>
    <row r="2651" spans="1:5" ht="27" customHeight="1">
      <c r="A2651" s="377" t="s">
        <v>4973</v>
      </c>
      <c r="B2651" s="377"/>
      <c r="C2651" s="381" t="s">
        <v>20564</v>
      </c>
      <c r="D2651" s="377" t="s">
        <v>20028</v>
      </c>
      <c r="E2651" s="401">
        <v>227.24</v>
      </c>
    </row>
    <row r="2652" spans="1:5" ht="27" customHeight="1">
      <c r="A2652" s="398">
        <v>9040</v>
      </c>
      <c r="B2652" s="399"/>
      <c r="C2652" s="382" t="s">
        <v>20565</v>
      </c>
      <c r="D2652" s="378"/>
      <c r="E2652" s="378"/>
    </row>
    <row r="2653" spans="1:5" ht="81" customHeight="1">
      <c r="A2653" s="377" t="s">
        <v>4974</v>
      </c>
      <c r="B2653" s="377"/>
      <c r="C2653" s="381" t="s">
        <v>4975</v>
      </c>
      <c r="D2653" s="377" t="s">
        <v>48884</v>
      </c>
      <c r="E2653" s="401">
        <v>342.3</v>
      </c>
    </row>
    <row r="2654" spans="1:5" ht="81" customHeight="1">
      <c r="A2654" s="398">
        <v>9041</v>
      </c>
      <c r="B2654" s="399"/>
      <c r="C2654" s="382" t="s">
        <v>20566</v>
      </c>
      <c r="D2654" s="378"/>
      <c r="E2654" s="378"/>
    </row>
    <row r="2655" spans="1:5" ht="81" customHeight="1">
      <c r="A2655" s="377" t="s">
        <v>4976</v>
      </c>
      <c r="B2655" s="377"/>
      <c r="C2655" s="381" t="s">
        <v>4977</v>
      </c>
      <c r="D2655" s="377" t="s">
        <v>48884</v>
      </c>
      <c r="E2655" s="401">
        <v>135.43</v>
      </c>
    </row>
    <row r="2656" spans="1:5" ht="54" customHeight="1">
      <c r="A2656" s="377" t="s">
        <v>4978</v>
      </c>
      <c r="B2656" s="377"/>
      <c r="C2656" s="381" t="s">
        <v>4979</v>
      </c>
      <c r="D2656" s="377" t="s">
        <v>48884</v>
      </c>
      <c r="E2656" s="401">
        <v>166.97</v>
      </c>
    </row>
    <row r="2657" spans="1:5" ht="27" customHeight="1">
      <c r="A2657" s="377" t="s">
        <v>4980</v>
      </c>
      <c r="B2657" s="377"/>
      <c r="C2657" s="381" t="s">
        <v>4981</v>
      </c>
      <c r="D2657" s="377" t="s">
        <v>48884</v>
      </c>
      <c r="E2657" s="401">
        <v>225.95</v>
      </c>
    </row>
    <row r="2658" spans="1:5" ht="27" customHeight="1">
      <c r="A2658" s="398">
        <v>9042</v>
      </c>
      <c r="B2658" s="399"/>
      <c r="C2658" s="382" t="s">
        <v>20567</v>
      </c>
      <c r="D2658" s="378"/>
      <c r="E2658" s="378"/>
    </row>
    <row r="2659" spans="1:5" ht="27" customHeight="1">
      <c r="A2659" s="377" t="s">
        <v>4982</v>
      </c>
      <c r="B2659" s="377"/>
      <c r="C2659" s="381" t="s">
        <v>4983</v>
      </c>
      <c r="D2659" s="377" t="s">
        <v>48884</v>
      </c>
      <c r="E2659" s="401">
        <v>143.58000000000001</v>
      </c>
    </row>
    <row r="2660" spans="1:5" ht="27" customHeight="1">
      <c r="A2660" s="377" t="s">
        <v>4984</v>
      </c>
      <c r="B2660" s="377"/>
      <c r="C2660" s="381" t="s">
        <v>4985</v>
      </c>
      <c r="D2660" s="377" t="s">
        <v>48884</v>
      </c>
      <c r="E2660" s="401">
        <v>131.06</v>
      </c>
    </row>
    <row r="2661" spans="1:5" ht="27" customHeight="1">
      <c r="A2661" s="398">
        <v>9043</v>
      </c>
      <c r="B2661" s="399"/>
      <c r="C2661" s="382" t="s">
        <v>20568</v>
      </c>
      <c r="D2661" s="378"/>
      <c r="E2661" s="378"/>
    </row>
    <row r="2662" spans="1:5" ht="100.5" customHeight="1">
      <c r="A2662" s="377" t="s">
        <v>4986</v>
      </c>
      <c r="B2662" s="377"/>
      <c r="C2662" s="381" t="s">
        <v>4987</v>
      </c>
      <c r="D2662" s="377" t="s">
        <v>48884</v>
      </c>
      <c r="E2662" s="401">
        <v>335.43</v>
      </c>
    </row>
    <row r="2663" spans="1:5" ht="27" customHeight="1">
      <c r="A2663" s="377" t="s">
        <v>4988</v>
      </c>
      <c r="B2663" s="377"/>
      <c r="C2663" s="381" t="s">
        <v>4989</v>
      </c>
      <c r="D2663" s="377" t="s">
        <v>48884</v>
      </c>
      <c r="E2663" s="401">
        <v>211.54</v>
      </c>
    </row>
    <row r="2664" spans="1:5" ht="27" customHeight="1">
      <c r="A2664" s="377" t="s">
        <v>4990</v>
      </c>
      <c r="B2664" s="377"/>
      <c r="C2664" s="381" t="s">
        <v>4991</v>
      </c>
      <c r="D2664" s="377" t="s">
        <v>48884</v>
      </c>
      <c r="E2664" s="401">
        <v>266.18</v>
      </c>
    </row>
    <row r="2665" spans="1:5" ht="15.75" customHeight="1">
      <c r="A2665" s="398">
        <v>8690</v>
      </c>
      <c r="B2665" s="399"/>
      <c r="C2665" s="382" t="s">
        <v>20569</v>
      </c>
      <c r="D2665" s="378"/>
      <c r="E2665" s="378"/>
    </row>
    <row r="2666" spans="1:5" ht="15.75" customHeight="1">
      <c r="A2666" s="398">
        <v>9045</v>
      </c>
      <c r="B2666" s="399"/>
      <c r="C2666" s="382" t="s">
        <v>20570</v>
      </c>
      <c r="D2666" s="378"/>
      <c r="E2666" s="378"/>
    </row>
    <row r="2667" spans="1:5" ht="40.5" customHeight="1">
      <c r="A2667" s="377" t="s">
        <v>133</v>
      </c>
      <c r="B2667" s="377"/>
      <c r="C2667" s="381" t="s">
        <v>4144</v>
      </c>
      <c r="D2667" s="377" t="s">
        <v>157</v>
      </c>
      <c r="E2667" s="401">
        <v>640.95000000000005</v>
      </c>
    </row>
    <row r="2668" spans="1:5" ht="54" customHeight="1">
      <c r="A2668" s="377" t="s">
        <v>4145</v>
      </c>
      <c r="B2668" s="377"/>
      <c r="C2668" s="381" t="s">
        <v>4146</v>
      </c>
      <c r="D2668" s="377" t="s">
        <v>48886</v>
      </c>
      <c r="E2668" s="401">
        <v>892.16</v>
      </c>
    </row>
    <row r="2669" spans="1:5" ht="54" customHeight="1">
      <c r="A2669" s="398">
        <v>9046</v>
      </c>
      <c r="B2669" s="399"/>
      <c r="C2669" s="382" t="s">
        <v>20571</v>
      </c>
      <c r="D2669" s="378"/>
      <c r="E2669" s="378"/>
    </row>
    <row r="2670" spans="1:5" ht="54" customHeight="1">
      <c r="A2670" s="377" t="s">
        <v>4133</v>
      </c>
      <c r="B2670" s="377"/>
      <c r="C2670" s="381" t="s">
        <v>4134</v>
      </c>
      <c r="D2670" s="377" t="s">
        <v>157</v>
      </c>
      <c r="E2670" s="400">
        <v>46.1</v>
      </c>
    </row>
    <row r="2671" spans="1:5" ht="40.5" customHeight="1">
      <c r="A2671" s="377" t="s">
        <v>132</v>
      </c>
      <c r="B2671" s="377"/>
      <c r="C2671" s="381" t="s">
        <v>4135</v>
      </c>
      <c r="D2671" s="377" t="s">
        <v>157</v>
      </c>
      <c r="E2671" s="400">
        <v>50.14</v>
      </c>
    </row>
    <row r="2672" spans="1:5" ht="54" customHeight="1">
      <c r="A2672" s="377" t="s">
        <v>4136</v>
      </c>
      <c r="B2672" s="377"/>
      <c r="C2672" s="381" t="s">
        <v>4137</v>
      </c>
      <c r="D2672" s="377" t="s">
        <v>157</v>
      </c>
      <c r="E2672" s="400">
        <v>47.59</v>
      </c>
    </row>
    <row r="2673" spans="1:5" ht="54" customHeight="1">
      <c r="A2673" s="377" t="s">
        <v>4138</v>
      </c>
      <c r="B2673" s="377"/>
      <c r="C2673" s="381" t="s">
        <v>4139</v>
      </c>
      <c r="D2673" s="377" t="s">
        <v>157</v>
      </c>
      <c r="E2673" s="401">
        <v>782.12</v>
      </c>
    </row>
    <row r="2674" spans="1:5" ht="54" customHeight="1">
      <c r="A2674" s="377" t="s">
        <v>4140</v>
      </c>
      <c r="B2674" s="377"/>
      <c r="C2674" s="381" t="s">
        <v>4141</v>
      </c>
      <c r="D2674" s="377" t="s">
        <v>157</v>
      </c>
      <c r="E2674" s="400">
        <v>15.62</v>
      </c>
    </row>
    <row r="2675" spans="1:5" ht="40.5" customHeight="1">
      <c r="A2675" s="377" t="s">
        <v>4142</v>
      </c>
      <c r="B2675" s="377"/>
      <c r="C2675" s="381" t="s">
        <v>4143</v>
      </c>
      <c r="D2675" s="377" t="s">
        <v>157</v>
      </c>
      <c r="E2675" s="400">
        <v>15.66</v>
      </c>
    </row>
    <row r="2676" spans="1:5" ht="54" customHeight="1">
      <c r="A2676" s="377" t="s">
        <v>4147</v>
      </c>
      <c r="B2676" s="377"/>
      <c r="C2676" s="381" t="s">
        <v>4148</v>
      </c>
      <c r="D2676" s="377" t="s">
        <v>157</v>
      </c>
      <c r="E2676" s="401">
        <v>198.44</v>
      </c>
    </row>
    <row r="2677" spans="1:5" ht="40.5" customHeight="1">
      <c r="A2677" s="377" t="s">
        <v>4149</v>
      </c>
      <c r="B2677" s="377"/>
      <c r="C2677" s="381" t="s">
        <v>4150</v>
      </c>
      <c r="D2677" s="377" t="s">
        <v>157</v>
      </c>
      <c r="E2677" s="400">
        <v>58.53</v>
      </c>
    </row>
    <row r="2678" spans="1:5" ht="40.5" customHeight="1">
      <c r="A2678" s="398">
        <v>9047</v>
      </c>
      <c r="B2678" s="399"/>
      <c r="C2678" s="382" t="s">
        <v>20572</v>
      </c>
      <c r="D2678" s="378"/>
      <c r="E2678" s="378"/>
    </row>
    <row r="2679" spans="1:5" ht="40.5" customHeight="1">
      <c r="A2679" s="377" t="s">
        <v>4151</v>
      </c>
      <c r="B2679" s="377"/>
      <c r="C2679" s="381" t="s">
        <v>4152</v>
      </c>
      <c r="D2679" s="377" t="s">
        <v>157</v>
      </c>
      <c r="E2679" s="400">
        <v>71.2</v>
      </c>
    </row>
    <row r="2680" spans="1:5" ht="40.5" customHeight="1">
      <c r="A2680" s="398">
        <v>8691</v>
      </c>
      <c r="B2680" s="399"/>
      <c r="C2680" s="382" t="s">
        <v>20573</v>
      </c>
      <c r="D2680" s="378"/>
      <c r="E2680" s="378"/>
    </row>
    <row r="2681" spans="1:5" ht="40.5" customHeight="1">
      <c r="A2681" s="398">
        <v>9050</v>
      </c>
      <c r="B2681" s="399"/>
      <c r="C2681" s="382" t="s">
        <v>20574</v>
      </c>
      <c r="D2681" s="378"/>
      <c r="E2681" s="378"/>
    </row>
    <row r="2682" spans="1:5" ht="40.5" customHeight="1">
      <c r="A2682" s="377" t="s">
        <v>3346</v>
      </c>
      <c r="B2682" s="377"/>
      <c r="C2682" s="381" t="s">
        <v>3634</v>
      </c>
      <c r="D2682" s="377" t="s">
        <v>20028</v>
      </c>
      <c r="E2682" s="401">
        <v>152.47999999999999</v>
      </c>
    </row>
    <row r="2683" spans="1:5" ht="54" customHeight="1">
      <c r="A2683" s="377" t="s">
        <v>3345</v>
      </c>
      <c r="B2683" s="377"/>
      <c r="C2683" s="381" t="s">
        <v>3635</v>
      </c>
      <c r="D2683" s="377" t="s">
        <v>20028</v>
      </c>
      <c r="E2683" s="401">
        <v>311.8</v>
      </c>
    </row>
    <row r="2684" spans="1:5" ht="54" customHeight="1">
      <c r="A2684" s="377" t="s">
        <v>3347</v>
      </c>
      <c r="B2684" s="377"/>
      <c r="C2684" s="381" t="s">
        <v>3636</v>
      </c>
      <c r="D2684" s="377" t="s">
        <v>20028</v>
      </c>
      <c r="E2684" s="401">
        <v>214.85</v>
      </c>
    </row>
    <row r="2685" spans="1:5" ht="54" customHeight="1">
      <c r="A2685" s="398">
        <v>9051</v>
      </c>
      <c r="B2685" s="399"/>
      <c r="C2685" s="382" t="s">
        <v>20575</v>
      </c>
      <c r="D2685" s="378"/>
      <c r="E2685" s="378"/>
    </row>
    <row r="2686" spans="1:5" ht="54" customHeight="1">
      <c r="A2686" s="377" t="s">
        <v>3336</v>
      </c>
      <c r="B2686" s="377"/>
      <c r="C2686" s="381" t="s">
        <v>20576</v>
      </c>
      <c r="D2686" s="377" t="s">
        <v>20028</v>
      </c>
      <c r="E2686" s="401">
        <v>126.3</v>
      </c>
    </row>
    <row r="2687" spans="1:5" ht="54" customHeight="1">
      <c r="A2687" s="377" t="s">
        <v>3335</v>
      </c>
      <c r="B2687" s="377"/>
      <c r="C2687" s="381" t="s">
        <v>3633</v>
      </c>
      <c r="D2687" s="377" t="s">
        <v>20028</v>
      </c>
      <c r="E2687" s="401">
        <v>169.2</v>
      </c>
    </row>
    <row r="2688" spans="1:5" ht="54" customHeight="1">
      <c r="A2688" s="398">
        <v>9052</v>
      </c>
      <c r="B2688" s="399"/>
      <c r="C2688" s="382" t="s">
        <v>20577</v>
      </c>
      <c r="D2688" s="378"/>
      <c r="E2688" s="378"/>
    </row>
    <row r="2689" spans="1:5" ht="54" customHeight="1">
      <c r="A2689" s="377" t="s">
        <v>3640</v>
      </c>
      <c r="B2689" s="377"/>
      <c r="C2689" s="381" t="s">
        <v>3641</v>
      </c>
      <c r="D2689" s="377" t="s">
        <v>20028</v>
      </c>
      <c r="E2689" s="401">
        <v>222.93</v>
      </c>
    </row>
    <row r="2690" spans="1:5" ht="54" customHeight="1">
      <c r="A2690" s="377" t="s">
        <v>3337</v>
      </c>
      <c r="B2690" s="377"/>
      <c r="C2690" s="381" t="s">
        <v>3642</v>
      </c>
      <c r="D2690" s="377" t="s">
        <v>20028</v>
      </c>
      <c r="E2690" s="401">
        <v>140.38999999999999</v>
      </c>
    </row>
    <row r="2691" spans="1:5" ht="15.75" customHeight="1">
      <c r="A2691" s="377" t="s">
        <v>3338</v>
      </c>
      <c r="B2691" s="377"/>
      <c r="C2691" s="381" t="s">
        <v>3339</v>
      </c>
      <c r="D2691" s="377" t="s">
        <v>20028</v>
      </c>
      <c r="E2691" s="401">
        <v>395.13</v>
      </c>
    </row>
    <row r="2692" spans="1:5" ht="15.75" customHeight="1">
      <c r="A2692" s="377" t="s">
        <v>3340</v>
      </c>
      <c r="B2692" s="377"/>
      <c r="C2692" s="381" t="s">
        <v>3341</v>
      </c>
      <c r="D2692" s="377" t="s">
        <v>20028</v>
      </c>
      <c r="E2692" s="401">
        <v>277.02999999999997</v>
      </c>
    </row>
    <row r="2693" spans="1:5" ht="15.75" customHeight="1">
      <c r="A2693" s="377" t="s">
        <v>3349</v>
      </c>
      <c r="B2693" s="377"/>
      <c r="C2693" s="381" t="s">
        <v>20578</v>
      </c>
      <c r="D2693" s="377" t="s">
        <v>20028</v>
      </c>
      <c r="E2693" s="401">
        <v>403.65</v>
      </c>
    </row>
    <row r="2694" spans="1:5" ht="15.75" customHeight="1">
      <c r="A2694" s="377" t="s">
        <v>3350</v>
      </c>
      <c r="B2694" s="377"/>
      <c r="C2694" s="381" t="s">
        <v>3351</v>
      </c>
      <c r="D2694" s="377" t="s">
        <v>20028</v>
      </c>
      <c r="E2694" s="401">
        <v>407.32</v>
      </c>
    </row>
    <row r="2695" spans="1:5" ht="15.75" customHeight="1">
      <c r="A2695" s="377" t="s">
        <v>3352</v>
      </c>
      <c r="B2695" s="377"/>
      <c r="C2695" s="381" t="s">
        <v>3353</v>
      </c>
      <c r="D2695" s="377" t="s">
        <v>20028</v>
      </c>
      <c r="E2695" s="401">
        <v>309.42</v>
      </c>
    </row>
    <row r="2696" spans="1:5" ht="40.5" customHeight="1">
      <c r="A2696" s="398">
        <v>9053</v>
      </c>
      <c r="B2696" s="399"/>
      <c r="C2696" s="382" t="s">
        <v>20579</v>
      </c>
      <c r="D2696" s="378"/>
      <c r="E2696" s="378"/>
    </row>
    <row r="2697" spans="1:5" ht="15.75" customHeight="1">
      <c r="A2697" s="377" t="s">
        <v>3343</v>
      </c>
      <c r="B2697" s="377"/>
      <c r="C2697" s="381" t="s">
        <v>20580</v>
      </c>
      <c r="D2697" s="377" t="s">
        <v>20028</v>
      </c>
      <c r="E2697" s="401">
        <v>255.4</v>
      </c>
    </row>
    <row r="2698" spans="1:5" ht="27" customHeight="1">
      <c r="A2698" s="377" t="s">
        <v>3344</v>
      </c>
      <c r="B2698" s="377"/>
      <c r="C2698" s="381" t="s">
        <v>20581</v>
      </c>
      <c r="D2698" s="377" t="s">
        <v>20028</v>
      </c>
      <c r="E2698" s="401">
        <v>137.30000000000001</v>
      </c>
    </row>
    <row r="2699" spans="1:5" ht="27" customHeight="1">
      <c r="A2699" s="398">
        <v>9054</v>
      </c>
      <c r="B2699" s="399"/>
      <c r="C2699" s="382" t="s">
        <v>20582</v>
      </c>
      <c r="D2699" s="378"/>
      <c r="E2699" s="378"/>
    </row>
    <row r="2700" spans="1:5" ht="27" customHeight="1">
      <c r="A2700" s="377" t="s">
        <v>3342</v>
      </c>
      <c r="B2700" s="377"/>
      <c r="C2700" s="381" t="s">
        <v>20583</v>
      </c>
      <c r="D2700" s="377" t="s">
        <v>20028</v>
      </c>
      <c r="E2700" s="401">
        <v>175.99</v>
      </c>
    </row>
    <row r="2701" spans="1:5" ht="27" customHeight="1">
      <c r="A2701" s="398">
        <v>9055</v>
      </c>
      <c r="B2701" s="399"/>
      <c r="C2701" s="382" t="s">
        <v>20584</v>
      </c>
      <c r="D2701" s="378"/>
      <c r="E2701" s="378"/>
    </row>
    <row r="2702" spans="1:5" ht="27" customHeight="1">
      <c r="A2702" s="377" t="s">
        <v>3348</v>
      </c>
      <c r="B2702" s="377"/>
      <c r="C2702" s="381" t="s">
        <v>3637</v>
      </c>
      <c r="D2702" s="377" t="s">
        <v>20028</v>
      </c>
      <c r="E2702" s="401">
        <v>312.64999999999998</v>
      </c>
    </row>
    <row r="2703" spans="1:5" ht="27" customHeight="1">
      <c r="A2703" s="377" t="s">
        <v>3638</v>
      </c>
      <c r="B2703" s="377"/>
      <c r="C2703" s="381" t="s">
        <v>3639</v>
      </c>
      <c r="D2703" s="377" t="s">
        <v>20028</v>
      </c>
      <c r="E2703" s="401">
        <v>312.64999999999998</v>
      </c>
    </row>
    <row r="2704" spans="1:5" ht="27" customHeight="1">
      <c r="A2704" s="398">
        <v>8692</v>
      </c>
      <c r="B2704" s="399"/>
      <c r="C2704" s="382" t="s">
        <v>20585</v>
      </c>
      <c r="D2704" s="378"/>
      <c r="E2704" s="378"/>
    </row>
    <row r="2705" spans="1:5" ht="15.75" customHeight="1">
      <c r="A2705" s="398">
        <v>9056</v>
      </c>
      <c r="B2705" s="399"/>
      <c r="C2705" s="382" t="s">
        <v>20586</v>
      </c>
      <c r="D2705" s="378"/>
      <c r="E2705" s="378"/>
    </row>
    <row r="2706" spans="1:5" ht="15.75" customHeight="1">
      <c r="A2706" s="377" t="s">
        <v>3760</v>
      </c>
      <c r="B2706" s="377"/>
      <c r="C2706" s="381" t="s">
        <v>35005</v>
      </c>
      <c r="D2706" s="377" t="s">
        <v>48884</v>
      </c>
      <c r="E2706" s="400">
        <v>25.58</v>
      </c>
    </row>
    <row r="2707" spans="1:5" ht="15.75" customHeight="1">
      <c r="A2707" s="377" t="s">
        <v>3761</v>
      </c>
      <c r="B2707" s="377"/>
      <c r="C2707" s="381" t="s">
        <v>35006</v>
      </c>
      <c r="D2707" s="377" t="s">
        <v>48884</v>
      </c>
      <c r="E2707" s="400">
        <v>28.4</v>
      </c>
    </row>
    <row r="2708" spans="1:5" ht="15.75" customHeight="1">
      <c r="A2708" s="377" t="s">
        <v>3762</v>
      </c>
      <c r="B2708" s="377"/>
      <c r="C2708" s="381" t="s">
        <v>35007</v>
      </c>
      <c r="D2708" s="377" t="s">
        <v>48884</v>
      </c>
      <c r="E2708" s="400">
        <v>34.450000000000003</v>
      </c>
    </row>
    <row r="2709" spans="1:5" ht="15.75" customHeight="1">
      <c r="A2709" s="398">
        <v>9057</v>
      </c>
      <c r="B2709" s="399"/>
      <c r="C2709" s="382" t="s">
        <v>20587</v>
      </c>
      <c r="D2709" s="378"/>
      <c r="E2709" s="378"/>
    </row>
    <row r="2710" spans="1:5" ht="15.75" customHeight="1">
      <c r="A2710" s="377" t="s">
        <v>3763</v>
      </c>
      <c r="B2710" s="377"/>
      <c r="C2710" s="381" t="s">
        <v>3764</v>
      </c>
      <c r="D2710" s="377" t="s">
        <v>20028</v>
      </c>
      <c r="E2710" s="400">
        <v>10.050000000000001</v>
      </c>
    </row>
    <row r="2711" spans="1:5" ht="15.75" customHeight="1">
      <c r="A2711" s="377" t="s">
        <v>3766</v>
      </c>
      <c r="B2711" s="377"/>
      <c r="C2711" s="381" t="s">
        <v>3767</v>
      </c>
      <c r="D2711" s="377" t="s">
        <v>48884</v>
      </c>
      <c r="E2711" s="400">
        <v>25.29</v>
      </c>
    </row>
    <row r="2712" spans="1:5" ht="15.75" customHeight="1">
      <c r="A2712" s="377" t="s">
        <v>3765</v>
      </c>
      <c r="B2712" s="377"/>
      <c r="C2712" s="381" t="s">
        <v>35008</v>
      </c>
      <c r="D2712" s="377" t="s">
        <v>20028</v>
      </c>
      <c r="E2712" s="400">
        <v>13.4</v>
      </c>
    </row>
    <row r="2713" spans="1:5" ht="15.75" customHeight="1">
      <c r="A2713" s="398">
        <v>9058</v>
      </c>
      <c r="B2713" s="399"/>
      <c r="C2713" s="382" t="s">
        <v>20588</v>
      </c>
      <c r="D2713" s="378"/>
      <c r="E2713" s="378"/>
    </row>
    <row r="2714" spans="1:5" ht="15.75" customHeight="1">
      <c r="A2714" s="377" t="s">
        <v>3749</v>
      </c>
      <c r="B2714" s="377"/>
      <c r="C2714" s="381" t="s">
        <v>35009</v>
      </c>
      <c r="D2714" s="377" t="s">
        <v>20028</v>
      </c>
      <c r="E2714" s="397">
        <v>3.81</v>
      </c>
    </row>
    <row r="2715" spans="1:5" ht="15.75" customHeight="1">
      <c r="A2715" s="377" t="s">
        <v>3750</v>
      </c>
      <c r="B2715" s="377"/>
      <c r="C2715" s="381" t="s">
        <v>35010</v>
      </c>
      <c r="D2715" s="377" t="s">
        <v>20028</v>
      </c>
      <c r="E2715" s="397">
        <v>2.39</v>
      </c>
    </row>
    <row r="2716" spans="1:5" ht="15.75" customHeight="1">
      <c r="A2716" s="377" t="s">
        <v>3751</v>
      </c>
      <c r="B2716" s="377"/>
      <c r="C2716" s="381" t="s">
        <v>35011</v>
      </c>
      <c r="D2716" s="377" t="s">
        <v>20028</v>
      </c>
      <c r="E2716" s="401">
        <v>159.5</v>
      </c>
    </row>
    <row r="2717" spans="1:5" ht="15.75" customHeight="1">
      <c r="A2717" s="377" t="s">
        <v>35012</v>
      </c>
      <c r="B2717" s="377"/>
      <c r="C2717" s="381" t="s">
        <v>35013</v>
      </c>
      <c r="D2717" s="377" t="s">
        <v>20028</v>
      </c>
      <c r="E2717" s="400">
        <v>77.900000000000006</v>
      </c>
    </row>
    <row r="2718" spans="1:5" ht="15.75" customHeight="1">
      <c r="A2718" s="377" t="s">
        <v>35014</v>
      </c>
      <c r="B2718" s="377"/>
      <c r="C2718" s="381" t="s">
        <v>35015</v>
      </c>
      <c r="D2718" s="377" t="s">
        <v>20028</v>
      </c>
      <c r="E2718" s="400">
        <v>77.900000000000006</v>
      </c>
    </row>
    <row r="2719" spans="1:5" ht="15.75" customHeight="1">
      <c r="A2719" s="377" t="s">
        <v>35016</v>
      </c>
      <c r="B2719" s="377"/>
      <c r="C2719" s="381" t="s">
        <v>35017</v>
      </c>
      <c r="D2719" s="377" t="s">
        <v>20028</v>
      </c>
      <c r="E2719" s="400">
        <v>99.45</v>
      </c>
    </row>
    <row r="2720" spans="1:5" ht="15.75" customHeight="1">
      <c r="A2720" s="377" t="s">
        <v>35018</v>
      </c>
      <c r="B2720" s="377"/>
      <c r="C2720" s="381" t="s">
        <v>35019</v>
      </c>
      <c r="D2720" s="377" t="s">
        <v>20028</v>
      </c>
      <c r="E2720" s="400">
        <v>99.45</v>
      </c>
    </row>
    <row r="2721" spans="1:5" ht="15.75" customHeight="1">
      <c r="A2721" s="377" t="s">
        <v>3752</v>
      </c>
      <c r="B2721" s="377"/>
      <c r="C2721" s="381" t="s">
        <v>35020</v>
      </c>
      <c r="D2721" s="377" t="s">
        <v>20028</v>
      </c>
      <c r="E2721" s="400">
        <v>99.45</v>
      </c>
    </row>
    <row r="2722" spans="1:5" ht="67.5" customHeight="1">
      <c r="A2722" s="377" t="s">
        <v>35021</v>
      </c>
      <c r="B2722" s="377"/>
      <c r="C2722" s="381" t="s">
        <v>35022</v>
      </c>
      <c r="D2722" s="377" t="s">
        <v>20028</v>
      </c>
      <c r="E2722" s="400">
        <v>99.45</v>
      </c>
    </row>
    <row r="2723" spans="1:5" ht="15.75" customHeight="1">
      <c r="A2723" s="377" t="s">
        <v>3753</v>
      </c>
      <c r="B2723" s="377"/>
      <c r="C2723" s="381" t="s">
        <v>35023</v>
      </c>
      <c r="D2723" s="377" t="s">
        <v>20028</v>
      </c>
      <c r="E2723" s="400">
        <v>97.05</v>
      </c>
    </row>
    <row r="2724" spans="1:5" ht="27" customHeight="1">
      <c r="A2724" s="377" t="s">
        <v>35024</v>
      </c>
      <c r="B2724" s="377"/>
      <c r="C2724" s="381" t="s">
        <v>35025</v>
      </c>
      <c r="D2724" s="377" t="s">
        <v>20028</v>
      </c>
      <c r="E2724" s="400">
        <v>91.22</v>
      </c>
    </row>
    <row r="2725" spans="1:5" ht="27" customHeight="1">
      <c r="A2725" s="377" t="s">
        <v>35026</v>
      </c>
      <c r="B2725" s="377"/>
      <c r="C2725" s="381" t="s">
        <v>35027</v>
      </c>
      <c r="D2725" s="377" t="s">
        <v>20028</v>
      </c>
      <c r="E2725" s="400">
        <v>93.83</v>
      </c>
    </row>
    <row r="2726" spans="1:5" ht="27" customHeight="1">
      <c r="A2726" s="377" t="s">
        <v>35028</v>
      </c>
      <c r="B2726" s="377"/>
      <c r="C2726" s="381" t="s">
        <v>35029</v>
      </c>
      <c r="D2726" s="377" t="s">
        <v>20028</v>
      </c>
      <c r="E2726" s="400">
        <v>71.599999999999994</v>
      </c>
    </row>
    <row r="2727" spans="1:5" ht="27" customHeight="1">
      <c r="A2727" s="377" t="s">
        <v>35030</v>
      </c>
      <c r="B2727" s="377"/>
      <c r="C2727" s="381" t="s">
        <v>35031</v>
      </c>
      <c r="D2727" s="377" t="s">
        <v>20028</v>
      </c>
      <c r="E2727" s="400">
        <v>79.38</v>
      </c>
    </row>
    <row r="2728" spans="1:5" ht="27" customHeight="1">
      <c r="A2728" s="377" t="s">
        <v>35032</v>
      </c>
      <c r="B2728" s="377"/>
      <c r="C2728" s="381" t="s">
        <v>35033</v>
      </c>
      <c r="D2728" s="377" t="s">
        <v>20028</v>
      </c>
      <c r="E2728" s="400">
        <v>74.400000000000006</v>
      </c>
    </row>
    <row r="2729" spans="1:5" ht="27" customHeight="1">
      <c r="A2729" s="377" t="s">
        <v>3754</v>
      </c>
      <c r="B2729" s="377"/>
      <c r="C2729" s="381" t="s">
        <v>35034</v>
      </c>
      <c r="D2729" s="377" t="s">
        <v>20028</v>
      </c>
      <c r="E2729" s="400">
        <v>95.9</v>
      </c>
    </row>
    <row r="2730" spans="1:5" ht="27" customHeight="1">
      <c r="A2730" s="377" t="s">
        <v>35035</v>
      </c>
      <c r="B2730" s="377"/>
      <c r="C2730" s="381" t="s">
        <v>35036</v>
      </c>
      <c r="D2730" s="377" t="s">
        <v>20028</v>
      </c>
      <c r="E2730" s="400">
        <v>79.84</v>
      </c>
    </row>
    <row r="2731" spans="1:5" ht="54" customHeight="1">
      <c r="A2731" s="377" t="s">
        <v>35037</v>
      </c>
      <c r="B2731" s="377"/>
      <c r="C2731" s="381" t="s">
        <v>35038</v>
      </c>
      <c r="D2731" s="377" t="s">
        <v>20028</v>
      </c>
      <c r="E2731" s="400">
        <v>93.83</v>
      </c>
    </row>
    <row r="2732" spans="1:5" ht="54" customHeight="1">
      <c r="A2732" s="377" t="s">
        <v>35039</v>
      </c>
      <c r="B2732" s="377"/>
      <c r="C2732" s="381" t="s">
        <v>35040</v>
      </c>
      <c r="D2732" s="377" t="s">
        <v>20028</v>
      </c>
      <c r="E2732" s="400">
        <v>92.45</v>
      </c>
    </row>
    <row r="2733" spans="1:5" ht="27" customHeight="1">
      <c r="A2733" s="377" t="s">
        <v>3755</v>
      </c>
      <c r="B2733" s="377"/>
      <c r="C2733" s="381" t="s">
        <v>35041</v>
      </c>
      <c r="D2733" s="377" t="s">
        <v>20028</v>
      </c>
      <c r="E2733" s="400">
        <v>95.9</v>
      </c>
    </row>
    <row r="2734" spans="1:5" ht="54" customHeight="1">
      <c r="A2734" s="377" t="s">
        <v>35042</v>
      </c>
      <c r="B2734" s="377"/>
      <c r="C2734" s="381" t="s">
        <v>35043</v>
      </c>
      <c r="D2734" s="377" t="s">
        <v>20028</v>
      </c>
      <c r="E2734" s="400">
        <v>74.900000000000006</v>
      </c>
    </row>
    <row r="2735" spans="1:5" ht="54" customHeight="1">
      <c r="A2735" s="377" t="s">
        <v>35044</v>
      </c>
      <c r="B2735" s="377"/>
      <c r="C2735" s="381" t="s">
        <v>35045</v>
      </c>
      <c r="D2735" s="377" t="s">
        <v>48884</v>
      </c>
      <c r="E2735" s="400">
        <v>54.75</v>
      </c>
    </row>
    <row r="2736" spans="1:5" ht="27" customHeight="1">
      <c r="A2736" s="377" t="s">
        <v>35046</v>
      </c>
      <c r="B2736" s="377"/>
      <c r="C2736" s="381" t="s">
        <v>35047</v>
      </c>
      <c r="D2736" s="377" t="s">
        <v>48884</v>
      </c>
      <c r="E2736" s="400">
        <v>42.5</v>
      </c>
    </row>
    <row r="2737" spans="1:5" ht="54" customHeight="1">
      <c r="A2737" s="377" t="s">
        <v>35048</v>
      </c>
      <c r="B2737" s="377"/>
      <c r="C2737" s="381" t="s">
        <v>35049</v>
      </c>
      <c r="D2737" s="377" t="s">
        <v>48884</v>
      </c>
      <c r="E2737" s="400">
        <v>17.5</v>
      </c>
    </row>
    <row r="2738" spans="1:5" ht="54" customHeight="1">
      <c r="A2738" s="377" t="s">
        <v>35050</v>
      </c>
      <c r="B2738" s="377"/>
      <c r="C2738" s="381" t="s">
        <v>35051</v>
      </c>
      <c r="D2738" s="377" t="s">
        <v>48884</v>
      </c>
      <c r="E2738" s="400">
        <v>62.5</v>
      </c>
    </row>
    <row r="2739" spans="1:5" ht="27" customHeight="1">
      <c r="A2739" s="377" t="s">
        <v>3757</v>
      </c>
      <c r="B2739" s="377"/>
      <c r="C2739" s="381" t="s">
        <v>35052</v>
      </c>
      <c r="D2739" s="377" t="s">
        <v>20028</v>
      </c>
      <c r="E2739" s="400">
        <v>23.5</v>
      </c>
    </row>
    <row r="2740" spans="1:5" ht="54" customHeight="1">
      <c r="A2740" s="377" t="s">
        <v>35053</v>
      </c>
      <c r="B2740" s="377"/>
      <c r="C2740" s="381" t="s">
        <v>35054</v>
      </c>
      <c r="D2740" s="377" t="s">
        <v>20028</v>
      </c>
      <c r="E2740" s="401">
        <v>170</v>
      </c>
    </row>
    <row r="2741" spans="1:5" ht="54" customHeight="1">
      <c r="A2741" s="377" t="s">
        <v>3756</v>
      </c>
      <c r="B2741" s="377"/>
      <c r="C2741" s="381" t="s">
        <v>35055</v>
      </c>
      <c r="D2741" s="377" t="s">
        <v>20028</v>
      </c>
      <c r="E2741" s="401">
        <v>170</v>
      </c>
    </row>
    <row r="2742" spans="1:5" ht="27" customHeight="1">
      <c r="A2742" s="398">
        <v>9059</v>
      </c>
      <c r="B2742" s="399"/>
      <c r="C2742" s="382" t="s">
        <v>20589</v>
      </c>
      <c r="D2742" s="378"/>
      <c r="E2742" s="378"/>
    </row>
    <row r="2743" spans="1:5" ht="54" customHeight="1">
      <c r="A2743" s="377" t="s">
        <v>3758</v>
      </c>
      <c r="B2743" s="377"/>
      <c r="C2743" s="381" t="s">
        <v>3759</v>
      </c>
      <c r="D2743" s="377" t="s">
        <v>48887</v>
      </c>
      <c r="E2743" s="401">
        <v>166.17</v>
      </c>
    </row>
    <row r="2744" spans="1:5" ht="54" customHeight="1">
      <c r="A2744" s="398">
        <v>9060</v>
      </c>
      <c r="B2744" s="399"/>
      <c r="C2744" s="382" t="s">
        <v>20590</v>
      </c>
      <c r="D2744" s="378"/>
      <c r="E2744" s="378"/>
    </row>
    <row r="2745" spans="1:5" ht="54" customHeight="1">
      <c r="A2745" s="377" t="s">
        <v>3747</v>
      </c>
      <c r="B2745" s="377"/>
      <c r="C2745" s="381" t="s">
        <v>3748</v>
      </c>
      <c r="D2745" s="377" t="s">
        <v>157</v>
      </c>
      <c r="E2745" s="400">
        <v>82.75</v>
      </c>
    </row>
    <row r="2746" spans="1:5" ht="27" customHeight="1">
      <c r="A2746" s="398">
        <v>8693</v>
      </c>
      <c r="B2746" s="399"/>
      <c r="C2746" s="382" t="s">
        <v>20591</v>
      </c>
      <c r="D2746" s="378"/>
      <c r="E2746" s="378"/>
    </row>
    <row r="2747" spans="1:5" ht="27" customHeight="1">
      <c r="A2747" s="398">
        <v>9061</v>
      </c>
      <c r="B2747" s="399"/>
      <c r="C2747" s="382" t="s">
        <v>20592</v>
      </c>
      <c r="D2747" s="378"/>
      <c r="E2747" s="378"/>
    </row>
    <row r="2748" spans="1:5" ht="27" customHeight="1">
      <c r="A2748" s="377" t="s">
        <v>4228</v>
      </c>
      <c r="B2748" s="377"/>
      <c r="C2748" s="381" t="s">
        <v>4229</v>
      </c>
      <c r="D2748" s="377" t="s">
        <v>139</v>
      </c>
      <c r="E2748" s="397">
        <v>2.35</v>
      </c>
    </row>
    <row r="2749" spans="1:5" ht="15.75" customHeight="1">
      <c r="A2749" s="377" t="s">
        <v>4230</v>
      </c>
      <c r="B2749" s="377"/>
      <c r="C2749" s="381" t="s">
        <v>4231</v>
      </c>
      <c r="D2749" s="377" t="s">
        <v>139</v>
      </c>
      <c r="E2749" s="397">
        <v>3.02</v>
      </c>
    </row>
    <row r="2750" spans="1:5" ht="40.5" customHeight="1">
      <c r="A2750" s="377" t="s">
        <v>4232</v>
      </c>
      <c r="B2750" s="377"/>
      <c r="C2750" s="381" t="s">
        <v>4233</v>
      </c>
      <c r="D2750" s="377" t="s">
        <v>139</v>
      </c>
      <c r="E2750" s="397">
        <v>4.9400000000000004</v>
      </c>
    </row>
    <row r="2751" spans="1:5" ht="40.5" customHeight="1">
      <c r="A2751" s="377" t="s">
        <v>4234</v>
      </c>
      <c r="B2751" s="377"/>
      <c r="C2751" s="381" t="s">
        <v>4235</v>
      </c>
      <c r="D2751" s="377" t="s">
        <v>139</v>
      </c>
      <c r="E2751" s="397">
        <v>3.19</v>
      </c>
    </row>
    <row r="2752" spans="1:5" ht="40.5" customHeight="1">
      <c r="A2752" s="377" t="s">
        <v>4236</v>
      </c>
      <c r="B2752" s="377"/>
      <c r="C2752" s="381" t="s">
        <v>4237</v>
      </c>
      <c r="D2752" s="377" t="s">
        <v>139</v>
      </c>
      <c r="E2752" s="397">
        <v>4.97</v>
      </c>
    </row>
    <row r="2753" spans="1:5" ht="40.5" customHeight="1">
      <c r="A2753" s="377" t="s">
        <v>4238</v>
      </c>
      <c r="B2753" s="377"/>
      <c r="C2753" s="381" t="s">
        <v>20593</v>
      </c>
      <c r="D2753" s="377" t="s">
        <v>139</v>
      </c>
      <c r="E2753" s="397">
        <v>6.4</v>
      </c>
    </row>
    <row r="2754" spans="1:5" ht="15.75" customHeight="1">
      <c r="A2754" s="377" t="s">
        <v>4239</v>
      </c>
      <c r="B2754" s="377"/>
      <c r="C2754" s="381" t="s">
        <v>4240</v>
      </c>
      <c r="D2754" s="377" t="s">
        <v>139</v>
      </c>
      <c r="E2754" s="397">
        <v>8.9600000000000009</v>
      </c>
    </row>
    <row r="2755" spans="1:5" ht="67.5" customHeight="1">
      <c r="A2755" s="377" t="s">
        <v>4241</v>
      </c>
      <c r="B2755" s="377"/>
      <c r="C2755" s="381" t="s">
        <v>4242</v>
      </c>
      <c r="D2755" s="377" t="s">
        <v>139</v>
      </c>
      <c r="E2755" s="397">
        <v>9.74</v>
      </c>
    </row>
    <row r="2756" spans="1:5" ht="40.5" customHeight="1">
      <c r="A2756" s="377" t="s">
        <v>4243</v>
      </c>
      <c r="B2756" s="377"/>
      <c r="C2756" s="381" t="s">
        <v>4244</v>
      </c>
      <c r="D2756" s="377" t="s">
        <v>139</v>
      </c>
      <c r="E2756" s="400">
        <v>12.46</v>
      </c>
    </row>
    <row r="2757" spans="1:5" ht="54" customHeight="1">
      <c r="A2757" s="398">
        <v>9062</v>
      </c>
      <c r="B2757" s="399"/>
      <c r="C2757" s="382" t="s">
        <v>20594</v>
      </c>
      <c r="D2757" s="378"/>
      <c r="E2757" s="378"/>
    </row>
    <row r="2758" spans="1:5" ht="40.5" customHeight="1">
      <c r="A2758" s="377" t="s">
        <v>3354</v>
      </c>
      <c r="B2758" s="377"/>
      <c r="C2758" s="381" t="s">
        <v>20595</v>
      </c>
      <c r="D2758" s="377" t="s">
        <v>139</v>
      </c>
      <c r="E2758" s="400">
        <v>38.82</v>
      </c>
    </row>
    <row r="2759" spans="1:5" ht="54" customHeight="1">
      <c r="A2759" s="377" t="s">
        <v>3355</v>
      </c>
      <c r="B2759" s="377"/>
      <c r="C2759" s="381" t="s">
        <v>3643</v>
      </c>
      <c r="D2759" s="377" t="s">
        <v>139</v>
      </c>
      <c r="E2759" s="400">
        <v>25.87</v>
      </c>
    </row>
    <row r="2760" spans="1:5" ht="67.5" customHeight="1">
      <c r="A2760" s="377" t="s">
        <v>3356</v>
      </c>
      <c r="B2760" s="377"/>
      <c r="C2760" s="381" t="s">
        <v>3644</v>
      </c>
      <c r="D2760" s="377" t="s">
        <v>139</v>
      </c>
      <c r="E2760" s="400">
        <v>21.17</v>
      </c>
    </row>
    <row r="2761" spans="1:5" ht="54" customHeight="1">
      <c r="A2761" s="377" t="s">
        <v>3357</v>
      </c>
      <c r="B2761" s="377"/>
      <c r="C2761" s="381" t="s">
        <v>20596</v>
      </c>
      <c r="D2761" s="377" t="s">
        <v>139</v>
      </c>
      <c r="E2761" s="400">
        <v>15.03</v>
      </c>
    </row>
    <row r="2762" spans="1:5" ht="67.5" customHeight="1">
      <c r="A2762" s="377" t="s">
        <v>3358</v>
      </c>
      <c r="B2762" s="377"/>
      <c r="C2762" s="381" t="s">
        <v>20597</v>
      </c>
      <c r="D2762" s="377" t="s">
        <v>139</v>
      </c>
      <c r="E2762" s="397">
        <v>6.08</v>
      </c>
    </row>
    <row r="2763" spans="1:5" ht="54" customHeight="1">
      <c r="A2763" s="377" t="s">
        <v>3359</v>
      </c>
      <c r="B2763" s="377"/>
      <c r="C2763" s="381" t="s">
        <v>20598</v>
      </c>
      <c r="D2763" s="377" t="s">
        <v>139</v>
      </c>
      <c r="E2763" s="397">
        <v>3.17</v>
      </c>
    </row>
    <row r="2764" spans="1:5" ht="54" customHeight="1">
      <c r="A2764" s="377" t="s">
        <v>3360</v>
      </c>
      <c r="B2764" s="377"/>
      <c r="C2764" s="381" t="s">
        <v>3361</v>
      </c>
      <c r="D2764" s="377" t="s">
        <v>48884</v>
      </c>
      <c r="E2764" s="397">
        <v>7.81</v>
      </c>
    </row>
    <row r="2765" spans="1:5" ht="15.75" customHeight="1">
      <c r="A2765" s="377" t="s">
        <v>3362</v>
      </c>
      <c r="B2765" s="377"/>
      <c r="C2765" s="381" t="s">
        <v>20599</v>
      </c>
      <c r="D2765" s="377" t="s">
        <v>20028</v>
      </c>
      <c r="E2765" s="397">
        <v>5.61</v>
      </c>
    </row>
    <row r="2766" spans="1:5" ht="54" customHeight="1">
      <c r="A2766" s="377" t="s">
        <v>3363</v>
      </c>
      <c r="B2766" s="377"/>
      <c r="C2766" s="381" t="s">
        <v>20600</v>
      </c>
      <c r="D2766" s="377" t="s">
        <v>20028</v>
      </c>
      <c r="E2766" s="397">
        <v>7.44</v>
      </c>
    </row>
    <row r="2767" spans="1:5" ht="15.75" customHeight="1">
      <c r="A2767" s="377" t="s">
        <v>3364</v>
      </c>
      <c r="B2767" s="377"/>
      <c r="C2767" s="381" t="s">
        <v>20601</v>
      </c>
      <c r="D2767" s="377" t="s">
        <v>20028</v>
      </c>
      <c r="E2767" s="397">
        <v>6.89</v>
      </c>
    </row>
    <row r="2768" spans="1:5" ht="15.75" customHeight="1">
      <c r="A2768" s="377" t="s">
        <v>3365</v>
      </c>
      <c r="B2768" s="377"/>
      <c r="C2768" s="381" t="s">
        <v>20602</v>
      </c>
      <c r="D2768" s="377" t="s">
        <v>20028</v>
      </c>
      <c r="E2768" s="397">
        <v>7.03</v>
      </c>
    </row>
    <row r="2769" spans="1:5" ht="27" customHeight="1">
      <c r="A2769" s="377" t="s">
        <v>20603</v>
      </c>
      <c r="B2769" s="377"/>
      <c r="C2769" s="381" t="s">
        <v>20604</v>
      </c>
      <c r="D2769" s="377" t="s">
        <v>48884</v>
      </c>
      <c r="E2769" s="400">
        <v>30.09</v>
      </c>
    </row>
    <row r="2770" spans="1:5" ht="27" customHeight="1">
      <c r="A2770" s="377" t="s">
        <v>3366</v>
      </c>
      <c r="B2770" s="377"/>
      <c r="C2770" s="381" t="s">
        <v>3367</v>
      </c>
      <c r="D2770" s="377" t="s">
        <v>139</v>
      </c>
      <c r="E2770" s="397">
        <v>0.98</v>
      </c>
    </row>
    <row r="2771" spans="1:5" ht="27" customHeight="1">
      <c r="A2771" s="398">
        <v>9063</v>
      </c>
      <c r="B2771" s="399"/>
      <c r="C2771" s="382" t="s">
        <v>20605</v>
      </c>
      <c r="D2771" s="378"/>
      <c r="E2771" s="378"/>
    </row>
    <row r="2772" spans="1:5" ht="27" customHeight="1">
      <c r="A2772" s="377" t="s">
        <v>2234</v>
      </c>
      <c r="B2772" s="377"/>
      <c r="C2772" s="381" t="s">
        <v>2235</v>
      </c>
      <c r="D2772" s="377" t="s">
        <v>157</v>
      </c>
      <c r="E2772" s="401">
        <v>153.19999999999999</v>
      </c>
    </row>
    <row r="2773" spans="1:5" ht="27" customHeight="1">
      <c r="A2773" s="377" t="s">
        <v>2236</v>
      </c>
      <c r="B2773" s="377"/>
      <c r="C2773" s="381" t="s">
        <v>2237</v>
      </c>
      <c r="D2773" s="377" t="s">
        <v>157</v>
      </c>
      <c r="E2773" s="401">
        <v>195.89</v>
      </c>
    </row>
    <row r="2774" spans="1:5" ht="27" customHeight="1">
      <c r="A2774" s="377" t="s">
        <v>2238</v>
      </c>
      <c r="B2774" s="377"/>
      <c r="C2774" s="381" t="s">
        <v>2239</v>
      </c>
      <c r="D2774" s="377" t="s">
        <v>157</v>
      </c>
      <c r="E2774" s="401">
        <v>110</v>
      </c>
    </row>
    <row r="2775" spans="1:5" ht="51.75" customHeight="1">
      <c r="A2775" s="377" t="s">
        <v>2240</v>
      </c>
      <c r="B2775" s="377"/>
      <c r="C2775" s="381" t="s">
        <v>2241</v>
      </c>
      <c r="D2775" s="377" t="s">
        <v>157</v>
      </c>
      <c r="E2775" s="401">
        <v>105.14</v>
      </c>
    </row>
    <row r="2776" spans="1:5" ht="39" customHeight="1">
      <c r="A2776" s="377" t="s">
        <v>2244</v>
      </c>
      <c r="B2776" s="377"/>
      <c r="C2776" s="381" t="s">
        <v>2245</v>
      </c>
      <c r="D2776" s="377" t="s">
        <v>157</v>
      </c>
      <c r="E2776" s="400">
        <v>47.07</v>
      </c>
    </row>
    <row r="2777" spans="1:5" ht="41.25" customHeight="1">
      <c r="A2777" s="377" t="s">
        <v>2246</v>
      </c>
      <c r="B2777" s="377"/>
      <c r="C2777" s="381" t="s">
        <v>2247</v>
      </c>
      <c r="D2777" s="377" t="s">
        <v>157</v>
      </c>
      <c r="E2777" s="400">
        <v>76.599999999999994</v>
      </c>
    </row>
    <row r="2778" spans="1:5" ht="27" customHeight="1">
      <c r="A2778" s="377" t="s">
        <v>2248</v>
      </c>
      <c r="B2778" s="377"/>
      <c r="C2778" s="381" t="s">
        <v>2249</v>
      </c>
      <c r="D2778" s="377" t="s">
        <v>157</v>
      </c>
      <c r="E2778" s="400">
        <v>90</v>
      </c>
    </row>
    <row r="2779" spans="1:5" ht="27" customHeight="1">
      <c r="A2779" s="377" t="s">
        <v>2250</v>
      </c>
      <c r="B2779" s="377"/>
      <c r="C2779" s="381" t="s">
        <v>2251</v>
      </c>
      <c r="D2779" s="377" t="s">
        <v>157</v>
      </c>
      <c r="E2779" s="401">
        <v>143</v>
      </c>
    </row>
    <row r="2780" spans="1:5" ht="27" customHeight="1">
      <c r="A2780" s="377" t="s">
        <v>2252</v>
      </c>
      <c r="B2780" s="377"/>
      <c r="C2780" s="381" t="s">
        <v>2253</v>
      </c>
      <c r="D2780" s="377" t="s">
        <v>157</v>
      </c>
      <c r="E2780" s="400">
        <v>75</v>
      </c>
    </row>
    <row r="2781" spans="1:5" ht="27" customHeight="1">
      <c r="A2781" s="377" t="s">
        <v>2254</v>
      </c>
      <c r="B2781" s="377"/>
      <c r="C2781" s="381" t="s">
        <v>2255</v>
      </c>
      <c r="D2781" s="377" t="s">
        <v>157</v>
      </c>
      <c r="E2781" s="400">
        <v>75</v>
      </c>
    </row>
    <row r="2782" spans="1:5" ht="27" customHeight="1">
      <c r="A2782" s="377" t="s">
        <v>2256</v>
      </c>
      <c r="B2782" s="377"/>
      <c r="C2782" s="381" t="s">
        <v>2257</v>
      </c>
      <c r="D2782" s="377" t="s">
        <v>157</v>
      </c>
      <c r="E2782" s="400">
        <v>57.54</v>
      </c>
    </row>
    <row r="2783" spans="1:5" ht="27" customHeight="1">
      <c r="A2783" s="377" t="s">
        <v>2258</v>
      </c>
      <c r="B2783" s="377"/>
      <c r="C2783" s="381" t="s">
        <v>2259</v>
      </c>
      <c r="D2783" s="377" t="s">
        <v>157</v>
      </c>
      <c r="E2783" s="400">
        <v>41.85</v>
      </c>
    </row>
    <row r="2784" spans="1:5" ht="27" customHeight="1">
      <c r="A2784" s="377" t="s">
        <v>2260</v>
      </c>
      <c r="B2784" s="377"/>
      <c r="C2784" s="381" t="s">
        <v>2261</v>
      </c>
      <c r="D2784" s="377" t="s">
        <v>157</v>
      </c>
      <c r="E2784" s="400">
        <v>36.44</v>
      </c>
    </row>
    <row r="2785" spans="1:5" ht="27" customHeight="1">
      <c r="A2785" s="377" t="s">
        <v>2262</v>
      </c>
      <c r="B2785" s="377"/>
      <c r="C2785" s="381" t="s">
        <v>2263</v>
      </c>
      <c r="D2785" s="377" t="s">
        <v>157</v>
      </c>
      <c r="E2785" s="401">
        <v>674.88</v>
      </c>
    </row>
    <row r="2786" spans="1:5" ht="27" customHeight="1">
      <c r="A2786" s="377" t="s">
        <v>2270</v>
      </c>
      <c r="B2786" s="377"/>
      <c r="C2786" s="381" t="s">
        <v>2271</v>
      </c>
      <c r="D2786" s="377" t="s">
        <v>157</v>
      </c>
      <c r="E2786" s="400">
        <v>42.05</v>
      </c>
    </row>
    <row r="2787" spans="1:5" ht="27" customHeight="1">
      <c r="A2787" s="377" t="s">
        <v>2272</v>
      </c>
      <c r="B2787" s="377"/>
      <c r="C2787" s="381" t="s">
        <v>2273</v>
      </c>
      <c r="D2787" s="377" t="s">
        <v>157</v>
      </c>
      <c r="E2787" s="400">
        <v>30.92</v>
      </c>
    </row>
    <row r="2788" spans="1:5" ht="27" customHeight="1">
      <c r="A2788" s="377" t="s">
        <v>2274</v>
      </c>
      <c r="B2788" s="377"/>
      <c r="C2788" s="381" t="s">
        <v>2275</v>
      </c>
      <c r="D2788" s="377" t="s">
        <v>157</v>
      </c>
      <c r="E2788" s="400">
        <v>30.92</v>
      </c>
    </row>
    <row r="2789" spans="1:5" ht="27" customHeight="1">
      <c r="A2789" s="377" t="s">
        <v>2276</v>
      </c>
      <c r="B2789" s="377"/>
      <c r="C2789" s="381" t="s">
        <v>2277</v>
      </c>
      <c r="D2789" s="377" t="s">
        <v>48887</v>
      </c>
      <c r="E2789" s="397">
        <v>1.21</v>
      </c>
    </row>
    <row r="2790" spans="1:5" ht="15.75" customHeight="1">
      <c r="A2790" s="377" t="s">
        <v>2278</v>
      </c>
      <c r="B2790" s="377"/>
      <c r="C2790" s="381" t="s">
        <v>2279</v>
      </c>
      <c r="D2790" s="377" t="s">
        <v>48887</v>
      </c>
      <c r="E2790" s="397">
        <v>0.37</v>
      </c>
    </row>
    <row r="2791" spans="1:5" ht="40.5" customHeight="1">
      <c r="A2791" s="377" t="s">
        <v>2280</v>
      </c>
      <c r="B2791" s="377"/>
      <c r="C2791" s="381" t="s">
        <v>2281</v>
      </c>
      <c r="D2791" s="377" t="s">
        <v>157</v>
      </c>
      <c r="E2791" s="400">
        <v>58.1</v>
      </c>
    </row>
    <row r="2792" spans="1:5" ht="40.5" customHeight="1">
      <c r="A2792" s="398">
        <v>9064</v>
      </c>
      <c r="B2792" s="399"/>
      <c r="C2792" s="382" t="s">
        <v>20606</v>
      </c>
      <c r="D2792" s="378"/>
      <c r="E2792" s="378"/>
    </row>
    <row r="2793" spans="1:5" ht="40.5" customHeight="1">
      <c r="A2793" s="377" t="s">
        <v>2232</v>
      </c>
      <c r="B2793" s="377"/>
      <c r="C2793" s="381" t="s">
        <v>2233</v>
      </c>
      <c r="D2793" s="377" t="s">
        <v>157</v>
      </c>
      <c r="E2793" s="401">
        <v>168.92</v>
      </c>
    </row>
    <row r="2794" spans="1:5" ht="27" customHeight="1">
      <c r="A2794" s="377" t="s">
        <v>2242</v>
      </c>
      <c r="B2794" s="377"/>
      <c r="C2794" s="381" t="s">
        <v>2243</v>
      </c>
      <c r="D2794" s="377" t="s">
        <v>157</v>
      </c>
      <c r="E2794" s="401">
        <v>108</v>
      </c>
    </row>
    <row r="2795" spans="1:5" ht="27" customHeight="1">
      <c r="A2795" s="377" t="s">
        <v>2264</v>
      </c>
      <c r="B2795" s="377"/>
      <c r="C2795" s="381" t="s">
        <v>2265</v>
      </c>
      <c r="D2795" s="377" t="s">
        <v>157</v>
      </c>
      <c r="E2795" s="400">
        <v>93.7</v>
      </c>
    </row>
    <row r="2796" spans="1:5" ht="27" customHeight="1">
      <c r="A2796" s="377" t="s">
        <v>2266</v>
      </c>
      <c r="B2796" s="377"/>
      <c r="C2796" s="381" t="s">
        <v>2267</v>
      </c>
      <c r="D2796" s="377" t="s">
        <v>157</v>
      </c>
      <c r="E2796" s="401">
        <v>103.6</v>
      </c>
    </row>
    <row r="2797" spans="1:5" ht="27" customHeight="1">
      <c r="A2797" s="377" t="s">
        <v>2268</v>
      </c>
      <c r="B2797" s="377"/>
      <c r="C2797" s="381" t="s">
        <v>2269</v>
      </c>
      <c r="D2797" s="377" t="s">
        <v>157</v>
      </c>
      <c r="E2797" s="400">
        <v>94.62</v>
      </c>
    </row>
    <row r="2798" spans="1:5" ht="40.5" customHeight="1">
      <c r="A2798" s="398">
        <v>8694</v>
      </c>
      <c r="B2798" s="399"/>
      <c r="C2798" s="382" t="s">
        <v>20607</v>
      </c>
      <c r="D2798" s="378"/>
      <c r="E2798" s="378"/>
    </row>
    <row r="2799" spans="1:5" ht="40.5" customHeight="1">
      <c r="A2799" s="398">
        <v>9065</v>
      </c>
      <c r="B2799" s="399"/>
      <c r="C2799" s="382" t="s">
        <v>20608</v>
      </c>
      <c r="D2799" s="378"/>
      <c r="E2799" s="378"/>
    </row>
    <row r="2800" spans="1:5" ht="27" customHeight="1">
      <c r="A2800" s="377" t="s">
        <v>4958</v>
      </c>
      <c r="B2800" s="377"/>
      <c r="C2800" s="381" t="s">
        <v>4959</v>
      </c>
      <c r="D2800" s="377" t="s">
        <v>48887</v>
      </c>
      <c r="E2800" s="400">
        <v>20.72</v>
      </c>
    </row>
    <row r="2801" spans="1:5" ht="15.75" customHeight="1">
      <c r="A2801" s="377" t="s">
        <v>4961</v>
      </c>
      <c r="B2801" s="377"/>
      <c r="C2801" s="381" t="s">
        <v>4962</v>
      </c>
      <c r="D2801" s="377" t="s">
        <v>48884</v>
      </c>
      <c r="E2801" s="400">
        <v>55.59</v>
      </c>
    </row>
    <row r="2802" spans="1:5" ht="40.5" customHeight="1">
      <c r="A2802" s="377" t="s">
        <v>4963</v>
      </c>
      <c r="B2802" s="377"/>
      <c r="C2802" s="381" t="s">
        <v>4964</v>
      </c>
      <c r="D2802" s="377" t="s">
        <v>48884</v>
      </c>
      <c r="E2802" s="400">
        <v>64.8</v>
      </c>
    </row>
    <row r="2803" spans="1:5" ht="40.5" customHeight="1">
      <c r="A2803" s="398">
        <v>9066</v>
      </c>
      <c r="B2803" s="399"/>
      <c r="C2803" s="382" t="s">
        <v>20609</v>
      </c>
      <c r="D2803" s="378"/>
      <c r="E2803" s="378"/>
    </row>
    <row r="2804" spans="1:5" ht="15.75" customHeight="1">
      <c r="A2804" s="377" t="s">
        <v>4965</v>
      </c>
      <c r="B2804" s="377"/>
      <c r="C2804" s="381" t="s">
        <v>4966</v>
      </c>
      <c r="D2804" s="377" t="s">
        <v>157</v>
      </c>
      <c r="E2804" s="401">
        <v>373.81</v>
      </c>
    </row>
    <row r="2805" spans="1:5" ht="15.75" customHeight="1">
      <c r="A2805" s="398">
        <v>9067</v>
      </c>
      <c r="B2805" s="399"/>
      <c r="C2805" s="382" t="s">
        <v>20610</v>
      </c>
      <c r="D2805" s="378"/>
      <c r="E2805" s="378"/>
    </row>
    <row r="2806" spans="1:5" ht="15.75" customHeight="1">
      <c r="A2806" s="377" t="s">
        <v>20611</v>
      </c>
      <c r="B2806" s="377"/>
      <c r="C2806" s="381" t="s">
        <v>20612</v>
      </c>
      <c r="D2806" s="377" t="s">
        <v>48887</v>
      </c>
      <c r="E2806" s="401">
        <v>167.24</v>
      </c>
    </row>
    <row r="2807" spans="1:5" ht="15" customHeight="1">
      <c r="A2807" s="377" t="s">
        <v>4960</v>
      </c>
      <c r="B2807" s="377"/>
      <c r="C2807" s="381" t="s">
        <v>20613</v>
      </c>
      <c r="D2807" s="377" t="s">
        <v>48884</v>
      </c>
      <c r="E2807" s="400">
        <v>77.55</v>
      </c>
    </row>
    <row r="2808" spans="1:5" ht="15.75" customHeight="1">
      <c r="A2808" s="398">
        <v>9068</v>
      </c>
      <c r="B2808" s="399"/>
      <c r="C2808" s="382" t="s">
        <v>20614</v>
      </c>
      <c r="D2808" s="378"/>
      <c r="E2808" s="378"/>
    </row>
    <row r="2809" spans="1:5" ht="40.5" customHeight="1">
      <c r="A2809" s="377" t="s">
        <v>3702</v>
      </c>
      <c r="B2809" s="377"/>
      <c r="C2809" s="381" t="s">
        <v>3703</v>
      </c>
      <c r="D2809" s="377" t="s">
        <v>157</v>
      </c>
      <c r="E2809" s="402">
        <v>1228.01</v>
      </c>
    </row>
    <row r="2810" spans="1:5" ht="40.5" customHeight="1">
      <c r="A2810" s="377" t="s">
        <v>3710</v>
      </c>
      <c r="B2810" s="377"/>
      <c r="C2810" s="381" t="s">
        <v>3711</v>
      </c>
      <c r="D2810" s="377" t="s">
        <v>139</v>
      </c>
      <c r="E2810" s="401">
        <v>329.75</v>
      </c>
    </row>
    <row r="2811" spans="1:5" ht="40.5" customHeight="1">
      <c r="A2811" s="377" t="s">
        <v>3712</v>
      </c>
      <c r="B2811" s="377"/>
      <c r="C2811" s="381" t="s">
        <v>3713</v>
      </c>
      <c r="D2811" s="377" t="s">
        <v>139</v>
      </c>
      <c r="E2811" s="401">
        <v>374.01</v>
      </c>
    </row>
    <row r="2812" spans="1:5" ht="40.5" customHeight="1">
      <c r="A2812" s="377" t="s">
        <v>3714</v>
      </c>
      <c r="B2812" s="377"/>
      <c r="C2812" s="381" t="s">
        <v>3715</v>
      </c>
      <c r="D2812" s="377" t="s">
        <v>139</v>
      </c>
      <c r="E2812" s="401">
        <v>422.65</v>
      </c>
    </row>
    <row r="2813" spans="1:5" ht="40.5" customHeight="1">
      <c r="A2813" s="377" t="s">
        <v>3716</v>
      </c>
      <c r="B2813" s="377"/>
      <c r="C2813" s="381" t="s">
        <v>20615</v>
      </c>
      <c r="D2813" s="377" t="s">
        <v>139</v>
      </c>
      <c r="E2813" s="401">
        <v>414.93</v>
      </c>
    </row>
    <row r="2814" spans="1:5" ht="40.5" customHeight="1">
      <c r="A2814" s="377" t="s">
        <v>3717</v>
      </c>
      <c r="B2814" s="377"/>
      <c r="C2814" s="381" t="s">
        <v>3718</v>
      </c>
      <c r="D2814" s="377" t="s">
        <v>139</v>
      </c>
      <c r="E2814" s="401">
        <v>449.92</v>
      </c>
    </row>
    <row r="2815" spans="1:5" ht="40.5" customHeight="1">
      <c r="A2815" s="377" t="s">
        <v>3719</v>
      </c>
      <c r="B2815" s="377"/>
      <c r="C2815" s="381" t="s">
        <v>20616</v>
      </c>
      <c r="D2815" s="377" t="s">
        <v>139</v>
      </c>
      <c r="E2815" s="401">
        <v>686.15</v>
      </c>
    </row>
    <row r="2816" spans="1:5" ht="40.5" customHeight="1">
      <c r="A2816" s="377" t="s">
        <v>3720</v>
      </c>
      <c r="B2816" s="377"/>
      <c r="C2816" s="381" t="s">
        <v>20617</v>
      </c>
      <c r="D2816" s="377" t="s">
        <v>139</v>
      </c>
      <c r="E2816" s="401">
        <v>681.03</v>
      </c>
    </row>
    <row r="2817" spans="1:5" ht="40.5" customHeight="1">
      <c r="A2817" s="377" t="s">
        <v>3721</v>
      </c>
      <c r="B2817" s="377"/>
      <c r="C2817" s="381" t="s">
        <v>20618</v>
      </c>
      <c r="D2817" s="377" t="s">
        <v>139</v>
      </c>
      <c r="E2817" s="401">
        <v>929.46</v>
      </c>
    </row>
    <row r="2818" spans="1:5" ht="40.5" customHeight="1">
      <c r="A2818" s="377" t="s">
        <v>3722</v>
      </c>
      <c r="B2818" s="377"/>
      <c r="C2818" s="381" t="s">
        <v>20619</v>
      </c>
      <c r="D2818" s="377" t="s">
        <v>139</v>
      </c>
      <c r="E2818" s="401">
        <v>737.07</v>
      </c>
    </row>
    <row r="2819" spans="1:5" ht="40.5" customHeight="1">
      <c r="A2819" s="398">
        <v>9069</v>
      </c>
      <c r="B2819" s="399"/>
      <c r="C2819" s="382" t="s">
        <v>20620</v>
      </c>
      <c r="D2819" s="378"/>
      <c r="E2819" s="378"/>
    </row>
    <row r="2820" spans="1:5" ht="40.5" customHeight="1">
      <c r="A2820" s="377" t="s">
        <v>3704</v>
      </c>
      <c r="B2820" s="377"/>
      <c r="C2820" s="381" t="s">
        <v>3705</v>
      </c>
      <c r="D2820" s="377" t="s">
        <v>139</v>
      </c>
      <c r="E2820" s="400">
        <v>76.28</v>
      </c>
    </row>
    <row r="2821" spans="1:5" ht="40.5" customHeight="1">
      <c r="A2821" s="377" t="s">
        <v>3706</v>
      </c>
      <c r="B2821" s="377"/>
      <c r="C2821" s="381" t="s">
        <v>3707</v>
      </c>
      <c r="D2821" s="377" t="s">
        <v>139</v>
      </c>
      <c r="E2821" s="400">
        <v>80.290000000000006</v>
      </c>
    </row>
    <row r="2822" spans="1:5" ht="40.5" customHeight="1">
      <c r="A2822" s="377" t="s">
        <v>3708</v>
      </c>
      <c r="B2822" s="377"/>
      <c r="C2822" s="381" t="s">
        <v>3709</v>
      </c>
      <c r="D2822" s="377" t="s">
        <v>139</v>
      </c>
      <c r="E2822" s="400">
        <v>82.5</v>
      </c>
    </row>
    <row r="2823" spans="1:5" ht="40.5" customHeight="1">
      <c r="A2823" s="398">
        <v>9070</v>
      </c>
      <c r="B2823" s="399"/>
      <c r="C2823" s="382" t="s">
        <v>20621</v>
      </c>
      <c r="D2823" s="378"/>
      <c r="E2823" s="378"/>
    </row>
    <row r="2824" spans="1:5" ht="40.5" customHeight="1">
      <c r="A2824" s="377" t="s">
        <v>3698</v>
      </c>
      <c r="B2824" s="377"/>
      <c r="C2824" s="381" t="s">
        <v>3699</v>
      </c>
      <c r="D2824" s="377" t="s">
        <v>139</v>
      </c>
      <c r="E2824" s="400">
        <v>31.99</v>
      </c>
    </row>
    <row r="2825" spans="1:5" ht="40.5" customHeight="1">
      <c r="A2825" s="377" t="s">
        <v>3700</v>
      </c>
      <c r="B2825" s="377"/>
      <c r="C2825" s="381" t="s">
        <v>3701</v>
      </c>
      <c r="D2825" s="377" t="s">
        <v>139</v>
      </c>
      <c r="E2825" s="400">
        <v>34.770000000000003</v>
      </c>
    </row>
    <row r="2826" spans="1:5" ht="40.5" customHeight="1">
      <c r="A2826" s="398">
        <v>9071</v>
      </c>
      <c r="B2826" s="399"/>
      <c r="C2826" s="382" t="s">
        <v>20622</v>
      </c>
      <c r="D2826" s="378"/>
      <c r="E2826" s="378"/>
    </row>
    <row r="2827" spans="1:5" ht="40.5" customHeight="1">
      <c r="A2827" s="377" t="s">
        <v>4954</v>
      </c>
      <c r="B2827" s="377"/>
      <c r="C2827" s="381" t="s">
        <v>4955</v>
      </c>
      <c r="D2827" s="377" t="s">
        <v>139</v>
      </c>
      <c r="E2827" s="401">
        <v>106.51</v>
      </c>
    </row>
    <row r="2828" spans="1:5" ht="40.5" customHeight="1">
      <c r="A2828" s="377" t="s">
        <v>4956</v>
      </c>
      <c r="B2828" s="377"/>
      <c r="C2828" s="381" t="s">
        <v>20623</v>
      </c>
      <c r="D2828" s="377" t="s">
        <v>139</v>
      </c>
      <c r="E2828" s="400">
        <v>53.62</v>
      </c>
    </row>
    <row r="2829" spans="1:5" ht="40.5" customHeight="1">
      <c r="A2829" s="377" t="s">
        <v>4957</v>
      </c>
      <c r="B2829" s="377"/>
      <c r="C2829" s="381" t="s">
        <v>20624</v>
      </c>
      <c r="D2829" s="377" t="s">
        <v>139</v>
      </c>
      <c r="E2829" s="400">
        <v>68.37</v>
      </c>
    </row>
    <row r="2830" spans="1:5" ht="40.5" customHeight="1">
      <c r="A2830" s="377" t="s">
        <v>1139</v>
      </c>
      <c r="B2830" s="377"/>
      <c r="C2830" s="381" t="s">
        <v>1140</v>
      </c>
      <c r="D2830" s="377" t="s">
        <v>139</v>
      </c>
      <c r="E2830" s="400">
        <v>90.74</v>
      </c>
    </row>
    <row r="2831" spans="1:5" ht="40.5" customHeight="1">
      <c r="A2831" s="377" t="s">
        <v>1141</v>
      </c>
      <c r="B2831" s="377"/>
      <c r="C2831" s="381" t="s">
        <v>1142</v>
      </c>
      <c r="D2831" s="377" t="s">
        <v>139</v>
      </c>
      <c r="E2831" s="400">
        <v>41.75</v>
      </c>
    </row>
    <row r="2832" spans="1:5" ht="40.5" customHeight="1">
      <c r="A2832" s="377" t="s">
        <v>4093</v>
      </c>
      <c r="B2832" s="377"/>
      <c r="C2832" s="381" t="s">
        <v>4094</v>
      </c>
      <c r="D2832" s="377" t="s">
        <v>48884</v>
      </c>
      <c r="E2832" s="400">
        <v>25.77</v>
      </c>
    </row>
    <row r="2833" spans="1:5" ht="40.5" customHeight="1">
      <c r="A2833" s="377" t="s">
        <v>4967</v>
      </c>
      <c r="B2833" s="377"/>
      <c r="C2833" s="381" t="s">
        <v>4968</v>
      </c>
      <c r="D2833" s="377" t="s">
        <v>139</v>
      </c>
      <c r="E2833" s="400">
        <v>52.2</v>
      </c>
    </row>
    <row r="2834" spans="1:5" ht="40.5" customHeight="1">
      <c r="A2834" s="377" t="s">
        <v>4969</v>
      </c>
      <c r="B2834" s="377"/>
      <c r="C2834" s="381" t="s">
        <v>4970</v>
      </c>
      <c r="D2834" s="377" t="s">
        <v>139</v>
      </c>
      <c r="E2834" s="400">
        <v>35.11</v>
      </c>
    </row>
    <row r="2835" spans="1:5" ht="40.5" customHeight="1">
      <c r="A2835" s="398">
        <v>9072</v>
      </c>
      <c r="B2835" s="399"/>
      <c r="C2835" s="382" t="s">
        <v>20625</v>
      </c>
      <c r="D2835" s="378"/>
      <c r="E2835" s="378"/>
    </row>
    <row r="2836" spans="1:5" ht="40.5" customHeight="1">
      <c r="A2836" s="377" t="s">
        <v>4952</v>
      </c>
      <c r="B2836" s="377"/>
      <c r="C2836" s="381" t="s">
        <v>4953</v>
      </c>
      <c r="D2836" s="377" t="s">
        <v>139</v>
      </c>
      <c r="E2836" s="400">
        <v>35.799999999999997</v>
      </c>
    </row>
    <row r="2837" spans="1:5" ht="40.5" customHeight="1">
      <c r="A2837" s="398">
        <v>9073</v>
      </c>
      <c r="B2837" s="399"/>
      <c r="C2837" s="382" t="s">
        <v>20626</v>
      </c>
      <c r="D2837" s="378"/>
      <c r="E2837" s="378"/>
    </row>
    <row r="2838" spans="1:5" ht="40.5" customHeight="1">
      <c r="A2838" s="377" t="s">
        <v>649</v>
      </c>
      <c r="B2838" s="377"/>
      <c r="C2838" s="381" t="s">
        <v>650</v>
      </c>
      <c r="D2838" s="377" t="s">
        <v>139</v>
      </c>
      <c r="E2838" s="400">
        <v>54.69</v>
      </c>
    </row>
    <row r="2839" spans="1:5" ht="40.5" customHeight="1">
      <c r="A2839" s="377" t="s">
        <v>651</v>
      </c>
      <c r="B2839" s="377"/>
      <c r="C2839" s="381" t="s">
        <v>652</v>
      </c>
      <c r="D2839" s="377" t="s">
        <v>139</v>
      </c>
      <c r="E2839" s="400">
        <v>72.150000000000006</v>
      </c>
    </row>
    <row r="2840" spans="1:5" ht="67.5" customHeight="1">
      <c r="A2840" s="377" t="s">
        <v>653</v>
      </c>
      <c r="B2840" s="377"/>
      <c r="C2840" s="381" t="s">
        <v>654</v>
      </c>
      <c r="D2840" s="377" t="s">
        <v>139</v>
      </c>
      <c r="E2840" s="401">
        <v>282.26</v>
      </c>
    </row>
    <row r="2841" spans="1:5" ht="40.5" customHeight="1">
      <c r="A2841" s="398">
        <v>9074</v>
      </c>
      <c r="B2841" s="399"/>
      <c r="C2841" s="382" t="s">
        <v>20627</v>
      </c>
      <c r="D2841" s="378"/>
      <c r="E2841" s="378"/>
    </row>
    <row r="2842" spans="1:5" ht="40.5" customHeight="1">
      <c r="A2842" s="377" t="s">
        <v>595</v>
      </c>
      <c r="B2842" s="377"/>
      <c r="C2842" s="381" t="s">
        <v>596</v>
      </c>
      <c r="D2842" s="377" t="s">
        <v>20028</v>
      </c>
      <c r="E2842" s="401">
        <v>315.79000000000002</v>
      </c>
    </row>
    <row r="2843" spans="1:5" ht="72" customHeight="1">
      <c r="A2843" s="377" t="s">
        <v>597</v>
      </c>
      <c r="B2843" s="377"/>
      <c r="C2843" s="381" t="s">
        <v>598</v>
      </c>
      <c r="D2843" s="377" t="s">
        <v>20028</v>
      </c>
      <c r="E2843" s="401">
        <v>339.51</v>
      </c>
    </row>
    <row r="2844" spans="1:5" ht="40.5" customHeight="1">
      <c r="A2844" s="377" t="s">
        <v>599</v>
      </c>
      <c r="B2844" s="377"/>
      <c r="C2844" s="381" t="s">
        <v>600</v>
      </c>
      <c r="D2844" s="377" t="s">
        <v>20028</v>
      </c>
      <c r="E2844" s="401">
        <v>182.79</v>
      </c>
    </row>
    <row r="2845" spans="1:5" ht="40.5" customHeight="1">
      <c r="A2845" s="377" t="s">
        <v>601</v>
      </c>
      <c r="B2845" s="377"/>
      <c r="C2845" s="381" t="s">
        <v>602</v>
      </c>
      <c r="D2845" s="377" t="s">
        <v>20028</v>
      </c>
      <c r="E2845" s="401">
        <v>205.71</v>
      </c>
    </row>
    <row r="2846" spans="1:5" ht="40.5" customHeight="1">
      <c r="A2846" s="377" t="s">
        <v>603</v>
      </c>
      <c r="B2846" s="377"/>
      <c r="C2846" s="381" t="s">
        <v>604</v>
      </c>
      <c r="D2846" s="377" t="s">
        <v>20028</v>
      </c>
      <c r="E2846" s="401">
        <v>206.21</v>
      </c>
    </row>
    <row r="2847" spans="1:5" ht="40.5" customHeight="1">
      <c r="A2847" s="377" t="s">
        <v>605</v>
      </c>
      <c r="B2847" s="377"/>
      <c r="C2847" s="381" t="s">
        <v>606</v>
      </c>
      <c r="D2847" s="377" t="s">
        <v>20028</v>
      </c>
      <c r="E2847" s="401">
        <v>229.13</v>
      </c>
    </row>
    <row r="2848" spans="1:5" ht="40.5" customHeight="1">
      <c r="A2848" s="377" t="s">
        <v>607</v>
      </c>
      <c r="B2848" s="377"/>
      <c r="C2848" s="381" t="s">
        <v>608</v>
      </c>
      <c r="D2848" s="377" t="s">
        <v>157</v>
      </c>
      <c r="E2848" s="400">
        <v>35.270000000000003</v>
      </c>
    </row>
    <row r="2849" spans="1:5" ht="40.5" customHeight="1">
      <c r="A2849" s="377" t="s">
        <v>609</v>
      </c>
      <c r="B2849" s="377"/>
      <c r="C2849" s="381" t="s">
        <v>610</v>
      </c>
      <c r="D2849" s="377" t="s">
        <v>139</v>
      </c>
      <c r="E2849" s="401">
        <v>138.22999999999999</v>
      </c>
    </row>
    <row r="2850" spans="1:5" ht="40.5" customHeight="1">
      <c r="A2850" s="377" t="s">
        <v>611</v>
      </c>
      <c r="B2850" s="377"/>
      <c r="C2850" s="381" t="s">
        <v>612</v>
      </c>
      <c r="D2850" s="377" t="s">
        <v>139</v>
      </c>
      <c r="E2850" s="401">
        <v>202.36</v>
      </c>
    </row>
    <row r="2851" spans="1:5" ht="40.5" customHeight="1">
      <c r="A2851" s="377" t="s">
        <v>613</v>
      </c>
      <c r="B2851" s="377"/>
      <c r="C2851" s="381" t="s">
        <v>614</v>
      </c>
      <c r="D2851" s="377" t="s">
        <v>48886</v>
      </c>
      <c r="E2851" s="401">
        <v>544.42999999999995</v>
      </c>
    </row>
    <row r="2852" spans="1:5" ht="40.5" customHeight="1">
      <c r="A2852" s="377" t="s">
        <v>615</v>
      </c>
      <c r="B2852" s="377"/>
      <c r="C2852" s="381" t="s">
        <v>616</v>
      </c>
      <c r="D2852" s="377" t="s">
        <v>48886</v>
      </c>
      <c r="E2852" s="401">
        <v>816.81</v>
      </c>
    </row>
    <row r="2853" spans="1:5" ht="40.5" customHeight="1">
      <c r="A2853" s="398">
        <v>9075</v>
      </c>
      <c r="B2853" s="399"/>
      <c r="C2853" s="382" t="s">
        <v>20628</v>
      </c>
      <c r="D2853" s="378"/>
      <c r="E2853" s="378"/>
    </row>
    <row r="2854" spans="1:5" ht="40.5" customHeight="1">
      <c r="A2854" s="377" t="s">
        <v>2282</v>
      </c>
      <c r="B2854" s="377"/>
      <c r="C2854" s="381" t="s">
        <v>2283</v>
      </c>
      <c r="D2854" s="377" t="s">
        <v>48886</v>
      </c>
      <c r="E2854" s="401">
        <v>558.28</v>
      </c>
    </row>
    <row r="2855" spans="1:5" ht="40.5" customHeight="1">
      <c r="A2855" s="377" t="s">
        <v>2284</v>
      </c>
      <c r="B2855" s="377"/>
      <c r="C2855" s="381" t="s">
        <v>2285</v>
      </c>
      <c r="D2855" s="377" t="s">
        <v>48886</v>
      </c>
      <c r="E2855" s="401">
        <v>553.03</v>
      </c>
    </row>
    <row r="2856" spans="1:5" ht="40.5" customHeight="1">
      <c r="A2856" s="377" t="s">
        <v>2286</v>
      </c>
      <c r="B2856" s="377"/>
      <c r="C2856" s="381" t="s">
        <v>2287</v>
      </c>
      <c r="D2856" s="377" t="s">
        <v>48886</v>
      </c>
      <c r="E2856" s="402">
        <v>1085.1099999999999</v>
      </c>
    </row>
    <row r="2857" spans="1:5" ht="40.5" customHeight="1">
      <c r="A2857" s="377" t="s">
        <v>2288</v>
      </c>
      <c r="B2857" s="377"/>
      <c r="C2857" s="381" t="s">
        <v>2289</v>
      </c>
      <c r="D2857" s="377" t="s">
        <v>157</v>
      </c>
      <c r="E2857" s="402">
        <v>2508.77</v>
      </c>
    </row>
    <row r="2858" spans="1:5" ht="54" customHeight="1">
      <c r="A2858" s="377" t="s">
        <v>2290</v>
      </c>
      <c r="B2858" s="377"/>
      <c r="C2858" s="381" t="s">
        <v>2291</v>
      </c>
      <c r="D2858" s="377" t="s">
        <v>157</v>
      </c>
      <c r="E2858" s="402">
        <v>2973.06</v>
      </c>
    </row>
    <row r="2859" spans="1:5" ht="40.5" customHeight="1">
      <c r="A2859" s="377" t="s">
        <v>2292</v>
      </c>
      <c r="B2859" s="377"/>
      <c r="C2859" s="381" t="s">
        <v>2293</v>
      </c>
      <c r="D2859" s="377" t="s">
        <v>157</v>
      </c>
      <c r="E2859" s="402">
        <v>3108.78</v>
      </c>
    </row>
    <row r="2860" spans="1:5" ht="40.5" customHeight="1">
      <c r="A2860" s="398">
        <v>9076</v>
      </c>
      <c r="B2860" s="399"/>
      <c r="C2860" s="382" t="s">
        <v>20629</v>
      </c>
      <c r="D2860" s="378"/>
      <c r="E2860" s="378"/>
    </row>
    <row r="2861" spans="1:5" ht="40.5" customHeight="1">
      <c r="A2861" s="377" t="s">
        <v>2294</v>
      </c>
      <c r="B2861" s="377"/>
      <c r="C2861" s="381" t="s">
        <v>20630</v>
      </c>
      <c r="D2861" s="377" t="s">
        <v>20028</v>
      </c>
      <c r="E2861" s="402">
        <v>2507.77</v>
      </c>
    </row>
    <row r="2862" spans="1:5" ht="40.5" customHeight="1">
      <c r="A2862" s="377" t="s">
        <v>2295</v>
      </c>
      <c r="B2862" s="377"/>
      <c r="C2862" s="381" t="s">
        <v>2296</v>
      </c>
      <c r="D2862" s="377" t="s">
        <v>20028</v>
      </c>
      <c r="E2862" s="401">
        <v>700.26</v>
      </c>
    </row>
    <row r="2863" spans="1:5" ht="40.5" customHeight="1">
      <c r="A2863" s="377" t="s">
        <v>2297</v>
      </c>
      <c r="B2863" s="377"/>
      <c r="C2863" s="381" t="s">
        <v>2298</v>
      </c>
      <c r="D2863" s="377" t="s">
        <v>20028</v>
      </c>
      <c r="E2863" s="401">
        <v>889.83</v>
      </c>
    </row>
    <row r="2864" spans="1:5" ht="40.5" customHeight="1">
      <c r="A2864" s="377" t="s">
        <v>2299</v>
      </c>
      <c r="B2864" s="377"/>
      <c r="C2864" s="381" t="s">
        <v>20631</v>
      </c>
      <c r="D2864" s="377" t="s">
        <v>20028</v>
      </c>
      <c r="E2864" s="402">
        <v>1143.6300000000001</v>
      </c>
    </row>
    <row r="2865" spans="1:5" ht="40.5" customHeight="1">
      <c r="A2865" s="377" t="s">
        <v>2300</v>
      </c>
      <c r="B2865" s="377"/>
      <c r="C2865" s="381" t="s">
        <v>2301</v>
      </c>
      <c r="D2865" s="377" t="s">
        <v>20028</v>
      </c>
      <c r="E2865" s="402">
        <v>1625.59</v>
      </c>
    </row>
    <row r="2866" spans="1:5" ht="40.5" customHeight="1">
      <c r="A2866" s="377" t="s">
        <v>2302</v>
      </c>
      <c r="B2866" s="377"/>
      <c r="C2866" s="381" t="s">
        <v>2303</v>
      </c>
      <c r="D2866" s="377" t="s">
        <v>20028</v>
      </c>
      <c r="E2866" s="402">
        <v>1156.92</v>
      </c>
    </row>
    <row r="2867" spans="1:5" ht="40.5" customHeight="1">
      <c r="A2867" s="377" t="s">
        <v>2304</v>
      </c>
      <c r="B2867" s="377"/>
      <c r="C2867" s="381" t="s">
        <v>2305</v>
      </c>
      <c r="D2867" s="377" t="s">
        <v>20028</v>
      </c>
      <c r="E2867" s="402">
        <v>1096.71</v>
      </c>
    </row>
    <row r="2868" spans="1:5" ht="40.5" customHeight="1">
      <c r="A2868" s="398">
        <v>9077</v>
      </c>
      <c r="B2868" s="399"/>
      <c r="C2868" s="382" t="s">
        <v>20632</v>
      </c>
      <c r="D2868" s="378"/>
      <c r="E2868" s="378"/>
    </row>
    <row r="2869" spans="1:5" ht="40.5" customHeight="1">
      <c r="A2869" s="377" t="s">
        <v>4946</v>
      </c>
      <c r="B2869" s="377"/>
      <c r="C2869" s="381" t="s">
        <v>4947</v>
      </c>
      <c r="D2869" s="377" t="s">
        <v>48887</v>
      </c>
      <c r="E2869" s="401">
        <v>152.24</v>
      </c>
    </row>
    <row r="2870" spans="1:5" ht="40.5" customHeight="1">
      <c r="A2870" s="377" t="s">
        <v>4948</v>
      </c>
      <c r="B2870" s="377"/>
      <c r="C2870" s="381" t="s">
        <v>4949</v>
      </c>
      <c r="D2870" s="377" t="s">
        <v>48887</v>
      </c>
      <c r="E2870" s="401">
        <v>133.19999999999999</v>
      </c>
    </row>
    <row r="2871" spans="1:5" ht="40.5" customHeight="1">
      <c r="A2871" s="377" t="s">
        <v>4950</v>
      </c>
      <c r="B2871" s="377"/>
      <c r="C2871" s="381" t="s">
        <v>4951</v>
      </c>
      <c r="D2871" s="377" t="s">
        <v>48887</v>
      </c>
      <c r="E2871" s="400">
        <v>86.93</v>
      </c>
    </row>
    <row r="2872" spans="1:5" ht="40.5" customHeight="1">
      <c r="A2872" s="398">
        <v>8695</v>
      </c>
      <c r="B2872" s="399"/>
      <c r="C2872" s="382" t="s">
        <v>20633</v>
      </c>
      <c r="D2872" s="378"/>
      <c r="E2872" s="378"/>
    </row>
    <row r="2873" spans="1:5" ht="40.5" customHeight="1">
      <c r="A2873" s="398">
        <v>9078</v>
      </c>
      <c r="B2873" s="399"/>
      <c r="C2873" s="382" t="s">
        <v>20634</v>
      </c>
      <c r="D2873" s="378"/>
      <c r="E2873" s="378"/>
    </row>
    <row r="2874" spans="1:5" ht="27" customHeight="1">
      <c r="A2874" s="377" t="s">
        <v>3407</v>
      </c>
      <c r="B2874" s="377"/>
      <c r="C2874" s="381" t="s">
        <v>35056</v>
      </c>
      <c r="D2874" s="377" t="s">
        <v>48884</v>
      </c>
      <c r="E2874" s="397">
        <v>5.33</v>
      </c>
    </row>
    <row r="2875" spans="1:5" ht="27" customHeight="1">
      <c r="A2875" s="377" t="s">
        <v>3414</v>
      </c>
      <c r="B2875" s="377"/>
      <c r="C2875" s="381" t="s">
        <v>35057</v>
      </c>
      <c r="D2875" s="377" t="s">
        <v>139</v>
      </c>
      <c r="E2875" s="397">
        <v>2.38</v>
      </c>
    </row>
    <row r="2876" spans="1:5" ht="27" customHeight="1">
      <c r="A2876" s="377" t="s">
        <v>3408</v>
      </c>
      <c r="B2876" s="377"/>
      <c r="C2876" s="381" t="s">
        <v>3409</v>
      </c>
      <c r="D2876" s="377" t="s">
        <v>48884</v>
      </c>
      <c r="E2876" s="397">
        <v>9.3000000000000007</v>
      </c>
    </row>
    <row r="2877" spans="1:5" ht="27" customHeight="1">
      <c r="A2877" s="377" t="s">
        <v>3410</v>
      </c>
      <c r="B2877" s="377"/>
      <c r="C2877" s="381" t="s">
        <v>3411</v>
      </c>
      <c r="D2877" s="377" t="s">
        <v>48884</v>
      </c>
      <c r="E2877" s="397">
        <v>1.8</v>
      </c>
    </row>
    <row r="2878" spans="1:5" ht="27" customHeight="1">
      <c r="A2878" s="377" t="s">
        <v>3412</v>
      </c>
      <c r="B2878" s="377"/>
      <c r="C2878" s="381" t="s">
        <v>3413</v>
      </c>
      <c r="D2878" s="377" t="s">
        <v>48884</v>
      </c>
      <c r="E2878" s="397">
        <v>6.3</v>
      </c>
    </row>
    <row r="2879" spans="1:5" ht="15.75" customHeight="1">
      <c r="A2879" s="377" t="s">
        <v>3416</v>
      </c>
      <c r="B2879" s="377"/>
      <c r="C2879" s="381" t="s">
        <v>3417</v>
      </c>
      <c r="D2879" s="377" t="s">
        <v>20031</v>
      </c>
      <c r="E2879" s="402">
        <v>1982.2</v>
      </c>
    </row>
    <row r="2880" spans="1:5" ht="15.75" customHeight="1">
      <c r="A2880" s="377" t="s">
        <v>3418</v>
      </c>
      <c r="B2880" s="377"/>
      <c r="C2880" s="381" t="s">
        <v>3419</v>
      </c>
      <c r="D2880" s="377" t="s">
        <v>20031</v>
      </c>
      <c r="E2880" s="402">
        <v>3964.4</v>
      </c>
    </row>
    <row r="2881" spans="1:5" ht="15.75" customHeight="1">
      <c r="A2881" s="398">
        <v>9079</v>
      </c>
      <c r="B2881" s="399"/>
      <c r="C2881" s="382" t="s">
        <v>3415</v>
      </c>
      <c r="D2881" s="378"/>
      <c r="E2881" s="378"/>
    </row>
    <row r="2882" spans="1:5" ht="15.75" customHeight="1">
      <c r="A2882" s="377" t="s">
        <v>161</v>
      </c>
      <c r="B2882" s="377"/>
      <c r="C2882" s="381" t="s">
        <v>3415</v>
      </c>
      <c r="D2882" s="377" t="s">
        <v>48884</v>
      </c>
      <c r="E2882" s="397">
        <v>6.43</v>
      </c>
    </row>
    <row r="2883" spans="1:5" ht="15.75" customHeight="1">
      <c r="A2883" s="398">
        <v>8696</v>
      </c>
      <c r="B2883" s="399"/>
      <c r="C2883" s="382" t="s">
        <v>20635</v>
      </c>
      <c r="D2883" s="378"/>
      <c r="E2883" s="378"/>
    </row>
    <row r="2884" spans="1:5" ht="30" customHeight="1">
      <c r="A2884" s="398">
        <v>9080</v>
      </c>
      <c r="B2884" s="399"/>
      <c r="C2884" s="382" t="s">
        <v>20636</v>
      </c>
      <c r="D2884" s="378"/>
      <c r="E2884" s="378"/>
    </row>
    <row r="2885" spans="1:5" ht="27" customHeight="1">
      <c r="A2885" s="377" t="s">
        <v>3733</v>
      </c>
      <c r="B2885" s="377"/>
      <c r="C2885" s="381" t="s">
        <v>3734</v>
      </c>
      <c r="D2885" s="377" t="s">
        <v>48884</v>
      </c>
      <c r="E2885" s="397">
        <v>7.99</v>
      </c>
    </row>
    <row r="2886" spans="1:5" ht="27" customHeight="1">
      <c r="A2886" s="398">
        <v>9081</v>
      </c>
      <c r="B2886" s="399"/>
      <c r="C2886" s="382" t="s">
        <v>20637</v>
      </c>
      <c r="D2886" s="378"/>
      <c r="E2886" s="378"/>
    </row>
    <row r="2887" spans="1:5" ht="15.75" customHeight="1">
      <c r="A2887" s="377" t="s">
        <v>20638</v>
      </c>
      <c r="B2887" s="377"/>
      <c r="C2887" s="381" t="s">
        <v>20639</v>
      </c>
      <c r="D2887" s="377" t="s">
        <v>48884</v>
      </c>
      <c r="E2887" s="400">
        <v>69.209999999999994</v>
      </c>
    </row>
    <row r="2888" spans="1:5" ht="27" customHeight="1">
      <c r="A2888" s="377" t="s">
        <v>20640</v>
      </c>
      <c r="B2888" s="377"/>
      <c r="C2888" s="381" t="s">
        <v>20641</v>
      </c>
      <c r="D2888" s="377" t="s">
        <v>48884</v>
      </c>
      <c r="E2888" s="400">
        <v>94.74</v>
      </c>
    </row>
    <row r="2889" spans="1:5" ht="15.75" customHeight="1">
      <c r="A2889" s="377" t="s">
        <v>3737</v>
      </c>
      <c r="B2889" s="377"/>
      <c r="C2889" s="381" t="s">
        <v>20642</v>
      </c>
      <c r="D2889" s="377" t="s">
        <v>48884</v>
      </c>
      <c r="E2889" s="401">
        <v>100.89</v>
      </c>
    </row>
    <row r="2890" spans="1:5" ht="27" customHeight="1">
      <c r="A2890" s="377" t="s">
        <v>3738</v>
      </c>
      <c r="B2890" s="377"/>
      <c r="C2890" s="381" t="s">
        <v>20643</v>
      </c>
      <c r="D2890" s="377" t="s">
        <v>48884</v>
      </c>
      <c r="E2890" s="400">
        <v>66.09</v>
      </c>
    </row>
    <row r="2891" spans="1:5" ht="27" customHeight="1">
      <c r="A2891" s="377" t="s">
        <v>3739</v>
      </c>
      <c r="B2891" s="377"/>
      <c r="C2891" s="381" t="s">
        <v>20644</v>
      </c>
      <c r="D2891" s="377" t="s">
        <v>48884</v>
      </c>
      <c r="E2891" s="400">
        <v>81.209999999999994</v>
      </c>
    </row>
    <row r="2892" spans="1:5" ht="27" customHeight="1">
      <c r="A2892" s="377" t="s">
        <v>20645</v>
      </c>
      <c r="B2892" s="377"/>
      <c r="C2892" s="381" t="s">
        <v>20646</v>
      </c>
      <c r="D2892" s="377" t="s">
        <v>48884</v>
      </c>
      <c r="E2892" s="397">
        <v>7.8</v>
      </c>
    </row>
    <row r="2893" spans="1:5" ht="27" customHeight="1">
      <c r="A2893" s="398">
        <v>9082</v>
      </c>
      <c r="B2893" s="399"/>
      <c r="C2893" s="382" t="s">
        <v>20647</v>
      </c>
      <c r="D2893" s="378"/>
      <c r="E2893" s="378"/>
    </row>
    <row r="2894" spans="1:5" ht="15.75" customHeight="1">
      <c r="A2894" s="377" t="s">
        <v>3723</v>
      </c>
      <c r="B2894" s="377"/>
      <c r="C2894" s="381" t="s">
        <v>3724</v>
      </c>
      <c r="D2894" s="377" t="s">
        <v>48884</v>
      </c>
      <c r="E2894" s="400">
        <v>26.49</v>
      </c>
    </row>
    <row r="2895" spans="1:5" ht="15.75" customHeight="1">
      <c r="A2895" s="377" t="s">
        <v>3725</v>
      </c>
      <c r="B2895" s="377"/>
      <c r="C2895" s="381" t="s">
        <v>3726</v>
      </c>
      <c r="D2895" s="377" t="s">
        <v>157</v>
      </c>
      <c r="E2895" s="401">
        <v>928.4</v>
      </c>
    </row>
    <row r="2896" spans="1:5" ht="15.75" customHeight="1">
      <c r="A2896" s="377" t="s">
        <v>3728</v>
      </c>
      <c r="B2896" s="377"/>
      <c r="C2896" s="381" t="s">
        <v>20648</v>
      </c>
      <c r="D2896" s="377" t="s">
        <v>48884</v>
      </c>
      <c r="E2896" s="400">
        <v>76.16</v>
      </c>
    </row>
    <row r="2897" spans="1:5" ht="15.75" customHeight="1">
      <c r="A2897" s="377" t="s">
        <v>3729</v>
      </c>
      <c r="B2897" s="377"/>
      <c r="C2897" s="381" t="s">
        <v>3730</v>
      </c>
      <c r="D2897" s="377" t="s">
        <v>48887</v>
      </c>
      <c r="E2897" s="401">
        <v>957.17</v>
      </c>
    </row>
    <row r="2898" spans="1:5" ht="15.75" customHeight="1">
      <c r="A2898" s="377" t="s">
        <v>3731</v>
      </c>
      <c r="B2898" s="377"/>
      <c r="C2898" s="381" t="s">
        <v>3732</v>
      </c>
      <c r="D2898" s="377" t="s">
        <v>48887</v>
      </c>
      <c r="E2898" s="402">
        <v>1582.72</v>
      </c>
    </row>
    <row r="2899" spans="1:5" ht="15.75" customHeight="1">
      <c r="A2899" s="377" t="s">
        <v>3735</v>
      </c>
      <c r="B2899" s="377"/>
      <c r="C2899" s="381" t="s">
        <v>3736</v>
      </c>
      <c r="D2899" s="377" t="s">
        <v>48884</v>
      </c>
      <c r="E2899" s="400">
        <v>36.29</v>
      </c>
    </row>
    <row r="2900" spans="1:5" ht="60" customHeight="1">
      <c r="A2900" s="377" t="s">
        <v>3727</v>
      </c>
      <c r="B2900" s="377"/>
      <c r="C2900" s="381" t="s">
        <v>20649</v>
      </c>
      <c r="D2900" s="377" t="s">
        <v>48884</v>
      </c>
      <c r="E2900" s="400">
        <v>25.09</v>
      </c>
    </row>
    <row r="2901" spans="1:5" ht="55.5" customHeight="1">
      <c r="A2901" s="398">
        <v>9084</v>
      </c>
      <c r="B2901" s="399"/>
      <c r="C2901" s="382" t="s">
        <v>20650</v>
      </c>
      <c r="D2901" s="378"/>
      <c r="E2901" s="378"/>
    </row>
    <row r="2902" spans="1:5" ht="48" customHeight="1">
      <c r="A2902" s="377" t="s">
        <v>3740</v>
      </c>
      <c r="B2902" s="377"/>
      <c r="C2902" s="381" t="s">
        <v>3741</v>
      </c>
      <c r="D2902" s="377" t="s">
        <v>48884</v>
      </c>
      <c r="E2902" s="401">
        <v>368.51</v>
      </c>
    </row>
    <row r="2903" spans="1:5" ht="36.75" customHeight="1">
      <c r="A2903" s="377" t="s">
        <v>3742</v>
      </c>
      <c r="B2903" s="377"/>
      <c r="C2903" s="381" t="s">
        <v>3743</v>
      </c>
      <c r="D2903" s="377" t="s">
        <v>48884</v>
      </c>
      <c r="E2903" s="401">
        <v>148.34</v>
      </c>
    </row>
    <row r="2904" spans="1:5" ht="36.75" customHeight="1">
      <c r="A2904" s="398">
        <v>9085</v>
      </c>
      <c r="B2904" s="399"/>
      <c r="C2904" s="382" t="s">
        <v>20651</v>
      </c>
      <c r="D2904" s="378"/>
      <c r="E2904" s="378"/>
    </row>
    <row r="2905" spans="1:5" ht="36.75" customHeight="1">
      <c r="A2905" s="377" t="s">
        <v>3744</v>
      </c>
      <c r="B2905" s="377"/>
      <c r="C2905" s="381" t="s">
        <v>20652</v>
      </c>
      <c r="D2905" s="377" t="s">
        <v>48890</v>
      </c>
      <c r="E2905" s="397">
        <v>1.1299999999999999</v>
      </c>
    </row>
    <row r="2906" spans="1:5" ht="15.75" customHeight="1">
      <c r="A2906" s="377" t="s">
        <v>3745</v>
      </c>
      <c r="B2906" s="377"/>
      <c r="C2906" s="381" t="s">
        <v>20653</v>
      </c>
      <c r="D2906" s="377" t="s">
        <v>48972</v>
      </c>
      <c r="E2906" s="397">
        <v>0.64</v>
      </c>
    </row>
    <row r="2907" spans="1:5" ht="15.75" customHeight="1">
      <c r="A2907" s="377" t="s">
        <v>3746</v>
      </c>
      <c r="B2907" s="377"/>
      <c r="C2907" s="381" t="s">
        <v>20654</v>
      </c>
      <c r="D2907" s="377" t="s">
        <v>48972</v>
      </c>
      <c r="E2907" s="397">
        <v>0.64</v>
      </c>
    </row>
    <row r="2908" spans="1:5" ht="15.75" customHeight="1">
      <c r="A2908" s="398">
        <v>8697</v>
      </c>
      <c r="B2908" s="399"/>
      <c r="C2908" s="382" t="s">
        <v>20655</v>
      </c>
      <c r="D2908" s="378"/>
      <c r="E2908" s="378"/>
    </row>
    <row r="2909" spans="1:5" ht="60" customHeight="1">
      <c r="A2909" s="398">
        <v>9086</v>
      </c>
      <c r="B2909" s="399"/>
      <c r="C2909" s="382" t="s">
        <v>20656</v>
      </c>
      <c r="D2909" s="378"/>
      <c r="E2909" s="378"/>
    </row>
    <row r="2910" spans="1:5" ht="15.75" customHeight="1">
      <c r="A2910" s="377" t="s">
        <v>22</v>
      </c>
      <c r="B2910" s="377"/>
      <c r="C2910" s="381" t="s">
        <v>4932</v>
      </c>
      <c r="D2910" s="377" t="s">
        <v>48887</v>
      </c>
      <c r="E2910" s="400">
        <v>36.04</v>
      </c>
    </row>
    <row r="2911" spans="1:5" ht="15.75" customHeight="1">
      <c r="A2911" s="377" t="s">
        <v>4933</v>
      </c>
      <c r="B2911" s="377"/>
      <c r="C2911" s="381" t="s">
        <v>4934</v>
      </c>
      <c r="D2911" s="377" t="s">
        <v>48887</v>
      </c>
      <c r="E2911" s="397">
        <v>2.96</v>
      </c>
    </row>
    <row r="2912" spans="1:5" ht="15.75" customHeight="1">
      <c r="A2912" s="398">
        <v>9087</v>
      </c>
      <c r="B2912" s="399"/>
      <c r="C2912" s="382" t="s">
        <v>20657</v>
      </c>
      <c r="D2912" s="378"/>
      <c r="E2912" s="378"/>
    </row>
    <row r="2913" spans="1:5" ht="15.75" customHeight="1">
      <c r="A2913" s="377" t="s">
        <v>4936</v>
      </c>
      <c r="B2913" s="377"/>
      <c r="C2913" s="381" t="s">
        <v>35058</v>
      </c>
      <c r="D2913" s="377" t="s">
        <v>48887</v>
      </c>
      <c r="E2913" s="400">
        <v>35.71</v>
      </c>
    </row>
    <row r="2914" spans="1:5" ht="15.75" customHeight="1">
      <c r="A2914" s="377" t="s">
        <v>4935</v>
      </c>
      <c r="B2914" s="377"/>
      <c r="C2914" s="381" t="s">
        <v>35059</v>
      </c>
      <c r="D2914" s="377" t="s">
        <v>48887</v>
      </c>
      <c r="E2914" s="400">
        <v>21.31</v>
      </c>
    </row>
    <row r="2915" spans="1:5" ht="15" customHeight="1">
      <c r="A2915" s="377" t="s">
        <v>4937</v>
      </c>
      <c r="B2915" s="377"/>
      <c r="C2915" s="381" t="s">
        <v>4938</v>
      </c>
      <c r="D2915" s="377" t="s">
        <v>48887</v>
      </c>
      <c r="E2915" s="397">
        <v>4.93</v>
      </c>
    </row>
    <row r="2916" spans="1:5" ht="17.25" customHeight="1">
      <c r="A2916" s="377" t="s">
        <v>4939</v>
      </c>
      <c r="B2916" s="377"/>
      <c r="C2916" s="381" t="s">
        <v>4940</v>
      </c>
      <c r="D2916" s="377" t="s">
        <v>38595</v>
      </c>
      <c r="E2916" s="397">
        <v>4.7699999999999996</v>
      </c>
    </row>
    <row r="2917" spans="1:5" ht="48" customHeight="1">
      <c r="A2917" s="377" t="s">
        <v>23</v>
      </c>
      <c r="B2917" s="377"/>
      <c r="C2917" s="381" t="s">
        <v>4941</v>
      </c>
      <c r="D2917" s="377" t="s">
        <v>48887</v>
      </c>
      <c r="E2917" s="400">
        <v>16.899999999999999</v>
      </c>
    </row>
    <row r="2918" spans="1:5" ht="44.25" customHeight="1">
      <c r="A2918" s="377" t="s">
        <v>146</v>
      </c>
      <c r="B2918" s="377"/>
      <c r="C2918" s="381" t="s">
        <v>4942</v>
      </c>
      <c r="D2918" s="377" t="s">
        <v>38595</v>
      </c>
      <c r="E2918" s="397">
        <v>4.97</v>
      </c>
    </row>
    <row r="2919" spans="1:5" ht="54" customHeight="1">
      <c r="A2919" s="377" t="s">
        <v>4943</v>
      </c>
      <c r="B2919" s="377"/>
      <c r="C2919" s="381" t="s">
        <v>4944</v>
      </c>
      <c r="D2919" s="377" t="s">
        <v>48887</v>
      </c>
      <c r="E2919" s="400">
        <v>48</v>
      </c>
    </row>
    <row r="2920" spans="1:5" ht="97.5" customHeight="1">
      <c r="A2920" s="377" t="s">
        <v>4945</v>
      </c>
      <c r="B2920" s="377"/>
      <c r="C2920" s="381" t="s">
        <v>20658</v>
      </c>
      <c r="D2920" s="377" t="s">
        <v>48887</v>
      </c>
      <c r="E2920" s="400">
        <v>48</v>
      </c>
    </row>
    <row r="2921" spans="1:5" ht="87.75" customHeight="1">
      <c r="A2921" s="398">
        <v>8698</v>
      </c>
      <c r="B2921" s="399"/>
      <c r="C2921" s="382" t="s">
        <v>20659</v>
      </c>
      <c r="D2921" s="378"/>
      <c r="E2921" s="378"/>
    </row>
    <row r="2922" spans="1:5" ht="97.5" customHeight="1">
      <c r="A2922" s="398">
        <v>9089</v>
      </c>
      <c r="B2922" s="399"/>
      <c r="C2922" s="382" t="s">
        <v>20661</v>
      </c>
      <c r="D2922" s="378"/>
      <c r="E2922" s="378"/>
    </row>
    <row r="2923" spans="1:5" ht="27" customHeight="1">
      <c r="A2923" s="377" t="s">
        <v>35</v>
      </c>
      <c r="B2923" s="377"/>
      <c r="C2923" s="381" t="s">
        <v>20662</v>
      </c>
      <c r="D2923" s="377" t="s">
        <v>157</v>
      </c>
      <c r="E2923" s="401">
        <v>235.07</v>
      </c>
    </row>
    <row r="2924" spans="1:5" ht="27" customHeight="1">
      <c r="A2924" s="377" t="s">
        <v>4458</v>
      </c>
      <c r="B2924" s="377"/>
      <c r="C2924" s="381" t="s">
        <v>20663</v>
      </c>
      <c r="D2924" s="377" t="s">
        <v>157</v>
      </c>
      <c r="E2924" s="401">
        <v>246.39</v>
      </c>
    </row>
    <row r="2925" spans="1:5" ht="27" customHeight="1">
      <c r="A2925" s="377" t="s">
        <v>4476</v>
      </c>
      <c r="B2925" s="377"/>
      <c r="C2925" s="381" t="s">
        <v>20664</v>
      </c>
      <c r="D2925" s="377" t="s">
        <v>48884</v>
      </c>
      <c r="E2925" s="400">
        <v>94.93</v>
      </c>
    </row>
    <row r="2926" spans="1:5" ht="27" customHeight="1">
      <c r="A2926" s="377" t="s">
        <v>4492</v>
      </c>
      <c r="B2926" s="377"/>
      <c r="C2926" s="381" t="s">
        <v>4493</v>
      </c>
      <c r="D2926" s="377" t="s">
        <v>157</v>
      </c>
      <c r="E2926" s="402">
        <v>1664.12</v>
      </c>
    </row>
    <row r="2927" spans="1:5" ht="27" customHeight="1">
      <c r="A2927" s="377" t="s">
        <v>4494</v>
      </c>
      <c r="B2927" s="377"/>
      <c r="C2927" s="381" t="s">
        <v>4495</v>
      </c>
      <c r="D2927" s="377" t="s">
        <v>157</v>
      </c>
      <c r="E2927" s="402">
        <v>1893.65</v>
      </c>
    </row>
    <row r="2928" spans="1:5" ht="27" customHeight="1">
      <c r="A2928" s="377" t="s">
        <v>4496</v>
      </c>
      <c r="B2928" s="377"/>
      <c r="C2928" s="381" t="s">
        <v>4497</v>
      </c>
      <c r="D2928" s="377" t="s">
        <v>157</v>
      </c>
      <c r="E2928" s="402">
        <v>1205.05</v>
      </c>
    </row>
    <row r="2929" spans="1:5" ht="27" customHeight="1">
      <c r="A2929" s="377" t="s">
        <v>4498</v>
      </c>
      <c r="B2929" s="377"/>
      <c r="C2929" s="381" t="s">
        <v>4499</v>
      </c>
      <c r="D2929" s="377" t="s">
        <v>157</v>
      </c>
      <c r="E2929" s="402">
        <v>1893.65</v>
      </c>
    </row>
    <row r="2930" spans="1:5" ht="27" customHeight="1">
      <c r="A2930" s="377" t="s">
        <v>4500</v>
      </c>
      <c r="B2930" s="377"/>
      <c r="C2930" s="381" t="s">
        <v>4501</v>
      </c>
      <c r="D2930" s="377" t="s">
        <v>157</v>
      </c>
      <c r="E2930" s="401">
        <v>688.6</v>
      </c>
    </row>
    <row r="2931" spans="1:5" ht="27" customHeight="1">
      <c r="A2931" s="377" t="s">
        <v>4502</v>
      </c>
      <c r="B2931" s="377"/>
      <c r="C2931" s="381" t="s">
        <v>4503</v>
      </c>
      <c r="D2931" s="377" t="s">
        <v>157</v>
      </c>
      <c r="E2931" s="401">
        <v>918.13</v>
      </c>
    </row>
    <row r="2932" spans="1:5" ht="15.75" customHeight="1">
      <c r="A2932" s="377" t="s">
        <v>4504</v>
      </c>
      <c r="B2932" s="377"/>
      <c r="C2932" s="381" t="s">
        <v>4505</v>
      </c>
      <c r="D2932" s="377" t="s">
        <v>157</v>
      </c>
      <c r="E2932" s="401">
        <v>438.81</v>
      </c>
    </row>
    <row r="2933" spans="1:5" ht="27" customHeight="1">
      <c r="A2933" s="377" t="s">
        <v>4506</v>
      </c>
      <c r="B2933" s="377"/>
      <c r="C2933" s="381" t="s">
        <v>4507</v>
      </c>
      <c r="D2933" s="377" t="s">
        <v>157</v>
      </c>
      <c r="E2933" s="402">
        <v>2123.1799999999998</v>
      </c>
    </row>
    <row r="2934" spans="1:5" ht="27" customHeight="1">
      <c r="A2934" s="377" t="s">
        <v>4508</v>
      </c>
      <c r="B2934" s="377"/>
      <c r="C2934" s="381" t="s">
        <v>4509</v>
      </c>
      <c r="D2934" s="377" t="s">
        <v>157</v>
      </c>
      <c r="E2934" s="401">
        <v>459.06</v>
      </c>
    </row>
    <row r="2935" spans="1:5" ht="27" customHeight="1">
      <c r="A2935" s="377" t="s">
        <v>4510</v>
      </c>
      <c r="B2935" s="377"/>
      <c r="C2935" s="381" t="s">
        <v>4511</v>
      </c>
      <c r="D2935" s="377" t="s">
        <v>157</v>
      </c>
      <c r="E2935" s="401">
        <v>959.99</v>
      </c>
    </row>
    <row r="2936" spans="1:5" ht="27" customHeight="1">
      <c r="A2936" s="377" t="s">
        <v>4512</v>
      </c>
      <c r="B2936" s="377"/>
      <c r="C2936" s="381" t="s">
        <v>4513</v>
      </c>
      <c r="D2936" s="377" t="s">
        <v>157</v>
      </c>
      <c r="E2936" s="401">
        <v>169.55</v>
      </c>
    </row>
    <row r="2937" spans="1:5" ht="27" customHeight="1">
      <c r="A2937" s="377" t="s">
        <v>4514</v>
      </c>
      <c r="B2937" s="377"/>
      <c r="C2937" s="381" t="s">
        <v>4515</v>
      </c>
      <c r="D2937" s="377" t="s">
        <v>157</v>
      </c>
      <c r="E2937" s="401">
        <v>339.1</v>
      </c>
    </row>
    <row r="2938" spans="1:5" ht="27" customHeight="1">
      <c r="A2938" s="377" t="s">
        <v>4516</v>
      </c>
      <c r="B2938" s="377"/>
      <c r="C2938" s="381" t="s">
        <v>4517</v>
      </c>
      <c r="D2938" s="377" t="s">
        <v>157</v>
      </c>
      <c r="E2938" s="401">
        <v>616.28</v>
      </c>
    </row>
    <row r="2939" spans="1:5" ht="27" customHeight="1">
      <c r="A2939" s="377" t="s">
        <v>4518</v>
      </c>
      <c r="B2939" s="377"/>
      <c r="C2939" s="381" t="s">
        <v>4519</v>
      </c>
      <c r="D2939" s="377" t="s">
        <v>157</v>
      </c>
      <c r="E2939" s="401">
        <v>625.34</v>
      </c>
    </row>
    <row r="2940" spans="1:5" ht="27" customHeight="1">
      <c r="A2940" s="377" t="s">
        <v>4520</v>
      </c>
      <c r="B2940" s="377"/>
      <c r="C2940" s="381" t="s">
        <v>4521</v>
      </c>
      <c r="D2940" s="377" t="s">
        <v>157</v>
      </c>
      <c r="E2940" s="401">
        <v>924.42</v>
      </c>
    </row>
    <row r="2941" spans="1:5" ht="27" customHeight="1">
      <c r="A2941" s="377" t="s">
        <v>4522</v>
      </c>
      <c r="B2941" s="377"/>
      <c r="C2941" s="381" t="s">
        <v>4523</v>
      </c>
      <c r="D2941" s="377" t="s">
        <v>157</v>
      </c>
      <c r="E2941" s="401">
        <v>938.02</v>
      </c>
    </row>
    <row r="2942" spans="1:5" ht="27" customHeight="1">
      <c r="A2942" s="377" t="s">
        <v>4524</v>
      </c>
      <c r="B2942" s="377"/>
      <c r="C2942" s="381" t="s">
        <v>4525</v>
      </c>
      <c r="D2942" s="377" t="s">
        <v>157</v>
      </c>
      <c r="E2942" s="402">
        <v>1232.56</v>
      </c>
    </row>
    <row r="2943" spans="1:5" ht="27" customHeight="1">
      <c r="A2943" s="377" t="s">
        <v>4526</v>
      </c>
      <c r="B2943" s="377"/>
      <c r="C2943" s="381" t="s">
        <v>4527</v>
      </c>
      <c r="D2943" s="377" t="s">
        <v>157</v>
      </c>
      <c r="E2943" s="402">
        <v>1250.69</v>
      </c>
    </row>
    <row r="2944" spans="1:5" ht="27" customHeight="1">
      <c r="A2944" s="377" t="s">
        <v>4528</v>
      </c>
      <c r="B2944" s="377"/>
      <c r="C2944" s="381" t="s">
        <v>4529</v>
      </c>
      <c r="D2944" s="377" t="s">
        <v>157</v>
      </c>
      <c r="E2944" s="401">
        <v>611.75</v>
      </c>
    </row>
    <row r="2945" spans="1:5" ht="27" customHeight="1">
      <c r="A2945" s="377" t="s">
        <v>4530</v>
      </c>
      <c r="B2945" s="377"/>
      <c r="C2945" s="381" t="s">
        <v>4531</v>
      </c>
      <c r="D2945" s="377" t="s">
        <v>157</v>
      </c>
      <c r="E2945" s="401">
        <v>312.67</v>
      </c>
    </row>
    <row r="2946" spans="1:5" ht="27" customHeight="1">
      <c r="A2946" s="377" t="s">
        <v>4532</v>
      </c>
      <c r="B2946" s="377"/>
      <c r="C2946" s="381" t="s">
        <v>4533</v>
      </c>
      <c r="D2946" s="377" t="s">
        <v>157</v>
      </c>
      <c r="E2946" s="401">
        <v>353.45</v>
      </c>
    </row>
    <row r="2947" spans="1:5" ht="27" customHeight="1">
      <c r="A2947" s="377" t="s">
        <v>4534</v>
      </c>
      <c r="B2947" s="377"/>
      <c r="C2947" s="381" t="s">
        <v>4535</v>
      </c>
      <c r="D2947" s="377" t="s">
        <v>157</v>
      </c>
      <c r="E2947" s="401">
        <v>398.77</v>
      </c>
    </row>
    <row r="2948" spans="1:5" ht="27" customHeight="1">
      <c r="A2948" s="377" t="s">
        <v>4536</v>
      </c>
      <c r="B2948" s="377"/>
      <c r="C2948" s="381" t="s">
        <v>4537</v>
      </c>
      <c r="D2948" s="377" t="s">
        <v>157</v>
      </c>
      <c r="E2948" s="401">
        <v>149.08000000000001</v>
      </c>
    </row>
    <row r="2949" spans="1:5" ht="15.75" customHeight="1">
      <c r="A2949" s="377" t="s">
        <v>4538</v>
      </c>
      <c r="B2949" s="377"/>
      <c r="C2949" s="381" t="s">
        <v>4539</v>
      </c>
      <c r="D2949" s="377" t="s">
        <v>157</v>
      </c>
      <c r="E2949" s="401">
        <v>294.54000000000002</v>
      </c>
    </row>
    <row r="2950" spans="1:5" ht="27" customHeight="1">
      <c r="A2950" s="377" t="s">
        <v>4540</v>
      </c>
      <c r="B2950" s="377"/>
      <c r="C2950" s="381" t="s">
        <v>4541</v>
      </c>
      <c r="D2950" s="377" t="s">
        <v>157</v>
      </c>
      <c r="E2950" s="401">
        <v>299.07</v>
      </c>
    </row>
    <row r="2951" spans="1:5" ht="15.75" customHeight="1">
      <c r="A2951" s="377" t="s">
        <v>4542</v>
      </c>
      <c r="B2951" s="377"/>
      <c r="C2951" s="381" t="s">
        <v>4543</v>
      </c>
      <c r="D2951" s="377" t="s">
        <v>157</v>
      </c>
      <c r="E2951" s="401">
        <v>235.63</v>
      </c>
    </row>
    <row r="2952" spans="1:5" ht="15.75" customHeight="1">
      <c r="A2952" s="377" t="s">
        <v>4544</v>
      </c>
      <c r="B2952" s="377"/>
      <c r="C2952" s="381" t="s">
        <v>4545</v>
      </c>
      <c r="D2952" s="377" t="s">
        <v>157</v>
      </c>
      <c r="E2952" s="401">
        <v>244.7</v>
      </c>
    </row>
    <row r="2953" spans="1:5" ht="15.75" customHeight="1">
      <c r="A2953" s="377" t="s">
        <v>4546</v>
      </c>
      <c r="B2953" s="377"/>
      <c r="C2953" s="381" t="s">
        <v>20665</v>
      </c>
      <c r="D2953" s="377" t="s">
        <v>157</v>
      </c>
      <c r="E2953" s="402">
        <v>2234.02</v>
      </c>
    </row>
    <row r="2954" spans="1:5" ht="15.75" customHeight="1">
      <c r="A2954" s="377" t="s">
        <v>4547</v>
      </c>
      <c r="B2954" s="377"/>
      <c r="C2954" s="381" t="s">
        <v>20666</v>
      </c>
      <c r="D2954" s="377" t="s">
        <v>157</v>
      </c>
      <c r="E2954" s="402">
        <v>2266.88</v>
      </c>
    </row>
    <row r="2955" spans="1:5" ht="15.75" customHeight="1">
      <c r="A2955" s="377" t="s">
        <v>4548</v>
      </c>
      <c r="B2955" s="377"/>
      <c r="C2955" s="381" t="s">
        <v>4549</v>
      </c>
      <c r="D2955" s="377" t="s">
        <v>157</v>
      </c>
      <c r="E2955" s="402">
        <v>2542.17</v>
      </c>
    </row>
    <row r="2956" spans="1:5" ht="15.75" customHeight="1">
      <c r="A2956" s="377" t="s">
        <v>4550</v>
      </c>
      <c r="B2956" s="377"/>
      <c r="C2956" s="381" t="s">
        <v>4551</v>
      </c>
      <c r="D2956" s="377" t="s">
        <v>157</v>
      </c>
      <c r="E2956" s="402">
        <v>2579.5500000000002</v>
      </c>
    </row>
    <row r="2957" spans="1:5" ht="15.75" customHeight="1">
      <c r="A2957" s="377" t="s">
        <v>4552</v>
      </c>
      <c r="B2957" s="377"/>
      <c r="C2957" s="381" t="s">
        <v>20667</v>
      </c>
      <c r="D2957" s="377" t="s">
        <v>157</v>
      </c>
      <c r="E2957" s="401">
        <v>298.94</v>
      </c>
    </row>
    <row r="2958" spans="1:5" ht="15.75" customHeight="1">
      <c r="A2958" s="377" t="s">
        <v>4553</v>
      </c>
      <c r="B2958" s="377"/>
      <c r="C2958" s="381" t="s">
        <v>20668</v>
      </c>
      <c r="D2958" s="377" t="s">
        <v>157</v>
      </c>
      <c r="E2958" s="401">
        <v>318.87</v>
      </c>
    </row>
    <row r="2959" spans="1:5" ht="15.75" customHeight="1">
      <c r="A2959" s="377" t="s">
        <v>4554</v>
      </c>
      <c r="B2959" s="377"/>
      <c r="C2959" s="381" t="s">
        <v>20669</v>
      </c>
      <c r="D2959" s="377" t="s">
        <v>157</v>
      </c>
      <c r="E2959" s="401">
        <v>661.59</v>
      </c>
    </row>
    <row r="2960" spans="1:5" ht="15.75" customHeight="1">
      <c r="A2960" s="377" t="s">
        <v>4555</v>
      </c>
      <c r="B2960" s="377"/>
      <c r="C2960" s="381" t="s">
        <v>20670</v>
      </c>
      <c r="D2960" s="377" t="s">
        <v>157</v>
      </c>
      <c r="E2960" s="401">
        <v>936.31</v>
      </c>
    </row>
    <row r="2961" spans="1:5" ht="15.75" customHeight="1">
      <c r="A2961" s="377" t="s">
        <v>4562</v>
      </c>
      <c r="B2961" s="377"/>
      <c r="C2961" s="381" t="s">
        <v>4563</v>
      </c>
      <c r="D2961" s="377" t="s">
        <v>157</v>
      </c>
      <c r="E2961" s="401">
        <v>233.01</v>
      </c>
    </row>
    <row r="2962" spans="1:5" ht="40.5" customHeight="1">
      <c r="A2962" s="377" t="s">
        <v>4574</v>
      </c>
      <c r="B2962" s="377"/>
      <c r="C2962" s="381" t="s">
        <v>20671</v>
      </c>
      <c r="D2962" s="377" t="s">
        <v>20028</v>
      </c>
      <c r="E2962" s="401">
        <v>609.03</v>
      </c>
    </row>
    <row r="2963" spans="1:5" ht="33.75" customHeight="1">
      <c r="A2963" s="377" t="s">
        <v>4567</v>
      </c>
      <c r="B2963" s="377"/>
      <c r="C2963" s="381" t="s">
        <v>4568</v>
      </c>
      <c r="D2963" s="377" t="s">
        <v>157</v>
      </c>
      <c r="E2963" s="401">
        <v>561.78</v>
      </c>
    </row>
    <row r="2964" spans="1:5" ht="33.75" customHeight="1">
      <c r="A2964" s="377" t="s">
        <v>4569</v>
      </c>
      <c r="B2964" s="377"/>
      <c r="C2964" s="381" t="s">
        <v>4570</v>
      </c>
      <c r="D2964" s="377" t="s">
        <v>157</v>
      </c>
      <c r="E2964" s="401">
        <v>642.04</v>
      </c>
    </row>
    <row r="2965" spans="1:5" ht="40.5" customHeight="1">
      <c r="A2965" s="377" t="s">
        <v>4571</v>
      </c>
      <c r="B2965" s="377"/>
      <c r="C2965" s="381" t="s">
        <v>4572</v>
      </c>
      <c r="D2965" s="377" t="s">
        <v>157</v>
      </c>
      <c r="E2965" s="401">
        <v>802.55</v>
      </c>
    </row>
    <row r="2966" spans="1:5" ht="40.5" customHeight="1">
      <c r="A2966" s="377" t="s">
        <v>4573</v>
      </c>
      <c r="B2966" s="377"/>
      <c r="C2966" s="381" t="s">
        <v>20672</v>
      </c>
      <c r="D2966" s="377" t="s">
        <v>157</v>
      </c>
      <c r="E2966" s="401">
        <v>316.08</v>
      </c>
    </row>
    <row r="2967" spans="1:5" ht="40.5" customHeight="1">
      <c r="A2967" s="377" t="s">
        <v>4575</v>
      </c>
      <c r="B2967" s="377"/>
      <c r="C2967" s="381" t="s">
        <v>20673</v>
      </c>
      <c r="D2967" s="377" t="s">
        <v>48884</v>
      </c>
      <c r="E2967" s="401">
        <v>145.36000000000001</v>
      </c>
    </row>
    <row r="2968" spans="1:5" ht="40.5" customHeight="1">
      <c r="A2968" s="398">
        <v>9090</v>
      </c>
      <c r="B2968" s="399"/>
      <c r="C2968" s="382" t="s">
        <v>20674</v>
      </c>
      <c r="D2968" s="378"/>
      <c r="E2968" s="378"/>
    </row>
    <row r="2969" spans="1:5" ht="15.75" customHeight="1">
      <c r="A2969" s="377" t="s">
        <v>4459</v>
      </c>
      <c r="B2969" s="377"/>
      <c r="C2969" s="381" t="s">
        <v>4460</v>
      </c>
      <c r="D2969" s="377" t="s">
        <v>157</v>
      </c>
      <c r="E2969" s="401">
        <v>167.7</v>
      </c>
    </row>
    <row r="2970" spans="1:5" ht="40.5" customHeight="1">
      <c r="A2970" s="377" t="s">
        <v>4461</v>
      </c>
      <c r="B2970" s="377"/>
      <c r="C2970" s="381" t="s">
        <v>20675</v>
      </c>
      <c r="D2970" s="377" t="s">
        <v>48886</v>
      </c>
      <c r="E2970" s="401">
        <v>842.25</v>
      </c>
    </row>
    <row r="2971" spans="1:5" ht="40.5" customHeight="1">
      <c r="A2971" s="398">
        <v>9091</v>
      </c>
      <c r="B2971" s="399"/>
      <c r="C2971" s="382" t="s">
        <v>20082</v>
      </c>
      <c r="D2971" s="378"/>
      <c r="E2971" s="378"/>
    </row>
    <row r="2972" spans="1:5" ht="40.5" customHeight="1">
      <c r="A2972" s="377" t="s">
        <v>4472</v>
      </c>
      <c r="B2972" s="377"/>
      <c r="C2972" s="381" t="s">
        <v>20676</v>
      </c>
      <c r="D2972" s="377" t="s">
        <v>48887</v>
      </c>
      <c r="E2972" s="402">
        <v>3592.08</v>
      </c>
    </row>
    <row r="2973" spans="1:5" ht="40.5" customHeight="1">
      <c r="A2973" s="377" t="s">
        <v>4473</v>
      </c>
      <c r="B2973" s="377"/>
      <c r="C2973" s="381" t="s">
        <v>20677</v>
      </c>
      <c r="D2973" s="377" t="s">
        <v>48887</v>
      </c>
      <c r="E2973" s="402">
        <v>3592.08</v>
      </c>
    </row>
    <row r="2974" spans="1:5" ht="40.5" customHeight="1">
      <c r="A2974" s="377" t="s">
        <v>4474</v>
      </c>
      <c r="B2974" s="377"/>
      <c r="C2974" s="381" t="s">
        <v>20678</v>
      </c>
      <c r="D2974" s="377" t="s">
        <v>48887</v>
      </c>
      <c r="E2974" s="402">
        <v>1795.02</v>
      </c>
    </row>
    <row r="2975" spans="1:5" ht="40.5" customHeight="1">
      <c r="A2975" s="377" t="s">
        <v>4475</v>
      </c>
      <c r="B2975" s="377"/>
      <c r="C2975" s="381" t="s">
        <v>20679</v>
      </c>
      <c r="D2975" s="377" t="s">
        <v>48887</v>
      </c>
      <c r="E2975" s="402">
        <v>1957.61</v>
      </c>
    </row>
    <row r="2976" spans="1:5" ht="40.5" customHeight="1">
      <c r="A2976" s="377" t="s">
        <v>4477</v>
      </c>
      <c r="B2976" s="377"/>
      <c r="C2976" s="381" t="s">
        <v>20680</v>
      </c>
      <c r="D2976" s="377" t="s">
        <v>48887</v>
      </c>
      <c r="E2976" s="402">
        <v>2494.16</v>
      </c>
    </row>
    <row r="2977" spans="1:5" ht="40.5" customHeight="1">
      <c r="A2977" s="377" t="s">
        <v>4478</v>
      </c>
      <c r="B2977" s="377"/>
      <c r="C2977" s="381" t="s">
        <v>4479</v>
      </c>
      <c r="D2977" s="377" t="s">
        <v>48884</v>
      </c>
      <c r="E2977" s="401">
        <v>147.04</v>
      </c>
    </row>
    <row r="2978" spans="1:5" ht="40.5" customHeight="1">
      <c r="A2978" s="377" t="s">
        <v>4556</v>
      </c>
      <c r="B2978" s="377"/>
      <c r="C2978" s="381" t="s">
        <v>20681</v>
      </c>
      <c r="D2978" s="377" t="s">
        <v>48884</v>
      </c>
      <c r="E2978" s="401">
        <v>254.85</v>
      </c>
    </row>
    <row r="2979" spans="1:5" ht="15.75" customHeight="1">
      <c r="A2979" s="377" t="s">
        <v>4557</v>
      </c>
      <c r="B2979" s="377"/>
      <c r="C2979" s="381" t="s">
        <v>20682</v>
      </c>
      <c r="D2979" s="377" t="s">
        <v>48884</v>
      </c>
      <c r="E2979" s="401">
        <v>211.93</v>
      </c>
    </row>
    <row r="2980" spans="1:5" ht="27" customHeight="1">
      <c r="A2980" s="377" t="s">
        <v>4558</v>
      </c>
      <c r="B2980" s="377"/>
      <c r="C2980" s="381" t="s">
        <v>20683</v>
      </c>
      <c r="D2980" s="377" t="s">
        <v>48884</v>
      </c>
      <c r="E2980" s="401">
        <v>183.67</v>
      </c>
    </row>
    <row r="2981" spans="1:5" ht="27" customHeight="1">
      <c r="A2981" s="377" t="s">
        <v>4561</v>
      </c>
      <c r="B2981" s="377"/>
      <c r="C2981" s="381" t="s">
        <v>20684</v>
      </c>
      <c r="D2981" s="377" t="s">
        <v>48884</v>
      </c>
      <c r="E2981" s="401">
        <v>333.13</v>
      </c>
    </row>
    <row r="2982" spans="1:5" ht="27" customHeight="1">
      <c r="A2982" s="377" t="s">
        <v>4564</v>
      </c>
      <c r="B2982" s="377"/>
      <c r="C2982" s="381" t="s">
        <v>20685</v>
      </c>
      <c r="D2982" s="377" t="s">
        <v>48887</v>
      </c>
      <c r="E2982" s="402">
        <v>2989.21</v>
      </c>
    </row>
    <row r="2983" spans="1:5" ht="40.5" customHeight="1">
      <c r="A2983" s="377" t="s">
        <v>4565</v>
      </c>
      <c r="B2983" s="377"/>
      <c r="C2983" s="381" t="s">
        <v>20686</v>
      </c>
      <c r="D2983" s="377" t="s">
        <v>48887</v>
      </c>
      <c r="E2983" s="402">
        <v>2907.49</v>
      </c>
    </row>
    <row r="2984" spans="1:5" ht="40.5" customHeight="1">
      <c r="A2984" s="377" t="s">
        <v>4603</v>
      </c>
      <c r="B2984" s="377"/>
      <c r="C2984" s="381" t="s">
        <v>20687</v>
      </c>
      <c r="D2984" s="377" t="s">
        <v>48887</v>
      </c>
      <c r="E2984" s="402">
        <v>1984.6</v>
      </c>
    </row>
    <row r="2985" spans="1:5" ht="40.5" customHeight="1">
      <c r="A2985" s="398">
        <v>9092</v>
      </c>
      <c r="B2985" s="399"/>
      <c r="C2985" s="382" t="s">
        <v>20087</v>
      </c>
      <c r="D2985" s="378"/>
      <c r="E2985" s="378"/>
    </row>
    <row r="2986" spans="1:5" ht="40.5" customHeight="1">
      <c r="A2986" s="377" t="s">
        <v>4601</v>
      </c>
      <c r="B2986" s="377"/>
      <c r="C2986" s="381" t="s">
        <v>4602</v>
      </c>
      <c r="D2986" s="377" t="s">
        <v>157</v>
      </c>
      <c r="E2986" s="401">
        <v>251.71</v>
      </c>
    </row>
    <row r="2987" spans="1:5" ht="40.5" customHeight="1">
      <c r="A2987" s="398">
        <v>9093</v>
      </c>
      <c r="B2987" s="399"/>
      <c r="C2987" s="382" t="s">
        <v>20488</v>
      </c>
      <c r="D2987" s="378"/>
      <c r="E2987" s="378"/>
    </row>
    <row r="2988" spans="1:5" ht="40.5" customHeight="1">
      <c r="A2988" s="377" t="s">
        <v>4482</v>
      </c>
      <c r="B2988" s="377"/>
      <c r="C2988" s="381" t="s">
        <v>4483</v>
      </c>
      <c r="D2988" s="377" t="s">
        <v>157</v>
      </c>
      <c r="E2988" s="403">
        <v>15138.26</v>
      </c>
    </row>
    <row r="2989" spans="1:5" ht="40.5" customHeight="1">
      <c r="A2989" s="377" t="s">
        <v>4484</v>
      </c>
      <c r="B2989" s="377"/>
      <c r="C2989" s="381" t="s">
        <v>4485</v>
      </c>
      <c r="D2989" s="377" t="s">
        <v>157</v>
      </c>
      <c r="E2989" s="403">
        <v>18698.21</v>
      </c>
    </row>
    <row r="2990" spans="1:5" ht="40.5" customHeight="1">
      <c r="A2990" s="377" t="s">
        <v>4486</v>
      </c>
      <c r="B2990" s="377"/>
      <c r="C2990" s="381" t="s">
        <v>4487</v>
      </c>
      <c r="D2990" s="377" t="s">
        <v>157</v>
      </c>
      <c r="E2990" s="403">
        <v>20583.63</v>
      </c>
    </row>
    <row r="2991" spans="1:5" ht="40.5" customHeight="1">
      <c r="A2991" s="377" t="s">
        <v>4488</v>
      </c>
      <c r="B2991" s="377"/>
      <c r="C2991" s="381" t="s">
        <v>4489</v>
      </c>
      <c r="D2991" s="377" t="s">
        <v>157</v>
      </c>
      <c r="E2991" s="403">
        <v>22538.36</v>
      </c>
    </row>
    <row r="2992" spans="1:5" ht="40.5" customHeight="1">
      <c r="A2992" s="377" t="s">
        <v>4490</v>
      </c>
      <c r="B2992" s="377"/>
      <c r="C2992" s="381" t="s">
        <v>4491</v>
      </c>
      <c r="D2992" s="377" t="s">
        <v>157</v>
      </c>
      <c r="E2992" s="403">
        <v>24267.05</v>
      </c>
    </row>
    <row r="2993" spans="1:5" ht="40.5" customHeight="1">
      <c r="A2993" s="377" t="s">
        <v>4566</v>
      </c>
      <c r="B2993" s="377"/>
      <c r="C2993" s="381" t="s">
        <v>20688</v>
      </c>
      <c r="D2993" s="377" t="s">
        <v>157</v>
      </c>
      <c r="E2993" s="402">
        <v>4065.97</v>
      </c>
    </row>
    <row r="2994" spans="1:5" ht="40.5" customHeight="1">
      <c r="A2994" s="398">
        <v>9095</v>
      </c>
      <c r="B2994" s="399"/>
      <c r="C2994" s="382" t="s">
        <v>20689</v>
      </c>
      <c r="D2994" s="378"/>
      <c r="E2994" s="378"/>
    </row>
    <row r="2995" spans="1:5" ht="40.5" customHeight="1">
      <c r="A2995" s="377" t="s">
        <v>4466</v>
      </c>
      <c r="B2995" s="377"/>
      <c r="C2995" s="381" t="s">
        <v>4467</v>
      </c>
      <c r="D2995" s="377" t="s">
        <v>48886</v>
      </c>
      <c r="E2995" s="402">
        <v>5156.72</v>
      </c>
    </row>
    <row r="2996" spans="1:5" ht="40.5" customHeight="1">
      <c r="A2996" s="398">
        <v>9096</v>
      </c>
      <c r="B2996" s="399"/>
      <c r="C2996" s="382" t="s">
        <v>20690</v>
      </c>
      <c r="D2996" s="378"/>
      <c r="E2996" s="378"/>
    </row>
    <row r="2997" spans="1:5" ht="40.5" customHeight="1">
      <c r="A2997" s="377" t="s">
        <v>4470</v>
      </c>
      <c r="B2997" s="377"/>
      <c r="C2997" s="381" t="s">
        <v>4471</v>
      </c>
      <c r="D2997" s="377" t="s">
        <v>20028</v>
      </c>
      <c r="E2997" s="402">
        <v>2785.78</v>
      </c>
    </row>
    <row r="2998" spans="1:5">
      <c r="A2998" s="398">
        <v>9097</v>
      </c>
      <c r="B2998" s="399"/>
      <c r="C2998" s="382" t="s">
        <v>20691</v>
      </c>
      <c r="D2998" s="378"/>
      <c r="E2998" s="378"/>
    </row>
    <row r="2999" spans="1:5" ht="33.75" customHeight="1">
      <c r="A2999" s="377" t="s">
        <v>4457</v>
      </c>
      <c r="B2999" s="377"/>
      <c r="C2999" s="381" t="s">
        <v>20692</v>
      </c>
      <c r="D2999" s="377" t="s">
        <v>48886</v>
      </c>
      <c r="E2999" s="401">
        <v>580.66</v>
      </c>
    </row>
    <row r="3000" spans="1:5" ht="33.75" customHeight="1">
      <c r="A3000" s="377" t="s">
        <v>4462</v>
      </c>
      <c r="B3000" s="377"/>
      <c r="C3000" s="381" t="s">
        <v>4463</v>
      </c>
      <c r="D3000" s="377" t="s">
        <v>139</v>
      </c>
      <c r="E3000" s="400">
        <v>60.03</v>
      </c>
    </row>
    <row r="3001" spans="1:5" ht="33.75" customHeight="1">
      <c r="A3001" s="377" t="s">
        <v>4464</v>
      </c>
      <c r="B3001" s="377"/>
      <c r="C3001" s="381" t="s">
        <v>4465</v>
      </c>
      <c r="D3001" s="377" t="s">
        <v>48886</v>
      </c>
      <c r="E3001" s="401">
        <v>450.35</v>
      </c>
    </row>
    <row r="3002" spans="1:5" ht="33.75" customHeight="1">
      <c r="A3002" s="377" t="s">
        <v>4480</v>
      </c>
      <c r="B3002" s="377"/>
      <c r="C3002" s="381" t="s">
        <v>4481</v>
      </c>
      <c r="D3002" s="377" t="s">
        <v>157</v>
      </c>
      <c r="E3002" s="401">
        <v>209.03</v>
      </c>
    </row>
    <row r="3003" spans="1:5" ht="33.75" customHeight="1">
      <c r="A3003" s="377" t="s">
        <v>4559</v>
      </c>
      <c r="B3003" s="377"/>
      <c r="C3003" s="381" t="s">
        <v>4560</v>
      </c>
      <c r="D3003" s="377" t="s">
        <v>48884</v>
      </c>
      <c r="E3003" s="400">
        <v>20.89</v>
      </c>
    </row>
    <row r="3004" spans="1:5" ht="71.25" customHeight="1">
      <c r="A3004" s="398">
        <v>9098</v>
      </c>
      <c r="B3004" s="399"/>
      <c r="C3004" s="382" t="s">
        <v>20693</v>
      </c>
      <c r="D3004" s="378"/>
      <c r="E3004" s="378"/>
    </row>
    <row r="3005" spans="1:5" ht="33.75" customHeight="1">
      <c r="A3005" s="377" t="s">
        <v>4576</v>
      </c>
      <c r="B3005" s="377"/>
      <c r="C3005" s="381" t="s">
        <v>4577</v>
      </c>
      <c r="D3005" s="377" t="s">
        <v>157</v>
      </c>
      <c r="E3005" s="401">
        <v>776.67</v>
      </c>
    </row>
    <row r="3006" spans="1:5" ht="33.75" customHeight="1">
      <c r="A3006" s="377" t="s">
        <v>4578</v>
      </c>
      <c r="B3006" s="377"/>
      <c r="C3006" s="381" t="s">
        <v>4579</v>
      </c>
      <c r="D3006" s="377" t="s">
        <v>157</v>
      </c>
      <c r="E3006" s="401">
        <v>668.98</v>
      </c>
    </row>
    <row r="3007" spans="1:5" ht="15.75" customHeight="1">
      <c r="A3007" s="377" t="s">
        <v>4580</v>
      </c>
      <c r="B3007" s="377"/>
      <c r="C3007" s="381" t="s">
        <v>4581</v>
      </c>
      <c r="D3007" s="377" t="s">
        <v>157</v>
      </c>
      <c r="E3007" s="401">
        <v>559.65</v>
      </c>
    </row>
    <row r="3008" spans="1:5" ht="15.75" customHeight="1">
      <c r="A3008" s="377" t="s">
        <v>4582</v>
      </c>
      <c r="B3008" s="377"/>
      <c r="C3008" s="381" t="s">
        <v>4583</v>
      </c>
      <c r="D3008" s="377" t="s">
        <v>157</v>
      </c>
      <c r="E3008" s="401">
        <v>675.32</v>
      </c>
    </row>
    <row r="3009" spans="1:5" ht="15.75" customHeight="1">
      <c r="A3009" s="377" t="s">
        <v>4584</v>
      </c>
      <c r="B3009" s="377"/>
      <c r="C3009" s="381" t="s">
        <v>4585</v>
      </c>
      <c r="D3009" s="377" t="s">
        <v>157</v>
      </c>
      <c r="E3009" s="401">
        <v>567.61</v>
      </c>
    </row>
    <row r="3010" spans="1:5" ht="15.75" customHeight="1">
      <c r="A3010" s="377" t="s">
        <v>4586</v>
      </c>
      <c r="B3010" s="377"/>
      <c r="C3010" s="381" t="s">
        <v>4587</v>
      </c>
      <c r="D3010" s="377" t="s">
        <v>157</v>
      </c>
      <c r="E3010" s="401">
        <v>564.94000000000005</v>
      </c>
    </row>
    <row r="3011" spans="1:5" ht="15.75" customHeight="1">
      <c r="A3011" s="377" t="s">
        <v>4588</v>
      </c>
      <c r="B3011" s="377"/>
      <c r="C3011" s="381" t="s">
        <v>4589</v>
      </c>
      <c r="D3011" s="377" t="s">
        <v>157</v>
      </c>
      <c r="E3011" s="401">
        <v>318.87</v>
      </c>
    </row>
    <row r="3012" spans="1:5" ht="15.75" customHeight="1">
      <c r="A3012" s="377" t="s">
        <v>4590</v>
      </c>
      <c r="B3012" s="377"/>
      <c r="C3012" s="381" t="s">
        <v>4591</v>
      </c>
      <c r="D3012" s="377" t="s">
        <v>157</v>
      </c>
      <c r="E3012" s="402">
        <v>2277.4499999999998</v>
      </c>
    </row>
    <row r="3013" spans="1:5" ht="33.75" customHeight="1">
      <c r="A3013" s="377" t="s">
        <v>4592</v>
      </c>
      <c r="B3013" s="377"/>
      <c r="C3013" s="381" t="s">
        <v>4593</v>
      </c>
      <c r="D3013" s="377" t="s">
        <v>157</v>
      </c>
      <c r="E3013" s="402">
        <v>1636.99</v>
      </c>
    </row>
    <row r="3014" spans="1:5" ht="15.75" customHeight="1">
      <c r="A3014" s="377" t="s">
        <v>4594</v>
      </c>
      <c r="B3014" s="377"/>
      <c r="C3014" s="381" t="s">
        <v>4595</v>
      </c>
      <c r="D3014" s="377" t="s">
        <v>157</v>
      </c>
      <c r="E3014" s="402">
        <v>1207.44</v>
      </c>
    </row>
    <row r="3015" spans="1:5" ht="15.75" customHeight="1">
      <c r="A3015" s="377" t="s">
        <v>4596</v>
      </c>
      <c r="B3015" s="377"/>
      <c r="C3015" s="381" t="s">
        <v>4597</v>
      </c>
      <c r="D3015" s="377" t="s">
        <v>157</v>
      </c>
      <c r="E3015" s="402">
        <v>1837.35</v>
      </c>
    </row>
    <row r="3016" spans="1:5" ht="22.5" customHeight="1">
      <c r="A3016" s="377" t="s">
        <v>4598</v>
      </c>
      <c r="B3016" s="377"/>
      <c r="C3016" s="381" t="s">
        <v>20694</v>
      </c>
      <c r="D3016" s="377" t="s">
        <v>157</v>
      </c>
      <c r="E3016" s="402">
        <v>1207.3900000000001</v>
      </c>
    </row>
    <row r="3017" spans="1:5" ht="22.5" customHeight="1">
      <c r="A3017" s="398">
        <v>9099</v>
      </c>
      <c r="B3017" s="399"/>
      <c r="C3017" s="382" t="s">
        <v>20695</v>
      </c>
      <c r="D3017" s="378"/>
      <c r="E3017" s="378"/>
    </row>
    <row r="3018" spans="1:5" ht="15.75" customHeight="1">
      <c r="A3018" s="377" t="s">
        <v>4468</v>
      </c>
      <c r="B3018" s="377"/>
      <c r="C3018" s="381" t="s">
        <v>4469</v>
      </c>
      <c r="D3018" s="377" t="s">
        <v>139</v>
      </c>
      <c r="E3018" s="400">
        <v>17.27</v>
      </c>
    </row>
    <row r="3019" spans="1:5" ht="33.75" customHeight="1">
      <c r="A3019" s="377" t="s">
        <v>4599</v>
      </c>
      <c r="B3019" s="377"/>
      <c r="C3019" s="381" t="s">
        <v>4600</v>
      </c>
      <c r="D3019" s="377" t="s">
        <v>139</v>
      </c>
      <c r="E3019" s="400">
        <v>24.11</v>
      </c>
    </row>
    <row r="3020" spans="1:5" ht="15.75" customHeight="1">
      <c r="A3020" s="398">
        <v>8699</v>
      </c>
      <c r="B3020" s="399"/>
      <c r="C3020" s="382" t="s">
        <v>20696</v>
      </c>
      <c r="D3020" s="378"/>
      <c r="E3020" s="378"/>
    </row>
    <row r="3021" spans="1:5" ht="15.75" customHeight="1">
      <c r="A3021" s="398">
        <v>9100</v>
      </c>
      <c r="B3021" s="399"/>
      <c r="C3021" s="382" t="s">
        <v>20660</v>
      </c>
      <c r="D3021" s="378"/>
      <c r="E3021" s="378"/>
    </row>
    <row r="3022" spans="1:5" ht="33.75" customHeight="1">
      <c r="A3022" s="377" t="s">
        <v>4387</v>
      </c>
      <c r="B3022" s="377"/>
      <c r="C3022" s="381" t="s">
        <v>4388</v>
      </c>
      <c r="D3022" s="377" t="s">
        <v>139</v>
      </c>
      <c r="E3022" s="401">
        <v>725.73</v>
      </c>
    </row>
    <row r="3023" spans="1:5" ht="33.75" customHeight="1">
      <c r="A3023" s="377" t="s">
        <v>4432</v>
      </c>
      <c r="B3023" s="377"/>
      <c r="C3023" s="381" t="s">
        <v>4433</v>
      </c>
      <c r="D3023" s="377" t="s">
        <v>139</v>
      </c>
      <c r="E3023" s="402">
        <v>1872.79</v>
      </c>
    </row>
    <row r="3024" spans="1:5" ht="22.5" customHeight="1">
      <c r="A3024" s="398">
        <v>9101</v>
      </c>
      <c r="B3024" s="399"/>
      <c r="C3024" s="382" t="s">
        <v>20661</v>
      </c>
      <c r="D3024" s="378"/>
      <c r="E3024" s="378"/>
    </row>
    <row r="3025" spans="1:5" ht="45" customHeight="1">
      <c r="A3025" s="377" t="s">
        <v>4389</v>
      </c>
      <c r="B3025" s="377"/>
      <c r="C3025" s="381" t="s">
        <v>4390</v>
      </c>
      <c r="D3025" s="377" t="s">
        <v>157</v>
      </c>
      <c r="E3025" s="401">
        <v>181.63</v>
      </c>
    </row>
    <row r="3026" spans="1:5" ht="33.75" customHeight="1">
      <c r="A3026" s="377" t="s">
        <v>4401</v>
      </c>
      <c r="B3026" s="377"/>
      <c r="C3026" s="381" t="s">
        <v>4402</v>
      </c>
      <c r="D3026" s="377" t="s">
        <v>157</v>
      </c>
      <c r="E3026" s="401">
        <v>567.39</v>
      </c>
    </row>
    <row r="3027" spans="1:5" ht="15.75" customHeight="1">
      <c r="A3027" s="377" t="s">
        <v>55</v>
      </c>
      <c r="B3027" s="377"/>
      <c r="C3027" s="381" t="s">
        <v>4403</v>
      </c>
      <c r="D3027" s="377" t="s">
        <v>48884</v>
      </c>
      <c r="E3027" s="402">
        <v>1052.32</v>
      </c>
    </row>
    <row r="3028" spans="1:5" ht="15.75" customHeight="1">
      <c r="A3028" s="377" t="s">
        <v>4410</v>
      </c>
      <c r="B3028" s="377"/>
      <c r="C3028" s="381" t="s">
        <v>20697</v>
      </c>
      <c r="D3028" s="377" t="s">
        <v>48884</v>
      </c>
      <c r="E3028" s="401">
        <v>639.84</v>
      </c>
    </row>
    <row r="3029" spans="1:5" ht="15.75" customHeight="1">
      <c r="A3029" s="377" t="s">
        <v>56</v>
      </c>
      <c r="B3029" s="377"/>
      <c r="C3029" s="381" t="s">
        <v>4411</v>
      </c>
      <c r="D3029" s="377" t="s">
        <v>48884</v>
      </c>
      <c r="E3029" s="401">
        <v>516.78</v>
      </c>
    </row>
    <row r="3030" spans="1:5" ht="15.75" customHeight="1">
      <c r="A3030" s="377" t="s">
        <v>4412</v>
      </c>
      <c r="B3030" s="377"/>
      <c r="C3030" s="381" t="s">
        <v>4413</v>
      </c>
      <c r="D3030" s="377" t="s">
        <v>48884</v>
      </c>
      <c r="E3030" s="401">
        <v>732.58</v>
      </c>
    </row>
    <row r="3031" spans="1:5" ht="22.5" customHeight="1">
      <c r="A3031" s="377" t="s">
        <v>4414</v>
      </c>
      <c r="B3031" s="377"/>
      <c r="C3031" s="381" t="s">
        <v>4415</v>
      </c>
      <c r="D3031" s="377" t="s">
        <v>48884</v>
      </c>
      <c r="E3031" s="401">
        <v>476.01</v>
      </c>
    </row>
    <row r="3032" spans="1:5" ht="15.75" customHeight="1">
      <c r="A3032" s="377" t="s">
        <v>4416</v>
      </c>
      <c r="B3032" s="377"/>
      <c r="C3032" s="381" t="s">
        <v>20698</v>
      </c>
      <c r="D3032" s="377" t="s">
        <v>48884</v>
      </c>
      <c r="E3032" s="401">
        <v>428.82</v>
      </c>
    </row>
    <row r="3033" spans="1:5" ht="56.25" customHeight="1">
      <c r="A3033" s="377" t="s">
        <v>4417</v>
      </c>
      <c r="B3033" s="377"/>
      <c r="C3033" s="381" t="s">
        <v>4418</v>
      </c>
      <c r="D3033" s="377" t="s">
        <v>48884</v>
      </c>
      <c r="E3033" s="401">
        <v>436.28</v>
      </c>
    </row>
    <row r="3034" spans="1:5" ht="56.25" customHeight="1">
      <c r="A3034" s="377" t="s">
        <v>4419</v>
      </c>
      <c r="B3034" s="377"/>
      <c r="C3034" s="381" t="s">
        <v>4420</v>
      </c>
      <c r="D3034" s="377" t="s">
        <v>48884</v>
      </c>
      <c r="E3034" s="401">
        <v>442.32</v>
      </c>
    </row>
    <row r="3035" spans="1:5" ht="78.75" customHeight="1">
      <c r="A3035" s="377" t="s">
        <v>57</v>
      </c>
      <c r="B3035" s="377"/>
      <c r="C3035" s="381" t="s">
        <v>4421</v>
      </c>
      <c r="D3035" s="377" t="s">
        <v>48884</v>
      </c>
      <c r="E3035" s="401">
        <v>653.67999999999995</v>
      </c>
    </row>
    <row r="3036" spans="1:5" ht="78.75" customHeight="1">
      <c r="A3036" s="377" t="s">
        <v>4422</v>
      </c>
      <c r="B3036" s="377"/>
      <c r="C3036" s="381" t="s">
        <v>4423</v>
      </c>
      <c r="D3036" s="377" t="s">
        <v>48884</v>
      </c>
      <c r="E3036" s="401">
        <v>648.63</v>
      </c>
    </row>
    <row r="3037" spans="1:5" ht="78.75" customHeight="1">
      <c r="A3037" s="377" t="s">
        <v>4434</v>
      </c>
      <c r="B3037" s="377"/>
      <c r="C3037" s="381" t="s">
        <v>20699</v>
      </c>
      <c r="D3037" s="377" t="s">
        <v>48884</v>
      </c>
      <c r="E3037" s="402">
        <v>1206.6099999999999</v>
      </c>
    </row>
    <row r="3038" spans="1:5" ht="78.75" customHeight="1">
      <c r="A3038" s="377" t="s">
        <v>4435</v>
      </c>
      <c r="B3038" s="377"/>
      <c r="C3038" s="381" t="s">
        <v>4436</v>
      </c>
      <c r="D3038" s="377" t="s">
        <v>48884</v>
      </c>
      <c r="E3038" s="401">
        <v>330.38</v>
      </c>
    </row>
    <row r="3039" spans="1:5" ht="78.75" customHeight="1">
      <c r="A3039" s="377" t="s">
        <v>4437</v>
      </c>
      <c r="B3039" s="377"/>
      <c r="C3039" s="381" t="s">
        <v>4438</v>
      </c>
      <c r="D3039" s="377" t="s">
        <v>48884</v>
      </c>
      <c r="E3039" s="401">
        <v>779.83</v>
      </c>
    </row>
    <row r="3040" spans="1:5" ht="78.75" customHeight="1">
      <c r="A3040" s="377" t="s">
        <v>4439</v>
      </c>
      <c r="B3040" s="377"/>
      <c r="C3040" s="381" t="s">
        <v>4440</v>
      </c>
      <c r="D3040" s="377" t="s">
        <v>48884</v>
      </c>
      <c r="E3040" s="401">
        <v>996.57</v>
      </c>
    </row>
    <row r="3041" spans="1:5" ht="56.25" customHeight="1">
      <c r="A3041" s="377" t="s">
        <v>4441</v>
      </c>
      <c r="B3041" s="377"/>
      <c r="C3041" s="381" t="s">
        <v>4442</v>
      </c>
      <c r="D3041" s="377" t="s">
        <v>48884</v>
      </c>
      <c r="E3041" s="401">
        <v>736.38</v>
      </c>
    </row>
    <row r="3042" spans="1:5" ht="56.25" customHeight="1">
      <c r="A3042" s="377" t="s">
        <v>4443</v>
      </c>
      <c r="B3042" s="377"/>
      <c r="C3042" s="381" t="s">
        <v>4444</v>
      </c>
      <c r="D3042" s="377" t="s">
        <v>48884</v>
      </c>
      <c r="E3042" s="401">
        <v>736.38</v>
      </c>
    </row>
    <row r="3043" spans="1:5" ht="56.25" customHeight="1">
      <c r="A3043" s="377" t="s">
        <v>4445</v>
      </c>
      <c r="B3043" s="377"/>
      <c r="C3043" s="381" t="s">
        <v>4446</v>
      </c>
      <c r="D3043" s="377" t="s">
        <v>48884</v>
      </c>
      <c r="E3043" s="401">
        <v>467.68</v>
      </c>
    </row>
    <row r="3044" spans="1:5" ht="78.75" customHeight="1">
      <c r="A3044" s="377" t="s">
        <v>4451</v>
      </c>
      <c r="B3044" s="377"/>
      <c r="C3044" s="381" t="s">
        <v>4452</v>
      </c>
      <c r="D3044" s="377" t="s">
        <v>157</v>
      </c>
      <c r="E3044" s="401">
        <v>246.82</v>
      </c>
    </row>
    <row r="3045" spans="1:5" ht="78.75" customHeight="1">
      <c r="A3045" s="377" t="s">
        <v>4453</v>
      </c>
      <c r="B3045" s="377"/>
      <c r="C3045" s="381" t="s">
        <v>4454</v>
      </c>
      <c r="D3045" s="377" t="s">
        <v>157</v>
      </c>
      <c r="E3045" s="401">
        <v>355.43</v>
      </c>
    </row>
    <row r="3046" spans="1:5" ht="78.75" customHeight="1">
      <c r="A3046" s="377" t="s">
        <v>4455</v>
      </c>
      <c r="B3046" s="377"/>
      <c r="C3046" s="381" t="s">
        <v>4456</v>
      </c>
      <c r="D3046" s="377" t="s">
        <v>157</v>
      </c>
      <c r="E3046" s="401">
        <v>236.35</v>
      </c>
    </row>
    <row r="3047" spans="1:5" ht="78.75" customHeight="1">
      <c r="A3047" s="398">
        <v>9102</v>
      </c>
      <c r="B3047" s="399"/>
      <c r="C3047" s="382" t="s">
        <v>20246</v>
      </c>
      <c r="D3047" s="378"/>
      <c r="E3047" s="378"/>
    </row>
    <row r="3048" spans="1:5" ht="56.25" customHeight="1">
      <c r="A3048" s="377" t="s">
        <v>4408</v>
      </c>
      <c r="B3048" s="377"/>
      <c r="C3048" s="381" t="s">
        <v>4409</v>
      </c>
      <c r="D3048" s="377" t="s">
        <v>139</v>
      </c>
      <c r="E3048" s="401">
        <v>394.28</v>
      </c>
    </row>
    <row r="3049" spans="1:5" ht="56.25" customHeight="1">
      <c r="A3049" s="398">
        <v>9103</v>
      </c>
      <c r="B3049" s="399"/>
      <c r="C3049" s="382" t="s">
        <v>20674</v>
      </c>
      <c r="D3049" s="378"/>
      <c r="E3049" s="378"/>
    </row>
    <row r="3050" spans="1:5" ht="56.25" customHeight="1">
      <c r="A3050" s="377" t="s">
        <v>4395</v>
      </c>
      <c r="B3050" s="377"/>
      <c r="C3050" s="381" t="s">
        <v>4396</v>
      </c>
      <c r="D3050" s="377" t="s">
        <v>157</v>
      </c>
      <c r="E3050" s="402">
        <v>2576.85</v>
      </c>
    </row>
    <row r="3051" spans="1:5" ht="56.25" customHeight="1">
      <c r="A3051" s="377" t="s">
        <v>4397</v>
      </c>
      <c r="B3051" s="377"/>
      <c r="C3051" s="381" t="s">
        <v>4398</v>
      </c>
      <c r="D3051" s="377" t="s">
        <v>157</v>
      </c>
      <c r="E3051" s="401">
        <v>905.23</v>
      </c>
    </row>
    <row r="3052" spans="1:5" ht="56.25" customHeight="1">
      <c r="A3052" s="377" t="s">
        <v>4399</v>
      </c>
      <c r="B3052" s="377"/>
      <c r="C3052" s="381" t="s">
        <v>4400</v>
      </c>
      <c r="D3052" s="377" t="s">
        <v>157</v>
      </c>
      <c r="E3052" s="401">
        <v>247.97</v>
      </c>
    </row>
    <row r="3053" spans="1:5" ht="56.25" customHeight="1">
      <c r="A3053" s="377" t="s">
        <v>4428</v>
      </c>
      <c r="B3053" s="377"/>
      <c r="C3053" s="381" t="s">
        <v>4429</v>
      </c>
      <c r="D3053" s="377" t="s">
        <v>139</v>
      </c>
      <c r="E3053" s="401">
        <v>135.29</v>
      </c>
    </row>
    <row r="3054" spans="1:5" ht="56.25" customHeight="1">
      <c r="A3054" s="377" t="s">
        <v>4430</v>
      </c>
      <c r="B3054" s="377"/>
      <c r="C3054" s="381" t="s">
        <v>4431</v>
      </c>
      <c r="D3054" s="377" t="s">
        <v>139</v>
      </c>
      <c r="E3054" s="401">
        <v>334.73</v>
      </c>
    </row>
    <row r="3055" spans="1:5" ht="67.5" customHeight="1">
      <c r="A3055" s="377" t="s">
        <v>4447</v>
      </c>
      <c r="B3055" s="377"/>
      <c r="C3055" s="381" t="s">
        <v>4448</v>
      </c>
      <c r="D3055" s="377" t="s">
        <v>139</v>
      </c>
      <c r="E3055" s="401">
        <v>205.56</v>
      </c>
    </row>
    <row r="3056" spans="1:5" ht="67.5" customHeight="1">
      <c r="A3056" s="377" t="s">
        <v>4449</v>
      </c>
      <c r="B3056" s="377"/>
      <c r="C3056" s="381" t="s">
        <v>4450</v>
      </c>
      <c r="D3056" s="377" t="s">
        <v>139</v>
      </c>
      <c r="E3056" s="401">
        <v>199.88</v>
      </c>
    </row>
    <row r="3057" spans="1:5" ht="45" customHeight="1">
      <c r="A3057" s="398">
        <v>9104</v>
      </c>
      <c r="B3057" s="399"/>
      <c r="C3057" s="382" t="s">
        <v>20082</v>
      </c>
      <c r="D3057" s="378"/>
      <c r="E3057" s="378"/>
    </row>
    <row r="3058" spans="1:5" ht="56.25" customHeight="1">
      <c r="A3058" s="377" t="s">
        <v>4426</v>
      </c>
      <c r="B3058" s="377"/>
      <c r="C3058" s="381" t="s">
        <v>4427</v>
      </c>
      <c r="D3058" s="377" t="s">
        <v>48887</v>
      </c>
      <c r="E3058" s="402">
        <v>2128.36</v>
      </c>
    </row>
    <row r="3059" spans="1:5" ht="67.5" customHeight="1">
      <c r="A3059" s="398">
        <v>9105</v>
      </c>
      <c r="B3059" s="399"/>
      <c r="C3059" s="382" t="s">
        <v>20689</v>
      </c>
      <c r="D3059" s="378"/>
      <c r="E3059" s="378"/>
    </row>
    <row r="3060" spans="1:5" ht="56.25" customHeight="1">
      <c r="A3060" s="377" t="s">
        <v>4393</v>
      </c>
      <c r="B3060" s="377"/>
      <c r="C3060" s="381" t="s">
        <v>4394</v>
      </c>
      <c r="D3060" s="377" t="s">
        <v>157</v>
      </c>
      <c r="E3060" s="402">
        <v>1460.48</v>
      </c>
    </row>
    <row r="3061" spans="1:5" ht="56.25" customHeight="1">
      <c r="A3061" s="377" t="s">
        <v>4424</v>
      </c>
      <c r="B3061" s="377"/>
      <c r="C3061" s="381" t="s">
        <v>4425</v>
      </c>
      <c r="D3061" s="377" t="s">
        <v>157</v>
      </c>
      <c r="E3061" s="401">
        <v>418.3</v>
      </c>
    </row>
    <row r="3062" spans="1:5" ht="56.25" customHeight="1">
      <c r="A3062" s="398">
        <v>9106</v>
      </c>
      <c r="B3062" s="399"/>
      <c r="C3062" s="382" t="s">
        <v>20700</v>
      </c>
      <c r="D3062" s="378"/>
      <c r="E3062" s="378"/>
    </row>
    <row r="3063" spans="1:5" ht="56.25" customHeight="1">
      <c r="A3063" s="377" t="s">
        <v>4391</v>
      </c>
      <c r="B3063" s="377"/>
      <c r="C3063" s="381" t="s">
        <v>4392</v>
      </c>
      <c r="D3063" s="377" t="s">
        <v>157</v>
      </c>
      <c r="E3063" s="401">
        <v>467.47</v>
      </c>
    </row>
    <row r="3064" spans="1:5" ht="56.25" customHeight="1">
      <c r="A3064" s="398">
        <v>9107</v>
      </c>
      <c r="B3064" s="399"/>
      <c r="C3064" s="382" t="s">
        <v>20176</v>
      </c>
      <c r="D3064" s="378"/>
      <c r="E3064" s="378"/>
    </row>
    <row r="3065" spans="1:5" ht="78.75" customHeight="1">
      <c r="A3065" s="377" t="s">
        <v>4404</v>
      </c>
      <c r="B3065" s="377"/>
      <c r="C3065" s="381" t="s">
        <v>4405</v>
      </c>
      <c r="D3065" s="377" t="s">
        <v>139</v>
      </c>
      <c r="E3065" s="401">
        <v>519.08000000000004</v>
      </c>
    </row>
    <row r="3066" spans="1:5" ht="78.75" customHeight="1">
      <c r="A3066" s="377" t="s">
        <v>4406</v>
      </c>
      <c r="B3066" s="377"/>
      <c r="C3066" s="381" t="s">
        <v>4407</v>
      </c>
      <c r="D3066" s="377" t="s">
        <v>157</v>
      </c>
      <c r="E3066" s="400">
        <v>69.81</v>
      </c>
    </row>
    <row r="3067" spans="1:5" ht="78.75" customHeight="1">
      <c r="A3067" s="398">
        <v>6810</v>
      </c>
      <c r="B3067" s="399"/>
      <c r="C3067" s="382" t="s">
        <v>48973</v>
      </c>
      <c r="D3067" s="378"/>
      <c r="E3067" s="378"/>
    </row>
    <row r="3068" spans="1:5" ht="56.25" customHeight="1">
      <c r="A3068" s="404">
        <v>14</v>
      </c>
      <c r="B3068" s="399"/>
      <c r="C3068" s="382" t="s">
        <v>20701</v>
      </c>
      <c r="D3068" s="378"/>
      <c r="E3068" s="378"/>
    </row>
    <row r="3069" spans="1:5" ht="56.25" customHeight="1">
      <c r="A3069" s="377" t="s">
        <v>457</v>
      </c>
      <c r="B3069" s="377"/>
      <c r="C3069" s="381" t="s">
        <v>458</v>
      </c>
      <c r="D3069" s="377" t="s">
        <v>48887</v>
      </c>
      <c r="E3069" s="400">
        <v>38.47</v>
      </c>
    </row>
    <row r="3070" spans="1:5" ht="78.75" customHeight="1">
      <c r="A3070" s="377" t="s">
        <v>459</v>
      </c>
      <c r="B3070" s="377"/>
      <c r="C3070" s="381" t="s">
        <v>460</v>
      </c>
      <c r="D3070" s="377" t="s">
        <v>48887</v>
      </c>
      <c r="E3070" s="400">
        <v>25.65</v>
      </c>
    </row>
    <row r="3071" spans="1:5" ht="78.75" customHeight="1">
      <c r="A3071" s="377" t="s">
        <v>461</v>
      </c>
      <c r="B3071" s="377"/>
      <c r="C3071" s="381" t="s">
        <v>462</v>
      </c>
      <c r="D3071" s="377" t="s">
        <v>48887</v>
      </c>
      <c r="E3071" s="400">
        <v>27.03</v>
      </c>
    </row>
    <row r="3072" spans="1:5" ht="56.25" customHeight="1">
      <c r="A3072" s="377" t="s">
        <v>463</v>
      </c>
      <c r="B3072" s="377"/>
      <c r="C3072" s="381" t="s">
        <v>464</v>
      </c>
      <c r="D3072" s="377" t="s">
        <v>48887</v>
      </c>
      <c r="E3072" s="401">
        <v>896.44</v>
      </c>
    </row>
    <row r="3073" spans="1:5" ht="56.25" customHeight="1">
      <c r="A3073" s="377" t="s">
        <v>465</v>
      </c>
      <c r="B3073" s="377"/>
      <c r="C3073" s="381" t="s">
        <v>466</v>
      </c>
      <c r="D3073" s="377" t="s">
        <v>48887</v>
      </c>
      <c r="E3073" s="401">
        <v>503.68</v>
      </c>
    </row>
    <row r="3074" spans="1:5" ht="78.75" customHeight="1">
      <c r="A3074" s="377" t="s">
        <v>467</v>
      </c>
      <c r="B3074" s="377"/>
      <c r="C3074" s="381" t="s">
        <v>468</v>
      </c>
      <c r="D3074" s="377" t="s">
        <v>48887</v>
      </c>
      <c r="E3074" s="401">
        <v>513.89</v>
      </c>
    </row>
    <row r="3075" spans="1:5" ht="90" customHeight="1">
      <c r="A3075" s="377" t="s">
        <v>469</v>
      </c>
      <c r="B3075" s="377"/>
      <c r="C3075" s="381" t="s">
        <v>470</v>
      </c>
      <c r="D3075" s="377" t="s">
        <v>48887</v>
      </c>
      <c r="E3075" s="401">
        <v>481.63</v>
      </c>
    </row>
    <row r="3076" spans="1:5" ht="90" customHeight="1">
      <c r="A3076" s="377" t="s">
        <v>471</v>
      </c>
      <c r="B3076" s="377"/>
      <c r="C3076" s="381" t="s">
        <v>472</v>
      </c>
      <c r="D3076" s="377" t="s">
        <v>48887</v>
      </c>
      <c r="E3076" s="401">
        <v>544.80999999999995</v>
      </c>
    </row>
    <row r="3077" spans="1:5" ht="112.5" customHeight="1">
      <c r="A3077" s="377" t="s">
        <v>473</v>
      </c>
      <c r="B3077" s="377"/>
      <c r="C3077" s="381" t="s">
        <v>474</v>
      </c>
      <c r="D3077" s="377" t="s">
        <v>48887</v>
      </c>
      <c r="E3077" s="401">
        <v>463.74</v>
      </c>
    </row>
    <row r="3078" spans="1:5" ht="112.5" customHeight="1">
      <c r="A3078" s="377" t="s">
        <v>475</v>
      </c>
      <c r="B3078" s="377"/>
      <c r="C3078" s="381" t="s">
        <v>476</v>
      </c>
      <c r="D3078" s="377" t="s">
        <v>48887</v>
      </c>
      <c r="E3078" s="401">
        <v>414.83</v>
      </c>
    </row>
    <row r="3079" spans="1:5" ht="112.5" customHeight="1">
      <c r="A3079" s="377" t="s">
        <v>477</v>
      </c>
      <c r="B3079" s="377"/>
      <c r="C3079" s="381" t="s">
        <v>478</v>
      </c>
      <c r="D3079" s="377" t="s">
        <v>48887</v>
      </c>
      <c r="E3079" s="401">
        <v>382</v>
      </c>
    </row>
    <row r="3080" spans="1:5" ht="101.25" customHeight="1">
      <c r="A3080" s="377" t="s">
        <v>479</v>
      </c>
      <c r="B3080" s="377"/>
      <c r="C3080" s="381" t="s">
        <v>480</v>
      </c>
      <c r="D3080" s="377" t="s">
        <v>48887</v>
      </c>
      <c r="E3080" s="401">
        <v>358.55</v>
      </c>
    </row>
    <row r="3081" spans="1:5" ht="45" customHeight="1">
      <c r="A3081" s="377" t="s">
        <v>481</v>
      </c>
      <c r="B3081" s="377"/>
      <c r="C3081" s="381" t="s">
        <v>482</v>
      </c>
      <c r="D3081" s="377" t="s">
        <v>48884</v>
      </c>
      <c r="E3081" s="401">
        <v>343.09</v>
      </c>
    </row>
    <row r="3082" spans="1:5" ht="33.75" customHeight="1">
      <c r="A3082" s="377" t="s">
        <v>483</v>
      </c>
      <c r="B3082" s="377"/>
      <c r="C3082" s="381" t="s">
        <v>484</v>
      </c>
      <c r="D3082" s="377" t="s">
        <v>48887</v>
      </c>
      <c r="E3082" s="401">
        <v>430.62</v>
      </c>
    </row>
    <row r="3083" spans="1:5" ht="33.75" customHeight="1">
      <c r="A3083" s="377" t="s">
        <v>485</v>
      </c>
      <c r="B3083" s="377"/>
      <c r="C3083" s="381" t="s">
        <v>486</v>
      </c>
      <c r="D3083" s="377" t="s">
        <v>48887</v>
      </c>
      <c r="E3083" s="401">
        <v>475.56</v>
      </c>
    </row>
    <row r="3084" spans="1:5" ht="45" customHeight="1">
      <c r="A3084" s="377" t="s">
        <v>487</v>
      </c>
      <c r="B3084" s="377"/>
      <c r="C3084" s="381" t="s">
        <v>488</v>
      </c>
      <c r="D3084" s="377" t="s">
        <v>48887</v>
      </c>
      <c r="E3084" s="401">
        <v>458.6</v>
      </c>
    </row>
    <row r="3085" spans="1:5" ht="45" customHeight="1">
      <c r="A3085" s="377" t="s">
        <v>489</v>
      </c>
      <c r="B3085" s="377"/>
      <c r="C3085" s="381" t="s">
        <v>490</v>
      </c>
      <c r="D3085" s="377" t="s">
        <v>48887</v>
      </c>
      <c r="E3085" s="401">
        <v>500.78</v>
      </c>
    </row>
    <row r="3086" spans="1:5" ht="56.25" customHeight="1">
      <c r="A3086" s="377" t="s">
        <v>491</v>
      </c>
      <c r="B3086" s="377"/>
      <c r="C3086" s="381" t="s">
        <v>492</v>
      </c>
      <c r="D3086" s="377" t="s">
        <v>48887</v>
      </c>
      <c r="E3086" s="401">
        <v>490.38</v>
      </c>
    </row>
    <row r="3087" spans="1:5" ht="78.75" customHeight="1">
      <c r="A3087" s="377" t="s">
        <v>493</v>
      </c>
      <c r="B3087" s="377"/>
      <c r="C3087" s="381" t="s">
        <v>494</v>
      </c>
      <c r="D3087" s="377" t="s">
        <v>48887</v>
      </c>
      <c r="E3087" s="401">
        <v>538.83000000000004</v>
      </c>
    </row>
    <row r="3088" spans="1:5" ht="78.75" customHeight="1">
      <c r="A3088" s="377" t="s">
        <v>495</v>
      </c>
      <c r="B3088" s="377"/>
      <c r="C3088" s="381" t="s">
        <v>496</v>
      </c>
      <c r="D3088" s="377" t="s">
        <v>48887</v>
      </c>
      <c r="E3088" s="401">
        <v>527.69000000000005</v>
      </c>
    </row>
    <row r="3089" spans="1:5" ht="78.75" customHeight="1">
      <c r="A3089" s="377" t="s">
        <v>497</v>
      </c>
      <c r="B3089" s="377"/>
      <c r="C3089" s="381" t="s">
        <v>498</v>
      </c>
      <c r="D3089" s="377" t="s">
        <v>48887</v>
      </c>
      <c r="E3089" s="401">
        <v>558.64</v>
      </c>
    </row>
    <row r="3090" spans="1:5" ht="78.75" customHeight="1">
      <c r="A3090" s="377" t="s">
        <v>499</v>
      </c>
      <c r="B3090" s="377"/>
      <c r="C3090" s="381" t="s">
        <v>500</v>
      </c>
      <c r="D3090" s="377" t="s">
        <v>48887</v>
      </c>
      <c r="E3090" s="401">
        <v>606.23</v>
      </c>
    </row>
    <row r="3091" spans="1:5" ht="56.25" customHeight="1">
      <c r="A3091" s="377" t="s">
        <v>501</v>
      </c>
      <c r="B3091" s="377"/>
      <c r="C3091" s="381" t="s">
        <v>502</v>
      </c>
      <c r="D3091" s="377" t="s">
        <v>48887</v>
      </c>
      <c r="E3091" s="401">
        <v>593.09</v>
      </c>
    </row>
    <row r="3092" spans="1:5" ht="67.5" customHeight="1">
      <c r="A3092" s="377" t="s">
        <v>503</v>
      </c>
      <c r="B3092" s="377"/>
      <c r="C3092" s="381" t="s">
        <v>504</v>
      </c>
      <c r="D3092" s="377" t="s">
        <v>48887</v>
      </c>
      <c r="E3092" s="401">
        <v>484.19</v>
      </c>
    </row>
    <row r="3093" spans="1:5" ht="45" customHeight="1">
      <c r="A3093" s="377" t="s">
        <v>505</v>
      </c>
      <c r="B3093" s="377"/>
      <c r="C3093" s="381" t="s">
        <v>506</v>
      </c>
      <c r="D3093" s="377" t="s">
        <v>48887</v>
      </c>
      <c r="E3093" s="401">
        <v>501.5</v>
      </c>
    </row>
    <row r="3094" spans="1:5" ht="67.5" customHeight="1">
      <c r="A3094" s="377" t="s">
        <v>24</v>
      </c>
      <c r="B3094" s="377"/>
      <c r="C3094" s="381" t="s">
        <v>507</v>
      </c>
      <c r="D3094" s="377" t="s">
        <v>48887</v>
      </c>
      <c r="E3094" s="401">
        <v>373.57</v>
      </c>
    </row>
    <row r="3095" spans="1:5" ht="56.25" customHeight="1">
      <c r="A3095" s="377" t="s">
        <v>508</v>
      </c>
      <c r="B3095" s="377"/>
      <c r="C3095" s="381" t="s">
        <v>509</v>
      </c>
      <c r="D3095" s="377" t="s">
        <v>48887</v>
      </c>
      <c r="E3095" s="401">
        <v>351.93</v>
      </c>
    </row>
    <row r="3096" spans="1:5" ht="22.5" customHeight="1">
      <c r="A3096" s="377" t="s">
        <v>510</v>
      </c>
      <c r="B3096" s="377"/>
      <c r="C3096" s="381" t="s">
        <v>511</v>
      </c>
      <c r="D3096" s="377" t="s">
        <v>48887</v>
      </c>
      <c r="E3096" s="401">
        <v>458.32</v>
      </c>
    </row>
    <row r="3097" spans="1:5" ht="22.5" customHeight="1">
      <c r="A3097" s="377" t="s">
        <v>512</v>
      </c>
      <c r="B3097" s="377"/>
      <c r="C3097" s="381" t="s">
        <v>513</v>
      </c>
      <c r="D3097" s="377" t="s">
        <v>48887</v>
      </c>
      <c r="E3097" s="401">
        <v>452.93</v>
      </c>
    </row>
    <row r="3098" spans="1:5" ht="67.5" customHeight="1">
      <c r="A3098" s="377" t="s">
        <v>514</v>
      </c>
      <c r="B3098" s="377"/>
      <c r="C3098" s="381" t="s">
        <v>515</v>
      </c>
      <c r="D3098" s="377" t="s">
        <v>48887</v>
      </c>
      <c r="E3098" s="401">
        <v>435.49</v>
      </c>
    </row>
    <row r="3099" spans="1:5" ht="67.5" customHeight="1">
      <c r="A3099" s="377" t="s">
        <v>516</v>
      </c>
      <c r="B3099" s="377"/>
      <c r="C3099" s="381" t="s">
        <v>517</v>
      </c>
      <c r="D3099" s="377" t="s">
        <v>48887</v>
      </c>
      <c r="E3099" s="401">
        <v>453.58</v>
      </c>
    </row>
    <row r="3100" spans="1:5" ht="67.5" customHeight="1">
      <c r="A3100" s="377" t="s">
        <v>518</v>
      </c>
      <c r="B3100" s="377"/>
      <c r="C3100" s="381" t="s">
        <v>519</v>
      </c>
      <c r="D3100" s="377" t="s">
        <v>48887</v>
      </c>
      <c r="E3100" s="401">
        <v>460.47</v>
      </c>
    </row>
    <row r="3101" spans="1:5" ht="67.5" customHeight="1">
      <c r="A3101" s="377" t="s">
        <v>520</v>
      </c>
      <c r="B3101" s="377"/>
      <c r="C3101" s="381" t="s">
        <v>521</v>
      </c>
      <c r="D3101" s="377" t="s">
        <v>48887</v>
      </c>
      <c r="E3101" s="401">
        <v>474.53</v>
      </c>
    </row>
    <row r="3102" spans="1:5" ht="67.5" customHeight="1">
      <c r="A3102" s="377" t="s">
        <v>522</v>
      </c>
      <c r="B3102" s="377"/>
      <c r="C3102" s="381" t="s">
        <v>523</v>
      </c>
      <c r="D3102" s="377" t="s">
        <v>48887</v>
      </c>
      <c r="E3102" s="401">
        <v>430.63</v>
      </c>
    </row>
    <row r="3103" spans="1:5" ht="67.5" customHeight="1">
      <c r="A3103" s="377" t="s">
        <v>524</v>
      </c>
      <c r="B3103" s="377"/>
      <c r="C3103" s="381" t="s">
        <v>525</v>
      </c>
      <c r="D3103" s="377" t="s">
        <v>48884</v>
      </c>
      <c r="E3103" s="397">
        <v>6.83</v>
      </c>
    </row>
    <row r="3104" spans="1:5" ht="67.5" customHeight="1">
      <c r="A3104" s="377" t="s">
        <v>526</v>
      </c>
      <c r="B3104" s="377"/>
      <c r="C3104" s="381" t="s">
        <v>527</v>
      </c>
      <c r="D3104" s="377" t="s">
        <v>48884</v>
      </c>
      <c r="E3104" s="401">
        <v>141.22</v>
      </c>
    </row>
    <row r="3105" spans="1:5" ht="67.5" customHeight="1">
      <c r="A3105" s="377" t="s">
        <v>528</v>
      </c>
      <c r="B3105" s="377"/>
      <c r="C3105" s="381" t="s">
        <v>529</v>
      </c>
      <c r="D3105" s="377" t="s">
        <v>48884</v>
      </c>
      <c r="E3105" s="400">
        <v>18.52</v>
      </c>
    </row>
    <row r="3106" spans="1:5" ht="67.5" customHeight="1">
      <c r="A3106" s="377" t="s">
        <v>530</v>
      </c>
      <c r="B3106" s="377"/>
      <c r="C3106" s="381" t="s">
        <v>531</v>
      </c>
      <c r="D3106" s="377" t="s">
        <v>48884</v>
      </c>
      <c r="E3106" s="397">
        <v>6.83</v>
      </c>
    </row>
    <row r="3107" spans="1:5" ht="67.5" customHeight="1">
      <c r="A3107" s="377" t="s">
        <v>532</v>
      </c>
      <c r="B3107" s="377"/>
      <c r="C3107" s="381" t="s">
        <v>533</v>
      </c>
      <c r="D3107" s="377" t="s">
        <v>48884</v>
      </c>
      <c r="E3107" s="401">
        <v>114.24</v>
      </c>
    </row>
    <row r="3108" spans="1:5" ht="78.75" customHeight="1">
      <c r="A3108" s="377" t="s">
        <v>534</v>
      </c>
      <c r="B3108" s="377"/>
      <c r="C3108" s="381" t="s">
        <v>535</v>
      </c>
      <c r="D3108" s="377" t="s">
        <v>48884</v>
      </c>
      <c r="E3108" s="400">
        <v>18.52</v>
      </c>
    </row>
    <row r="3109" spans="1:5" ht="78.75" customHeight="1">
      <c r="A3109" s="377" t="s">
        <v>536</v>
      </c>
      <c r="B3109" s="377"/>
      <c r="C3109" s="381" t="s">
        <v>537</v>
      </c>
      <c r="D3109" s="377" t="s">
        <v>48884</v>
      </c>
      <c r="E3109" s="397">
        <v>7.54</v>
      </c>
    </row>
    <row r="3110" spans="1:5" ht="22.5" customHeight="1">
      <c r="A3110" s="377" t="s">
        <v>538</v>
      </c>
      <c r="B3110" s="377"/>
      <c r="C3110" s="381" t="s">
        <v>539</v>
      </c>
      <c r="D3110" s="377" t="s">
        <v>48884</v>
      </c>
      <c r="E3110" s="400">
        <v>92.42</v>
      </c>
    </row>
    <row r="3111" spans="1:5" ht="33.75" customHeight="1">
      <c r="A3111" s="377" t="s">
        <v>540</v>
      </c>
      <c r="B3111" s="377"/>
      <c r="C3111" s="381" t="s">
        <v>541</v>
      </c>
      <c r="D3111" s="377" t="s">
        <v>48884</v>
      </c>
      <c r="E3111" s="400">
        <v>23.48</v>
      </c>
    </row>
    <row r="3112" spans="1:5" ht="22.5" customHeight="1">
      <c r="A3112" s="377" t="s">
        <v>542</v>
      </c>
      <c r="B3112" s="377"/>
      <c r="C3112" s="381" t="s">
        <v>543</v>
      </c>
      <c r="D3112" s="377" t="s">
        <v>48884</v>
      </c>
      <c r="E3112" s="401">
        <v>172.09</v>
      </c>
    </row>
    <row r="3113" spans="1:5" ht="35.25" customHeight="1">
      <c r="A3113" s="377" t="s">
        <v>544</v>
      </c>
      <c r="B3113" s="377"/>
      <c r="C3113" s="381" t="s">
        <v>545</v>
      </c>
      <c r="D3113" s="377" t="s">
        <v>48884</v>
      </c>
      <c r="E3113" s="400">
        <v>49.79</v>
      </c>
    </row>
    <row r="3114" spans="1:5" ht="33.75" customHeight="1">
      <c r="A3114" s="377" t="s">
        <v>546</v>
      </c>
      <c r="B3114" s="377"/>
      <c r="C3114" s="381" t="s">
        <v>547</v>
      </c>
      <c r="D3114" s="377" t="s">
        <v>48887</v>
      </c>
      <c r="E3114" s="400">
        <v>81.56</v>
      </c>
    </row>
    <row r="3115" spans="1:5" ht="22.5" customHeight="1">
      <c r="A3115" s="377" t="s">
        <v>548</v>
      </c>
      <c r="B3115" s="377"/>
      <c r="C3115" s="381" t="s">
        <v>549</v>
      </c>
      <c r="D3115" s="377" t="s">
        <v>48887</v>
      </c>
      <c r="E3115" s="400">
        <v>64.08</v>
      </c>
    </row>
    <row r="3116" spans="1:5" ht="22.5" customHeight="1">
      <c r="A3116" s="377" t="s">
        <v>550</v>
      </c>
      <c r="B3116" s="377"/>
      <c r="C3116" s="381" t="s">
        <v>20702</v>
      </c>
      <c r="D3116" s="377" t="s">
        <v>48884</v>
      </c>
      <c r="E3116" s="400">
        <v>10.42</v>
      </c>
    </row>
    <row r="3117" spans="1:5" ht="22.5" customHeight="1">
      <c r="A3117" s="377" t="s">
        <v>557</v>
      </c>
      <c r="B3117" s="377"/>
      <c r="C3117" s="381" t="s">
        <v>20703</v>
      </c>
      <c r="D3117" s="377" t="s">
        <v>139</v>
      </c>
      <c r="E3117" s="400">
        <v>18.190000000000001</v>
      </c>
    </row>
    <row r="3118" spans="1:5" ht="22.5" customHeight="1">
      <c r="A3118" s="377" t="s">
        <v>551</v>
      </c>
      <c r="B3118" s="377"/>
      <c r="C3118" s="381" t="s">
        <v>552</v>
      </c>
      <c r="D3118" s="377" t="s">
        <v>139</v>
      </c>
      <c r="E3118" s="397">
        <v>7.43</v>
      </c>
    </row>
    <row r="3119" spans="1:5" ht="22.5" customHeight="1">
      <c r="A3119" s="377" t="s">
        <v>553</v>
      </c>
      <c r="B3119" s="377"/>
      <c r="C3119" s="381" t="s">
        <v>554</v>
      </c>
      <c r="D3119" s="377" t="s">
        <v>48884</v>
      </c>
      <c r="E3119" s="401">
        <v>199.18</v>
      </c>
    </row>
    <row r="3120" spans="1:5" ht="22.5" customHeight="1">
      <c r="A3120" s="377" t="s">
        <v>555</v>
      </c>
      <c r="B3120" s="377"/>
      <c r="C3120" s="381" t="s">
        <v>556</v>
      </c>
      <c r="D3120" s="377" t="s">
        <v>48884</v>
      </c>
      <c r="E3120" s="401">
        <v>232.66</v>
      </c>
    </row>
    <row r="3121" spans="1:5" ht="22.5" customHeight="1">
      <c r="A3121" s="377" t="s">
        <v>558</v>
      </c>
      <c r="B3121" s="377"/>
      <c r="C3121" s="381" t="s">
        <v>559</v>
      </c>
      <c r="D3121" s="377" t="s">
        <v>48884</v>
      </c>
      <c r="E3121" s="401">
        <v>172.09</v>
      </c>
    </row>
    <row r="3122" spans="1:5" ht="22.5" customHeight="1">
      <c r="A3122" s="377" t="s">
        <v>560</v>
      </c>
      <c r="B3122" s="377"/>
      <c r="C3122" s="381" t="s">
        <v>561</v>
      </c>
      <c r="D3122" s="377" t="s">
        <v>139</v>
      </c>
      <c r="E3122" s="400">
        <v>42.83</v>
      </c>
    </row>
    <row r="3123" spans="1:5" ht="22.5" customHeight="1">
      <c r="A3123" s="377" t="s">
        <v>562</v>
      </c>
      <c r="B3123" s="377"/>
      <c r="C3123" s="381" t="s">
        <v>563</v>
      </c>
      <c r="D3123" s="377" t="s">
        <v>48887</v>
      </c>
      <c r="E3123" s="401">
        <v>126.37</v>
      </c>
    </row>
    <row r="3124" spans="1:5" ht="22.5" customHeight="1">
      <c r="A3124" s="377" t="s">
        <v>564</v>
      </c>
      <c r="B3124" s="377"/>
      <c r="C3124" s="381" t="s">
        <v>565</v>
      </c>
      <c r="D3124" s="377" t="s">
        <v>48887</v>
      </c>
      <c r="E3124" s="400">
        <v>99.34</v>
      </c>
    </row>
    <row r="3125" spans="1:5" ht="22.5" customHeight="1">
      <c r="A3125" s="377" t="s">
        <v>566</v>
      </c>
      <c r="B3125" s="377"/>
      <c r="C3125" s="381" t="s">
        <v>567</v>
      </c>
      <c r="D3125" s="377" t="s">
        <v>48887</v>
      </c>
      <c r="E3125" s="402">
        <v>2261.0300000000002</v>
      </c>
    </row>
    <row r="3126" spans="1:5" ht="22.5" customHeight="1">
      <c r="A3126" s="404">
        <v>10</v>
      </c>
      <c r="B3126" s="399"/>
      <c r="C3126" s="382" t="s">
        <v>48974</v>
      </c>
      <c r="D3126" s="378"/>
      <c r="E3126" s="378"/>
    </row>
    <row r="3127" spans="1:5" ht="22.5" customHeight="1">
      <c r="A3127" s="404">
        <v>15</v>
      </c>
      <c r="B3127" s="399"/>
      <c r="C3127" s="382" t="s">
        <v>48975</v>
      </c>
      <c r="D3127" s="378"/>
      <c r="E3127" s="378"/>
    </row>
    <row r="3128" spans="1:5" ht="22.5" customHeight="1">
      <c r="A3128" s="404">
        <v>23</v>
      </c>
      <c r="B3128" s="399"/>
      <c r="C3128" s="382" t="s">
        <v>48976</v>
      </c>
      <c r="D3128" s="378"/>
      <c r="E3128" s="378"/>
    </row>
    <row r="3129" spans="1:5" ht="22.5" customHeight="1">
      <c r="A3129" s="404">
        <v>31</v>
      </c>
      <c r="B3129" s="399"/>
      <c r="C3129" s="382" t="s">
        <v>48977</v>
      </c>
      <c r="D3129" s="378"/>
      <c r="E3129" s="378"/>
    </row>
    <row r="3130" spans="1:5" ht="22.5" customHeight="1">
      <c r="A3130" s="404">
        <v>33</v>
      </c>
      <c r="B3130" s="399"/>
      <c r="C3130" s="382" t="s">
        <v>48978</v>
      </c>
      <c r="D3130" s="378"/>
      <c r="E3130" s="378"/>
    </row>
    <row r="3131" spans="1:5" ht="22.5" customHeight="1">
      <c r="A3131" s="404">
        <v>34</v>
      </c>
      <c r="B3131" s="399"/>
      <c r="C3131" s="382" t="s">
        <v>48979</v>
      </c>
      <c r="D3131" s="378"/>
      <c r="E3131" s="378"/>
    </row>
    <row r="3132" spans="1:5" ht="22.5" customHeight="1">
      <c r="A3132" s="404">
        <v>35</v>
      </c>
      <c r="B3132" s="399"/>
      <c r="C3132" s="382" t="s">
        <v>48980</v>
      </c>
      <c r="D3132" s="378"/>
      <c r="E3132" s="378"/>
    </row>
    <row r="3133" spans="1:5" ht="22.5" customHeight="1">
      <c r="A3133" s="404">
        <v>37</v>
      </c>
      <c r="B3133" s="399"/>
      <c r="C3133" s="382" t="s">
        <v>48981</v>
      </c>
      <c r="D3133" s="378"/>
      <c r="E3133" s="378"/>
    </row>
    <row r="3134" spans="1:5" ht="22.5" customHeight="1">
      <c r="A3134" s="404">
        <v>38</v>
      </c>
      <c r="B3134" s="399"/>
      <c r="C3134" s="382" t="s">
        <v>48982</v>
      </c>
      <c r="D3134" s="378"/>
      <c r="E3134" s="378"/>
    </row>
    <row r="3135" spans="1:5" ht="22.5" customHeight="1">
      <c r="A3135" s="404">
        <v>39</v>
      </c>
      <c r="B3135" s="399"/>
      <c r="C3135" s="382" t="s">
        <v>48983</v>
      </c>
      <c r="D3135" s="378"/>
      <c r="E3135" s="378"/>
    </row>
    <row r="3136" spans="1:5" ht="33.75" customHeight="1">
      <c r="A3136" s="404">
        <v>50</v>
      </c>
      <c r="B3136" s="399"/>
      <c r="C3136" s="382" t="s">
        <v>20704</v>
      </c>
      <c r="D3136" s="378"/>
      <c r="E3136" s="378"/>
    </row>
    <row r="3137" spans="1:5" ht="45" customHeight="1">
      <c r="A3137" s="398">
        <v>9111</v>
      </c>
      <c r="B3137" s="399"/>
      <c r="C3137" s="382" t="s">
        <v>20705</v>
      </c>
      <c r="D3137" s="378"/>
      <c r="E3137" s="378"/>
    </row>
    <row r="3138" spans="1:5" ht="45" customHeight="1">
      <c r="A3138" s="377" t="s">
        <v>3645</v>
      </c>
      <c r="B3138" s="377"/>
      <c r="C3138" s="381" t="s">
        <v>170</v>
      </c>
      <c r="D3138" s="377" t="s">
        <v>48984</v>
      </c>
      <c r="E3138" s="400">
        <v>18.399999999999999</v>
      </c>
    </row>
    <row r="3139" spans="1:5" ht="45" customHeight="1">
      <c r="A3139" s="377" t="s">
        <v>3646</v>
      </c>
      <c r="B3139" s="377"/>
      <c r="C3139" s="381" t="s">
        <v>3647</v>
      </c>
      <c r="D3139" s="377" t="s">
        <v>48984</v>
      </c>
      <c r="E3139" s="400">
        <v>19.54</v>
      </c>
    </row>
    <row r="3140" spans="1:5" ht="45" customHeight="1">
      <c r="A3140" s="377" t="s">
        <v>3648</v>
      </c>
      <c r="B3140" s="377"/>
      <c r="C3140" s="381" t="s">
        <v>171</v>
      </c>
      <c r="D3140" s="377" t="s">
        <v>48984</v>
      </c>
      <c r="E3140" s="400">
        <v>19.96</v>
      </c>
    </row>
    <row r="3141" spans="1:5" ht="45" customHeight="1">
      <c r="A3141" s="377" t="s">
        <v>3649</v>
      </c>
      <c r="B3141" s="377"/>
      <c r="C3141" s="381" t="s">
        <v>190</v>
      </c>
      <c r="D3141" s="377" t="s">
        <v>48984</v>
      </c>
      <c r="E3141" s="400">
        <v>20.37</v>
      </c>
    </row>
    <row r="3142" spans="1:5" ht="33.75" customHeight="1">
      <c r="A3142" s="377" t="s">
        <v>3650</v>
      </c>
      <c r="B3142" s="377"/>
      <c r="C3142" s="381" t="s">
        <v>189</v>
      </c>
      <c r="D3142" s="377" t="s">
        <v>48984</v>
      </c>
      <c r="E3142" s="400">
        <v>21.23</v>
      </c>
    </row>
    <row r="3143" spans="1:5" ht="33.75" customHeight="1">
      <c r="A3143" s="377" t="s">
        <v>3651</v>
      </c>
      <c r="B3143" s="377"/>
      <c r="C3143" s="381" t="s">
        <v>3652</v>
      </c>
      <c r="D3143" s="377" t="s">
        <v>48984</v>
      </c>
      <c r="E3143" s="400">
        <v>19.96</v>
      </c>
    </row>
    <row r="3144" spans="1:5" ht="33.75" customHeight="1">
      <c r="A3144" s="377" t="s">
        <v>3653</v>
      </c>
      <c r="B3144" s="377"/>
      <c r="C3144" s="381" t="s">
        <v>172</v>
      </c>
      <c r="D3144" s="377" t="s">
        <v>48984</v>
      </c>
      <c r="E3144" s="400">
        <v>19.920000000000002</v>
      </c>
    </row>
    <row r="3145" spans="1:5" ht="45" customHeight="1">
      <c r="A3145" s="377" t="s">
        <v>3654</v>
      </c>
      <c r="B3145" s="377"/>
      <c r="C3145" s="381" t="s">
        <v>3655</v>
      </c>
      <c r="D3145" s="377" t="s">
        <v>48984</v>
      </c>
      <c r="E3145" s="400">
        <v>18.02</v>
      </c>
    </row>
    <row r="3146" spans="1:5" ht="45" customHeight="1">
      <c r="A3146" s="377" t="s">
        <v>20706</v>
      </c>
      <c r="B3146" s="377"/>
      <c r="C3146" s="381" t="s">
        <v>18061</v>
      </c>
      <c r="D3146" s="377" t="s">
        <v>20031</v>
      </c>
      <c r="E3146" s="402">
        <v>3843.74</v>
      </c>
    </row>
    <row r="3147" spans="1:5" ht="45" customHeight="1">
      <c r="A3147" s="377" t="s">
        <v>20707</v>
      </c>
      <c r="B3147" s="377"/>
      <c r="C3147" s="381" t="s">
        <v>20708</v>
      </c>
      <c r="D3147" s="377" t="s">
        <v>20031</v>
      </c>
      <c r="E3147" s="402">
        <v>3411.74</v>
      </c>
    </row>
    <row r="3148" spans="1:5" ht="56.25" customHeight="1">
      <c r="A3148" s="377" t="s">
        <v>3656</v>
      </c>
      <c r="B3148" s="377"/>
      <c r="C3148" s="381" t="s">
        <v>173</v>
      </c>
      <c r="D3148" s="377" t="s">
        <v>48984</v>
      </c>
      <c r="E3148" s="400">
        <v>24.98</v>
      </c>
    </row>
    <row r="3149" spans="1:5" ht="56.25" customHeight="1">
      <c r="A3149" s="377" t="s">
        <v>20709</v>
      </c>
      <c r="B3149" s="377"/>
      <c r="C3149" s="381" t="s">
        <v>18208</v>
      </c>
      <c r="D3149" s="377" t="s">
        <v>20031</v>
      </c>
      <c r="E3149" s="402">
        <v>2972.55</v>
      </c>
    </row>
    <row r="3150" spans="1:5" ht="15.75" customHeight="1">
      <c r="A3150" s="377" t="s">
        <v>3657</v>
      </c>
      <c r="B3150" s="377"/>
      <c r="C3150" s="381" t="s">
        <v>3658</v>
      </c>
      <c r="D3150" s="377" t="s">
        <v>48984</v>
      </c>
      <c r="E3150" s="400">
        <v>26.73</v>
      </c>
    </row>
    <row r="3151" spans="1:5" ht="15.75" customHeight="1">
      <c r="A3151" s="377" t="s">
        <v>134</v>
      </c>
      <c r="B3151" s="377"/>
      <c r="C3151" s="381" t="s">
        <v>3659</v>
      </c>
      <c r="D3151" s="377" t="s">
        <v>48984</v>
      </c>
      <c r="E3151" s="400">
        <v>24.52</v>
      </c>
    </row>
    <row r="3152" spans="1:5" ht="15.75" customHeight="1">
      <c r="A3152" s="377" t="s">
        <v>3660</v>
      </c>
      <c r="B3152" s="377"/>
      <c r="C3152" s="381" t="s">
        <v>174</v>
      </c>
      <c r="D3152" s="377" t="s">
        <v>48984</v>
      </c>
      <c r="E3152" s="400">
        <v>19.23</v>
      </c>
    </row>
    <row r="3153" spans="1:5" ht="15.75" customHeight="1">
      <c r="A3153" s="377" t="s">
        <v>3661</v>
      </c>
      <c r="B3153" s="377"/>
      <c r="C3153" s="381" t="s">
        <v>175</v>
      </c>
      <c r="D3153" s="377" t="s">
        <v>48984</v>
      </c>
      <c r="E3153" s="400">
        <v>28.11</v>
      </c>
    </row>
    <row r="3154" spans="1:5" ht="15.75" customHeight="1">
      <c r="A3154" s="377" t="s">
        <v>3662</v>
      </c>
      <c r="B3154" s="377"/>
      <c r="C3154" s="381" t="s">
        <v>3663</v>
      </c>
      <c r="D3154" s="377" t="s">
        <v>48984</v>
      </c>
      <c r="E3154" s="400">
        <v>24.86</v>
      </c>
    </row>
    <row r="3155" spans="1:5" ht="22.5" customHeight="1">
      <c r="A3155" s="377" t="s">
        <v>3664</v>
      </c>
      <c r="B3155" s="377"/>
      <c r="C3155" s="381" t="s">
        <v>176</v>
      </c>
      <c r="D3155" s="377" t="s">
        <v>48984</v>
      </c>
      <c r="E3155" s="400">
        <v>25.42</v>
      </c>
    </row>
    <row r="3156" spans="1:5" ht="22.5" customHeight="1">
      <c r="A3156" s="377" t="s">
        <v>20710</v>
      </c>
      <c r="B3156" s="377"/>
      <c r="C3156" s="381" t="s">
        <v>18082</v>
      </c>
      <c r="D3156" s="377" t="s">
        <v>20031</v>
      </c>
      <c r="E3156" s="402">
        <v>7045.86</v>
      </c>
    </row>
    <row r="3157" spans="1:5" ht="15.75" customHeight="1">
      <c r="A3157" s="377" t="s">
        <v>20711</v>
      </c>
      <c r="B3157" s="377"/>
      <c r="C3157" s="381" t="s">
        <v>20712</v>
      </c>
      <c r="D3157" s="377" t="s">
        <v>20031</v>
      </c>
      <c r="E3157" s="403">
        <v>17841.54</v>
      </c>
    </row>
    <row r="3158" spans="1:5" ht="15.75" customHeight="1">
      <c r="A3158" s="377" t="s">
        <v>20713</v>
      </c>
      <c r="B3158" s="377"/>
      <c r="C3158" s="381" t="s">
        <v>18072</v>
      </c>
      <c r="D3158" s="377" t="s">
        <v>20031</v>
      </c>
      <c r="E3158" s="403">
        <v>20267.32</v>
      </c>
    </row>
    <row r="3159" spans="1:5" ht="15.75" customHeight="1">
      <c r="A3159" s="377" t="s">
        <v>20714</v>
      </c>
      <c r="B3159" s="377"/>
      <c r="C3159" s="381" t="s">
        <v>20715</v>
      </c>
      <c r="D3159" s="377" t="s">
        <v>20031</v>
      </c>
      <c r="E3159" s="403">
        <v>27598.6</v>
      </c>
    </row>
    <row r="3160" spans="1:5" ht="22.5" customHeight="1">
      <c r="A3160" s="377" t="s">
        <v>20716</v>
      </c>
      <c r="B3160" s="377"/>
      <c r="C3160" s="381" t="s">
        <v>20717</v>
      </c>
      <c r="D3160" s="377" t="s">
        <v>20031</v>
      </c>
      <c r="E3160" s="403">
        <v>18072.25</v>
      </c>
    </row>
    <row r="3161" spans="1:5" ht="22.5" customHeight="1">
      <c r="A3161" s="377" t="s">
        <v>20718</v>
      </c>
      <c r="B3161" s="377"/>
      <c r="C3161" s="381" t="s">
        <v>18077</v>
      </c>
      <c r="D3161" s="377" t="s">
        <v>20031</v>
      </c>
      <c r="E3161" s="403">
        <v>13958.41</v>
      </c>
    </row>
    <row r="3162" spans="1:5" ht="22.5" customHeight="1">
      <c r="A3162" s="377" t="s">
        <v>3665</v>
      </c>
      <c r="B3162" s="377"/>
      <c r="C3162" s="381" t="s">
        <v>3666</v>
      </c>
      <c r="D3162" s="377" t="s">
        <v>48984</v>
      </c>
      <c r="E3162" s="400">
        <v>25.14</v>
      </c>
    </row>
    <row r="3163" spans="1:5" ht="22.5" customHeight="1">
      <c r="A3163" s="377" t="s">
        <v>3667</v>
      </c>
      <c r="B3163" s="377"/>
      <c r="C3163" s="381" t="s">
        <v>177</v>
      </c>
      <c r="D3163" s="377" t="s">
        <v>48984</v>
      </c>
      <c r="E3163" s="400">
        <v>25.57</v>
      </c>
    </row>
    <row r="3164" spans="1:5" ht="33.75" customHeight="1">
      <c r="A3164" s="377" t="s">
        <v>3668</v>
      </c>
      <c r="B3164" s="377"/>
      <c r="C3164" s="381" t="s">
        <v>3669</v>
      </c>
      <c r="D3164" s="377" t="s">
        <v>48984</v>
      </c>
      <c r="E3164" s="400">
        <v>26.24</v>
      </c>
    </row>
    <row r="3165" spans="1:5" ht="33.75" customHeight="1">
      <c r="A3165" s="377" t="s">
        <v>3670</v>
      </c>
      <c r="B3165" s="377"/>
      <c r="C3165" s="381" t="s">
        <v>178</v>
      </c>
      <c r="D3165" s="377" t="s">
        <v>48984</v>
      </c>
      <c r="E3165" s="400">
        <v>25.14</v>
      </c>
    </row>
    <row r="3166" spans="1:5" ht="33.75" customHeight="1">
      <c r="A3166" s="377" t="s">
        <v>3671</v>
      </c>
      <c r="B3166" s="377"/>
      <c r="C3166" s="381" t="s">
        <v>188</v>
      </c>
      <c r="D3166" s="377" t="s">
        <v>48984</v>
      </c>
      <c r="E3166" s="400">
        <v>22.22</v>
      </c>
    </row>
    <row r="3167" spans="1:5" ht="22.5" customHeight="1">
      <c r="A3167" s="377" t="s">
        <v>3672</v>
      </c>
      <c r="B3167" s="377"/>
      <c r="C3167" s="381" t="s">
        <v>3673</v>
      </c>
      <c r="D3167" s="377" t="s">
        <v>48984</v>
      </c>
      <c r="E3167" s="400">
        <v>26.73</v>
      </c>
    </row>
    <row r="3168" spans="1:5" ht="33.75" customHeight="1">
      <c r="A3168" s="377" t="s">
        <v>3674</v>
      </c>
      <c r="B3168" s="377"/>
      <c r="C3168" s="381" t="s">
        <v>179</v>
      </c>
      <c r="D3168" s="377" t="s">
        <v>48984</v>
      </c>
      <c r="E3168" s="400">
        <v>24.93</v>
      </c>
    </row>
    <row r="3169" spans="1:5" ht="33.75" customHeight="1">
      <c r="A3169" s="377" t="s">
        <v>20719</v>
      </c>
      <c r="B3169" s="377"/>
      <c r="C3169" s="381" t="s">
        <v>18074</v>
      </c>
      <c r="D3169" s="377" t="s">
        <v>20031</v>
      </c>
      <c r="E3169" s="403">
        <v>11250.05</v>
      </c>
    </row>
    <row r="3170" spans="1:5" ht="33.75" customHeight="1">
      <c r="A3170" s="377" t="s">
        <v>3675</v>
      </c>
      <c r="B3170" s="377"/>
      <c r="C3170" s="381" t="s">
        <v>3676</v>
      </c>
      <c r="D3170" s="377" t="s">
        <v>48984</v>
      </c>
      <c r="E3170" s="400">
        <v>20.99</v>
      </c>
    </row>
    <row r="3171" spans="1:5" ht="45" customHeight="1">
      <c r="A3171" s="377" t="s">
        <v>3677</v>
      </c>
      <c r="B3171" s="377"/>
      <c r="C3171" s="381" t="s">
        <v>191</v>
      </c>
      <c r="D3171" s="377" t="s">
        <v>48984</v>
      </c>
      <c r="E3171" s="400">
        <v>19.02</v>
      </c>
    </row>
    <row r="3172" spans="1:5" ht="45" customHeight="1">
      <c r="A3172" s="377" t="s">
        <v>3678</v>
      </c>
      <c r="B3172" s="377"/>
      <c r="C3172" s="381" t="s">
        <v>180</v>
      </c>
      <c r="D3172" s="377" t="s">
        <v>48984</v>
      </c>
      <c r="E3172" s="400">
        <v>25.14</v>
      </c>
    </row>
    <row r="3173" spans="1:5" ht="15.75" customHeight="1">
      <c r="A3173" s="377" t="s">
        <v>3679</v>
      </c>
      <c r="B3173" s="377"/>
      <c r="C3173" s="381" t="s">
        <v>181</v>
      </c>
      <c r="D3173" s="377" t="s">
        <v>48984</v>
      </c>
      <c r="E3173" s="400">
        <v>26.18</v>
      </c>
    </row>
    <row r="3174" spans="1:5" ht="15.75" customHeight="1">
      <c r="A3174" s="377" t="s">
        <v>3680</v>
      </c>
      <c r="B3174" s="377"/>
      <c r="C3174" s="381" t="s">
        <v>182</v>
      </c>
      <c r="D3174" s="377" t="s">
        <v>48984</v>
      </c>
      <c r="E3174" s="400">
        <v>19.989999999999998</v>
      </c>
    </row>
    <row r="3175" spans="1:5" ht="22.5" customHeight="1">
      <c r="A3175" s="377" t="s">
        <v>3681</v>
      </c>
      <c r="B3175" s="377"/>
      <c r="C3175" s="381" t="s">
        <v>3682</v>
      </c>
      <c r="D3175" s="377" t="s">
        <v>48984</v>
      </c>
      <c r="E3175" s="400">
        <v>24.86</v>
      </c>
    </row>
    <row r="3176" spans="1:5" ht="22.5" customHeight="1">
      <c r="A3176" s="377" t="s">
        <v>3683</v>
      </c>
      <c r="B3176" s="377"/>
      <c r="C3176" s="381" t="s">
        <v>183</v>
      </c>
      <c r="D3176" s="377" t="s">
        <v>48984</v>
      </c>
      <c r="E3176" s="400">
        <v>17.55</v>
      </c>
    </row>
    <row r="3177" spans="1:5" ht="15.75" customHeight="1">
      <c r="A3177" s="377" t="s">
        <v>3684</v>
      </c>
      <c r="B3177" s="377"/>
      <c r="C3177" s="381" t="s">
        <v>3685</v>
      </c>
      <c r="D3177" s="377" t="s">
        <v>48984</v>
      </c>
      <c r="E3177" s="400">
        <v>18.02</v>
      </c>
    </row>
    <row r="3178" spans="1:5" ht="15.75" customHeight="1">
      <c r="A3178" s="377" t="s">
        <v>3686</v>
      </c>
      <c r="B3178" s="377"/>
      <c r="C3178" s="381" t="s">
        <v>184</v>
      </c>
      <c r="D3178" s="377" t="s">
        <v>48984</v>
      </c>
      <c r="E3178" s="400">
        <v>24.98</v>
      </c>
    </row>
    <row r="3179" spans="1:5" ht="15.75" customHeight="1">
      <c r="A3179" s="377" t="s">
        <v>3687</v>
      </c>
      <c r="B3179" s="377"/>
      <c r="C3179" s="381" t="s">
        <v>185</v>
      </c>
      <c r="D3179" s="377" t="s">
        <v>48984</v>
      </c>
      <c r="E3179" s="400">
        <v>18.02</v>
      </c>
    </row>
    <row r="3180" spans="1:5" ht="15.75" customHeight="1">
      <c r="A3180" s="377" t="s">
        <v>3688</v>
      </c>
      <c r="B3180" s="377"/>
      <c r="C3180" s="381" t="s">
        <v>3689</v>
      </c>
      <c r="D3180" s="377" t="s">
        <v>48984</v>
      </c>
      <c r="E3180" s="400">
        <v>24.86</v>
      </c>
    </row>
    <row r="3181" spans="1:5" ht="15.75" customHeight="1">
      <c r="A3181" s="377" t="s">
        <v>20720</v>
      </c>
      <c r="B3181" s="377"/>
      <c r="C3181" s="381" t="s">
        <v>18216</v>
      </c>
      <c r="D3181" s="377" t="s">
        <v>20031</v>
      </c>
      <c r="E3181" s="402">
        <v>6144.11</v>
      </c>
    </row>
    <row r="3182" spans="1:5" ht="45" customHeight="1">
      <c r="A3182" s="377" t="s">
        <v>3690</v>
      </c>
      <c r="B3182" s="377"/>
      <c r="C3182" s="381" t="s">
        <v>186</v>
      </c>
      <c r="D3182" s="377" t="s">
        <v>48984</v>
      </c>
      <c r="E3182" s="400">
        <v>24.6</v>
      </c>
    </row>
    <row r="3183" spans="1:5" ht="45" customHeight="1">
      <c r="A3183" s="377" t="s">
        <v>3691</v>
      </c>
      <c r="B3183" s="377"/>
      <c r="C3183" s="381" t="s">
        <v>187</v>
      </c>
      <c r="D3183" s="377" t="s">
        <v>48984</v>
      </c>
      <c r="E3183" s="400">
        <v>20.100000000000001</v>
      </c>
    </row>
    <row r="3184" spans="1:5" ht="45" customHeight="1">
      <c r="A3184" s="377" t="s">
        <v>20721</v>
      </c>
      <c r="B3184" s="377"/>
      <c r="C3184" s="381" t="s">
        <v>18058</v>
      </c>
      <c r="D3184" s="377" t="s">
        <v>20031</v>
      </c>
      <c r="E3184" s="402">
        <v>4099.04</v>
      </c>
    </row>
    <row r="3185" spans="1:5" ht="45" customHeight="1">
      <c r="A3185" s="405"/>
      <c r="B3185" s="405"/>
      <c r="C3185" s="383"/>
      <c r="D3185" s="405"/>
      <c r="E3185" s="405"/>
    </row>
    <row r="3186" spans="1:5" ht="45" customHeight="1">
      <c r="A3186" s="406" t="s">
        <v>48985</v>
      </c>
      <c r="B3186" s="406"/>
      <c r="C3186" s="384"/>
      <c r="D3186" s="406"/>
      <c r="E3186" s="406"/>
    </row>
    <row r="3187" spans="1:5" ht="45" customHeight="1">
      <c r="A3187" s="407"/>
      <c r="B3187" s="407"/>
      <c r="C3187" s="385"/>
      <c r="D3187" s="407"/>
      <c r="E3187" s="407"/>
    </row>
    <row r="3188" spans="1:5" ht="45" customHeight="1">
      <c r="A3188" s="408" t="s">
        <v>48986</v>
      </c>
      <c r="B3188" s="408"/>
      <c r="C3188" s="386"/>
      <c r="D3188" s="408"/>
      <c r="E3188" s="408"/>
    </row>
    <row r="3189" spans="1:5" ht="45" customHeight="1">
      <c r="A3189" s="409" t="s">
        <v>48987</v>
      </c>
      <c r="B3189" s="409"/>
      <c r="C3189" s="387"/>
      <c r="D3189" s="409"/>
      <c r="E3189" s="409"/>
    </row>
    <row r="3190" spans="1:5" ht="15.75" customHeight="1">
      <c r="A3190" s="409" t="s">
        <v>48988</v>
      </c>
      <c r="B3190" s="409"/>
      <c r="C3190" s="387"/>
      <c r="D3190" s="409"/>
      <c r="E3190" s="409"/>
    </row>
    <row r="3191" spans="1:5" ht="33.75" customHeight="1">
      <c r="A3191" s="410"/>
      <c r="B3191" s="410"/>
      <c r="C3191" s="388"/>
      <c r="D3191" s="410"/>
      <c r="E3191" s="410"/>
    </row>
    <row r="3192" spans="1:5" ht="45" customHeight="1">
      <c r="A3192" s="407"/>
      <c r="B3192" s="407"/>
      <c r="C3192" s="385"/>
      <c r="D3192" s="407"/>
      <c r="E3192" s="407"/>
    </row>
    <row r="3193" spans="1:5" ht="33.75" customHeight="1">
      <c r="A3193" s="379" t="s">
        <v>9</v>
      </c>
      <c r="B3193" s="379"/>
      <c r="C3193" s="389" t="s">
        <v>192</v>
      </c>
      <c r="D3193" s="379" t="s">
        <v>150</v>
      </c>
      <c r="E3193" s="379" t="s">
        <v>193</v>
      </c>
    </row>
    <row r="3194" spans="1:5" ht="33.75" customHeight="1">
      <c r="A3194" s="411">
        <v>248</v>
      </c>
      <c r="B3194" s="399"/>
      <c r="C3194" s="382" t="s">
        <v>48989</v>
      </c>
      <c r="D3194" s="378"/>
      <c r="E3194" s="378"/>
    </row>
    <row r="3195" spans="1:5" ht="45" customHeight="1">
      <c r="A3195" s="411">
        <v>249</v>
      </c>
      <c r="B3195" s="399"/>
      <c r="C3195" s="382" t="s">
        <v>48990</v>
      </c>
      <c r="D3195" s="378"/>
      <c r="E3195" s="378"/>
    </row>
    <row r="3196" spans="1:5" ht="45" customHeight="1">
      <c r="A3196" s="377" t="s">
        <v>20819</v>
      </c>
      <c r="B3196" s="377"/>
      <c r="C3196" s="381" t="s">
        <v>48991</v>
      </c>
      <c r="D3196" s="377" t="s">
        <v>48884</v>
      </c>
      <c r="E3196" s="397">
        <v>4.07</v>
      </c>
    </row>
    <row r="3197" spans="1:5" ht="45" customHeight="1">
      <c r="A3197" s="377" t="s">
        <v>20790</v>
      </c>
      <c r="B3197" s="377"/>
      <c r="C3197" s="381" t="s">
        <v>48992</v>
      </c>
      <c r="D3197" s="377" t="s">
        <v>48887</v>
      </c>
      <c r="E3197" s="397">
        <v>5.56</v>
      </c>
    </row>
    <row r="3198" spans="1:5" ht="22.5" customHeight="1">
      <c r="A3198" s="377" t="s">
        <v>20792</v>
      </c>
      <c r="B3198" s="377"/>
      <c r="C3198" s="381" t="s">
        <v>48993</v>
      </c>
      <c r="D3198" s="377" t="s">
        <v>48887</v>
      </c>
      <c r="E3198" s="397">
        <v>6.41</v>
      </c>
    </row>
    <row r="3199" spans="1:5" ht="56.25" customHeight="1">
      <c r="A3199" s="377" t="s">
        <v>20789</v>
      </c>
      <c r="B3199" s="377"/>
      <c r="C3199" s="381" t="s">
        <v>48994</v>
      </c>
      <c r="D3199" s="377" t="s">
        <v>48887</v>
      </c>
      <c r="E3199" s="397">
        <v>4.83</v>
      </c>
    </row>
    <row r="3200" spans="1:5" ht="86.25" customHeight="1">
      <c r="A3200" s="377" t="s">
        <v>20799</v>
      </c>
      <c r="B3200" s="377"/>
      <c r="C3200" s="381" t="s">
        <v>48995</v>
      </c>
      <c r="D3200" s="377" t="s">
        <v>48887</v>
      </c>
      <c r="E3200" s="397">
        <v>8.99</v>
      </c>
    </row>
    <row r="3201" spans="1:5" ht="45" customHeight="1">
      <c r="A3201" s="377" t="s">
        <v>20793</v>
      </c>
      <c r="B3201" s="377"/>
      <c r="C3201" s="381" t="s">
        <v>48996</v>
      </c>
      <c r="D3201" s="377" t="s">
        <v>48887</v>
      </c>
      <c r="E3201" s="397">
        <v>6.97</v>
      </c>
    </row>
    <row r="3202" spans="1:5" ht="15.75" customHeight="1">
      <c r="A3202" s="377" t="s">
        <v>20791</v>
      </c>
      <c r="B3202" s="377"/>
      <c r="C3202" s="381" t="s">
        <v>48997</v>
      </c>
      <c r="D3202" s="377" t="s">
        <v>48887</v>
      </c>
      <c r="E3202" s="397">
        <v>5.97</v>
      </c>
    </row>
    <row r="3203" spans="1:5" ht="45" customHeight="1">
      <c r="A3203" s="377" t="s">
        <v>20795</v>
      </c>
      <c r="B3203" s="377"/>
      <c r="C3203" s="381" t="s">
        <v>48998</v>
      </c>
      <c r="D3203" s="377" t="s">
        <v>48887</v>
      </c>
      <c r="E3203" s="397">
        <v>7.55</v>
      </c>
    </row>
    <row r="3204" spans="1:5" ht="33.75" customHeight="1">
      <c r="A3204" s="377" t="s">
        <v>20796</v>
      </c>
      <c r="B3204" s="377"/>
      <c r="C3204" s="381" t="s">
        <v>48999</v>
      </c>
      <c r="D3204" s="377" t="s">
        <v>48887</v>
      </c>
      <c r="E3204" s="397">
        <v>7.8</v>
      </c>
    </row>
    <row r="3205" spans="1:5" ht="33.75" customHeight="1">
      <c r="A3205" s="377" t="s">
        <v>20797</v>
      </c>
      <c r="B3205" s="377"/>
      <c r="C3205" s="381" t="s">
        <v>49000</v>
      </c>
      <c r="D3205" s="377" t="s">
        <v>48887</v>
      </c>
      <c r="E3205" s="397">
        <v>8.33</v>
      </c>
    </row>
    <row r="3206" spans="1:5" ht="33.75" customHeight="1">
      <c r="A3206" s="377" t="s">
        <v>20798</v>
      </c>
      <c r="B3206" s="377"/>
      <c r="C3206" s="381" t="s">
        <v>49001</v>
      </c>
      <c r="D3206" s="377" t="s">
        <v>48887</v>
      </c>
      <c r="E3206" s="397">
        <v>8.5500000000000007</v>
      </c>
    </row>
    <row r="3207" spans="1:5" ht="33.75" customHeight="1">
      <c r="A3207" s="377" t="s">
        <v>20800</v>
      </c>
      <c r="B3207" s="377"/>
      <c r="C3207" s="381" t="s">
        <v>49002</v>
      </c>
      <c r="D3207" s="377" t="s">
        <v>48887</v>
      </c>
      <c r="E3207" s="397">
        <v>9.65</v>
      </c>
    </row>
    <row r="3208" spans="1:5" ht="22.5" customHeight="1">
      <c r="A3208" s="377" t="s">
        <v>20794</v>
      </c>
      <c r="B3208" s="377"/>
      <c r="C3208" s="381" t="s">
        <v>49003</v>
      </c>
      <c r="D3208" s="377" t="s">
        <v>48887</v>
      </c>
      <c r="E3208" s="397">
        <v>7.27</v>
      </c>
    </row>
    <row r="3209" spans="1:5" ht="22.5" customHeight="1">
      <c r="A3209" s="377" t="s">
        <v>20826</v>
      </c>
      <c r="B3209" s="377"/>
      <c r="C3209" s="381" t="s">
        <v>49004</v>
      </c>
      <c r="D3209" s="377" t="s">
        <v>48887</v>
      </c>
      <c r="E3209" s="397">
        <v>5.18</v>
      </c>
    </row>
    <row r="3210" spans="1:5" ht="22.5" customHeight="1">
      <c r="A3210" s="377" t="s">
        <v>20825</v>
      </c>
      <c r="B3210" s="377"/>
      <c r="C3210" s="381" t="s">
        <v>49005</v>
      </c>
      <c r="D3210" s="377" t="s">
        <v>48887</v>
      </c>
      <c r="E3210" s="397">
        <v>5.03</v>
      </c>
    </row>
    <row r="3211" spans="1:5" ht="22.5" customHeight="1">
      <c r="A3211" s="377" t="s">
        <v>20824</v>
      </c>
      <c r="B3211" s="377"/>
      <c r="C3211" s="381" t="s">
        <v>49006</v>
      </c>
      <c r="D3211" s="377" t="s">
        <v>48887</v>
      </c>
      <c r="E3211" s="397">
        <v>4.8600000000000003</v>
      </c>
    </row>
    <row r="3212" spans="1:5" ht="22.5" customHeight="1">
      <c r="A3212" s="377" t="s">
        <v>20827</v>
      </c>
      <c r="B3212" s="377"/>
      <c r="C3212" s="381" t="s">
        <v>49007</v>
      </c>
      <c r="D3212" s="377" t="s">
        <v>48887</v>
      </c>
      <c r="E3212" s="397">
        <v>7.04</v>
      </c>
    </row>
    <row r="3213" spans="1:5" ht="22.5" customHeight="1">
      <c r="A3213" s="377" t="s">
        <v>20828</v>
      </c>
      <c r="B3213" s="377"/>
      <c r="C3213" s="381" t="s">
        <v>49008</v>
      </c>
      <c r="D3213" s="377" t="s">
        <v>48887</v>
      </c>
      <c r="E3213" s="397">
        <v>5.78</v>
      </c>
    </row>
    <row r="3214" spans="1:5" ht="22.5" customHeight="1">
      <c r="A3214" s="377" t="s">
        <v>20823</v>
      </c>
      <c r="B3214" s="377"/>
      <c r="C3214" s="381" t="s">
        <v>49009</v>
      </c>
      <c r="D3214" s="377" t="s">
        <v>48887</v>
      </c>
      <c r="E3214" s="397">
        <v>4.21</v>
      </c>
    </row>
    <row r="3215" spans="1:5" ht="22.5" customHeight="1">
      <c r="A3215" s="377" t="s">
        <v>20822</v>
      </c>
      <c r="B3215" s="377"/>
      <c r="C3215" s="381" t="s">
        <v>49010</v>
      </c>
      <c r="D3215" s="377" t="s">
        <v>48887</v>
      </c>
      <c r="E3215" s="397">
        <v>3.42</v>
      </c>
    </row>
    <row r="3216" spans="1:5">
      <c r="A3216" s="377" t="s">
        <v>20818</v>
      </c>
      <c r="B3216" s="377"/>
      <c r="C3216" s="381" t="s">
        <v>49011</v>
      </c>
      <c r="D3216" s="377" t="s">
        <v>48887</v>
      </c>
      <c r="E3216" s="400">
        <v>25.69</v>
      </c>
    </row>
    <row r="3217" spans="1:5" ht="15" customHeight="1">
      <c r="A3217" s="377" t="s">
        <v>20726</v>
      </c>
      <c r="B3217" s="377"/>
      <c r="C3217" s="381" t="s">
        <v>49012</v>
      </c>
      <c r="D3217" s="377" t="s">
        <v>157</v>
      </c>
      <c r="E3217" s="400">
        <v>35.72</v>
      </c>
    </row>
    <row r="3218" spans="1:5" ht="15" customHeight="1">
      <c r="A3218" s="377" t="s">
        <v>20724</v>
      </c>
      <c r="B3218" s="377"/>
      <c r="C3218" s="381" t="s">
        <v>49013</v>
      </c>
      <c r="D3218" s="377" t="s">
        <v>157</v>
      </c>
      <c r="E3218" s="400">
        <v>25</v>
      </c>
    </row>
    <row r="3219" spans="1:5" ht="15" customHeight="1">
      <c r="A3219" s="377" t="s">
        <v>20723</v>
      </c>
      <c r="B3219" s="377"/>
      <c r="C3219" s="381" t="s">
        <v>49014</v>
      </c>
      <c r="D3219" s="377" t="s">
        <v>157</v>
      </c>
      <c r="E3219" s="400">
        <v>33.39</v>
      </c>
    </row>
    <row r="3220" spans="1:5" ht="22.5" customHeight="1">
      <c r="A3220" s="377" t="s">
        <v>20725</v>
      </c>
      <c r="B3220" s="377"/>
      <c r="C3220" s="381" t="s">
        <v>49015</v>
      </c>
      <c r="D3220" s="377" t="s">
        <v>157</v>
      </c>
      <c r="E3220" s="400">
        <v>47.68</v>
      </c>
    </row>
    <row r="3221" spans="1:5" ht="22.5" customHeight="1">
      <c r="A3221" s="377" t="s">
        <v>20812</v>
      </c>
      <c r="B3221" s="377"/>
      <c r="C3221" s="381" t="s">
        <v>49016</v>
      </c>
      <c r="D3221" s="377" t="s">
        <v>48887</v>
      </c>
      <c r="E3221" s="400">
        <v>73.52</v>
      </c>
    </row>
    <row r="3222" spans="1:5" ht="22.5" customHeight="1">
      <c r="A3222" s="377" t="s">
        <v>20722</v>
      </c>
      <c r="B3222" s="377"/>
      <c r="C3222" s="381" t="s">
        <v>49017</v>
      </c>
      <c r="D3222" s="377" t="s">
        <v>48884</v>
      </c>
      <c r="E3222" s="397">
        <v>0.49</v>
      </c>
    </row>
    <row r="3223" spans="1:5" ht="22.5" customHeight="1">
      <c r="A3223" s="377" t="s">
        <v>20814</v>
      </c>
      <c r="B3223" s="377"/>
      <c r="C3223" s="381" t="s">
        <v>49018</v>
      </c>
      <c r="D3223" s="377" t="s">
        <v>48887</v>
      </c>
      <c r="E3223" s="401">
        <v>113.95</v>
      </c>
    </row>
    <row r="3224" spans="1:5" ht="22.5" customHeight="1">
      <c r="A3224" s="377" t="s">
        <v>20821</v>
      </c>
      <c r="B3224" s="377"/>
      <c r="C3224" s="381" t="s">
        <v>49019</v>
      </c>
      <c r="D3224" s="377" t="s">
        <v>48887</v>
      </c>
      <c r="E3224" s="397">
        <v>6.86</v>
      </c>
    </row>
    <row r="3225" spans="1:5" ht="22.5" customHeight="1">
      <c r="A3225" s="377" t="s">
        <v>20742</v>
      </c>
      <c r="B3225" s="377"/>
      <c r="C3225" s="381" t="s">
        <v>49020</v>
      </c>
      <c r="D3225" s="377" t="s">
        <v>48887</v>
      </c>
      <c r="E3225" s="400">
        <v>10.26</v>
      </c>
    </row>
    <row r="3226" spans="1:5" ht="22.5" customHeight="1">
      <c r="A3226" s="377" t="s">
        <v>20743</v>
      </c>
      <c r="B3226" s="377"/>
      <c r="C3226" s="381" t="s">
        <v>49021</v>
      </c>
      <c r="D3226" s="377" t="s">
        <v>48887</v>
      </c>
      <c r="E3226" s="400">
        <v>11.58</v>
      </c>
    </row>
    <row r="3227" spans="1:5" ht="22.5" customHeight="1">
      <c r="A3227" s="377" t="s">
        <v>20744</v>
      </c>
      <c r="B3227" s="377"/>
      <c r="C3227" s="381" t="s">
        <v>49022</v>
      </c>
      <c r="D3227" s="377" t="s">
        <v>48887</v>
      </c>
      <c r="E3227" s="400">
        <v>12.46</v>
      </c>
    </row>
    <row r="3228" spans="1:5" ht="15.75" customHeight="1">
      <c r="A3228" s="377" t="s">
        <v>20745</v>
      </c>
      <c r="B3228" s="377"/>
      <c r="C3228" s="381" t="s">
        <v>49023</v>
      </c>
      <c r="D3228" s="377" t="s">
        <v>48887</v>
      </c>
      <c r="E3228" s="400">
        <v>13.71</v>
      </c>
    </row>
    <row r="3229" spans="1:5" ht="45" customHeight="1">
      <c r="A3229" s="377" t="s">
        <v>20746</v>
      </c>
      <c r="B3229" s="377"/>
      <c r="C3229" s="381" t="s">
        <v>49024</v>
      </c>
      <c r="D3229" s="377" t="s">
        <v>48887</v>
      </c>
      <c r="E3229" s="400">
        <v>14.39</v>
      </c>
    </row>
    <row r="3230" spans="1:5" ht="45" customHeight="1">
      <c r="A3230" s="377" t="s">
        <v>20747</v>
      </c>
      <c r="B3230" s="377"/>
      <c r="C3230" s="381" t="s">
        <v>49025</v>
      </c>
      <c r="D3230" s="377" t="s">
        <v>48887</v>
      </c>
      <c r="E3230" s="397">
        <v>5.56</v>
      </c>
    </row>
    <row r="3231" spans="1:5" ht="45" customHeight="1">
      <c r="A3231" s="377" t="s">
        <v>20752</v>
      </c>
      <c r="B3231" s="377"/>
      <c r="C3231" s="381" t="s">
        <v>49026</v>
      </c>
      <c r="D3231" s="377" t="s">
        <v>48887</v>
      </c>
      <c r="E3231" s="397">
        <v>8.43</v>
      </c>
    </row>
    <row r="3232" spans="1:5" ht="45" customHeight="1">
      <c r="A3232" s="377" t="s">
        <v>20753</v>
      </c>
      <c r="B3232" s="377"/>
      <c r="C3232" s="381" t="s">
        <v>49027</v>
      </c>
      <c r="D3232" s="377" t="s">
        <v>48887</v>
      </c>
      <c r="E3232" s="397">
        <v>8.76</v>
      </c>
    </row>
    <row r="3233" spans="1:5" ht="45" customHeight="1">
      <c r="A3233" s="377" t="s">
        <v>20754</v>
      </c>
      <c r="B3233" s="377"/>
      <c r="C3233" s="381" t="s">
        <v>49028</v>
      </c>
      <c r="D3233" s="377" t="s">
        <v>48887</v>
      </c>
      <c r="E3233" s="397">
        <v>9.41</v>
      </c>
    </row>
    <row r="3234" spans="1:5" ht="45" customHeight="1">
      <c r="A3234" s="377" t="s">
        <v>20755</v>
      </c>
      <c r="B3234" s="377"/>
      <c r="C3234" s="381" t="s">
        <v>49029</v>
      </c>
      <c r="D3234" s="377" t="s">
        <v>48887</v>
      </c>
      <c r="E3234" s="397">
        <v>9.69</v>
      </c>
    </row>
    <row r="3235" spans="1:5" ht="45" customHeight="1">
      <c r="A3235" s="377" t="s">
        <v>20756</v>
      </c>
      <c r="B3235" s="377"/>
      <c r="C3235" s="381" t="s">
        <v>49030</v>
      </c>
      <c r="D3235" s="377" t="s">
        <v>48887</v>
      </c>
      <c r="E3235" s="397">
        <v>9.94</v>
      </c>
    </row>
    <row r="3236" spans="1:5" ht="45" customHeight="1">
      <c r="A3236" s="377" t="s">
        <v>20757</v>
      </c>
      <c r="B3236" s="377"/>
      <c r="C3236" s="381" t="s">
        <v>49031</v>
      </c>
      <c r="D3236" s="377" t="s">
        <v>48887</v>
      </c>
      <c r="E3236" s="400">
        <v>10.46</v>
      </c>
    </row>
    <row r="3237" spans="1:5" ht="45" customHeight="1">
      <c r="A3237" s="377" t="s">
        <v>20748</v>
      </c>
      <c r="B3237" s="377"/>
      <c r="C3237" s="381" t="s">
        <v>49032</v>
      </c>
      <c r="D3237" s="377" t="s">
        <v>48887</v>
      </c>
      <c r="E3237" s="397">
        <v>6.42</v>
      </c>
    </row>
    <row r="3238" spans="1:5" ht="15.75" customHeight="1">
      <c r="A3238" s="377" t="s">
        <v>20758</v>
      </c>
      <c r="B3238" s="377"/>
      <c r="C3238" s="381" t="s">
        <v>49033</v>
      </c>
      <c r="D3238" s="377" t="s">
        <v>48887</v>
      </c>
      <c r="E3238" s="400">
        <v>11.24</v>
      </c>
    </row>
    <row r="3239" spans="1:5" ht="56.25" customHeight="1">
      <c r="A3239" s="377" t="s">
        <v>20759</v>
      </c>
      <c r="B3239" s="377"/>
      <c r="C3239" s="381" t="s">
        <v>49034</v>
      </c>
      <c r="D3239" s="377" t="s">
        <v>48887</v>
      </c>
      <c r="E3239" s="400">
        <v>12.48</v>
      </c>
    </row>
    <row r="3240" spans="1:5" ht="45" customHeight="1">
      <c r="A3240" s="377" t="s">
        <v>20749</v>
      </c>
      <c r="B3240" s="377"/>
      <c r="C3240" s="381" t="s">
        <v>49035</v>
      </c>
      <c r="D3240" s="377" t="s">
        <v>48887</v>
      </c>
      <c r="E3240" s="397">
        <v>6.9</v>
      </c>
    </row>
    <row r="3241" spans="1:5" ht="56.25" customHeight="1">
      <c r="A3241" s="377" t="s">
        <v>20750</v>
      </c>
      <c r="B3241" s="377"/>
      <c r="C3241" s="381" t="s">
        <v>49036</v>
      </c>
      <c r="D3241" s="377" t="s">
        <v>48887</v>
      </c>
      <c r="E3241" s="397">
        <v>7.77</v>
      </c>
    </row>
    <row r="3242" spans="1:5" ht="45" customHeight="1">
      <c r="A3242" s="377" t="s">
        <v>20751</v>
      </c>
      <c r="B3242" s="377"/>
      <c r="C3242" s="381" t="s">
        <v>49037</v>
      </c>
      <c r="D3242" s="377" t="s">
        <v>48887</v>
      </c>
      <c r="E3242" s="397">
        <v>8.07</v>
      </c>
    </row>
    <row r="3243" spans="1:5" ht="56.25" customHeight="1">
      <c r="A3243" s="377" t="s">
        <v>20737</v>
      </c>
      <c r="B3243" s="377"/>
      <c r="C3243" s="381" t="s">
        <v>49038</v>
      </c>
      <c r="D3243" s="377" t="s">
        <v>48887</v>
      </c>
      <c r="E3243" s="397">
        <v>7.42</v>
      </c>
    </row>
    <row r="3244" spans="1:5" ht="45" customHeight="1">
      <c r="A3244" s="377" t="s">
        <v>20738</v>
      </c>
      <c r="B3244" s="377"/>
      <c r="C3244" s="381" t="s">
        <v>49039</v>
      </c>
      <c r="D3244" s="377" t="s">
        <v>48887</v>
      </c>
      <c r="E3244" s="397">
        <v>8.2200000000000006</v>
      </c>
    </row>
    <row r="3245" spans="1:5" ht="56.25" customHeight="1">
      <c r="A3245" s="377" t="s">
        <v>20739</v>
      </c>
      <c r="B3245" s="377"/>
      <c r="C3245" s="381" t="s">
        <v>49040</v>
      </c>
      <c r="D3245" s="377" t="s">
        <v>48887</v>
      </c>
      <c r="E3245" s="397">
        <v>9.67</v>
      </c>
    </row>
    <row r="3246" spans="1:5" ht="45" customHeight="1">
      <c r="A3246" s="377" t="s">
        <v>20740</v>
      </c>
      <c r="B3246" s="377"/>
      <c r="C3246" s="381" t="s">
        <v>49041</v>
      </c>
      <c r="D3246" s="377" t="s">
        <v>48887</v>
      </c>
      <c r="E3246" s="400">
        <v>10.23</v>
      </c>
    </row>
    <row r="3247" spans="1:5" ht="56.25" customHeight="1">
      <c r="A3247" s="377" t="s">
        <v>20741</v>
      </c>
      <c r="B3247" s="377"/>
      <c r="C3247" s="381" t="s">
        <v>49042</v>
      </c>
      <c r="D3247" s="377" t="s">
        <v>48887</v>
      </c>
      <c r="E3247" s="400">
        <v>11.35</v>
      </c>
    </row>
    <row r="3248" spans="1:5" ht="15.75" customHeight="1">
      <c r="A3248" s="377" t="s">
        <v>20760</v>
      </c>
      <c r="B3248" s="377"/>
      <c r="C3248" s="381" t="s">
        <v>49043</v>
      </c>
      <c r="D3248" s="377" t="s">
        <v>48887</v>
      </c>
      <c r="E3248" s="397">
        <v>7.02</v>
      </c>
    </row>
    <row r="3249" spans="1:5" ht="67.5" customHeight="1">
      <c r="A3249" s="377" t="s">
        <v>20765</v>
      </c>
      <c r="B3249" s="377"/>
      <c r="C3249" s="381" t="s">
        <v>49044</v>
      </c>
      <c r="D3249" s="377" t="s">
        <v>48887</v>
      </c>
      <c r="E3249" s="397">
        <v>9.82</v>
      </c>
    </row>
    <row r="3250" spans="1:5" ht="56.25" customHeight="1">
      <c r="A3250" s="377" t="s">
        <v>20766</v>
      </c>
      <c r="B3250" s="377"/>
      <c r="C3250" s="381" t="s">
        <v>49045</v>
      </c>
      <c r="D3250" s="377" t="s">
        <v>48887</v>
      </c>
      <c r="E3250" s="400">
        <v>10.64</v>
      </c>
    </row>
    <row r="3251" spans="1:5" ht="15.75" customHeight="1">
      <c r="A3251" s="377" t="s">
        <v>20767</v>
      </c>
      <c r="B3251" s="377"/>
      <c r="C3251" s="381" t="s">
        <v>49046</v>
      </c>
      <c r="D3251" s="377" t="s">
        <v>48887</v>
      </c>
      <c r="E3251" s="400">
        <v>10.96</v>
      </c>
    </row>
    <row r="3252" spans="1:5" ht="45" customHeight="1">
      <c r="A3252" s="377" t="s">
        <v>20768</v>
      </c>
      <c r="B3252" s="377"/>
      <c r="C3252" s="381" t="s">
        <v>49047</v>
      </c>
      <c r="D3252" s="377" t="s">
        <v>48887</v>
      </c>
      <c r="E3252" s="400">
        <v>11.25</v>
      </c>
    </row>
    <row r="3253" spans="1:5" ht="33.75" customHeight="1">
      <c r="A3253" s="377" t="s">
        <v>20769</v>
      </c>
      <c r="B3253" s="377"/>
      <c r="C3253" s="381" t="s">
        <v>49048</v>
      </c>
      <c r="D3253" s="377" t="s">
        <v>48887</v>
      </c>
      <c r="E3253" s="400">
        <v>11.53</v>
      </c>
    </row>
    <row r="3254" spans="1:5" ht="45" customHeight="1">
      <c r="A3254" s="377" t="s">
        <v>20770</v>
      </c>
      <c r="B3254" s="377"/>
      <c r="C3254" s="381" t="s">
        <v>49049</v>
      </c>
      <c r="D3254" s="377" t="s">
        <v>48887</v>
      </c>
      <c r="E3254" s="400">
        <v>12.55</v>
      </c>
    </row>
    <row r="3255" spans="1:5" ht="45" customHeight="1">
      <c r="A3255" s="377" t="s">
        <v>20761</v>
      </c>
      <c r="B3255" s="377"/>
      <c r="C3255" s="381" t="s">
        <v>49050</v>
      </c>
      <c r="D3255" s="377" t="s">
        <v>48887</v>
      </c>
      <c r="E3255" s="397">
        <v>7.57</v>
      </c>
    </row>
    <row r="3256" spans="1:5" ht="45" customHeight="1">
      <c r="A3256" s="377" t="s">
        <v>20771</v>
      </c>
      <c r="B3256" s="377"/>
      <c r="C3256" s="381" t="s">
        <v>49051</v>
      </c>
      <c r="D3256" s="377" t="s">
        <v>48887</v>
      </c>
      <c r="E3256" s="400">
        <v>13.01</v>
      </c>
    </row>
    <row r="3257" spans="1:5" ht="45" customHeight="1">
      <c r="A3257" s="377" t="s">
        <v>20772</v>
      </c>
      <c r="B3257" s="377"/>
      <c r="C3257" s="381" t="s">
        <v>49052</v>
      </c>
      <c r="D3257" s="377" t="s">
        <v>48887</v>
      </c>
      <c r="E3257" s="400">
        <v>13.96</v>
      </c>
    </row>
    <row r="3258" spans="1:5" ht="56.25" customHeight="1">
      <c r="A3258" s="377" t="s">
        <v>20762</v>
      </c>
      <c r="B3258" s="377"/>
      <c r="C3258" s="381" t="s">
        <v>49053</v>
      </c>
      <c r="D3258" s="377" t="s">
        <v>48887</v>
      </c>
      <c r="E3258" s="397">
        <v>8.5500000000000007</v>
      </c>
    </row>
    <row r="3259" spans="1:5" ht="45" customHeight="1">
      <c r="A3259" s="377" t="s">
        <v>20763</v>
      </c>
      <c r="B3259" s="377"/>
      <c r="C3259" s="381" t="s">
        <v>49054</v>
      </c>
      <c r="D3259" s="377" t="s">
        <v>48887</v>
      </c>
      <c r="E3259" s="397">
        <v>9.11</v>
      </c>
    </row>
    <row r="3260" spans="1:5" ht="45" customHeight="1">
      <c r="A3260" s="377" t="s">
        <v>20764</v>
      </c>
      <c r="B3260" s="377"/>
      <c r="C3260" s="381" t="s">
        <v>49055</v>
      </c>
      <c r="D3260" s="377" t="s">
        <v>48887</v>
      </c>
      <c r="E3260" s="397">
        <v>9.43</v>
      </c>
    </row>
    <row r="3261" spans="1:5" ht="45" customHeight="1">
      <c r="A3261" s="377" t="s">
        <v>20784</v>
      </c>
      <c r="B3261" s="377"/>
      <c r="C3261" s="381" t="s">
        <v>49056</v>
      </c>
      <c r="D3261" s="377" t="s">
        <v>48887</v>
      </c>
      <c r="E3261" s="400">
        <v>41.99</v>
      </c>
    </row>
    <row r="3262" spans="1:5" ht="45" customHeight="1">
      <c r="A3262" s="377" t="s">
        <v>20773</v>
      </c>
      <c r="B3262" s="377"/>
      <c r="C3262" s="381" t="s">
        <v>49057</v>
      </c>
      <c r="D3262" s="377" t="s">
        <v>48887</v>
      </c>
      <c r="E3262" s="400">
        <v>36.03</v>
      </c>
    </row>
    <row r="3263" spans="1:5" ht="15.75" customHeight="1">
      <c r="A3263" s="377" t="s">
        <v>20778</v>
      </c>
      <c r="B3263" s="377"/>
      <c r="C3263" s="381" t="s">
        <v>49058</v>
      </c>
      <c r="D3263" s="377" t="s">
        <v>48887</v>
      </c>
      <c r="E3263" s="400">
        <v>38.619999999999997</v>
      </c>
    </row>
    <row r="3264" spans="1:5" ht="22.5" customHeight="1">
      <c r="A3264" s="377" t="s">
        <v>20774</v>
      </c>
      <c r="B3264" s="377"/>
      <c r="C3264" s="381" t="s">
        <v>49059</v>
      </c>
      <c r="D3264" s="377" t="s">
        <v>48887</v>
      </c>
      <c r="E3264" s="400">
        <v>36.64</v>
      </c>
    </row>
    <row r="3265" spans="1:5" ht="22.5" customHeight="1">
      <c r="A3265" s="377" t="s">
        <v>20785</v>
      </c>
      <c r="B3265" s="377"/>
      <c r="C3265" s="381" t="s">
        <v>49060</v>
      </c>
      <c r="D3265" s="377" t="s">
        <v>48887</v>
      </c>
      <c r="E3265" s="400">
        <v>43.91</v>
      </c>
    </row>
    <row r="3266" spans="1:5" ht="22.5" customHeight="1">
      <c r="A3266" s="377" t="s">
        <v>20775</v>
      </c>
      <c r="B3266" s="377"/>
      <c r="C3266" s="381" t="s">
        <v>49061</v>
      </c>
      <c r="D3266" s="377" t="s">
        <v>48887</v>
      </c>
      <c r="E3266" s="400">
        <v>37.21</v>
      </c>
    </row>
    <row r="3267" spans="1:5" ht="22.5" customHeight="1">
      <c r="A3267" s="377" t="s">
        <v>20776</v>
      </c>
      <c r="B3267" s="377"/>
      <c r="C3267" s="381" t="s">
        <v>49062</v>
      </c>
      <c r="D3267" s="377" t="s">
        <v>48887</v>
      </c>
      <c r="E3267" s="400">
        <v>37.83</v>
      </c>
    </row>
    <row r="3268" spans="1:5" ht="22.5" customHeight="1">
      <c r="A3268" s="377" t="s">
        <v>20779</v>
      </c>
      <c r="B3268" s="377"/>
      <c r="C3268" s="381" t="s">
        <v>49063</v>
      </c>
      <c r="D3268" s="377" t="s">
        <v>48887</v>
      </c>
      <c r="E3268" s="400">
        <v>39.86</v>
      </c>
    </row>
    <row r="3269" spans="1:5" ht="15.75" customHeight="1">
      <c r="A3269" s="377" t="s">
        <v>20780</v>
      </c>
      <c r="B3269" s="377"/>
      <c r="C3269" s="381" t="s">
        <v>49064</v>
      </c>
      <c r="D3269" s="377" t="s">
        <v>48887</v>
      </c>
      <c r="E3269" s="400">
        <v>40.22</v>
      </c>
    </row>
    <row r="3270" spans="1:5" ht="22.5" customHeight="1">
      <c r="A3270" s="377" t="s">
        <v>20781</v>
      </c>
      <c r="B3270" s="377"/>
      <c r="C3270" s="381" t="s">
        <v>49065</v>
      </c>
      <c r="D3270" s="377" t="s">
        <v>48887</v>
      </c>
      <c r="E3270" s="400">
        <v>40.549999999999997</v>
      </c>
    </row>
    <row r="3271" spans="1:5" ht="33.75" customHeight="1">
      <c r="A3271" s="377" t="s">
        <v>20782</v>
      </c>
      <c r="B3271" s="377"/>
      <c r="C3271" s="381" t="s">
        <v>49066</v>
      </c>
      <c r="D3271" s="377" t="s">
        <v>48887</v>
      </c>
      <c r="E3271" s="400">
        <v>40.86</v>
      </c>
    </row>
    <row r="3272" spans="1:5" ht="33.75" customHeight="1">
      <c r="A3272" s="377" t="s">
        <v>20783</v>
      </c>
      <c r="B3272" s="377"/>
      <c r="C3272" s="381" t="s">
        <v>49067</v>
      </c>
      <c r="D3272" s="377" t="s">
        <v>48887</v>
      </c>
      <c r="E3272" s="400">
        <v>41.48</v>
      </c>
    </row>
    <row r="3273" spans="1:5" ht="22.5" customHeight="1">
      <c r="A3273" s="377" t="s">
        <v>20777</v>
      </c>
      <c r="B3273" s="377"/>
      <c r="C3273" s="381" t="s">
        <v>49068</v>
      </c>
      <c r="D3273" s="377" t="s">
        <v>48887</v>
      </c>
      <c r="E3273" s="400">
        <v>38.200000000000003</v>
      </c>
    </row>
    <row r="3274" spans="1:5" ht="22.5" customHeight="1">
      <c r="A3274" s="377" t="s">
        <v>20786</v>
      </c>
      <c r="B3274" s="377"/>
      <c r="C3274" s="381" t="s">
        <v>49069</v>
      </c>
      <c r="D3274" s="377" t="s">
        <v>48887</v>
      </c>
      <c r="E3274" s="397">
        <v>4.58</v>
      </c>
    </row>
    <row r="3275" spans="1:5" ht="22.5" customHeight="1">
      <c r="A3275" s="377" t="s">
        <v>20788</v>
      </c>
      <c r="B3275" s="377"/>
      <c r="C3275" s="381" t="s">
        <v>49070</v>
      </c>
      <c r="D3275" s="377" t="s">
        <v>48887</v>
      </c>
      <c r="E3275" s="397">
        <v>6.58</v>
      </c>
    </row>
    <row r="3276" spans="1:5" ht="22.5" customHeight="1">
      <c r="A3276" s="377" t="s">
        <v>20787</v>
      </c>
      <c r="B3276" s="377"/>
      <c r="C3276" s="381" t="s">
        <v>49071</v>
      </c>
      <c r="D3276" s="377" t="s">
        <v>48887</v>
      </c>
      <c r="E3276" s="397">
        <v>3.21</v>
      </c>
    </row>
    <row r="3277" spans="1:5" ht="22.5" customHeight="1">
      <c r="A3277" s="377" t="s">
        <v>20805</v>
      </c>
      <c r="B3277" s="377"/>
      <c r="C3277" s="381" t="s">
        <v>49072</v>
      </c>
      <c r="D3277" s="377" t="s">
        <v>48887</v>
      </c>
      <c r="E3277" s="401">
        <v>120.43</v>
      </c>
    </row>
    <row r="3278" spans="1:5" ht="22.5" customHeight="1">
      <c r="A3278" s="377" t="s">
        <v>20802</v>
      </c>
      <c r="B3278" s="377"/>
      <c r="C3278" s="381" t="s">
        <v>49073</v>
      </c>
      <c r="D3278" s="377" t="s">
        <v>48887</v>
      </c>
      <c r="E3278" s="400">
        <v>63.55</v>
      </c>
    </row>
    <row r="3279" spans="1:5" ht="22.5" customHeight="1">
      <c r="A3279" s="377" t="s">
        <v>20803</v>
      </c>
      <c r="B3279" s="377"/>
      <c r="C3279" s="381" t="s">
        <v>49074</v>
      </c>
      <c r="D3279" s="377" t="s">
        <v>48887</v>
      </c>
      <c r="E3279" s="400">
        <v>80.260000000000005</v>
      </c>
    </row>
    <row r="3280" spans="1:5" ht="15.75" customHeight="1">
      <c r="A3280" s="377" t="s">
        <v>20804</v>
      </c>
      <c r="B3280" s="377"/>
      <c r="C3280" s="381" t="s">
        <v>49075</v>
      </c>
      <c r="D3280" s="377" t="s">
        <v>48887</v>
      </c>
      <c r="E3280" s="400">
        <v>80.33</v>
      </c>
    </row>
    <row r="3281" spans="1:5" ht="45" customHeight="1">
      <c r="A3281" s="377" t="s">
        <v>20807</v>
      </c>
      <c r="B3281" s="377"/>
      <c r="C3281" s="381" t="s">
        <v>49076</v>
      </c>
      <c r="D3281" s="377" t="s">
        <v>48887</v>
      </c>
      <c r="E3281" s="397">
        <v>9.81</v>
      </c>
    </row>
    <row r="3282" spans="1:5" ht="45" customHeight="1">
      <c r="A3282" s="377" t="s">
        <v>20806</v>
      </c>
      <c r="B3282" s="377"/>
      <c r="C3282" s="381" t="s">
        <v>49077</v>
      </c>
      <c r="D3282" s="377" t="s">
        <v>48887</v>
      </c>
      <c r="E3282" s="400">
        <v>11.29</v>
      </c>
    </row>
    <row r="3283" spans="1:5" ht="45" customHeight="1">
      <c r="A3283" s="377" t="s">
        <v>20808</v>
      </c>
      <c r="B3283" s="377"/>
      <c r="C3283" s="381" t="s">
        <v>49078</v>
      </c>
      <c r="D3283" s="377" t="s">
        <v>48887</v>
      </c>
      <c r="E3283" s="400">
        <v>12.49</v>
      </c>
    </row>
    <row r="3284" spans="1:5" ht="45" customHeight="1">
      <c r="A3284" s="377" t="s">
        <v>20809</v>
      </c>
      <c r="B3284" s="377"/>
      <c r="C3284" s="381" t="s">
        <v>49079</v>
      </c>
      <c r="D3284" s="377" t="s">
        <v>48887</v>
      </c>
      <c r="E3284" s="401">
        <v>105.47</v>
      </c>
    </row>
    <row r="3285" spans="1:5" ht="45" customHeight="1">
      <c r="A3285" s="377" t="s">
        <v>20829</v>
      </c>
      <c r="B3285" s="377"/>
      <c r="C3285" s="381" t="s">
        <v>31324</v>
      </c>
      <c r="D3285" s="377" t="s">
        <v>48887</v>
      </c>
      <c r="E3285" s="397">
        <v>0.27</v>
      </c>
    </row>
    <row r="3286" spans="1:5" ht="45" customHeight="1">
      <c r="A3286" s="377" t="s">
        <v>20813</v>
      </c>
      <c r="B3286" s="377"/>
      <c r="C3286" s="381" t="s">
        <v>49080</v>
      </c>
      <c r="D3286" s="377" t="s">
        <v>48884</v>
      </c>
      <c r="E3286" s="401">
        <v>274.62</v>
      </c>
    </row>
    <row r="3287" spans="1:5" ht="45" customHeight="1">
      <c r="A3287" s="377" t="s">
        <v>20810</v>
      </c>
      <c r="B3287" s="377"/>
      <c r="C3287" s="381" t="s">
        <v>49081</v>
      </c>
      <c r="D3287" s="377" t="s">
        <v>48887</v>
      </c>
      <c r="E3287" s="401">
        <v>617.73</v>
      </c>
    </row>
    <row r="3288" spans="1:5" ht="33.75" customHeight="1">
      <c r="A3288" s="377" t="s">
        <v>20811</v>
      </c>
      <c r="B3288" s="377"/>
      <c r="C3288" s="381" t="s">
        <v>49082</v>
      </c>
      <c r="D3288" s="377" t="s">
        <v>48887</v>
      </c>
      <c r="E3288" s="401">
        <v>630.30999999999995</v>
      </c>
    </row>
    <row r="3289" spans="1:5" ht="15.75" customHeight="1">
      <c r="A3289" s="377" t="s">
        <v>20815</v>
      </c>
      <c r="B3289" s="377"/>
      <c r="C3289" s="381" t="s">
        <v>49083</v>
      </c>
      <c r="D3289" s="377" t="s">
        <v>48887</v>
      </c>
      <c r="E3289" s="401">
        <v>255</v>
      </c>
    </row>
    <row r="3290" spans="1:5" ht="22.5" customHeight="1">
      <c r="A3290" s="377" t="s">
        <v>20816</v>
      </c>
      <c r="B3290" s="377"/>
      <c r="C3290" s="381" t="s">
        <v>49084</v>
      </c>
      <c r="D3290" s="377" t="s">
        <v>48887</v>
      </c>
      <c r="E3290" s="401">
        <v>198</v>
      </c>
    </row>
    <row r="3291" spans="1:5" ht="15.75" customHeight="1">
      <c r="A3291" s="377" t="s">
        <v>20820</v>
      </c>
      <c r="B3291" s="377"/>
      <c r="C3291" s="381" t="s">
        <v>49085</v>
      </c>
      <c r="D3291" s="377" t="s">
        <v>48884</v>
      </c>
      <c r="E3291" s="397">
        <v>0.06</v>
      </c>
    </row>
    <row r="3292" spans="1:5" ht="15.75" customHeight="1">
      <c r="A3292" s="377" t="s">
        <v>20727</v>
      </c>
      <c r="B3292" s="377"/>
      <c r="C3292" s="381" t="s">
        <v>49086</v>
      </c>
      <c r="D3292" s="377" t="s">
        <v>48884</v>
      </c>
      <c r="E3292" s="397">
        <v>0.16</v>
      </c>
    </row>
    <row r="3293" spans="1:5" ht="45" customHeight="1">
      <c r="A3293" s="377" t="s">
        <v>20817</v>
      </c>
      <c r="B3293" s="377"/>
      <c r="C3293" s="381" t="s">
        <v>49087</v>
      </c>
      <c r="D3293" s="377" t="s">
        <v>48887</v>
      </c>
      <c r="E3293" s="400">
        <v>36.409999999999997</v>
      </c>
    </row>
    <row r="3294" spans="1:5" ht="45" customHeight="1">
      <c r="A3294" s="377" t="s">
        <v>20728</v>
      </c>
      <c r="B3294" s="377"/>
      <c r="C3294" s="381" t="s">
        <v>49088</v>
      </c>
      <c r="D3294" s="377" t="s">
        <v>48887</v>
      </c>
      <c r="E3294" s="400">
        <v>15.47</v>
      </c>
    </row>
    <row r="3295" spans="1:5" ht="15.75" customHeight="1">
      <c r="A3295" s="377" t="s">
        <v>20733</v>
      </c>
      <c r="B3295" s="377"/>
      <c r="C3295" s="381" t="s">
        <v>49089</v>
      </c>
      <c r="D3295" s="377" t="s">
        <v>48887</v>
      </c>
      <c r="E3295" s="400">
        <v>20.3</v>
      </c>
    </row>
    <row r="3296" spans="1:5" ht="22.5" customHeight="1">
      <c r="A3296" s="377" t="s">
        <v>20734</v>
      </c>
      <c r="B3296" s="377"/>
      <c r="C3296" s="381" t="s">
        <v>49090</v>
      </c>
      <c r="D3296" s="377" t="s">
        <v>48887</v>
      </c>
      <c r="E3296" s="400">
        <v>22.89</v>
      </c>
    </row>
    <row r="3297" spans="1:5" ht="22.5" customHeight="1">
      <c r="A3297" s="377" t="s">
        <v>20735</v>
      </c>
      <c r="B3297" s="377"/>
      <c r="C3297" s="381" t="s">
        <v>49091</v>
      </c>
      <c r="D3297" s="377" t="s">
        <v>48887</v>
      </c>
      <c r="E3297" s="400">
        <v>25.72</v>
      </c>
    </row>
    <row r="3298" spans="1:5" ht="15.75" customHeight="1">
      <c r="A3298" s="377" t="s">
        <v>20729</v>
      </c>
      <c r="B3298" s="377"/>
      <c r="C3298" s="381" t="s">
        <v>49092</v>
      </c>
      <c r="D3298" s="377" t="s">
        <v>48887</v>
      </c>
      <c r="E3298" s="400">
        <v>16.510000000000002</v>
      </c>
    </row>
    <row r="3299" spans="1:5" ht="33.75" customHeight="1">
      <c r="A3299" s="377" t="s">
        <v>20730</v>
      </c>
      <c r="B3299" s="377"/>
      <c r="C3299" s="381" t="s">
        <v>49093</v>
      </c>
      <c r="D3299" s="377" t="s">
        <v>48887</v>
      </c>
      <c r="E3299" s="400">
        <v>17.55</v>
      </c>
    </row>
    <row r="3300" spans="1:5" ht="33.75" customHeight="1">
      <c r="A3300" s="377" t="s">
        <v>20731</v>
      </c>
      <c r="B3300" s="377"/>
      <c r="C3300" s="381" t="s">
        <v>49094</v>
      </c>
      <c r="D3300" s="377" t="s">
        <v>48887</v>
      </c>
      <c r="E3300" s="400">
        <v>18.8</v>
      </c>
    </row>
    <row r="3301" spans="1:5" ht="22.5" customHeight="1">
      <c r="A3301" s="377" t="s">
        <v>20732</v>
      </c>
      <c r="B3301" s="377"/>
      <c r="C3301" s="381" t="s">
        <v>49095</v>
      </c>
      <c r="D3301" s="377" t="s">
        <v>48887</v>
      </c>
      <c r="E3301" s="400">
        <v>19.68</v>
      </c>
    </row>
    <row r="3302" spans="1:5" ht="22.5" customHeight="1">
      <c r="A3302" s="377" t="s">
        <v>20736</v>
      </c>
      <c r="B3302" s="377"/>
      <c r="C3302" s="381" t="s">
        <v>49096</v>
      </c>
      <c r="D3302" s="377" t="s">
        <v>48887</v>
      </c>
      <c r="E3302" s="400">
        <v>27.33</v>
      </c>
    </row>
    <row r="3303" spans="1:5" ht="22.5" customHeight="1">
      <c r="A3303" s="377" t="s">
        <v>20801</v>
      </c>
      <c r="B3303" s="377"/>
      <c r="C3303" s="381" t="s">
        <v>49097</v>
      </c>
      <c r="D3303" s="377" t="s">
        <v>48887</v>
      </c>
      <c r="E3303" s="400">
        <v>14.71</v>
      </c>
    </row>
    <row r="3304" spans="1:5" ht="33.75" customHeight="1">
      <c r="A3304" s="411">
        <v>250</v>
      </c>
      <c r="B3304" s="399"/>
      <c r="C3304" s="382" t="s">
        <v>49098</v>
      </c>
      <c r="D3304" s="378"/>
      <c r="E3304" s="378"/>
    </row>
    <row r="3305" spans="1:5" ht="15.75" customHeight="1">
      <c r="A3305" s="377" t="s">
        <v>21201</v>
      </c>
      <c r="B3305" s="377"/>
      <c r="C3305" s="381" t="s">
        <v>49099</v>
      </c>
      <c r="D3305" s="377" t="s">
        <v>157</v>
      </c>
      <c r="E3305" s="401">
        <v>740.08</v>
      </c>
    </row>
    <row r="3306" spans="1:5" ht="15.75" customHeight="1">
      <c r="A3306" s="377" t="s">
        <v>21199</v>
      </c>
      <c r="B3306" s="377"/>
      <c r="C3306" s="381" t="s">
        <v>49100</v>
      </c>
      <c r="D3306" s="377" t="s">
        <v>157</v>
      </c>
      <c r="E3306" s="401">
        <v>760.64</v>
      </c>
    </row>
    <row r="3307" spans="1:5" ht="22.5" customHeight="1">
      <c r="A3307" s="377" t="s">
        <v>21202</v>
      </c>
      <c r="B3307" s="377"/>
      <c r="C3307" s="381" t="s">
        <v>49101</v>
      </c>
      <c r="D3307" s="377" t="s">
        <v>157</v>
      </c>
      <c r="E3307" s="402">
        <v>1069.01</v>
      </c>
    </row>
    <row r="3308" spans="1:5" ht="22.5" customHeight="1">
      <c r="A3308" s="377" t="s">
        <v>21200</v>
      </c>
      <c r="B3308" s="377"/>
      <c r="C3308" s="381" t="s">
        <v>49102</v>
      </c>
      <c r="D3308" s="377" t="s">
        <v>157</v>
      </c>
      <c r="E3308" s="402">
        <v>1151.24</v>
      </c>
    </row>
    <row r="3309" spans="1:5" ht="15.75" customHeight="1">
      <c r="A3309" s="377" t="s">
        <v>21046</v>
      </c>
      <c r="B3309" s="377"/>
      <c r="C3309" s="381" t="s">
        <v>49103</v>
      </c>
      <c r="D3309" s="377" t="s">
        <v>157</v>
      </c>
      <c r="E3309" s="402">
        <v>8510.48</v>
      </c>
    </row>
    <row r="3310" spans="1:5" ht="15.75" customHeight="1">
      <c r="A3310" s="377" t="s">
        <v>21045</v>
      </c>
      <c r="B3310" s="377"/>
      <c r="C3310" s="381" t="s">
        <v>49104</v>
      </c>
      <c r="D3310" s="377" t="s">
        <v>139</v>
      </c>
      <c r="E3310" s="402">
        <v>9793.23</v>
      </c>
    </row>
    <row r="3311" spans="1:5" ht="22.5" customHeight="1">
      <c r="A3311" s="377" t="s">
        <v>21048</v>
      </c>
      <c r="B3311" s="377"/>
      <c r="C3311" s="381" t="s">
        <v>49105</v>
      </c>
      <c r="D3311" s="377" t="s">
        <v>157</v>
      </c>
      <c r="E3311" s="402">
        <v>9526.48</v>
      </c>
    </row>
    <row r="3312" spans="1:5" ht="22.5" customHeight="1">
      <c r="A3312" s="377" t="s">
        <v>21047</v>
      </c>
      <c r="B3312" s="377"/>
      <c r="C3312" s="381" t="s">
        <v>49106</v>
      </c>
      <c r="D3312" s="377" t="s">
        <v>139</v>
      </c>
      <c r="E3312" s="403">
        <v>12191.9</v>
      </c>
    </row>
    <row r="3313" spans="1:5" ht="22.5" customHeight="1">
      <c r="A3313" s="377" t="s">
        <v>21050</v>
      </c>
      <c r="B3313" s="377"/>
      <c r="C3313" s="381" t="s">
        <v>49107</v>
      </c>
      <c r="D3313" s="377" t="s">
        <v>157</v>
      </c>
      <c r="E3313" s="403">
        <v>18563.68</v>
      </c>
    </row>
    <row r="3314" spans="1:5" ht="15.75" customHeight="1">
      <c r="A3314" s="377" t="s">
        <v>21049</v>
      </c>
      <c r="B3314" s="377"/>
      <c r="C3314" s="381" t="s">
        <v>49108</v>
      </c>
      <c r="D3314" s="377" t="s">
        <v>139</v>
      </c>
      <c r="E3314" s="403">
        <v>14669.73</v>
      </c>
    </row>
    <row r="3315" spans="1:5" ht="22.5" customHeight="1">
      <c r="A3315" s="377" t="s">
        <v>21054</v>
      </c>
      <c r="B3315" s="377"/>
      <c r="C3315" s="381" t="s">
        <v>49109</v>
      </c>
      <c r="D3315" s="377" t="s">
        <v>157</v>
      </c>
      <c r="E3315" s="403">
        <v>26450.93</v>
      </c>
    </row>
    <row r="3316" spans="1:5" ht="22.5" customHeight="1">
      <c r="A3316" s="377" t="s">
        <v>21053</v>
      </c>
      <c r="B3316" s="377"/>
      <c r="C3316" s="381" t="s">
        <v>49110</v>
      </c>
      <c r="D3316" s="377" t="s">
        <v>139</v>
      </c>
      <c r="E3316" s="403">
        <v>18887.23</v>
      </c>
    </row>
    <row r="3317" spans="1:5" ht="22.5" customHeight="1">
      <c r="A3317" s="377" t="s">
        <v>20976</v>
      </c>
      <c r="B3317" s="377"/>
      <c r="C3317" s="381" t="s">
        <v>49111</v>
      </c>
      <c r="D3317" s="377" t="s">
        <v>157</v>
      </c>
      <c r="E3317" s="402">
        <v>1626.12</v>
      </c>
    </row>
    <row r="3318" spans="1:5" ht="22.5" customHeight="1">
      <c r="A3318" s="377" t="s">
        <v>20975</v>
      </c>
      <c r="B3318" s="377"/>
      <c r="C3318" s="381" t="s">
        <v>49112</v>
      </c>
      <c r="D3318" s="377" t="s">
        <v>139</v>
      </c>
      <c r="E3318" s="402">
        <v>2350.0500000000002</v>
      </c>
    </row>
    <row r="3319" spans="1:5" ht="22.5" customHeight="1">
      <c r="A3319" s="377" t="s">
        <v>20978</v>
      </c>
      <c r="B3319" s="377"/>
      <c r="C3319" s="381" t="s">
        <v>49113</v>
      </c>
      <c r="D3319" s="377" t="s">
        <v>157</v>
      </c>
      <c r="E3319" s="402">
        <v>5759.92</v>
      </c>
    </row>
    <row r="3320" spans="1:5" ht="22.5" customHeight="1">
      <c r="A3320" s="377" t="s">
        <v>20977</v>
      </c>
      <c r="B3320" s="377"/>
      <c r="C3320" s="381" t="s">
        <v>49114</v>
      </c>
      <c r="D3320" s="377" t="s">
        <v>139</v>
      </c>
      <c r="E3320" s="402">
        <v>4926.3599999999997</v>
      </c>
    </row>
    <row r="3321" spans="1:5" ht="22.5" customHeight="1">
      <c r="A3321" s="377" t="s">
        <v>20980</v>
      </c>
      <c r="B3321" s="377"/>
      <c r="C3321" s="381" t="s">
        <v>49115</v>
      </c>
      <c r="D3321" s="377" t="s">
        <v>157</v>
      </c>
      <c r="E3321" s="402">
        <v>3901.04</v>
      </c>
    </row>
    <row r="3322" spans="1:5" ht="22.5" customHeight="1">
      <c r="A3322" s="377" t="s">
        <v>20979</v>
      </c>
      <c r="B3322" s="377"/>
      <c r="C3322" s="381" t="s">
        <v>49116</v>
      </c>
      <c r="D3322" s="377" t="s">
        <v>139</v>
      </c>
      <c r="E3322" s="402">
        <v>5397.13</v>
      </c>
    </row>
    <row r="3323" spans="1:5" ht="22.5" customHeight="1">
      <c r="A3323" s="377" t="s">
        <v>20982</v>
      </c>
      <c r="B3323" s="377"/>
      <c r="C3323" s="381" t="s">
        <v>49117</v>
      </c>
      <c r="D3323" s="377" t="s">
        <v>157</v>
      </c>
      <c r="E3323" s="402">
        <v>6328.7</v>
      </c>
    </row>
    <row r="3324" spans="1:5" ht="15.75" customHeight="1">
      <c r="A3324" s="377" t="s">
        <v>20981</v>
      </c>
      <c r="B3324" s="377"/>
      <c r="C3324" s="381" t="s">
        <v>49118</v>
      </c>
      <c r="D3324" s="377" t="s">
        <v>139</v>
      </c>
      <c r="E3324" s="402">
        <v>6296.68</v>
      </c>
    </row>
    <row r="3325" spans="1:5" ht="22.5" customHeight="1">
      <c r="A3325" s="377" t="s">
        <v>20984</v>
      </c>
      <c r="B3325" s="377"/>
      <c r="C3325" s="381" t="s">
        <v>49119</v>
      </c>
      <c r="D3325" s="377" t="s">
        <v>157</v>
      </c>
      <c r="E3325" s="402">
        <v>9393.3700000000008</v>
      </c>
    </row>
    <row r="3326" spans="1:5" ht="22.5" customHeight="1">
      <c r="A3326" s="377" t="s">
        <v>20983</v>
      </c>
      <c r="B3326" s="377"/>
      <c r="C3326" s="381" t="s">
        <v>49120</v>
      </c>
      <c r="D3326" s="377" t="s">
        <v>139</v>
      </c>
      <c r="E3326" s="402">
        <v>7270.58</v>
      </c>
    </row>
    <row r="3327" spans="1:5" ht="15.75" customHeight="1">
      <c r="A3327" s="377" t="s">
        <v>20986</v>
      </c>
      <c r="B3327" s="377"/>
      <c r="C3327" s="381" t="s">
        <v>49121</v>
      </c>
      <c r="D3327" s="377" t="s">
        <v>157</v>
      </c>
      <c r="E3327" s="403">
        <v>13394.71</v>
      </c>
    </row>
    <row r="3328" spans="1:5" ht="22.5" customHeight="1">
      <c r="A3328" s="377" t="s">
        <v>20985</v>
      </c>
      <c r="B3328" s="377"/>
      <c r="C3328" s="381" t="s">
        <v>49122</v>
      </c>
      <c r="D3328" s="377" t="s">
        <v>139</v>
      </c>
      <c r="E3328" s="402">
        <v>8404.44</v>
      </c>
    </row>
    <row r="3329" spans="1:5" ht="22.5" customHeight="1">
      <c r="A3329" s="377" t="s">
        <v>20988</v>
      </c>
      <c r="B3329" s="377"/>
      <c r="C3329" s="381" t="s">
        <v>49123</v>
      </c>
      <c r="D3329" s="377" t="s">
        <v>157</v>
      </c>
      <c r="E3329" s="402">
        <v>4331.4399999999996</v>
      </c>
    </row>
    <row r="3330" spans="1:5" ht="22.5" customHeight="1">
      <c r="A3330" s="377" t="s">
        <v>20987</v>
      </c>
      <c r="B3330" s="377"/>
      <c r="C3330" s="381" t="s">
        <v>49124</v>
      </c>
      <c r="D3330" s="377" t="s">
        <v>139</v>
      </c>
      <c r="E3330" s="402">
        <v>6865.22</v>
      </c>
    </row>
    <row r="3331" spans="1:5" ht="22.5" customHeight="1">
      <c r="A3331" s="377" t="s">
        <v>20990</v>
      </c>
      <c r="B3331" s="377"/>
      <c r="C3331" s="381" t="s">
        <v>49125</v>
      </c>
      <c r="D3331" s="377" t="s">
        <v>157</v>
      </c>
      <c r="E3331" s="402">
        <v>6794.37</v>
      </c>
    </row>
    <row r="3332" spans="1:5" ht="90" customHeight="1">
      <c r="A3332" s="377" t="s">
        <v>20989</v>
      </c>
      <c r="B3332" s="377"/>
      <c r="C3332" s="381" t="s">
        <v>49126</v>
      </c>
      <c r="D3332" s="377" t="s">
        <v>139</v>
      </c>
      <c r="E3332" s="402">
        <v>7730.95</v>
      </c>
    </row>
    <row r="3333" spans="1:5" ht="78.75" customHeight="1">
      <c r="A3333" s="377" t="s">
        <v>20992</v>
      </c>
      <c r="B3333" s="377"/>
      <c r="C3333" s="381" t="s">
        <v>49127</v>
      </c>
      <c r="D3333" s="377" t="s">
        <v>157</v>
      </c>
      <c r="E3333" s="403">
        <v>10150.73</v>
      </c>
    </row>
    <row r="3334" spans="1:5" ht="78.75" customHeight="1">
      <c r="A3334" s="377" t="s">
        <v>20991</v>
      </c>
      <c r="B3334" s="377"/>
      <c r="C3334" s="381" t="s">
        <v>49128</v>
      </c>
      <c r="D3334" s="377" t="s">
        <v>139</v>
      </c>
      <c r="E3334" s="402">
        <v>8789.7900000000009</v>
      </c>
    </row>
    <row r="3335" spans="1:5" ht="90" customHeight="1">
      <c r="A3335" s="377" t="s">
        <v>20994</v>
      </c>
      <c r="B3335" s="377"/>
      <c r="C3335" s="381" t="s">
        <v>49129</v>
      </c>
      <c r="D3335" s="377" t="s">
        <v>157</v>
      </c>
      <c r="E3335" s="403">
        <v>14210.22</v>
      </c>
    </row>
    <row r="3336" spans="1:5" ht="78.75" customHeight="1">
      <c r="A3336" s="377" t="s">
        <v>20993</v>
      </c>
      <c r="B3336" s="377"/>
      <c r="C3336" s="381" t="s">
        <v>49130</v>
      </c>
      <c r="D3336" s="377" t="s">
        <v>139</v>
      </c>
      <c r="E3336" s="402">
        <v>9858.3799999999992</v>
      </c>
    </row>
    <row r="3337" spans="1:5" ht="78.75" customHeight="1">
      <c r="A3337" s="377" t="s">
        <v>20996</v>
      </c>
      <c r="B3337" s="377"/>
      <c r="C3337" s="381" t="s">
        <v>49131</v>
      </c>
      <c r="D3337" s="377" t="s">
        <v>157</v>
      </c>
      <c r="E3337" s="402">
        <v>7432.95</v>
      </c>
    </row>
    <row r="3338" spans="1:5" ht="78.75" customHeight="1">
      <c r="A3338" s="377" t="s">
        <v>20995</v>
      </c>
      <c r="B3338" s="377"/>
      <c r="C3338" s="381" t="s">
        <v>49132</v>
      </c>
      <c r="D3338" s="377" t="s">
        <v>139</v>
      </c>
      <c r="E3338" s="402">
        <v>9478.7199999999993</v>
      </c>
    </row>
    <row r="3339" spans="1:5" ht="15.75" customHeight="1">
      <c r="A3339" s="377" t="s">
        <v>20998</v>
      </c>
      <c r="B3339" s="377"/>
      <c r="C3339" s="381" t="s">
        <v>49133</v>
      </c>
      <c r="D3339" s="377" t="s">
        <v>157</v>
      </c>
      <c r="E3339" s="403">
        <v>10817.13</v>
      </c>
    </row>
    <row r="3340" spans="1:5" ht="33.75" customHeight="1">
      <c r="A3340" s="377" t="s">
        <v>20997</v>
      </c>
      <c r="B3340" s="377"/>
      <c r="C3340" s="381" t="s">
        <v>49134</v>
      </c>
      <c r="D3340" s="377" t="s">
        <v>139</v>
      </c>
      <c r="E3340" s="403">
        <v>10436.950000000001</v>
      </c>
    </row>
    <row r="3341" spans="1:5" ht="22.5" customHeight="1">
      <c r="A3341" s="377" t="s">
        <v>21000</v>
      </c>
      <c r="B3341" s="377"/>
      <c r="C3341" s="381" t="s">
        <v>49135</v>
      </c>
      <c r="D3341" s="377" t="s">
        <v>157</v>
      </c>
      <c r="E3341" s="403">
        <v>15013.16</v>
      </c>
    </row>
    <row r="3342" spans="1:5" ht="22.5" customHeight="1">
      <c r="A3342" s="377" t="s">
        <v>20999</v>
      </c>
      <c r="B3342" s="377"/>
      <c r="C3342" s="381" t="s">
        <v>49136</v>
      </c>
      <c r="D3342" s="377" t="s">
        <v>139</v>
      </c>
      <c r="E3342" s="403">
        <v>11517.45</v>
      </c>
    </row>
    <row r="3343" spans="1:5" ht="22.5" customHeight="1">
      <c r="A3343" s="377" t="s">
        <v>21002</v>
      </c>
      <c r="B3343" s="377"/>
      <c r="C3343" s="381" t="s">
        <v>49137</v>
      </c>
      <c r="D3343" s="377" t="s">
        <v>157</v>
      </c>
      <c r="E3343" s="403">
        <v>20122.57</v>
      </c>
    </row>
    <row r="3344" spans="1:5" ht="22.5" customHeight="1">
      <c r="A3344" s="377" t="s">
        <v>21001</v>
      </c>
      <c r="B3344" s="377"/>
      <c r="C3344" s="381" t="s">
        <v>49138</v>
      </c>
      <c r="D3344" s="377" t="s">
        <v>139</v>
      </c>
      <c r="E3344" s="403">
        <v>12742.59</v>
      </c>
    </row>
    <row r="3345" spans="1:5" ht="22.5" customHeight="1">
      <c r="A3345" s="377" t="s">
        <v>21004</v>
      </c>
      <c r="B3345" s="377"/>
      <c r="C3345" s="381" t="s">
        <v>49139</v>
      </c>
      <c r="D3345" s="377" t="s">
        <v>157</v>
      </c>
      <c r="E3345" s="403">
        <v>15868.61</v>
      </c>
    </row>
    <row r="3346" spans="1:5" ht="45" customHeight="1">
      <c r="A3346" s="377" t="s">
        <v>21003</v>
      </c>
      <c r="B3346" s="377"/>
      <c r="C3346" s="381" t="s">
        <v>49140</v>
      </c>
      <c r="D3346" s="377" t="s">
        <v>139</v>
      </c>
      <c r="E3346" s="403">
        <v>13375.91</v>
      </c>
    </row>
    <row r="3347" spans="1:5" ht="22.5" customHeight="1">
      <c r="A3347" s="377" t="s">
        <v>21006</v>
      </c>
      <c r="B3347" s="377"/>
      <c r="C3347" s="381" t="s">
        <v>49141</v>
      </c>
      <c r="D3347" s="377" t="s">
        <v>157</v>
      </c>
      <c r="E3347" s="403">
        <v>21130.03</v>
      </c>
    </row>
    <row r="3348" spans="1:5" ht="22.5" customHeight="1">
      <c r="A3348" s="377" t="s">
        <v>21005</v>
      </c>
      <c r="B3348" s="377"/>
      <c r="C3348" s="381" t="s">
        <v>49142</v>
      </c>
      <c r="D3348" s="377" t="s">
        <v>139</v>
      </c>
      <c r="E3348" s="403">
        <v>14588.32</v>
      </c>
    </row>
    <row r="3349" spans="1:5" ht="22.5" customHeight="1">
      <c r="A3349" s="377" t="s">
        <v>21008</v>
      </c>
      <c r="B3349" s="377"/>
      <c r="C3349" s="381" t="s">
        <v>49143</v>
      </c>
      <c r="D3349" s="377" t="s">
        <v>157</v>
      </c>
      <c r="E3349" s="403">
        <v>28495.67</v>
      </c>
    </row>
    <row r="3350" spans="1:5" ht="22.5" customHeight="1">
      <c r="A3350" s="377" t="s">
        <v>21007</v>
      </c>
      <c r="B3350" s="377"/>
      <c r="C3350" s="381" t="s">
        <v>49144</v>
      </c>
      <c r="D3350" s="377" t="s">
        <v>139</v>
      </c>
      <c r="E3350" s="403">
        <v>18129.310000000001</v>
      </c>
    </row>
    <row r="3351" spans="1:5" ht="33.75" customHeight="1">
      <c r="A3351" s="377" t="s">
        <v>20858</v>
      </c>
      <c r="B3351" s="377"/>
      <c r="C3351" s="381" t="s">
        <v>49145</v>
      </c>
      <c r="D3351" s="377" t="s">
        <v>139</v>
      </c>
      <c r="E3351" s="401">
        <v>914.32</v>
      </c>
    </row>
    <row r="3352" spans="1:5" ht="33.75" customHeight="1">
      <c r="A3352" s="377" t="s">
        <v>20859</v>
      </c>
      <c r="B3352" s="377"/>
      <c r="C3352" s="381" t="s">
        <v>49146</v>
      </c>
      <c r="D3352" s="377" t="s">
        <v>139</v>
      </c>
      <c r="E3352" s="402">
        <v>1489.26</v>
      </c>
    </row>
    <row r="3353" spans="1:5" ht="33.75" customHeight="1">
      <c r="A3353" s="377" t="s">
        <v>20860</v>
      </c>
      <c r="B3353" s="377"/>
      <c r="C3353" s="381" t="s">
        <v>49147</v>
      </c>
      <c r="D3353" s="377" t="s">
        <v>139</v>
      </c>
      <c r="E3353" s="402">
        <v>2119.0300000000002</v>
      </c>
    </row>
    <row r="3354" spans="1:5" ht="33.75" customHeight="1">
      <c r="A3354" s="377" t="s">
        <v>20861</v>
      </c>
      <c r="B3354" s="377"/>
      <c r="C3354" s="381" t="s">
        <v>49148</v>
      </c>
      <c r="D3354" s="377" t="s">
        <v>139</v>
      </c>
      <c r="E3354" s="402">
        <v>3007.38</v>
      </c>
    </row>
    <row r="3355" spans="1:5" ht="45" customHeight="1">
      <c r="A3355" s="377" t="s">
        <v>20862</v>
      </c>
      <c r="B3355" s="377"/>
      <c r="C3355" s="381" t="s">
        <v>49149</v>
      </c>
      <c r="D3355" s="377" t="s">
        <v>139</v>
      </c>
      <c r="E3355" s="402">
        <v>4711.17</v>
      </c>
    </row>
    <row r="3356" spans="1:5" ht="45" customHeight="1">
      <c r="A3356" s="377" t="s">
        <v>20868</v>
      </c>
      <c r="B3356" s="377"/>
      <c r="C3356" s="381" t="s">
        <v>49150</v>
      </c>
      <c r="D3356" s="377" t="s">
        <v>157</v>
      </c>
      <c r="E3356" s="402">
        <v>1711.14</v>
      </c>
    </row>
    <row r="3357" spans="1:5" ht="45" customHeight="1">
      <c r="A3357" s="377" t="s">
        <v>20869</v>
      </c>
      <c r="B3357" s="377"/>
      <c r="C3357" s="381" t="s">
        <v>49151</v>
      </c>
      <c r="D3357" s="377" t="s">
        <v>157</v>
      </c>
      <c r="E3357" s="402">
        <v>2806.09</v>
      </c>
    </row>
    <row r="3358" spans="1:5" ht="33.75" customHeight="1">
      <c r="A3358" s="377" t="s">
        <v>20870</v>
      </c>
      <c r="B3358" s="377"/>
      <c r="C3358" s="381" t="s">
        <v>49152</v>
      </c>
      <c r="D3358" s="377" t="s">
        <v>157</v>
      </c>
      <c r="E3358" s="402">
        <v>4249.28</v>
      </c>
    </row>
    <row r="3359" spans="1:5" ht="33.75" customHeight="1">
      <c r="A3359" s="377" t="s">
        <v>20871</v>
      </c>
      <c r="B3359" s="377"/>
      <c r="C3359" s="381" t="s">
        <v>49153</v>
      </c>
      <c r="D3359" s="377" t="s">
        <v>157</v>
      </c>
      <c r="E3359" s="402">
        <v>6238.38</v>
      </c>
    </row>
    <row r="3360" spans="1:5" ht="33.75" customHeight="1">
      <c r="A3360" s="377" t="s">
        <v>20872</v>
      </c>
      <c r="B3360" s="377"/>
      <c r="C3360" s="381" t="s">
        <v>49154</v>
      </c>
      <c r="D3360" s="377" t="s">
        <v>157</v>
      </c>
      <c r="E3360" s="403">
        <v>11217.05</v>
      </c>
    </row>
    <row r="3361" spans="1:5" ht="33.75" customHeight="1">
      <c r="A3361" s="377" t="s">
        <v>20853</v>
      </c>
      <c r="B3361" s="377"/>
      <c r="C3361" s="381" t="s">
        <v>49155</v>
      </c>
      <c r="D3361" s="377" t="s">
        <v>139</v>
      </c>
      <c r="E3361" s="401">
        <v>838.32</v>
      </c>
    </row>
    <row r="3362" spans="1:5" ht="33.75" customHeight="1">
      <c r="A3362" s="377" t="s">
        <v>20854</v>
      </c>
      <c r="B3362" s="377"/>
      <c r="C3362" s="381" t="s">
        <v>49156</v>
      </c>
      <c r="D3362" s="377" t="s">
        <v>139</v>
      </c>
      <c r="E3362" s="402">
        <v>1359.26</v>
      </c>
    </row>
    <row r="3363" spans="1:5" ht="33.75" customHeight="1">
      <c r="A3363" s="377" t="s">
        <v>20855</v>
      </c>
      <c r="B3363" s="377"/>
      <c r="C3363" s="381" t="s">
        <v>49157</v>
      </c>
      <c r="D3363" s="377" t="s">
        <v>139</v>
      </c>
      <c r="E3363" s="402">
        <v>1947.03</v>
      </c>
    </row>
    <row r="3364" spans="1:5" ht="45" customHeight="1">
      <c r="A3364" s="377" t="s">
        <v>20856</v>
      </c>
      <c r="B3364" s="377"/>
      <c r="C3364" s="381" t="s">
        <v>49158</v>
      </c>
      <c r="D3364" s="377" t="s">
        <v>139</v>
      </c>
      <c r="E3364" s="402">
        <v>2743.38</v>
      </c>
    </row>
    <row r="3365" spans="1:5" ht="45" customHeight="1">
      <c r="A3365" s="377" t="s">
        <v>20857</v>
      </c>
      <c r="B3365" s="377"/>
      <c r="C3365" s="381" t="s">
        <v>49159</v>
      </c>
      <c r="D3365" s="377" t="s">
        <v>139</v>
      </c>
      <c r="E3365" s="402">
        <v>4279.17</v>
      </c>
    </row>
    <row r="3366" spans="1:5" ht="45" customHeight="1">
      <c r="A3366" s="377" t="s">
        <v>20863</v>
      </c>
      <c r="B3366" s="377"/>
      <c r="C3366" s="381" t="s">
        <v>49160</v>
      </c>
      <c r="D3366" s="377" t="s">
        <v>139</v>
      </c>
      <c r="E3366" s="402">
        <v>1030.32</v>
      </c>
    </row>
    <row r="3367" spans="1:5" ht="56.25" customHeight="1">
      <c r="A3367" s="377" t="s">
        <v>20864</v>
      </c>
      <c r="B3367" s="377"/>
      <c r="C3367" s="381" t="s">
        <v>49161</v>
      </c>
      <c r="D3367" s="377" t="s">
        <v>139</v>
      </c>
      <c r="E3367" s="402">
        <v>1685.26</v>
      </c>
    </row>
    <row r="3368" spans="1:5" ht="45" customHeight="1">
      <c r="A3368" s="377" t="s">
        <v>20865</v>
      </c>
      <c r="B3368" s="377"/>
      <c r="C3368" s="381" t="s">
        <v>49162</v>
      </c>
      <c r="D3368" s="377" t="s">
        <v>139</v>
      </c>
      <c r="E3368" s="402">
        <v>2377.0300000000002</v>
      </c>
    </row>
    <row r="3369" spans="1:5" ht="45" customHeight="1">
      <c r="A3369" s="377" t="s">
        <v>20866</v>
      </c>
      <c r="B3369" s="377"/>
      <c r="C3369" s="381" t="s">
        <v>49163</v>
      </c>
      <c r="D3369" s="377" t="s">
        <v>139</v>
      </c>
      <c r="E3369" s="402">
        <v>3403.38</v>
      </c>
    </row>
    <row r="3370" spans="1:5" ht="22.5" customHeight="1">
      <c r="A3370" s="377" t="s">
        <v>20867</v>
      </c>
      <c r="B3370" s="377"/>
      <c r="C3370" s="381" t="s">
        <v>49164</v>
      </c>
      <c r="D3370" s="377" t="s">
        <v>139</v>
      </c>
      <c r="E3370" s="402">
        <v>5357.17</v>
      </c>
    </row>
    <row r="3371" spans="1:5" ht="22.5" customHeight="1">
      <c r="A3371" s="377" t="s">
        <v>21028</v>
      </c>
      <c r="B3371" s="377"/>
      <c r="C3371" s="381" t="s">
        <v>49165</v>
      </c>
      <c r="D3371" s="377" t="s">
        <v>157</v>
      </c>
      <c r="E3371" s="402">
        <v>4078.78</v>
      </c>
    </row>
    <row r="3372" spans="1:5" ht="15.75" customHeight="1">
      <c r="A3372" s="377" t="s">
        <v>21027</v>
      </c>
      <c r="B3372" s="377"/>
      <c r="C3372" s="381" t="s">
        <v>49166</v>
      </c>
      <c r="D3372" s="377" t="s">
        <v>139</v>
      </c>
      <c r="E3372" s="402">
        <v>3153.56</v>
      </c>
    </row>
    <row r="3373" spans="1:5" ht="33.75" customHeight="1">
      <c r="A3373" s="377" t="s">
        <v>21030</v>
      </c>
      <c r="B3373" s="377"/>
      <c r="C3373" s="381" t="s">
        <v>49167</v>
      </c>
      <c r="D3373" s="377" t="s">
        <v>157</v>
      </c>
      <c r="E3373" s="402">
        <v>4797.18</v>
      </c>
    </row>
    <row r="3374" spans="1:5" ht="33.75" customHeight="1">
      <c r="A3374" s="377" t="s">
        <v>21029</v>
      </c>
      <c r="B3374" s="377"/>
      <c r="C3374" s="381" t="s">
        <v>49168</v>
      </c>
      <c r="D3374" s="377" t="s">
        <v>139</v>
      </c>
      <c r="E3374" s="402">
        <v>4177.33</v>
      </c>
    </row>
    <row r="3375" spans="1:5" ht="33.75" customHeight="1">
      <c r="A3375" s="377" t="s">
        <v>21032</v>
      </c>
      <c r="B3375" s="377"/>
      <c r="C3375" s="381" t="s">
        <v>49169</v>
      </c>
      <c r="D3375" s="377" t="s">
        <v>157</v>
      </c>
      <c r="E3375" s="402">
        <v>7554.55</v>
      </c>
    </row>
    <row r="3376" spans="1:5" ht="33.75" customHeight="1">
      <c r="A3376" s="377" t="s">
        <v>21031</v>
      </c>
      <c r="B3376" s="377"/>
      <c r="C3376" s="381" t="s">
        <v>49170</v>
      </c>
      <c r="D3376" s="377" t="s">
        <v>139</v>
      </c>
      <c r="E3376" s="402">
        <v>4910.99</v>
      </c>
    </row>
    <row r="3377" spans="1:5" ht="33.75" customHeight="1">
      <c r="A3377" s="377" t="s">
        <v>21034</v>
      </c>
      <c r="B3377" s="377"/>
      <c r="C3377" s="381" t="s">
        <v>49171</v>
      </c>
      <c r="D3377" s="377" t="s">
        <v>157</v>
      </c>
      <c r="E3377" s="403">
        <v>11153.31</v>
      </c>
    </row>
    <row r="3378" spans="1:5" ht="33.75" customHeight="1">
      <c r="A3378" s="377" t="s">
        <v>21033</v>
      </c>
      <c r="B3378" s="377"/>
      <c r="C3378" s="381" t="s">
        <v>49172</v>
      </c>
      <c r="D3378" s="377" t="s">
        <v>139</v>
      </c>
      <c r="E3378" s="402">
        <v>5715.1</v>
      </c>
    </row>
    <row r="3379" spans="1:5" ht="33.75" customHeight="1">
      <c r="A3379" s="377" t="s">
        <v>21036</v>
      </c>
      <c r="B3379" s="377"/>
      <c r="C3379" s="381" t="s">
        <v>49173</v>
      </c>
      <c r="D3379" s="377" t="s">
        <v>157</v>
      </c>
      <c r="E3379" s="403">
        <v>15603.28</v>
      </c>
    </row>
    <row r="3380" spans="1:5" ht="56.25" customHeight="1">
      <c r="A3380" s="377" t="s">
        <v>21035</v>
      </c>
      <c r="B3380" s="377"/>
      <c r="C3380" s="381" t="s">
        <v>49174</v>
      </c>
      <c r="D3380" s="377" t="s">
        <v>139</v>
      </c>
      <c r="E3380" s="402">
        <v>6620.33</v>
      </c>
    </row>
    <row r="3381" spans="1:5" ht="56.25" customHeight="1">
      <c r="A3381" s="377" t="s">
        <v>21038</v>
      </c>
      <c r="B3381" s="377"/>
      <c r="C3381" s="381" t="s">
        <v>49175</v>
      </c>
      <c r="D3381" s="377" t="s">
        <v>157</v>
      </c>
      <c r="E3381" s="402">
        <v>8510.48</v>
      </c>
    </row>
    <row r="3382" spans="1:5" ht="56.25" customHeight="1">
      <c r="A3382" s="377" t="s">
        <v>21037</v>
      </c>
      <c r="B3382" s="377"/>
      <c r="C3382" s="381" t="s">
        <v>49176</v>
      </c>
      <c r="D3382" s="377" t="s">
        <v>139</v>
      </c>
      <c r="E3382" s="402">
        <v>6103.64</v>
      </c>
    </row>
    <row r="3383" spans="1:5" ht="33.75" customHeight="1">
      <c r="A3383" s="377" t="s">
        <v>21039</v>
      </c>
      <c r="B3383" s="377"/>
      <c r="C3383" s="381" t="s">
        <v>49177</v>
      </c>
      <c r="D3383" s="377" t="s">
        <v>139</v>
      </c>
      <c r="E3383" s="402">
        <v>6965.56</v>
      </c>
    </row>
    <row r="3384" spans="1:5" ht="33.75" customHeight="1">
      <c r="A3384" s="377" t="s">
        <v>21042</v>
      </c>
      <c r="B3384" s="377"/>
      <c r="C3384" s="381" t="s">
        <v>49178</v>
      </c>
      <c r="D3384" s="377" t="s">
        <v>157</v>
      </c>
      <c r="E3384" s="403">
        <v>13453.22</v>
      </c>
    </row>
    <row r="3385" spans="1:5" ht="90" customHeight="1">
      <c r="A3385" s="377" t="s">
        <v>21041</v>
      </c>
      <c r="B3385" s="377"/>
      <c r="C3385" s="381" t="s">
        <v>49179</v>
      </c>
      <c r="D3385" s="377" t="s">
        <v>139</v>
      </c>
      <c r="E3385" s="402">
        <v>8367.56</v>
      </c>
    </row>
    <row r="3386" spans="1:5" ht="45" customHeight="1">
      <c r="A3386" s="377" t="s">
        <v>21044</v>
      </c>
      <c r="B3386" s="377"/>
      <c r="C3386" s="381" t="s">
        <v>49180</v>
      </c>
      <c r="D3386" s="377" t="s">
        <v>157</v>
      </c>
      <c r="E3386" s="403">
        <v>18563.68</v>
      </c>
    </row>
    <row r="3387" spans="1:5" ht="45" customHeight="1">
      <c r="A3387" s="377" t="s">
        <v>21043</v>
      </c>
      <c r="B3387" s="377"/>
      <c r="C3387" s="381" t="s">
        <v>49181</v>
      </c>
      <c r="D3387" s="377" t="s">
        <v>139</v>
      </c>
      <c r="E3387" s="402">
        <v>9357.5</v>
      </c>
    </row>
    <row r="3388" spans="1:5" ht="45" customHeight="1">
      <c r="A3388" s="377" t="s">
        <v>20930</v>
      </c>
      <c r="B3388" s="377"/>
      <c r="C3388" s="381" t="s">
        <v>49182</v>
      </c>
      <c r="D3388" s="377" t="s">
        <v>157</v>
      </c>
      <c r="E3388" s="402">
        <v>1626.12</v>
      </c>
    </row>
    <row r="3389" spans="1:5" ht="45" customHeight="1">
      <c r="A3389" s="377" t="s">
        <v>20929</v>
      </c>
      <c r="B3389" s="377"/>
      <c r="C3389" s="381" t="s">
        <v>49183</v>
      </c>
      <c r="D3389" s="377" t="s">
        <v>139</v>
      </c>
      <c r="E3389" s="402">
        <v>1483.77</v>
      </c>
    </row>
    <row r="3390" spans="1:5" ht="45" customHeight="1">
      <c r="A3390" s="377" t="s">
        <v>20932</v>
      </c>
      <c r="B3390" s="377"/>
      <c r="C3390" s="381" t="s">
        <v>49184</v>
      </c>
      <c r="D3390" s="377" t="s">
        <v>157</v>
      </c>
      <c r="E3390" s="402">
        <v>3110.18</v>
      </c>
    </row>
    <row r="3391" spans="1:5" ht="33.75" customHeight="1">
      <c r="A3391" s="377" t="s">
        <v>20931</v>
      </c>
      <c r="B3391" s="377"/>
      <c r="C3391" s="381" t="s">
        <v>49185</v>
      </c>
      <c r="D3391" s="377" t="s">
        <v>139</v>
      </c>
      <c r="E3391" s="402">
        <v>1987.8</v>
      </c>
    </row>
    <row r="3392" spans="1:5" ht="33.75" customHeight="1">
      <c r="A3392" s="377" t="s">
        <v>20934</v>
      </c>
      <c r="B3392" s="377"/>
      <c r="C3392" s="381" t="s">
        <v>49186</v>
      </c>
      <c r="D3392" s="377" t="s">
        <v>157</v>
      </c>
      <c r="E3392" s="402">
        <v>5343.85</v>
      </c>
    </row>
    <row r="3393" spans="1:5" ht="33.75" customHeight="1">
      <c r="A3393" s="377" t="s">
        <v>20933</v>
      </c>
      <c r="B3393" s="377"/>
      <c r="C3393" s="381" t="s">
        <v>49187</v>
      </c>
      <c r="D3393" s="377" t="s">
        <v>139</v>
      </c>
      <c r="E3393" s="402">
        <v>2609.9299999999998</v>
      </c>
    </row>
    <row r="3394" spans="1:5" ht="33.75" customHeight="1">
      <c r="A3394" s="377" t="s">
        <v>20936</v>
      </c>
      <c r="B3394" s="377"/>
      <c r="C3394" s="381" t="s">
        <v>49188</v>
      </c>
      <c r="D3394" s="377" t="s">
        <v>157</v>
      </c>
      <c r="E3394" s="402">
        <v>1875.33</v>
      </c>
    </row>
    <row r="3395" spans="1:5" ht="33.75" customHeight="1">
      <c r="A3395" s="377" t="s">
        <v>20935</v>
      </c>
      <c r="B3395" s="377"/>
      <c r="C3395" s="381" t="s">
        <v>49189</v>
      </c>
      <c r="D3395" s="377" t="s">
        <v>139</v>
      </c>
      <c r="E3395" s="402">
        <v>2071.2199999999998</v>
      </c>
    </row>
    <row r="3396" spans="1:5" ht="33.75" customHeight="1">
      <c r="A3396" s="377" t="s">
        <v>20938</v>
      </c>
      <c r="B3396" s="377"/>
      <c r="C3396" s="381" t="s">
        <v>49190</v>
      </c>
      <c r="D3396" s="377" t="s">
        <v>157</v>
      </c>
      <c r="E3396" s="402">
        <v>3497.33</v>
      </c>
    </row>
    <row r="3397" spans="1:5" ht="45" customHeight="1">
      <c r="A3397" s="377" t="s">
        <v>20937</v>
      </c>
      <c r="B3397" s="377"/>
      <c r="C3397" s="381" t="s">
        <v>49191</v>
      </c>
      <c r="D3397" s="377" t="s">
        <v>139</v>
      </c>
      <c r="E3397" s="402">
        <v>2600.44</v>
      </c>
    </row>
    <row r="3398" spans="1:5" ht="45" customHeight="1">
      <c r="A3398" s="377" t="s">
        <v>20940</v>
      </c>
      <c r="B3398" s="377"/>
      <c r="C3398" s="381" t="s">
        <v>49192</v>
      </c>
      <c r="D3398" s="377" t="s">
        <v>157</v>
      </c>
      <c r="E3398" s="402">
        <v>5759.92</v>
      </c>
    </row>
    <row r="3399" spans="1:5" ht="45" customHeight="1">
      <c r="A3399" s="377" t="s">
        <v>20939</v>
      </c>
      <c r="B3399" s="377"/>
      <c r="C3399" s="381" t="s">
        <v>49193</v>
      </c>
      <c r="D3399" s="377" t="s">
        <v>139</v>
      </c>
      <c r="E3399" s="402">
        <v>3226.34</v>
      </c>
    </row>
    <row r="3400" spans="1:5" ht="45" customHeight="1">
      <c r="A3400" s="377" t="s">
        <v>20942</v>
      </c>
      <c r="B3400" s="377"/>
      <c r="C3400" s="381" t="s">
        <v>49194</v>
      </c>
      <c r="D3400" s="377" t="s">
        <v>157</v>
      </c>
      <c r="E3400" s="402">
        <v>2141.94</v>
      </c>
    </row>
    <row r="3401" spans="1:5" ht="45" customHeight="1">
      <c r="A3401" s="377" t="s">
        <v>20941</v>
      </c>
      <c r="B3401" s="377"/>
      <c r="C3401" s="381" t="s">
        <v>49195</v>
      </c>
      <c r="D3401" s="377" t="s">
        <v>139</v>
      </c>
      <c r="E3401" s="402">
        <v>2756.55</v>
      </c>
    </row>
    <row r="3402" spans="1:5" ht="45" customHeight="1">
      <c r="A3402" s="377" t="s">
        <v>20944</v>
      </c>
      <c r="B3402" s="377"/>
      <c r="C3402" s="381" t="s">
        <v>49196</v>
      </c>
      <c r="D3402" s="377" t="s">
        <v>157</v>
      </c>
      <c r="E3402" s="402">
        <v>3901.04</v>
      </c>
    </row>
    <row r="3403" spans="1:5" ht="33.75" customHeight="1">
      <c r="A3403" s="377" t="s">
        <v>20943</v>
      </c>
      <c r="B3403" s="377"/>
      <c r="C3403" s="381" t="s">
        <v>49197</v>
      </c>
      <c r="D3403" s="377" t="s">
        <v>139</v>
      </c>
      <c r="E3403" s="402">
        <v>3316.72</v>
      </c>
    </row>
    <row r="3404" spans="1:5" ht="33.75" customHeight="1">
      <c r="A3404" s="377" t="s">
        <v>20946</v>
      </c>
      <c r="B3404" s="377"/>
      <c r="C3404" s="381" t="s">
        <v>49198</v>
      </c>
      <c r="D3404" s="377" t="s">
        <v>157</v>
      </c>
      <c r="E3404" s="402">
        <v>6328.7</v>
      </c>
    </row>
    <row r="3405" spans="1:5" ht="33.75" customHeight="1">
      <c r="A3405" s="377" t="s">
        <v>20945</v>
      </c>
      <c r="B3405" s="377"/>
      <c r="C3405" s="381" t="s">
        <v>49199</v>
      </c>
      <c r="D3405" s="377" t="s">
        <v>139</v>
      </c>
      <c r="E3405" s="402">
        <v>3955.15</v>
      </c>
    </row>
    <row r="3406" spans="1:5" ht="33.75" customHeight="1">
      <c r="A3406" s="377" t="s">
        <v>20948</v>
      </c>
      <c r="B3406" s="377"/>
      <c r="C3406" s="381" t="s">
        <v>49200</v>
      </c>
      <c r="D3406" s="377" t="s">
        <v>157</v>
      </c>
      <c r="E3406" s="402">
        <v>9393.3700000000008</v>
      </c>
    </row>
    <row r="3407" spans="1:5" ht="33.75" customHeight="1">
      <c r="A3407" s="377" t="s">
        <v>20947</v>
      </c>
      <c r="B3407" s="377"/>
      <c r="C3407" s="381" t="s">
        <v>49201</v>
      </c>
      <c r="D3407" s="377" t="s">
        <v>139</v>
      </c>
      <c r="E3407" s="402">
        <v>4653.2</v>
      </c>
    </row>
    <row r="3408" spans="1:5" ht="33.75" customHeight="1">
      <c r="A3408" s="377" t="s">
        <v>20950</v>
      </c>
      <c r="B3408" s="377"/>
      <c r="C3408" s="381" t="s">
        <v>49202</v>
      </c>
      <c r="D3408" s="377" t="s">
        <v>157</v>
      </c>
      <c r="E3408" s="403">
        <v>13394.71</v>
      </c>
    </row>
    <row r="3409" spans="1:5" ht="45" customHeight="1">
      <c r="A3409" s="377" t="s">
        <v>20949</v>
      </c>
      <c r="B3409" s="377"/>
      <c r="C3409" s="381" t="s">
        <v>49203</v>
      </c>
      <c r="D3409" s="377" t="s">
        <v>139</v>
      </c>
      <c r="E3409" s="402">
        <v>5461.85</v>
      </c>
    </row>
    <row r="3410" spans="1:5" ht="45" customHeight="1">
      <c r="A3410" s="377" t="s">
        <v>20952</v>
      </c>
      <c r="B3410" s="377"/>
      <c r="C3410" s="381" t="s">
        <v>49204</v>
      </c>
      <c r="D3410" s="377" t="s">
        <v>157</v>
      </c>
      <c r="E3410" s="402">
        <v>6794.37</v>
      </c>
    </row>
    <row r="3411" spans="1:5" ht="45" customHeight="1">
      <c r="A3411" s="377" t="s">
        <v>20951</v>
      </c>
      <c r="B3411" s="377"/>
      <c r="C3411" s="381" t="s">
        <v>49205</v>
      </c>
      <c r="D3411" s="377" t="s">
        <v>139</v>
      </c>
      <c r="E3411" s="402">
        <v>4768.17</v>
      </c>
    </row>
    <row r="3412" spans="1:5" ht="45" customHeight="1">
      <c r="A3412" s="377" t="s">
        <v>20954</v>
      </c>
      <c r="B3412" s="377"/>
      <c r="C3412" s="381" t="s">
        <v>49206</v>
      </c>
      <c r="D3412" s="377" t="s">
        <v>157</v>
      </c>
      <c r="E3412" s="403">
        <v>10150.73</v>
      </c>
    </row>
    <row r="3413" spans="1:5" ht="45" customHeight="1">
      <c r="A3413" s="377" t="s">
        <v>20953</v>
      </c>
      <c r="B3413" s="377"/>
      <c r="C3413" s="381" t="s">
        <v>49207</v>
      </c>
      <c r="D3413" s="377" t="s">
        <v>139</v>
      </c>
      <c r="E3413" s="402">
        <v>5532.53</v>
      </c>
    </row>
    <row r="3414" spans="1:5" ht="33.75" customHeight="1">
      <c r="A3414" s="377" t="s">
        <v>20956</v>
      </c>
      <c r="B3414" s="377"/>
      <c r="C3414" s="381" t="s">
        <v>49208</v>
      </c>
      <c r="D3414" s="377" t="s">
        <v>157</v>
      </c>
      <c r="E3414" s="403">
        <v>14210.22</v>
      </c>
    </row>
    <row r="3415" spans="1:5" ht="33.75" customHeight="1">
      <c r="A3415" s="377" t="s">
        <v>20955</v>
      </c>
      <c r="B3415" s="377"/>
      <c r="C3415" s="381" t="s">
        <v>49209</v>
      </c>
      <c r="D3415" s="377" t="s">
        <v>139</v>
      </c>
      <c r="E3415" s="402">
        <v>6309.92</v>
      </c>
    </row>
    <row r="3416" spans="1:5" ht="15.75" customHeight="1">
      <c r="A3416" s="377" t="s">
        <v>20958</v>
      </c>
      <c r="B3416" s="377"/>
      <c r="C3416" s="381" t="s">
        <v>49210</v>
      </c>
      <c r="D3416" s="377" t="s">
        <v>157</v>
      </c>
      <c r="E3416" s="402">
        <v>4695.1899999999996</v>
      </c>
    </row>
    <row r="3417" spans="1:5" ht="56.25" customHeight="1">
      <c r="A3417" s="377" t="s">
        <v>20957</v>
      </c>
      <c r="B3417" s="377"/>
      <c r="C3417" s="381" t="s">
        <v>49211</v>
      </c>
      <c r="D3417" s="377" t="s">
        <v>139</v>
      </c>
      <c r="E3417" s="402">
        <v>5106.88</v>
      </c>
    </row>
    <row r="3418" spans="1:5" ht="67.5" customHeight="1">
      <c r="A3418" s="377" t="s">
        <v>20960</v>
      </c>
      <c r="B3418" s="377"/>
      <c r="C3418" s="381" t="s">
        <v>49212</v>
      </c>
      <c r="D3418" s="377" t="s">
        <v>157</v>
      </c>
      <c r="E3418" s="402">
        <v>7432.95</v>
      </c>
    </row>
    <row r="3419" spans="1:5" ht="15.75" customHeight="1">
      <c r="A3419" s="377" t="s">
        <v>20959</v>
      </c>
      <c r="B3419" s="377"/>
      <c r="C3419" s="381" t="s">
        <v>49213</v>
      </c>
      <c r="D3419" s="377" t="s">
        <v>139</v>
      </c>
      <c r="E3419" s="402">
        <v>5796.71</v>
      </c>
    </row>
    <row r="3420" spans="1:5" ht="45" customHeight="1">
      <c r="A3420" s="377" t="s">
        <v>20962</v>
      </c>
      <c r="B3420" s="377"/>
      <c r="C3420" s="381" t="s">
        <v>49214</v>
      </c>
      <c r="D3420" s="377" t="s">
        <v>157</v>
      </c>
      <c r="E3420" s="403">
        <v>10817.13</v>
      </c>
    </row>
    <row r="3421" spans="1:5" ht="45" customHeight="1">
      <c r="A3421" s="377" t="s">
        <v>20961</v>
      </c>
      <c r="B3421" s="377"/>
      <c r="C3421" s="381" t="s">
        <v>49215</v>
      </c>
      <c r="D3421" s="377" t="s">
        <v>139</v>
      </c>
      <c r="E3421" s="402">
        <v>6501.56</v>
      </c>
    </row>
    <row r="3422" spans="1:5" ht="45" customHeight="1">
      <c r="A3422" s="377" t="s">
        <v>20964</v>
      </c>
      <c r="B3422" s="377"/>
      <c r="C3422" s="381" t="s">
        <v>49216</v>
      </c>
      <c r="D3422" s="377" t="s">
        <v>157</v>
      </c>
      <c r="E3422" s="403">
        <v>15013.16</v>
      </c>
    </row>
    <row r="3423" spans="1:5" ht="45" customHeight="1">
      <c r="A3423" s="377" t="s">
        <v>20963</v>
      </c>
      <c r="B3423" s="377"/>
      <c r="C3423" s="381" t="s">
        <v>49217</v>
      </c>
      <c r="D3423" s="377" t="s">
        <v>139</v>
      </c>
      <c r="E3423" s="402">
        <v>7304.1</v>
      </c>
    </row>
    <row r="3424" spans="1:5" ht="15.75" customHeight="1">
      <c r="A3424" s="377" t="s">
        <v>20966</v>
      </c>
      <c r="B3424" s="377"/>
      <c r="C3424" s="381" t="s">
        <v>49218</v>
      </c>
      <c r="D3424" s="377" t="s">
        <v>157</v>
      </c>
      <c r="E3424" s="403">
        <v>20122.57</v>
      </c>
    </row>
    <row r="3425" spans="1:5" ht="22.5" customHeight="1">
      <c r="A3425" s="377" t="s">
        <v>20965</v>
      </c>
      <c r="B3425" s="377"/>
      <c r="C3425" s="381" t="s">
        <v>49219</v>
      </c>
      <c r="D3425" s="377" t="s">
        <v>139</v>
      </c>
      <c r="E3425" s="402">
        <v>8178.07</v>
      </c>
    </row>
    <row r="3426" spans="1:5" ht="22.5" customHeight="1">
      <c r="A3426" s="377" t="s">
        <v>20968</v>
      </c>
      <c r="B3426" s="377"/>
      <c r="C3426" s="381" t="s">
        <v>49220</v>
      </c>
      <c r="D3426" s="377" t="s">
        <v>157</v>
      </c>
      <c r="E3426" s="403">
        <v>11479.07</v>
      </c>
    </row>
    <row r="3427" spans="1:5" ht="33.75" customHeight="1">
      <c r="A3427" s="377" t="s">
        <v>20967</v>
      </c>
      <c r="B3427" s="377"/>
      <c r="C3427" s="381" t="s">
        <v>49221</v>
      </c>
      <c r="D3427" s="377" t="s">
        <v>139</v>
      </c>
      <c r="E3427" s="402">
        <v>7592.81</v>
      </c>
    </row>
    <row r="3428" spans="1:5" ht="22.5" customHeight="1">
      <c r="A3428" s="377" t="s">
        <v>20970</v>
      </c>
      <c r="B3428" s="377"/>
      <c r="C3428" s="381" t="s">
        <v>49222</v>
      </c>
      <c r="D3428" s="377" t="s">
        <v>157</v>
      </c>
      <c r="E3428" s="403">
        <v>15868.61</v>
      </c>
    </row>
    <row r="3429" spans="1:5" ht="45" customHeight="1">
      <c r="A3429" s="377" t="s">
        <v>20969</v>
      </c>
      <c r="B3429" s="377"/>
      <c r="C3429" s="381" t="s">
        <v>49223</v>
      </c>
      <c r="D3429" s="377" t="s">
        <v>139</v>
      </c>
      <c r="E3429" s="402">
        <v>8392.5400000000009</v>
      </c>
    </row>
    <row r="3430" spans="1:5" ht="22.5" customHeight="1">
      <c r="A3430" s="377" t="s">
        <v>20972</v>
      </c>
      <c r="B3430" s="377"/>
      <c r="C3430" s="381" t="s">
        <v>49224</v>
      </c>
      <c r="D3430" s="377" t="s">
        <v>157</v>
      </c>
      <c r="E3430" s="403">
        <v>21130.03</v>
      </c>
    </row>
    <row r="3431" spans="1:5" ht="22.5" customHeight="1">
      <c r="A3431" s="377" t="s">
        <v>20971</v>
      </c>
      <c r="B3431" s="377"/>
      <c r="C3431" s="381" t="s">
        <v>49225</v>
      </c>
      <c r="D3431" s="377" t="s">
        <v>139</v>
      </c>
      <c r="E3431" s="402">
        <v>9280.93</v>
      </c>
    </row>
    <row r="3432" spans="1:5" ht="22.5" customHeight="1">
      <c r="A3432" s="377" t="s">
        <v>20974</v>
      </c>
      <c r="B3432" s="377"/>
      <c r="C3432" s="381" t="s">
        <v>49226</v>
      </c>
      <c r="D3432" s="377" t="s">
        <v>157</v>
      </c>
      <c r="E3432" s="403">
        <v>27744.91</v>
      </c>
    </row>
    <row r="3433" spans="1:5" ht="33.75" customHeight="1">
      <c r="A3433" s="377" t="s">
        <v>20973</v>
      </c>
      <c r="B3433" s="377"/>
      <c r="C3433" s="381" t="s">
        <v>49227</v>
      </c>
      <c r="D3433" s="377" t="s">
        <v>139</v>
      </c>
      <c r="E3433" s="403">
        <v>10378.120000000001</v>
      </c>
    </row>
    <row r="3434" spans="1:5" ht="15.75" customHeight="1">
      <c r="A3434" s="377" t="s">
        <v>21040</v>
      </c>
      <c r="B3434" s="377"/>
      <c r="C3434" s="381" t="s">
        <v>49228</v>
      </c>
      <c r="D3434" s="377" t="s">
        <v>157</v>
      </c>
      <c r="E3434" s="403">
        <v>12376.3</v>
      </c>
    </row>
    <row r="3435" spans="1:5" ht="33.75" customHeight="1">
      <c r="A3435" s="377" t="s">
        <v>20836</v>
      </c>
      <c r="B3435" s="377"/>
      <c r="C3435" s="381" t="s">
        <v>49229</v>
      </c>
      <c r="D3435" s="377" t="s">
        <v>139</v>
      </c>
      <c r="E3435" s="401">
        <v>291.73</v>
      </c>
    </row>
    <row r="3436" spans="1:5" ht="33.75" customHeight="1">
      <c r="A3436" s="377" t="s">
        <v>20837</v>
      </c>
      <c r="B3436" s="377"/>
      <c r="C3436" s="381" t="s">
        <v>49230</v>
      </c>
      <c r="D3436" s="377" t="s">
        <v>139</v>
      </c>
      <c r="E3436" s="401">
        <v>479.54</v>
      </c>
    </row>
    <row r="3437" spans="1:5" ht="33.75" customHeight="1">
      <c r="A3437" s="377" t="s">
        <v>20838</v>
      </c>
      <c r="B3437" s="377"/>
      <c r="C3437" s="381" t="s">
        <v>49231</v>
      </c>
      <c r="D3437" s="377" t="s">
        <v>139</v>
      </c>
      <c r="E3437" s="401">
        <v>773.79</v>
      </c>
    </row>
    <row r="3438" spans="1:5" ht="22.5" customHeight="1">
      <c r="A3438" s="377" t="s">
        <v>20839</v>
      </c>
      <c r="B3438" s="377"/>
      <c r="C3438" s="381" t="s">
        <v>49232</v>
      </c>
      <c r="D3438" s="377" t="s">
        <v>139</v>
      </c>
      <c r="E3438" s="402">
        <v>1096.82</v>
      </c>
    </row>
    <row r="3439" spans="1:5" ht="22.5" customHeight="1">
      <c r="A3439" s="377" t="s">
        <v>20840</v>
      </c>
      <c r="B3439" s="377"/>
      <c r="C3439" s="381" t="s">
        <v>49233</v>
      </c>
      <c r="D3439" s="377" t="s">
        <v>139</v>
      </c>
      <c r="E3439" s="402">
        <v>1548.45</v>
      </c>
    </row>
    <row r="3440" spans="1:5" ht="22.5" customHeight="1">
      <c r="A3440" s="377" t="s">
        <v>20841</v>
      </c>
      <c r="B3440" s="377"/>
      <c r="C3440" s="381" t="s">
        <v>49234</v>
      </c>
      <c r="D3440" s="377" t="s">
        <v>139</v>
      </c>
      <c r="E3440" s="402">
        <v>2411.89</v>
      </c>
    </row>
    <row r="3441" spans="1:5" ht="22.5" customHeight="1">
      <c r="A3441" s="377" t="s">
        <v>20847</v>
      </c>
      <c r="B3441" s="377"/>
      <c r="C3441" s="381" t="s">
        <v>49235</v>
      </c>
      <c r="D3441" s="377" t="s">
        <v>157</v>
      </c>
      <c r="E3441" s="401">
        <v>416.37</v>
      </c>
    </row>
    <row r="3442" spans="1:5" ht="22.5" customHeight="1">
      <c r="A3442" s="377" t="s">
        <v>20848</v>
      </c>
      <c r="B3442" s="377"/>
      <c r="C3442" s="381" t="s">
        <v>49236</v>
      </c>
      <c r="D3442" s="377" t="s">
        <v>157</v>
      </c>
      <c r="E3442" s="402">
        <v>1142</v>
      </c>
    </row>
    <row r="3443" spans="1:5" ht="22.5" customHeight="1">
      <c r="A3443" s="377" t="s">
        <v>20849</v>
      </c>
      <c r="B3443" s="377"/>
      <c r="C3443" s="381" t="s">
        <v>49237</v>
      </c>
      <c r="D3443" s="377" t="s">
        <v>157</v>
      </c>
      <c r="E3443" s="402">
        <v>1939.34</v>
      </c>
    </row>
    <row r="3444" spans="1:5" ht="22.5" customHeight="1">
      <c r="A3444" s="377" t="s">
        <v>20850</v>
      </c>
      <c r="B3444" s="377"/>
      <c r="C3444" s="381" t="s">
        <v>49238</v>
      </c>
      <c r="D3444" s="377" t="s">
        <v>157</v>
      </c>
      <c r="E3444" s="402">
        <v>3033.2</v>
      </c>
    </row>
    <row r="3445" spans="1:5" ht="22.5" customHeight="1">
      <c r="A3445" s="377" t="s">
        <v>20851</v>
      </c>
      <c r="B3445" s="377"/>
      <c r="C3445" s="381" t="s">
        <v>49239</v>
      </c>
      <c r="D3445" s="377" t="s">
        <v>157</v>
      </c>
      <c r="E3445" s="402">
        <v>4440.97</v>
      </c>
    </row>
    <row r="3446" spans="1:5" ht="33.75" customHeight="1">
      <c r="A3446" s="377" t="s">
        <v>20852</v>
      </c>
      <c r="B3446" s="377"/>
      <c r="C3446" s="381" t="s">
        <v>49240</v>
      </c>
      <c r="D3446" s="377" t="s">
        <v>157</v>
      </c>
      <c r="E3446" s="402">
        <v>8176.14</v>
      </c>
    </row>
    <row r="3447" spans="1:5" ht="33.75" customHeight="1">
      <c r="A3447" s="377" t="s">
        <v>20830</v>
      </c>
      <c r="B3447" s="377"/>
      <c r="C3447" s="381" t="s">
        <v>49241</v>
      </c>
      <c r="D3447" s="377" t="s">
        <v>139</v>
      </c>
      <c r="E3447" s="401">
        <v>268.73</v>
      </c>
    </row>
    <row r="3448" spans="1:5" ht="33.75" customHeight="1">
      <c r="A3448" s="377" t="s">
        <v>20831</v>
      </c>
      <c r="B3448" s="377"/>
      <c r="C3448" s="381" t="s">
        <v>49242</v>
      </c>
      <c r="D3448" s="377" t="s">
        <v>139</v>
      </c>
      <c r="E3448" s="401">
        <v>441.54</v>
      </c>
    </row>
    <row r="3449" spans="1:5" ht="33.75" customHeight="1">
      <c r="A3449" s="377" t="s">
        <v>20832</v>
      </c>
      <c r="B3449" s="377"/>
      <c r="C3449" s="381" t="s">
        <v>49243</v>
      </c>
      <c r="D3449" s="377" t="s">
        <v>139</v>
      </c>
      <c r="E3449" s="401">
        <v>708.79</v>
      </c>
    </row>
    <row r="3450" spans="1:5" ht="33.75" customHeight="1">
      <c r="A3450" s="377" t="s">
        <v>20833</v>
      </c>
      <c r="B3450" s="377"/>
      <c r="C3450" s="381" t="s">
        <v>49244</v>
      </c>
      <c r="D3450" s="377" t="s">
        <v>139</v>
      </c>
      <c r="E3450" s="402">
        <v>1010.82</v>
      </c>
    </row>
    <row r="3451" spans="1:5" ht="33.75" customHeight="1">
      <c r="A3451" s="377" t="s">
        <v>20834</v>
      </c>
      <c r="B3451" s="377"/>
      <c r="C3451" s="381" t="s">
        <v>49245</v>
      </c>
      <c r="D3451" s="377" t="s">
        <v>139</v>
      </c>
      <c r="E3451" s="402">
        <v>1416.45</v>
      </c>
    </row>
    <row r="3452" spans="1:5" ht="33.75" customHeight="1">
      <c r="A3452" s="377" t="s">
        <v>20835</v>
      </c>
      <c r="B3452" s="377"/>
      <c r="C3452" s="381" t="s">
        <v>49246</v>
      </c>
      <c r="D3452" s="377" t="s">
        <v>139</v>
      </c>
      <c r="E3452" s="402">
        <v>2195.89</v>
      </c>
    </row>
    <row r="3453" spans="1:5" ht="45" customHeight="1">
      <c r="A3453" s="377" t="s">
        <v>20842</v>
      </c>
      <c r="B3453" s="377"/>
      <c r="C3453" s="381" t="s">
        <v>49247</v>
      </c>
      <c r="D3453" s="377" t="s">
        <v>139</v>
      </c>
      <c r="E3453" s="401">
        <v>537.54</v>
      </c>
    </row>
    <row r="3454" spans="1:5" ht="45" customHeight="1">
      <c r="A3454" s="377" t="s">
        <v>20843</v>
      </c>
      <c r="B3454" s="377"/>
      <c r="C3454" s="381" t="s">
        <v>49248</v>
      </c>
      <c r="D3454" s="377" t="s">
        <v>139</v>
      </c>
      <c r="E3454" s="401">
        <v>871.79</v>
      </c>
    </row>
    <row r="3455" spans="1:5" ht="45" customHeight="1">
      <c r="A3455" s="377" t="s">
        <v>20844</v>
      </c>
      <c r="B3455" s="377"/>
      <c r="C3455" s="381" t="s">
        <v>49249</v>
      </c>
      <c r="D3455" s="377" t="s">
        <v>139</v>
      </c>
      <c r="E3455" s="402">
        <v>1225.82</v>
      </c>
    </row>
    <row r="3456" spans="1:5" ht="15.75" customHeight="1">
      <c r="A3456" s="377" t="s">
        <v>20845</v>
      </c>
      <c r="B3456" s="377"/>
      <c r="C3456" s="381" t="s">
        <v>49250</v>
      </c>
      <c r="D3456" s="377" t="s">
        <v>139</v>
      </c>
      <c r="E3456" s="402">
        <v>1746.45</v>
      </c>
    </row>
    <row r="3457" spans="1:5" ht="15.75" customHeight="1">
      <c r="A3457" s="377" t="s">
        <v>20846</v>
      </c>
      <c r="B3457" s="377"/>
      <c r="C3457" s="381" t="s">
        <v>49251</v>
      </c>
      <c r="D3457" s="377" t="s">
        <v>139</v>
      </c>
      <c r="E3457" s="402">
        <v>2734.89</v>
      </c>
    </row>
    <row r="3458" spans="1:5" ht="15.75" customHeight="1">
      <c r="A3458" s="377" t="s">
        <v>21056</v>
      </c>
      <c r="B3458" s="377"/>
      <c r="C3458" s="381" t="s">
        <v>49252</v>
      </c>
      <c r="D3458" s="377" t="s">
        <v>157</v>
      </c>
      <c r="E3458" s="402">
        <v>4797.18</v>
      </c>
    </row>
    <row r="3459" spans="1:5" ht="15.75" customHeight="1">
      <c r="A3459" s="377" t="s">
        <v>21055</v>
      </c>
      <c r="B3459" s="377"/>
      <c r="C3459" s="381" t="s">
        <v>49253</v>
      </c>
      <c r="D3459" s="377" t="s">
        <v>139</v>
      </c>
      <c r="E3459" s="402">
        <v>9476.9699999999993</v>
      </c>
    </row>
    <row r="3460" spans="1:5" ht="22.5" customHeight="1">
      <c r="A3460" s="377" t="s">
        <v>21058</v>
      </c>
      <c r="B3460" s="377"/>
      <c r="C3460" s="381" t="s">
        <v>49254</v>
      </c>
      <c r="D3460" s="377" t="s">
        <v>157</v>
      </c>
      <c r="E3460" s="403">
        <v>26450.93</v>
      </c>
    </row>
    <row r="3461" spans="1:5" ht="22.5" customHeight="1">
      <c r="A3461" s="377" t="s">
        <v>21057</v>
      </c>
      <c r="B3461" s="377"/>
      <c r="C3461" s="381" t="s">
        <v>49255</v>
      </c>
      <c r="D3461" s="377" t="s">
        <v>139</v>
      </c>
      <c r="E3461" s="403">
        <v>26307.74</v>
      </c>
    </row>
    <row r="3462" spans="1:5" ht="15.75" customHeight="1">
      <c r="A3462" s="377" t="s">
        <v>21010</v>
      </c>
      <c r="B3462" s="377"/>
      <c r="C3462" s="381" t="s">
        <v>49256</v>
      </c>
      <c r="D3462" s="377" t="s">
        <v>157</v>
      </c>
      <c r="E3462" s="402">
        <v>6328.7</v>
      </c>
    </row>
    <row r="3463" spans="1:5" ht="15.75" customHeight="1">
      <c r="A3463" s="377" t="s">
        <v>21009</v>
      </c>
      <c r="B3463" s="377"/>
      <c r="C3463" s="381" t="s">
        <v>49257</v>
      </c>
      <c r="D3463" s="377" t="s">
        <v>139</v>
      </c>
      <c r="E3463" s="402">
        <v>8783.68</v>
      </c>
    </row>
    <row r="3464" spans="1:5" ht="15.75" customHeight="1">
      <c r="A3464" s="377" t="s">
        <v>21012</v>
      </c>
      <c r="B3464" s="377"/>
      <c r="C3464" s="381" t="s">
        <v>49258</v>
      </c>
      <c r="D3464" s="377" t="s">
        <v>157</v>
      </c>
      <c r="E3464" s="402">
        <v>4331.4399999999996</v>
      </c>
    </row>
    <row r="3465" spans="1:5" ht="15.75" customHeight="1">
      <c r="A3465" s="377" t="s">
        <v>21011</v>
      </c>
      <c r="B3465" s="377"/>
      <c r="C3465" s="381" t="s">
        <v>49259</v>
      </c>
      <c r="D3465" s="377" t="s">
        <v>139</v>
      </c>
      <c r="E3465" s="402">
        <v>9789.2099999999991</v>
      </c>
    </row>
    <row r="3466" spans="1:5" ht="15.75" customHeight="1">
      <c r="A3466" s="377" t="s">
        <v>21014</v>
      </c>
      <c r="B3466" s="377"/>
      <c r="C3466" s="381" t="s">
        <v>49260</v>
      </c>
      <c r="D3466" s="377" t="s">
        <v>157</v>
      </c>
      <c r="E3466" s="403">
        <v>10150.73</v>
      </c>
    </row>
    <row r="3467" spans="1:5" ht="15.75" customHeight="1">
      <c r="A3467" s="377" t="s">
        <v>21013</v>
      </c>
      <c r="B3467" s="377"/>
      <c r="C3467" s="381" t="s">
        <v>49261</v>
      </c>
      <c r="D3467" s="377" t="s">
        <v>139</v>
      </c>
      <c r="E3467" s="403">
        <v>12245.21</v>
      </c>
    </row>
    <row r="3468" spans="1:5" ht="15.75" customHeight="1">
      <c r="A3468" s="377" t="s">
        <v>21018</v>
      </c>
      <c r="B3468" s="377"/>
      <c r="C3468" s="381" t="s">
        <v>49262</v>
      </c>
      <c r="D3468" s="377" t="s">
        <v>157</v>
      </c>
      <c r="E3468" s="403">
        <v>10817.13</v>
      </c>
    </row>
    <row r="3469" spans="1:5" ht="15.75" customHeight="1">
      <c r="A3469" s="377" t="s">
        <v>21017</v>
      </c>
      <c r="B3469" s="377"/>
      <c r="C3469" s="381" t="s">
        <v>49263</v>
      </c>
      <c r="D3469" s="377" t="s">
        <v>139</v>
      </c>
      <c r="E3469" s="403">
        <v>14640.27</v>
      </c>
    </row>
    <row r="3470" spans="1:5" ht="22.5" customHeight="1">
      <c r="A3470" s="377" t="s">
        <v>21020</v>
      </c>
      <c r="B3470" s="377"/>
      <c r="C3470" s="381" t="s">
        <v>49264</v>
      </c>
      <c r="D3470" s="377" t="s">
        <v>157</v>
      </c>
      <c r="E3470" s="403">
        <v>15013.16</v>
      </c>
    </row>
    <row r="3471" spans="1:5" ht="15.75" customHeight="1">
      <c r="A3471" s="377" t="s">
        <v>21019</v>
      </c>
      <c r="B3471" s="377"/>
      <c r="C3471" s="381" t="s">
        <v>49265</v>
      </c>
      <c r="D3471" s="377" t="s">
        <v>139</v>
      </c>
      <c r="E3471" s="403">
        <v>15998.59</v>
      </c>
    </row>
    <row r="3472" spans="1:5" ht="56.25" customHeight="1">
      <c r="A3472" s="377" t="s">
        <v>21022</v>
      </c>
      <c r="B3472" s="377"/>
      <c r="C3472" s="381" t="s">
        <v>49266</v>
      </c>
      <c r="D3472" s="377" t="s">
        <v>157</v>
      </c>
      <c r="E3472" s="403">
        <v>20122.57</v>
      </c>
    </row>
    <row r="3473" spans="1:5" ht="56.25" customHeight="1">
      <c r="A3473" s="377" t="s">
        <v>21021</v>
      </c>
      <c r="B3473" s="377"/>
      <c r="C3473" s="381" t="s">
        <v>49267</v>
      </c>
      <c r="D3473" s="377" t="s">
        <v>139</v>
      </c>
      <c r="E3473" s="403">
        <v>17555.759999999998</v>
      </c>
    </row>
    <row r="3474" spans="1:5" ht="56.25" customHeight="1">
      <c r="A3474" s="377" t="s">
        <v>21015</v>
      </c>
      <c r="B3474" s="377"/>
      <c r="C3474" s="381" t="s">
        <v>49268</v>
      </c>
      <c r="D3474" s="377" t="s">
        <v>139</v>
      </c>
      <c r="E3474" s="403">
        <v>13419.22</v>
      </c>
    </row>
    <row r="3475" spans="1:5" ht="15.75" customHeight="1">
      <c r="A3475" s="377" t="s">
        <v>21024</v>
      </c>
      <c r="B3475" s="377"/>
      <c r="C3475" s="381" t="s">
        <v>49269</v>
      </c>
      <c r="D3475" s="377" t="s">
        <v>157</v>
      </c>
      <c r="E3475" s="403">
        <v>21130.03</v>
      </c>
    </row>
    <row r="3476" spans="1:5" ht="22.5" customHeight="1">
      <c r="A3476" s="377" t="s">
        <v>21023</v>
      </c>
      <c r="B3476" s="377"/>
      <c r="C3476" s="381" t="s">
        <v>49270</v>
      </c>
      <c r="D3476" s="377" t="s">
        <v>139</v>
      </c>
      <c r="E3476" s="403">
        <v>20223.349999999999</v>
      </c>
    </row>
    <row r="3477" spans="1:5" ht="22.5" customHeight="1">
      <c r="A3477" s="377" t="s">
        <v>21025</v>
      </c>
      <c r="B3477" s="377"/>
      <c r="C3477" s="381" t="s">
        <v>49271</v>
      </c>
      <c r="D3477" s="377" t="s">
        <v>139</v>
      </c>
      <c r="E3477" s="403">
        <v>26080.31</v>
      </c>
    </row>
    <row r="3478" spans="1:5" ht="22.5" customHeight="1">
      <c r="A3478" s="377" t="s">
        <v>21026</v>
      </c>
      <c r="B3478" s="377"/>
      <c r="C3478" s="381" t="s">
        <v>49272</v>
      </c>
      <c r="D3478" s="377" t="s">
        <v>157</v>
      </c>
      <c r="E3478" s="403">
        <v>28495.67</v>
      </c>
    </row>
    <row r="3479" spans="1:5" ht="22.5" customHeight="1">
      <c r="A3479" s="377" t="s">
        <v>21016</v>
      </c>
      <c r="B3479" s="377"/>
      <c r="C3479" s="381" t="s">
        <v>49273</v>
      </c>
      <c r="D3479" s="377" t="s">
        <v>157</v>
      </c>
      <c r="E3479" s="402">
        <v>7432.95</v>
      </c>
    </row>
    <row r="3480" spans="1:5" ht="22.5" customHeight="1">
      <c r="A3480" s="377" t="s">
        <v>21052</v>
      </c>
      <c r="B3480" s="377"/>
      <c r="C3480" s="381" t="s">
        <v>49274</v>
      </c>
      <c r="D3480" s="377" t="s">
        <v>157</v>
      </c>
      <c r="E3480" s="403">
        <v>14853.11</v>
      </c>
    </row>
    <row r="3481" spans="1:5" ht="22.5" customHeight="1">
      <c r="A3481" s="377" t="s">
        <v>21051</v>
      </c>
      <c r="B3481" s="377"/>
      <c r="C3481" s="381" t="s">
        <v>49275</v>
      </c>
      <c r="D3481" s="377" t="s">
        <v>139</v>
      </c>
      <c r="E3481" s="403">
        <v>22784.58</v>
      </c>
    </row>
    <row r="3482" spans="1:5" ht="22.5" customHeight="1">
      <c r="A3482" s="377" t="s">
        <v>20878</v>
      </c>
      <c r="B3482" s="377"/>
      <c r="C3482" s="381" t="s">
        <v>49276</v>
      </c>
      <c r="D3482" s="377" t="s">
        <v>139</v>
      </c>
      <c r="E3482" s="402">
        <v>1348.89</v>
      </c>
    </row>
    <row r="3483" spans="1:5" ht="15.75" customHeight="1">
      <c r="A3483" s="377" t="s">
        <v>20879</v>
      </c>
      <c r="B3483" s="377"/>
      <c r="C3483" s="381" t="s">
        <v>49277</v>
      </c>
      <c r="D3483" s="377" t="s">
        <v>139</v>
      </c>
      <c r="E3483" s="402">
        <v>2204.73</v>
      </c>
    </row>
    <row r="3484" spans="1:5" ht="22.5" customHeight="1">
      <c r="A3484" s="377" t="s">
        <v>20880</v>
      </c>
      <c r="B3484" s="377"/>
      <c r="C3484" s="381" t="s">
        <v>49278</v>
      </c>
      <c r="D3484" s="377" t="s">
        <v>139</v>
      </c>
      <c r="E3484" s="402">
        <v>3141.56</v>
      </c>
    </row>
    <row r="3485" spans="1:5" ht="22.5" customHeight="1">
      <c r="A3485" s="377" t="s">
        <v>20881</v>
      </c>
      <c r="B3485" s="377"/>
      <c r="C3485" s="381" t="s">
        <v>49279</v>
      </c>
      <c r="D3485" s="377" t="s">
        <v>139</v>
      </c>
      <c r="E3485" s="402">
        <v>4466.26</v>
      </c>
    </row>
    <row r="3486" spans="1:5" ht="22.5" customHeight="1">
      <c r="A3486" s="377" t="s">
        <v>20882</v>
      </c>
      <c r="B3486" s="377"/>
      <c r="C3486" s="381" t="s">
        <v>49280</v>
      </c>
      <c r="D3486" s="377" t="s">
        <v>139</v>
      </c>
      <c r="E3486" s="402">
        <v>7010.45</v>
      </c>
    </row>
    <row r="3487" spans="1:5" ht="22.5" customHeight="1">
      <c r="A3487" s="377" t="s">
        <v>20887</v>
      </c>
      <c r="B3487" s="377"/>
      <c r="C3487" s="381" t="s">
        <v>49281</v>
      </c>
      <c r="D3487" s="377" t="s">
        <v>157</v>
      </c>
      <c r="E3487" s="402">
        <v>2232.66</v>
      </c>
    </row>
    <row r="3488" spans="1:5" ht="22.5" customHeight="1">
      <c r="A3488" s="377" t="s">
        <v>20888</v>
      </c>
      <c r="B3488" s="377"/>
      <c r="C3488" s="381" t="s">
        <v>49282</v>
      </c>
      <c r="D3488" s="377" t="s">
        <v>157</v>
      </c>
      <c r="E3488" s="402">
        <v>3622.73</v>
      </c>
    </row>
    <row r="3489" spans="1:5" ht="15.75" customHeight="1">
      <c r="A3489" s="377" t="s">
        <v>20889</v>
      </c>
      <c r="B3489" s="377"/>
      <c r="C3489" s="381" t="s">
        <v>49283</v>
      </c>
      <c r="D3489" s="377" t="s">
        <v>157</v>
      </c>
      <c r="E3489" s="402">
        <v>5465.36</v>
      </c>
    </row>
    <row r="3490" spans="1:5" ht="15.75" customHeight="1">
      <c r="A3490" s="377" t="s">
        <v>20890</v>
      </c>
      <c r="B3490" s="377"/>
      <c r="C3490" s="381" t="s">
        <v>49284</v>
      </c>
      <c r="D3490" s="377" t="s">
        <v>157</v>
      </c>
      <c r="E3490" s="402">
        <v>8035.11</v>
      </c>
    </row>
    <row r="3491" spans="1:5" ht="15.75" customHeight="1">
      <c r="A3491" s="377" t="s">
        <v>20891</v>
      </c>
      <c r="B3491" s="377"/>
      <c r="C3491" s="381" t="s">
        <v>49285</v>
      </c>
      <c r="D3491" s="377" t="s">
        <v>157</v>
      </c>
      <c r="E3491" s="403">
        <v>14307.97</v>
      </c>
    </row>
    <row r="3492" spans="1:5" ht="22.5" customHeight="1">
      <c r="A3492" s="377" t="s">
        <v>20873</v>
      </c>
      <c r="B3492" s="377"/>
      <c r="C3492" s="381" t="s">
        <v>49286</v>
      </c>
      <c r="D3492" s="377" t="s">
        <v>139</v>
      </c>
      <c r="E3492" s="402">
        <v>1234.8900000000001</v>
      </c>
    </row>
    <row r="3493" spans="1:5" ht="22.5" customHeight="1">
      <c r="A3493" s="377" t="s">
        <v>20874</v>
      </c>
      <c r="B3493" s="377"/>
      <c r="C3493" s="381" t="s">
        <v>49287</v>
      </c>
      <c r="D3493" s="377" t="s">
        <v>139</v>
      </c>
      <c r="E3493" s="402">
        <v>2009.73</v>
      </c>
    </row>
    <row r="3494" spans="1:5" ht="22.5" customHeight="1">
      <c r="A3494" s="377" t="s">
        <v>20875</v>
      </c>
      <c r="B3494" s="377"/>
      <c r="C3494" s="381" t="s">
        <v>49288</v>
      </c>
      <c r="D3494" s="377" t="s">
        <v>139</v>
      </c>
      <c r="E3494" s="402">
        <v>2883.56</v>
      </c>
    </row>
    <row r="3495" spans="1:5" ht="22.5" customHeight="1">
      <c r="A3495" s="377" t="s">
        <v>20876</v>
      </c>
      <c r="B3495" s="377"/>
      <c r="C3495" s="381" t="s">
        <v>49289</v>
      </c>
      <c r="D3495" s="377" t="s">
        <v>139</v>
      </c>
      <c r="E3495" s="402">
        <v>4069.89</v>
      </c>
    </row>
    <row r="3496" spans="1:5" ht="22.5" customHeight="1">
      <c r="A3496" s="377" t="s">
        <v>20877</v>
      </c>
      <c r="B3496" s="377"/>
      <c r="C3496" s="381" t="s">
        <v>49290</v>
      </c>
      <c r="D3496" s="377" t="s">
        <v>139</v>
      </c>
      <c r="E3496" s="402">
        <v>6362.45</v>
      </c>
    </row>
    <row r="3497" spans="1:5" ht="15.75" customHeight="1">
      <c r="A3497" s="377" t="s">
        <v>20883</v>
      </c>
      <c r="B3497" s="377"/>
      <c r="C3497" s="381" t="s">
        <v>49291</v>
      </c>
      <c r="D3497" s="377" t="s">
        <v>139</v>
      </c>
      <c r="E3497" s="402">
        <v>2498.73</v>
      </c>
    </row>
    <row r="3498" spans="1:5" ht="22.5" customHeight="1">
      <c r="A3498" s="377" t="s">
        <v>20884</v>
      </c>
      <c r="B3498" s="377"/>
      <c r="C3498" s="381" t="s">
        <v>49292</v>
      </c>
      <c r="D3498" s="377" t="s">
        <v>139</v>
      </c>
      <c r="E3498" s="402">
        <v>3528.56</v>
      </c>
    </row>
    <row r="3499" spans="1:5" ht="22.5" customHeight="1">
      <c r="A3499" s="377" t="s">
        <v>20885</v>
      </c>
      <c r="B3499" s="377"/>
      <c r="C3499" s="381" t="s">
        <v>49293</v>
      </c>
      <c r="D3499" s="377" t="s">
        <v>139</v>
      </c>
      <c r="E3499" s="402">
        <v>5060.26</v>
      </c>
    </row>
    <row r="3500" spans="1:5" ht="22.5" customHeight="1">
      <c r="A3500" s="377" t="s">
        <v>20886</v>
      </c>
      <c r="B3500" s="377"/>
      <c r="C3500" s="381" t="s">
        <v>49294</v>
      </c>
      <c r="D3500" s="377" t="s">
        <v>139</v>
      </c>
      <c r="E3500" s="402">
        <v>7979.45</v>
      </c>
    </row>
    <row r="3501" spans="1:5" ht="22.5" customHeight="1">
      <c r="A3501" s="377" t="s">
        <v>21211</v>
      </c>
      <c r="B3501" s="377"/>
      <c r="C3501" s="381" t="s">
        <v>49295</v>
      </c>
      <c r="D3501" s="377" t="s">
        <v>48887</v>
      </c>
      <c r="E3501" s="400">
        <v>70.95</v>
      </c>
    </row>
    <row r="3502" spans="1:5" ht="22.5" customHeight="1">
      <c r="A3502" s="377" t="s">
        <v>21210</v>
      </c>
      <c r="B3502" s="377"/>
      <c r="C3502" s="381" t="s">
        <v>49296</v>
      </c>
      <c r="D3502" s="377" t="s">
        <v>48887</v>
      </c>
      <c r="E3502" s="400">
        <v>99.87</v>
      </c>
    </row>
    <row r="3503" spans="1:5" ht="22.5" customHeight="1">
      <c r="A3503" s="377" t="s">
        <v>21207</v>
      </c>
      <c r="B3503" s="377"/>
      <c r="C3503" s="381" t="s">
        <v>49297</v>
      </c>
      <c r="D3503" s="377" t="s">
        <v>139</v>
      </c>
      <c r="E3503" s="397">
        <v>7.4</v>
      </c>
    </row>
    <row r="3504" spans="1:5" ht="22.5" customHeight="1">
      <c r="A3504" s="377" t="s">
        <v>21203</v>
      </c>
      <c r="B3504" s="377"/>
      <c r="C3504" s="381" t="s">
        <v>49298</v>
      </c>
      <c r="D3504" s="377" t="s">
        <v>48887</v>
      </c>
      <c r="E3504" s="401">
        <v>129.88</v>
      </c>
    </row>
    <row r="3505" spans="1:5" ht="22.5" customHeight="1">
      <c r="A3505" s="377" t="s">
        <v>21204</v>
      </c>
      <c r="B3505" s="377"/>
      <c r="C3505" s="381" t="s">
        <v>49299</v>
      </c>
      <c r="D3505" s="377" t="s">
        <v>48887</v>
      </c>
      <c r="E3505" s="401">
        <v>115.44</v>
      </c>
    </row>
    <row r="3506" spans="1:5" ht="22.5" customHeight="1">
      <c r="A3506" s="377" t="s">
        <v>21205</v>
      </c>
      <c r="B3506" s="377"/>
      <c r="C3506" s="381" t="s">
        <v>49300</v>
      </c>
      <c r="D3506" s="377" t="s">
        <v>139</v>
      </c>
      <c r="E3506" s="400">
        <v>15.52</v>
      </c>
    </row>
    <row r="3507" spans="1:5" ht="22.5" customHeight="1">
      <c r="A3507" s="377" t="s">
        <v>21206</v>
      </c>
      <c r="B3507" s="377"/>
      <c r="C3507" s="381" t="s">
        <v>49301</v>
      </c>
      <c r="D3507" s="377" t="s">
        <v>139</v>
      </c>
      <c r="E3507" s="400">
        <v>16.64</v>
      </c>
    </row>
    <row r="3508" spans="1:5" ht="22.5" customHeight="1">
      <c r="A3508" s="377" t="s">
        <v>21213</v>
      </c>
      <c r="B3508" s="377"/>
      <c r="C3508" s="381" t="s">
        <v>49302</v>
      </c>
      <c r="D3508" s="377" t="s">
        <v>139</v>
      </c>
      <c r="E3508" s="400">
        <v>82.89</v>
      </c>
    </row>
    <row r="3509" spans="1:5" ht="22.5" customHeight="1">
      <c r="A3509" s="377" t="s">
        <v>21214</v>
      </c>
      <c r="B3509" s="377"/>
      <c r="C3509" s="381" t="s">
        <v>49303</v>
      </c>
      <c r="D3509" s="377" t="s">
        <v>139</v>
      </c>
      <c r="E3509" s="400">
        <v>92.59</v>
      </c>
    </row>
    <row r="3510" spans="1:5" ht="22.5" customHeight="1">
      <c r="A3510" s="377" t="s">
        <v>21215</v>
      </c>
      <c r="B3510" s="377"/>
      <c r="C3510" s="381" t="s">
        <v>49304</v>
      </c>
      <c r="D3510" s="377" t="s">
        <v>139</v>
      </c>
      <c r="E3510" s="401">
        <v>100.06</v>
      </c>
    </row>
    <row r="3511" spans="1:5" ht="22.5" customHeight="1">
      <c r="A3511" s="377" t="s">
        <v>21216</v>
      </c>
      <c r="B3511" s="377"/>
      <c r="C3511" s="381" t="s">
        <v>49305</v>
      </c>
      <c r="D3511" s="377" t="s">
        <v>139</v>
      </c>
      <c r="E3511" s="401">
        <v>141.87</v>
      </c>
    </row>
    <row r="3512" spans="1:5" ht="15.75" customHeight="1">
      <c r="A3512" s="377" t="s">
        <v>21212</v>
      </c>
      <c r="B3512" s="377"/>
      <c r="C3512" s="381" t="s">
        <v>49306</v>
      </c>
      <c r="D3512" s="377" t="s">
        <v>139</v>
      </c>
      <c r="E3512" s="400">
        <v>73.540000000000006</v>
      </c>
    </row>
    <row r="3513" spans="1:5" ht="15.75" customHeight="1">
      <c r="A3513" s="377" t="s">
        <v>21217</v>
      </c>
      <c r="B3513" s="377"/>
      <c r="C3513" s="381" t="s">
        <v>49307</v>
      </c>
      <c r="D3513" s="377" t="s">
        <v>139</v>
      </c>
      <c r="E3513" s="400">
        <v>45.31</v>
      </c>
    </row>
    <row r="3514" spans="1:5" ht="15.75" customHeight="1">
      <c r="A3514" s="377" t="s">
        <v>21209</v>
      </c>
      <c r="B3514" s="377"/>
      <c r="C3514" s="381" t="s">
        <v>49308</v>
      </c>
      <c r="D3514" s="377" t="s">
        <v>48887</v>
      </c>
      <c r="E3514" s="401">
        <v>103.01</v>
      </c>
    </row>
    <row r="3515" spans="1:5" ht="15.75" customHeight="1">
      <c r="A3515" s="377" t="s">
        <v>21208</v>
      </c>
      <c r="B3515" s="377"/>
      <c r="C3515" s="381" t="s">
        <v>49309</v>
      </c>
      <c r="D3515" s="377" t="s">
        <v>48887</v>
      </c>
      <c r="E3515" s="401">
        <v>121.69</v>
      </c>
    </row>
    <row r="3516" spans="1:5" ht="15.75" customHeight="1">
      <c r="A3516" s="377" t="s">
        <v>21235</v>
      </c>
      <c r="B3516" s="377"/>
      <c r="C3516" s="381" t="s">
        <v>49310</v>
      </c>
      <c r="D3516" s="377" t="s">
        <v>48887</v>
      </c>
      <c r="E3516" s="401">
        <v>180.79</v>
      </c>
    </row>
    <row r="3517" spans="1:5" ht="15.75" customHeight="1">
      <c r="A3517" s="377" t="s">
        <v>20895</v>
      </c>
      <c r="B3517" s="377"/>
      <c r="C3517" s="381" t="s">
        <v>49311</v>
      </c>
      <c r="D3517" s="377" t="s">
        <v>157</v>
      </c>
      <c r="E3517" s="402">
        <v>1238.26</v>
      </c>
    </row>
    <row r="3518" spans="1:5" ht="15.75" customHeight="1">
      <c r="A3518" s="377" t="s">
        <v>20892</v>
      </c>
      <c r="B3518" s="377"/>
      <c r="C3518" s="381" t="s">
        <v>49312</v>
      </c>
      <c r="D3518" s="377" t="s">
        <v>157</v>
      </c>
      <c r="E3518" s="401">
        <v>606.75</v>
      </c>
    </row>
    <row r="3519" spans="1:5" ht="15.75" customHeight="1">
      <c r="A3519" s="377" t="s">
        <v>20893</v>
      </c>
      <c r="B3519" s="377"/>
      <c r="C3519" s="381" t="s">
        <v>49313</v>
      </c>
      <c r="D3519" s="377" t="s">
        <v>157</v>
      </c>
      <c r="E3519" s="401">
        <v>651.65</v>
      </c>
    </row>
    <row r="3520" spans="1:5" ht="15.75" customHeight="1">
      <c r="A3520" s="377" t="s">
        <v>20894</v>
      </c>
      <c r="B3520" s="377"/>
      <c r="C3520" s="381" t="s">
        <v>49314</v>
      </c>
      <c r="D3520" s="377" t="s">
        <v>157</v>
      </c>
      <c r="E3520" s="401">
        <v>788.82</v>
      </c>
    </row>
    <row r="3521" spans="1:5" ht="15.75" customHeight="1">
      <c r="A3521" s="377" t="s">
        <v>20896</v>
      </c>
      <c r="B3521" s="377"/>
      <c r="C3521" s="381" t="s">
        <v>49315</v>
      </c>
      <c r="D3521" s="377" t="s">
        <v>157</v>
      </c>
      <c r="E3521" s="402">
        <v>1703.07</v>
      </c>
    </row>
    <row r="3522" spans="1:5" ht="22.5" customHeight="1">
      <c r="A3522" s="377" t="s">
        <v>21362</v>
      </c>
      <c r="B3522" s="377"/>
      <c r="C3522" s="381" t="s">
        <v>49316</v>
      </c>
      <c r="D3522" s="377" t="s">
        <v>139</v>
      </c>
      <c r="E3522" s="401">
        <v>415.38</v>
      </c>
    </row>
    <row r="3523" spans="1:5" ht="22.5" customHeight="1">
      <c r="A3523" s="377" t="s">
        <v>21224</v>
      </c>
      <c r="B3523" s="377"/>
      <c r="C3523" s="381" t="s">
        <v>49317</v>
      </c>
      <c r="D3523" s="377" t="s">
        <v>48884</v>
      </c>
      <c r="E3523" s="397">
        <v>5.31</v>
      </c>
    </row>
    <row r="3524" spans="1:5" ht="22.5" customHeight="1">
      <c r="A3524" s="377" t="s">
        <v>21225</v>
      </c>
      <c r="B3524" s="377"/>
      <c r="C3524" s="381" t="s">
        <v>49318</v>
      </c>
      <c r="D3524" s="377" t="s">
        <v>48884</v>
      </c>
      <c r="E3524" s="397">
        <v>3.47</v>
      </c>
    </row>
    <row r="3525" spans="1:5" ht="22.5" customHeight="1">
      <c r="A3525" s="377" t="s">
        <v>21226</v>
      </c>
      <c r="B3525" s="377"/>
      <c r="C3525" s="381" t="s">
        <v>49319</v>
      </c>
      <c r="D3525" s="377" t="s">
        <v>48884</v>
      </c>
      <c r="E3525" s="397">
        <v>5.31</v>
      </c>
    </row>
    <row r="3526" spans="1:5" ht="33.75" customHeight="1">
      <c r="A3526" s="377" t="s">
        <v>21228</v>
      </c>
      <c r="B3526" s="377"/>
      <c r="C3526" s="381" t="s">
        <v>49320</v>
      </c>
      <c r="D3526" s="377" t="s">
        <v>48884</v>
      </c>
      <c r="E3526" s="400">
        <v>11.72</v>
      </c>
    </row>
    <row r="3527" spans="1:5" ht="33.75" customHeight="1">
      <c r="A3527" s="377" t="s">
        <v>21227</v>
      </c>
      <c r="B3527" s="377"/>
      <c r="C3527" s="381" t="s">
        <v>49321</v>
      </c>
      <c r="D3527" s="377" t="s">
        <v>48884</v>
      </c>
      <c r="E3527" s="397">
        <v>7.06</v>
      </c>
    </row>
    <row r="3528" spans="1:5" ht="33.75" customHeight="1">
      <c r="A3528" s="377" t="s">
        <v>21221</v>
      </c>
      <c r="B3528" s="377"/>
      <c r="C3528" s="381" t="s">
        <v>49322</v>
      </c>
      <c r="D3528" s="377" t="s">
        <v>48884</v>
      </c>
      <c r="E3528" s="397">
        <v>3.19</v>
      </c>
    </row>
    <row r="3529" spans="1:5" ht="33.75" customHeight="1">
      <c r="A3529" s="377" t="s">
        <v>21222</v>
      </c>
      <c r="B3529" s="377"/>
      <c r="C3529" s="381" t="s">
        <v>49323</v>
      </c>
      <c r="D3529" s="377" t="s">
        <v>48884</v>
      </c>
      <c r="E3529" s="397">
        <v>6.12</v>
      </c>
    </row>
    <row r="3530" spans="1:5" ht="33.75" customHeight="1">
      <c r="A3530" s="377" t="s">
        <v>21223</v>
      </c>
      <c r="B3530" s="377"/>
      <c r="C3530" s="381" t="s">
        <v>49324</v>
      </c>
      <c r="D3530" s="377" t="s">
        <v>48884</v>
      </c>
      <c r="E3530" s="397">
        <v>6.85</v>
      </c>
    </row>
    <row r="3531" spans="1:5" ht="33.75" customHeight="1">
      <c r="A3531" s="377" t="s">
        <v>21197</v>
      </c>
      <c r="B3531" s="377"/>
      <c r="C3531" s="381" t="s">
        <v>49325</v>
      </c>
      <c r="D3531" s="377" t="s">
        <v>139</v>
      </c>
      <c r="E3531" s="400">
        <v>52.26</v>
      </c>
    </row>
    <row r="3532" spans="1:5" ht="33.75" customHeight="1">
      <c r="A3532" s="377" t="s">
        <v>21198</v>
      </c>
      <c r="B3532" s="377"/>
      <c r="C3532" s="381" t="s">
        <v>49326</v>
      </c>
      <c r="D3532" s="377" t="s">
        <v>139</v>
      </c>
      <c r="E3532" s="400">
        <v>51.66</v>
      </c>
    </row>
    <row r="3533" spans="1:5" ht="33.75" customHeight="1">
      <c r="A3533" s="377" t="s">
        <v>21230</v>
      </c>
      <c r="B3533" s="377"/>
      <c r="C3533" s="381" t="s">
        <v>49327</v>
      </c>
      <c r="D3533" s="377" t="s">
        <v>157</v>
      </c>
      <c r="E3533" s="402">
        <v>7442.28</v>
      </c>
    </row>
    <row r="3534" spans="1:5" ht="33.75" customHeight="1">
      <c r="A3534" s="377" t="s">
        <v>21229</v>
      </c>
      <c r="B3534" s="377"/>
      <c r="C3534" s="381" t="s">
        <v>49328</v>
      </c>
      <c r="D3534" s="377" t="s">
        <v>139</v>
      </c>
      <c r="E3534" s="402">
        <v>4286.53</v>
      </c>
    </row>
    <row r="3535" spans="1:5" ht="33.75" customHeight="1">
      <c r="A3535" s="377" t="s">
        <v>21232</v>
      </c>
      <c r="B3535" s="377"/>
      <c r="C3535" s="381" t="s">
        <v>49329</v>
      </c>
      <c r="D3535" s="377" t="s">
        <v>157</v>
      </c>
      <c r="E3535" s="403">
        <v>11269.13</v>
      </c>
    </row>
    <row r="3536" spans="1:5" ht="33.75" customHeight="1">
      <c r="A3536" s="377" t="s">
        <v>21231</v>
      </c>
      <c r="B3536" s="377"/>
      <c r="C3536" s="381" t="s">
        <v>49330</v>
      </c>
      <c r="D3536" s="377" t="s">
        <v>139</v>
      </c>
      <c r="E3536" s="402">
        <v>6499.05</v>
      </c>
    </row>
    <row r="3537" spans="1:5" ht="33.75" customHeight="1">
      <c r="A3537" s="377" t="s">
        <v>21233</v>
      </c>
      <c r="B3537" s="377"/>
      <c r="C3537" s="381" t="s">
        <v>49331</v>
      </c>
      <c r="D3537" s="377" t="s">
        <v>157</v>
      </c>
      <c r="E3537" s="402">
        <v>1472.08</v>
      </c>
    </row>
    <row r="3538" spans="1:5" ht="22.5" customHeight="1">
      <c r="A3538" s="377" t="s">
        <v>21234</v>
      </c>
      <c r="B3538" s="377"/>
      <c r="C3538" s="381" t="s">
        <v>49332</v>
      </c>
      <c r="D3538" s="377" t="s">
        <v>157</v>
      </c>
      <c r="E3538" s="402">
        <v>2006.01</v>
      </c>
    </row>
    <row r="3539" spans="1:5" ht="22.5" customHeight="1">
      <c r="A3539" s="377" t="s">
        <v>20910</v>
      </c>
      <c r="B3539" s="377"/>
      <c r="C3539" s="381" t="s">
        <v>49333</v>
      </c>
      <c r="D3539" s="377" t="s">
        <v>157</v>
      </c>
      <c r="E3539" s="401">
        <v>367.54</v>
      </c>
    </row>
    <row r="3540" spans="1:5" ht="22.5" customHeight="1">
      <c r="A3540" s="377" t="s">
        <v>20909</v>
      </c>
      <c r="B3540" s="377"/>
      <c r="C3540" s="381" t="s">
        <v>49334</v>
      </c>
      <c r="D3540" s="377" t="s">
        <v>139</v>
      </c>
      <c r="E3540" s="401">
        <v>157.01</v>
      </c>
    </row>
    <row r="3541" spans="1:5" ht="22.5" customHeight="1">
      <c r="A3541" s="377" t="s">
        <v>20912</v>
      </c>
      <c r="B3541" s="377"/>
      <c r="C3541" s="381" t="s">
        <v>49335</v>
      </c>
      <c r="D3541" s="377" t="s">
        <v>157</v>
      </c>
      <c r="E3541" s="401">
        <v>581.15</v>
      </c>
    </row>
    <row r="3542" spans="1:5" ht="22.5" customHeight="1">
      <c r="A3542" s="377" t="s">
        <v>20911</v>
      </c>
      <c r="B3542" s="377"/>
      <c r="C3542" s="381" t="s">
        <v>49336</v>
      </c>
      <c r="D3542" s="377" t="s">
        <v>139</v>
      </c>
      <c r="E3542" s="401">
        <v>249.79</v>
      </c>
    </row>
    <row r="3543" spans="1:5" ht="22.5" customHeight="1">
      <c r="A3543" s="377" t="s">
        <v>20914</v>
      </c>
      <c r="B3543" s="377"/>
      <c r="C3543" s="381" t="s">
        <v>49337</v>
      </c>
      <c r="D3543" s="377" t="s">
        <v>157</v>
      </c>
      <c r="E3543" s="401">
        <v>861.04</v>
      </c>
    </row>
    <row r="3544" spans="1:5" ht="22.5" customHeight="1">
      <c r="A3544" s="377" t="s">
        <v>20913</v>
      </c>
      <c r="B3544" s="377"/>
      <c r="C3544" s="381" t="s">
        <v>49338</v>
      </c>
      <c r="D3544" s="377" t="s">
        <v>139</v>
      </c>
      <c r="E3544" s="401">
        <v>364.88</v>
      </c>
    </row>
    <row r="3545" spans="1:5" ht="22.5" customHeight="1">
      <c r="A3545" s="377" t="s">
        <v>20916</v>
      </c>
      <c r="B3545" s="377"/>
      <c r="C3545" s="381" t="s">
        <v>49339</v>
      </c>
      <c r="D3545" s="377" t="s">
        <v>157</v>
      </c>
      <c r="E3545" s="402">
        <v>1278.01</v>
      </c>
    </row>
    <row r="3546" spans="1:5" ht="22.5" customHeight="1">
      <c r="A3546" s="377" t="s">
        <v>20915</v>
      </c>
      <c r="B3546" s="377"/>
      <c r="C3546" s="381" t="s">
        <v>49340</v>
      </c>
      <c r="D3546" s="377" t="s">
        <v>139</v>
      </c>
      <c r="E3546" s="401">
        <v>487.04</v>
      </c>
    </row>
    <row r="3547" spans="1:5" ht="22.5" customHeight="1">
      <c r="A3547" s="377" t="s">
        <v>20918</v>
      </c>
      <c r="B3547" s="377"/>
      <c r="C3547" s="381" t="s">
        <v>49341</v>
      </c>
      <c r="D3547" s="377" t="s">
        <v>157</v>
      </c>
      <c r="E3547" s="402">
        <v>2364.13</v>
      </c>
    </row>
    <row r="3548" spans="1:5" ht="15.75" customHeight="1">
      <c r="A3548" s="377" t="s">
        <v>20917</v>
      </c>
      <c r="B3548" s="377"/>
      <c r="C3548" s="381" t="s">
        <v>49342</v>
      </c>
      <c r="D3548" s="377" t="s">
        <v>139</v>
      </c>
      <c r="E3548" s="401">
        <v>674.6</v>
      </c>
    </row>
    <row r="3549" spans="1:5" ht="15.75" customHeight="1">
      <c r="A3549" s="377" t="s">
        <v>20898</v>
      </c>
      <c r="B3549" s="377"/>
      <c r="C3549" s="381" t="s">
        <v>49343</v>
      </c>
      <c r="D3549" s="377" t="s">
        <v>157</v>
      </c>
      <c r="E3549" s="401">
        <v>135.85</v>
      </c>
    </row>
    <row r="3550" spans="1:5" ht="15.75" customHeight="1">
      <c r="A3550" s="377" t="s">
        <v>20897</v>
      </c>
      <c r="B3550" s="377"/>
      <c r="C3550" s="381" t="s">
        <v>49344</v>
      </c>
      <c r="D3550" s="377" t="s">
        <v>139</v>
      </c>
      <c r="E3550" s="400">
        <v>48.44</v>
      </c>
    </row>
    <row r="3551" spans="1:5" ht="45" customHeight="1">
      <c r="A3551" s="377" t="s">
        <v>20900</v>
      </c>
      <c r="B3551" s="377"/>
      <c r="C3551" s="381" t="s">
        <v>49345</v>
      </c>
      <c r="D3551" s="377" t="s">
        <v>157</v>
      </c>
      <c r="E3551" s="401">
        <v>252.35</v>
      </c>
    </row>
    <row r="3552" spans="1:5" ht="45" customHeight="1">
      <c r="A3552" s="377" t="s">
        <v>20899</v>
      </c>
      <c r="B3552" s="377"/>
      <c r="C3552" s="381" t="s">
        <v>49346</v>
      </c>
      <c r="D3552" s="377" t="s">
        <v>139</v>
      </c>
      <c r="E3552" s="400">
        <v>88.89</v>
      </c>
    </row>
    <row r="3553" spans="1:5" ht="45" customHeight="1">
      <c r="A3553" s="377" t="s">
        <v>20902</v>
      </c>
      <c r="B3553" s="377"/>
      <c r="C3553" s="381" t="s">
        <v>49347</v>
      </c>
      <c r="D3553" s="377" t="s">
        <v>157</v>
      </c>
      <c r="E3553" s="401">
        <v>408.58</v>
      </c>
    </row>
    <row r="3554" spans="1:5" ht="33.75" customHeight="1">
      <c r="A3554" s="377" t="s">
        <v>20901</v>
      </c>
      <c r="B3554" s="377"/>
      <c r="C3554" s="381" t="s">
        <v>49348</v>
      </c>
      <c r="D3554" s="377" t="s">
        <v>139</v>
      </c>
      <c r="E3554" s="401">
        <v>141.26</v>
      </c>
    </row>
    <row r="3555" spans="1:5" ht="33.75" customHeight="1">
      <c r="A3555" s="377" t="s">
        <v>20904</v>
      </c>
      <c r="B3555" s="377"/>
      <c r="C3555" s="381" t="s">
        <v>49349</v>
      </c>
      <c r="D3555" s="377" t="s">
        <v>157</v>
      </c>
      <c r="E3555" s="401">
        <v>622.39</v>
      </c>
    </row>
    <row r="3556" spans="1:5" ht="22.5" customHeight="1">
      <c r="A3556" s="377" t="s">
        <v>20903</v>
      </c>
      <c r="B3556" s="377"/>
      <c r="C3556" s="381" t="s">
        <v>49350</v>
      </c>
      <c r="D3556" s="377" t="s">
        <v>139</v>
      </c>
      <c r="E3556" s="401">
        <v>201.91</v>
      </c>
    </row>
    <row r="3557" spans="1:5" ht="45" customHeight="1">
      <c r="A3557" s="377" t="s">
        <v>20906</v>
      </c>
      <c r="B3557" s="377"/>
      <c r="C3557" s="381" t="s">
        <v>49351</v>
      </c>
      <c r="D3557" s="377" t="s">
        <v>157</v>
      </c>
      <c r="E3557" s="401">
        <v>912.91</v>
      </c>
    </row>
    <row r="3558" spans="1:5" ht="45" customHeight="1">
      <c r="A3558" s="377" t="s">
        <v>20905</v>
      </c>
      <c r="B3558" s="377"/>
      <c r="C3558" s="381" t="s">
        <v>49352</v>
      </c>
      <c r="D3558" s="377" t="s">
        <v>139</v>
      </c>
      <c r="E3558" s="401">
        <v>269.81</v>
      </c>
    </row>
    <row r="3559" spans="1:5" ht="45" customHeight="1">
      <c r="A3559" s="377" t="s">
        <v>20908</v>
      </c>
      <c r="B3559" s="377"/>
      <c r="C3559" s="381" t="s">
        <v>49353</v>
      </c>
      <c r="D3559" s="377" t="s">
        <v>157</v>
      </c>
      <c r="E3559" s="402">
        <v>1707.61</v>
      </c>
    </row>
    <row r="3560" spans="1:5" ht="45" customHeight="1">
      <c r="A3560" s="377" t="s">
        <v>20907</v>
      </c>
      <c r="B3560" s="377"/>
      <c r="C3560" s="381" t="s">
        <v>49354</v>
      </c>
      <c r="D3560" s="377" t="s">
        <v>139</v>
      </c>
      <c r="E3560" s="401">
        <v>370.48</v>
      </c>
    </row>
    <row r="3561" spans="1:5" ht="45" customHeight="1">
      <c r="A3561" s="377" t="s">
        <v>20920</v>
      </c>
      <c r="B3561" s="377"/>
      <c r="C3561" s="381" t="s">
        <v>49355</v>
      </c>
      <c r="D3561" s="377" t="s">
        <v>157</v>
      </c>
      <c r="E3561" s="401">
        <v>470</v>
      </c>
    </row>
    <row r="3562" spans="1:5" ht="45" customHeight="1">
      <c r="A3562" s="377" t="s">
        <v>20919</v>
      </c>
      <c r="B3562" s="377"/>
      <c r="C3562" s="381" t="s">
        <v>49356</v>
      </c>
      <c r="D3562" s="377" t="s">
        <v>139</v>
      </c>
      <c r="E3562" s="401">
        <v>235.46</v>
      </c>
    </row>
    <row r="3563" spans="1:5" ht="78.75" customHeight="1">
      <c r="A3563" s="377" t="s">
        <v>20922</v>
      </c>
      <c r="B3563" s="377"/>
      <c r="C3563" s="381" t="s">
        <v>49357</v>
      </c>
      <c r="D3563" s="377" t="s">
        <v>157</v>
      </c>
      <c r="E3563" s="401">
        <v>739.95</v>
      </c>
    </row>
    <row r="3564" spans="1:5" ht="45" customHeight="1">
      <c r="A3564" s="377" t="s">
        <v>20921</v>
      </c>
      <c r="B3564" s="377"/>
      <c r="C3564" s="381" t="s">
        <v>49358</v>
      </c>
      <c r="D3564" s="377" t="s">
        <v>139</v>
      </c>
      <c r="E3564" s="401">
        <v>374.32</v>
      </c>
    </row>
    <row r="3565" spans="1:5" ht="45" customHeight="1">
      <c r="A3565" s="377" t="s">
        <v>20924</v>
      </c>
      <c r="B3565" s="377"/>
      <c r="C3565" s="381" t="s">
        <v>49359</v>
      </c>
      <c r="D3565" s="377" t="s">
        <v>157</v>
      </c>
      <c r="E3565" s="402">
        <v>1099.7</v>
      </c>
    </row>
    <row r="3566" spans="1:5" ht="45" customHeight="1">
      <c r="A3566" s="377" t="s">
        <v>20923</v>
      </c>
      <c r="B3566" s="377"/>
      <c r="C3566" s="381" t="s">
        <v>49360</v>
      </c>
      <c r="D3566" s="377" t="s">
        <v>139</v>
      </c>
      <c r="E3566" s="401">
        <v>547.23</v>
      </c>
    </row>
    <row r="3567" spans="1:5" ht="45" customHeight="1">
      <c r="A3567" s="377" t="s">
        <v>20926</v>
      </c>
      <c r="B3567" s="377"/>
      <c r="C3567" s="381" t="s">
        <v>49361</v>
      </c>
      <c r="D3567" s="377" t="s">
        <v>157</v>
      </c>
      <c r="E3567" s="402">
        <v>1643.13</v>
      </c>
    </row>
    <row r="3568" spans="1:5" ht="45" customHeight="1">
      <c r="A3568" s="377" t="s">
        <v>20925</v>
      </c>
      <c r="B3568" s="377"/>
      <c r="C3568" s="381" t="s">
        <v>49362</v>
      </c>
      <c r="D3568" s="377" t="s">
        <v>139</v>
      </c>
      <c r="E3568" s="401">
        <v>732.41</v>
      </c>
    </row>
    <row r="3569" spans="1:5" ht="45" customHeight="1">
      <c r="A3569" s="377" t="s">
        <v>20928</v>
      </c>
      <c r="B3569" s="377"/>
      <c r="C3569" s="381" t="s">
        <v>49363</v>
      </c>
      <c r="D3569" s="377" t="s">
        <v>157</v>
      </c>
      <c r="E3569" s="402">
        <v>3028.16</v>
      </c>
    </row>
    <row r="3570" spans="1:5" ht="45" customHeight="1">
      <c r="A3570" s="377" t="s">
        <v>20927</v>
      </c>
      <c r="B3570" s="377"/>
      <c r="C3570" s="381" t="s">
        <v>49364</v>
      </c>
      <c r="D3570" s="377" t="s">
        <v>139</v>
      </c>
      <c r="E3570" s="402">
        <v>1012.93</v>
      </c>
    </row>
    <row r="3571" spans="1:5" ht="45" customHeight="1">
      <c r="A3571" s="377" t="s">
        <v>21168</v>
      </c>
      <c r="B3571" s="377"/>
      <c r="C3571" s="381" t="s">
        <v>49365</v>
      </c>
      <c r="D3571" s="377" t="s">
        <v>139</v>
      </c>
      <c r="E3571" s="400">
        <v>58.05</v>
      </c>
    </row>
    <row r="3572" spans="1:5" ht="45" customHeight="1">
      <c r="A3572" s="377" t="s">
        <v>21169</v>
      </c>
      <c r="B3572" s="377"/>
      <c r="C3572" s="381" t="s">
        <v>49366</v>
      </c>
      <c r="D3572" s="377" t="s">
        <v>139</v>
      </c>
      <c r="E3572" s="400">
        <v>64.69</v>
      </c>
    </row>
    <row r="3573" spans="1:5" ht="56.25" customHeight="1">
      <c r="A3573" s="377" t="s">
        <v>21170</v>
      </c>
      <c r="B3573" s="377"/>
      <c r="C3573" s="381" t="s">
        <v>49367</v>
      </c>
      <c r="D3573" s="377" t="s">
        <v>139</v>
      </c>
      <c r="E3573" s="400">
        <v>73.8</v>
      </c>
    </row>
    <row r="3574" spans="1:5" ht="45" customHeight="1">
      <c r="A3574" s="377" t="s">
        <v>21171</v>
      </c>
      <c r="B3574" s="377"/>
      <c r="C3574" s="381" t="s">
        <v>49368</v>
      </c>
      <c r="D3574" s="377" t="s">
        <v>139</v>
      </c>
      <c r="E3574" s="400">
        <v>81.650000000000006</v>
      </c>
    </row>
    <row r="3575" spans="1:5" ht="45" customHeight="1">
      <c r="A3575" s="377" t="s">
        <v>21172</v>
      </c>
      <c r="B3575" s="377"/>
      <c r="C3575" s="381" t="s">
        <v>49369</v>
      </c>
      <c r="D3575" s="377" t="s">
        <v>139</v>
      </c>
      <c r="E3575" s="400">
        <v>90.82</v>
      </c>
    </row>
    <row r="3576" spans="1:5" ht="45" customHeight="1">
      <c r="A3576" s="377" t="s">
        <v>21151</v>
      </c>
      <c r="B3576" s="377"/>
      <c r="C3576" s="381" t="s">
        <v>49370</v>
      </c>
      <c r="D3576" s="377" t="s">
        <v>139</v>
      </c>
      <c r="E3576" s="400">
        <v>41.3</v>
      </c>
    </row>
    <row r="3577" spans="1:5" ht="45" customHeight="1">
      <c r="A3577" s="377" t="s">
        <v>21152</v>
      </c>
      <c r="B3577" s="377"/>
      <c r="C3577" s="381" t="s">
        <v>49371</v>
      </c>
      <c r="D3577" s="377" t="s">
        <v>139</v>
      </c>
      <c r="E3577" s="400">
        <v>48.44</v>
      </c>
    </row>
    <row r="3578" spans="1:5" ht="45" customHeight="1">
      <c r="A3578" s="377" t="s">
        <v>21153</v>
      </c>
      <c r="B3578" s="377"/>
      <c r="C3578" s="381" t="s">
        <v>49372</v>
      </c>
      <c r="D3578" s="377" t="s">
        <v>139</v>
      </c>
      <c r="E3578" s="400">
        <v>56.35</v>
      </c>
    </row>
    <row r="3579" spans="1:5" ht="45" customHeight="1">
      <c r="A3579" s="377" t="s">
        <v>21154</v>
      </c>
      <c r="B3579" s="377"/>
      <c r="C3579" s="381" t="s">
        <v>49373</v>
      </c>
      <c r="D3579" s="377" t="s">
        <v>139</v>
      </c>
      <c r="E3579" s="400">
        <v>46.74</v>
      </c>
    </row>
    <row r="3580" spans="1:5" ht="15.75" customHeight="1">
      <c r="A3580" s="377" t="s">
        <v>21155</v>
      </c>
      <c r="B3580" s="377"/>
      <c r="C3580" s="381" t="s">
        <v>49374</v>
      </c>
      <c r="D3580" s="377" t="s">
        <v>139</v>
      </c>
      <c r="E3580" s="400">
        <v>54.51</v>
      </c>
    </row>
    <row r="3581" spans="1:5" ht="22.5" customHeight="1">
      <c r="A3581" s="377" t="s">
        <v>21156</v>
      </c>
      <c r="B3581" s="377"/>
      <c r="C3581" s="381" t="s">
        <v>49375</v>
      </c>
      <c r="D3581" s="377" t="s">
        <v>139</v>
      </c>
      <c r="E3581" s="400">
        <v>59.45</v>
      </c>
    </row>
    <row r="3582" spans="1:5" ht="22.5" customHeight="1">
      <c r="A3582" s="377" t="s">
        <v>21157</v>
      </c>
      <c r="B3582" s="377"/>
      <c r="C3582" s="381" t="s">
        <v>49376</v>
      </c>
      <c r="D3582" s="377" t="s">
        <v>139</v>
      </c>
      <c r="E3582" s="400">
        <v>68.680000000000007</v>
      </c>
    </row>
    <row r="3583" spans="1:5" ht="15.75" customHeight="1">
      <c r="A3583" s="377" t="s">
        <v>21158</v>
      </c>
      <c r="B3583" s="377"/>
      <c r="C3583" s="381" t="s">
        <v>49377</v>
      </c>
      <c r="D3583" s="377" t="s">
        <v>139</v>
      </c>
      <c r="E3583" s="400">
        <v>51.29</v>
      </c>
    </row>
    <row r="3584" spans="1:5" ht="22.5" customHeight="1">
      <c r="A3584" s="377" t="s">
        <v>21159</v>
      </c>
      <c r="B3584" s="377"/>
      <c r="C3584" s="381" t="s">
        <v>49378</v>
      </c>
      <c r="D3584" s="377" t="s">
        <v>139</v>
      </c>
      <c r="E3584" s="400">
        <v>57.55</v>
      </c>
    </row>
    <row r="3585" spans="1:5" ht="22.5" customHeight="1">
      <c r="A3585" s="377" t="s">
        <v>21160</v>
      </c>
      <c r="B3585" s="377"/>
      <c r="C3585" s="381" t="s">
        <v>49379</v>
      </c>
      <c r="D3585" s="377" t="s">
        <v>139</v>
      </c>
      <c r="E3585" s="400">
        <v>64.319999999999993</v>
      </c>
    </row>
    <row r="3586" spans="1:5" ht="15.75" customHeight="1">
      <c r="A3586" s="377" t="s">
        <v>21161</v>
      </c>
      <c r="B3586" s="377"/>
      <c r="C3586" s="381" t="s">
        <v>49380</v>
      </c>
      <c r="D3586" s="377" t="s">
        <v>139</v>
      </c>
      <c r="E3586" s="400">
        <v>72.42</v>
      </c>
    </row>
    <row r="3587" spans="1:5" ht="15.75" customHeight="1">
      <c r="A3587" s="377" t="s">
        <v>21162</v>
      </c>
      <c r="B3587" s="377"/>
      <c r="C3587" s="381" t="s">
        <v>49381</v>
      </c>
      <c r="D3587" s="377" t="s">
        <v>139</v>
      </c>
      <c r="E3587" s="400">
        <v>80.89</v>
      </c>
    </row>
    <row r="3588" spans="1:5" ht="101.25" customHeight="1">
      <c r="A3588" s="377" t="s">
        <v>21163</v>
      </c>
      <c r="B3588" s="377"/>
      <c r="C3588" s="381" t="s">
        <v>49382</v>
      </c>
      <c r="D3588" s="377" t="s">
        <v>139</v>
      </c>
      <c r="E3588" s="400">
        <v>55.84</v>
      </c>
    </row>
    <row r="3589" spans="1:5" ht="22.5" customHeight="1">
      <c r="A3589" s="377" t="s">
        <v>21164</v>
      </c>
      <c r="B3589" s="377"/>
      <c r="C3589" s="381" t="s">
        <v>49383</v>
      </c>
      <c r="D3589" s="377" t="s">
        <v>139</v>
      </c>
      <c r="E3589" s="400">
        <v>61.16</v>
      </c>
    </row>
    <row r="3590" spans="1:5" ht="22.5" customHeight="1">
      <c r="A3590" s="377" t="s">
        <v>21165</v>
      </c>
      <c r="B3590" s="377"/>
      <c r="C3590" s="381" t="s">
        <v>49384</v>
      </c>
      <c r="D3590" s="377" t="s">
        <v>139</v>
      </c>
      <c r="E3590" s="400">
        <v>69.25</v>
      </c>
    </row>
    <row r="3591" spans="1:5" ht="22.5" customHeight="1">
      <c r="A3591" s="377" t="s">
        <v>21166</v>
      </c>
      <c r="B3591" s="377"/>
      <c r="C3591" s="381" t="s">
        <v>49385</v>
      </c>
      <c r="D3591" s="377" t="s">
        <v>139</v>
      </c>
      <c r="E3591" s="400">
        <v>76.97</v>
      </c>
    </row>
    <row r="3592" spans="1:5" ht="15.75" customHeight="1">
      <c r="A3592" s="377" t="s">
        <v>21167</v>
      </c>
      <c r="B3592" s="377"/>
      <c r="C3592" s="381" t="s">
        <v>49386</v>
      </c>
      <c r="D3592" s="377" t="s">
        <v>139</v>
      </c>
      <c r="E3592" s="400">
        <v>85.44</v>
      </c>
    </row>
    <row r="3593" spans="1:5" ht="15.75" customHeight="1">
      <c r="A3593" s="377" t="s">
        <v>21192</v>
      </c>
      <c r="B3593" s="377"/>
      <c r="C3593" s="381" t="s">
        <v>49387</v>
      </c>
      <c r="D3593" s="377" t="s">
        <v>139</v>
      </c>
      <c r="E3593" s="400">
        <v>69.33</v>
      </c>
    </row>
    <row r="3594" spans="1:5" ht="15.75" customHeight="1">
      <c r="A3594" s="377" t="s">
        <v>21193</v>
      </c>
      <c r="B3594" s="377"/>
      <c r="C3594" s="381" t="s">
        <v>49388</v>
      </c>
      <c r="D3594" s="377" t="s">
        <v>139</v>
      </c>
      <c r="E3594" s="400">
        <v>72.739999999999995</v>
      </c>
    </row>
    <row r="3595" spans="1:5" ht="15.75" customHeight="1">
      <c r="A3595" s="377" t="s">
        <v>21194</v>
      </c>
      <c r="B3595" s="377"/>
      <c r="C3595" s="381" t="s">
        <v>49389</v>
      </c>
      <c r="D3595" s="377" t="s">
        <v>139</v>
      </c>
      <c r="E3595" s="400">
        <v>75.98</v>
      </c>
    </row>
    <row r="3596" spans="1:5" ht="15.75" customHeight="1">
      <c r="A3596" s="377" t="s">
        <v>21195</v>
      </c>
      <c r="B3596" s="377"/>
      <c r="C3596" s="381" t="s">
        <v>49390</v>
      </c>
      <c r="D3596" s="377" t="s">
        <v>139</v>
      </c>
      <c r="E3596" s="400">
        <v>79.84</v>
      </c>
    </row>
    <row r="3597" spans="1:5" ht="22.5" customHeight="1">
      <c r="A3597" s="377" t="s">
        <v>21196</v>
      </c>
      <c r="B3597" s="377"/>
      <c r="C3597" s="381" t="s">
        <v>49391</v>
      </c>
      <c r="D3597" s="377" t="s">
        <v>139</v>
      </c>
      <c r="E3597" s="400">
        <v>83.33</v>
      </c>
    </row>
    <row r="3598" spans="1:5" ht="15.75" customHeight="1">
      <c r="A3598" s="377" t="s">
        <v>21173</v>
      </c>
      <c r="B3598" s="377"/>
      <c r="C3598" s="381" t="s">
        <v>49392</v>
      </c>
      <c r="D3598" s="377" t="s">
        <v>139</v>
      </c>
      <c r="E3598" s="400">
        <v>42.32</v>
      </c>
    </row>
    <row r="3599" spans="1:5" ht="22.5" customHeight="1">
      <c r="A3599" s="377" t="s">
        <v>21174</v>
      </c>
      <c r="B3599" s="377"/>
      <c r="C3599" s="381" t="s">
        <v>49393</v>
      </c>
      <c r="D3599" s="377" t="s">
        <v>139</v>
      </c>
      <c r="E3599" s="400">
        <v>45.54</v>
      </c>
    </row>
    <row r="3600" spans="1:5" ht="22.5" customHeight="1">
      <c r="A3600" s="377" t="s">
        <v>21175</v>
      </c>
      <c r="B3600" s="377"/>
      <c r="C3600" s="381" t="s">
        <v>49394</v>
      </c>
      <c r="D3600" s="377" t="s">
        <v>139</v>
      </c>
      <c r="E3600" s="400">
        <v>47.82</v>
      </c>
    </row>
    <row r="3601" spans="1:5" ht="22.5" customHeight="1">
      <c r="A3601" s="377" t="s">
        <v>21176</v>
      </c>
      <c r="B3601" s="377"/>
      <c r="C3601" s="381" t="s">
        <v>49395</v>
      </c>
      <c r="D3601" s="377" t="s">
        <v>139</v>
      </c>
      <c r="E3601" s="400">
        <v>50.61</v>
      </c>
    </row>
    <row r="3602" spans="1:5" ht="22.5" customHeight="1">
      <c r="A3602" s="377" t="s">
        <v>21177</v>
      </c>
      <c r="B3602" s="377"/>
      <c r="C3602" s="381" t="s">
        <v>49396</v>
      </c>
      <c r="D3602" s="377" t="s">
        <v>139</v>
      </c>
      <c r="E3602" s="400">
        <v>53.96</v>
      </c>
    </row>
    <row r="3603" spans="1:5" ht="22.5" customHeight="1">
      <c r="A3603" s="377" t="s">
        <v>21178</v>
      </c>
      <c r="B3603" s="377"/>
      <c r="C3603" s="381" t="s">
        <v>49397</v>
      </c>
      <c r="D3603" s="377" t="s">
        <v>139</v>
      </c>
      <c r="E3603" s="400">
        <v>53.26</v>
      </c>
    </row>
    <row r="3604" spans="1:5" ht="22.5" customHeight="1">
      <c r="A3604" s="377" t="s">
        <v>21179</v>
      </c>
      <c r="B3604" s="377"/>
      <c r="C3604" s="381" t="s">
        <v>49398</v>
      </c>
      <c r="D3604" s="377" t="s">
        <v>139</v>
      </c>
      <c r="E3604" s="400">
        <v>55.61</v>
      </c>
    </row>
    <row r="3605" spans="1:5" ht="22.5" customHeight="1">
      <c r="A3605" s="377" t="s">
        <v>21180</v>
      </c>
      <c r="B3605" s="377"/>
      <c r="C3605" s="381" t="s">
        <v>49399</v>
      </c>
      <c r="D3605" s="377" t="s">
        <v>139</v>
      </c>
      <c r="E3605" s="400">
        <v>59.78</v>
      </c>
    </row>
    <row r="3606" spans="1:5" ht="22.5" customHeight="1">
      <c r="A3606" s="377" t="s">
        <v>21181</v>
      </c>
      <c r="B3606" s="377"/>
      <c r="C3606" s="381" t="s">
        <v>49400</v>
      </c>
      <c r="D3606" s="377" t="s">
        <v>139</v>
      </c>
      <c r="E3606" s="400">
        <v>63.32</v>
      </c>
    </row>
    <row r="3607" spans="1:5" ht="101.25" customHeight="1">
      <c r="A3607" s="377" t="s">
        <v>21182</v>
      </c>
      <c r="B3607" s="377"/>
      <c r="C3607" s="381" t="s">
        <v>49401</v>
      </c>
      <c r="D3607" s="377" t="s">
        <v>139</v>
      </c>
      <c r="E3607" s="400">
        <v>58.96</v>
      </c>
    </row>
    <row r="3608" spans="1:5" ht="22.5" customHeight="1">
      <c r="A3608" s="377" t="s">
        <v>21183</v>
      </c>
      <c r="B3608" s="377"/>
      <c r="C3608" s="381" t="s">
        <v>49402</v>
      </c>
      <c r="D3608" s="377" t="s">
        <v>139</v>
      </c>
      <c r="E3608" s="400">
        <v>60.16</v>
      </c>
    </row>
    <row r="3609" spans="1:5" ht="22.5" customHeight="1">
      <c r="A3609" s="377" t="s">
        <v>21184</v>
      </c>
      <c r="B3609" s="377"/>
      <c r="C3609" s="381" t="s">
        <v>49403</v>
      </c>
      <c r="D3609" s="377" t="s">
        <v>139</v>
      </c>
      <c r="E3609" s="400">
        <v>64.34</v>
      </c>
    </row>
    <row r="3610" spans="1:5" ht="22.5" customHeight="1">
      <c r="A3610" s="377" t="s">
        <v>21185</v>
      </c>
      <c r="B3610" s="377"/>
      <c r="C3610" s="381" t="s">
        <v>49404</v>
      </c>
      <c r="D3610" s="377" t="s">
        <v>139</v>
      </c>
      <c r="E3610" s="400">
        <v>68.64</v>
      </c>
    </row>
    <row r="3611" spans="1:5" ht="22.5" customHeight="1">
      <c r="A3611" s="377" t="s">
        <v>21186</v>
      </c>
      <c r="B3611" s="377"/>
      <c r="C3611" s="381" t="s">
        <v>49405</v>
      </c>
      <c r="D3611" s="377" t="s">
        <v>139</v>
      </c>
      <c r="E3611" s="400">
        <v>72.13</v>
      </c>
    </row>
    <row r="3612" spans="1:5" ht="15.75" customHeight="1">
      <c r="A3612" s="377" t="s">
        <v>21187</v>
      </c>
      <c r="B3612" s="377"/>
      <c r="C3612" s="381" t="s">
        <v>49406</v>
      </c>
      <c r="D3612" s="377" t="s">
        <v>139</v>
      </c>
      <c r="E3612" s="400">
        <v>63.82</v>
      </c>
    </row>
    <row r="3613" spans="1:5" ht="22.5" customHeight="1">
      <c r="A3613" s="377" t="s">
        <v>21188</v>
      </c>
      <c r="B3613" s="377"/>
      <c r="C3613" s="381" t="s">
        <v>49407</v>
      </c>
      <c r="D3613" s="377" t="s">
        <v>139</v>
      </c>
      <c r="E3613" s="400">
        <v>66.36</v>
      </c>
    </row>
    <row r="3614" spans="1:5" ht="22.5" customHeight="1">
      <c r="A3614" s="377" t="s">
        <v>21189</v>
      </c>
      <c r="B3614" s="377"/>
      <c r="C3614" s="381" t="s">
        <v>49408</v>
      </c>
      <c r="D3614" s="377" t="s">
        <v>139</v>
      </c>
      <c r="E3614" s="400">
        <v>70.22</v>
      </c>
    </row>
    <row r="3615" spans="1:5" ht="22.5" customHeight="1">
      <c r="A3615" s="377" t="s">
        <v>21190</v>
      </c>
      <c r="B3615" s="377"/>
      <c r="C3615" s="381" t="s">
        <v>49409</v>
      </c>
      <c r="D3615" s="377" t="s">
        <v>139</v>
      </c>
      <c r="E3615" s="400">
        <v>73.95</v>
      </c>
    </row>
    <row r="3616" spans="1:5" ht="22.5" customHeight="1">
      <c r="A3616" s="377" t="s">
        <v>21191</v>
      </c>
      <c r="B3616" s="377"/>
      <c r="C3616" s="381" t="s">
        <v>49410</v>
      </c>
      <c r="D3616" s="377" t="s">
        <v>139</v>
      </c>
      <c r="E3616" s="400">
        <v>77.819999999999993</v>
      </c>
    </row>
    <row r="3617" spans="1:5" ht="22.5" customHeight="1">
      <c r="A3617" s="377" t="s">
        <v>21147</v>
      </c>
      <c r="B3617" s="377"/>
      <c r="C3617" s="381" t="s">
        <v>49411</v>
      </c>
      <c r="D3617" s="377" t="s">
        <v>139</v>
      </c>
      <c r="E3617" s="400">
        <v>11.13</v>
      </c>
    </row>
    <row r="3618" spans="1:5" ht="22.5" customHeight="1">
      <c r="A3618" s="377" t="s">
        <v>21148</v>
      </c>
      <c r="B3618" s="377"/>
      <c r="C3618" s="381" t="s">
        <v>49412</v>
      </c>
      <c r="D3618" s="377" t="s">
        <v>139</v>
      </c>
      <c r="E3618" s="400">
        <v>13.1</v>
      </c>
    </row>
    <row r="3619" spans="1:5" ht="22.5" customHeight="1">
      <c r="A3619" s="377" t="s">
        <v>21149</v>
      </c>
      <c r="B3619" s="377"/>
      <c r="C3619" s="381" t="s">
        <v>49413</v>
      </c>
      <c r="D3619" s="377" t="s">
        <v>139</v>
      </c>
      <c r="E3619" s="400">
        <v>15</v>
      </c>
    </row>
    <row r="3620" spans="1:5" ht="22.5" customHeight="1">
      <c r="A3620" s="377" t="s">
        <v>21150</v>
      </c>
      <c r="B3620" s="377"/>
      <c r="C3620" s="381" t="s">
        <v>49414</v>
      </c>
      <c r="D3620" s="377" t="s">
        <v>139</v>
      </c>
      <c r="E3620" s="400">
        <v>16.899999999999999</v>
      </c>
    </row>
    <row r="3621" spans="1:5" ht="22.5" customHeight="1">
      <c r="A3621" s="377" t="s">
        <v>21131</v>
      </c>
      <c r="B3621" s="377"/>
      <c r="C3621" s="381" t="s">
        <v>49415</v>
      </c>
      <c r="D3621" s="377" t="s">
        <v>139</v>
      </c>
      <c r="E3621" s="397">
        <v>5.94</v>
      </c>
    </row>
    <row r="3622" spans="1:5" ht="22.5" customHeight="1">
      <c r="A3622" s="377" t="s">
        <v>21132</v>
      </c>
      <c r="B3622" s="377"/>
      <c r="C3622" s="381" t="s">
        <v>49416</v>
      </c>
      <c r="D3622" s="377" t="s">
        <v>139</v>
      </c>
      <c r="E3622" s="397">
        <v>7.15</v>
      </c>
    </row>
    <row r="3623" spans="1:5" ht="22.5" customHeight="1">
      <c r="A3623" s="377" t="s">
        <v>21133</v>
      </c>
      <c r="B3623" s="377"/>
      <c r="C3623" s="381" t="s">
        <v>49417</v>
      </c>
      <c r="D3623" s="377" t="s">
        <v>139</v>
      </c>
      <c r="E3623" s="397">
        <v>7.1</v>
      </c>
    </row>
    <row r="3624" spans="1:5" ht="22.5" customHeight="1">
      <c r="A3624" s="377" t="s">
        <v>21134</v>
      </c>
      <c r="B3624" s="377"/>
      <c r="C3624" s="381" t="s">
        <v>49418</v>
      </c>
      <c r="D3624" s="377" t="s">
        <v>139</v>
      </c>
      <c r="E3624" s="397">
        <v>8.2799999999999994</v>
      </c>
    </row>
    <row r="3625" spans="1:5" ht="15.75" customHeight="1">
      <c r="A3625" s="377" t="s">
        <v>21135</v>
      </c>
      <c r="B3625" s="377"/>
      <c r="C3625" s="381" t="s">
        <v>49419</v>
      </c>
      <c r="D3625" s="377" t="s">
        <v>139</v>
      </c>
      <c r="E3625" s="397">
        <v>9.4700000000000006</v>
      </c>
    </row>
    <row r="3626" spans="1:5" ht="56.25" customHeight="1">
      <c r="A3626" s="377" t="s">
        <v>21136</v>
      </c>
      <c r="B3626" s="377"/>
      <c r="C3626" s="381" t="s">
        <v>49420</v>
      </c>
      <c r="D3626" s="377" t="s">
        <v>139</v>
      </c>
      <c r="E3626" s="397">
        <v>8.19</v>
      </c>
    </row>
    <row r="3627" spans="1:5" ht="56.25" customHeight="1">
      <c r="A3627" s="377" t="s">
        <v>21137</v>
      </c>
      <c r="B3627" s="377"/>
      <c r="C3627" s="381" t="s">
        <v>49421</v>
      </c>
      <c r="D3627" s="377" t="s">
        <v>139</v>
      </c>
      <c r="E3627" s="397">
        <v>9.56</v>
      </c>
    </row>
    <row r="3628" spans="1:5" ht="56.25" customHeight="1">
      <c r="A3628" s="377" t="s">
        <v>21138</v>
      </c>
      <c r="B3628" s="377"/>
      <c r="C3628" s="381" t="s">
        <v>49422</v>
      </c>
      <c r="D3628" s="377" t="s">
        <v>139</v>
      </c>
      <c r="E3628" s="400">
        <v>11.02</v>
      </c>
    </row>
    <row r="3629" spans="1:5" ht="56.25" customHeight="1">
      <c r="A3629" s="377" t="s">
        <v>21139</v>
      </c>
      <c r="B3629" s="377"/>
      <c r="C3629" s="381" t="s">
        <v>49423</v>
      </c>
      <c r="D3629" s="377" t="s">
        <v>139</v>
      </c>
      <c r="E3629" s="397">
        <v>9.1199999999999992</v>
      </c>
    </row>
    <row r="3630" spans="1:5" ht="22.5" customHeight="1">
      <c r="A3630" s="377" t="s">
        <v>21140</v>
      </c>
      <c r="B3630" s="377"/>
      <c r="C3630" s="381" t="s">
        <v>49424</v>
      </c>
      <c r="D3630" s="377" t="s">
        <v>139</v>
      </c>
      <c r="E3630" s="400">
        <v>10.7</v>
      </c>
    </row>
    <row r="3631" spans="1:5" ht="67.5" customHeight="1">
      <c r="A3631" s="377" t="s">
        <v>21141</v>
      </c>
      <c r="B3631" s="377"/>
      <c r="C3631" s="381" t="s">
        <v>49425</v>
      </c>
      <c r="D3631" s="377" t="s">
        <v>139</v>
      </c>
      <c r="E3631" s="400">
        <v>12.28</v>
      </c>
    </row>
    <row r="3632" spans="1:5" ht="67.5" customHeight="1">
      <c r="A3632" s="377" t="s">
        <v>21142</v>
      </c>
      <c r="B3632" s="377"/>
      <c r="C3632" s="381" t="s">
        <v>49426</v>
      </c>
      <c r="D3632" s="377" t="s">
        <v>139</v>
      </c>
      <c r="E3632" s="400">
        <v>13.93</v>
      </c>
    </row>
    <row r="3633" spans="1:5" ht="67.5" customHeight="1">
      <c r="A3633" s="377" t="s">
        <v>21143</v>
      </c>
      <c r="B3633" s="377"/>
      <c r="C3633" s="381" t="s">
        <v>49427</v>
      </c>
      <c r="D3633" s="377" t="s">
        <v>139</v>
      </c>
      <c r="E3633" s="400">
        <v>10.119999999999999</v>
      </c>
    </row>
    <row r="3634" spans="1:5" ht="67.5" customHeight="1">
      <c r="A3634" s="377" t="s">
        <v>21144</v>
      </c>
      <c r="B3634" s="377"/>
      <c r="C3634" s="381" t="s">
        <v>49428</v>
      </c>
      <c r="D3634" s="377" t="s">
        <v>139</v>
      </c>
      <c r="E3634" s="400">
        <v>12.05</v>
      </c>
    </row>
    <row r="3635" spans="1:5" ht="67.5" customHeight="1">
      <c r="A3635" s="377" t="s">
        <v>21145</v>
      </c>
      <c r="B3635" s="377"/>
      <c r="C3635" s="381" t="s">
        <v>49429</v>
      </c>
      <c r="D3635" s="377" t="s">
        <v>139</v>
      </c>
      <c r="E3635" s="400">
        <v>13.67</v>
      </c>
    </row>
    <row r="3636" spans="1:5" ht="67.5" customHeight="1">
      <c r="A3636" s="377" t="s">
        <v>21146</v>
      </c>
      <c r="B3636" s="377"/>
      <c r="C3636" s="381" t="s">
        <v>49430</v>
      </c>
      <c r="D3636" s="377" t="s">
        <v>139</v>
      </c>
      <c r="E3636" s="400">
        <v>15.29</v>
      </c>
    </row>
    <row r="3637" spans="1:5" ht="67.5" customHeight="1">
      <c r="A3637" s="377" t="s">
        <v>21127</v>
      </c>
      <c r="B3637" s="377"/>
      <c r="C3637" s="381" t="s">
        <v>49431</v>
      </c>
      <c r="D3637" s="377" t="s">
        <v>139</v>
      </c>
      <c r="E3637" s="397">
        <v>3.17</v>
      </c>
    </row>
    <row r="3638" spans="1:5" ht="67.5" customHeight="1">
      <c r="A3638" s="377" t="s">
        <v>21128</v>
      </c>
      <c r="B3638" s="377"/>
      <c r="C3638" s="381" t="s">
        <v>49432</v>
      </c>
      <c r="D3638" s="377" t="s">
        <v>139</v>
      </c>
      <c r="E3638" s="397">
        <v>4.76</v>
      </c>
    </row>
    <row r="3639" spans="1:5" ht="67.5" customHeight="1">
      <c r="A3639" s="377" t="s">
        <v>21129</v>
      </c>
      <c r="B3639" s="377"/>
      <c r="C3639" s="381" t="s">
        <v>49433</v>
      </c>
      <c r="D3639" s="377" t="s">
        <v>139</v>
      </c>
      <c r="E3639" s="397">
        <v>6.35</v>
      </c>
    </row>
    <row r="3640" spans="1:5" ht="67.5" customHeight="1">
      <c r="A3640" s="377" t="s">
        <v>21130</v>
      </c>
      <c r="B3640" s="377"/>
      <c r="C3640" s="381" t="s">
        <v>49434</v>
      </c>
      <c r="D3640" s="377" t="s">
        <v>139</v>
      </c>
      <c r="E3640" s="397">
        <v>7.94</v>
      </c>
    </row>
    <row r="3641" spans="1:5" ht="67.5" customHeight="1">
      <c r="A3641" s="377" t="s">
        <v>21111</v>
      </c>
      <c r="B3641" s="377"/>
      <c r="C3641" s="381" t="s">
        <v>49435</v>
      </c>
      <c r="D3641" s="377" t="s">
        <v>139</v>
      </c>
      <c r="E3641" s="397">
        <v>1.58</v>
      </c>
    </row>
    <row r="3642" spans="1:5" ht="67.5" customHeight="1">
      <c r="A3642" s="377" t="s">
        <v>21112</v>
      </c>
      <c r="B3642" s="377"/>
      <c r="C3642" s="381" t="s">
        <v>49436</v>
      </c>
      <c r="D3642" s="377" t="s">
        <v>139</v>
      </c>
      <c r="E3642" s="397">
        <v>2.41</v>
      </c>
    </row>
    <row r="3643" spans="1:5" ht="67.5" customHeight="1">
      <c r="A3643" s="377" t="s">
        <v>21113</v>
      </c>
      <c r="B3643" s="377"/>
      <c r="C3643" s="381" t="s">
        <v>49437</v>
      </c>
      <c r="D3643" s="377" t="s">
        <v>139</v>
      </c>
      <c r="E3643" s="397">
        <v>1.9</v>
      </c>
    </row>
    <row r="3644" spans="1:5" ht="67.5" customHeight="1">
      <c r="A3644" s="377" t="s">
        <v>21114</v>
      </c>
      <c r="B3644" s="377"/>
      <c r="C3644" s="381" t="s">
        <v>49438</v>
      </c>
      <c r="D3644" s="377" t="s">
        <v>139</v>
      </c>
      <c r="E3644" s="397">
        <v>2.85</v>
      </c>
    </row>
    <row r="3645" spans="1:5" ht="67.5" customHeight="1">
      <c r="A3645" s="377" t="s">
        <v>21115</v>
      </c>
      <c r="B3645" s="377"/>
      <c r="C3645" s="381" t="s">
        <v>49439</v>
      </c>
      <c r="D3645" s="377" t="s">
        <v>139</v>
      </c>
      <c r="E3645" s="397">
        <v>3.81</v>
      </c>
    </row>
    <row r="3646" spans="1:5" ht="67.5" customHeight="1">
      <c r="A3646" s="377" t="s">
        <v>21116</v>
      </c>
      <c r="B3646" s="377"/>
      <c r="C3646" s="381" t="s">
        <v>49440</v>
      </c>
      <c r="D3646" s="377" t="s">
        <v>139</v>
      </c>
      <c r="E3646" s="397">
        <v>2.2200000000000002</v>
      </c>
    </row>
    <row r="3647" spans="1:5" ht="67.5" customHeight="1">
      <c r="A3647" s="377" t="s">
        <v>21117</v>
      </c>
      <c r="B3647" s="377"/>
      <c r="C3647" s="381" t="s">
        <v>49441</v>
      </c>
      <c r="D3647" s="377" t="s">
        <v>139</v>
      </c>
      <c r="E3647" s="397">
        <v>3.36</v>
      </c>
    </row>
    <row r="3648" spans="1:5" ht="67.5" customHeight="1">
      <c r="A3648" s="377" t="s">
        <v>21118</v>
      </c>
      <c r="B3648" s="377"/>
      <c r="C3648" s="381" t="s">
        <v>49442</v>
      </c>
      <c r="D3648" s="377" t="s">
        <v>139</v>
      </c>
      <c r="E3648" s="397">
        <v>4.4400000000000004</v>
      </c>
    </row>
    <row r="3649" spans="1:5" ht="67.5" customHeight="1">
      <c r="A3649" s="377" t="s">
        <v>21119</v>
      </c>
      <c r="B3649" s="377"/>
      <c r="C3649" s="381" t="s">
        <v>49443</v>
      </c>
      <c r="D3649" s="377" t="s">
        <v>139</v>
      </c>
      <c r="E3649" s="397">
        <v>2.54</v>
      </c>
    </row>
    <row r="3650" spans="1:5" ht="67.5" customHeight="1">
      <c r="A3650" s="377" t="s">
        <v>21120</v>
      </c>
      <c r="B3650" s="377"/>
      <c r="C3650" s="381" t="s">
        <v>49444</v>
      </c>
      <c r="D3650" s="377" t="s">
        <v>139</v>
      </c>
      <c r="E3650" s="397">
        <v>3.81</v>
      </c>
    </row>
    <row r="3651" spans="1:5" ht="67.5" customHeight="1">
      <c r="A3651" s="377" t="s">
        <v>21121</v>
      </c>
      <c r="B3651" s="377"/>
      <c r="C3651" s="381" t="s">
        <v>49445</v>
      </c>
      <c r="D3651" s="377" t="s">
        <v>139</v>
      </c>
      <c r="E3651" s="397">
        <v>5.08</v>
      </c>
    </row>
    <row r="3652" spans="1:5" ht="67.5" customHeight="1">
      <c r="A3652" s="377" t="s">
        <v>21122</v>
      </c>
      <c r="B3652" s="377"/>
      <c r="C3652" s="381" t="s">
        <v>49446</v>
      </c>
      <c r="D3652" s="377" t="s">
        <v>139</v>
      </c>
      <c r="E3652" s="397">
        <v>6.35</v>
      </c>
    </row>
    <row r="3653" spans="1:5" ht="67.5" customHeight="1">
      <c r="A3653" s="377" t="s">
        <v>21123</v>
      </c>
      <c r="B3653" s="377"/>
      <c r="C3653" s="381" t="s">
        <v>49447</v>
      </c>
      <c r="D3653" s="377" t="s">
        <v>139</v>
      </c>
      <c r="E3653" s="397">
        <v>2.85</v>
      </c>
    </row>
    <row r="3654" spans="1:5" ht="67.5" customHeight="1">
      <c r="A3654" s="377" t="s">
        <v>21124</v>
      </c>
      <c r="B3654" s="377"/>
      <c r="C3654" s="381" t="s">
        <v>49448</v>
      </c>
      <c r="D3654" s="377" t="s">
        <v>139</v>
      </c>
      <c r="E3654" s="397">
        <v>4.32</v>
      </c>
    </row>
    <row r="3655" spans="1:5" ht="67.5" customHeight="1">
      <c r="A3655" s="377" t="s">
        <v>21125</v>
      </c>
      <c r="B3655" s="377"/>
      <c r="C3655" s="381" t="s">
        <v>49449</v>
      </c>
      <c r="D3655" s="377" t="s">
        <v>139</v>
      </c>
      <c r="E3655" s="397">
        <v>5.71</v>
      </c>
    </row>
    <row r="3656" spans="1:5" ht="67.5" customHeight="1">
      <c r="A3656" s="377" t="s">
        <v>21126</v>
      </c>
      <c r="B3656" s="377"/>
      <c r="C3656" s="381" t="s">
        <v>49450</v>
      </c>
      <c r="D3656" s="377" t="s">
        <v>139</v>
      </c>
      <c r="E3656" s="397">
        <v>7.18</v>
      </c>
    </row>
    <row r="3657" spans="1:5" ht="67.5" customHeight="1">
      <c r="A3657" s="377" t="s">
        <v>21218</v>
      </c>
      <c r="B3657" s="377"/>
      <c r="C3657" s="381" t="s">
        <v>49451</v>
      </c>
      <c r="D3657" s="377" t="s">
        <v>157</v>
      </c>
      <c r="E3657" s="400">
        <v>36.43</v>
      </c>
    </row>
    <row r="3658" spans="1:5" ht="67.5" customHeight="1">
      <c r="A3658" s="377" t="s">
        <v>21220</v>
      </c>
      <c r="B3658" s="377"/>
      <c r="C3658" s="381" t="s">
        <v>49452</v>
      </c>
      <c r="D3658" s="377" t="s">
        <v>157</v>
      </c>
      <c r="E3658" s="401">
        <v>192.27</v>
      </c>
    </row>
    <row r="3659" spans="1:5" ht="78.75" customHeight="1">
      <c r="A3659" s="377" t="s">
        <v>21219</v>
      </c>
      <c r="B3659" s="377"/>
      <c r="C3659" s="381" t="s">
        <v>49453</v>
      </c>
      <c r="D3659" s="377" t="s">
        <v>157</v>
      </c>
      <c r="E3659" s="401">
        <v>108.36</v>
      </c>
    </row>
    <row r="3660" spans="1:5" ht="78.75" customHeight="1">
      <c r="A3660" s="377" t="s">
        <v>21110</v>
      </c>
      <c r="B3660" s="377"/>
      <c r="C3660" s="381" t="s">
        <v>49454</v>
      </c>
      <c r="D3660" s="377" t="s">
        <v>139</v>
      </c>
      <c r="E3660" s="400">
        <v>31.3</v>
      </c>
    </row>
    <row r="3661" spans="1:5" ht="90" customHeight="1">
      <c r="A3661" s="377" t="s">
        <v>21070</v>
      </c>
      <c r="B3661" s="377"/>
      <c r="C3661" s="381" t="s">
        <v>49455</v>
      </c>
      <c r="D3661" s="377" t="s">
        <v>139</v>
      </c>
      <c r="E3661" s="400">
        <v>34.31</v>
      </c>
    </row>
    <row r="3662" spans="1:5" ht="90" customHeight="1">
      <c r="A3662" s="377" t="s">
        <v>21068</v>
      </c>
      <c r="B3662" s="377"/>
      <c r="C3662" s="381" t="s">
        <v>49456</v>
      </c>
      <c r="D3662" s="377" t="s">
        <v>139</v>
      </c>
      <c r="E3662" s="400">
        <v>31.13</v>
      </c>
    </row>
    <row r="3663" spans="1:5" ht="90" customHeight="1">
      <c r="A3663" s="377" t="s">
        <v>21069</v>
      </c>
      <c r="B3663" s="377"/>
      <c r="C3663" s="381" t="s">
        <v>49457</v>
      </c>
      <c r="D3663" s="377" t="s">
        <v>139</v>
      </c>
      <c r="E3663" s="400">
        <v>32.72</v>
      </c>
    </row>
    <row r="3664" spans="1:5" ht="78.75" customHeight="1">
      <c r="A3664" s="377" t="s">
        <v>21073</v>
      </c>
      <c r="B3664" s="377"/>
      <c r="C3664" s="381" t="s">
        <v>49458</v>
      </c>
      <c r="D3664" s="377" t="s">
        <v>139</v>
      </c>
      <c r="E3664" s="400">
        <v>36.28</v>
      </c>
    </row>
    <row r="3665" spans="1:5" ht="78.75" customHeight="1">
      <c r="A3665" s="377" t="s">
        <v>21071</v>
      </c>
      <c r="B3665" s="377"/>
      <c r="C3665" s="381" t="s">
        <v>49459</v>
      </c>
      <c r="D3665" s="377" t="s">
        <v>139</v>
      </c>
      <c r="E3665" s="400">
        <v>33.1</v>
      </c>
    </row>
    <row r="3666" spans="1:5" ht="78.75" customHeight="1">
      <c r="A3666" s="377" t="s">
        <v>21072</v>
      </c>
      <c r="B3666" s="377"/>
      <c r="C3666" s="381" t="s">
        <v>49460</v>
      </c>
      <c r="D3666" s="377" t="s">
        <v>139</v>
      </c>
      <c r="E3666" s="400">
        <v>34.69</v>
      </c>
    </row>
    <row r="3667" spans="1:5" ht="78.75" customHeight="1">
      <c r="A3667" s="377" t="s">
        <v>21075</v>
      </c>
      <c r="B3667" s="377"/>
      <c r="C3667" s="381" t="s">
        <v>49461</v>
      </c>
      <c r="D3667" s="377" t="s">
        <v>139</v>
      </c>
      <c r="E3667" s="400">
        <v>38.25</v>
      </c>
    </row>
    <row r="3668" spans="1:5" ht="78.75" customHeight="1">
      <c r="A3668" s="377" t="s">
        <v>21074</v>
      </c>
      <c r="B3668" s="377"/>
      <c r="C3668" s="381" t="s">
        <v>49462</v>
      </c>
      <c r="D3668" s="377" t="s">
        <v>139</v>
      </c>
      <c r="E3668" s="400">
        <v>36.659999999999997</v>
      </c>
    </row>
    <row r="3669" spans="1:5" ht="78.75" customHeight="1">
      <c r="A3669" s="377" t="s">
        <v>21059</v>
      </c>
      <c r="B3669" s="377"/>
      <c r="C3669" s="381" t="s">
        <v>49463</v>
      </c>
      <c r="D3669" s="377" t="s">
        <v>139</v>
      </c>
      <c r="E3669" s="400">
        <v>20.78</v>
      </c>
    </row>
    <row r="3670" spans="1:5" ht="78.75" customHeight="1">
      <c r="A3670" s="377" t="s">
        <v>21060</v>
      </c>
      <c r="B3670" s="377"/>
      <c r="C3670" s="381" t="s">
        <v>49464</v>
      </c>
      <c r="D3670" s="377" t="s">
        <v>139</v>
      </c>
      <c r="E3670" s="400">
        <v>22.36</v>
      </c>
    </row>
    <row r="3671" spans="1:5" ht="78.75" customHeight="1">
      <c r="A3671" s="377" t="s">
        <v>21061</v>
      </c>
      <c r="B3671" s="377"/>
      <c r="C3671" s="381" t="s">
        <v>49465</v>
      </c>
      <c r="D3671" s="377" t="s">
        <v>139</v>
      </c>
      <c r="E3671" s="400">
        <v>23.95</v>
      </c>
    </row>
    <row r="3672" spans="1:5" ht="78.75" customHeight="1">
      <c r="A3672" s="377" t="s">
        <v>21062</v>
      </c>
      <c r="B3672" s="377"/>
      <c r="C3672" s="381" t="s">
        <v>49466</v>
      </c>
      <c r="D3672" s="377" t="s">
        <v>139</v>
      </c>
      <c r="E3672" s="400">
        <v>24.21</v>
      </c>
    </row>
    <row r="3673" spans="1:5" ht="78.75" customHeight="1">
      <c r="A3673" s="377" t="s">
        <v>21063</v>
      </c>
      <c r="B3673" s="377"/>
      <c r="C3673" s="381" t="s">
        <v>49467</v>
      </c>
      <c r="D3673" s="377" t="s">
        <v>139</v>
      </c>
      <c r="E3673" s="400">
        <v>25.8</v>
      </c>
    </row>
    <row r="3674" spans="1:5" ht="15.75" customHeight="1">
      <c r="A3674" s="377" t="s">
        <v>21064</v>
      </c>
      <c r="B3674" s="377"/>
      <c r="C3674" s="381" t="s">
        <v>49468</v>
      </c>
      <c r="D3674" s="377" t="s">
        <v>139</v>
      </c>
      <c r="E3674" s="400">
        <v>27.39</v>
      </c>
    </row>
    <row r="3675" spans="1:5" ht="56.25" customHeight="1">
      <c r="A3675" s="377" t="s">
        <v>21065</v>
      </c>
      <c r="B3675" s="377"/>
      <c r="C3675" s="381" t="s">
        <v>49469</v>
      </c>
      <c r="D3675" s="377" t="s">
        <v>139</v>
      </c>
      <c r="E3675" s="400">
        <v>27.64</v>
      </c>
    </row>
    <row r="3676" spans="1:5" ht="56.25" customHeight="1">
      <c r="A3676" s="377" t="s">
        <v>21066</v>
      </c>
      <c r="B3676" s="377"/>
      <c r="C3676" s="381" t="s">
        <v>49470</v>
      </c>
      <c r="D3676" s="377" t="s">
        <v>139</v>
      </c>
      <c r="E3676" s="400">
        <v>29.23</v>
      </c>
    </row>
    <row r="3677" spans="1:5" ht="15.75" customHeight="1">
      <c r="A3677" s="377" t="s">
        <v>21067</v>
      </c>
      <c r="B3677" s="377"/>
      <c r="C3677" s="381" t="s">
        <v>49471</v>
      </c>
      <c r="D3677" s="377" t="s">
        <v>139</v>
      </c>
      <c r="E3677" s="400">
        <v>30.82</v>
      </c>
    </row>
    <row r="3678" spans="1:5" ht="22.5" customHeight="1">
      <c r="A3678" s="377" t="s">
        <v>21087</v>
      </c>
      <c r="B3678" s="377"/>
      <c r="C3678" s="381" t="s">
        <v>49472</v>
      </c>
      <c r="D3678" s="377" t="s">
        <v>139</v>
      </c>
      <c r="E3678" s="400">
        <v>50.01</v>
      </c>
    </row>
    <row r="3679" spans="1:5" ht="22.5" customHeight="1">
      <c r="A3679" s="377" t="s">
        <v>21085</v>
      </c>
      <c r="B3679" s="377"/>
      <c r="C3679" s="381" t="s">
        <v>49473</v>
      </c>
      <c r="D3679" s="377" t="s">
        <v>139</v>
      </c>
      <c r="E3679" s="400">
        <v>45.53</v>
      </c>
    </row>
    <row r="3680" spans="1:5" ht="22.5" customHeight="1">
      <c r="A3680" s="377" t="s">
        <v>21086</v>
      </c>
      <c r="B3680" s="377"/>
      <c r="C3680" s="381" t="s">
        <v>49474</v>
      </c>
      <c r="D3680" s="377" t="s">
        <v>139</v>
      </c>
      <c r="E3680" s="400">
        <v>47.65</v>
      </c>
    </row>
    <row r="3681" spans="1:5" ht="22.5" customHeight="1">
      <c r="A3681" s="377" t="s">
        <v>21090</v>
      </c>
      <c r="B3681" s="377"/>
      <c r="C3681" s="381" t="s">
        <v>49475</v>
      </c>
      <c r="D3681" s="377" t="s">
        <v>139</v>
      </c>
      <c r="E3681" s="400">
        <v>52.05</v>
      </c>
    </row>
    <row r="3682" spans="1:5" ht="22.5" customHeight="1">
      <c r="A3682" s="377" t="s">
        <v>21088</v>
      </c>
      <c r="B3682" s="377"/>
      <c r="C3682" s="381" t="s">
        <v>49476</v>
      </c>
      <c r="D3682" s="377" t="s">
        <v>139</v>
      </c>
      <c r="E3682" s="400">
        <v>47.8</v>
      </c>
    </row>
    <row r="3683" spans="1:5" ht="22.5" customHeight="1">
      <c r="A3683" s="377" t="s">
        <v>21089</v>
      </c>
      <c r="B3683" s="377"/>
      <c r="C3683" s="381" t="s">
        <v>49477</v>
      </c>
      <c r="D3683" s="377" t="s">
        <v>139</v>
      </c>
      <c r="E3683" s="400">
        <v>49.85</v>
      </c>
    </row>
    <row r="3684" spans="1:5" ht="22.5" customHeight="1">
      <c r="A3684" s="377" t="s">
        <v>21092</v>
      </c>
      <c r="B3684" s="377"/>
      <c r="C3684" s="381" t="s">
        <v>49478</v>
      </c>
      <c r="D3684" s="377" t="s">
        <v>139</v>
      </c>
      <c r="E3684" s="400">
        <v>54.33</v>
      </c>
    </row>
    <row r="3685" spans="1:5" ht="22.5" customHeight="1">
      <c r="A3685" s="377" t="s">
        <v>21091</v>
      </c>
      <c r="B3685" s="377"/>
      <c r="C3685" s="381" t="s">
        <v>49479</v>
      </c>
      <c r="D3685" s="377" t="s">
        <v>139</v>
      </c>
      <c r="E3685" s="400">
        <v>52.28</v>
      </c>
    </row>
    <row r="3686" spans="1:5" ht="56.25" customHeight="1">
      <c r="A3686" s="377" t="s">
        <v>21076</v>
      </c>
      <c r="B3686" s="377"/>
      <c r="C3686" s="381" t="s">
        <v>49480</v>
      </c>
      <c r="D3686" s="377" t="s">
        <v>139</v>
      </c>
      <c r="E3686" s="400">
        <v>32.880000000000003</v>
      </c>
    </row>
    <row r="3687" spans="1:5" ht="56.25" customHeight="1">
      <c r="A3687" s="377" t="s">
        <v>21077</v>
      </c>
      <c r="B3687" s="377"/>
      <c r="C3687" s="381" t="s">
        <v>49481</v>
      </c>
      <c r="D3687" s="377" t="s">
        <v>139</v>
      </c>
      <c r="E3687" s="400">
        <v>34.92</v>
      </c>
    </row>
    <row r="3688" spans="1:5" ht="15.75" customHeight="1">
      <c r="A3688" s="377" t="s">
        <v>21078</v>
      </c>
      <c r="B3688" s="377"/>
      <c r="C3688" s="381" t="s">
        <v>49482</v>
      </c>
      <c r="D3688" s="377" t="s">
        <v>139</v>
      </c>
      <c r="E3688" s="400">
        <v>37.270000000000003</v>
      </c>
    </row>
    <row r="3689" spans="1:5" ht="33.75" customHeight="1">
      <c r="A3689" s="377" t="s">
        <v>21079</v>
      </c>
      <c r="B3689" s="377"/>
      <c r="C3689" s="381" t="s">
        <v>49483</v>
      </c>
      <c r="D3689" s="377" t="s">
        <v>139</v>
      </c>
      <c r="E3689" s="400">
        <v>37.07</v>
      </c>
    </row>
    <row r="3690" spans="1:5" ht="33.75" customHeight="1">
      <c r="A3690" s="377" t="s">
        <v>21080</v>
      </c>
      <c r="B3690" s="377"/>
      <c r="C3690" s="381" t="s">
        <v>49484</v>
      </c>
      <c r="D3690" s="377" t="s">
        <v>139</v>
      </c>
      <c r="E3690" s="400">
        <v>39.28</v>
      </c>
    </row>
    <row r="3691" spans="1:5" ht="33.75" customHeight="1">
      <c r="A3691" s="377" t="s">
        <v>21081</v>
      </c>
      <c r="B3691" s="377"/>
      <c r="C3691" s="381" t="s">
        <v>49485</v>
      </c>
      <c r="D3691" s="377" t="s">
        <v>139</v>
      </c>
      <c r="E3691" s="400">
        <v>41.63</v>
      </c>
    </row>
    <row r="3692" spans="1:5" ht="33.75" customHeight="1">
      <c r="A3692" s="377" t="s">
        <v>21082</v>
      </c>
      <c r="B3692" s="377"/>
      <c r="C3692" s="381" t="s">
        <v>49486</v>
      </c>
      <c r="D3692" s="377" t="s">
        <v>139</v>
      </c>
      <c r="E3692" s="400">
        <v>41.27</v>
      </c>
    </row>
    <row r="3693" spans="1:5" ht="33.75" customHeight="1">
      <c r="A3693" s="377" t="s">
        <v>21083</v>
      </c>
      <c r="B3693" s="377"/>
      <c r="C3693" s="381" t="s">
        <v>49487</v>
      </c>
      <c r="D3693" s="377" t="s">
        <v>139</v>
      </c>
      <c r="E3693" s="400">
        <v>43.47</v>
      </c>
    </row>
    <row r="3694" spans="1:5" ht="33.75" customHeight="1">
      <c r="A3694" s="377" t="s">
        <v>21084</v>
      </c>
      <c r="B3694" s="377"/>
      <c r="C3694" s="381" t="s">
        <v>49488</v>
      </c>
      <c r="D3694" s="377" t="s">
        <v>139</v>
      </c>
      <c r="E3694" s="400">
        <v>45.75</v>
      </c>
    </row>
    <row r="3695" spans="1:5" ht="45" customHeight="1">
      <c r="A3695" s="377" t="s">
        <v>21104</v>
      </c>
      <c r="B3695" s="377"/>
      <c r="C3695" s="381" t="s">
        <v>49489</v>
      </c>
      <c r="D3695" s="377" t="s">
        <v>139</v>
      </c>
      <c r="E3695" s="401">
        <v>143.34</v>
      </c>
    </row>
    <row r="3696" spans="1:5" ht="45" customHeight="1">
      <c r="A3696" s="377" t="s">
        <v>21102</v>
      </c>
      <c r="B3696" s="377"/>
      <c r="C3696" s="381" t="s">
        <v>49490</v>
      </c>
      <c r="D3696" s="377" t="s">
        <v>139</v>
      </c>
      <c r="E3696" s="401">
        <v>131.16999999999999</v>
      </c>
    </row>
    <row r="3697" spans="1:5" ht="45" customHeight="1">
      <c r="A3697" s="377" t="s">
        <v>21103</v>
      </c>
      <c r="B3697" s="377"/>
      <c r="C3697" s="381" t="s">
        <v>49491</v>
      </c>
      <c r="D3697" s="377" t="s">
        <v>139</v>
      </c>
      <c r="E3697" s="401">
        <v>137.25</v>
      </c>
    </row>
    <row r="3698" spans="1:5" ht="45" customHeight="1">
      <c r="A3698" s="377" t="s">
        <v>21107</v>
      </c>
      <c r="B3698" s="377"/>
      <c r="C3698" s="381" t="s">
        <v>49492</v>
      </c>
      <c r="D3698" s="377" t="s">
        <v>139</v>
      </c>
      <c r="E3698" s="401">
        <v>144.66</v>
      </c>
    </row>
    <row r="3699" spans="1:5" ht="45" customHeight="1">
      <c r="A3699" s="377" t="s">
        <v>21105</v>
      </c>
      <c r="B3699" s="377"/>
      <c r="C3699" s="381" t="s">
        <v>49493</v>
      </c>
      <c r="D3699" s="377" t="s">
        <v>139</v>
      </c>
      <c r="E3699" s="401">
        <v>135.06</v>
      </c>
    </row>
    <row r="3700" spans="1:5" ht="45" customHeight="1">
      <c r="A3700" s="377" t="s">
        <v>21106</v>
      </c>
      <c r="B3700" s="377"/>
      <c r="C3700" s="381" t="s">
        <v>49494</v>
      </c>
      <c r="D3700" s="377" t="s">
        <v>139</v>
      </c>
      <c r="E3700" s="401">
        <v>139.22</v>
      </c>
    </row>
    <row r="3701" spans="1:5" ht="45" customHeight="1">
      <c r="A3701" s="377" t="s">
        <v>21109</v>
      </c>
      <c r="B3701" s="377"/>
      <c r="C3701" s="381" t="s">
        <v>49495</v>
      </c>
      <c r="D3701" s="377" t="s">
        <v>139</v>
      </c>
      <c r="E3701" s="401">
        <v>149.19999999999999</v>
      </c>
    </row>
    <row r="3702" spans="1:5" ht="45" customHeight="1">
      <c r="A3702" s="377" t="s">
        <v>21108</v>
      </c>
      <c r="B3702" s="377"/>
      <c r="C3702" s="381" t="s">
        <v>49496</v>
      </c>
      <c r="D3702" s="377" t="s">
        <v>139</v>
      </c>
      <c r="E3702" s="401">
        <v>143.76</v>
      </c>
    </row>
    <row r="3703" spans="1:5" ht="45" customHeight="1">
      <c r="A3703" s="377" t="s">
        <v>21093</v>
      </c>
      <c r="B3703" s="377"/>
      <c r="C3703" s="381" t="s">
        <v>49497</v>
      </c>
      <c r="D3703" s="377" t="s">
        <v>139</v>
      </c>
      <c r="E3703" s="401">
        <v>107.32</v>
      </c>
    </row>
    <row r="3704" spans="1:5" ht="45" customHeight="1">
      <c r="A3704" s="377" t="s">
        <v>21094</v>
      </c>
      <c r="B3704" s="377"/>
      <c r="C3704" s="381" t="s">
        <v>49498</v>
      </c>
      <c r="D3704" s="377" t="s">
        <v>139</v>
      </c>
      <c r="E3704" s="401">
        <v>112.77</v>
      </c>
    </row>
    <row r="3705" spans="1:5" ht="45" customHeight="1">
      <c r="A3705" s="377" t="s">
        <v>21095</v>
      </c>
      <c r="B3705" s="377"/>
      <c r="C3705" s="381" t="s">
        <v>49499</v>
      </c>
      <c r="D3705" s="377" t="s">
        <v>139</v>
      </c>
      <c r="E3705" s="401">
        <v>118.85</v>
      </c>
    </row>
    <row r="3706" spans="1:5" ht="45" customHeight="1">
      <c r="A3706" s="377" t="s">
        <v>21096</v>
      </c>
      <c r="B3706" s="377"/>
      <c r="C3706" s="381" t="s">
        <v>49500</v>
      </c>
      <c r="D3706" s="377" t="s">
        <v>139</v>
      </c>
      <c r="E3706" s="401">
        <v>115.25</v>
      </c>
    </row>
    <row r="3707" spans="1:5" ht="45" customHeight="1">
      <c r="A3707" s="377" t="s">
        <v>21097</v>
      </c>
      <c r="B3707" s="377"/>
      <c r="C3707" s="381" t="s">
        <v>49501</v>
      </c>
      <c r="D3707" s="377" t="s">
        <v>139</v>
      </c>
      <c r="E3707" s="401">
        <v>120.7</v>
      </c>
    </row>
    <row r="3708" spans="1:5" ht="45" customHeight="1">
      <c r="A3708" s="377" t="s">
        <v>21098</v>
      </c>
      <c r="B3708" s="377"/>
      <c r="C3708" s="381" t="s">
        <v>49502</v>
      </c>
      <c r="D3708" s="377" t="s">
        <v>139</v>
      </c>
      <c r="E3708" s="401">
        <v>126.78</v>
      </c>
    </row>
    <row r="3709" spans="1:5" ht="45" customHeight="1">
      <c r="A3709" s="377" t="s">
        <v>21099</v>
      </c>
      <c r="B3709" s="377"/>
      <c r="C3709" s="381" t="s">
        <v>49503</v>
      </c>
      <c r="D3709" s="377" t="s">
        <v>139</v>
      </c>
      <c r="E3709" s="401">
        <v>123.18</v>
      </c>
    </row>
    <row r="3710" spans="1:5" ht="45" customHeight="1">
      <c r="A3710" s="377" t="s">
        <v>21100</v>
      </c>
      <c r="B3710" s="377"/>
      <c r="C3710" s="381" t="s">
        <v>49504</v>
      </c>
      <c r="D3710" s="377" t="s">
        <v>139</v>
      </c>
      <c r="E3710" s="401">
        <v>127.98</v>
      </c>
    </row>
    <row r="3711" spans="1:5" ht="45" customHeight="1">
      <c r="A3711" s="377" t="s">
        <v>21101</v>
      </c>
      <c r="B3711" s="377"/>
      <c r="C3711" s="381" t="s">
        <v>49505</v>
      </c>
      <c r="D3711" s="377" t="s">
        <v>139</v>
      </c>
      <c r="E3711" s="401">
        <v>134.71</v>
      </c>
    </row>
    <row r="3712" spans="1:5" ht="45" customHeight="1">
      <c r="A3712" s="411">
        <v>251</v>
      </c>
      <c r="B3712" s="399"/>
      <c r="C3712" s="382" t="s">
        <v>49506</v>
      </c>
      <c r="D3712" s="378"/>
      <c r="E3712" s="378"/>
    </row>
    <row r="3713" spans="1:5" ht="45" customHeight="1">
      <c r="A3713" s="377" t="s">
        <v>21266</v>
      </c>
      <c r="B3713" s="377"/>
      <c r="C3713" s="381" t="s">
        <v>49507</v>
      </c>
      <c r="D3713" s="377" t="s">
        <v>48887</v>
      </c>
      <c r="E3713" s="401">
        <v>146.24</v>
      </c>
    </row>
    <row r="3714" spans="1:5" ht="45" customHeight="1">
      <c r="A3714" s="377" t="s">
        <v>21267</v>
      </c>
      <c r="B3714" s="377"/>
      <c r="C3714" s="381" t="s">
        <v>49508</v>
      </c>
      <c r="D3714" s="377" t="s">
        <v>48887</v>
      </c>
      <c r="E3714" s="401">
        <v>146.69999999999999</v>
      </c>
    </row>
    <row r="3715" spans="1:5" ht="45" customHeight="1">
      <c r="A3715" s="377" t="s">
        <v>21263</v>
      </c>
      <c r="B3715" s="377"/>
      <c r="C3715" s="381" t="s">
        <v>49509</v>
      </c>
      <c r="D3715" s="377" t="s">
        <v>48887</v>
      </c>
      <c r="E3715" s="400">
        <v>70.680000000000007</v>
      </c>
    </row>
    <row r="3716" spans="1:5" ht="45" customHeight="1">
      <c r="A3716" s="377" t="s">
        <v>21260</v>
      </c>
      <c r="B3716" s="377"/>
      <c r="C3716" s="381" t="s">
        <v>49510</v>
      </c>
      <c r="D3716" s="377" t="s">
        <v>48887</v>
      </c>
      <c r="E3716" s="400">
        <v>50.18</v>
      </c>
    </row>
    <row r="3717" spans="1:5" ht="56.25" customHeight="1">
      <c r="A3717" s="377" t="s">
        <v>21258</v>
      </c>
      <c r="B3717" s="377"/>
      <c r="C3717" s="381" t="s">
        <v>49511</v>
      </c>
      <c r="D3717" s="377" t="s">
        <v>48887</v>
      </c>
      <c r="E3717" s="400">
        <v>23.86</v>
      </c>
    </row>
    <row r="3718" spans="1:5" ht="45" customHeight="1">
      <c r="A3718" s="377" t="s">
        <v>21259</v>
      </c>
      <c r="B3718" s="377"/>
      <c r="C3718" s="381" t="s">
        <v>49512</v>
      </c>
      <c r="D3718" s="377" t="s">
        <v>48887</v>
      </c>
      <c r="E3718" s="400">
        <v>24.28</v>
      </c>
    </row>
    <row r="3719" spans="1:5" ht="45" customHeight="1">
      <c r="A3719" s="377" t="s">
        <v>21265</v>
      </c>
      <c r="B3719" s="377"/>
      <c r="C3719" s="381" t="s">
        <v>49513</v>
      </c>
      <c r="D3719" s="377" t="s">
        <v>48887</v>
      </c>
      <c r="E3719" s="401">
        <v>143.88999999999999</v>
      </c>
    </row>
    <row r="3720" spans="1:5" ht="15.75" customHeight="1">
      <c r="A3720" s="377" t="s">
        <v>21264</v>
      </c>
      <c r="B3720" s="377"/>
      <c r="C3720" s="381" t="s">
        <v>49514</v>
      </c>
      <c r="D3720" s="377" t="s">
        <v>48887</v>
      </c>
      <c r="E3720" s="401">
        <v>146.09</v>
      </c>
    </row>
    <row r="3721" spans="1:5" ht="33.75" customHeight="1">
      <c r="A3721" s="377" t="s">
        <v>21262</v>
      </c>
      <c r="B3721" s="377"/>
      <c r="C3721" s="381" t="s">
        <v>49515</v>
      </c>
      <c r="D3721" s="377" t="s">
        <v>48887</v>
      </c>
      <c r="E3721" s="400">
        <v>70.13</v>
      </c>
    </row>
    <row r="3722" spans="1:5" ht="33.75" customHeight="1">
      <c r="A3722" s="377" t="s">
        <v>21261</v>
      </c>
      <c r="B3722" s="377"/>
      <c r="C3722" s="381" t="s">
        <v>49516</v>
      </c>
      <c r="D3722" s="377" t="s">
        <v>48887</v>
      </c>
      <c r="E3722" s="400">
        <v>56.03</v>
      </c>
    </row>
    <row r="3723" spans="1:5" ht="33.75" customHeight="1">
      <c r="A3723" s="377" t="s">
        <v>21257</v>
      </c>
      <c r="B3723" s="377"/>
      <c r="C3723" s="381" t="s">
        <v>49517</v>
      </c>
      <c r="D3723" s="377" t="s">
        <v>48887</v>
      </c>
      <c r="E3723" s="400">
        <v>22.47</v>
      </c>
    </row>
    <row r="3724" spans="1:5" ht="33.75" customHeight="1">
      <c r="A3724" s="377" t="s">
        <v>21255</v>
      </c>
      <c r="B3724" s="377"/>
      <c r="C3724" s="381" t="s">
        <v>49518</v>
      </c>
      <c r="D3724" s="377" t="s">
        <v>48887</v>
      </c>
      <c r="E3724" s="400">
        <v>25.75</v>
      </c>
    </row>
    <row r="3725" spans="1:5" ht="33.75" customHeight="1">
      <c r="A3725" s="377" t="s">
        <v>21256</v>
      </c>
      <c r="B3725" s="377"/>
      <c r="C3725" s="381" t="s">
        <v>49519</v>
      </c>
      <c r="D3725" s="377" t="s">
        <v>48887</v>
      </c>
      <c r="E3725" s="400">
        <v>26.13</v>
      </c>
    </row>
    <row r="3726" spans="1:5" ht="33.75" customHeight="1">
      <c r="A3726" s="377" t="s">
        <v>21254</v>
      </c>
      <c r="B3726" s="377"/>
      <c r="C3726" s="381" t="s">
        <v>49520</v>
      </c>
      <c r="D3726" s="377" t="s">
        <v>48887</v>
      </c>
      <c r="E3726" s="400">
        <v>24.69</v>
      </c>
    </row>
    <row r="3727" spans="1:5" ht="33.75" customHeight="1">
      <c r="A3727" s="377" t="s">
        <v>21251</v>
      </c>
      <c r="B3727" s="377"/>
      <c r="C3727" s="381" t="s">
        <v>49521</v>
      </c>
      <c r="D3727" s="377" t="s">
        <v>48887</v>
      </c>
      <c r="E3727" s="400">
        <v>22.08</v>
      </c>
    </row>
    <row r="3728" spans="1:5" ht="15.75" customHeight="1">
      <c r="A3728" s="377" t="s">
        <v>21252</v>
      </c>
      <c r="B3728" s="377"/>
      <c r="C3728" s="381" t="s">
        <v>49522</v>
      </c>
      <c r="D3728" s="377" t="s">
        <v>48887</v>
      </c>
      <c r="E3728" s="400">
        <v>22.66</v>
      </c>
    </row>
    <row r="3729" spans="1:5" ht="45" customHeight="1">
      <c r="A3729" s="377" t="s">
        <v>21253</v>
      </c>
      <c r="B3729" s="377"/>
      <c r="C3729" s="381" t="s">
        <v>49523</v>
      </c>
      <c r="D3729" s="377" t="s">
        <v>48887</v>
      </c>
      <c r="E3729" s="400">
        <v>23.3</v>
      </c>
    </row>
    <row r="3730" spans="1:5" ht="33.75" customHeight="1">
      <c r="A3730" s="377" t="s">
        <v>21280</v>
      </c>
      <c r="B3730" s="377"/>
      <c r="C3730" s="381" t="s">
        <v>49524</v>
      </c>
      <c r="D3730" s="377" t="s">
        <v>48887</v>
      </c>
      <c r="E3730" s="402">
        <v>1252.82</v>
      </c>
    </row>
    <row r="3731" spans="1:5" ht="45" customHeight="1">
      <c r="A3731" s="377" t="s">
        <v>21281</v>
      </c>
      <c r="B3731" s="377"/>
      <c r="C3731" s="381" t="s">
        <v>49524</v>
      </c>
      <c r="D3731" s="377" t="s">
        <v>30682</v>
      </c>
      <c r="E3731" s="401">
        <v>522.01</v>
      </c>
    </row>
    <row r="3732" spans="1:5" ht="45" customHeight="1">
      <c r="A3732" s="377" t="s">
        <v>21279</v>
      </c>
      <c r="B3732" s="377"/>
      <c r="C3732" s="381" t="s">
        <v>49525</v>
      </c>
      <c r="D3732" s="377" t="s">
        <v>48887</v>
      </c>
      <c r="E3732" s="401">
        <v>390.02</v>
      </c>
    </row>
    <row r="3733" spans="1:5" ht="45" customHeight="1">
      <c r="A3733" s="377" t="s">
        <v>21282</v>
      </c>
      <c r="B3733" s="377"/>
      <c r="C3733" s="381" t="s">
        <v>49526</v>
      </c>
      <c r="D3733" s="377" t="s">
        <v>48887</v>
      </c>
      <c r="E3733" s="401">
        <v>422.88</v>
      </c>
    </row>
    <row r="3734" spans="1:5" ht="45" customHeight="1">
      <c r="A3734" s="377" t="s">
        <v>21243</v>
      </c>
      <c r="B3734" s="377"/>
      <c r="C3734" s="381" t="s">
        <v>49527</v>
      </c>
      <c r="D3734" s="377" t="s">
        <v>48887</v>
      </c>
      <c r="E3734" s="397">
        <v>9.1199999999999992</v>
      </c>
    </row>
    <row r="3735" spans="1:5" ht="67.5" customHeight="1">
      <c r="A3735" s="377" t="s">
        <v>21236</v>
      </c>
      <c r="B3735" s="377"/>
      <c r="C3735" s="381" t="s">
        <v>49528</v>
      </c>
      <c r="D3735" s="377" t="s">
        <v>48884</v>
      </c>
      <c r="E3735" s="397">
        <v>2.3199999999999998</v>
      </c>
    </row>
    <row r="3736" spans="1:5" ht="33.75" customHeight="1">
      <c r="A3736" s="377" t="s">
        <v>21237</v>
      </c>
      <c r="B3736" s="377"/>
      <c r="C3736" s="381" t="s">
        <v>49529</v>
      </c>
      <c r="D3736" s="377" t="s">
        <v>48884</v>
      </c>
      <c r="E3736" s="397">
        <v>3.72</v>
      </c>
    </row>
    <row r="3737" spans="1:5" ht="45" customHeight="1">
      <c r="A3737" s="377" t="s">
        <v>21269</v>
      </c>
      <c r="B3737" s="377"/>
      <c r="C3737" s="381" t="s">
        <v>49530</v>
      </c>
      <c r="D3737" s="377" t="s">
        <v>48884</v>
      </c>
      <c r="E3737" s="397">
        <v>3.94</v>
      </c>
    </row>
    <row r="3738" spans="1:5" ht="33.75" customHeight="1">
      <c r="A3738" s="377" t="s">
        <v>21268</v>
      </c>
      <c r="B3738" s="377"/>
      <c r="C3738" s="381" t="s">
        <v>49531</v>
      </c>
      <c r="D3738" s="377" t="s">
        <v>48884</v>
      </c>
      <c r="E3738" s="397">
        <v>0.43</v>
      </c>
    </row>
    <row r="3739" spans="1:5" ht="22.5" customHeight="1">
      <c r="A3739" s="377" t="s">
        <v>21294</v>
      </c>
      <c r="B3739" s="377"/>
      <c r="C3739" s="381" t="s">
        <v>49532</v>
      </c>
      <c r="D3739" s="377" t="s">
        <v>48884</v>
      </c>
      <c r="E3739" s="400">
        <v>10.039999999999999</v>
      </c>
    </row>
    <row r="3740" spans="1:5" ht="33.75" customHeight="1">
      <c r="A3740" s="377" t="s">
        <v>21293</v>
      </c>
      <c r="B3740" s="377"/>
      <c r="C3740" s="381" t="s">
        <v>49533</v>
      </c>
      <c r="D3740" s="377" t="s">
        <v>48884</v>
      </c>
      <c r="E3740" s="397">
        <v>4.09</v>
      </c>
    </row>
    <row r="3741" spans="1:5" ht="22.5" customHeight="1">
      <c r="A3741" s="377" t="s">
        <v>21292</v>
      </c>
      <c r="B3741" s="377"/>
      <c r="C3741" s="381" t="s">
        <v>49534</v>
      </c>
      <c r="D3741" s="377" t="s">
        <v>48884</v>
      </c>
      <c r="E3741" s="397">
        <v>6.17</v>
      </c>
    </row>
    <row r="3742" spans="1:5" ht="22.5" customHeight="1">
      <c r="A3742" s="377" t="s">
        <v>21291</v>
      </c>
      <c r="B3742" s="377"/>
      <c r="C3742" s="381" t="s">
        <v>49535</v>
      </c>
      <c r="D3742" s="377" t="s">
        <v>48884</v>
      </c>
      <c r="E3742" s="397">
        <v>2.08</v>
      </c>
    </row>
    <row r="3743" spans="1:5" ht="22.5" customHeight="1">
      <c r="A3743" s="377" t="s">
        <v>21285</v>
      </c>
      <c r="B3743" s="377"/>
      <c r="C3743" s="381" t="s">
        <v>49536</v>
      </c>
      <c r="D3743" s="377" t="s">
        <v>48884</v>
      </c>
      <c r="E3743" s="397">
        <v>2.76</v>
      </c>
    </row>
    <row r="3744" spans="1:5" ht="22.5" customHeight="1">
      <c r="A3744" s="377" t="s">
        <v>21286</v>
      </c>
      <c r="B3744" s="377"/>
      <c r="C3744" s="381" t="s">
        <v>49537</v>
      </c>
      <c r="D3744" s="377" t="s">
        <v>48884</v>
      </c>
      <c r="E3744" s="397">
        <v>3.54</v>
      </c>
    </row>
    <row r="3745" spans="1:5" ht="22.5" customHeight="1">
      <c r="A3745" s="377" t="s">
        <v>21296</v>
      </c>
      <c r="B3745" s="377"/>
      <c r="C3745" s="381" t="s">
        <v>49538</v>
      </c>
      <c r="D3745" s="377" t="s">
        <v>48884</v>
      </c>
      <c r="E3745" s="400">
        <v>26.19</v>
      </c>
    </row>
    <row r="3746" spans="1:5" ht="22.5" customHeight="1">
      <c r="A3746" s="377" t="s">
        <v>21297</v>
      </c>
      <c r="B3746" s="377"/>
      <c r="C3746" s="381" t="s">
        <v>49539</v>
      </c>
      <c r="D3746" s="377" t="s">
        <v>48884</v>
      </c>
      <c r="E3746" s="400">
        <v>40.49</v>
      </c>
    </row>
    <row r="3747" spans="1:5" ht="22.5" customHeight="1">
      <c r="A3747" s="377" t="s">
        <v>21271</v>
      </c>
      <c r="B3747" s="377"/>
      <c r="C3747" s="381" t="s">
        <v>49540</v>
      </c>
      <c r="D3747" s="377" t="s">
        <v>48884</v>
      </c>
      <c r="E3747" s="397">
        <v>2.31</v>
      </c>
    </row>
    <row r="3748" spans="1:5" ht="101.25" customHeight="1">
      <c r="A3748" s="377" t="s">
        <v>21270</v>
      </c>
      <c r="B3748" s="377"/>
      <c r="C3748" s="381" t="s">
        <v>49541</v>
      </c>
      <c r="D3748" s="377" t="s">
        <v>48884</v>
      </c>
      <c r="E3748" s="397">
        <v>0.28999999999999998</v>
      </c>
    </row>
    <row r="3749" spans="1:5" ht="15" customHeight="1">
      <c r="A3749" s="377" t="s">
        <v>21289</v>
      </c>
      <c r="B3749" s="377"/>
      <c r="C3749" s="381" t="s">
        <v>49542</v>
      </c>
      <c r="D3749" s="377" t="s">
        <v>48887</v>
      </c>
      <c r="E3749" s="401">
        <v>798.06</v>
      </c>
    </row>
    <row r="3750" spans="1:5" ht="15.75" customHeight="1">
      <c r="A3750" s="377" t="s">
        <v>21290</v>
      </c>
      <c r="B3750" s="377"/>
      <c r="C3750" s="381" t="s">
        <v>49542</v>
      </c>
      <c r="D3750" s="377" t="s">
        <v>30682</v>
      </c>
      <c r="E3750" s="401">
        <v>380.02</v>
      </c>
    </row>
    <row r="3751" spans="1:5" ht="15.75" customHeight="1">
      <c r="A3751" s="377" t="s">
        <v>21287</v>
      </c>
      <c r="B3751" s="377"/>
      <c r="C3751" s="381" t="s">
        <v>49543</v>
      </c>
      <c r="D3751" s="377" t="s">
        <v>48887</v>
      </c>
      <c r="E3751" s="401">
        <v>172.49</v>
      </c>
    </row>
    <row r="3752" spans="1:5" ht="15.75" customHeight="1">
      <c r="A3752" s="377" t="s">
        <v>21238</v>
      </c>
      <c r="B3752" s="377"/>
      <c r="C3752" s="381" t="s">
        <v>49544</v>
      </c>
      <c r="D3752" s="377" t="s">
        <v>48887</v>
      </c>
      <c r="E3752" s="400">
        <v>67.31</v>
      </c>
    </row>
    <row r="3753" spans="1:5" ht="15.75" customHeight="1">
      <c r="A3753" s="377" t="s">
        <v>21239</v>
      </c>
      <c r="B3753" s="377"/>
      <c r="C3753" s="381" t="s">
        <v>49545</v>
      </c>
      <c r="D3753" s="377" t="s">
        <v>48887</v>
      </c>
      <c r="E3753" s="400">
        <v>80.709999999999994</v>
      </c>
    </row>
    <row r="3754" spans="1:5" ht="15.75" customHeight="1">
      <c r="A3754" s="377" t="s">
        <v>21245</v>
      </c>
      <c r="B3754" s="377"/>
      <c r="C3754" s="381" t="s">
        <v>49546</v>
      </c>
      <c r="D3754" s="377" t="s">
        <v>48887</v>
      </c>
      <c r="E3754" s="400">
        <v>28.07</v>
      </c>
    </row>
    <row r="3755" spans="1:5" ht="90" customHeight="1">
      <c r="A3755" s="377" t="s">
        <v>21244</v>
      </c>
      <c r="B3755" s="377"/>
      <c r="C3755" s="381" t="s">
        <v>49547</v>
      </c>
      <c r="D3755" s="377" t="s">
        <v>48887</v>
      </c>
      <c r="E3755" s="400">
        <v>16.46</v>
      </c>
    </row>
    <row r="3756" spans="1:5" ht="78.75" customHeight="1">
      <c r="A3756" s="377" t="s">
        <v>21242</v>
      </c>
      <c r="B3756" s="377"/>
      <c r="C3756" s="381" t="s">
        <v>49548</v>
      </c>
      <c r="D3756" s="377" t="s">
        <v>48884</v>
      </c>
      <c r="E3756" s="397">
        <v>1.26</v>
      </c>
    </row>
    <row r="3757" spans="1:5" ht="101.25" customHeight="1">
      <c r="A3757" s="377" t="s">
        <v>21241</v>
      </c>
      <c r="B3757" s="377"/>
      <c r="C3757" s="381" t="s">
        <v>49549</v>
      </c>
      <c r="D3757" s="377" t="s">
        <v>48884</v>
      </c>
      <c r="E3757" s="397">
        <v>1.28</v>
      </c>
    </row>
    <row r="3758" spans="1:5" ht="78.75" customHeight="1">
      <c r="A3758" s="377" t="s">
        <v>21240</v>
      </c>
      <c r="B3758" s="377"/>
      <c r="C3758" s="381" t="s">
        <v>49550</v>
      </c>
      <c r="D3758" s="377" t="s">
        <v>48884</v>
      </c>
      <c r="E3758" s="397">
        <v>1.22</v>
      </c>
    </row>
    <row r="3759" spans="1:5" ht="78.75" customHeight="1">
      <c r="A3759" s="377" t="s">
        <v>21298</v>
      </c>
      <c r="B3759" s="377"/>
      <c r="C3759" s="381" t="s">
        <v>49551</v>
      </c>
      <c r="D3759" s="377" t="s">
        <v>48887</v>
      </c>
      <c r="E3759" s="400">
        <v>10.11</v>
      </c>
    </row>
    <row r="3760" spans="1:5" ht="78.75" customHeight="1">
      <c r="A3760" s="377" t="s">
        <v>21301</v>
      </c>
      <c r="B3760" s="377"/>
      <c r="C3760" s="381" t="s">
        <v>49552</v>
      </c>
      <c r="D3760" s="377" t="s">
        <v>48887</v>
      </c>
      <c r="E3760" s="400">
        <v>10.76</v>
      </c>
    </row>
    <row r="3761" spans="1:5" ht="90" customHeight="1">
      <c r="A3761" s="377" t="s">
        <v>21300</v>
      </c>
      <c r="B3761" s="377"/>
      <c r="C3761" s="381" t="s">
        <v>49553</v>
      </c>
      <c r="D3761" s="377" t="s">
        <v>48884</v>
      </c>
      <c r="E3761" s="397">
        <v>1.18</v>
      </c>
    </row>
    <row r="3762" spans="1:5" ht="135" customHeight="1">
      <c r="A3762" s="377" t="s">
        <v>21299</v>
      </c>
      <c r="B3762" s="377"/>
      <c r="C3762" s="381" t="s">
        <v>49554</v>
      </c>
      <c r="D3762" s="377" t="s">
        <v>48884</v>
      </c>
      <c r="E3762" s="397">
        <v>0.63</v>
      </c>
    </row>
    <row r="3763" spans="1:5" ht="112.5" customHeight="1">
      <c r="A3763" s="377" t="s">
        <v>21295</v>
      </c>
      <c r="B3763" s="377"/>
      <c r="C3763" s="381" t="s">
        <v>49555</v>
      </c>
      <c r="D3763" s="377" t="s">
        <v>30682</v>
      </c>
      <c r="E3763" s="400">
        <v>17.11</v>
      </c>
    </row>
    <row r="3764" spans="1:5" ht="135" customHeight="1">
      <c r="A3764" s="377" t="s">
        <v>21250</v>
      </c>
      <c r="B3764" s="377"/>
      <c r="C3764" s="381" t="s">
        <v>49556</v>
      </c>
      <c r="D3764" s="377" t="s">
        <v>48887</v>
      </c>
      <c r="E3764" s="400">
        <v>24.69</v>
      </c>
    </row>
    <row r="3765" spans="1:5" ht="146.25" customHeight="1">
      <c r="A3765" s="377" t="s">
        <v>21249</v>
      </c>
      <c r="B3765" s="377"/>
      <c r="C3765" s="381" t="s">
        <v>49557</v>
      </c>
      <c r="D3765" s="377" t="s">
        <v>48887</v>
      </c>
      <c r="E3765" s="400">
        <v>23.94</v>
      </c>
    </row>
    <row r="3766" spans="1:5" ht="146.25" customHeight="1">
      <c r="A3766" s="377" t="s">
        <v>21247</v>
      </c>
      <c r="B3766" s="377"/>
      <c r="C3766" s="381" t="s">
        <v>49558</v>
      </c>
      <c r="D3766" s="377" t="s">
        <v>48887</v>
      </c>
      <c r="E3766" s="400">
        <v>22.66</v>
      </c>
    </row>
    <row r="3767" spans="1:5" ht="123.75" customHeight="1">
      <c r="A3767" s="377" t="s">
        <v>21246</v>
      </c>
      <c r="B3767" s="377"/>
      <c r="C3767" s="381" t="s">
        <v>49559</v>
      </c>
      <c r="D3767" s="377" t="s">
        <v>48887</v>
      </c>
      <c r="E3767" s="400">
        <v>22.08</v>
      </c>
    </row>
    <row r="3768" spans="1:5" ht="123.75" customHeight="1">
      <c r="A3768" s="377" t="s">
        <v>21248</v>
      </c>
      <c r="B3768" s="377"/>
      <c r="C3768" s="381" t="s">
        <v>49560</v>
      </c>
      <c r="D3768" s="377" t="s">
        <v>48887</v>
      </c>
      <c r="E3768" s="400">
        <v>23.3</v>
      </c>
    </row>
    <row r="3769" spans="1:5" ht="146.25" customHeight="1">
      <c r="A3769" s="377" t="s">
        <v>21278</v>
      </c>
      <c r="B3769" s="377"/>
      <c r="C3769" s="381" t="s">
        <v>49561</v>
      </c>
      <c r="D3769" s="377" t="s">
        <v>48884</v>
      </c>
      <c r="E3769" s="397">
        <v>1.1200000000000001</v>
      </c>
    </row>
    <row r="3770" spans="1:5" ht="146.25" customHeight="1">
      <c r="A3770" s="377" t="s">
        <v>21276</v>
      </c>
      <c r="B3770" s="377"/>
      <c r="C3770" s="381" t="s">
        <v>49562</v>
      </c>
      <c r="D3770" s="377" t="s">
        <v>48884</v>
      </c>
      <c r="E3770" s="397">
        <v>5.87</v>
      </c>
    </row>
    <row r="3771" spans="1:5" ht="135" customHeight="1">
      <c r="A3771" s="377" t="s">
        <v>21275</v>
      </c>
      <c r="B3771" s="377"/>
      <c r="C3771" s="381" t="s">
        <v>49563</v>
      </c>
      <c r="D3771" s="377" t="s">
        <v>48884</v>
      </c>
      <c r="E3771" s="400">
        <v>15.73</v>
      </c>
    </row>
    <row r="3772" spans="1:5" ht="15.75" customHeight="1">
      <c r="A3772" s="377" t="s">
        <v>21274</v>
      </c>
      <c r="B3772" s="377"/>
      <c r="C3772" s="381" t="s">
        <v>49564</v>
      </c>
      <c r="D3772" s="377" t="s">
        <v>48884</v>
      </c>
      <c r="E3772" s="397">
        <v>6.03</v>
      </c>
    </row>
    <row r="3773" spans="1:5" ht="67.5" customHeight="1">
      <c r="A3773" s="377" t="s">
        <v>21272</v>
      </c>
      <c r="B3773" s="377"/>
      <c r="C3773" s="381" t="s">
        <v>49565</v>
      </c>
      <c r="D3773" s="377" t="s">
        <v>48884</v>
      </c>
      <c r="E3773" s="397">
        <v>3.14</v>
      </c>
    </row>
    <row r="3774" spans="1:5" ht="56.25" customHeight="1">
      <c r="A3774" s="377" t="s">
        <v>21273</v>
      </c>
      <c r="B3774" s="377"/>
      <c r="C3774" s="381" t="s">
        <v>49566</v>
      </c>
      <c r="D3774" s="377" t="s">
        <v>48884</v>
      </c>
      <c r="E3774" s="397">
        <v>9.23</v>
      </c>
    </row>
    <row r="3775" spans="1:5" ht="56.25" customHeight="1">
      <c r="A3775" s="377" t="s">
        <v>21277</v>
      </c>
      <c r="B3775" s="377"/>
      <c r="C3775" s="381" t="s">
        <v>49567</v>
      </c>
      <c r="D3775" s="377" t="s">
        <v>48884</v>
      </c>
      <c r="E3775" s="397">
        <v>7.58</v>
      </c>
    </row>
    <row r="3776" spans="1:5" ht="67.5" customHeight="1">
      <c r="A3776" s="377" t="s">
        <v>21284</v>
      </c>
      <c r="B3776" s="377"/>
      <c r="C3776" s="381" t="s">
        <v>49568</v>
      </c>
      <c r="D3776" s="377" t="s">
        <v>30682</v>
      </c>
      <c r="E3776" s="401">
        <v>138.77000000000001</v>
      </c>
    </row>
    <row r="3777" spans="1:5" ht="15.75" customHeight="1">
      <c r="A3777" s="377" t="s">
        <v>21283</v>
      </c>
      <c r="B3777" s="377"/>
      <c r="C3777" s="381" t="s">
        <v>49569</v>
      </c>
      <c r="D3777" s="377" t="s">
        <v>48887</v>
      </c>
      <c r="E3777" s="401">
        <v>333.07</v>
      </c>
    </row>
    <row r="3778" spans="1:5" ht="56.25" customHeight="1">
      <c r="A3778" s="377" t="s">
        <v>21288</v>
      </c>
      <c r="B3778" s="377"/>
      <c r="C3778" s="381" t="s">
        <v>49570</v>
      </c>
      <c r="D3778" s="377" t="s">
        <v>48887</v>
      </c>
      <c r="E3778" s="401">
        <v>123.31</v>
      </c>
    </row>
    <row r="3779" spans="1:5" ht="33.75" customHeight="1">
      <c r="A3779" s="411">
        <v>253</v>
      </c>
      <c r="B3779" s="399"/>
      <c r="C3779" s="382" t="s">
        <v>49571</v>
      </c>
      <c r="D3779" s="378"/>
      <c r="E3779" s="378"/>
    </row>
    <row r="3780" spans="1:5" ht="22.5" customHeight="1">
      <c r="A3780" s="377" t="s">
        <v>21302</v>
      </c>
      <c r="B3780" s="377"/>
      <c r="C3780" s="381" t="s">
        <v>49572</v>
      </c>
      <c r="D3780" s="377" t="s">
        <v>139</v>
      </c>
      <c r="E3780" s="400">
        <v>36.17</v>
      </c>
    </row>
    <row r="3781" spans="1:5" ht="22.5" customHeight="1">
      <c r="A3781" s="377" t="s">
        <v>21303</v>
      </c>
      <c r="B3781" s="377"/>
      <c r="C3781" s="381" t="s">
        <v>49573</v>
      </c>
      <c r="D3781" s="377" t="s">
        <v>48884</v>
      </c>
      <c r="E3781" s="400">
        <v>12.25</v>
      </c>
    </row>
    <row r="3782" spans="1:5" ht="22.5" customHeight="1">
      <c r="A3782" s="377" t="s">
        <v>21304</v>
      </c>
      <c r="B3782" s="377"/>
      <c r="C3782" s="381" t="s">
        <v>49574</v>
      </c>
      <c r="D3782" s="377" t="s">
        <v>48884</v>
      </c>
      <c r="E3782" s="400">
        <v>14.7</v>
      </c>
    </row>
    <row r="3783" spans="1:5" ht="15.75" customHeight="1">
      <c r="A3783" s="411">
        <v>254</v>
      </c>
      <c r="B3783" s="399"/>
      <c r="C3783" s="382" t="s">
        <v>49575</v>
      </c>
      <c r="D3783" s="378"/>
      <c r="E3783" s="378"/>
    </row>
    <row r="3784" spans="1:5" ht="15.75" customHeight="1">
      <c r="A3784" s="377" t="s">
        <v>21341</v>
      </c>
      <c r="B3784" s="377"/>
      <c r="C3784" s="381" t="s">
        <v>49576</v>
      </c>
      <c r="D3784" s="377" t="s">
        <v>157</v>
      </c>
      <c r="E3784" s="400">
        <v>17.82</v>
      </c>
    </row>
    <row r="3785" spans="1:5" ht="15.75" customHeight="1">
      <c r="A3785" s="377" t="s">
        <v>21311</v>
      </c>
      <c r="B3785" s="377"/>
      <c r="C3785" s="381" t="s">
        <v>49577</v>
      </c>
      <c r="D3785" s="377" t="s">
        <v>48887</v>
      </c>
      <c r="E3785" s="402">
        <v>1617.98</v>
      </c>
    </row>
    <row r="3786" spans="1:5" ht="15.75" customHeight="1">
      <c r="A3786" s="377" t="s">
        <v>21309</v>
      </c>
      <c r="B3786" s="377"/>
      <c r="C3786" s="381" t="s">
        <v>49578</v>
      </c>
      <c r="D3786" s="377" t="s">
        <v>48887</v>
      </c>
      <c r="E3786" s="402">
        <v>1257.17</v>
      </c>
    </row>
    <row r="3787" spans="1:5" ht="15.75" customHeight="1">
      <c r="A3787" s="377" t="s">
        <v>21310</v>
      </c>
      <c r="B3787" s="377"/>
      <c r="C3787" s="381" t="s">
        <v>49579</v>
      </c>
      <c r="D3787" s="377" t="s">
        <v>48887</v>
      </c>
      <c r="E3787" s="401">
        <v>575.79999999999995</v>
      </c>
    </row>
    <row r="3788" spans="1:5" ht="33.75" customHeight="1">
      <c r="A3788" s="377" t="s">
        <v>21349</v>
      </c>
      <c r="B3788" s="377"/>
      <c r="C3788" s="381" t="s">
        <v>49580</v>
      </c>
      <c r="D3788" s="377" t="s">
        <v>157</v>
      </c>
      <c r="E3788" s="402">
        <v>1793.38</v>
      </c>
    </row>
    <row r="3789" spans="1:5">
      <c r="A3789" s="377" t="s">
        <v>21347</v>
      </c>
      <c r="B3789" s="377"/>
      <c r="C3789" s="381" t="s">
        <v>49581</v>
      </c>
      <c r="D3789" s="377" t="s">
        <v>48884</v>
      </c>
      <c r="E3789" s="400">
        <v>90.88</v>
      </c>
    </row>
    <row r="3790" spans="1:5" ht="15" customHeight="1">
      <c r="A3790" s="377" t="s">
        <v>21313</v>
      </c>
      <c r="B3790" s="377"/>
      <c r="C3790" s="381" t="s">
        <v>49582</v>
      </c>
      <c r="D3790" s="377" t="s">
        <v>139</v>
      </c>
      <c r="E3790" s="397">
        <v>2.56</v>
      </c>
    </row>
    <row r="3791" spans="1:5" ht="33.75" customHeight="1">
      <c r="A3791" s="377" t="s">
        <v>21316</v>
      </c>
      <c r="B3791" s="377"/>
      <c r="C3791" s="381" t="s">
        <v>49583</v>
      </c>
      <c r="D3791" s="377" t="s">
        <v>48884</v>
      </c>
      <c r="E3791" s="400">
        <v>24.61</v>
      </c>
    </row>
    <row r="3792" spans="1:5" ht="15.75" customHeight="1">
      <c r="A3792" s="377" t="s">
        <v>21315</v>
      </c>
      <c r="B3792" s="377"/>
      <c r="C3792" s="381" t="s">
        <v>49584</v>
      </c>
      <c r="D3792" s="377" t="s">
        <v>139</v>
      </c>
      <c r="E3792" s="397">
        <v>7.48</v>
      </c>
    </row>
    <row r="3793" spans="1:5" ht="22.5" customHeight="1">
      <c r="A3793" s="377" t="s">
        <v>21312</v>
      </c>
      <c r="B3793" s="377"/>
      <c r="C3793" s="381" t="s">
        <v>49585</v>
      </c>
      <c r="D3793" s="377" t="s">
        <v>139</v>
      </c>
      <c r="E3793" s="397">
        <v>2.06</v>
      </c>
    </row>
    <row r="3794" spans="1:5" ht="15.75" customHeight="1">
      <c r="A3794" s="377" t="s">
        <v>21314</v>
      </c>
      <c r="B3794" s="377"/>
      <c r="C3794" s="381" t="s">
        <v>49586</v>
      </c>
      <c r="D3794" s="377" t="s">
        <v>139</v>
      </c>
      <c r="E3794" s="397">
        <v>5.0199999999999996</v>
      </c>
    </row>
    <row r="3795" spans="1:5" ht="15.75" customHeight="1">
      <c r="A3795" s="377" t="s">
        <v>21344</v>
      </c>
      <c r="B3795" s="377"/>
      <c r="C3795" s="381" t="s">
        <v>49587</v>
      </c>
      <c r="D3795" s="377" t="s">
        <v>48884</v>
      </c>
      <c r="E3795" s="401">
        <v>947.78</v>
      </c>
    </row>
    <row r="3796" spans="1:5" ht="56.25" customHeight="1">
      <c r="A3796" s="377" t="s">
        <v>21346</v>
      </c>
      <c r="B3796" s="377"/>
      <c r="C3796" s="381" t="s">
        <v>49588</v>
      </c>
      <c r="D3796" s="377" t="s">
        <v>48884</v>
      </c>
      <c r="E3796" s="401">
        <v>364.69</v>
      </c>
    </row>
    <row r="3797" spans="1:5" ht="45" customHeight="1">
      <c r="A3797" s="377" t="s">
        <v>21343</v>
      </c>
      <c r="B3797" s="377"/>
      <c r="C3797" s="381" t="s">
        <v>49589</v>
      </c>
      <c r="D3797" s="377" t="s">
        <v>48884</v>
      </c>
      <c r="E3797" s="401">
        <v>947.78</v>
      </c>
    </row>
    <row r="3798" spans="1:5" ht="90" customHeight="1">
      <c r="A3798" s="377" t="s">
        <v>21337</v>
      </c>
      <c r="B3798" s="377"/>
      <c r="C3798" s="381" t="s">
        <v>49590</v>
      </c>
      <c r="D3798" s="377" t="s">
        <v>48884</v>
      </c>
      <c r="E3798" s="401">
        <v>920.04</v>
      </c>
    </row>
    <row r="3799" spans="1:5" ht="78.75" customHeight="1">
      <c r="A3799" s="377" t="s">
        <v>21338</v>
      </c>
      <c r="B3799" s="377"/>
      <c r="C3799" s="381" t="s">
        <v>49591</v>
      </c>
      <c r="D3799" s="377" t="s">
        <v>48884</v>
      </c>
      <c r="E3799" s="401">
        <v>819.08</v>
      </c>
    </row>
    <row r="3800" spans="1:5" ht="78.75" customHeight="1">
      <c r="A3800" s="377" t="s">
        <v>21340</v>
      </c>
      <c r="B3800" s="377"/>
      <c r="C3800" s="381" t="s">
        <v>49592</v>
      </c>
      <c r="D3800" s="377" t="s">
        <v>48884</v>
      </c>
      <c r="E3800" s="401">
        <v>867.53</v>
      </c>
    </row>
    <row r="3801" spans="1:5" ht="78.75" customHeight="1">
      <c r="A3801" s="377" t="s">
        <v>21342</v>
      </c>
      <c r="B3801" s="377"/>
      <c r="C3801" s="381" t="s">
        <v>49593</v>
      </c>
      <c r="D3801" s="377" t="s">
        <v>48884</v>
      </c>
      <c r="E3801" s="401">
        <v>947.78</v>
      </c>
    </row>
    <row r="3802" spans="1:5" ht="33.75" customHeight="1">
      <c r="A3802" s="377" t="s">
        <v>21339</v>
      </c>
      <c r="B3802" s="377"/>
      <c r="C3802" s="381" t="s">
        <v>49594</v>
      </c>
      <c r="D3802" s="377" t="s">
        <v>48884</v>
      </c>
      <c r="E3802" s="401">
        <v>799.74</v>
      </c>
    </row>
    <row r="3803" spans="1:5" ht="22.5" customHeight="1">
      <c r="A3803" s="377" t="s">
        <v>21345</v>
      </c>
      <c r="B3803" s="377"/>
      <c r="C3803" s="381" t="s">
        <v>49595</v>
      </c>
      <c r="D3803" s="377" t="s">
        <v>48884</v>
      </c>
      <c r="E3803" s="401">
        <v>364.69</v>
      </c>
    </row>
    <row r="3804" spans="1:5" ht="67.5" customHeight="1">
      <c r="A3804" s="377" t="s">
        <v>21318</v>
      </c>
      <c r="B3804" s="377"/>
      <c r="C3804" s="381" t="s">
        <v>49596</v>
      </c>
      <c r="D3804" s="377" t="s">
        <v>25784</v>
      </c>
      <c r="E3804" s="401">
        <v>105.99</v>
      </c>
    </row>
    <row r="3805" spans="1:5" ht="67.5" customHeight="1">
      <c r="A3805" s="377" t="s">
        <v>21317</v>
      </c>
      <c r="B3805" s="377"/>
      <c r="C3805" s="381" t="s">
        <v>49597</v>
      </c>
      <c r="D3805" s="377" t="s">
        <v>48884</v>
      </c>
      <c r="E3805" s="400">
        <v>36.909999999999997</v>
      </c>
    </row>
    <row r="3806" spans="1:5" ht="33.75" customHeight="1">
      <c r="A3806" s="377" t="s">
        <v>21308</v>
      </c>
      <c r="B3806" s="377"/>
      <c r="C3806" s="381" t="s">
        <v>49598</v>
      </c>
      <c r="D3806" s="377" t="s">
        <v>157</v>
      </c>
      <c r="E3806" s="400">
        <v>16.3</v>
      </c>
    </row>
    <row r="3807" spans="1:5" ht="33.75" customHeight="1">
      <c r="A3807" s="377" t="s">
        <v>21307</v>
      </c>
      <c r="B3807" s="377"/>
      <c r="C3807" s="381" t="s">
        <v>49599</v>
      </c>
      <c r="D3807" s="377" t="s">
        <v>157</v>
      </c>
      <c r="E3807" s="400">
        <v>19.690000000000001</v>
      </c>
    </row>
    <row r="3808" spans="1:5" ht="56.25" customHeight="1">
      <c r="A3808" s="377" t="s">
        <v>21305</v>
      </c>
      <c r="B3808" s="377"/>
      <c r="C3808" s="381" t="s">
        <v>49600</v>
      </c>
      <c r="D3808" s="377" t="s">
        <v>157</v>
      </c>
      <c r="E3808" s="400">
        <v>58.24</v>
      </c>
    </row>
    <row r="3809" spans="1:5" ht="90" customHeight="1">
      <c r="A3809" s="377" t="s">
        <v>21306</v>
      </c>
      <c r="B3809" s="377"/>
      <c r="C3809" s="381" t="s">
        <v>49601</v>
      </c>
      <c r="D3809" s="377" t="s">
        <v>157</v>
      </c>
      <c r="E3809" s="400">
        <v>57.19</v>
      </c>
    </row>
    <row r="3810" spans="1:5" ht="78.75" customHeight="1">
      <c r="A3810" s="411">
        <v>280</v>
      </c>
      <c r="B3810" s="399"/>
      <c r="C3810" s="382" t="s">
        <v>49602</v>
      </c>
      <c r="D3810" s="378"/>
      <c r="E3810" s="378"/>
    </row>
    <row r="3811" spans="1:5" ht="78.75" customHeight="1">
      <c r="A3811" s="377" t="s">
        <v>21350</v>
      </c>
      <c r="B3811" s="377"/>
      <c r="C3811" s="381" t="s">
        <v>49603</v>
      </c>
      <c r="D3811" s="377" t="s">
        <v>157</v>
      </c>
      <c r="E3811" s="402">
        <v>2140.11</v>
      </c>
    </row>
    <row r="3812" spans="1:5" ht="67.5" customHeight="1">
      <c r="A3812" s="377" t="s">
        <v>21352</v>
      </c>
      <c r="B3812" s="377"/>
      <c r="C3812" s="381" t="s">
        <v>49604</v>
      </c>
      <c r="D3812" s="377" t="s">
        <v>139</v>
      </c>
      <c r="E3812" s="401">
        <v>391.75</v>
      </c>
    </row>
    <row r="3813" spans="1:5" ht="67.5" customHeight="1">
      <c r="A3813" s="377" t="s">
        <v>21335</v>
      </c>
      <c r="B3813" s="377"/>
      <c r="C3813" s="381" t="s">
        <v>49605</v>
      </c>
      <c r="D3813" s="377" t="s">
        <v>48884</v>
      </c>
      <c r="E3813" s="401">
        <v>230.9</v>
      </c>
    </row>
    <row r="3814" spans="1:5" ht="22.5" customHeight="1">
      <c r="A3814" s="377" t="s">
        <v>21334</v>
      </c>
      <c r="B3814" s="377"/>
      <c r="C3814" s="381" t="s">
        <v>49606</v>
      </c>
      <c r="D3814" s="377" t="s">
        <v>48884</v>
      </c>
      <c r="E3814" s="401">
        <v>583.4</v>
      </c>
    </row>
    <row r="3815" spans="1:5" ht="33.75" customHeight="1">
      <c r="A3815" s="377" t="s">
        <v>21336</v>
      </c>
      <c r="B3815" s="377"/>
      <c r="C3815" s="381" t="s">
        <v>49607</v>
      </c>
      <c r="D3815" s="377" t="s">
        <v>48884</v>
      </c>
      <c r="E3815" s="401">
        <v>230.9</v>
      </c>
    </row>
    <row r="3816" spans="1:5" ht="33.75" customHeight="1">
      <c r="A3816" s="377" t="s">
        <v>21333</v>
      </c>
      <c r="B3816" s="377"/>
      <c r="C3816" s="381" t="s">
        <v>49608</v>
      </c>
      <c r="D3816" s="377" t="s">
        <v>48884</v>
      </c>
      <c r="E3816" s="401">
        <v>583.4</v>
      </c>
    </row>
    <row r="3817" spans="1:5" ht="33.75" customHeight="1">
      <c r="A3817" s="377" t="s">
        <v>21328</v>
      </c>
      <c r="B3817" s="377"/>
      <c r="C3817" s="381" t="s">
        <v>49609</v>
      </c>
      <c r="D3817" s="377" t="s">
        <v>48884</v>
      </c>
      <c r="E3817" s="401">
        <v>569.65</v>
      </c>
    </row>
    <row r="3818" spans="1:5" ht="45" customHeight="1">
      <c r="A3818" s="377" t="s">
        <v>21329</v>
      </c>
      <c r="B3818" s="377"/>
      <c r="C3818" s="381" t="s">
        <v>49610</v>
      </c>
      <c r="D3818" s="377" t="s">
        <v>48884</v>
      </c>
      <c r="E3818" s="401">
        <v>527.1</v>
      </c>
    </row>
    <row r="3819" spans="1:5" ht="60.75" customHeight="1">
      <c r="A3819" s="377" t="s">
        <v>21331</v>
      </c>
      <c r="B3819" s="377"/>
      <c r="C3819" s="381" t="s">
        <v>49611</v>
      </c>
      <c r="D3819" s="377" t="s">
        <v>48884</v>
      </c>
      <c r="E3819" s="401">
        <v>547.53</v>
      </c>
    </row>
    <row r="3820" spans="1:5" ht="33.75" customHeight="1">
      <c r="A3820" s="377" t="s">
        <v>21332</v>
      </c>
      <c r="B3820" s="377"/>
      <c r="C3820" s="381" t="s">
        <v>49612</v>
      </c>
      <c r="D3820" s="377" t="s">
        <v>48884</v>
      </c>
      <c r="E3820" s="401">
        <v>583.4</v>
      </c>
    </row>
    <row r="3821" spans="1:5" ht="45" customHeight="1">
      <c r="A3821" s="377" t="s">
        <v>21330</v>
      </c>
      <c r="B3821" s="377"/>
      <c r="C3821" s="381" t="s">
        <v>49613</v>
      </c>
      <c r="D3821" s="377" t="s">
        <v>48884</v>
      </c>
      <c r="E3821" s="401">
        <v>500.76</v>
      </c>
    </row>
    <row r="3822" spans="1:5" ht="33.75" customHeight="1">
      <c r="A3822" s="377" t="s">
        <v>21325</v>
      </c>
      <c r="B3822" s="377"/>
      <c r="C3822" s="381" t="s">
        <v>49614</v>
      </c>
      <c r="D3822" s="377" t="s">
        <v>48884</v>
      </c>
      <c r="E3822" s="401">
        <v>480.87</v>
      </c>
    </row>
    <row r="3823" spans="1:5" ht="56.25" customHeight="1">
      <c r="A3823" s="377" t="s">
        <v>21326</v>
      </c>
      <c r="B3823" s="377"/>
      <c r="C3823" s="381" t="s">
        <v>49615</v>
      </c>
      <c r="D3823" s="377" t="s">
        <v>48884</v>
      </c>
      <c r="E3823" s="401">
        <v>193.26</v>
      </c>
    </row>
    <row r="3824" spans="1:5" ht="56.25" customHeight="1">
      <c r="A3824" s="377" t="s">
        <v>21327</v>
      </c>
      <c r="B3824" s="377"/>
      <c r="C3824" s="381" t="s">
        <v>49616</v>
      </c>
      <c r="D3824" s="377" t="s">
        <v>48884</v>
      </c>
      <c r="E3824" s="401">
        <v>193.26</v>
      </c>
    </row>
    <row r="3825" spans="1:5" ht="45" customHeight="1">
      <c r="A3825" s="377" t="s">
        <v>21324</v>
      </c>
      <c r="B3825" s="377"/>
      <c r="C3825" s="381" t="s">
        <v>49617</v>
      </c>
      <c r="D3825" s="377" t="s">
        <v>48884</v>
      </c>
      <c r="E3825" s="401">
        <v>480.87</v>
      </c>
    </row>
    <row r="3826" spans="1:5" ht="45" customHeight="1">
      <c r="A3826" s="377" t="s">
        <v>21319</v>
      </c>
      <c r="B3826" s="377"/>
      <c r="C3826" s="381" t="s">
        <v>49618</v>
      </c>
      <c r="D3826" s="377" t="s">
        <v>48884</v>
      </c>
      <c r="E3826" s="401">
        <v>471.07</v>
      </c>
    </row>
    <row r="3827" spans="1:5" ht="56.25" customHeight="1">
      <c r="A3827" s="377" t="s">
        <v>21320</v>
      </c>
      <c r="B3827" s="377"/>
      <c r="C3827" s="381" t="s">
        <v>49619</v>
      </c>
      <c r="D3827" s="377" t="s">
        <v>48884</v>
      </c>
      <c r="E3827" s="401">
        <v>444.94</v>
      </c>
    </row>
    <row r="3828" spans="1:5" ht="45" customHeight="1">
      <c r="A3828" s="377" t="s">
        <v>21322</v>
      </c>
      <c r="B3828" s="377"/>
      <c r="C3828" s="381" t="s">
        <v>49620</v>
      </c>
      <c r="D3828" s="377" t="s">
        <v>48884</v>
      </c>
      <c r="E3828" s="401">
        <v>457.48</v>
      </c>
    </row>
    <row r="3829" spans="1:5" ht="33.75" customHeight="1">
      <c r="A3829" s="377" t="s">
        <v>21323</v>
      </c>
      <c r="B3829" s="377"/>
      <c r="C3829" s="381" t="s">
        <v>49621</v>
      </c>
      <c r="D3829" s="377" t="s">
        <v>48884</v>
      </c>
      <c r="E3829" s="401">
        <v>480.87</v>
      </c>
    </row>
    <row r="3830" spans="1:5" ht="45" customHeight="1">
      <c r="A3830" s="377" t="s">
        <v>21321</v>
      </c>
      <c r="B3830" s="377"/>
      <c r="C3830" s="381" t="s">
        <v>49622</v>
      </c>
      <c r="D3830" s="377" t="s">
        <v>48884</v>
      </c>
      <c r="E3830" s="401">
        <v>416.64</v>
      </c>
    </row>
    <row r="3831" spans="1:5" ht="45" customHeight="1">
      <c r="A3831" s="377" t="s">
        <v>21348</v>
      </c>
      <c r="B3831" s="377"/>
      <c r="C3831" s="381" t="s">
        <v>49623</v>
      </c>
      <c r="D3831" s="377" t="s">
        <v>157</v>
      </c>
      <c r="E3831" s="400">
        <v>16.45</v>
      </c>
    </row>
    <row r="3832" spans="1:5" ht="33.75" customHeight="1">
      <c r="A3832" s="411">
        <v>255</v>
      </c>
      <c r="B3832" s="399"/>
      <c r="C3832" s="382" t="s">
        <v>49624</v>
      </c>
      <c r="D3832" s="378"/>
      <c r="E3832" s="378"/>
    </row>
    <row r="3833" spans="1:5" ht="22.5" customHeight="1">
      <c r="A3833" s="377" t="s">
        <v>21360</v>
      </c>
      <c r="B3833" s="377"/>
      <c r="C3833" s="381" t="s">
        <v>49625</v>
      </c>
      <c r="D3833" s="377" t="s">
        <v>157</v>
      </c>
      <c r="E3833" s="400">
        <v>13.19</v>
      </c>
    </row>
    <row r="3834" spans="1:5" ht="15.75" customHeight="1">
      <c r="A3834" s="377" t="s">
        <v>21376</v>
      </c>
      <c r="B3834" s="377"/>
      <c r="C3834" s="381" t="s">
        <v>49626</v>
      </c>
      <c r="D3834" s="377" t="s">
        <v>48890</v>
      </c>
      <c r="E3834" s="400">
        <v>10.57</v>
      </c>
    </row>
    <row r="3835" spans="1:5" ht="15.75" customHeight="1">
      <c r="A3835" s="377" t="s">
        <v>21383</v>
      </c>
      <c r="B3835" s="377"/>
      <c r="C3835" s="381" t="s">
        <v>49627</v>
      </c>
      <c r="D3835" s="377" t="s">
        <v>48884</v>
      </c>
      <c r="E3835" s="397">
        <v>3.04</v>
      </c>
    </row>
    <row r="3836" spans="1:5" ht="33.75" customHeight="1">
      <c r="A3836" s="377" t="s">
        <v>21367</v>
      </c>
      <c r="B3836" s="377"/>
      <c r="C3836" s="381" t="s">
        <v>49628</v>
      </c>
      <c r="D3836" s="377" t="s">
        <v>31967</v>
      </c>
      <c r="E3836" s="402">
        <v>7249.2</v>
      </c>
    </row>
    <row r="3837" spans="1:5" ht="33.75" customHeight="1">
      <c r="A3837" s="377" t="s">
        <v>21351</v>
      </c>
      <c r="B3837" s="377"/>
      <c r="C3837" s="381" t="s">
        <v>49629</v>
      </c>
      <c r="D3837" s="377" t="s">
        <v>139</v>
      </c>
      <c r="E3837" s="400">
        <v>17.399999999999999</v>
      </c>
    </row>
    <row r="3838" spans="1:5" ht="22.5" customHeight="1">
      <c r="A3838" s="377" t="s">
        <v>21354</v>
      </c>
      <c r="B3838" s="377"/>
      <c r="C3838" s="381" t="s">
        <v>49630</v>
      </c>
      <c r="D3838" s="377" t="s">
        <v>48884</v>
      </c>
      <c r="E3838" s="397">
        <v>0.31</v>
      </c>
    </row>
    <row r="3839" spans="1:5" ht="22.5" customHeight="1">
      <c r="A3839" s="377" t="s">
        <v>21369</v>
      </c>
      <c r="B3839" s="377"/>
      <c r="C3839" s="381" t="s">
        <v>49631</v>
      </c>
      <c r="D3839" s="377" t="s">
        <v>31967</v>
      </c>
      <c r="E3839" s="401">
        <v>912.36</v>
      </c>
    </row>
    <row r="3840" spans="1:5" ht="22.5" customHeight="1">
      <c r="A3840" s="377" t="s">
        <v>21355</v>
      </c>
      <c r="B3840" s="377"/>
      <c r="C3840" s="381" t="s">
        <v>49632</v>
      </c>
      <c r="D3840" s="377" t="s">
        <v>48884</v>
      </c>
      <c r="E3840" s="397">
        <v>0.31</v>
      </c>
    </row>
    <row r="3841" spans="1:5" ht="22.5" customHeight="1">
      <c r="A3841" s="377" t="s">
        <v>21368</v>
      </c>
      <c r="B3841" s="377"/>
      <c r="C3841" s="381" t="s">
        <v>49633</v>
      </c>
      <c r="D3841" s="377" t="s">
        <v>48887</v>
      </c>
      <c r="E3841" s="400">
        <v>10.93</v>
      </c>
    </row>
    <row r="3842" spans="1:5" ht="22.5" customHeight="1">
      <c r="A3842" s="377" t="s">
        <v>21356</v>
      </c>
      <c r="B3842" s="377"/>
      <c r="C3842" s="381" t="s">
        <v>49634</v>
      </c>
      <c r="D3842" s="377" t="s">
        <v>48884</v>
      </c>
      <c r="E3842" s="397">
        <v>0.24</v>
      </c>
    </row>
    <row r="3843" spans="1:5" ht="22.5" customHeight="1">
      <c r="A3843" s="377" t="s">
        <v>21392</v>
      </c>
      <c r="B3843" s="377"/>
      <c r="C3843" s="381" t="s">
        <v>49635</v>
      </c>
      <c r="D3843" s="377" t="s">
        <v>48984</v>
      </c>
      <c r="E3843" s="400">
        <v>16.71</v>
      </c>
    </row>
    <row r="3844" spans="1:5" ht="22.5" customHeight="1">
      <c r="A3844" s="377" t="s">
        <v>21378</v>
      </c>
      <c r="B3844" s="377"/>
      <c r="C3844" s="381" t="s">
        <v>49636</v>
      </c>
      <c r="D3844" s="377" t="s">
        <v>49637</v>
      </c>
      <c r="E3844" s="400">
        <v>22.17</v>
      </c>
    </row>
    <row r="3845" spans="1:5" ht="22.5" customHeight="1">
      <c r="A3845" s="377" t="s">
        <v>21377</v>
      </c>
      <c r="B3845" s="377"/>
      <c r="C3845" s="381" t="s">
        <v>49638</v>
      </c>
      <c r="D3845" s="377" t="s">
        <v>25784</v>
      </c>
      <c r="E3845" s="401">
        <v>753.72</v>
      </c>
    </row>
    <row r="3846" spans="1:5" ht="22.5" customHeight="1">
      <c r="A3846" s="377" t="s">
        <v>21379</v>
      </c>
      <c r="B3846" s="377"/>
      <c r="C3846" s="381" t="s">
        <v>49639</v>
      </c>
      <c r="D3846" s="377" t="s">
        <v>139</v>
      </c>
      <c r="E3846" s="400">
        <v>44.63</v>
      </c>
    </row>
    <row r="3847" spans="1:5" ht="22.5" customHeight="1">
      <c r="A3847" s="377" t="s">
        <v>21380</v>
      </c>
      <c r="B3847" s="377"/>
      <c r="C3847" s="381" t="s">
        <v>49640</v>
      </c>
      <c r="D3847" s="377" t="s">
        <v>139</v>
      </c>
      <c r="E3847" s="400">
        <v>50.21</v>
      </c>
    </row>
    <row r="3848" spans="1:5" ht="22.5" customHeight="1">
      <c r="A3848" s="377" t="s">
        <v>21381</v>
      </c>
      <c r="B3848" s="377"/>
      <c r="C3848" s="381" t="s">
        <v>49641</v>
      </c>
      <c r="D3848" s="377" t="s">
        <v>139</v>
      </c>
      <c r="E3848" s="400">
        <v>60.26</v>
      </c>
    </row>
    <row r="3849" spans="1:5" ht="22.5" customHeight="1">
      <c r="A3849" s="377" t="s">
        <v>21382</v>
      </c>
      <c r="B3849" s="377"/>
      <c r="C3849" s="381" t="s">
        <v>49642</v>
      </c>
      <c r="D3849" s="377" t="s">
        <v>139</v>
      </c>
      <c r="E3849" s="400">
        <v>70.67</v>
      </c>
    </row>
    <row r="3850" spans="1:5" ht="44.25" customHeight="1">
      <c r="A3850" s="377" t="s">
        <v>21373</v>
      </c>
      <c r="B3850" s="377"/>
      <c r="C3850" s="381" t="s">
        <v>49643</v>
      </c>
      <c r="D3850" s="377" t="s">
        <v>157</v>
      </c>
      <c r="E3850" s="402">
        <v>5350.55</v>
      </c>
    </row>
    <row r="3851" spans="1:5" ht="22.5" customHeight="1">
      <c r="A3851" s="377" t="s">
        <v>21353</v>
      </c>
      <c r="B3851" s="377"/>
      <c r="C3851" s="381" t="s">
        <v>49644</v>
      </c>
      <c r="D3851" s="377" t="s">
        <v>48884</v>
      </c>
      <c r="E3851" s="400">
        <v>48.01</v>
      </c>
    </row>
    <row r="3852" spans="1:5" ht="22.5" customHeight="1">
      <c r="A3852" s="377" t="s">
        <v>21375</v>
      </c>
      <c r="B3852" s="377"/>
      <c r="C3852" s="381" t="s">
        <v>49645</v>
      </c>
      <c r="D3852" s="377" t="s">
        <v>157</v>
      </c>
      <c r="E3852" s="402">
        <v>1079.67</v>
      </c>
    </row>
    <row r="3853" spans="1:5" ht="22.5" customHeight="1">
      <c r="A3853" s="377" t="s">
        <v>21370</v>
      </c>
      <c r="B3853" s="377"/>
      <c r="C3853" s="381" t="s">
        <v>49646</v>
      </c>
      <c r="D3853" s="377" t="s">
        <v>139</v>
      </c>
      <c r="E3853" s="400">
        <v>12.18</v>
      </c>
    </row>
    <row r="3854" spans="1:5" ht="45" customHeight="1">
      <c r="A3854" s="377" t="s">
        <v>21371</v>
      </c>
      <c r="B3854" s="377"/>
      <c r="C3854" s="381" t="s">
        <v>49647</v>
      </c>
      <c r="D3854" s="377" t="s">
        <v>139</v>
      </c>
      <c r="E3854" s="400">
        <v>16.54</v>
      </c>
    </row>
    <row r="3855" spans="1:5" ht="22.5" customHeight="1">
      <c r="A3855" s="377" t="s">
        <v>21391</v>
      </c>
      <c r="B3855" s="377"/>
      <c r="C3855" s="381" t="s">
        <v>49648</v>
      </c>
      <c r="D3855" s="377" t="s">
        <v>48887</v>
      </c>
      <c r="E3855" s="401">
        <v>214.9</v>
      </c>
    </row>
    <row r="3856" spans="1:5" ht="52.5" customHeight="1">
      <c r="A3856" s="377" t="s">
        <v>21390</v>
      </c>
      <c r="B3856" s="377"/>
      <c r="C3856" s="381" t="s">
        <v>49649</v>
      </c>
      <c r="D3856" s="377" t="s">
        <v>48884</v>
      </c>
      <c r="E3856" s="400">
        <v>33.270000000000003</v>
      </c>
    </row>
    <row r="3857" spans="1:5" ht="22.5" customHeight="1">
      <c r="A3857" s="377" t="s">
        <v>21372</v>
      </c>
      <c r="B3857" s="377"/>
      <c r="C3857" s="381" t="s">
        <v>49650</v>
      </c>
      <c r="D3857" s="377" t="s">
        <v>139</v>
      </c>
      <c r="E3857" s="397">
        <v>9.14</v>
      </c>
    </row>
    <row r="3858" spans="1:5" ht="15.75" customHeight="1">
      <c r="A3858" s="377" t="s">
        <v>21374</v>
      </c>
      <c r="B3858" s="377"/>
      <c r="C3858" s="381" t="s">
        <v>49651</v>
      </c>
      <c r="D3858" s="377" t="s">
        <v>157</v>
      </c>
      <c r="E3858" s="401">
        <v>562.46</v>
      </c>
    </row>
    <row r="3859" spans="1:5" ht="22.5" customHeight="1">
      <c r="A3859" s="377" t="s">
        <v>21357</v>
      </c>
      <c r="B3859" s="377"/>
      <c r="C3859" s="381" t="s">
        <v>49652</v>
      </c>
      <c r="D3859" s="377" t="s">
        <v>48884</v>
      </c>
      <c r="E3859" s="397">
        <v>1</v>
      </c>
    </row>
    <row r="3860" spans="1:5" ht="22.5" customHeight="1">
      <c r="A3860" s="377" t="s">
        <v>21358</v>
      </c>
      <c r="B3860" s="377"/>
      <c r="C3860" s="381" t="s">
        <v>49653</v>
      </c>
      <c r="D3860" s="377" t="s">
        <v>48884</v>
      </c>
      <c r="E3860" s="397">
        <v>7.66</v>
      </c>
    </row>
    <row r="3861" spans="1:5" ht="22.5" customHeight="1">
      <c r="A3861" s="377" t="s">
        <v>21359</v>
      </c>
      <c r="B3861" s="377"/>
      <c r="C3861" s="381" t="s">
        <v>49654</v>
      </c>
      <c r="D3861" s="377" t="s">
        <v>48884</v>
      </c>
      <c r="E3861" s="397">
        <v>2.65</v>
      </c>
    </row>
    <row r="3862" spans="1:5" ht="22.5" customHeight="1">
      <c r="A3862" s="377" t="s">
        <v>21364</v>
      </c>
      <c r="B3862" s="377"/>
      <c r="C3862" s="381" t="s">
        <v>49655</v>
      </c>
      <c r="D3862" s="377" t="s">
        <v>31967</v>
      </c>
      <c r="E3862" s="402">
        <v>1967.78</v>
      </c>
    </row>
    <row r="3863" spans="1:5" ht="22.5" customHeight="1">
      <c r="A3863" s="377" t="s">
        <v>21365</v>
      </c>
      <c r="B3863" s="377"/>
      <c r="C3863" s="381" t="s">
        <v>49656</v>
      </c>
      <c r="D3863" s="377" t="s">
        <v>31967</v>
      </c>
      <c r="E3863" s="402">
        <v>2798.43</v>
      </c>
    </row>
    <row r="3864" spans="1:5" ht="38.25" customHeight="1">
      <c r="A3864" s="377" t="s">
        <v>21366</v>
      </c>
      <c r="B3864" s="377"/>
      <c r="C3864" s="381" t="s">
        <v>49657</v>
      </c>
      <c r="D3864" s="377" t="s">
        <v>31967</v>
      </c>
      <c r="E3864" s="401">
        <v>848.17</v>
      </c>
    </row>
    <row r="3865" spans="1:5" ht="62.25" customHeight="1">
      <c r="A3865" s="377" t="s">
        <v>21384</v>
      </c>
      <c r="B3865" s="377"/>
      <c r="C3865" s="381" t="s">
        <v>49658</v>
      </c>
      <c r="D3865" s="377" t="s">
        <v>48887</v>
      </c>
      <c r="E3865" s="401">
        <v>337.4</v>
      </c>
    </row>
    <row r="3866" spans="1:5" ht="22.5" customHeight="1">
      <c r="A3866" s="377" t="s">
        <v>21388</v>
      </c>
      <c r="B3866" s="377"/>
      <c r="C3866" s="381" t="s">
        <v>49659</v>
      </c>
      <c r="D3866" s="377" t="s">
        <v>48887</v>
      </c>
      <c r="E3866" s="401">
        <v>606.24</v>
      </c>
    </row>
    <row r="3867" spans="1:5" ht="3" customHeight="1">
      <c r="A3867" s="377" t="s">
        <v>21389</v>
      </c>
      <c r="B3867" s="377"/>
      <c r="C3867" s="381" t="s">
        <v>49660</v>
      </c>
      <c r="D3867" s="377" t="s">
        <v>48887</v>
      </c>
      <c r="E3867" s="402">
        <v>1142.08</v>
      </c>
    </row>
    <row r="3868" spans="1:5" ht="52.5" customHeight="1">
      <c r="A3868" s="377" t="s">
        <v>21361</v>
      </c>
      <c r="B3868" s="377"/>
      <c r="C3868" s="381" t="s">
        <v>49661</v>
      </c>
      <c r="D3868" s="377" t="s">
        <v>49662</v>
      </c>
      <c r="E3868" s="397">
        <v>0.09</v>
      </c>
    </row>
    <row r="3869" spans="1:5" ht="15.75" customHeight="1">
      <c r="A3869" s="377" t="s">
        <v>21401</v>
      </c>
      <c r="B3869" s="377"/>
      <c r="C3869" s="381" t="s">
        <v>49663</v>
      </c>
      <c r="D3869" s="377" t="s">
        <v>38595</v>
      </c>
      <c r="E3869" s="397">
        <v>2.0699999999999998</v>
      </c>
    </row>
    <row r="3870" spans="1:5" ht="22.5" customHeight="1">
      <c r="A3870" s="377" t="s">
        <v>21408</v>
      </c>
      <c r="B3870" s="377"/>
      <c r="C3870" s="381" t="s">
        <v>49664</v>
      </c>
      <c r="D3870" s="377" t="s">
        <v>38595</v>
      </c>
      <c r="E3870" s="397">
        <v>1.25</v>
      </c>
    </row>
    <row r="3871" spans="1:5" ht="15.75" customHeight="1">
      <c r="A3871" s="377" t="s">
        <v>21402</v>
      </c>
      <c r="B3871" s="377"/>
      <c r="C3871" s="381" t="s">
        <v>49665</v>
      </c>
      <c r="D3871" s="377" t="s">
        <v>38595</v>
      </c>
      <c r="E3871" s="397">
        <v>1.53</v>
      </c>
    </row>
    <row r="3872" spans="1:5" ht="22.5" customHeight="1">
      <c r="A3872" s="377" t="s">
        <v>21403</v>
      </c>
      <c r="B3872" s="377"/>
      <c r="C3872" s="381" t="s">
        <v>49666</v>
      </c>
      <c r="D3872" s="377" t="s">
        <v>38595</v>
      </c>
      <c r="E3872" s="397">
        <v>1.49</v>
      </c>
    </row>
    <row r="3873" spans="1:5" ht="22.5" customHeight="1">
      <c r="A3873" s="377" t="s">
        <v>21404</v>
      </c>
      <c r="B3873" s="377"/>
      <c r="C3873" s="381" t="s">
        <v>49667</v>
      </c>
      <c r="D3873" s="377" t="s">
        <v>38595</v>
      </c>
      <c r="E3873" s="397">
        <v>1.44</v>
      </c>
    </row>
    <row r="3874" spans="1:5" ht="15.75" customHeight="1">
      <c r="A3874" s="377" t="s">
        <v>21405</v>
      </c>
      <c r="B3874" s="377"/>
      <c r="C3874" s="381" t="s">
        <v>49668</v>
      </c>
      <c r="D3874" s="377" t="s">
        <v>38595</v>
      </c>
      <c r="E3874" s="397">
        <v>1.42</v>
      </c>
    </row>
    <row r="3875" spans="1:5" ht="15.75" customHeight="1">
      <c r="A3875" s="377" t="s">
        <v>21406</v>
      </c>
      <c r="B3875" s="377"/>
      <c r="C3875" s="381" t="s">
        <v>49669</v>
      </c>
      <c r="D3875" s="377" t="s">
        <v>38595</v>
      </c>
      <c r="E3875" s="397">
        <v>1.33</v>
      </c>
    </row>
    <row r="3876" spans="1:5" ht="15.75" customHeight="1">
      <c r="A3876" s="377" t="s">
        <v>21407</v>
      </c>
      <c r="B3876" s="377"/>
      <c r="C3876" s="381" t="s">
        <v>49670</v>
      </c>
      <c r="D3876" s="377" t="s">
        <v>38595</v>
      </c>
      <c r="E3876" s="397">
        <v>1.32</v>
      </c>
    </row>
    <row r="3877" spans="1:5" ht="22.5" customHeight="1">
      <c r="A3877" s="377" t="s">
        <v>21417</v>
      </c>
      <c r="B3877" s="377"/>
      <c r="C3877" s="381" t="s">
        <v>49671</v>
      </c>
      <c r="D3877" s="377" t="s">
        <v>49672</v>
      </c>
      <c r="E3877" s="397">
        <v>3.31</v>
      </c>
    </row>
    <row r="3878" spans="1:5" ht="22.5" customHeight="1">
      <c r="A3878" s="377" t="s">
        <v>21424</v>
      </c>
      <c r="B3878" s="377"/>
      <c r="C3878" s="381" t="s">
        <v>49673</v>
      </c>
      <c r="D3878" s="377" t="s">
        <v>49672</v>
      </c>
      <c r="E3878" s="397">
        <v>2</v>
      </c>
    </row>
    <row r="3879" spans="1:5" ht="15.75" customHeight="1">
      <c r="A3879" s="377" t="s">
        <v>21418</v>
      </c>
      <c r="B3879" s="377"/>
      <c r="C3879" s="381" t="s">
        <v>49674</v>
      </c>
      <c r="D3879" s="377" t="s">
        <v>49672</v>
      </c>
      <c r="E3879" s="397">
        <v>2.4500000000000002</v>
      </c>
    </row>
    <row r="3880" spans="1:5" ht="15.75" customHeight="1">
      <c r="A3880" s="377" t="s">
        <v>21419</v>
      </c>
      <c r="B3880" s="377"/>
      <c r="C3880" s="381" t="s">
        <v>49675</v>
      </c>
      <c r="D3880" s="377" t="s">
        <v>49672</v>
      </c>
      <c r="E3880" s="397">
        <v>2.38</v>
      </c>
    </row>
    <row r="3881" spans="1:5" ht="15.75" customHeight="1">
      <c r="A3881" s="377" t="s">
        <v>21422</v>
      </c>
      <c r="B3881" s="377"/>
      <c r="C3881" s="381" t="s">
        <v>49676</v>
      </c>
      <c r="D3881" s="377" t="s">
        <v>49672</v>
      </c>
      <c r="E3881" s="397">
        <v>2.14</v>
      </c>
    </row>
    <row r="3882" spans="1:5" ht="15.75" customHeight="1">
      <c r="A3882" s="377" t="s">
        <v>21423</v>
      </c>
      <c r="B3882" s="377"/>
      <c r="C3882" s="381" t="s">
        <v>49677</v>
      </c>
      <c r="D3882" s="377" t="s">
        <v>49672</v>
      </c>
      <c r="E3882" s="397">
        <v>2.12</v>
      </c>
    </row>
    <row r="3883" spans="1:5" ht="15" customHeight="1">
      <c r="A3883" s="377" t="s">
        <v>21433</v>
      </c>
      <c r="B3883" s="377"/>
      <c r="C3883" s="381" t="s">
        <v>49678</v>
      </c>
      <c r="D3883" s="377" t="s">
        <v>38595</v>
      </c>
      <c r="E3883" s="397">
        <v>2.34</v>
      </c>
    </row>
    <row r="3884" spans="1:5" ht="15" customHeight="1">
      <c r="A3884" s="377" t="s">
        <v>21440</v>
      </c>
      <c r="B3884" s="377"/>
      <c r="C3884" s="381" t="s">
        <v>49679</v>
      </c>
      <c r="D3884" s="377" t="s">
        <v>38595</v>
      </c>
      <c r="E3884" s="397">
        <v>1.42</v>
      </c>
    </row>
    <row r="3885" spans="1:5" ht="15" customHeight="1">
      <c r="A3885" s="377" t="s">
        <v>21434</v>
      </c>
      <c r="B3885" s="377"/>
      <c r="C3885" s="381" t="s">
        <v>49680</v>
      </c>
      <c r="D3885" s="377" t="s">
        <v>38595</v>
      </c>
      <c r="E3885" s="397">
        <v>1.73</v>
      </c>
    </row>
    <row r="3886" spans="1:5" ht="15" customHeight="1">
      <c r="A3886" s="377" t="s">
        <v>21435</v>
      </c>
      <c r="B3886" s="377"/>
      <c r="C3886" s="381" t="s">
        <v>49681</v>
      </c>
      <c r="D3886" s="377" t="s">
        <v>38595</v>
      </c>
      <c r="E3886" s="397">
        <v>1.69</v>
      </c>
    </row>
    <row r="3887" spans="1:5" ht="15" customHeight="1">
      <c r="A3887" s="377" t="s">
        <v>21436</v>
      </c>
      <c r="B3887" s="377"/>
      <c r="C3887" s="381" t="s">
        <v>49682</v>
      </c>
      <c r="D3887" s="377" t="s">
        <v>38595</v>
      </c>
      <c r="E3887" s="397">
        <v>1.63</v>
      </c>
    </row>
    <row r="3888" spans="1:5" ht="15" customHeight="1">
      <c r="A3888" s="377" t="s">
        <v>21420</v>
      </c>
      <c r="B3888" s="377"/>
      <c r="C3888" s="381" t="s">
        <v>49683</v>
      </c>
      <c r="D3888" s="377" t="s">
        <v>49672</v>
      </c>
      <c r="E3888" s="397">
        <v>2.2999999999999998</v>
      </c>
    </row>
    <row r="3889" spans="1:5" ht="15" customHeight="1">
      <c r="A3889" s="377" t="s">
        <v>21437</v>
      </c>
      <c r="B3889" s="377"/>
      <c r="C3889" s="381" t="s">
        <v>49684</v>
      </c>
      <c r="D3889" s="377" t="s">
        <v>38595</v>
      </c>
      <c r="E3889" s="397">
        <v>1.61</v>
      </c>
    </row>
    <row r="3890" spans="1:5" ht="15" customHeight="1">
      <c r="A3890" s="377" t="s">
        <v>21421</v>
      </c>
      <c r="B3890" s="377"/>
      <c r="C3890" s="381" t="s">
        <v>49685</v>
      </c>
      <c r="D3890" s="377" t="s">
        <v>49672</v>
      </c>
      <c r="E3890" s="397">
        <v>2.2799999999999998</v>
      </c>
    </row>
    <row r="3891" spans="1:5" ht="15" customHeight="1">
      <c r="A3891" s="377" t="s">
        <v>21438</v>
      </c>
      <c r="B3891" s="377"/>
      <c r="C3891" s="381" t="s">
        <v>49686</v>
      </c>
      <c r="D3891" s="377" t="s">
        <v>38595</v>
      </c>
      <c r="E3891" s="397">
        <v>1.51</v>
      </c>
    </row>
    <row r="3892" spans="1:5" ht="15" customHeight="1">
      <c r="A3892" s="377" t="s">
        <v>21439</v>
      </c>
      <c r="B3892" s="377"/>
      <c r="C3892" s="381" t="s">
        <v>49687</v>
      </c>
      <c r="D3892" s="377" t="s">
        <v>38595</v>
      </c>
      <c r="E3892" s="397">
        <v>1.5</v>
      </c>
    </row>
    <row r="3893" spans="1:5" ht="15" customHeight="1">
      <c r="A3893" s="377" t="s">
        <v>21393</v>
      </c>
      <c r="B3893" s="377"/>
      <c r="C3893" s="381" t="s">
        <v>49688</v>
      </c>
      <c r="D3893" s="377" t="s">
        <v>38595</v>
      </c>
      <c r="E3893" s="397">
        <v>2.2000000000000002</v>
      </c>
    </row>
    <row r="3894" spans="1:5" ht="15" customHeight="1">
      <c r="A3894" s="377" t="s">
        <v>21400</v>
      </c>
      <c r="B3894" s="377"/>
      <c r="C3894" s="381" t="s">
        <v>49689</v>
      </c>
      <c r="D3894" s="377" t="s">
        <v>38595</v>
      </c>
      <c r="E3894" s="397">
        <v>1.33</v>
      </c>
    </row>
    <row r="3895" spans="1:5" ht="15" customHeight="1">
      <c r="A3895" s="377" t="s">
        <v>21394</v>
      </c>
      <c r="B3895" s="377"/>
      <c r="C3895" s="381" t="s">
        <v>49690</v>
      </c>
      <c r="D3895" s="377" t="s">
        <v>38595</v>
      </c>
      <c r="E3895" s="397">
        <v>1.63</v>
      </c>
    </row>
    <row r="3896" spans="1:5" ht="15" customHeight="1">
      <c r="A3896" s="377" t="s">
        <v>21395</v>
      </c>
      <c r="B3896" s="377"/>
      <c r="C3896" s="381" t="s">
        <v>49691</v>
      </c>
      <c r="D3896" s="377" t="s">
        <v>38595</v>
      </c>
      <c r="E3896" s="397">
        <v>1.59</v>
      </c>
    </row>
    <row r="3897" spans="1:5" ht="15" customHeight="1">
      <c r="A3897" s="377" t="s">
        <v>21396</v>
      </c>
      <c r="B3897" s="377"/>
      <c r="C3897" s="381" t="s">
        <v>49692</v>
      </c>
      <c r="D3897" s="377" t="s">
        <v>38595</v>
      </c>
      <c r="E3897" s="397">
        <v>1.53</v>
      </c>
    </row>
    <row r="3898" spans="1:5" ht="15" customHeight="1">
      <c r="A3898" s="377" t="s">
        <v>21397</v>
      </c>
      <c r="B3898" s="377"/>
      <c r="C3898" s="381" t="s">
        <v>49693</v>
      </c>
      <c r="D3898" s="377" t="s">
        <v>38595</v>
      </c>
      <c r="E3898" s="397">
        <v>1.52</v>
      </c>
    </row>
    <row r="3899" spans="1:5" ht="15" customHeight="1">
      <c r="A3899" s="377" t="s">
        <v>21398</v>
      </c>
      <c r="B3899" s="377"/>
      <c r="C3899" s="381" t="s">
        <v>49694</v>
      </c>
      <c r="D3899" s="377" t="s">
        <v>38595</v>
      </c>
      <c r="E3899" s="397">
        <v>1.42</v>
      </c>
    </row>
    <row r="3900" spans="1:5" ht="15" customHeight="1">
      <c r="A3900" s="377" t="s">
        <v>21399</v>
      </c>
      <c r="B3900" s="377"/>
      <c r="C3900" s="381" t="s">
        <v>49695</v>
      </c>
      <c r="D3900" s="377" t="s">
        <v>38595</v>
      </c>
      <c r="E3900" s="397">
        <v>1.41</v>
      </c>
    </row>
    <row r="3901" spans="1:5" ht="15" customHeight="1">
      <c r="A3901" s="377" t="s">
        <v>21441</v>
      </c>
      <c r="B3901" s="377"/>
      <c r="C3901" s="381" t="s">
        <v>49696</v>
      </c>
      <c r="D3901" s="377" t="s">
        <v>48972</v>
      </c>
      <c r="E3901" s="397">
        <v>1.38</v>
      </c>
    </row>
    <row r="3902" spans="1:5" ht="15" customHeight="1">
      <c r="A3902" s="377" t="s">
        <v>21448</v>
      </c>
      <c r="B3902" s="377"/>
      <c r="C3902" s="381" t="s">
        <v>49697</v>
      </c>
      <c r="D3902" s="377" t="s">
        <v>48972</v>
      </c>
      <c r="E3902" s="397">
        <v>0.83</v>
      </c>
    </row>
    <row r="3903" spans="1:5" ht="15" customHeight="1">
      <c r="A3903" s="377" t="s">
        <v>21442</v>
      </c>
      <c r="B3903" s="377"/>
      <c r="C3903" s="381" t="s">
        <v>49698</v>
      </c>
      <c r="D3903" s="377" t="s">
        <v>48972</v>
      </c>
      <c r="E3903" s="397">
        <v>1.02</v>
      </c>
    </row>
    <row r="3904" spans="1:5" ht="15" customHeight="1">
      <c r="A3904" s="377" t="s">
        <v>21443</v>
      </c>
      <c r="B3904" s="377"/>
      <c r="C3904" s="381" t="s">
        <v>49699</v>
      </c>
      <c r="D3904" s="377" t="s">
        <v>48972</v>
      </c>
      <c r="E3904" s="397">
        <v>0.99</v>
      </c>
    </row>
    <row r="3905" spans="1:5" ht="15" customHeight="1">
      <c r="A3905" s="377" t="s">
        <v>21444</v>
      </c>
      <c r="B3905" s="377"/>
      <c r="C3905" s="381" t="s">
        <v>49700</v>
      </c>
      <c r="D3905" s="377" t="s">
        <v>48972</v>
      </c>
      <c r="E3905" s="397">
        <v>0.96</v>
      </c>
    </row>
    <row r="3906" spans="1:5" ht="15" customHeight="1">
      <c r="A3906" s="377" t="s">
        <v>21445</v>
      </c>
      <c r="B3906" s="377"/>
      <c r="C3906" s="381" t="s">
        <v>49701</v>
      </c>
      <c r="D3906" s="377" t="s">
        <v>48972</v>
      </c>
      <c r="E3906" s="397">
        <v>0.95</v>
      </c>
    </row>
    <row r="3907" spans="1:5" ht="15" customHeight="1">
      <c r="A3907" s="377" t="s">
        <v>21446</v>
      </c>
      <c r="B3907" s="377"/>
      <c r="C3907" s="381" t="s">
        <v>49702</v>
      </c>
      <c r="D3907" s="377" t="s">
        <v>48972</v>
      </c>
      <c r="E3907" s="397">
        <v>0.89</v>
      </c>
    </row>
    <row r="3908" spans="1:5" ht="15" customHeight="1">
      <c r="A3908" s="377" t="s">
        <v>21447</v>
      </c>
      <c r="B3908" s="377"/>
      <c r="C3908" s="381" t="s">
        <v>49703</v>
      </c>
      <c r="D3908" s="377" t="s">
        <v>48972</v>
      </c>
      <c r="E3908" s="397">
        <v>0.88</v>
      </c>
    </row>
    <row r="3909" spans="1:5" ht="15" customHeight="1">
      <c r="A3909" s="377" t="s">
        <v>21425</v>
      </c>
      <c r="B3909" s="377"/>
      <c r="C3909" s="381" t="s">
        <v>49704</v>
      </c>
      <c r="D3909" s="377" t="s">
        <v>38595</v>
      </c>
      <c r="E3909" s="397">
        <v>2.34</v>
      </c>
    </row>
    <row r="3910" spans="1:5" ht="15" customHeight="1">
      <c r="A3910" s="377" t="s">
        <v>21409</v>
      </c>
      <c r="B3910" s="377"/>
      <c r="C3910" s="381" t="s">
        <v>49705</v>
      </c>
      <c r="D3910" s="377" t="s">
        <v>49672</v>
      </c>
      <c r="E3910" s="397">
        <v>2.89</v>
      </c>
    </row>
    <row r="3911" spans="1:5" ht="15" customHeight="1">
      <c r="A3911" s="377" t="s">
        <v>21416</v>
      </c>
      <c r="B3911" s="377"/>
      <c r="C3911" s="381" t="s">
        <v>49706</v>
      </c>
      <c r="D3911" s="377" t="s">
        <v>49672</v>
      </c>
      <c r="E3911" s="397">
        <v>1.75</v>
      </c>
    </row>
    <row r="3912" spans="1:5" ht="15" customHeight="1">
      <c r="A3912" s="377" t="s">
        <v>21432</v>
      </c>
      <c r="B3912" s="377"/>
      <c r="C3912" s="381" t="s">
        <v>49707</v>
      </c>
      <c r="D3912" s="377" t="s">
        <v>38595</v>
      </c>
      <c r="E3912" s="397">
        <v>1.42</v>
      </c>
    </row>
    <row r="3913" spans="1:5" ht="15" customHeight="1">
      <c r="A3913" s="377" t="s">
        <v>21410</v>
      </c>
      <c r="B3913" s="377"/>
      <c r="C3913" s="381" t="s">
        <v>49708</v>
      </c>
      <c r="D3913" s="377" t="s">
        <v>49672</v>
      </c>
      <c r="E3913" s="397">
        <v>2.14</v>
      </c>
    </row>
    <row r="3914" spans="1:5" ht="15" customHeight="1">
      <c r="A3914" s="377" t="s">
        <v>21426</v>
      </c>
      <c r="B3914" s="377"/>
      <c r="C3914" s="381" t="s">
        <v>49709</v>
      </c>
      <c r="D3914" s="377" t="s">
        <v>49672</v>
      </c>
      <c r="E3914" s="397">
        <v>1.73</v>
      </c>
    </row>
    <row r="3915" spans="1:5" ht="15" customHeight="1">
      <c r="A3915" s="377" t="s">
        <v>21411</v>
      </c>
      <c r="B3915" s="377"/>
      <c r="C3915" s="381" t="s">
        <v>49710</v>
      </c>
      <c r="D3915" s="377" t="s">
        <v>49672</v>
      </c>
      <c r="E3915" s="397">
        <v>2.09</v>
      </c>
    </row>
    <row r="3916" spans="1:5" ht="15" customHeight="1">
      <c r="A3916" s="377" t="s">
        <v>21427</v>
      </c>
      <c r="B3916" s="377"/>
      <c r="C3916" s="381" t="s">
        <v>49711</v>
      </c>
      <c r="D3916" s="377" t="s">
        <v>38595</v>
      </c>
      <c r="E3916" s="397">
        <v>1.69</v>
      </c>
    </row>
    <row r="3917" spans="1:5" ht="15" customHeight="1">
      <c r="A3917" s="377" t="s">
        <v>21412</v>
      </c>
      <c r="B3917" s="377"/>
      <c r="C3917" s="381" t="s">
        <v>49712</v>
      </c>
      <c r="D3917" s="377" t="s">
        <v>49672</v>
      </c>
      <c r="E3917" s="397">
        <v>2.0099999999999998</v>
      </c>
    </row>
    <row r="3918" spans="1:5" ht="15" customHeight="1">
      <c r="A3918" s="377" t="s">
        <v>21428</v>
      </c>
      <c r="B3918" s="377"/>
      <c r="C3918" s="381" t="s">
        <v>49713</v>
      </c>
      <c r="D3918" s="377" t="s">
        <v>49672</v>
      </c>
      <c r="E3918" s="397">
        <v>1.63</v>
      </c>
    </row>
    <row r="3919" spans="1:5" ht="15" customHeight="1">
      <c r="A3919" s="377" t="s">
        <v>21413</v>
      </c>
      <c r="B3919" s="377"/>
      <c r="C3919" s="381" t="s">
        <v>49714</v>
      </c>
      <c r="D3919" s="377" t="s">
        <v>49672</v>
      </c>
      <c r="E3919" s="397">
        <v>1.99</v>
      </c>
    </row>
    <row r="3920" spans="1:5" ht="15" customHeight="1">
      <c r="A3920" s="377" t="s">
        <v>21429</v>
      </c>
      <c r="B3920" s="377"/>
      <c r="C3920" s="381" t="s">
        <v>49715</v>
      </c>
      <c r="D3920" s="377" t="s">
        <v>38595</v>
      </c>
      <c r="E3920" s="397">
        <v>1.61</v>
      </c>
    </row>
    <row r="3921" spans="1:5" ht="15" customHeight="1">
      <c r="A3921" s="377" t="s">
        <v>21414</v>
      </c>
      <c r="B3921" s="377"/>
      <c r="C3921" s="381" t="s">
        <v>49716</v>
      </c>
      <c r="D3921" s="377" t="s">
        <v>49672</v>
      </c>
      <c r="E3921" s="397">
        <v>1.87</v>
      </c>
    </row>
    <row r="3922" spans="1:5" ht="15" customHeight="1">
      <c r="A3922" s="377" t="s">
        <v>21430</v>
      </c>
      <c r="B3922" s="377"/>
      <c r="C3922" s="381" t="s">
        <v>49717</v>
      </c>
      <c r="D3922" s="377" t="s">
        <v>38595</v>
      </c>
      <c r="E3922" s="397">
        <v>1.51</v>
      </c>
    </row>
    <row r="3923" spans="1:5" ht="15" customHeight="1">
      <c r="A3923" s="377" t="s">
        <v>21415</v>
      </c>
      <c r="B3923" s="377"/>
      <c r="C3923" s="381" t="s">
        <v>49718</v>
      </c>
      <c r="D3923" s="377" t="s">
        <v>49672</v>
      </c>
      <c r="E3923" s="397">
        <v>1.85</v>
      </c>
    </row>
    <row r="3924" spans="1:5" ht="15" customHeight="1">
      <c r="A3924" s="377" t="s">
        <v>21431</v>
      </c>
      <c r="B3924" s="377"/>
      <c r="C3924" s="381" t="s">
        <v>49719</v>
      </c>
      <c r="D3924" s="377" t="s">
        <v>38595</v>
      </c>
      <c r="E3924" s="397">
        <v>1.5</v>
      </c>
    </row>
    <row r="3925" spans="1:5" ht="15" customHeight="1">
      <c r="A3925" s="377" t="s">
        <v>21387</v>
      </c>
      <c r="B3925" s="377"/>
      <c r="C3925" s="381" t="s">
        <v>49720</v>
      </c>
      <c r="D3925" s="377" t="s">
        <v>48887</v>
      </c>
      <c r="E3925" s="402">
        <v>1115.76</v>
      </c>
    </row>
    <row r="3926" spans="1:5" ht="15" customHeight="1">
      <c r="A3926" s="377" t="s">
        <v>21386</v>
      </c>
      <c r="B3926" s="377"/>
      <c r="C3926" s="381" t="s">
        <v>49721</v>
      </c>
      <c r="D3926" s="377" t="s">
        <v>48887</v>
      </c>
      <c r="E3926" s="401">
        <v>265.87</v>
      </c>
    </row>
    <row r="3927" spans="1:5" ht="15" customHeight="1">
      <c r="A3927" s="377" t="s">
        <v>21385</v>
      </c>
      <c r="B3927" s="377"/>
      <c r="C3927" s="381" t="s">
        <v>49722</v>
      </c>
      <c r="D3927" s="377" t="s">
        <v>48887</v>
      </c>
      <c r="E3927" s="401">
        <v>123.31</v>
      </c>
    </row>
    <row r="3928" spans="1:5" ht="15" customHeight="1">
      <c r="A3928" s="411">
        <v>256</v>
      </c>
      <c r="B3928" s="399"/>
      <c r="C3928" s="382" t="s">
        <v>49723</v>
      </c>
      <c r="D3928" s="378"/>
      <c r="E3928" s="378"/>
    </row>
    <row r="3929" spans="1:5" ht="15" customHeight="1">
      <c r="A3929" s="377" t="s">
        <v>21484</v>
      </c>
      <c r="B3929" s="377"/>
      <c r="C3929" s="381" t="s">
        <v>49724</v>
      </c>
      <c r="D3929" s="377" t="s">
        <v>48884</v>
      </c>
      <c r="E3929" s="400">
        <v>81.760000000000005</v>
      </c>
    </row>
    <row r="3930" spans="1:5" ht="15" customHeight="1">
      <c r="A3930" s="377" t="s">
        <v>21529</v>
      </c>
      <c r="B3930" s="377"/>
      <c r="C3930" s="381" t="s">
        <v>49725</v>
      </c>
      <c r="D3930" s="377" t="s">
        <v>48894</v>
      </c>
      <c r="E3930" s="401">
        <v>122.89</v>
      </c>
    </row>
    <row r="3931" spans="1:5" ht="15" customHeight="1">
      <c r="A3931" s="377" t="s">
        <v>21479</v>
      </c>
      <c r="B3931" s="377"/>
      <c r="C3931" s="381" t="s">
        <v>49726</v>
      </c>
      <c r="D3931" s="377" t="s">
        <v>48884</v>
      </c>
      <c r="E3931" s="400">
        <v>44.36</v>
      </c>
    </row>
    <row r="3932" spans="1:5" ht="15" customHeight="1">
      <c r="A3932" s="377" t="s">
        <v>21456</v>
      </c>
      <c r="B3932" s="377"/>
      <c r="C3932" s="381" t="s">
        <v>49727</v>
      </c>
      <c r="D3932" s="377" t="s">
        <v>48887</v>
      </c>
      <c r="E3932" s="401">
        <v>602.83000000000004</v>
      </c>
    </row>
    <row r="3933" spans="1:5" ht="15" customHeight="1">
      <c r="A3933" s="377" t="s">
        <v>21522</v>
      </c>
      <c r="B3933" s="377"/>
      <c r="C3933" s="381" t="s">
        <v>49728</v>
      </c>
      <c r="D3933" s="377" t="s">
        <v>48890</v>
      </c>
      <c r="E3933" s="400">
        <v>10.73</v>
      </c>
    </row>
    <row r="3934" spans="1:5" ht="15" customHeight="1">
      <c r="A3934" s="377" t="s">
        <v>21523</v>
      </c>
      <c r="B3934" s="377"/>
      <c r="C3934" s="381" t="s">
        <v>49729</v>
      </c>
      <c r="D3934" s="377" t="s">
        <v>48890</v>
      </c>
      <c r="E3934" s="400">
        <v>11.78</v>
      </c>
    </row>
    <row r="3935" spans="1:5" ht="15" customHeight="1">
      <c r="A3935" s="377" t="s">
        <v>21363</v>
      </c>
      <c r="B3935" s="377"/>
      <c r="C3935" s="381" t="s">
        <v>49730</v>
      </c>
      <c r="D3935" s="377" t="s">
        <v>139</v>
      </c>
      <c r="E3935" s="401">
        <v>385.18</v>
      </c>
    </row>
    <row r="3936" spans="1:5" ht="15" customHeight="1">
      <c r="A3936" s="377" t="s">
        <v>21552</v>
      </c>
      <c r="B3936" s="377"/>
      <c r="C3936" s="381" t="s">
        <v>49731</v>
      </c>
      <c r="D3936" s="377" t="s">
        <v>48884</v>
      </c>
      <c r="E3936" s="397">
        <v>4.01</v>
      </c>
    </row>
    <row r="3937" spans="1:5" ht="15" customHeight="1">
      <c r="A3937" s="377" t="s">
        <v>21534</v>
      </c>
      <c r="B3937" s="377"/>
      <c r="C3937" s="381" t="s">
        <v>49732</v>
      </c>
      <c r="D3937" s="377" t="s">
        <v>139</v>
      </c>
      <c r="E3937" s="401">
        <v>119</v>
      </c>
    </row>
    <row r="3938" spans="1:5" ht="15" customHeight="1">
      <c r="A3938" s="377" t="s">
        <v>21535</v>
      </c>
      <c r="B3938" s="377"/>
      <c r="C3938" s="381" t="s">
        <v>49733</v>
      </c>
      <c r="D3938" s="377" t="s">
        <v>139</v>
      </c>
      <c r="E3938" s="401">
        <v>118.78</v>
      </c>
    </row>
    <row r="3939" spans="1:5" ht="15" customHeight="1">
      <c r="A3939" s="377" t="s">
        <v>21537</v>
      </c>
      <c r="B3939" s="377"/>
      <c r="C3939" s="381" t="s">
        <v>49734</v>
      </c>
      <c r="D3939" s="377" t="s">
        <v>139</v>
      </c>
      <c r="E3939" s="401">
        <v>225.89</v>
      </c>
    </row>
    <row r="3940" spans="1:5" ht="15" customHeight="1">
      <c r="A3940" s="377" t="s">
        <v>21536</v>
      </c>
      <c r="B3940" s="377"/>
      <c r="C3940" s="381" t="s">
        <v>49735</v>
      </c>
      <c r="D3940" s="377" t="s">
        <v>139</v>
      </c>
      <c r="E3940" s="401">
        <v>199.03</v>
      </c>
    </row>
    <row r="3941" spans="1:5" ht="15" customHeight="1">
      <c r="A3941" s="377" t="s">
        <v>21521</v>
      </c>
      <c r="B3941" s="377"/>
      <c r="C3941" s="381" t="s">
        <v>49736</v>
      </c>
      <c r="D3941" s="377" t="s">
        <v>48887</v>
      </c>
      <c r="E3941" s="400">
        <v>64.930000000000007</v>
      </c>
    </row>
    <row r="3942" spans="1:5" ht="15" customHeight="1">
      <c r="A3942" s="377" t="s">
        <v>21457</v>
      </c>
      <c r="B3942" s="377"/>
      <c r="C3942" s="381" t="s">
        <v>49737</v>
      </c>
      <c r="D3942" s="377" t="s">
        <v>48887</v>
      </c>
      <c r="E3942" s="401">
        <v>418.32</v>
      </c>
    </row>
    <row r="3943" spans="1:5" ht="15" customHeight="1">
      <c r="A3943" s="377" t="s">
        <v>21458</v>
      </c>
      <c r="B3943" s="377"/>
      <c r="C3943" s="381" t="s">
        <v>49738</v>
      </c>
      <c r="D3943" s="377" t="s">
        <v>48887</v>
      </c>
      <c r="E3943" s="401">
        <v>478.62</v>
      </c>
    </row>
    <row r="3944" spans="1:5" ht="15" customHeight="1">
      <c r="A3944" s="377" t="s">
        <v>21459</v>
      </c>
      <c r="B3944" s="377"/>
      <c r="C3944" s="381" t="s">
        <v>49739</v>
      </c>
      <c r="D3944" s="377" t="s">
        <v>48887</v>
      </c>
      <c r="E3944" s="401">
        <v>488.67</v>
      </c>
    </row>
    <row r="3945" spans="1:5" ht="15" customHeight="1">
      <c r="A3945" s="377" t="s">
        <v>21520</v>
      </c>
      <c r="B3945" s="377"/>
      <c r="C3945" s="381" t="s">
        <v>49740</v>
      </c>
      <c r="D3945" s="377" t="s">
        <v>48887</v>
      </c>
      <c r="E3945" s="401">
        <v>389.9</v>
      </c>
    </row>
    <row r="3946" spans="1:5" ht="15" customHeight="1">
      <c r="A3946" s="377" t="s">
        <v>21461</v>
      </c>
      <c r="B3946" s="377"/>
      <c r="C3946" s="381" t="s">
        <v>49741</v>
      </c>
      <c r="D3946" s="377" t="s">
        <v>48887</v>
      </c>
      <c r="E3946" s="401">
        <v>521.75</v>
      </c>
    </row>
    <row r="3947" spans="1:5" ht="15" customHeight="1">
      <c r="A3947" s="377" t="s">
        <v>21462</v>
      </c>
      <c r="B3947" s="377"/>
      <c r="C3947" s="381" t="s">
        <v>49742</v>
      </c>
      <c r="D3947" s="377" t="s">
        <v>48887</v>
      </c>
      <c r="E3947" s="401">
        <v>551.9</v>
      </c>
    </row>
    <row r="3948" spans="1:5" ht="15" customHeight="1">
      <c r="A3948" s="377" t="s">
        <v>21463</v>
      </c>
      <c r="B3948" s="377"/>
      <c r="C3948" s="381" t="s">
        <v>49743</v>
      </c>
      <c r="D3948" s="377" t="s">
        <v>48887</v>
      </c>
      <c r="E3948" s="401">
        <v>568.65</v>
      </c>
    </row>
    <row r="3949" spans="1:5" ht="15" customHeight="1">
      <c r="A3949" s="377" t="s">
        <v>21464</v>
      </c>
      <c r="B3949" s="377"/>
      <c r="C3949" s="381" t="s">
        <v>49744</v>
      </c>
      <c r="D3949" s="377" t="s">
        <v>48887</v>
      </c>
      <c r="E3949" s="401">
        <v>577.36</v>
      </c>
    </row>
    <row r="3950" spans="1:5" ht="15" customHeight="1">
      <c r="A3950" s="377" t="s">
        <v>21465</v>
      </c>
      <c r="B3950" s="377"/>
      <c r="C3950" s="381" t="s">
        <v>49745</v>
      </c>
      <c r="D3950" s="377" t="s">
        <v>48887</v>
      </c>
      <c r="E3950" s="401">
        <v>582.04999999999995</v>
      </c>
    </row>
    <row r="3951" spans="1:5" ht="15" customHeight="1">
      <c r="A3951" s="377" t="s">
        <v>21466</v>
      </c>
      <c r="B3951" s="377"/>
      <c r="C3951" s="381" t="s">
        <v>49746</v>
      </c>
      <c r="D3951" s="377" t="s">
        <v>48887</v>
      </c>
      <c r="E3951" s="401">
        <v>592.1</v>
      </c>
    </row>
    <row r="3952" spans="1:5" ht="15" customHeight="1">
      <c r="A3952" s="377" t="s">
        <v>21467</v>
      </c>
      <c r="B3952" s="377"/>
      <c r="C3952" s="381" t="s">
        <v>49747</v>
      </c>
      <c r="D3952" s="377" t="s">
        <v>48887</v>
      </c>
      <c r="E3952" s="401">
        <v>595.78</v>
      </c>
    </row>
    <row r="3953" spans="1:5" ht="15" customHeight="1">
      <c r="A3953" s="377" t="s">
        <v>21468</v>
      </c>
      <c r="B3953" s="377"/>
      <c r="C3953" s="381" t="s">
        <v>49748</v>
      </c>
      <c r="D3953" s="377" t="s">
        <v>48887</v>
      </c>
      <c r="E3953" s="401">
        <v>604.16</v>
      </c>
    </row>
    <row r="3954" spans="1:5" ht="15" customHeight="1">
      <c r="A3954" s="377" t="s">
        <v>21469</v>
      </c>
      <c r="B3954" s="377"/>
      <c r="C3954" s="381" t="s">
        <v>49749</v>
      </c>
      <c r="D3954" s="377" t="s">
        <v>48887</v>
      </c>
      <c r="E3954" s="401">
        <v>622.25</v>
      </c>
    </row>
    <row r="3955" spans="1:5" ht="15" customHeight="1">
      <c r="A3955" s="377" t="s">
        <v>21527</v>
      </c>
      <c r="B3955" s="377"/>
      <c r="C3955" s="381" t="s">
        <v>49750</v>
      </c>
      <c r="D3955" s="377" t="s">
        <v>48887</v>
      </c>
      <c r="E3955" s="401">
        <v>542.19000000000005</v>
      </c>
    </row>
    <row r="3956" spans="1:5" ht="15" customHeight="1">
      <c r="A3956" s="377" t="s">
        <v>21511</v>
      </c>
      <c r="B3956" s="377"/>
      <c r="C3956" s="381" t="s">
        <v>49751</v>
      </c>
      <c r="D3956" s="377" t="s">
        <v>48887</v>
      </c>
      <c r="E3956" s="401">
        <v>489.93</v>
      </c>
    </row>
    <row r="3957" spans="1:5" ht="15" customHeight="1">
      <c r="A3957" s="377" t="s">
        <v>21512</v>
      </c>
      <c r="B3957" s="377"/>
      <c r="C3957" s="381" t="s">
        <v>49752</v>
      </c>
      <c r="D3957" s="377" t="s">
        <v>48887</v>
      </c>
      <c r="E3957" s="401">
        <v>506.68</v>
      </c>
    </row>
    <row r="3958" spans="1:5" ht="15" customHeight="1">
      <c r="A3958" s="377" t="s">
        <v>21513</v>
      </c>
      <c r="B3958" s="377"/>
      <c r="C3958" s="381" t="s">
        <v>49753</v>
      </c>
      <c r="D3958" s="377" t="s">
        <v>48887</v>
      </c>
      <c r="E3958" s="401">
        <v>515.39</v>
      </c>
    </row>
    <row r="3959" spans="1:5" ht="15" customHeight="1">
      <c r="A3959" s="377" t="s">
        <v>21514</v>
      </c>
      <c r="B3959" s="377"/>
      <c r="C3959" s="381" t="s">
        <v>49754</v>
      </c>
      <c r="D3959" s="377" t="s">
        <v>48887</v>
      </c>
      <c r="E3959" s="401">
        <v>520.08000000000004</v>
      </c>
    </row>
    <row r="3960" spans="1:5" ht="15" customHeight="1">
      <c r="A3960" s="377" t="s">
        <v>21515</v>
      </c>
      <c r="B3960" s="377"/>
      <c r="C3960" s="381" t="s">
        <v>49755</v>
      </c>
      <c r="D3960" s="377" t="s">
        <v>48887</v>
      </c>
      <c r="E3960" s="401">
        <v>530.13</v>
      </c>
    </row>
    <row r="3961" spans="1:5" ht="15" customHeight="1">
      <c r="A3961" s="377" t="s">
        <v>21516</v>
      </c>
      <c r="B3961" s="377"/>
      <c r="C3961" s="381" t="s">
        <v>49756</v>
      </c>
      <c r="D3961" s="377" t="s">
        <v>48887</v>
      </c>
      <c r="E3961" s="401">
        <v>533.80999999999995</v>
      </c>
    </row>
    <row r="3962" spans="1:5" ht="15" customHeight="1">
      <c r="A3962" s="377" t="s">
        <v>21517</v>
      </c>
      <c r="B3962" s="377"/>
      <c r="C3962" s="381" t="s">
        <v>49757</v>
      </c>
      <c r="D3962" s="377" t="s">
        <v>48887</v>
      </c>
      <c r="E3962" s="401">
        <v>542.19000000000005</v>
      </c>
    </row>
    <row r="3963" spans="1:5" ht="15" customHeight="1">
      <c r="A3963" s="377" t="s">
        <v>21518</v>
      </c>
      <c r="B3963" s="377"/>
      <c r="C3963" s="381" t="s">
        <v>49758</v>
      </c>
      <c r="D3963" s="377" t="s">
        <v>48887</v>
      </c>
      <c r="E3963" s="401">
        <v>560.28</v>
      </c>
    </row>
    <row r="3964" spans="1:5" ht="53.25" customHeight="1">
      <c r="A3964" s="377" t="s">
        <v>21460</v>
      </c>
      <c r="B3964" s="377"/>
      <c r="C3964" s="381" t="s">
        <v>49759</v>
      </c>
      <c r="D3964" s="377" t="s">
        <v>48887</v>
      </c>
      <c r="E3964" s="401">
        <v>460.33</v>
      </c>
    </row>
    <row r="3965" spans="1:5" ht="58.5" customHeight="1">
      <c r="A3965" s="377" t="s">
        <v>21519</v>
      </c>
      <c r="B3965" s="377"/>
      <c r="C3965" s="381" t="s">
        <v>49760</v>
      </c>
      <c r="D3965" s="377" t="s">
        <v>48887</v>
      </c>
      <c r="E3965" s="401">
        <v>379.98</v>
      </c>
    </row>
    <row r="3966" spans="1:5" ht="15" customHeight="1">
      <c r="A3966" s="377" t="s">
        <v>21450</v>
      </c>
      <c r="B3966" s="377"/>
      <c r="C3966" s="381" t="s">
        <v>25649</v>
      </c>
      <c r="D3966" s="377" t="s">
        <v>48887</v>
      </c>
      <c r="E3966" s="401">
        <v>149.83000000000001</v>
      </c>
    </row>
    <row r="3967" spans="1:5" ht="15" customHeight="1">
      <c r="A3967" s="377" t="s">
        <v>21453</v>
      </c>
      <c r="B3967" s="377"/>
      <c r="C3967" s="381" t="s">
        <v>49761</v>
      </c>
      <c r="D3967" s="377" t="s">
        <v>139</v>
      </c>
      <c r="E3967" s="400">
        <v>72.17</v>
      </c>
    </row>
    <row r="3968" spans="1:5" ht="15" customHeight="1">
      <c r="A3968" s="377" t="s">
        <v>21483</v>
      </c>
      <c r="B3968" s="377"/>
      <c r="C3968" s="381" t="s">
        <v>49762</v>
      </c>
      <c r="D3968" s="377" t="s">
        <v>48884</v>
      </c>
      <c r="E3968" s="400">
        <v>20.14</v>
      </c>
    </row>
    <row r="3969" spans="1:5" ht="15" customHeight="1">
      <c r="A3969" s="377" t="s">
        <v>21451</v>
      </c>
      <c r="B3969" s="377"/>
      <c r="C3969" s="381" t="s">
        <v>49763</v>
      </c>
      <c r="D3969" s="377" t="s">
        <v>48887</v>
      </c>
      <c r="E3969" s="401">
        <v>214.56</v>
      </c>
    </row>
    <row r="3970" spans="1:5" ht="15" customHeight="1">
      <c r="A3970" s="377" t="s">
        <v>21452</v>
      </c>
      <c r="B3970" s="377"/>
      <c r="C3970" s="381" t="s">
        <v>49764</v>
      </c>
      <c r="D3970" s="377" t="s">
        <v>48887</v>
      </c>
      <c r="E3970" s="401">
        <v>201.14</v>
      </c>
    </row>
    <row r="3971" spans="1:5" ht="15" customHeight="1">
      <c r="A3971" s="377" t="s">
        <v>21548</v>
      </c>
      <c r="B3971" s="377"/>
      <c r="C3971" s="381" t="s">
        <v>49765</v>
      </c>
      <c r="D3971" s="377" t="s">
        <v>157</v>
      </c>
      <c r="E3971" s="400">
        <v>22.67</v>
      </c>
    </row>
    <row r="3972" spans="1:5" ht="15" customHeight="1">
      <c r="A3972" s="377" t="s">
        <v>21549</v>
      </c>
      <c r="B3972" s="377"/>
      <c r="C3972" s="381" t="s">
        <v>49766</v>
      </c>
      <c r="D3972" s="377" t="s">
        <v>157</v>
      </c>
      <c r="E3972" s="400">
        <v>23.43</v>
      </c>
    </row>
    <row r="3973" spans="1:5" ht="15" customHeight="1">
      <c r="A3973" s="377" t="s">
        <v>21550</v>
      </c>
      <c r="B3973" s="377"/>
      <c r="C3973" s="381" t="s">
        <v>49767</v>
      </c>
      <c r="D3973" s="377" t="s">
        <v>157</v>
      </c>
      <c r="E3973" s="400">
        <v>24.19</v>
      </c>
    </row>
    <row r="3974" spans="1:5" ht="15" customHeight="1">
      <c r="A3974" s="377" t="s">
        <v>21551</v>
      </c>
      <c r="B3974" s="377"/>
      <c r="C3974" s="381" t="s">
        <v>49768</v>
      </c>
      <c r="D3974" s="377" t="s">
        <v>157</v>
      </c>
      <c r="E3974" s="400">
        <v>27.03</v>
      </c>
    </row>
    <row r="3975" spans="1:5" ht="15" customHeight="1">
      <c r="A3975" s="377" t="s">
        <v>21541</v>
      </c>
      <c r="B3975" s="377"/>
      <c r="C3975" s="381" t="s">
        <v>49769</v>
      </c>
      <c r="D3975" s="377" t="s">
        <v>157</v>
      </c>
      <c r="E3975" s="400">
        <v>19.29</v>
      </c>
    </row>
    <row r="3976" spans="1:5" ht="15" customHeight="1">
      <c r="A3976" s="377" t="s">
        <v>21542</v>
      </c>
      <c r="B3976" s="377"/>
      <c r="C3976" s="381" t="s">
        <v>49770</v>
      </c>
      <c r="D3976" s="377" t="s">
        <v>157</v>
      </c>
      <c r="E3976" s="400">
        <v>19.61</v>
      </c>
    </row>
    <row r="3977" spans="1:5" ht="15" customHeight="1">
      <c r="A3977" s="377" t="s">
        <v>21543</v>
      </c>
      <c r="B3977" s="377"/>
      <c r="C3977" s="381" t="s">
        <v>49771</v>
      </c>
      <c r="D3977" s="377" t="s">
        <v>157</v>
      </c>
      <c r="E3977" s="400">
        <v>19.940000000000001</v>
      </c>
    </row>
    <row r="3978" spans="1:5" ht="15" customHeight="1">
      <c r="A3978" s="377" t="s">
        <v>21544</v>
      </c>
      <c r="B3978" s="377"/>
      <c r="C3978" s="381" t="s">
        <v>49772</v>
      </c>
      <c r="D3978" s="377" t="s">
        <v>157</v>
      </c>
      <c r="E3978" s="400">
        <v>18.52</v>
      </c>
    </row>
    <row r="3979" spans="1:5" ht="15" customHeight="1">
      <c r="A3979" s="377" t="s">
        <v>21545</v>
      </c>
      <c r="B3979" s="377"/>
      <c r="C3979" s="381" t="s">
        <v>49773</v>
      </c>
      <c r="D3979" s="377" t="s">
        <v>157</v>
      </c>
      <c r="E3979" s="400">
        <v>19.7</v>
      </c>
    </row>
    <row r="3980" spans="1:5" ht="15" customHeight="1">
      <c r="A3980" s="377" t="s">
        <v>21546</v>
      </c>
      <c r="B3980" s="377"/>
      <c r="C3980" s="381" t="s">
        <v>49774</v>
      </c>
      <c r="D3980" s="377" t="s">
        <v>157</v>
      </c>
      <c r="E3980" s="400">
        <v>20.09</v>
      </c>
    </row>
    <row r="3981" spans="1:5" ht="15" customHeight="1">
      <c r="A3981" s="377" t="s">
        <v>21547</v>
      </c>
      <c r="B3981" s="377"/>
      <c r="C3981" s="381" t="s">
        <v>49775</v>
      </c>
      <c r="D3981" s="377" t="s">
        <v>157</v>
      </c>
      <c r="E3981" s="400">
        <v>20.49</v>
      </c>
    </row>
    <row r="3982" spans="1:5" ht="15" customHeight="1">
      <c r="A3982" s="377" t="s">
        <v>21470</v>
      </c>
      <c r="B3982" s="377"/>
      <c r="C3982" s="381" t="s">
        <v>49776</v>
      </c>
      <c r="D3982" s="377" t="s">
        <v>48884</v>
      </c>
      <c r="E3982" s="401">
        <v>305.74</v>
      </c>
    </row>
    <row r="3983" spans="1:5" ht="15" customHeight="1">
      <c r="A3983" s="377" t="s">
        <v>21455</v>
      </c>
      <c r="B3983" s="377"/>
      <c r="C3983" s="381" t="s">
        <v>49777</v>
      </c>
      <c r="D3983" s="377" t="s">
        <v>48887</v>
      </c>
      <c r="E3983" s="400">
        <v>53.58</v>
      </c>
    </row>
    <row r="3984" spans="1:5" ht="15" customHeight="1">
      <c r="A3984" s="377" t="s">
        <v>21480</v>
      </c>
      <c r="B3984" s="377"/>
      <c r="C3984" s="381" t="s">
        <v>49778</v>
      </c>
      <c r="D3984" s="377" t="s">
        <v>48887</v>
      </c>
      <c r="E3984" s="397">
        <v>7.8</v>
      </c>
    </row>
    <row r="3985" spans="1:5" ht="15" customHeight="1">
      <c r="A3985" s="377" t="s">
        <v>21531</v>
      </c>
      <c r="B3985" s="377"/>
      <c r="C3985" s="381" t="s">
        <v>49779</v>
      </c>
      <c r="D3985" s="377" t="s">
        <v>48884</v>
      </c>
      <c r="E3985" s="400">
        <v>82.19</v>
      </c>
    </row>
    <row r="3986" spans="1:5" ht="15" customHeight="1">
      <c r="A3986" s="377" t="s">
        <v>21532</v>
      </c>
      <c r="B3986" s="377"/>
      <c r="C3986" s="381" t="s">
        <v>49780</v>
      </c>
      <c r="D3986" s="377" t="s">
        <v>48884</v>
      </c>
      <c r="E3986" s="400">
        <v>92.45</v>
      </c>
    </row>
    <row r="3987" spans="1:5" ht="15" customHeight="1">
      <c r="A3987" s="377" t="s">
        <v>21454</v>
      </c>
      <c r="B3987" s="377"/>
      <c r="C3987" s="381" t="s">
        <v>49781</v>
      </c>
      <c r="D3987" s="377" t="s">
        <v>48884</v>
      </c>
      <c r="E3987" s="400">
        <v>82.19</v>
      </c>
    </row>
    <row r="3988" spans="1:5" ht="15" customHeight="1">
      <c r="A3988" s="377" t="s">
        <v>21482</v>
      </c>
      <c r="B3988" s="377"/>
      <c r="C3988" s="381" t="s">
        <v>49782</v>
      </c>
      <c r="D3988" s="377" t="s">
        <v>48884</v>
      </c>
      <c r="E3988" s="400">
        <v>57.18</v>
      </c>
    </row>
    <row r="3989" spans="1:5" ht="33.75" customHeight="1">
      <c r="A3989" s="377" t="s">
        <v>21530</v>
      </c>
      <c r="B3989" s="377"/>
      <c r="C3989" s="381" t="s">
        <v>49783</v>
      </c>
      <c r="D3989" s="377" t="s">
        <v>48884</v>
      </c>
      <c r="E3989" s="401">
        <v>122.66</v>
      </c>
    </row>
    <row r="3990" spans="1:5" ht="15" customHeight="1">
      <c r="A3990" s="377" t="s">
        <v>21485</v>
      </c>
      <c r="B3990" s="377"/>
      <c r="C3990" s="381" t="s">
        <v>49784</v>
      </c>
      <c r="D3990" s="377" t="s">
        <v>157</v>
      </c>
      <c r="E3990" s="400">
        <v>18.510000000000002</v>
      </c>
    </row>
    <row r="3991" spans="1:5" ht="15" customHeight="1">
      <c r="A3991" s="377" t="s">
        <v>21486</v>
      </c>
      <c r="B3991" s="377"/>
      <c r="C3991" s="381" t="s">
        <v>49785</v>
      </c>
      <c r="D3991" s="377" t="s">
        <v>157</v>
      </c>
      <c r="E3991" s="400">
        <v>23.47</v>
      </c>
    </row>
    <row r="3992" spans="1:5" ht="15" customHeight="1">
      <c r="A3992" s="377" t="s">
        <v>21487</v>
      </c>
      <c r="B3992" s="377"/>
      <c r="C3992" s="381" t="s">
        <v>49786</v>
      </c>
      <c r="D3992" s="377" t="s">
        <v>157</v>
      </c>
      <c r="E3992" s="400">
        <v>21</v>
      </c>
    </row>
    <row r="3993" spans="1:5" ht="15" customHeight="1">
      <c r="A3993" s="377" t="s">
        <v>21488</v>
      </c>
      <c r="B3993" s="377"/>
      <c r="C3993" s="381" t="s">
        <v>49787</v>
      </c>
      <c r="D3993" s="377" t="s">
        <v>157</v>
      </c>
      <c r="E3993" s="400">
        <v>24.67</v>
      </c>
    </row>
    <row r="3994" spans="1:5" ht="15" customHeight="1">
      <c r="A3994" s="377" t="s">
        <v>21489</v>
      </c>
      <c r="B3994" s="377"/>
      <c r="C3994" s="381" t="s">
        <v>49788</v>
      </c>
      <c r="D3994" s="377" t="s">
        <v>157</v>
      </c>
      <c r="E3994" s="400">
        <v>30.76</v>
      </c>
    </row>
    <row r="3995" spans="1:5" ht="15" customHeight="1">
      <c r="A3995" s="377" t="s">
        <v>21490</v>
      </c>
      <c r="B3995" s="377"/>
      <c r="C3995" s="381" t="s">
        <v>49789</v>
      </c>
      <c r="D3995" s="377" t="s">
        <v>157</v>
      </c>
      <c r="E3995" s="400">
        <v>44.77</v>
      </c>
    </row>
    <row r="3996" spans="1:5" ht="15" customHeight="1">
      <c r="A3996" s="377" t="s">
        <v>21491</v>
      </c>
      <c r="B3996" s="377"/>
      <c r="C3996" s="381" t="s">
        <v>49790</v>
      </c>
      <c r="D3996" s="377" t="s">
        <v>157</v>
      </c>
      <c r="E3996" s="400">
        <v>26.08</v>
      </c>
    </row>
    <row r="3997" spans="1:5" ht="15" customHeight="1">
      <c r="A3997" s="377" t="s">
        <v>21492</v>
      </c>
      <c r="B3997" s="377"/>
      <c r="C3997" s="381" t="s">
        <v>49791</v>
      </c>
      <c r="D3997" s="377" t="s">
        <v>157</v>
      </c>
      <c r="E3997" s="400">
        <v>31.35</v>
      </c>
    </row>
    <row r="3998" spans="1:5" ht="15" customHeight="1">
      <c r="A3998" s="377" t="s">
        <v>21493</v>
      </c>
      <c r="B3998" s="377"/>
      <c r="C3998" s="381" t="s">
        <v>49792</v>
      </c>
      <c r="D3998" s="377" t="s">
        <v>157</v>
      </c>
      <c r="E3998" s="400">
        <v>46.56</v>
      </c>
    </row>
    <row r="3999" spans="1:5" ht="15" customHeight="1">
      <c r="A3999" s="377" t="s">
        <v>21494</v>
      </c>
      <c r="B3999" s="377"/>
      <c r="C3999" s="381" t="s">
        <v>49793</v>
      </c>
      <c r="D3999" s="377" t="s">
        <v>157</v>
      </c>
      <c r="E3999" s="400">
        <v>64.3</v>
      </c>
    </row>
    <row r="4000" spans="1:5" ht="15" customHeight="1">
      <c r="A4000" s="377" t="s">
        <v>21495</v>
      </c>
      <c r="B4000" s="377"/>
      <c r="C4000" s="381" t="s">
        <v>49794</v>
      </c>
      <c r="D4000" s="377" t="s">
        <v>157</v>
      </c>
      <c r="E4000" s="400">
        <v>27.57</v>
      </c>
    </row>
    <row r="4001" spans="1:5" ht="15" customHeight="1">
      <c r="A4001" s="377" t="s">
        <v>21496</v>
      </c>
      <c r="B4001" s="377"/>
      <c r="C4001" s="381" t="s">
        <v>49795</v>
      </c>
      <c r="D4001" s="377" t="s">
        <v>157</v>
      </c>
      <c r="E4001" s="400">
        <v>33.630000000000003</v>
      </c>
    </row>
    <row r="4002" spans="1:5" ht="15" customHeight="1">
      <c r="A4002" s="377" t="s">
        <v>21497</v>
      </c>
      <c r="B4002" s="377"/>
      <c r="C4002" s="381" t="s">
        <v>49796</v>
      </c>
      <c r="D4002" s="377" t="s">
        <v>157</v>
      </c>
      <c r="E4002" s="400">
        <v>49.74</v>
      </c>
    </row>
    <row r="4003" spans="1:5" ht="15" customHeight="1">
      <c r="A4003" s="377" t="s">
        <v>21498</v>
      </c>
      <c r="B4003" s="377"/>
      <c r="C4003" s="381" t="s">
        <v>49797</v>
      </c>
      <c r="D4003" s="377" t="s">
        <v>157</v>
      </c>
      <c r="E4003" s="400">
        <v>65.59</v>
      </c>
    </row>
    <row r="4004" spans="1:5" ht="15" customHeight="1">
      <c r="A4004" s="377" t="s">
        <v>21499</v>
      </c>
      <c r="B4004" s="377"/>
      <c r="C4004" s="381" t="s">
        <v>49798</v>
      </c>
      <c r="D4004" s="377" t="s">
        <v>157</v>
      </c>
      <c r="E4004" s="400">
        <v>32.07</v>
      </c>
    </row>
    <row r="4005" spans="1:5" ht="15" customHeight="1">
      <c r="A4005" s="377" t="s">
        <v>21500</v>
      </c>
      <c r="B4005" s="377"/>
      <c r="C4005" s="381" t="s">
        <v>49799</v>
      </c>
      <c r="D4005" s="377" t="s">
        <v>157</v>
      </c>
      <c r="E4005" s="400">
        <v>37.130000000000003</v>
      </c>
    </row>
    <row r="4006" spans="1:5" ht="15" customHeight="1">
      <c r="A4006" s="377" t="s">
        <v>21501</v>
      </c>
      <c r="B4006" s="377"/>
      <c r="C4006" s="381" t="s">
        <v>49800</v>
      </c>
      <c r="D4006" s="377" t="s">
        <v>157</v>
      </c>
      <c r="E4006" s="400">
        <v>50.34</v>
      </c>
    </row>
    <row r="4007" spans="1:5" ht="15" customHeight="1">
      <c r="A4007" s="377" t="s">
        <v>21502</v>
      </c>
      <c r="B4007" s="377"/>
      <c r="C4007" s="381" t="s">
        <v>49801</v>
      </c>
      <c r="D4007" s="377" t="s">
        <v>157</v>
      </c>
      <c r="E4007" s="400">
        <v>90.57</v>
      </c>
    </row>
    <row r="4008" spans="1:5" ht="15" customHeight="1">
      <c r="A4008" s="377" t="s">
        <v>21503</v>
      </c>
      <c r="B4008" s="377"/>
      <c r="C4008" s="381" t="s">
        <v>49802</v>
      </c>
      <c r="D4008" s="377" t="s">
        <v>157</v>
      </c>
      <c r="E4008" s="401">
        <v>157.96</v>
      </c>
    </row>
    <row r="4009" spans="1:5" ht="15" customHeight="1">
      <c r="A4009" s="377" t="s">
        <v>21504</v>
      </c>
      <c r="B4009" s="377"/>
      <c r="C4009" s="381" t="s">
        <v>49803</v>
      </c>
      <c r="D4009" s="377" t="s">
        <v>157</v>
      </c>
      <c r="E4009" s="400">
        <v>56.01</v>
      </c>
    </row>
    <row r="4010" spans="1:5" ht="15" customHeight="1">
      <c r="A4010" s="377" t="s">
        <v>21505</v>
      </c>
      <c r="B4010" s="377"/>
      <c r="C4010" s="381" t="s">
        <v>49804</v>
      </c>
      <c r="D4010" s="377" t="s">
        <v>157</v>
      </c>
      <c r="E4010" s="400">
        <v>74.84</v>
      </c>
    </row>
    <row r="4011" spans="1:5" ht="15" customHeight="1">
      <c r="A4011" s="377" t="s">
        <v>21506</v>
      </c>
      <c r="B4011" s="377"/>
      <c r="C4011" s="381" t="s">
        <v>49805</v>
      </c>
      <c r="D4011" s="377" t="s">
        <v>157</v>
      </c>
      <c r="E4011" s="400">
        <v>89.31</v>
      </c>
    </row>
    <row r="4012" spans="1:5" ht="15" customHeight="1">
      <c r="A4012" s="377" t="s">
        <v>21507</v>
      </c>
      <c r="B4012" s="377"/>
      <c r="C4012" s="381" t="s">
        <v>49806</v>
      </c>
      <c r="D4012" s="377" t="s">
        <v>157</v>
      </c>
      <c r="E4012" s="400">
        <v>51</v>
      </c>
    </row>
    <row r="4013" spans="1:5" ht="15" customHeight="1">
      <c r="A4013" s="377" t="s">
        <v>21508</v>
      </c>
      <c r="B4013" s="377"/>
      <c r="C4013" s="381" t="s">
        <v>49807</v>
      </c>
      <c r="D4013" s="377" t="s">
        <v>157</v>
      </c>
      <c r="E4013" s="400">
        <v>64.180000000000007</v>
      </c>
    </row>
    <row r="4014" spans="1:5" ht="15" customHeight="1">
      <c r="A4014" s="377" t="s">
        <v>21509</v>
      </c>
      <c r="B4014" s="377"/>
      <c r="C4014" s="381" t="s">
        <v>49808</v>
      </c>
      <c r="D4014" s="377" t="s">
        <v>157</v>
      </c>
      <c r="E4014" s="400">
        <v>85.41</v>
      </c>
    </row>
    <row r="4015" spans="1:5" ht="15" customHeight="1">
      <c r="A4015" s="377" t="s">
        <v>21510</v>
      </c>
      <c r="B4015" s="377"/>
      <c r="C4015" s="381" t="s">
        <v>49809</v>
      </c>
      <c r="D4015" s="377" t="s">
        <v>157</v>
      </c>
      <c r="E4015" s="401">
        <v>111.82</v>
      </c>
    </row>
    <row r="4016" spans="1:5" ht="15" customHeight="1">
      <c r="A4016" s="377" t="s">
        <v>21553</v>
      </c>
      <c r="B4016" s="377"/>
      <c r="C4016" s="381" t="s">
        <v>49810</v>
      </c>
      <c r="D4016" s="377" t="s">
        <v>139</v>
      </c>
      <c r="E4016" s="401">
        <v>324.26</v>
      </c>
    </row>
    <row r="4017" spans="1:5" ht="15" customHeight="1">
      <c r="A4017" s="377" t="s">
        <v>21533</v>
      </c>
      <c r="B4017" s="377"/>
      <c r="C4017" s="381" t="s">
        <v>49811</v>
      </c>
      <c r="D4017" s="377" t="s">
        <v>139</v>
      </c>
      <c r="E4017" s="400">
        <v>10.75</v>
      </c>
    </row>
    <row r="4018" spans="1:5" ht="15" customHeight="1">
      <c r="A4018" s="377" t="s">
        <v>21540</v>
      </c>
      <c r="B4018" s="377"/>
      <c r="C4018" s="381" t="s">
        <v>49812</v>
      </c>
      <c r="D4018" s="377" t="s">
        <v>48884</v>
      </c>
      <c r="E4018" s="400">
        <v>47.18</v>
      </c>
    </row>
    <row r="4019" spans="1:5" ht="15" customHeight="1">
      <c r="A4019" s="377" t="s">
        <v>21538</v>
      </c>
      <c r="B4019" s="377"/>
      <c r="C4019" s="381" t="s">
        <v>49813</v>
      </c>
      <c r="D4019" s="377" t="s">
        <v>48884</v>
      </c>
      <c r="E4019" s="400">
        <v>39.74</v>
      </c>
    </row>
    <row r="4020" spans="1:5" ht="15" customHeight="1">
      <c r="A4020" s="377" t="s">
        <v>21539</v>
      </c>
      <c r="B4020" s="377"/>
      <c r="C4020" s="381" t="s">
        <v>49814</v>
      </c>
      <c r="D4020" s="377" t="s">
        <v>48884</v>
      </c>
      <c r="E4020" s="400">
        <v>50.51</v>
      </c>
    </row>
    <row r="4021" spans="1:5" ht="15" customHeight="1">
      <c r="A4021" s="377" t="s">
        <v>21528</v>
      </c>
      <c r="B4021" s="377"/>
      <c r="C4021" s="381" t="s">
        <v>49815</v>
      </c>
      <c r="D4021" s="377" t="s">
        <v>48894</v>
      </c>
      <c r="E4021" s="400">
        <v>54.5</v>
      </c>
    </row>
    <row r="4022" spans="1:5" ht="15" customHeight="1">
      <c r="A4022" s="377" t="s">
        <v>21449</v>
      </c>
      <c r="B4022" s="377"/>
      <c r="C4022" s="381" t="s">
        <v>49816</v>
      </c>
      <c r="D4022" s="377" t="s">
        <v>48887</v>
      </c>
      <c r="E4022" s="401">
        <v>731.34</v>
      </c>
    </row>
    <row r="4023" spans="1:5" ht="15" customHeight="1">
      <c r="A4023" s="377" t="s">
        <v>21481</v>
      </c>
      <c r="B4023" s="377"/>
      <c r="C4023" s="381" t="s">
        <v>49817</v>
      </c>
      <c r="D4023" s="377" t="s">
        <v>48884</v>
      </c>
      <c r="E4023" s="397">
        <v>8.16</v>
      </c>
    </row>
    <row r="4024" spans="1:5" ht="15" customHeight="1">
      <c r="A4024" s="377" t="s">
        <v>21525</v>
      </c>
      <c r="B4024" s="377"/>
      <c r="C4024" s="381" t="s">
        <v>49818</v>
      </c>
      <c r="D4024" s="377" t="s">
        <v>48890</v>
      </c>
      <c r="E4024" s="400">
        <v>83.89</v>
      </c>
    </row>
    <row r="4025" spans="1:5" ht="15" customHeight="1">
      <c r="A4025" s="377" t="s">
        <v>21524</v>
      </c>
      <c r="B4025" s="377"/>
      <c r="C4025" s="381" t="s">
        <v>49819</v>
      </c>
      <c r="D4025" s="377" t="s">
        <v>48890</v>
      </c>
      <c r="E4025" s="400">
        <v>89.13</v>
      </c>
    </row>
    <row r="4026" spans="1:5" ht="15" customHeight="1">
      <c r="A4026" s="377" t="s">
        <v>21526</v>
      </c>
      <c r="B4026" s="377"/>
      <c r="C4026" s="381" t="s">
        <v>49820</v>
      </c>
      <c r="D4026" s="377" t="s">
        <v>139</v>
      </c>
      <c r="E4026" s="400">
        <v>48.68</v>
      </c>
    </row>
    <row r="4027" spans="1:5" ht="15" customHeight="1">
      <c r="A4027" s="377" t="s">
        <v>21472</v>
      </c>
      <c r="B4027" s="377"/>
      <c r="C4027" s="381" t="s">
        <v>49821</v>
      </c>
      <c r="D4027" s="377" t="s">
        <v>139</v>
      </c>
      <c r="E4027" s="402">
        <v>1410.63</v>
      </c>
    </row>
    <row r="4028" spans="1:5" ht="15" customHeight="1">
      <c r="A4028" s="377" t="s">
        <v>21471</v>
      </c>
      <c r="B4028" s="377"/>
      <c r="C4028" s="381" t="s">
        <v>49822</v>
      </c>
      <c r="D4028" s="377" t="s">
        <v>139</v>
      </c>
      <c r="E4028" s="401">
        <v>706.78</v>
      </c>
    </row>
    <row r="4029" spans="1:5" ht="15" customHeight="1">
      <c r="A4029" s="377" t="s">
        <v>21473</v>
      </c>
      <c r="B4029" s="377"/>
      <c r="C4029" s="381" t="s">
        <v>49823</v>
      </c>
      <c r="D4029" s="377" t="s">
        <v>139</v>
      </c>
      <c r="E4029" s="401">
        <v>961.75</v>
      </c>
    </row>
    <row r="4030" spans="1:5" ht="15" customHeight="1">
      <c r="A4030" s="377" t="s">
        <v>21475</v>
      </c>
      <c r="B4030" s="377"/>
      <c r="C4030" s="381" t="s">
        <v>49824</v>
      </c>
      <c r="D4030" s="377" t="s">
        <v>139</v>
      </c>
      <c r="E4030" s="402">
        <v>7677</v>
      </c>
    </row>
    <row r="4031" spans="1:5" ht="15" customHeight="1">
      <c r="A4031" s="377" t="s">
        <v>21474</v>
      </c>
      <c r="B4031" s="377"/>
      <c r="C4031" s="381" t="s">
        <v>49825</v>
      </c>
      <c r="D4031" s="377" t="s">
        <v>139</v>
      </c>
      <c r="E4031" s="402">
        <v>4173.59</v>
      </c>
    </row>
    <row r="4032" spans="1:5" ht="15" customHeight="1">
      <c r="A4032" s="377" t="s">
        <v>21477</v>
      </c>
      <c r="B4032" s="377"/>
      <c r="C4032" s="381" t="s">
        <v>49826</v>
      </c>
      <c r="D4032" s="377" t="s">
        <v>139</v>
      </c>
      <c r="E4032" s="403">
        <v>10449.129999999999</v>
      </c>
    </row>
    <row r="4033" spans="1:5" ht="15" customHeight="1">
      <c r="A4033" s="377" t="s">
        <v>21476</v>
      </c>
      <c r="B4033" s="377"/>
      <c r="C4033" s="381" t="s">
        <v>49827</v>
      </c>
      <c r="D4033" s="377" t="s">
        <v>139</v>
      </c>
      <c r="E4033" s="402">
        <v>5680.66</v>
      </c>
    </row>
    <row r="4034" spans="1:5" ht="15" customHeight="1">
      <c r="A4034" s="377" t="s">
        <v>21478</v>
      </c>
      <c r="B4034" s="377"/>
      <c r="C4034" s="381" t="s">
        <v>49828</v>
      </c>
      <c r="D4034" s="377" t="s">
        <v>139</v>
      </c>
      <c r="E4034" s="402">
        <v>7419.47</v>
      </c>
    </row>
    <row r="4035" spans="1:5" ht="15" customHeight="1">
      <c r="A4035" s="411">
        <v>257</v>
      </c>
      <c r="B4035" s="399"/>
      <c r="C4035" s="382" t="s">
        <v>49829</v>
      </c>
      <c r="D4035" s="378"/>
      <c r="E4035" s="378"/>
    </row>
    <row r="4036" spans="1:5" ht="15" customHeight="1">
      <c r="A4036" s="377" t="s">
        <v>35061</v>
      </c>
      <c r="B4036" s="377"/>
      <c r="C4036" s="381" t="s">
        <v>49830</v>
      </c>
      <c r="D4036" s="377" t="s">
        <v>157</v>
      </c>
      <c r="E4036" s="402">
        <v>8050.3</v>
      </c>
    </row>
    <row r="4037" spans="1:5" ht="15" customHeight="1">
      <c r="A4037" s="377" t="s">
        <v>35060</v>
      </c>
      <c r="B4037" s="377"/>
      <c r="C4037" s="381" t="s">
        <v>49831</v>
      </c>
      <c r="D4037" s="377" t="s">
        <v>157</v>
      </c>
      <c r="E4037" s="402">
        <v>4216.67</v>
      </c>
    </row>
    <row r="4038" spans="1:5" ht="15" customHeight="1">
      <c r="A4038" s="377" t="s">
        <v>35063</v>
      </c>
      <c r="B4038" s="377"/>
      <c r="C4038" s="381" t="s">
        <v>49832</v>
      </c>
      <c r="D4038" s="377" t="s">
        <v>48884</v>
      </c>
      <c r="E4038" s="400">
        <v>14.62</v>
      </c>
    </row>
    <row r="4039" spans="1:5" ht="15" customHeight="1">
      <c r="A4039" s="377" t="s">
        <v>35062</v>
      </c>
      <c r="B4039" s="377"/>
      <c r="C4039" s="381" t="s">
        <v>49833</v>
      </c>
      <c r="D4039" s="377" t="s">
        <v>48884</v>
      </c>
      <c r="E4039" s="400">
        <v>35.5</v>
      </c>
    </row>
    <row r="4040" spans="1:5" ht="15" customHeight="1">
      <c r="A4040" s="377" t="s">
        <v>49834</v>
      </c>
      <c r="B4040" s="377"/>
      <c r="C4040" s="381" t="s">
        <v>49835</v>
      </c>
      <c r="D4040" s="377" t="s">
        <v>25784</v>
      </c>
      <c r="E4040" s="397">
        <v>2.41</v>
      </c>
    </row>
    <row r="4041" spans="1:5" ht="15" customHeight="1">
      <c r="A4041" s="377" t="s">
        <v>49836</v>
      </c>
      <c r="B4041" s="377"/>
      <c r="C4041" s="381" t="s">
        <v>49837</v>
      </c>
      <c r="D4041" s="377" t="s">
        <v>25784</v>
      </c>
      <c r="E4041" s="397">
        <v>1.22</v>
      </c>
    </row>
    <row r="4042" spans="1:5" ht="15" customHeight="1">
      <c r="A4042" s="405"/>
      <c r="B4042" s="405"/>
      <c r="C4042" s="383"/>
      <c r="D4042" s="405"/>
      <c r="E4042" s="405"/>
    </row>
    <row r="4043" spans="1:5" ht="15" customHeight="1">
      <c r="A4043" s="412" t="s">
        <v>49838</v>
      </c>
      <c r="B4043" s="412"/>
      <c r="C4043" s="390"/>
      <c r="D4043" s="412"/>
      <c r="E4043" s="412"/>
    </row>
    <row r="4044" spans="1:5" ht="15" customHeight="1">
      <c r="A4044" s="407"/>
      <c r="B4044" s="407"/>
      <c r="C4044" s="385"/>
      <c r="D4044" s="407"/>
      <c r="E4044" s="407"/>
    </row>
    <row r="4045" spans="1:5" ht="15" customHeight="1">
      <c r="A4045" s="413" t="s">
        <v>49839</v>
      </c>
      <c r="B4045" s="413"/>
      <c r="C4045" s="391"/>
      <c r="D4045" s="413"/>
      <c r="E4045" s="413"/>
    </row>
    <row r="4046" spans="1:5" ht="15" customHeight="1">
      <c r="A4046" s="414" t="s">
        <v>48987</v>
      </c>
      <c r="B4046" s="414"/>
      <c r="C4046" s="392"/>
      <c r="D4046" s="414"/>
      <c r="E4046" s="414"/>
    </row>
    <row r="4047" spans="1:5" ht="15" customHeight="1">
      <c r="A4047" s="414" t="s">
        <v>48988</v>
      </c>
      <c r="B4047" s="414"/>
      <c r="C4047" s="392"/>
      <c r="D4047" s="414"/>
      <c r="E4047" s="414"/>
    </row>
    <row r="4048" spans="1:5" ht="15" customHeight="1">
      <c r="A4048" s="410"/>
      <c r="B4048" s="410"/>
      <c r="C4048" s="388"/>
      <c r="D4048" s="410"/>
      <c r="E4048" s="410"/>
    </row>
    <row r="4049" spans="1:5" ht="15" customHeight="1">
      <c r="A4049" s="407"/>
      <c r="B4049" s="407"/>
      <c r="C4049" s="385"/>
      <c r="D4049" s="407"/>
      <c r="E4049" s="407"/>
    </row>
    <row r="4050" spans="1:5" ht="15" customHeight="1">
      <c r="A4050" s="379" t="s">
        <v>9</v>
      </c>
      <c r="B4050" s="379"/>
      <c r="C4050" s="389" t="s">
        <v>192</v>
      </c>
      <c r="D4050" s="379" t="s">
        <v>150</v>
      </c>
      <c r="E4050" s="379" t="s">
        <v>193</v>
      </c>
    </row>
    <row r="4051" spans="1:5" ht="15" customHeight="1">
      <c r="A4051" s="404">
        <v>10</v>
      </c>
      <c r="B4051" s="399"/>
      <c r="C4051" s="382" t="s">
        <v>49840</v>
      </c>
      <c r="D4051" s="378"/>
      <c r="E4051" s="378"/>
    </row>
    <row r="4052" spans="1:5" ht="15" customHeight="1">
      <c r="A4052" s="404">
        <v>15</v>
      </c>
      <c r="B4052" s="399"/>
      <c r="C4052" s="382" t="s">
        <v>49841</v>
      </c>
      <c r="D4052" s="378"/>
      <c r="E4052" s="378"/>
    </row>
    <row r="4053" spans="1:5" ht="15" customHeight="1">
      <c r="A4053" s="377" t="s">
        <v>49842</v>
      </c>
      <c r="B4053" s="377"/>
      <c r="C4053" s="381" t="s">
        <v>49843</v>
      </c>
      <c r="D4053" s="377" t="s">
        <v>20028</v>
      </c>
      <c r="E4053" s="401">
        <v>136.5</v>
      </c>
    </row>
    <row r="4054" spans="1:5" ht="15" customHeight="1">
      <c r="A4054" s="377" t="s">
        <v>49844</v>
      </c>
      <c r="B4054" s="377"/>
      <c r="C4054" s="381" t="s">
        <v>49845</v>
      </c>
      <c r="D4054" s="377" t="s">
        <v>48984</v>
      </c>
      <c r="E4054" s="401">
        <v>147.85</v>
      </c>
    </row>
    <row r="4055" spans="1:5" ht="15" customHeight="1">
      <c r="A4055" s="377" t="s">
        <v>49846</v>
      </c>
      <c r="B4055" s="377"/>
      <c r="C4055" s="381" t="s">
        <v>49847</v>
      </c>
      <c r="D4055" s="377" t="s">
        <v>48984</v>
      </c>
      <c r="E4055" s="401">
        <v>168.97</v>
      </c>
    </row>
    <row r="4056" spans="1:5" ht="15" customHeight="1">
      <c r="A4056" s="377" t="s">
        <v>49848</v>
      </c>
      <c r="B4056" s="377"/>
      <c r="C4056" s="381" t="s">
        <v>49849</v>
      </c>
      <c r="D4056" s="377" t="s">
        <v>48984</v>
      </c>
      <c r="E4056" s="401">
        <v>126.73</v>
      </c>
    </row>
    <row r="4057" spans="1:5" ht="15" customHeight="1">
      <c r="A4057" s="377" t="s">
        <v>49850</v>
      </c>
      <c r="B4057" s="377"/>
      <c r="C4057" s="381" t="s">
        <v>49851</v>
      </c>
      <c r="D4057" s="377" t="s">
        <v>48984</v>
      </c>
      <c r="E4057" s="400">
        <v>97.15</v>
      </c>
    </row>
    <row r="4058" spans="1:5" ht="15" customHeight="1">
      <c r="A4058" s="377" t="s">
        <v>49852</v>
      </c>
      <c r="B4058" s="377"/>
      <c r="C4058" s="381" t="s">
        <v>49853</v>
      </c>
      <c r="D4058" s="377" t="s">
        <v>48984</v>
      </c>
      <c r="E4058" s="400">
        <v>84.49</v>
      </c>
    </row>
    <row r="4059" spans="1:5" ht="15" customHeight="1">
      <c r="A4059" s="377" t="s">
        <v>49854</v>
      </c>
      <c r="B4059" s="377"/>
      <c r="C4059" s="381" t="s">
        <v>49855</v>
      </c>
      <c r="D4059" s="377" t="s">
        <v>48984</v>
      </c>
      <c r="E4059" s="401">
        <v>109.84</v>
      </c>
    </row>
    <row r="4060" spans="1:5" ht="15" customHeight="1">
      <c r="A4060" s="411">
        <v>215</v>
      </c>
      <c r="B4060" s="399"/>
      <c r="C4060" s="382" t="s">
        <v>49856</v>
      </c>
      <c r="D4060" s="378"/>
      <c r="E4060" s="378"/>
    </row>
    <row r="4061" spans="1:5" ht="15" customHeight="1">
      <c r="A4061" s="404">
        <v>23</v>
      </c>
      <c r="B4061" s="399"/>
      <c r="C4061" s="382" t="s">
        <v>49857</v>
      </c>
      <c r="D4061" s="378"/>
      <c r="E4061" s="378"/>
    </row>
    <row r="4062" spans="1:5" ht="15" customHeight="1">
      <c r="A4062" s="377" t="s">
        <v>49858</v>
      </c>
      <c r="B4062" s="377"/>
      <c r="C4062" s="381" t="s">
        <v>49859</v>
      </c>
      <c r="D4062" s="377" t="s">
        <v>25784</v>
      </c>
      <c r="E4062" s="397">
        <v>1.78</v>
      </c>
    </row>
    <row r="4063" spans="1:5" ht="15" customHeight="1">
      <c r="A4063" s="377" t="s">
        <v>49860</v>
      </c>
      <c r="B4063" s="377"/>
      <c r="C4063" s="381" t="s">
        <v>49861</v>
      </c>
      <c r="D4063" s="377" t="s">
        <v>20031</v>
      </c>
      <c r="E4063" s="402">
        <v>2179.11</v>
      </c>
    </row>
    <row r="4064" spans="1:5" ht="15" customHeight="1">
      <c r="A4064" s="377" t="s">
        <v>49862</v>
      </c>
      <c r="B4064" s="377"/>
      <c r="C4064" s="381" t="s">
        <v>49863</v>
      </c>
      <c r="D4064" s="377" t="s">
        <v>25784</v>
      </c>
      <c r="E4064" s="397">
        <v>1.53</v>
      </c>
    </row>
    <row r="4065" spans="1:5" ht="15" customHeight="1">
      <c r="A4065" s="377" t="s">
        <v>49864</v>
      </c>
      <c r="B4065" s="377"/>
      <c r="C4065" s="381" t="s">
        <v>49865</v>
      </c>
      <c r="D4065" s="377" t="s">
        <v>20031</v>
      </c>
      <c r="E4065" s="402">
        <v>7511.13</v>
      </c>
    </row>
    <row r="4066" spans="1:5" ht="15" customHeight="1">
      <c r="A4066" s="404">
        <v>31</v>
      </c>
      <c r="B4066" s="399"/>
      <c r="C4066" s="382" t="s">
        <v>49866</v>
      </c>
      <c r="D4066" s="378"/>
      <c r="E4066" s="378"/>
    </row>
    <row r="4067" spans="1:5" ht="15" customHeight="1">
      <c r="A4067" s="404">
        <v>33</v>
      </c>
      <c r="B4067" s="399"/>
      <c r="C4067" s="382" t="s">
        <v>49867</v>
      </c>
      <c r="D4067" s="378"/>
      <c r="E4067" s="378"/>
    </row>
    <row r="4068" spans="1:5" ht="15" customHeight="1">
      <c r="A4068" s="377" t="s">
        <v>49868</v>
      </c>
      <c r="B4068" s="377"/>
      <c r="C4068" s="381" t="s">
        <v>49869</v>
      </c>
      <c r="D4068" s="377" t="s">
        <v>48884</v>
      </c>
      <c r="E4068" s="397">
        <v>0.24</v>
      </c>
    </row>
    <row r="4069" spans="1:5" ht="15" customHeight="1">
      <c r="A4069" s="377" t="s">
        <v>49870</v>
      </c>
      <c r="B4069" s="377"/>
      <c r="C4069" s="381" t="s">
        <v>49871</v>
      </c>
      <c r="D4069" s="377" t="s">
        <v>20028</v>
      </c>
      <c r="E4069" s="401">
        <v>924.92</v>
      </c>
    </row>
    <row r="4070" spans="1:5" ht="15" customHeight="1">
      <c r="A4070" s="377" t="s">
        <v>49872</v>
      </c>
      <c r="B4070" s="377"/>
      <c r="C4070" s="381" t="s">
        <v>49873</v>
      </c>
      <c r="D4070" s="377" t="s">
        <v>48884</v>
      </c>
      <c r="E4070" s="397">
        <v>0.31</v>
      </c>
    </row>
    <row r="4071" spans="1:5" ht="15" customHeight="1">
      <c r="A4071" s="377" t="s">
        <v>49874</v>
      </c>
      <c r="B4071" s="377"/>
      <c r="C4071" s="381" t="s">
        <v>49875</v>
      </c>
      <c r="D4071" s="377" t="s">
        <v>20028</v>
      </c>
      <c r="E4071" s="402">
        <v>2247.69</v>
      </c>
    </row>
    <row r="4072" spans="1:5" ht="15" customHeight="1">
      <c r="A4072" s="404">
        <v>34</v>
      </c>
      <c r="B4072" s="399"/>
      <c r="C4072" s="382" t="s">
        <v>49876</v>
      </c>
      <c r="D4072" s="378"/>
      <c r="E4072" s="378"/>
    </row>
    <row r="4073" spans="1:5" ht="15" customHeight="1">
      <c r="A4073" s="377" t="s">
        <v>49877</v>
      </c>
      <c r="B4073" s="377"/>
      <c r="C4073" s="381" t="s">
        <v>49878</v>
      </c>
      <c r="D4073" s="377" t="s">
        <v>48884</v>
      </c>
      <c r="E4073" s="397">
        <v>0.82</v>
      </c>
    </row>
    <row r="4074" spans="1:5" ht="15" customHeight="1">
      <c r="A4074" s="377" t="s">
        <v>49879</v>
      </c>
      <c r="B4074" s="377"/>
      <c r="C4074" s="381" t="s">
        <v>49880</v>
      </c>
      <c r="D4074" s="377" t="s">
        <v>48884</v>
      </c>
      <c r="E4074" s="397">
        <v>3.35</v>
      </c>
    </row>
    <row r="4075" spans="1:5" ht="15" customHeight="1">
      <c r="A4075" s="377" t="s">
        <v>49881</v>
      </c>
      <c r="B4075" s="377"/>
      <c r="C4075" s="381" t="s">
        <v>49882</v>
      </c>
      <c r="D4075" s="377" t="s">
        <v>48884</v>
      </c>
      <c r="E4075" s="397">
        <v>2.91</v>
      </c>
    </row>
    <row r="4076" spans="1:5" ht="15" customHeight="1">
      <c r="A4076" s="377" t="s">
        <v>49883</v>
      </c>
      <c r="B4076" s="377"/>
      <c r="C4076" s="381" t="s">
        <v>49884</v>
      </c>
      <c r="D4076" s="377" t="s">
        <v>48884</v>
      </c>
      <c r="E4076" s="397">
        <v>2.52</v>
      </c>
    </row>
    <row r="4077" spans="1:5" ht="15" customHeight="1">
      <c r="A4077" s="377" t="s">
        <v>49885</v>
      </c>
      <c r="B4077" s="377"/>
      <c r="C4077" s="381" t="s">
        <v>49886</v>
      </c>
      <c r="D4077" s="377" t="s">
        <v>48884</v>
      </c>
      <c r="E4077" s="397">
        <v>2.08</v>
      </c>
    </row>
    <row r="4078" spans="1:5" ht="15" customHeight="1">
      <c r="A4078" s="377" t="s">
        <v>49887</v>
      </c>
      <c r="B4078" s="377"/>
      <c r="C4078" s="381" t="s">
        <v>49888</v>
      </c>
      <c r="D4078" s="377" t="s">
        <v>48884</v>
      </c>
      <c r="E4078" s="397">
        <v>1.65</v>
      </c>
    </row>
    <row r="4079" spans="1:5" ht="15" customHeight="1">
      <c r="A4079" s="377" t="s">
        <v>49889</v>
      </c>
      <c r="B4079" s="377"/>
      <c r="C4079" s="381" t="s">
        <v>49890</v>
      </c>
      <c r="D4079" s="377" t="s">
        <v>48884</v>
      </c>
      <c r="E4079" s="397">
        <v>1.26</v>
      </c>
    </row>
    <row r="4080" spans="1:5" ht="15" customHeight="1">
      <c r="A4080" s="377" t="s">
        <v>49891</v>
      </c>
      <c r="B4080" s="377"/>
      <c r="C4080" s="381" t="s">
        <v>49892</v>
      </c>
      <c r="D4080" s="377" t="s">
        <v>48884</v>
      </c>
      <c r="E4080" s="397">
        <v>0.09</v>
      </c>
    </row>
    <row r="4081" spans="1:5" ht="15" customHeight="1">
      <c r="A4081" s="377" t="s">
        <v>49893</v>
      </c>
      <c r="B4081" s="377"/>
      <c r="C4081" s="381" t="s">
        <v>49894</v>
      </c>
      <c r="D4081" s="377" t="s">
        <v>48884</v>
      </c>
      <c r="E4081" s="397">
        <v>0.09</v>
      </c>
    </row>
    <row r="4082" spans="1:5" ht="15" customHeight="1">
      <c r="A4082" s="377" t="s">
        <v>49895</v>
      </c>
      <c r="B4082" s="377"/>
      <c r="C4082" s="381" t="s">
        <v>49896</v>
      </c>
      <c r="D4082" s="377" t="s">
        <v>48884</v>
      </c>
      <c r="E4082" s="397">
        <v>0.19</v>
      </c>
    </row>
    <row r="4083" spans="1:5" ht="15" customHeight="1">
      <c r="A4083" s="377" t="s">
        <v>49897</v>
      </c>
      <c r="B4083" s="377"/>
      <c r="C4083" s="381" t="s">
        <v>49898</v>
      </c>
      <c r="D4083" s="377" t="s">
        <v>48884</v>
      </c>
      <c r="E4083" s="397">
        <v>0.14000000000000001</v>
      </c>
    </row>
    <row r="4084" spans="1:5" ht="15" customHeight="1">
      <c r="A4084" s="377" t="s">
        <v>49899</v>
      </c>
      <c r="B4084" s="377"/>
      <c r="C4084" s="381" t="s">
        <v>49900</v>
      </c>
      <c r="D4084" s="377" t="s">
        <v>48884</v>
      </c>
      <c r="E4084" s="397">
        <v>0.34</v>
      </c>
    </row>
    <row r="4085" spans="1:5" ht="15" customHeight="1">
      <c r="A4085" s="377" t="s">
        <v>49901</v>
      </c>
      <c r="B4085" s="377"/>
      <c r="C4085" s="381" t="s">
        <v>49902</v>
      </c>
      <c r="D4085" s="377" t="s">
        <v>48884</v>
      </c>
      <c r="E4085" s="397">
        <v>0.28999999999999998</v>
      </c>
    </row>
    <row r="4086" spans="1:5" ht="15" customHeight="1">
      <c r="A4086" s="377" t="s">
        <v>49903</v>
      </c>
      <c r="B4086" s="377"/>
      <c r="C4086" s="381" t="s">
        <v>49904</v>
      </c>
      <c r="D4086" s="377" t="s">
        <v>48884</v>
      </c>
      <c r="E4086" s="397">
        <v>0.24</v>
      </c>
    </row>
    <row r="4087" spans="1:5" ht="15" customHeight="1">
      <c r="A4087" s="377" t="s">
        <v>49905</v>
      </c>
      <c r="B4087" s="377"/>
      <c r="C4087" s="381" t="s">
        <v>49906</v>
      </c>
      <c r="D4087" s="377" t="s">
        <v>48884</v>
      </c>
      <c r="E4087" s="397">
        <v>0.38</v>
      </c>
    </row>
    <row r="4088" spans="1:5" ht="15" customHeight="1">
      <c r="A4088" s="377" t="s">
        <v>49907</v>
      </c>
      <c r="B4088" s="377"/>
      <c r="C4088" s="381" t="s">
        <v>49908</v>
      </c>
      <c r="D4088" s="377" t="s">
        <v>48884</v>
      </c>
      <c r="E4088" s="397">
        <v>0.68</v>
      </c>
    </row>
    <row r="4089" spans="1:5" ht="15" customHeight="1">
      <c r="A4089" s="377" t="s">
        <v>49909</v>
      </c>
      <c r="B4089" s="377"/>
      <c r="C4089" s="381" t="s">
        <v>49910</v>
      </c>
      <c r="D4089" s="377" t="s">
        <v>48884</v>
      </c>
      <c r="E4089" s="397">
        <v>2.42</v>
      </c>
    </row>
    <row r="4090" spans="1:5" ht="15" customHeight="1">
      <c r="A4090" s="377" t="s">
        <v>49911</v>
      </c>
      <c r="B4090" s="377"/>
      <c r="C4090" s="381" t="s">
        <v>49912</v>
      </c>
      <c r="D4090" s="377" t="s">
        <v>48884</v>
      </c>
      <c r="E4090" s="397">
        <v>2.04</v>
      </c>
    </row>
    <row r="4091" spans="1:5" ht="15" customHeight="1">
      <c r="A4091" s="377" t="s">
        <v>49913</v>
      </c>
      <c r="B4091" s="377"/>
      <c r="C4091" s="381" t="s">
        <v>49914</v>
      </c>
      <c r="D4091" s="377" t="s">
        <v>48884</v>
      </c>
      <c r="E4091" s="397">
        <v>1.7</v>
      </c>
    </row>
    <row r="4092" spans="1:5" ht="15" customHeight="1">
      <c r="A4092" s="377" t="s">
        <v>49915</v>
      </c>
      <c r="B4092" s="377"/>
      <c r="C4092" s="381" t="s">
        <v>49914</v>
      </c>
      <c r="D4092" s="377" t="s">
        <v>48884</v>
      </c>
      <c r="E4092" s="397">
        <v>2.57</v>
      </c>
    </row>
    <row r="4093" spans="1:5" ht="15" customHeight="1">
      <c r="A4093" s="377" t="s">
        <v>49916</v>
      </c>
      <c r="B4093" s="377"/>
      <c r="C4093" s="381" t="s">
        <v>49917</v>
      </c>
      <c r="D4093" s="377" t="s">
        <v>48884</v>
      </c>
      <c r="E4093" s="397">
        <v>1.36</v>
      </c>
    </row>
    <row r="4094" spans="1:5" ht="15" customHeight="1">
      <c r="A4094" s="377" t="s">
        <v>49918</v>
      </c>
      <c r="B4094" s="377"/>
      <c r="C4094" s="381" t="s">
        <v>49919</v>
      </c>
      <c r="D4094" s="377" t="s">
        <v>48884</v>
      </c>
      <c r="E4094" s="397">
        <v>1.02</v>
      </c>
    </row>
    <row r="4095" spans="1:5" ht="15" customHeight="1">
      <c r="A4095" s="377" t="s">
        <v>49920</v>
      </c>
      <c r="B4095" s="377"/>
      <c r="C4095" s="381" t="s">
        <v>49921</v>
      </c>
      <c r="D4095" s="377" t="s">
        <v>48884</v>
      </c>
      <c r="E4095" s="397">
        <v>2.76</v>
      </c>
    </row>
    <row r="4096" spans="1:5" ht="15" customHeight="1">
      <c r="A4096" s="377" t="s">
        <v>49922</v>
      </c>
      <c r="B4096" s="377"/>
      <c r="C4096" s="381" t="s">
        <v>49923</v>
      </c>
      <c r="D4096" s="377" t="s">
        <v>48884</v>
      </c>
      <c r="E4096" s="397">
        <v>1.02</v>
      </c>
    </row>
    <row r="4097" spans="1:5" ht="15" customHeight="1">
      <c r="A4097" s="377" t="s">
        <v>49924</v>
      </c>
      <c r="B4097" s="377"/>
      <c r="C4097" s="381" t="s">
        <v>49925</v>
      </c>
      <c r="D4097" s="377" t="s">
        <v>48884</v>
      </c>
      <c r="E4097" s="397">
        <v>4.12</v>
      </c>
    </row>
    <row r="4098" spans="1:5" ht="15" customHeight="1">
      <c r="A4098" s="377" t="s">
        <v>49926</v>
      </c>
      <c r="B4098" s="377"/>
      <c r="C4098" s="381" t="s">
        <v>49927</v>
      </c>
      <c r="D4098" s="377" t="s">
        <v>48884</v>
      </c>
      <c r="E4098" s="397">
        <v>3.59</v>
      </c>
    </row>
    <row r="4099" spans="1:5" ht="15" customHeight="1">
      <c r="A4099" s="377" t="s">
        <v>49928</v>
      </c>
      <c r="B4099" s="377"/>
      <c r="C4099" s="381" t="s">
        <v>49929</v>
      </c>
      <c r="D4099" s="377" t="s">
        <v>48884</v>
      </c>
      <c r="E4099" s="397">
        <v>3.1</v>
      </c>
    </row>
    <row r="4100" spans="1:5" ht="15" customHeight="1">
      <c r="A4100" s="377" t="s">
        <v>49930</v>
      </c>
      <c r="B4100" s="377"/>
      <c r="C4100" s="381" t="s">
        <v>49931</v>
      </c>
      <c r="D4100" s="377" t="s">
        <v>48884</v>
      </c>
      <c r="E4100" s="397">
        <v>2.04</v>
      </c>
    </row>
    <row r="4101" spans="1:5" ht="15" customHeight="1">
      <c r="A4101" s="377" t="s">
        <v>49932</v>
      </c>
      <c r="B4101" s="377"/>
      <c r="C4101" s="381" t="s">
        <v>49933</v>
      </c>
      <c r="D4101" s="377" t="s">
        <v>48884</v>
      </c>
      <c r="E4101" s="397">
        <v>1.55</v>
      </c>
    </row>
    <row r="4102" spans="1:5" ht="15" customHeight="1">
      <c r="A4102" s="404">
        <v>35</v>
      </c>
      <c r="B4102" s="399"/>
      <c r="C4102" s="382" t="s">
        <v>49934</v>
      </c>
      <c r="D4102" s="378"/>
      <c r="E4102" s="378"/>
    </row>
    <row r="4103" spans="1:5" ht="15" customHeight="1">
      <c r="A4103" s="377" t="s">
        <v>49935</v>
      </c>
      <c r="B4103" s="377"/>
      <c r="C4103" s="381" t="s">
        <v>49936</v>
      </c>
      <c r="D4103" s="377" t="s">
        <v>20028</v>
      </c>
      <c r="E4103" s="402">
        <v>9558.94</v>
      </c>
    </row>
    <row r="4104" spans="1:5" ht="15" customHeight="1">
      <c r="A4104" s="377" t="s">
        <v>49937</v>
      </c>
      <c r="B4104" s="377"/>
      <c r="C4104" s="381" t="s">
        <v>49938</v>
      </c>
      <c r="D4104" s="377" t="s">
        <v>20028</v>
      </c>
      <c r="E4104" s="402">
        <v>2785.21</v>
      </c>
    </row>
    <row r="4105" spans="1:5" ht="15" customHeight="1">
      <c r="A4105" s="377" t="s">
        <v>49939</v>
      </c>
      <c r="B4105" s="377"/>
      <c r="C4105" s="381" t="s">
        <v>49940</v>
      </c>
      <c r="D4105" s="377" t="s">
        <v>20028</v>
      </c>
      <c r="E4105" s="402">
        <v>8353.83</v>
      </c>
    </row>
    <row r="4106" spans="1:5" ht="15" customHeight="1">
      <c r="A4106" s="377" t="s">
        <v>49941</v>
      </c>
      <c r="B4106" s="377"/>
      <c r="C4106" s="381" t="s">
        <v>49942</v>
      </c>
      <c r="D4106" s="377" t="s">
        <v>20028</v>
      </c>
      <c r="E4106" s="402">
        <v>5570.42</v>
      </c>
    </row>
    <row r="4107" spans="1:5" ht="15" customHeight="1">
      <c r="A4107" s="377" t="s">
        <v>49943</v>
      </c>
      <c r="B4107" s="377"/>
      <c r="C4107" s="381" t="s">
        <v>49944</v>
      </c>
      <c r="D4107" s="377" t="s">
        <v>20028</v>
      </c>
      <c r="E4107" s="402">
        <v>1873.88</v>
      </c>
    </row>
    <row r="4108" spans="1:5" ht="15" customHeight="1">
      <c r="A4108" s="377" t="s">
        <v>49945</v>
      </c>
      <c r="B4108" s="377"/>
      <c r="C4108" s="381" t="s">
        <v>49946</v>
      </c>
      <c r="D4108" s="377" t="s">
        <v>20028</v>
      </c>
      <c r="E4108" s="402">
        <v>7642.05</v>
      </c>
    </row>
    <row r="4109" spans="1:5" ht="15" customHeight="1">
      <c r="A4109" s="377" t="s">
        <v>49947</v>
      </c>
      <c r="B4109" s="377"/>
      <c r="C4109" s="381" t="s">
        <v>49948</v>
      </c>
      <c r="D4109" s="377" t="s">
        <v>20028</v>
      </c>
      <c r="E4109" s="402">
        <v>5827.27</v>
      </c>
    </row>
    <row r="4110" spans="1:5" ht="15" customHeight="1">
      <c r="A4110" s="377" t="s">
        <v>49949</v>
      </c>
      <c r="B4110" s="377"/>
      <c r="C4110" s="381" t="s">
        <v>49950</v>
      </c>
      <c r="D4110" s="377" t="s">
        <v>20028</v>
      </c>
      <c r="E4110" s="402">
        <v>2920.87</v>
      </c>
    </row>
    <row r="4111" spans="1:5" ht="15" customHeight="1">
      <c r="A4111" s="377" t="s">
        <v>49951</v>
      </c>
      <c r="B4111" s="377"/>
      <c r="C4111" s="381" t="s">
        <v>49952</v>
      </c>
      <c r="D4111" s="377" t="s">
        <v>48884</v>
      </c>
      <c r="E4111" s="397">
        <v>0.5</v>
      </c>
    </row>
    <row r="4112" spans="1:5" ht="15" customHeight="1">
      <c r="A4112" s="377" t="s">
        <v>49953</v>
      </c>
      <c r="B4112" s="377"/>
      <c r="C4112" s="381" t="s">
        <v>49954</v>
      </c>
      <c r="D4112" s="377" t="s">
        <v>48884</v>
      </c>
      <c r="E4112" s="397">
        <v>1.88</v>
      </c>
    </row>
    <row r="4113" spans="1:5" ht="15" customHeight="1">
      <c r="A4113" s="377" t="s">
        <v>49955</v>
      </c>
      <c r="B4113" s="377"/>
      <c r="C4113" s="381" t="s">
        <v>49956</v>
      </c>
      <c r="D4113" s="377" t="s">
        <v>48884</v>
      </c>
      <c r="E4113" s="397">
        <v>1.66</v>
      </c>
    </row>
    <row r="4114" spans="1:5" ht="15" customHeight="1">
      <c r="A4114" s="377" t="s">
        <v>49957</v>
      </c>
      <c r="B4114" s="377"/>
      <c r="C4114" s="381" t="s">
        <v>49958</v>
      </c>
      <c r="D4114" s="377" t="s">
        <v>48884</v>
      </c>
      <c r="E4114" s="397">
        <v>1.42</v>
      </c>
    </row>
    <row r="4115" spans="1:5" ht="15" customHeight="1">
      <c r="A4115" s="377" t="s">
        <v>49959</v>
      </c>
      <c r="B4115" s="377"/>
      <c r="C4115" s="381" t="s">
        <v>49960</v>
      </c>
      <c r="D4115" s="377" t="s">
        <v>48884</v>
      </c>
      <c r="E4115" s="397">
        <v>1.2</v>
      </c>
    </row>
    <row r="4116" spans="1:5" ht="15" customHeight="1">
      <c r="A4116" s="377" t="s">
        <v>49961</v>
      </c>
      <c r="B4116" s="377"/>
      <c r="C4116" s="381" t="s">
        <v>49962</v>
      </c>
      <c r="D4116" s="377" t="s">
        <v>48884</v>
      </c>
      <c r="E4116" s="397">
        <v>0.97</v>
      </c>
    </row>
    <row r="4117" spans="1:5" ht="15" customHeight="1">
      <c r="A4117" s="377" t="s">
        <v>49963</v>
      </c>
      <c r="B4117" s="377"/>
      <c r="C4117" s="381" t="s">
        <v>49964</v>
      </c>
      <c r="D4117" s="377" t="s">
        <v>48884</v>
      </c>
      <c r="E4117" s="397">
        <v>0.74</v>
      </c>
    </row>
    <row r="4118" spans="1:5" ht="15" customHeight="1">
      <c r="A4118" s="377" t="s">
        <v>49965</v>
      </c>
      <c r="B4118" s="377"/>
      <c r="C4118" s="381" t="s">
        <v>49966</v>
      </c>
      <c r="D4118" s="377" t="s">
        <v>163</v>
      </c>
      <c r="E4118" s="397">
        <v>6</v>
      </c>
    </row>
    <row r="4119" spans="1:5" ht="15" customHeight="1">
      <c r="A4119" s="377" t="s">
        <v>49967</v>
      </c>
      <c r="B4119" s="377"/>
      <c r="C4119" s="381" t="s">
        <v>49968</v>
      </c>
      <c r="D4119" s="377" t="s">
        <v>49969</v>
      </c>
      <c r="E4119" s="401">
        <v>450.73</v>
      </c>
    </row>
    <row r="4120" spans="1:5" ht="15" customHeight="1">
      <c r="A4120" s="377" t="s">
        <v>49970</v>
      </c>
      <c r="B4120" s="377"/>
      <c r="C4120" s="381" t="s">
        <v>49971</v>
      </c>
      <c r="D4120" s="377" t="s">
        <v>49969</v>
      </c>
      <c r="E4120" s="401">
        <v>323.48</v>
      </c>
    </row>
    <row r="4121" spans="1:5" ht="15" customHeight="1">
      <c r="A4121" s="377" t="s">
        <v>49972</v>
      </c>
      <c r="B4121" s="377"/>
      <c r="C4121" s="381" t="s">
        <v>49973</v>
      </c>
      <c r="D4121" s="377" t="s">
        <v>49969</v>
      </c>
      <c r="E4121" s="401">
        <v>543.27</v>
      </c>
    </row>
    <row r="4122" spans="1:5" ht="15" customHeight="1">
      <c r="A4122" s="377" t="s">
        <v>49974</v>
      </c>
      <c r="B4122" s="377"/>
      <c r="C4122" s="381" t="s">
        <v>49975</v>
      </c>
      <c r="D4122" s="377" t="s">
        <v>49969</v>
      </c>
      <c r="E4122" s="401">
        <v>507.77</v>
      </c>
    </row>
    <row r="4123" spans="1:5" ht="15" customHeight="1">
      <c r="A4123" s="377" t="s">
        <v>49976</v>
      </c>
      <c r="B4123" s="377"/>
      <c r="C4123" s="381" t="s">
        <v>49977</v>
      </c>
      <c r="D4123" s="377" t="s">
        <v>20028</v>
      </c>
      <c r="E4123" s="402">
        <v>1200.4100000000001</v>
      </c>
    </row>
    <row r="4124" spans="1:5" ht="15" customHeight="1">
      <c r="A4124" s="377" t="s">
        <v>49978</v>
      </c>
      <c r="B4124" s="377"/>
      <c r="C4124" s="381" t="s">
        <v>49979</v>
      </c>
      <c r="D4124" s="377" t="s">
        <v>49969</v>
      </c>
      <c r="E4124" s="401">
        <v>770.58</v>
      </c>
    </row>
    <row r="4125" spans="1:5" ht="15" customHeight="1">
      <c r="A4125" s="377" t="s">
        <v>49980</v>
      </c>
      <c r="B4125" s="377"/>
      <c r="C4125" s="381" t="s">
        <v>49981</v>
      </c>
      <c r="D4125" s="377" t="s">
        <v>49969</v>
      </c>
      <c r="E4125" s="401">
        <v>723.37</v>
      </c>
    </row>
    <row r="4126" spans="1:5" ht="15" customHeight="1">
      <c r="A4126" s="377" t="s">
        <v>49982</v>
      </c>
      <c r="B4126" s="377"/>
      <c r="C4126" s="381" t="s">
        <v>49983</v>
      </c>
      <c r="D4126" s="377" t="s">
        <v>49969</v>
      </c>
      <c r="E4126" s="402">
        <v>1175.23</v>
      </c>
    </row>
    <row r="4127" spans="1:5" ht="15" customHeight="1">
      <c r="A4127" s="377" t="s">
        <v>49984</v>
      </c>
      <c r="B4127" s="377"/>
      <c r="C4127" s="381" t="s">
        <v>49985</v>
      </c>
      <c r="D4127" s="377" t="s">
        <v>49969</v>
      </c>
      <c r="E4127" s="402">
        <v>1032.8499999999999</v>
      </c>
    </row>
    <row r="4128" spans="1:5" ht="15" customHeight="1">
      <c r="A4128" s="377" t="s">
        <v>49986</v>
      </c>
      <c r="B4128" s="377"/>
      <c r="C4128" s="381" t="s">
        <v>49987</v>
      </c>
      <c r="D4128" s="377" t="s">
        <v>49969</v>
      </c>
      <c r="E4128" s="402">
        <v>1399.98</v>
      </c>
    </row>
    <row r="4129" spans="1:5" ht="15" customHeight="1">
      <c r="A4129" s="377" t="s">
        <v>49988</v>
      </c>
      <c r="B4129" s="377"/>
      <c r="C4129" s="381" t="s">
        <v>49989</v>
      </c>
      <c r="D4129" s="377" t="s">
        <v>49969</v>
      </c>
      <c r="E4129" s="402">
        <v>1502.25</v>
      </c>
    </row>
    <row r="4130" spans="1:5" ht="15" customHeight="1">
      <c r="A4130" s="377" t="s">
        <v>49990</v>
      </c>
      <c r="B4130" s="377"/>
      <c r="C4130" s="381" t="s">
        <v>49991</v>
      </c>
      <c r="D4130" s="377" t="s">
        <v>49969</v>
      </c>
      <c r="E4130" s="402">
        <v>1407.42</v>
      </c>
    </row>
    <row r="4131" spans="1:5" ht="15" customHeight="1">
      <c r="A4131" s="377" t="s">
        <v>49992</v>
      </c>
      <c r="B4131" s="377"/>
      <c r="C4131" s="381" t="s">
        <v>49993</v>
      </c>
      <c r="D4131" s="377" t="s">
        <v>49969</v>
      </c>
      <c r="E4131" s="402">
        <v>1012.6</v>
      </c>
    </row>
    <row r="4132" spans="1:5" ht="15" customHeight="1">
      <c r="A4132" s="377" t="s">
        <v>49994</v>
      </c>
      <c r="B4132" s="377"/>
      <c r="C4132" s="381" t="s">
        <v>49995</v>
      </c>
      <c r="D4132" s="377" t="s">
        <v>49969</v>
      </c>
      <c r="E4132" s="402">
        <v>1036.32</v>
      </c>
    </row>
    <row r="4133" spans="1:5" ht="15" customHeight="1">
      <c r="A4133" s="377" t="s">
        <v>49996</v>
      </c>
      <c r="B4133" s="377"/>
      <c r="C4133" s="381" t="s">
        <v>49997</v>
      </c>
      <c r="D4133" s="377" t="s">
        <v>49969</v>
      </c>
      <c r="E4133" s="402">
        <v>1182.82</v>
      </c>
    </row>
    <row r="4134" spans="1:5" ht="15" customHeight="1">
      <c r="A4134" s="377" t="s">
        <v>49998</v>
      </c>
      <c r="B4134" s="377"/>
      <c r="C4134" s="381" t="s">
        <v>49999</v>
      </c>
      <c r="D4134" s="377" t="s">
        <v>49969</v>
      </c>
      <c r="E4134" s="402">
        <v>1736.24</v>
      </c>
    </row>
    <row r="4135" spans="1:5" ht="15" customHeight="1">
      <c r="A4135" s="377" t="s">
        <v>50000</v>
      </c>
      <c r="B4135" s="377"/>
      <c r="C4135" s="381" t="s">
        <v>50001</v>
      </c>
      <c r="D4135" s="377" t="s">
        <v>49969</v>
      </c>
      <c r="E4135" s="402">
        <v>1103.68</v>
      </c>
    </row>
    <row r="4136" spans="1:5" ht="15" customHeight="1">
      <c r="A4136" s="377" t="s">
        <v>50002</v>
      </c>
      <c r="B4136" s="377"/>
      <c r="C4136" s="381" t="s">
        <v>50003</v>
      </c>
      <c r="D4136" s="377" t="s">
        <v>49969</v>
      </c>
      <c r="E4136" s="401">
        <v>968.02</v>
      </c>
    </row>
    <row r="4137" spans="1:5" ht="15" customHeight="1">
      <c r="A4137" s="377" t="s">
        <v>50004</v>
      </c>
      <c r="B4137" s="377"/>
      <c r="C4137" s="381" t="s">
        <v>50005</v>
      </c>
      <c r="D4137" s="377" t="s">
        <v>49969</v>
      </c>
      <c r="E4137" s="402">
        <v>1287.83</v>
      </c>
    </row>
    <row r="4138" spans="1:5" ht="15" customHeight="1">
      <c r="A4138" s="377" t="s">
        <v>50006</v>
      </c>
      <c r="B4138" s="377"/>
      <c r="C4138" s="381" t="s">
        <v>50007</v>
      </c>
      <c r="D4138" s="377" t="s">
        <v>49969</v>
      </c>
      <c r="E4138" s="401">
        <v>770.63</v>
      </c>
    </row>
    <row r="4139" spans="1:5" ht="15" customHeight="1">
      <c r="A4139" s="377" t="s">
        <v>50008</v>
      </c>
      <c r="B4139" s="377"/>
      <c r="C4139" s="381" t="s">
        <v>50009</v>
      </c>
      <c r="D4139" s="377" t="s">
        <v>49969</v>
      </c>
      <c r="E4139" s="402">
        <v>1399.98</v>
      </c>
    </row>
    <row r="4140" spans="1:5" ht="15" customHeight="1">
      <c r="A4140" s="377" t="s">
        <v>50010</v>
      </c>
      <c r="B4140" s="377"/>
      <c r="C4140" s="381" t="s">
        <v>50011</v>
      </c>
      <c r="D4140" s="377" t="s">
        <v>49969</v>
      </c>
      <c r="E4140" s="402">
        <v>1103.68</v>
      </c>
    </row>
    <row r="4141" spans="1:5" ht="15" customHeight="1">
      <c r="A4141" s="377" t="s">
        <v>50012</v>
      </c>
      <c r="B4141" s="377"/>
      <c r="C4141" s="381" t="s">
        <v>50013</v>
      </c>
      <c r="D4141" s="377" t="s">
        <v>49969</v>
      </c>
      <c r="E4141" s="402">
        <v>1348.4</v>
      </c>
    </row>
    <row r="4142" spans="1:5" ht="15" customHeight="1">
      <c r="A4142" s="377" t="s">
        <v>50014</v>
      </c>
      <c r="B4142" s="377"/>
      <c r="C4142" s="381" t="s">
        <v>50015</v>
      </c>
      <c r="D4142" s="377" t="s">
        <v>49969</v>
      </c>
      <c r="E4142" s="402">
        <v>1296.82</v>
      </c>
    </row>
    <row r="4143" spans="1:5" ht="15" customHeight="1">
      <c r="A4143" s="377" t="s">
        <v>50016</v>
      </c>
      <c r="B4143" s="377"/>
      <c r="C4143" s="381" t="s">
        <v>50017</v>
      </c>
      <c r="D4143" s="377" t="s">
        <v>49969</v>
      </c>
      <c r="E4143" s="402">
        <v>1111.02</v>
      </c>
    </row>
    <row r="4144" spans="1:5" ht="15" customHeight="1">
      <c r="A4144" s="377" t="s">
        <v>50018</v>
      </c>
      <c r="B4144" s="377"/>
      <c r="C4144" s="381" t="s">
        <v>50019</v>
      </c>
      <c r="D4144" s="377" t="s">
        <v>49969</v>
      </c>
      <c r="E4144" s="402">
        <v>1189.8399999999999</v>
      </c>
    </row>
    <row r="4145" spans="1:5" ht="15" customHeight="1">
      <c r="A4145" s="377" t="s">
        <v>50020</v>
      </c>
      <c r="B4145" s="377"/>
      <c r="C4145" s="381" t="s">
        <v>50021</v>
      </c>
      <c r="D4145" s="377" t="s">
        <v>49969</v>
      </c>
      <c r="E4145" s="401">
        <v>956.58</v>
      </c>
    </row>
    <row r="4146" spans="1:5" ht="15" customHeight="1">
      <c r="A4146" s="377" t="s">
        <v>50022</v>
      </c>
      <c r="B4146" s="377"/>
      <c r="C4146" s="381" t="s">
        <v>50023</v>
      </c>
      <c r="D4146" s="377" t="s">
        <v>49969</v>
      </c>
      <c r="E4146" s="402">
        <v>1018.44</v>
      </c>
    </row>
    <row r="4147" spans="1:5" ht="15" customHeight="1">
      <c r="A4147" s="377" t="s">
        <v>50024</v>
      </c>
      <c r="B4147" s="377"/>
      <c r="C4147" s="381" t="s">
        <v>50025</v>
      </c>
      <c r="D4147" s="377" t="s">
        <v>49969</v>
      </c>
      <c r="E4147" s="401">
        <v>908.98</v>
      </c>
    </row>
    <row r="4148" spans="1:5" ht="15" customHeight="1">
      <c r="A4148" s="377" t="s">
        <v>50026</v>
      </c>
      <c r="B4148" s="377"/>
      <c r="C4148" s="381" t="s">
        <v>50027</v>
      </c>
      <c r="D4148" s="377" t="s">
        <v>49969</v>
      </c>
      <c r="E4148" s="401">
        <v>456.86</v>
      </c>
    </row>
    <row r="4149" spans="1:5" ht="15" customHeight="1">
      <c r="A4149" s="377" t="s">
        <v>50028</v>
      </c>
      <c r="B4149" s="377"/>
      <c r="C4149" s="381" t="s">
        <v>50029</v>
      </c>
      <c r="D4149" s="377" t="s">
        <v>49969</v>
      </c>
      <c r="E4149" s="401">
        <v>576.71</v>
      </c>
    </row>
    <row r="4150" spans="1:5" ht="15" customHeight="1">
      <c r="A4150" s="377" t="s">
        <v>50030</v>
      </c>
      <c r="B4150" s="377"/>
      <c r="C4150" s="381" t="s">
        <v>50031</v>
      </c>
      <c r="D4150" s="377" t="s">
        <v>49969</v>
      </c>
      <c r="E4150" s="401">
        <v>770.58</v>
      </c>
    </row>
    <row r="4151" spans="1:5" ht="15" customHeight="1">
      <c r="A4151" s="404">
        <v>37</v>
      </c>
      <c r="B4151" s="399"/>
      <c r="C4151" s="382" t="s">
        <v>50032</v>
      </c>
      <c r="D4151" s="378"/>
      <c r="E4151" s="378"/>
    </row>
    <row r="4152" spans="1:5" ht="15" customHeight="1">
      <c r="A4152" s="377" t="s">
        <v>50033</v>
      </c>
      <c r="B4152" s="377"/>
      <c r="C4152" s="381" t="s">
        <v>50034</v>
      </c>
      <c r="D4152" s="377" t="s">
        <v>25784</v>
      </c>
      <c r="E4152" s="397">
        <v>1.53</v>
      </c>
    </row>
    <row r="4153" spans="1:5" ht="15" customHeight="1">
      <c r="A4153" s="377" t="s">
        <v>50035</v>
      </c>
      <c r="B4153" s="377"/>
      <c r="C4153" s="381" t="s">
        <v>50036</v>
      </c>
      <c r="D4153" s="377" t="s">
        <v>48984</v>
      </c>
      <c r="E4153" s="400">
        <v>25.79</v>
      </c>
    </row>
    <row r="4154" spans="1:5" ht="15" customHeight="1">
      <c r="A4154" s="377" t="s">
        <v>50037</v>
      </c>
      <c r="B4154" s="377"/>
      <c r="C4154" s="381" t="s">
        <v>50038</v>
      </c>
      <c r="D4154" s="377" t="s">
        <v>48984</v>
      </c>
      <c r="E4154" s="400">
        <v>84.49</v>
      </c>
    </row>
    <row r="4155" spans="1:5" ht="15" customHeight="1">
      <c r="A4155" s="404">
        <v>38</v>
      </c>
      <c r="B4155" s="399"/>
      <c r="C4155" s="382" t="s">
        <v>50039</v>
      </c>
      <c r="D4155" s="378"/>
      <c r="E4155" s="378"/>
    </row>
    <row r="4156" spans="1:5" ht="15" customHeight="1">
      <c r="A4156" s="377" t="s">
        <v>50040</v>
      </c>
      <c r="B4156" s="377"/>
      <c r="C4156" s="381" t="s">
        <v>50041</v>
      </c>
      <c r="D4156" s="377" t="s">
        <v>48884</v>
      </c>
      <c r="E4156" s="397">
        <v>0.18</v>
      </c>
    </row>
    <row r="4157" spans="1:5" ht="15" customHeight="1">
      <c r="A4157" s="377" t="s">
        <v>50042</v>
      </c>
      <c r="B4157" s="377"/>
      <c r="C4157" s="381" t="s">
        <v>50043</v>
      </c>
      <c r="D4157" s="377" t="s">
        <v>48884</v>
      </c>
      <c r="E4157" s="397">
        <v>0.67</v>
      </c>
    </row>
    <row r="4158" spans="1:5" ht="15" customHeight="1">
      <c r="A4158" s="377" t="s">
        <v>50044</v>
      </c>
      <c r="B4158" s="377"/>
      <c r="C4158" s="381" t="s">
        <v>50045</v>
      </c>
      <c r="D4158" s="377" t="s">
        <v>48884</v>
      </c>
      <c r="E4158" s="397">
        <v>0.57999999999999996</v>
      </c>
    </row>
    <row r="4159" spans="1:5" ht="15" customHeight="1">
      <c r="A4159" s="377" t="s">
        <v>50046</v>
      </c>
      <c r="B4159" s="377"/>
      <c r="C4159" s="381" t="s">
        <v>50047</v>
      </c>
      <c r="D4159" s="377" t="s">
        <v>48884</v>
      </c>
      <c r="E4159" s="397">
        <v>0.5</v>
      </c>
    </row>
    <row r="4160" spans="1:5" ht="15" customHeight="1">
      <c r="A4160" s="377" t="s">
        <v>50048</v>
      </c>
      <c r="B4160" s="377"/>
      <c r="C4160" s="381" t="s">
        <v>50049</v>
      </c>
      <c r="D4160" s="377" t="s">
        <v>48884</v>
      </c>
      <c r="E4160" s="397">
        <v>0.42</v>
      </c>
    </row>
    <row r="4161" spans="1:5" ht="15" customHeight="1">
      <c r="A4161" s="377" t="s">
        <v>50050</v>
      </c>
      <c r="B4161" s="377"/>
      <c r="C4161" s="381" t="s">
        <v>50051</v>
      </c>
      <c r="D4161" s="377" t="s">
        <v>48884</v>
      </c>
      <c r="E4161" s="397">
        <v>0.34</v>
      </c>
    </row>
    <row r="4162" spans="1:5" ht="15" customHeight="1">
      <c r="A4162" s="377" t="s">
        <v>50052</v>
      </c>
      <c r="B4162" s="377"/>
      <c r="C4162" s="381" t="s">
        <v>50053</v>
      </c>
      <c r="D4162" s="377" t="s">
        <v>48884</v>
      </c>
      <c r="E4162" s="397">
        <v>0.26</v>
      </c>
    </row>
    <row r="4163" spans="1:5" ht="15" customHeight="1">
      <c r="A4163" s="377" t="s">
        <v>50054</v>
      </c>
      <c r="B4163" s="377"/>
      <c r="C4163" s="381" t="s">
        <v>50055</v>
      </c>
      <c r="D4163" s="377" t="s">
        <v>48884</v>
      </c>
      <c r="E4163" s="397">
        <v>0.05</v>
      </c>
    </row>
    <row r="4164" spans="1:5" ht="15" customHeight="1">
      <c r="A4164" s="377" t="s">
        <v>50056</v>
      </c>
      <c r="B4164" s="377"/>
      <c r="C4164" s="381" t="s">
        <v>50057</v>
      </c>
      <c r="D4164" s="377" t="s">
        <v>48884</v>
      </c>
      <c r="E4164" s="397">
        <v>0.4</v>
      </c>
    </row>
    <row r="4165" spans="1:5" ht="15" customHeight="1">
      <c r="A4165" s="377" t="s">
        <v>50058</v>
      </c>
      <c r="B4165" s="377"/>
      <c r="C4165" s="381" t="s">
        <v>50059</v>
      </c>
      <c r="D4165" s="377" t="s">
        <v>48884</v>
      </c>
      <c r="E4165" s="397">
        <v>1.64</v>
      </c>
    </row>
    <row r="4166" spans="1:5" ht="15" customHeight="1">
      <c r="A4166" s="377" t="s">
        <v>50060</v>
      </c>
      <c r="B4166" s="377"/>
      <c r="C4166" s="381" t="s">
        <v>50061</v>
      </c>
      <c r="D4166" s="377" t="s">
        <v>48884</v>
      </c>
      <c r="E4166" s="397">
        <v>1.44</v>
      </c>
    </row>
    <row r="4167" spans="1:5" ht="15" customHeight="1">
      <c r="A4167" s="377" t="s">
        <v>50062</v>
      </c>
      <c r="B4167" s="377"/>
      <c r="C4167" s="381" t="s">
        <v>50063</v>
      </c>
      <c r="D4167" s="377" t="s">
        <v>48884</v>
      </c>
      <c r="E4167" s="397">
        <v>1.23</v>
      </c>
    </row>
    <row r="4168" spans="1:5" ht="15" customHeight="1">
      <c r="A4168" s="377" t="s">
        <v>50064</v>
      </c>
      <c r="B4168" s="377"/>
      <c r="C4168" s="381" t="s">
        <v>50065</v>
      </c>
      <c r="D4168" s="377" t="s">
        <v>48884</v>
      </c>
      <c r="E4168" s="397">
        <v>1.02</v>
      </c>
    </row>
    <row r="4169" spans="1:5" ht="15" customHeight="1">
      <c r="A4169" s="377" t="s">
        <v>50066</v>
      </c>
      <c r="B4169" s="377"/>
      <c r="C4169" s="381" t="s">
        <v>50067</v>
      </c>
      <c r="D4169" s="377" t="s">
        <v>48884</v>
      </c>
      <c r="E4169" s="397">
        <v>0.81</v>
      </c>
    </row>
    <row r="4170" spans="1:5" ht="15" customHeight="1">
      <c r="A4170" s="377" t="s">
        <v>50068</v>
      </c>
      <c r="B4170" s="377"/>
      <c r="C4170" s="381" t="s">
        <v>50069</v>
      </c>
      <c r="D4170" s="377" t="s">
        <v>48884</v>
      </c>
      <c r="E4170" s="397">
        <v>0.61</v>
      </c>
    </row>
    <row r="4171" spans="1:5" ht="15" customHeight="1">
      <c r="A4171" s="377" t="s">
        <v>50070</v>
      </c>
      <c r="B4171" s="377"/>
      <c r="C4171" s="381" t="s">
        <v>50071</v>
      </c>
      <c r="D4171" s="377" t="s">
        <v>48884</v>
      </c>
      <c r="E4171" s="397">
        <v>0.05</v>
      </c>
    </row>
    <row r="4172" spans="1:5" ht="15" customHeight="1">
      <c r="A4172" s="377" t="s">
        <v>50072</v>
      </c>
      <c r="B4172" s="377"/>
      <c r="C4172" s="381" t="s">
        <v>50073</v>
      </c>
      <c r="D4172" s="377" t="s">
        <v>48884</v>
      </c>
      <c r="E4172" s="397">
        <v>0.09</v>
      </c>
    </row>
    <row r="4173" spans="1:5" ht="15" customHeight="1">
      <c r="A4173" s="377" t="s">
        <v>50074</v>
      </c>
      <c r="B4173" s="377"/>
      <c r="C4173" s="381" t="s">
        <v>50075</v>
      </c>
      <c r="D4173" s="377" t="s">
        <v>48884</v>
      </c>
      <c r="E4173" s="397">
        <v>7.0000000000000007E-2</v>
      </c>
    </row>
    <row r="4174" spans="1:5" ht="15" customHeight="1">
      <c r="A4174" s="377" t="s">
        <v>50076</v>
      </c>
      <c r="B4174" s="377"/>
      <c r="C4174" s="381" t="s">
        <v>50077</v>
      </c>
      <c r="D4174" s="377" t="s">
        <v>48884</v>
      </c>
      <c r="E4174" s="397">
        <v>0.15</v>
      </c>
    </row>
    <row r="4175" spans="1:5" ht="15" customHeight="1">
      <c r="A4175" s="377" t="s">
        <v>50078</v>
      </c>
      <c r="B4175" s="377"/>
      <c r="C4175" s="381" t="s">
        <v>50079</v>
      </c>
      <c r="D4175" s="377" t="s">
        <v>48884</v>
      </c>
      <c r="E4175" s="397">
        <v>0.13</v>
      </c>
    </row>
    <row r="4176" spans="1:5" ht="15" customHeight="1">
      <c r="A4176" s="377" t="s">
        <v>50080</v>
      </c>
      <c r="B4176" s="377"/>
      <c r="C4176" s="381" t="s">
        <v>50081</v>
      </c>
      <c r="D4176" s="377" t="s">
        <v>48884</v>
      </c>
      <c r="E4176" s="397">
        <v>0.11</v>
      </c>
    </row>
    <row r="4177" spans="1:5" ht="15" customHeight="1">
      <c r="A4177" s="377" t="s">
        <v>50082</v>
      </c>
      <c r="B4177" s="377"/>
      <c r="C4177" s="381" t="s">
        <v>50083</v>
      </c>
      <c r="D4177" s="377" t="s">
        <v>48884</v>
      </c>
      <c r="E4177" s="397">
        <v>0.17</v>
      </c>
    </row>
    <row r="4178" spans="1:5" ht="15" customHeight="1">
      <c r="A4178" s="377" t="s">
        <v>50084</v>
      </c>
      <c r="B4178" s="377"/>
      <c r="C4178" s="381" t="s">
        <v>50085</v>
      </c>
      <c r="D4178" s="377" t="s">
        <v>48884</v>
      </c>
      <c r="E4178" s="397">
        <v>0.34</v>
      </c>
    </row>
    <row r="4179" spans="1:5" ht="15" customHeight="1">
      <c r="A4179" s="377" t="s">
        <v>50086</v>
      </c>
      <c r="B4179" s="377"/>
      <c r="C4179" s="381" t="s">
        <v>50087</v>
      </c>
      <c r="D4179" s="377" t="s">
        <v>48884</v>
      </c>
      <c r="E4179" s="397">
        <v>1.19</v>
      </c>
    </row>
    <row r="4180" spans="1:5" ht="15" customHeight="1">
      <c r="A4180" s="377" t="s">
        <v>50088</v>
      </c>
      <c r="B4180" s="377"/>
      <c r="C4180" s="381" t="s">
        <v>50089</v>
      </c>
      <c r="D4180" s="377" t="s">
        <v>48884</v>
      </c>
      <c r="E4180" s="397">
        <v>1</v>
      </c>
    </row>
    <row r="4181" spans="1:5" ht="15" customHeight="1">
      <c r="A4181" s="377" t="s">
        <v>50090</v>
      </c>
      <c r="B4181" s="377"/>
      <c r="C4181" s="381" t="s">
        <v>50091</v>
      </c>
      <c r="D4181" s="377" t="s">
        <v>48884</v>
      </c>
      <c r="E4181" s="397">
        <v>1.26</v>
      </c>
    </row>
    <row r="4182" spans="1:5" ht="15" customHeight="1">
      <c r="A4182" s="377" t="s">
        <v>50092</v>
      </c>
      <c r="B4182" s="377"/>
      <c r="C4182" s="381" t="s">
        <v>50091</v>
      </c>
      <c r="D4182" s="377" t="s">
        <v>48884</v>
      </c>
      <c r="E4182" s="397">
        <v>0.84</v>
      </c>
    </row>
    <row r="4183" spans="1:5" ht="15" customHeight="1">
      <c r="A4183" s="377" t="s">
        <v>50093</v>
      </c>
      <c r="B4183" s="377"/>
      <c r="C4183" s="381" t="s">
        <v>50094</v>
      </c>
      <c r="D4183" s="377" t="s">
        <v>48884</v>
      </c>
      <c r="E4183" s="397">
        <v>0.68</v>
      </c>
    </row>
    <row r="4184" spans="1:5" ht="15" customHeight="1">
      <c r="A4184" s="377" t="s">
        <v>50095</v>
      </c>
      <c r="B4184" s="377"/>
      <c r="C4184" s="381" t="s">
        <v>50096</v>
      </c>
      <c r="D4184" s="377" t="s">
        <v>48884</v>
      </c>
      <c r="E4184" s="397">
        <v>0.51</v>
      </c>
    </row>
    <row r="4185" spans="1:5" ht="15" customHeight="1">
      <c r="A4185" s="377" t="s">
        <v>50097</v>
      </c>
      <c r="B4185" s="377"/>
      <c r="C4185" s="381" t="s">
        <v>50098</v>
      </c>
      <c r="D4185" s="377" t="s">
        <v>48884</v>
      </c>
      <c r="E4185" s="397">
        <v>1.34</v>
      </c>
    </row>
    <row r="4186" spans="1:5" ht="15" customHeight="1">
      <c r="A4186" s="377" t="s">
        <v>50099</v>
      </c>
      <c r="B4186" s="377"/>
      <c r="C4186" s="381" t="s">
        <v>50100</v>
      </c>
      <c r="D4186" s="377" t="s">
        <v>48884</v>
      </c>
      <c r="E4186" s="397">
        <v>0.51</v>
      </c>
    </row>
    <row r="4187" spans="1:5" ht="15" customHeight="1">
      <c r="A4187" s="377" t="s">
        <v>50101</v>
      </c>
      <c r="B4187" s="377"/>
      <c r="C4187" s="381" t="s">
        <v>50102</v>
      </c>
      <c r="D4187" s="377" t="s">
        <v>48884</v>
      </c>
      <c r="E4187" s="397">
        <v>2.02</v>
      </c>
    </row>
    <row r="4188" spans="1:5" ht="15" customHeight="1">
      <c r="A4188" s="377" t="s">
        <v>50103</v>
      </c>
      <c r="B4188" s="377"/>
      <c r="C4188" s="381" t="s">
        <v>50104</v>
      </c>
      <c r="D4188" s="377" t="s">
        <v>48884</v>
      </c>
      <c r="E4188" s="397">
        <v>1.75</v>
      </c>
    </row>
    <row r="4189" spans="1:5" ht="15" customHeight="1">
      <c r="A4189" s="377" t="s">
        <v>50105</v>
      </c>
      <c r="B4189" s="377"/>
      <c r="C4189" s="381" t="s">
        <v>50106</v>
      </c>
      <c r="D4189" s="377" t="s">
        <v>48884</v>
      </c>
      <c r="E4189" s="397">
        <v>1.5</v>
      </c>
    </row>
    <row r="4190" spans="1:5" ht="15" customHeight="1">
      <c r="A4190" s="377" t="s">
        <v>50107</v>
      </c>
      <c r="B4190" s="377"/>
      <c r="C4190" s="381" t="s">
        <v>50108</v>
      </c>
      <c r="D4190" s="377" t="s">
        <v>48884</v>
      </c>
      <c r="E4190" s="397">
        <v>1</v>
      </c>
    </row>
    <row r="4191" spans="1:5" ht="15" customHeight="1">
      <c r="A4191" s="377" t="s">
        <v>50109</v>
      </c>
      <c r="B4191" s="377"/>
      <c r="C4191" s="381" t="s">
        <v>50110</v>
      </c>
      <c r="D4191" s="377" t="s">
        <v>48884</v>
      </c>
      <c r="E4191" s="397">
        <v>0.75</v>
      </c>
    </row>
    <row r="4192" spans="1:5" ht="15" customHeight="1">
      <c r="A4192" s="377" t="s">
        <v>50111</v>
      </c>
      <c r="B4192" s="377"/>
      <c r="C4192" s="381" t="s">
        <v>50112</v>
      </c>
      <c r="D4192" s="377" t="s">
        <v>48884</v>
      </c>
      <c r="E4192" s="397">
        <v>0.12</v>
      </c>
    </row>
    <row r="4193" spans="1:5" ht="15" customHeight="1">
      <c r="A4193" s="377" t="s">
        <v>50113</v>
      </c>
      <c r="B4193" s="377"/>
      <c r="C4193" s="381" t="s">
        <v>50114</v>
      </c>
      <c r="D4193" s="377" t="s">
        <v>48884</v>
      </c>
      <c r="E4193" s="397">
        <v>0.48</v>
      </c>
    </row>
    <row r="4194" spans="1:5" ht="15" customHeight="1">
      <c r="A4194" s="377" t="s">
        <v>50115</v>
      </c>
      <c r="B4194" s="377"/>
      <c r="C4194" s="381" t="s">
        <v>50116</v>
      </c>
      <c r="D4194" s="377" t="s">
        <v>48884</v>
      </c>
      <c r="E4194" s="397">
        <v>0.43</v>
      </c>
    </row>
    <row r="4195" spans="1:5" ht="15" customHeight="1">
      <c r="A4195" s="377" t="s">
        <v>50117</v>
      </c>
      <c r="B4195" s="377"/>
      <c r="C4195" s="381" t="s">
        <v>50118</v>
      </c>
      <c r="D4195" s="377" t="s">
        <v>48884</v>
      </c>
      <c r="E4195" s="397">
        <v>0.38</v>
      </c>
    </row>
    <row r="4196" spans="1:5" ht="15" customHeight="1">
      <c r="A4196" s="377" t="s">
        <v>50119</v>
      </c>
      <c r="B4196" s="377"/>
      <c r="C4196" s="381" t="s">
        <v>50120</v>
      </c>
      <c r="D4196" s="377" t="s">
        <v>48884</v>
      </c>
      <c r="E4196" s="397">
        <v>0.28999999999999998</v>
      </c>
    </row>
    <row r="4197" spans="1:5" ht="15" customHeight="1">
      <c r="A4197" s="377" t="s">
        <v>50121</v>
      </c>
      <c r="B4197" s="377"/>
      <c r="C4197" s="381" t="s">
        <v>50122</v>
      </c>
      <c r="D4197" s="377" t="s">
        <v>48884</v>
      </c>
      <c r="E4197" s="397">
        <v>0.24</v>
      </c>
    </row>
    <row r="4198" spans="1:5" ht="15" customHeight="1">
      <c r="A4198" s="377" t="s">
        <v>50123</v>
      </c>
      <c r="B4198" s="377"/>
      <c r="C4198" s="381" t="s">
        <v>50124</v>
      </c>
      <c r="D4198" s="377" t="s">
        <v>48884</v>
      </c>
      <c r="E4198" s="397">
        <v>0.19</v>
      </c>
    </row>
    <row r="4199" spans="1:5" ht="15" customHeight="1">
      <c r="A4199" s="377" t="s">
        <v>50125</v>
      </c>
      <c r="B4199" s="377"/>
      <c r="C4199" s="381" t="s">
        <v>50126</v>
      </c>
      <c r="D4199" s="377" t="s">
        <v>48884</v>
      </c>
      <c r="E4199" s="397">
        <v>0.1</v>
      </c>
    </row>
    <row r="4200" spans="1:5" ht="15" customHeight="1">
      <c r="A4200" s="377" t="s">
        <v>50127</v>
      </c>
      <c r="B4200" s="377"/>
      <c r="C4200" s="381" t="s">
        <v>50128</v>
      </c>
      <c r="D4200" s="377" t="s">
        <v>48884</v>
      </c>
      <c r="E4200" s="397">
        <v>0.35</v>
      </c>
    </row>
    <row r="4201" spans="1:5" ht="15" customHeight="1">
      <c r="A4201" s="377" t="s">
        <v>50129</v>
      </c>
      <c r="B4201" s="377"/>
      <c r="C4201" s="381" t="s">
        <v>50130</v>
      </c>
      <c r="D4201" s="377" t="s">
        <v>48884</v>
      </c>
      <c r="E4201" s="397">
        <v>0.31</v>
      </c>
    </row>
    <row r="4202" spans="1:5" ht="15" customHeight="1">
      <c r="A4202" s="377" t="s">
        <v>50131</v>
      </c>
      <c r="B4202" s="377"/>
      <c r="C4202" s="381" t="s">
        <v>50132</v>
      </c>
      <c r="D4202" s="377" t="s">
        <v>48884</v>
      </c>
      <c r="E4202" s="397">
        <v>0.24</v>
      </c>
    </row>
    <row r="4203" spans="1:5" ht="15" customHeight="1">
      <c r="A4203" s="377" t="s">
        <v>50133</v>
      </c>
      <c r="B4203" s="377"/>
      <c r="C4203" s="381" t="s">
        <v>50134</v>
      </c>
      <c r="D4203" s="377" t="s">
        <v>48884</v>
      </c>
      <c r="E4203" s="397">
        <v>0.19</v>
      </c>
    </row>
    <row r="4204" spans="1:5" ht="15" customHeight="1">
      <c r="A4204" s="377" t="s">
        <v>50135</v>
      </c>
      <c r="B4204" s="377"/>
      <c r="C4204" s="381" t="s">
        <v>50136</v>
      </c>
      <c r="D4204" s="377" t="s">
        <v>48884</v>
      </c>
      <c r="E4204" s="397">
        <v>0.16</v>
      </c>
    </row>
    <row r="4205" spans="1:5" ht="15" customHeight="1">
      <c r="A4205" s="377" t="s">
        <v>50137</v>
      </c>
      <c r="B4205" s="377"/>
      <c r="C4205" s="381" t="s">
        <v>50138</v>
      </c>
      <c r="D4205" s="377" t="s">
        <v>48884</v>
      </c>
      <c r="E4205" s="397">
        <v>0.41</v>
      </c>
    </row>
    <row r="4206" spans="1:5" ht="15" customHeight="1">
      <c r="A4206" s="377" t="s">
        <v>50139</v>
      </c>
      <c r="B4206" s="377"/>
      <c r="C4206" s="381" t="s">
        <v>50140</v>
      </c>
      <c r="D4206" s="377" t="s">
        <v>48884</v>
      </c>
      <c r="E4206" s="397">
        <v>0.15</v>
      </c>
    </row>
    <row r="4207" spans="1:5" ht="15" customHeight="1">
      <c r="A4207" s="377" t="s">
        <v>50141</v>
      </c>
      <c r="B4207" s="377"/>
      <c r="C4207" s="381" t="s">
        <v>50142</v>
      </c>
      <c r="D4207" s="377" t="s">
        <v>48884</v>
      </c>
      <c r="E4207" s="397">
        <v>0.53</v>
      </c>
    </row>
    <row r="4208" spans="1:5" ht="15" customHeight="1">
      <c r="A4208" s="377" t="s">
        <v>50143</v>
      </c>
      <c r="B4208" s="377"/>
      <c r="C4208" s="381" t="s">
        <v>50144</v>
      </c>
      <c r="D4208" s="377" t="s">
        <v>48884</v>
      </c>
      <c r="E4208" s="397">
        <v>0.38</v>
      </c>
    </row>
    <row r="4209" spans="1:5" ht="15" customHeight="1">
      <c r="A4209" s="377" t="s">
        <v>50145</v>
      </c>
      <c r="B4209" s="377"/>
      <c r="C4209" s="381" t="s">
        <v>50146</v>
      </c>
      <c r="D4209" s="377" t="s">
        <v>48884</v>
      </c>
      <c r="E4209" s="397">
        <v>0.32</v>
      </c>
    </row>
    <row r="4210" spans="1:5" ht="15" customHeight="1">
      <c r="A4210" s="377" t="s">
        <v>50147</v>
      </c>
      <c r="B4210" s="377"/>
      <c r="C4210" s="381" t="s">
        <v>50148</v>
      </c>
      <c r="D4210" s="377" t="s">
        <v>48884</v>
      </c>
      <c r="E4210" s="397">
        <v>0.23</v>
      </c>
    </row>
    <row r="4211" spans="1:5" ht="15" customHeight="1">
      <c r="A4211" s="377" t="s">
        <v>50149</v>
      </c>
      <c r="B4211" s="377"/>
      <c r="C4211" s="381" t="s">
        <v>50150</v>
      </c>
      <c r="D4211" s="377" t="s">
        <v>48884</v>
      </c>
      <c r="E4211" s="397">
        <v>0.63</v>
      </c>
    </row>
    <row r="4212" spans="1:5" ht="15" customHeight="1">
      <c r="A4212" s="377" t="s">
        <v>50151</v>
      </c>
      <c r="B4212" s="377"/>
      <c r="C4212" s="381" t="s">
        <v>50152</v>
      </c>
      <c r="D4212" s="377" t="s">
        <v>48884</v>
      </c>
      <c r="E4212" s="397">
        <v>0.45</v>
      </c>
    </row>
    <row r="4213" spans="1:5" ht="15" customHeight="1">
      <c r="A4213" s="404">
        <v>39</v>
      </c>
      <c r="B4213" s="399"/>
      <c r="C4213" s="382" t="s">
        <v>50153</v>
      </c>
      <c r="D4213" s="378"/>
      <c r="E4213" s="378"/>
    </row>
    <row r="4214" spans="1:5" ht="15" customHeight="1">
      <c r="A4214" s="377" t="s">
        <v>50154</v>
      </c>
      <c r="B4214" s="377"/>
      <c r="C4214" s="381" t="s">
        <v>50155</v>
      </c>
      <c r="D4214" s="377" t="s">
        <v>50156</v>
      </c>
      <c r="E4214" s="401">
        <v>170</v>
      </c>
    </row>
    <row r="4215" spans="1:5" ht="15" customHeight="1">
      <c r="A4215" s="377" t="s">
        <v>50157</v>
      </c>
      <c r="B4215" s="377"/>
      <c r="C4215" s="381" t="s">
        <v>50158</v>
      </c>
      <c r="D4215" s="377" t="s">
        <v>50156</v>
      </c>
      <c r="E4215" s="401">
        <v>130</v>
      </c>
    </row>
    <row r="4216" spans="1:5" ht="15" customHeight="1">
      <c r="A4216" s="377" t="s">
        <v>50159</v>
      </c>
      <c r="B4216" s="377"/>
      <c r="C4216" s="381" t="s">
        <v>50160</v>
      </c>
      <c r="D4216" s="377" t="s">
        <v>50156</v>
      </c>
      <c r="E4216" s="400">
        <v>50</v>
      </c>
    </row>
    <row r="4217" spans="1:5" ht="15" customHeight="1">
      <c r="A4217" s="377" t="s">
        <v>50161</v>
      </c>
      <c r="B4217" s="377"/>
      <c r="C4217" s="381" t="s">
        <v>50162</v>
      </c>
      <c r="D4217" s="377" t="s">
        <v>50156</v>
      </c>
      <c r="E4217" s="400">
        <v>25</v>
      </c>
    </row>
    <row r="4218" spans="1:5" ht="15" customHeight="1">
      <c r="A4218" s="415" t="s">
        <v>50163</v>
      </c>
      <c r="B4218" s="415"/>
      <c r="C4218" s="393"/>
      <c r="D4218" s="415"/>
      <c r="E4218" s="415"/>
    </row>
    <row r="4219" spans="1:5" ht="15" customHeight="1">
      <c r="A4219" s="416" t="s">
        <v>50164</v>
      </c>
      <c r="B4219" s="416"/>
      <c r="C4219" s="394"/>
      <c r="D4219" s="416"/>
      <c r="E4219" s="416"/>
    </row>
  </sheetData>
  <autoFilter ref="A1:E1"/>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dimension ref="A1:J6367"/>
  <sheetViews>
    <sheetView zoomScale="80" zoomScaleNormal="80" workbookViewId="0">
      <selection activeCell="A13" sqref="A13"/>
    </sheetView>
  </sheetViews>
  <sheetFormatPr defaultRowHeight="15"/>
  <cols>
    <col min="1" max="1" width="14.42578125" style="29" bestFit="1" customWidth="1"/>
    <col min="2" max="2" width="43.7109375" style="29" customWidth="1"/>
    <col min="3" max="3" width="10.140625" style="29" customWidth="1"/>
    <col min="4" max="4" width="17.140625" style="15" customWidth="1"/>
    <col min="10" max="10" width="44.5703125" style="29" hidden="1" customWidth="1"/>
  </cols>
  <sheetData>
    <row r="1" spans="1:10" ht="27.75" customHeight="1">
      <c r="A1" s="104" t="s">
        <v>9</v>
      </c>
      <c r="B1" s="104" t="s">
        <v>192</v>
      </c>
      <c r="C1" s="104" t="s">
        <v>150</v>
      </c>
      <c r="D1" s="104" t="s">
        <v>34914</v>
      </c>
      <c r="J1" s="58" t="s">
        <v>22156</v>
      </c>
    </row>
    <row r="2" spans="1:10" ht="56.25" customHeight="1">
      <c r="A2" s="16" t="s">
        <v>22157</v>
      </c>
      <c r="B2" s="59" t="str">
        <f>UPPER(J2)</f>
        <v>APARELHO DE APOIO DE NEOPRENE FRETADO PARA ESTRUTURAS MOLDADAS NO LOCAL - FORNECIMENTO E INSTALAÇÃO</v>
      </c>
      <c r="C2" s="16" t="s">
        <v>22159</v>
      </c>
      <c r="D2" s="105">
        <v>98.98</v>
      </c>
      <c r="J2" s="59" t="s">
        <v>22158</v>
      </c>
    </row>
    <row r="3" spans="1:10" ht="58.5" customHeight="1">
      <c r="A3" s="16" t="s">
        <v>22160</v>
      </c>
      <c r="B3" s="59" t="str">
        <f t="shared" ref="B3:B66" si="0">UPPER(J3)</f>
        <v>APARELHO DE APOIO DE NEOPRENE FRETADO PARA ESTRUTURAS PRÉ-MOLDADAS - FORNECIMENTO E INSTALAÇÃO</v>
      </c>
      <c r="C3" s="16" t="s">
        <v>22159</v>
      </c>
      <c r="D3" s="105">
        <v>79.12</v>
      </c>
      <c r="J3" s="59" t="s">
        <v>22161</v>
      </c>
    </row>
    <row r="4" spans="1:10" ht="40.5">
      <c r="A4" s="16" t="s">
        <v>22162</v>
      </c>
      <c r="B4" s="59" t="str">
        <f t="shared" si="0"/>
        <v>APARELHO DE APOIO METÁLICO ELASTOMÉRICO FIXO COM CAPACIDADE DE 1.500 KN - FORNECIMENTO E INSTALAÇÃO</v>
      </c>
      <c r="C4" s="16" t="s">
        <v>20028</v>
      </c>
      <c r="D4" s="105">
        <v>16759.87</v>
      </c>
      <c r="J4" s="59" t="s">
        <v>22163</v>
      </c>
    </row>
    <row r="5" spans="1:10" ht="54">
      <c r="A5" s="16" t="s">
        <v>22164</v>
      </c>
      <c r="B5" s="59" t="str">
        <f>UPPER(J5)</f>
        <v>APARELHO DE APOIO METÁLICO ELASTOMÉRICO FIXO COM CAPACIDADE DE 10.000 KN - FORNECIMENTO E INSTALAÇÃO</v>
      </c>
      <c r="C5" s="16" t="s">
        <v>20028</v>
      </c>
      <c r="D5" s="105">
        <v>110393.03</v>
      </c>
      <c r="J5" s="59" t="s">
        <v>22165</v>
      </c>
    </row>
    <row r="6" spans="1:10" ht="40.5">
      <c r="A6" s="16" t="s">
        <v>22166</v>
      </c>
      <c r="B6" s="59" t="str">
        <f t="shared" si="0"/>
        <v>APARELHO DE APOIO METÁLICO ELASTOMÉRICO FIXO COM CAPACIDADE DE 2.500 KN - FORNECIMENTO E INSTALAÇÃO</v>
      </c>
      <c r="C6" s="16" t="s">
        <v>20028</v>
      </c>
      <c r="D6" s="105">
        <v>27443.52</v>
      </c>
      <c r="J6" s="59" t="s">
        <v>22167</v>
      </c>
    </row>
    <row r="7" spans="1:10" ht="40.5">
      <c r="A7" s="16" t="s">
        <v>22168</v>
      </c>
      <c r="B7" s="59" t="str">
        <f t="shared" si="0"/>
        <v>APARELHO DE APOIO METÁLICO ELASTOMÉRICO FIXO COM CAPACIDADE DE 4.000 KN - FORNECIMENTO E INSTALAÇÃO</v>
      </c>
      <c r="C7" s="16" t="s">
        <v>20028</v>
      </c>
      <c r="D7" s="105">
        <v>44277.7</v>
      </c>
      <c r="J7" s="59" t="s">
        <v>22169</v>
      </c>
    </row>
    <row r="8" spans="1:10" ht="40.5">
      <c r="A8" s="16" t="s">
        <v>22170</v>
      </c>
      <c r="B8" s="59" t="str">
        <f t="shared" si="0"/>
        <v>APARELHO DE APOIO METÁLICO ELASTOMÉRICO FIXO COM CAPACIDADE DE 5.500 KN - FORNECIMENTO E INSTALAÇÃO</v>
      </c>
      <c r="C8" s="16" t="s">
        <v>20028</v>
      </c>
      <c r="D8" s="105">
        <v>59456.5</v>
      </c>
      <c r="J8" s="59" t="s">
        <v>22171</v>
      </c>
    </row>
    <row r="9" spans="1:10" ht="40.5">
      <c r="A9" s="16" t="s">
        <v>22172</v>
      </c>
      <c r="B9" s="59" t="str">
        <f t="shared" si="0"/>
        <v>APARELHO DE APOIO METÁLICO ELASTOMÉRICO FIXO COM CAPACIDADE DE 7.500 KN - FORNECIMENTO E INSTALAÇÃO</v>
      </c>
      <c r="C9" s="16" t="s">
        <v>20028</v>
      </c>
      <c r="D9" s="105">
        <v>81599.710000000006</v>
      </c>
      <c r="J9" s="59" t="s">
        <v>22173</v>
      </c>
    </row>
    <row r="10" spans="1:10" ht="40.5">
      <c r="A10" s="16" t="s">
        <v>22174</v>
      </c>
      <c r="B10" s="59" t="str">
        <f t="shared" si="0"/>
        <v>APARELHO DE APOIO METÁLICO ELASTOMÉRICO FIXO COM CAPACIDADE DE 700 KN - FORNECIMENTO E INSTALAÇÃO</v>
      </c>
      <c r="C10" s="16" t="s">
        <v>20028</v>
      </c>
      <c r="D10" s="105">
        <v>11184.47</v>
      </c>
      <c r="J10" s="59" t="s">
        <v>22175</v>
      </c>
    </row>
    <row r="11" spans="1:10" ht="54">
      <c r="A11" s="16" t="s">
        <v>22176</v>
      </c>
      <c r="B11" s="59" t="str">
        <f t="shared" si="0"/>
        <v>APARELHO DE APOIO METÁLICO ELASTOMÉRICO MULTIDIRECIONAL COM CAPACIDADE DE 1.500 KN - FORNECIMENTO E INSTALAÇÃO</v>
      </c>
      <c r="C11" s="16" t="s">
        <v>20028</v>
      </c>
      <c r="D11" s="105">
        <v>8850.41</v>
      </c>
      <c r="J11" s="59" t="s">
        <v>22177</v>
      </c>
    </row>
    <row r="12" spans="1:10" ht="54">
      <c r="A12" s="16" t="s">
        <v>22178</v>
      </c>
      <c r="B12" s="59" t="str">
        <f t="shared" si="0"/>
        <v>APARELHO DE APOIO METÁLICO ELASTOMÉRICO MULTIDIRECIONAL COM CAPACIDADE DE 10.000 KN - FORNECIMENTO E INSTALAÇÃO</v>
      </c>
      <c r="C12" s="16" t="s">
        <v>20028</v>
      </c>
      <c r="D12" s="105">
        <v>55421.51</v>
      </c>
      <c r="J12" s="59" t="s">
        <v>22179</v>
      </c>
    </row>
    <row r="13" spans="1:10" ht="54">
      <c r="A13" s="16" t="s">
        <v>22180</v>
      </c>
      <c r="B13" s="59" t="str">
        <f t="shared" si="0"/>
        <v>APARELHO DE APOIO METÁLICO ELASTOMÉRICO MULTIDIRECIONAL COM CAPACIDADE DE 2.500 KN - FORNECIMENTO E INSTALAÇÃO</v>
      </c>
      <c r="C13" s="16" t="s">
        <v>20028</v>
      </c>
      <c r="D13" s="105">
        <v>13564.81</v>
      </c>
      <c r="J13" s="59" t="s">
        <v>22181</v>
      </c>
    </row>
    <row r="14" spans="1:10" ht="54">
      <c r="A14" s="16" t="s">
        <v>22182</v>
      </c>
      <c r="B14" s="59" t="str">
        <f t="shared" si="0"/>
        <v>APARELHO DE APOIO METÁLICO ELASTOMÉRICO MULTIDIRECIONAL COM CAPACIDADE DE 4.000 KN - FORNECIMENTO E INSTALAÇÃO</v>
      </c>
      <c r="C14" s="16" t="s">
        <v>20028</v>
      </c>
      <c r="D14" s="105">
        <v>23173.07</v>
      </c>
      <c r="J14" s="59" t="s">
        <v>22183</v>
      </c>
    </row>
    <row r="15" spans="1:10" ht="54">
      <c r="A15" s="16" t="s">
        <v>22184</v>
      </c>
      <c r="B15" s="59" t="str">
        <f t="shared" si="0"/>
        <v>APARELHO DE APOIO METÁLICO ELASTOMÉRICO MULTIDIRECIONAL COM CAPACIDADE DE 5.500 KN - FORNECIMENTO E INSTALAÇÃO</v>
      </c>
      <c r="C15" s="16" t="s">
        <v>20028</v>
      </c>
      <c r="D15" s="105">
        <v>32583.61</v>
      </c>
      <c r="J15" s="59" t="s">
        <v>22185</v>
      </c>
    </row>
    <row r="16" spans="1:10" ht="54">
      <c r="A16" s="16" t="s">
        <v>22186</v>
      </c>
      <c r="B16" s="59" t="str">
        <f t="shared" si="0"/>
        <v>APARELHO DE APOIO METÁLICO ELASTOMÉRICO MULTIDIRECIONAL COM CAPACIDADE DE 7.500 KN - FORNECIMENTO E INSTALAÇÃO</v>
      </c>
      <c r="C16" s="16" t="s">
        <v>20028</v>
      </c>
      <c r="D16" s="105">
        <v>39789.42</v>
      </c>
      <c r="J16" s="59" t="s">
        <v>22187</v>
      </c>
    </row>
    <row r="17" spans="1:10" ht="54">
      <c r="A17" s="16" t="s">
        <v>22188</v>
      </c>
      <c r="B17" s="59" t="str">
        <f t="shared" si="0"/>
        <v>APARELHO DE APOIO METÁLICO ELASTOMÉRICO MULTIDIRECIONAL COM CAPACIDADE DE 700 KN - FORNECIMENTO E INSTALAÇÃO</v>
      </c>
      <c r="C17" s="16" t="s">
        <v>20028</v>
      </c>
      <c r="D17" s="105">
        <v>5051.4399999999996</v>
      </c>
      <c r="J17" s="59" t="s">
        <v>22189</v>
      </c>
    </row>
    <row r="18" spans="1:10" ht="54">
      <c r="A18" s="16" t="s">
        <v>22190</v>
      </c>
      <c r="B18" s="59" t="str">
        <f t="shared" si="0"/>
        <v>APARELHO DE APOIO METÁLICO ELASTOMÉRICO UNIDIRECIONAL COM CAPACIDADE DE 1.500 KN - FORNECIMENTO E INSTALAÇÃO</v>
      </c>
      <c r="C18" s="16" t="s">
        <v>20028</v>
      </c>
      <c r="D18" s="105">
        <v>11421.44</v>
      </c>
      <c r="J18" s="59" t="s">
        <v>22191</v>
      </c>
    </row>
    <row r="19" spans="1:10" ht="54">
      <c r="A19" s="16" t="s">
        <v>22192</v>
      </c>
      <c r="B19" s="59" t="str">
        <f t="shared" si="0"/>
        <v>APARELHO DE APOIO METÁLICO ELASTOMÉRICO UNIDIRECIONAL COM CAPACIDADE DE 10.000 KN - FORNECIMENTO E INSTALAÇÃO</v>
      </c>
      <c r="C19" s="16" t="s">
        <v>20028</v>
      </c>
      <c r="D19" s="105">
        <v>62342.5</v>
      </c>
      <c r="J19" s="59" t="s">
        <v>22193</v>
      </c>
    </row>
    <row r="20" spans="1:10" ht="54">
      <c r="A20" s="16" t="s">
        <v>22194</v>
      </c>
      <c r="B20" s="59" t="str">
        <f t="shared" si="0"/>
        <v>APARELHO DE APOIO METÁLICO ELASTOMÉRICO UNIDIRECIONAL COM CAPACIDADE DE 2.500 KN - FORNECIMENTO E INSTALAÇÃO</v>
      </c>
      <c r="C20" s="16" t="s">
        <v>20028</v>
      </c>
      <c r="D20" s="105">
        <v>18505.419999999998</v>
      </c>
      <c r="J20" s="59" t="s">
        <v>22195</v>
      </c>
    </row>
    <row r="21" spans="1:10" ht="54">
      <c r="A21" s="16" t="s">
        <v>22196</v>
      </c>
      <c r="B21" s="59" t="str">
        <f t="shared" si="0"/>
        <v>APARELHO DE APOIO METÁLICO ELASTOMÉRICO UNIDIRECIONAL COM CAPACIDADE DE 4.000 KN - FORNECIMENTO E INSTALAÇÃO</v>
      </c>
      <c r="C21" s="16" t="s">
        <v>20028</v>
      </c>
      <c r="D21" s="105">
        <v>23005.29</v>
      </c>
      <c r="J21" s="59" t="s">
        <v>22197</v>
      </c>
    </row>
    <row r="22" spans="1:10" ht="54">
      <c r="A22" s="16" t="s">
        <v>22198</v>
      </c>
      <c r="B22" s="59" t="str">
        <f t="shared" si="0"/>
        <v>APARELHO DE APOIO METÁLICO ELASTOMÉRICO UNIDIRECIONAL COM CAPACIDADE DE 5.500 KN - FORNECIMENTO E INSTALAÇÃO</v>
      </c>
      <c r="C22" s="16" t="s">
        <v>20028</v>
      </c>
      <c r="D22" s="105">
        <v>34653.360000000001</v>
      </c>
      <c r="J22" s="59" t="s">
        <v>22199</v>
      </c>
    </row>
    <row r="23" spans="1:10" ht="54">
      <c r="A23" s="16" t="s">
        <v>22200</v>
      </c>
      <c r="B23" s="59" t="str">
        <f t="shared" si="0"/>
        <v>APARELHO DE APOIO METÁLICO ELASTOMÉRICO UNIDIRECIONAL COM CAPACIDADE DE 7.500 KN - FORNECIMENTO E INSTALAÇÃO</v>
      </c>
      <c r="C23" s="16" t="s">
        <v>20028</v>
      </c>
      <c r="D23" s="105">
        <v>46938.62</v>
      </c>
      <c r="J23" s="59" t="s">
        <v>22201</v>
      </c>
    </row>
    <row r="24" spans="1:10" ht="54">
      <c r="A24" s="16" t="s">
        <v>22202</v>
      </c>
      <c r="B24" s="59" t="str">
        <f t="shared" si="0"/>
        <v>APARELHO DE APOIO METÁLICO ELASTOMÉRICO UNIDIRECIONAL COM CAPACIDADE DE 700 KN - FORNECIMENTO E INSTALAÇÃO</v>
      </c>
      <c r="C24" s="16" t="s">
        <v>20028</v>
      </c>
      <c r="D24" s="105">
        <v>8500.33</v>
      </c>
      <c r="J24" s="59" t="s">
        <v>22203</v>
      </c>
    </row>
    <row r="25" spans="1:10" ht="40.5">
      <c r="A25" s="16" t="s">
        <v>22204</v>
      </c>
      <c r="B25" s="59" t="str">
        <f t="shared" si="0"/>
        <v>APARELHO DE APOIO METÁLICO ESFÉRICO FIXO COM CAPACIDADE DE 1.000 KN - FORNECIMENTO E INSTALAÇÃO</v>
      </c>
      <c r="C25" s="16" t="s">
        <v>20028</v>
      </c>
      <c r="D25" s="105">
        <v>4219.91</v>
      </c>
      <c r="J25" s="59" t="s">
        <v>22205</v>
      </c>
    </row>
    <row r="26" spans="1:10" ht="40.5">
      <c r="A26" s="16" t="s">
        <v>22206</v>
      </c>
      <c r="B26" s="59" t="str">
        <f t="shared" si="0"/>
        <v>APARELHO DE APOIO METÁLICO ESFÉRICO FIXO COM CAPACIDADE DE 1.500 KN - FORNECIMENTO E INSTALAÇÃO</v>
      </c>
      <c r="C26" s="16" t="s">
        <v>20028</v>
      </c>
      <c r="D26" s="105">
        <v>6291.18</v>
      </c>
      <c r="J26" s="59" t="s">
        <v>22207</v>
      </c>
    </row>
    <row r="27" spans="1:10" ht="40.5">
      <c r="A27" s="16" t="s">
        <v>22208</v>
      </c>
      <c r="B27" s="59" t="str">
        <f t="shared" si="0"/>
        <v>APARELHO DE APOIO METÁLICO ESFÉRICO FIXO COM CAPACIDADE DE 10.000 KN - FORNECIMENTO E INSTALAÇÃO</v>
      </c>
      <c r="C27" s="16" t="s">
        <v>20028</v>
      </c>
      <c r="D27" s="105">
        <v>156868.75</v>
      </c>
      <c r="J27" s="59" t="s">
        <v>22209</v>
      </c>
    </row>
    <row r="28" spans="1:10" ht="40.5">
      <c r="A28" s="16" t="s">
        <v>22210</v>
      </c>
      <c r="B28" s="59" t="str">
        <f t="shared" si="0"/>
        <v>APARELHO DE APOIO METÁLICO ESFÉRICO FIXO COM CAPACIDADE DE 2.000 KN - FORNECIMENTO E INSTALAÇÃO</v>
      </c>
      <c r="C28" s="16" t="s">
        <v>20028</v>
      </c>
      <c r="D28" s="105">
        <v>7962.88</v>
      </c>
      <c r="J28" s="59" t="s">
        <v>22211</v>
      </c>
    </row>
    <row r="29" spans="1:10" ht="40.5">
      <c r="A29" s="16" t="s">
        <v>22212</v>
      </c>
      <c r="B29" s="59" t="str">
        <f t="shared" si="0"/>
        <v>APARELHO DE APOIO METÁLICO ESFÉRICO FIXO COM CAPACIDADE DE 2.500 KN - FORNECIMENTO E INSTALAÇÃO</v>
      </c>
      <c r="C29" s="16" t="s">
        <v>20028</v>
      </c>
      <c r="D29" s="105">
        <v>10044.870000000001</v>
      </c>
      <c r="J29" s="59" t="s">
        <v>22213</v>
      </c>
    </row>
    <row r="30" spans="1:10" ht="40.5">
      <c r="A30" s="16" t="s">
        <v>22214</v>
      </c>
      <c r="B30" s="59" t="str">
        <f t="shared" si="0"/>
        <v>APARELHO DE APOIO METÁLICO ESFÉRICO FIXO COM CAPACIDADE DE 3.000 KN - FORNECIMENTO E INSTALAÇÃO</v>
      </c>
      <c r="C30" s="16" t="s">
        <v>20028</v>
      </c>
      <c r="D30" s="105">
        <v>11470.62</v>
      </c>
      <c r="J30" s="59" t="s">
        <v>22215</v>
      </c>
    </row>
    <row r="31" spans="1:10" ht="40.5">
      <c r="A31" s="16" t="s">
        <v>22216</v>
      </c>
      <c r="B31" s="59" t="str">
        <f t="shared" si="0"/>
        <v>APARELHO DE APOIO METÁLICO ESFÉRICO FIXO COM CAPACIDADE DE 3.500 KN - FORNECIMENTO E INSTALAÇÃO</v>
      </c>
      <c r="C31" s="16" t="s">
        <v>20028</v>
      </c>
      <c r="D31" s="105">
        <v>13941.83</v>
      </c>
      <c r="J31" s="59" t="s">
        <v>22217</v>
      </c>
    </row>
    <row r="32" spans="1:10" ht="40.5">
      <c r="A32" s="16" t="s">
        <v>22218</v>
      </c>
      <c r="B32" s="59" t="str">
        <f t="shared" si="0"/>
        <v>APARELHO DE APOIO METÁLICO ESFÉRICO FIXO COM CAPACIDADE DE 4.000 KN - FORNECIMENTO E INSTALAÇÃO</v>
      </c>
      <c r="C32" s="16" t="s">
        <v>20028</v>
      </c>
      <c r="D32" s="105">
        <v>16437.349999999999</v>
      </c>
      <c r="J32" s="59" t="s">
        <v>22219</v>
      </c>
    </row>
    <row r="33" spans="1:10" ht="40.5">
      <c r="A33" s="16" t="s">
        <v>22220</v>
      </c>
      <c r="B33" s="59" t="str">
        <f t="shared" si="0"/>
        <v>APARELHO DE APOIO METÁLICO ESFÉRICO FIXO COM CAPACIDADE DE 4.500 KN - FORNECIMENTO E INSTALAÇÃO</v>
      </c>
      <c r="C33" s="16" t="s">
        <v>20028</v>
      </c>
      <c r="D33" s="105">
        <v>69316.42</v>
      </c>
      <c r="J33" s="59" t="s">
        <v>22221</v>
      </c>
    </row>
    <row r="34" spans="1:10" ht="40.5">
      <c r="A34" s="16" t="s">
        <v>22222</v>
      </c>
      <c r="B34" s="59" t="str">
        <f t="shared" si="0"/>
        <v>APARELHO DE APOIO METÁLICO ESFÉRICO FIXO COM CAPACIDADE DE 5.000 KN - FORNECIMENTO E INSTALAÇÃO</v>
      </c>
      <c r="C34" s="16" t="s">
        <v>20028</v>
      </c>
      <c r="D34" s="105">
        <v>77083.789999999994</v>
      </c>
      <c r="J34" s="59" t="s">
        <v>22223</v>
      </c>
    </row>
    <row r="35" spans="1:10" ht="40.5">
      <c r="A35" s="16" t="s">
        <v>22224</v>
      </c>
      <c r="B35" s="59" t="str">
        <f t="shared" si="0"/>
        <v>APARELHO DE APOIO METÁLICO ESFÉRICO FIXO COM CAPACIDADE DE 5.500 KN - FORNECIMENTO E INSTALAÇÃO</v>
      </c>
      <c r="C35" s="16" t="s">
        <v>20028</v>
      </c>
      <c r="D35" s="105">
        <v>83625.08</v>
      </c>
      <c r="J35" s="59" t="s">
        <v>22225</v>
      </c>
    </row>
    <row r="36" spans="1:10" ht="40.5">
      <c r="A36" s="16" t="s">
        <v>22226</v>
      </c>
      <c r="B36" s="59" t="str">
        <f t="shared" si="0"/>
        <v>APARELHO DE APOIO METÁLICO ESFÉRICO FIXO COM CAPACIDADE DE 6.000 KN - FORNECIMENTO E INSTALAÇÃO</v>
      </c>
      <c r="C36" s="16" t="s">
        <v>20028</v>
      </c>
      <c r="D36" s="105">
        <v>90222.15</v>
      </c>
      <c r="J36" s="59" t="s">
        <v>22227</v>
      </c>
    </row>
    <row r="37" spans="1:10" ht="40.5">
      <c r="A37" s="16" t="s">
        <v>22228</v>
      </c>
      <c r="B37" s="59" t="str">
        <f t="shared" si="0"/>
        <v>APARELHO DE APOIO METÁLICO ESFÉRICO FIXO COM CAPACIDADE DE 6.500 KN - FORNECIMENTO E INSTALAÇÃO</v>
      </c>
      <c r="C37" s="16" t="s">
        <v>20028</v>
      </c>
      <c r="D37" s="105">
        <v>102560.19</v>
      </c>
      <c r="J37" s="59" t="s">
        <v>22229</v>
      </c>
    </row>
    <row r="38" spans="1:10" ht="40.5">
      <c r="A38" s="16" t="s">
        <v>22230</v>
      </c>
      <c r="B38" s="59" t="str">
        <f t="shared" si="0"/>
        <v>APARELHO DE APOIO METÁLICO ESFÉRICO FIXO COM CAPACIDADE DE 7.000 KN - FORNECIMENTO E INSTALAÇÃO</v>
      </c>
      <c r="C38" s="16" t="s">
        <v>20028</v>
      </c>
      <c r="D38" s="105">
        <v>105824.73</v>
      </c>
      <c r="J38" s="59" t="s">
        <v>22231</v>
      </c>
    </row>
    <row r="39" spans="1:10" ht="40.5">
      <c r="A39" s="16" t="s">
        <v>22232</v>
      </c>
      <c r="B39" s="59" t="str">
        <f t="shared" si="0"/>
        <v>APARELHO DE APOIO METÁLICO ESFÉRICO FIXO COM CAPACIDADE DE 7.500 KN - FORNECIMENTO E INSTALAÇÃO</v>
      </c>
      <c r="C39" s="16" t="s">
        <v>20028</v>
      </c>
      <c r="D39" s="105">
        <v>107309.39</v>
      </c>
      <c r="J39" s="59" t="s">
        <v>22233</v>
      </c>
    </row>
    <row r="40" spans="1:10" ht="40.5">
      <c r="A40" s="16" t="s">
        <v>22234</v>
      </c>
      <c r="B40" s="59" t="str">
        <f t="shared" si="0"/>
        <v>APARELHO DE APOIO METÁLICO ESFÉRICO FIXO COM CAPACIDADE DE 8.000 KN - FORNECIMENTO E INSTALAÇÃO</v>
      </c>
      <c r="C40" s="16" t="s">
        <v>20028</v>
      </c>
      <c r="D40" s="105">
        <v>126416.63</v>
      </c>
      <c r="J40" s="59" t="s">
        <v>22235</v>
      </c>
    </row>
    <row r="41" spans="1:10" ht="40.5">
      <c r="A41" s="16" t="s">
        <v>22236</v>
      </c>
      <c r="B41" s="59" t="str">
        <f t="shared" si="0"/>
        <v>APARELHO DE APOIO METÁLICO ESFÉRICO FIXO COM CAPACIDADE DE 8.500 KN - FORNECIMENTO E INSTALAÇÃO</v>
      </c>
      <c r="C41" s="16" t="s">
        <v>20028</v>
      </c>
      <c r="D41" s="105">
        <v>128050.34</v>
      </c>
      <c r="J41" s="59" t="s">
        <v>22237</v>
      </c>
    </row>
    <row r="42" spans="1:10" ht="40.5">
      <c r="A42" s="16" t="s">
        <v>22238</v>
      </c>
      <c r="B42" s="59" t="str">
        <f t="shared" si="0"/>
        <v>APARELHO DE APOIO METÁLICO ESFÉRICO FIXO COM CAPACIDADE DE 9.000 KN - FORNECIMENTO E INSTALAÇÃO</v>
      </c>
      <c r="C42" s="16" t="s">
        <v>20028</v>
      </c>
      <c r="D42" s="105">
        <v>139606.56</v>
      </c>
      <c r="J42" s="59" t="s">
        <v>22239</v>
      </c>
    </row>
    <row r="43" spans="1:10" ht="40.5">
      <c r="A43" s="16" t="s">
        <v>22240</v>
      </c>
      <c r="B43" s="59" t="str">
        <f t="shared" si="0"/>
        <v>APARELHO DE APOIO METÁLICO ESFÉRICO FIXO COM CAPACIDADE DE 9.500 KN - FORNECIMENTO E INSTALAÇÃO</v>
      </c>
      <c r="C43" s="16" t="s">
        <v>20028</v>
      </c>
      <c r="D43" s="105">
        <v>147103.22</v>
      </c>
      <c r="J43" s="59" t="s">
        <v>22241</v>
      </c>
    </row>
    <row r="44" spans="1:10" ht="40.5">
      <c r="A44" s="16" t="s">
        <v>22242</v>
      </c>
      <c r="B44" s="59" t="str">
        <f t="shared" si="0"/>
        <v>APARELHO DE APOIO METÁLICO ESFÉRICO MULTIDIRECIONAL COM CAPACIDADE DE 1.000 KN - FORNECIMENTO E INSTALAÇÃO</v>
      </c>
      <c r="C44" s="16" t="s">
        <v>20028</v>
      </c>
      <c r="D44" s="105">
        <v>9602.83</v>
      </c>
      <c r="J44" s="59" t="s">
        <v>22243</v>
      </c>
    </row>
    <row r="45" spans="1:10" ht="40.5">
      <c r="A45" s="16" t="s">
        <v>22244</v>
      </c>
      <c r="B45" s="59" t="str">
        <f t="shared" si="0"/>
        <v>APARELHO DE APOIO METÁLICO ESFÉRICO MULTIDIRECIONAL COM CAPACIDADE DE 1.500 KN - FORNECIMENTO E INSTALAÇÃO</v>
      </c>
      <c r="C45" s="16" t="s">
        <v>20028</v>
      </c>
      <c r="D45" s="105">
        <v>12622.25</v>
      </c>
      <c r="J45" s="59" t="s">
        <v>22245</v>
      </c>
    </row>
    <row r="46" spans="1:10" ht="54">
      <c r="A46" s="16" t="s">
        <v>22246</v>
      </c>
      <c r="B46" s="59" t="str">
        <f t="shared" si="0"/>
        <v>APARELHO DE APOIO METÁLICO ESFÉRICO MULTIDIRECIONAL COM CAPACIDADE DE 10.000 KN - FORNECIMENTO E INSTALAÇÃO</v>
      </c>
      <c r="C46" s="16" t="s">
        <v>20028</v>
      </c>
      <c r="D46" s="105">
        <v>84205.69</v>
      </c>
      <c r="J46" s="59" t="s">
        <v>22247</v>
      </c>
    </row>
    <row r="47" spans="1:10" ht="40.5">
      <c r="A47" s="16" t="s">
        <v>22248</v>
      </c>
      <c r="B47" s="59" t="str">
        <f t="shared" si="0"/>
        <v>APARELHO DE APOIO METÁLICO ESFÉRICO MULTIDIRECIONAL COM CAPACIDADE DE 2.000 KN - FORNECIMENTO E INSTALAÇÃO</v>
      </c>
      <c r="C47" s="16" t="s">
        <v>20028</v>
      </c>
      <c r="D47" s="105">
        <v>16074.16</v>
      </c>
      <c r="J47" s="59" t="s">
        <v>22249</v>
      </c>
    </row>
    <row r="48" spans="1:10" ht="40.5">
      <c r="A48" s="16" t="s">
        <v>22250</v>
      </c>
      <c r="B48" s="59" t="str">
        <f t="shared" si="0"/>
        <v>APARELHO DE APOIO METÁLICO ESFÉRICO MULTIDIRECIONAL COM CAPACIDADE DE 2.500 KN - FORNECIMENTO E INSTALAÇÃO</v>
      </c>
      <c r="C48" s="16" t="s">
        <v>20028</v>
      </c>
      <c r="D48" s="105">
        <v>20992.69</v>
      </c>
      <c r="J48" s="59" t="s">
        <v>22251</v>
      </c>
    </row>
    <row r="49" spans="1:10" ht="40.5">
      <c r="A49" s="16" t="s">
        <v>22252</v>
      </c>
      <c r="B49" s="59" t="str">
        <f t="shared" si="0"/>
        <v>APARELHO DE APOIO METÁLICO ESFÉRICO MULTIDIRECIONAL COM CAPACIDADE DE 3.000 KN - FORNECIMENTO E INSTALAÇÃO</v>
      </c>
      <c r="C49" s="16" t="s">
        <v>20028</v>
      </c>
      <c r="D49" s="105">
        <v>24048.84</v>
      </c>
      <c r="J49" s="59" t="s">
        <v>22253</v>
      </c>
    </row>
    <row r="50" spans="1:10" ht="40.5">
      <c r="A50" s="16" t="s">
        <v>22254</v>
      </c>
      <c r="B50" s="59" t="str">
        <f t="shared" si="0"/>
        <v>APARELHO DE APOIO METÁLICO ESFÉRICO MULTIDIRECIONAL COM CAPACIDADE DE 3.500 KN - FORNECIMENTO E INSTALAÇÃO</v>
      </c>
      <c r="C50" s="16" t="s">
        <v>20028</v>
      </c>
      <c r="D50" s="105">
        <v>28019.34</v>
      </c>
      <c r="J50" s="59" t="s">
        <v>22255</v>
      </c>
    </row>
    <row r="51" spans="1:10" ht="40.5">
      <c r="A51" s="16" t="s">
        <v>22256</v>
      </c>
      <c r="B51" s="59" t="str">
        <f t="shared" si="0"/>
        <v>APARELHO DE APOIO METÁLICO ESFÉRICO MULTIDIRECIONAL COM CAPACIDADE DE 4.000 KN - FORNECIMENTO E INSTALAÇÃO</v>
      </c>
      <c r="C51" s="16" t="s">
        <v>20028</v>
      </c>
      <c r="D51" s="105">
        <v>32666.53</v>
      </c>
      <c r="J51" s="59" t="s">
        <v>22257</v>
      </c>
    </row>
    <row r="52" spans="1:10" ht="40.5">
      <c r="A52" s="16" t="s">
        <v>22258</v>
      </c>
      <c r="B52" s="59" t="str">
        <f t="shared" si="0"/>
        <v>APARELHO DE APOIO METÁLICO ESFÉRICO MULTIDIRECIONAL COM CAPACIDADE DE 4.500 KN - FORNECIMENTO E INSTALAÇÃO</v>
      </c>
      <c r="C52" s="16" t="s">
        <v>20028</v>
      </c>
      <c r="D52" s="105">
        <v>36360.660000000003</v>
      </c>
      <c r="J52" s="59" t="s">
        <v>22259</v>
      </c>
    </row>
    <row r="53" spans="1:10" ht="40.5">
      <c r="A53" s="16" t="s">
        <v>22260</v>
      </c>
      <c r="B53" s="59" t="str">
        <f t="shared" si="0"/>
        <v>APARELHO DE APOIO METÁLICO ESFÉRICO MULTIDIRECIONAL COM CAPACIDADE DE 5.000 KN - FORNECIMENTO E INSTALAÇÃO</v>
      </c>
      <c r="C53" s="16" t="s">
        <v>20028</v>
      </c>
      <c r="D53" s="105">
        <v>41340.589999999997</v>
      </c>
      <c r="J53" s="59" t="s">
        <v>22261</v>
      </c>
    </row>
    <row r="54" spans="1:10" ht="40.5">
      <c r="A54" s="16" t="s">
        <v>22262</v>
      </c>
      <c r="B54" s="59" t="str">
        <f t="shared" si="0"/>
        <v>APARELHO DE APOIO METÁLICO ESFÉRICO MULTIDIRECIONAL COM CAPACIDADE DE 5.500 KN - FORNECIMENTO E INSTALAÇÃO</v>
      </c>
      <c r="C54" s="16" t="s">
        <v>20028</v>
      </c>
      <c r="D54" s="105">
        <v>44582.2</v>
      </c>
      <c r="J54" s="59" t="s">
        <v>22263</v>
      </c>
    </row>
    <row r="55" spans="1:10" ht="40.5">
      <c r="A55" s="16" t="s">
        <v>22264</v>
      </c>
      <c r="B55" s="59" t="str">
        <f t="shared" si="0"/>
        <v>APARELHO DE APOIO METÁLICO ESFÉRICO MULTIDIRECIONAL COM CAPACIDADE DE 6.000 KN - FORNECIMENTO E INSTALAÇÃO</v>
      </c>
      <c r="C55" s="16" t="s">
        <v>20028</v>
      </c>
      <c r="D55" s="105">
        <v>49689.73</v>
      </c>
      <c r="J55" s="59" t="s">
        <v>22265</v>
      </c>
    </row>
    <row r="56" spans="1:10" ht="40.5">
      <c r="A56" s="16" t="s">
        <v>22266</v>
      </c>
      <c r="B56" s="59" t="str">
        <f t="shared" si="0"/>
        <v>APARELHO DE APOIO METÁLICO ESFÉRICO MULTIDIRECIONAL COM CAPACIDADE DE 6.500 KN - FORNECIMENTO E INSTALAÇÃO</v>
      </c>
      <c r="C56" s="16" t="s">
        <v>20028</v>
      </c>
      <c r="D56" s="105">
        <v>54096.78</v>
      </c>
      <c r="J56" s="59" t="s">
        <v>22267</v>
      </c>
    </row>
    <row r="57" spans="1:10" ht="40.5">
      <c r="A57" s="16" t="s">
        <v>22268</v>
      </c>
      <c r="B57" s="59" t="str">
        <f t="shared" si="0"/>
        <v>APARELHO DE APOIO METÁLICO ESFÉRICO MULTIDIRECIONAL COM CAPACIDADE DE 7.000 KN - FORNECIMENTO E INSTALAÇÃO</v>
      </c>
      <c r="C57" s="16" t="s">
        <v>20028</v>
      </c>
      <c r="D57" s="105">
        <v>58752.23</v>
      </c>
      <c r="J57" s="59" t="s">
        <v>22269</v>
      </c>
    </row>
    <row r="58" spans="1:10" ht="40.5">
      <c r="A58" s="16" t="s">
        <v>22270</v>
      </c>
      <c r="B58" s="59" t="str">
        <f t="shared" si="0"/>
        <v>APARELHO DE APOIO METÁLICO ESFÉRICO MULTIDIRECIONAL COM CAPACIDADE DE 7.500 KN - FORNECIMENTO E INSTALAÇÃO</v>
      </c>
      <c r="C58" s="16" t="s">
        <v>20028</v>
      </c>
      <c r="D58" s="105">
        <v>60784.67</v>
      </c>
      <c r="J58" s="59" t="s">
        <v>22271</v>
      </c>
    </row>
    <row r="59" spans="1:10" ht="40.5">
      <c r="A59" s="16" t="s">
        <v>22272</v>
      </c>
      <c r="B59" s="59" t="str">
        <f t="shared" si="0"/>
        <v>APARELHO DE APOIO METÁLICO ESFÉRICO MULTIDIRECIONAL COM CAPACIDADE DE 8.000 KN - FORNECIMENTO E INSTALAÇÃO</v>
      </c>
      <c r="C59" s="16" t="s">
        <v>20028</v>
      </c>
      <c r="D59" s="105">
        <v>67066.36</v>
      </c>
      <c r="J59" s="59" t="s">
        <v>22273</v>
      </c>
    </row>
    <row r="60" spans="1:10" ht="40.5">
      <c r="A60" s="16" t="s">
        <v>22274</v>
      </c>
      <c r="B60" s="59" t="str">
        <f t="shared" si="0"/>
        <v>APARELHO DE APOIO METÁLICO ESFÉRICO MULTIDIRECIONAL COM CAPACIDADE DE 8.500 KN - FORNECIMENTO E INSTALAÇÃO</v>
      </c>
      <c r="C60" s="16" t="s">
        <v>20028</v>
      </c>
      <c r="D60" s="105">
        <v>69729.070000000007</v>
      </c>
      <c r="J60" s="59" t="s">
        <v>22275</v>
      </c>
    </row>
    <row r="61" spans="1:10" ht="40.5">
      <c r="A61" s="16" t="s">
        <v>22276</v>
      </c>
      <c r="B61" s="59" t="str">
        <f t="shared" si="0"/>
        <v>APARELHO DE APOIO METÁLICO ESFÉRICO MULTIDIRECIONAL COM CAPACIDADE DE 9.000 KN - FORNECIMENTO E INSTALAÇÃO</v>
      </c>
      <c r="C61" s="16" t="s">
        <v>20028</v>
      </c>
      <c r="D61" s="105">
        <v>73511.78</v>
      </c>
      <c r="J61" s="59" t="s">
        <v>22277</v>
      </c>
    </row>
    <row r="62" spans="1:10" ht="40.5">
      <c r="A62" s="16" t="s">
        <v>22278</v>
      </c>
      <c r="B62" s="59" t="str">
        <f t="shared" si="0"/>
        <v>APARELHO DE APOIO METÁLICO ESFÉRICO MULTIDIRECIONAL COM CAPACIDADE DE 9.500 KN - FORNECIMENTO E INSTALAÇÃO</v>
      </c>
      <c r="C62" s="16" t="s">
        <v>20028</v>
      </c>
      <c r="D62" s="105">
        <v>79338.570000000007</v>
      </c>
      <c r="J62" s="59" t="s">
        <v>22279</v>
      </c>
    </row>
    <row r="63" spans="1:10" ht="40.5">
      <c r="A63" s="16" t="s">
        <v>22280</v>
      </c>
      <c r="B63" s="59" t="str">
        <f t="shared" si="0"/>
        <v>APARELHO DE APOIO METÁLICO ESFÉRICO UNIDIRECIONAL COM CAPACIDADE DE 1.000 KN - FORNECIMENTO E INSTALAÇÃO</v>
      </c>
      <c r="C63" s="16" t="s">
        <v>20028</v>
      </c>
      <c r="D63" s="105">
        <v>5111.1899999999996</v>
      </c>
      <c r="J63" s="59" t="s">
        <v>22281</v>
      </c>
    </row>
    <row r="64" spans="1:10" ht="40.5">
      <c r="A64" s="16" t="s">
        <v>22282</v>
      </c>
      <c r="B64" s="59" t="str">
        <f t="shared" si="0"/>
        <v>APARELHO DE APOIO METÁLICO ESFÉRICO UNIDIRECIONAL COM CAPACIDADE DE 1.500 KN - FORNECIMENTO E INSTALAÇÃO</v>
      </c>
      <c r="C64" s="16" t="s">
        <v>20028</v>
      </c>
      <c r="D64" s="105">
        <v>8975.1200000000008</v>
      </c>
      <c r="J64" s="59" t="s">
        <v>22283</v>
      </c>
    </row>
    <row r="65" spans="1:10" ht="54">
      <c r="A65" s="16" t="s">
        <v>22284</v>
      </c>
      <c r="B65" s="59" t="str">
        <f t="shared" si="0"/>
        <v>APARELHO DE APOIO METÁLICO ESFÉRICO UNIDIRECIONAL COM CAPACIDADE DE 10.000 KN - FORNECIMENTO E INSTALAÇÃO</v>
      </c>
      <c r="C65" s="16" t="s">
        <v>20028</v>
      </c>
      <c r="D65" s="105">
        <v>90641.83</v>
      </c>
      <c r="J65" s="59" t="s">
        <v>22285</v>
      </c>
    </row>
    <row r="66" spans="1:10" ht="40.5">
      <c r="A66" s="16" t="s">
        <v>22286</v>
      </c>
      <c r="B66" s="59" t="str">
        <f t="shared" si="0"/>
        <v>APARELHO DE APOIO METÁLICO ESFÉRICO UNIDIRECIONAL COM CAPACIDADE DE 2.000 KN - FORNECIMENTO E INSTALAÇÃO</v>
      </c>
      <c r="C66" s="16" t="s">
        <v>20028</v>
      </c>
      <c r="D66" s="105">
        <v>9727.2099999999991</v>
      </c>
      <c r="J66" s="59" t="s">
        <v>22287</v>
      </c>
    </row>
    <row r="67" spans="1:10" ht="40.5">
      <c r="A67" s="16" t="s">
        <v>22288</v>
      </c>
      <c r="B67" s="59" t="str">
        <f t="shared" ref="B67:B130" si="1">UPPER(J67)</f>
        <v>APARELHO DE APOIO METÁLICO ESFÉRICO UNIDIRECIONAL COM CAPACIDADE DE 2.500 KN - FORNECIMENTO E INSTALAÇÃO</v>
      </c>
      <c r="C67" s="16" t="s">
        <v>20028</v>
      </c>
      <c r="D67" s="105">
        <v>12111.05</v>
      </c>
      <c r="J67" s="59" t="s">
        <v>22289</v>
      </c>
    </row>
    <row r="68" spans="1:10" ht="40.5">
      <c r="A68" s="16" t="s">
        <v>22290</v>
      </c>
      <c r="B68" s="59" t="str">
        <f t="shared" si="1"/>
        <v>APARELHO DE APOIO METÁLICO ESFÉRICO UNIDIRECIONAL COM CAPACIDADE DE 3.000 KN - FORNECIMENTO E INSTALAÇÃO</v>
      </c>
      <c r="C68" s="16" t="s">
        <v>20028</v>
      </c>
      <c r="D68" s="105">
        <v>14920.49</v>
      </c>
      <c r="J68" s="59" t="s">
        <v>22291</v>
      </c>
    </row>
    <row r="69" spans="1:10" ht="40.5">
      <c r="A69" s="16" t="s">
        <v>22292</v>
      </c>
      <c r="B69" s="59" t="str">
        <f t="shared" si="1"/>
        <v>APARELHO DE APOIO METÁLICO ESFÉRICO UNIDIRECIONAL COM CAPACIDADE DE 3.500 KN - FORNECIMENTO E INSTALAÇÃO</v>
      </c>
      <c r="C69" s="16" t="s">
        <v>20028</v>
      </c>
      <c r="D69" s="105">
        <v>16901.93</v>
      </c>
      <c r="J69" s="59" t="s">
        <v>22293</v>
      </c>
    </row>
    <row r="70" spans="1:10" ht="40.5">
      <c r="A70" s="16" t="s">
        <v>22294</v>
      </c>
      <c r="B70" s="59" t="str">
        <f t="shared" si="1"/>
        <v>APARELHO DE APOIO METÁLICO ESFÉRICO UNIDIRECIONAL COM CAPACIDADE DE 4.000 KN - FORNECIMENTO E INSTALAÇÃO</v>
      </c>
      <c r="C70" s="16" t="s">
        <v>20028</v>
      </c>
      <c r="D70" s="105">
        <v>25388.7</v>
      </c>
      <c r="J70" s="59" t="s">
        <v>22295</v>
      </c>
    </row>
    <row r="71" spans="1:10" ht="40.5">
      <c r="A71" s="16" t="s">
        <v>22296</v>
      </c>
      <c r="B71" s="59" t="str">
        <f t="shared" si="1"/>
        <v>APARELHO DE APOIO METÁLICO ESFÉRICO UNIDIRECIONAL COM CAPACIDADE DE 4.500 KN - FORNECIMENTO E INSTALAÇÃO</v>
      </c>
      <c r="C71" s="16" t="s">
        <v>20028</v>
      </c>
      <c r="D71" s="105">
        <v>42084.91</v>
      </c>
      <c r="J71" s="59" t="s">
        <v>22297</v>
      </c>
    </row>
    <row r="72" spans="1:10" ht="40.5">
      <c r="A72" s="16" t="s">
        <v>22298</v>
      </c>
      <c r="B72" s="59" t="str">
        <f t="shared" si="1"/>
        <v>APARELHO DE APOIO METÁLICO ESFÉRICO UNIDIRECIONAL COM CAPACIDADE DE 5.000 KN - FORNECIMENTO E INSTALAÇÃO</v>
      </c>
      <c r="C72" s="16" t="s">
        <v>20028</v>
      </c>
      <c r="D72" s="105">
        <v>46459.11</v>
      </c>
      <c r="J72" s="59" t="s">
        <v>22299</v>
      </c>
    </row>
    <row r="73" spans="1:10" ht="40.5">
      <c r="A73" s="16" t="s">
        <v>22300</v>
      </c>
      <c r="B73" s="59" t="str">
        <f t="shared" si="1"/>
        <v>APARELHO DE APOIO METÁLICO ESFÉRICO UNIDIRECIONAL COM CAPACIDADE DE 5.500 KN - FORNECIMENTO E INSTALAÇÃO</v>
      </c>
      <c r="C73" s="16" t="s">
        <v>20028</v>
      </c>
      <c r="D73" s="105">
        <v>50821.47</v>
      </c>
      <c r="J73" s="59" t="s">
        <v>22301</v>
      </c>
    </row>
    <row r="74" spans="1:10" ht="40.5">
      <c r="A74" s="16" t="s">
        <v>22302</v>
      </c>
      <c r="B74" s="59" t="str">
        <f t="shared" si="1"/>
        <v>APARELHO DE APOIO METÁLICO ESFÉRICO UNIDIRECIONAL COM CAPACIDADE DE 6.000 KN - FORNECIMENTO E INSTALAÇÃO</v>
      </c>
      <c r="C74" s="16" t="s">
        <v>20028</v>
      </c>
      <c r="D74" s="105">
        <v>57044.72</v>
      </c>
      <c r="J74" s="59" t="s">
        <v>22303</v>
      </c>
    </row>
    <row r="75" spans="1:10" ht="40.5">
      <c r="A75" s="16" t="s">
        <v>22304</v>
      </c>
      <c r="B75" s="59" t="str">
        <f t="shared" si="1"/>
        <v>APARELHO DE APOIO METÁLICO ESFÉRICO UNIDIRECIONAL COM CAPACIDADE DE 6.500 KN - FORNECIMENTO E INSTALAÇÃO</v>
      </c>
      <c r="C75" s="16" t="s">
        <v>20028</v>
      </c>
      <c r="D75" s="105">
        <v>60334.69</v>
      </c>
      <c r="J75" s="59" t="s">
        <v>22305</v>
      </c>
    </row>
    <row r="76" spans="1:10" ht="40.5">
      <c r="A76" s="16" t="s">
        <v>22306</v>
      </c>
      <c r="B76" s="59" t="str">
        <f t="shared" si="1"/>
        <v>APARELHO DE APOIO METÁLICO ESFÉRICO UNIDIRECIONAL COM CAPACIDADE DE 7.000 KN - FORNECIMENTO E INSTALAÇÃO</v>
      </c>
      <c r="C76" s="16" t="s">
        <v>20028</v>
      </c>
      <c r="D76" s="105">
        <v>65058.75</v>
      </c>
      <c r="J76" s="59" t="s">
        <v>22307</v>
      </c>
    </row>
    <row r="77" spans="1:10" ht="40.5">
      <c r="A77" s="16" t="s">
        <v>22308</v>
      </c>
      <c r="B77" s="59" t="str">
        <f t="shared" si="1"/>
        <v>APARELHO DE APOIO METÁLICO ESFÉRICO UNIDIRECIONAL COM CAPACIDADE DE 7.500 KN - FORNECIMENTO E INSTALAÇÃO</v>
      </c>
      <c r="C77" s="16" t="s">
        <v>20028</v>
      </c>
      <c r="D77" s="105">
        <v>71336.490000000005</v>
      </c>
      <c r="J77" s="59" t="s">
        <v>22309</v>
      </c>
    </row>
    <row r="78" spans="1:10" ht="40.5">
      <c r="A78" s="16" t="s">
        <v>22310</v>
      </c>
      <c r="B78" s="59" t="str">
        <f t="shared" si="1"/>
        <v>APARELHO DE APOIO METÁLICO ESFÉRICO UNIDIRECIONAL COM CAPACIDADE DE 8.000 KN - FORNECIMENTO E INSTALAÇÃO</v>
      </c>
      <c r="C78" s="16" t="s">
        <v>20028</v>
      </c>
      <c r="D78" s="105">
        <v>74155.89</v>
      </c>
      <c r="J78" s="59" t="s">
        <v>22311</v>
      </c>
    </row>
    <row r="79" spans="1:10" ht="40.5">
      <c r="A79" s="16" t="s">
        <v>22312</v>
      </c>
      <c r="B79" s="59" t="str">
        <f t="shared" si="1"/>
        <v>APARELHO DE APOIO METÁLICO ESFÉRICO UNIDIRECIONAL COM CAPACIDADE DE 8.500 KN - FORNECIMENTO E INSTALAÇÃO</v>
      </c>
      <c r="C79" s="16" t="s">
        <v>20028</v>
      </c>
      <c r="D79" s="105">
        <v>80148.990000000005</v>
      </c>
      <c r="J79" s="59" t="s">
        <v>22313</v>
      </c>
    </row>
    <row r="80" spans="1:10" ht="40.5">
      <c r="A80" s="16" t="s">
        <v>22314</v>
      </c>
      <c r="B80" s="59" t="str">
        <f t="shared" si="1"/>
        <v>APARELHO DE APOIO METÁLICO ESFÉRICO UNIDIRECIONAL COM CAPACIDADE DE 9.000 KN - FORNECIMENTO E INSTALAÇÃO</v>
      </c>
      <c r="C80" s="16" t="s">
        <v>20028</v>
      </c>
      <c r="D80" s="105">
        <v>84683.21</v>
      </c>
      <c r="J80" s="59" t="s">
        <v>22315</v>
      </c>
    </row>
    <row r="81" spans="1:10" ht="40.5">
      <c r="A81" s="16" t="s">
        <v>22316</v>
      </c>
      <c r="B81" s="59" t="str">
        <f t="shared" si="1"/>
        <v>APARELHO DE APOIO METÁLICO ESFÉRICO UNIDIRECIONAL COM CAPACIDADE DE 9.500 KN - FORNECIMENTO E INSTALAÇÃO</v>
      </c>
      <c r="C81" s="16" t="s">
        <v>20028</v>
      </c>
      <c r="D81" s="105">
        <v>87386.35</v>
      </c>
      <c r="J81" s="59" t="s">
        <v>22317</v>
      </c>
    </row>
    <row r="82" spans="1:10" ht="40.5">
      <c r="A82" s="16" t="s">
        <v>22318</v>
      </c>
      <c r="B82" s="59" t="str">
        <f t="shared" si="1"/>
        <v>JUNTA DE DILATAÇÃO EM ELASTÔMERO E PERFIL VV - L = 20 MM E H = 40 MM - FORNECIMENTO E INSTALAÇÃO</v>
      </c>
      <c r="C82" s="16" t="s">
        <v>139</v>
      </c>
      <c r="D82" s="105">
        <v>346.74</v>
      </c>
      <c r="J82" s="59" t="s">
        <v>22319</v>
      </c>
    </row>
    <row r="83" spans="1:10" ht="40.5">
      <c r="A83" s="16" t="s">
        <v>22320</v>
      </c>
      <c r="B83" s="59" t="str">
        <f t="shared" si="1"/>
        <v>JUNTA DE DILATAÇÃO EM ELASTÔMERO E PERFIL VV - L = 25 MM E H = 50 MM - FORNECIMENTO E INSTALAÇÃO</v>
      </c>
      <c r="C83" s="16" t="s">
        <v>139</v>
      </c>
      <c r="D83" s="105">
        <v>456.21</v>
      </c>
      <c r="J83" s="59" t="s">
        <v>22321</v>
      </c>
    </row>
    <row r="84" spans="1:10" ht="40.5">
      <c r="A84" s="16" t="s">
        <v>22322</v>
      </c>
      <c r="B84" s="59" t="str">
        <f t="shared" si="1"/>
        <v>JUNTA DE DILATAÇÃO EM ELASTÔMERO E PERFIL VV - L = 35 MM E H = 60 MM - FORNECIMENTO E INSTALAÇÃO</v>
      </c>
      <c r="C84" s="16" t="s">
        <v>139</v>
      </c>
      <c r="D84" s="105">
        <v>770.29</v>
      </c>
      <c r="J84" s="59" t="s">
        <v>22323</v>
      </c>
    </row>
    <row r="85" spans="1:10" ht="40.5">
      <c r="A85" s="16" t="s">
        <v>22324</v>
      </c>
      <c r="B85" s="59" t="str">
        <f t="shared" si="1"/>
        <v>JUNTA DE DILATAÇÃO EM ELASTÔMERO E PERFIL VV - L = 40 MM E H = 70 MM - FORNECIMENTO E INSTALAÇÃO</v>
      </c>
      <c r="C85" s="16" t="s">
        <v>139</v>
      </c>
      <c r="D85" s="105">
        <v>996.99</v>
      </c>
      <c r="J85" s="59" t="s">
        <v>22325</v>
      </c>
    </row>
    <row r="86" spans="1:10" ht="40.5">
      <c r="A86" s="16" t="s">
        <v>22326</v>
      </c>
      <c r="B86" s="59" t="str">
        <f t="shared" si="1"/>
        <v>JUNTA DE DILATAÇÃO EM ELASTÔMERO E PERFIL VV - L = 50 MM E H = 80 MM - FORNECIMENTO E INSTALAÇÃO</v>
      </c>
      <c r="C86" s="16" t="s">
        <v>139</v>
      </c>
      <c r="D86" s="105">
        <v>1213.27</v>
      </c>
      <c r="J86" s="59" t="s">
        <v>22327</v>
      </c>
    </row>
    <row r="87" spans="1:10" ht="27">
      <c r="A87" s="16" t="s">
        <v>22328</v>
      </c>
      <c r="B87" s="59" t="str">
        <f t="shared" si="1"/>
        <v>JUNTA DE DILATAÇÃO EM PERFIL EXTRUDADO DE BORRACHA VULCANIZADA</v>
      </c>
      <c r="C87" s="16" t="s">
        <v>139</v>
      </c>
      <c r="D87" s="105">
        <v>0</v>
      </c>
      <c r="J87" s="59" t="s">
        <v>22329</v>
      </c>
    </row>
    <row r="88" spans="1:10" ht="40.5">
      <c r="A88" s="16" t="s">
        <v>22330</v>
      </c>
      <c r="B88" s="59" t="str">
        <f t="shared" si="1"/>
        <v>LÁBIOS POLIMÉRICOS EM JUNTA DE PAVIMENTO DE CONCRETO - L = 20 MM E H = 30 MM - CONFECÇÃO E ASSENTAMENTO</v>
      </c>
      <c r="C88" s="16" t="s">
        <v>139</v>
      </c>
      <c r="D88" s="105">
        <v>26.67</v>
      </c>
      <c r="J88" s="59" t="s">
        <v>22331</v>
      </c>
    </row>
    <row r="89" spans="1:10" ht="27">
      <c r="A89" s="16" t="s">
        <v>22332</v>
      </c>
      <c r="B89" s="59" t="str">
        <f t="shared" si="1"/>
        <v>ARMAÇÃO EM AÇO CA-25 - FORNECIMENTO, PREPARO E COLOCAÇÃO</v>
      </c>
      <c r="C89" s="16" t="s">
        <v>22334</v>
      </c>
      <c r="D89" s="105">
        <v>11.41</v>
      </c>
      <c r="J89" s="59" t="s">
        <v>22333</v>
      </c>
    </row>
    <row r="90" spans="1:10" ht="27">
      <c r="A90" s="16" t="s">
        <v>22335</v>
      </c>
      <c r="B90" s="59" t="str">
        <f t="shared" si="1"/>
        <v>ARMAÇÃO EM AÇO CA-50 - FORNECIMENTO, PREPARO E COLOCAÇÃO</v>
      </c>
      <c r="C90" s="16" t="s">
        <v>22334</v>
      </c>
      <c r="D90" s="105">
        <v>11.41</v>
      </c>
      <c r="J90" s="59" t="s">
        <v>22336</v>
      </c>
    </row>
    <row r="91" spans="1:10" ht="27">
      <c r="A91" s="16" t="s">
        <v>22337</v>
      </c>
      <c r="B91" s="59" t="str">
        <f t="shared" si="1"/>
        <v>ARMAÇÃO EM AÇO CA-60 - FORNECIMENTO, PREPARO E COLOCAÇÃO</v>
      </c>
      <c r="C91" s="16" t="s">
        <v>22334</v>
      </c>
      <c r="D91" s="105">
        <v>11.5</v>
      </c>
      <c r="J91" s="59" t="s">
        <v>22338</v>
      </c>
    </row>
    <row r="92" spans="1:10" ht="54">
      <c r="A92" s="16" t="s">
        <v>22339</v>
      </c>
      <c r="B92" s="59" t="str">
        <f t="shared" si="1"/>
        <v>CHUMBADOR TIPO ESPERA EM AÇO CA-25 PARA FIXAÇÃO DE ESTRUTURA METÁLICA EM CONCRETO - FORNECIMENTO E INSTALAÇÃO</v>
      </c>
      <c r="C92" s="16" t="s">
        <v>22334</v>
      </c>
      <c r="D92" s="105">
        <v>12.15</v>
      </c>
      <c r="J92" s="59" t="s">
        <v>22340</v>
      </c>
    </row>
    <row r="93" spans="1:10" ht="40.5">
      <c r="A93" s="16" t="s">
        <v>22341</v>
      </c>
      <c r="B93" s="59" t="str">
        <f t="shared" si="1"/>
        <v>LUVA DE EMENDA COM ROSCA CÔNICA PARA AÇO CA-50 - D = 12,5 MM - FORNECIMENTO E INSTALAÇÃO</v>
      </c>
      <c r="C93" s="16" t="s">
        <v>20028</v>
      </c>
      <c r="D93" s="105">
        <v>16.850000000000001</v>
      </c>
      <c r="J93" s="59" t="s">
        <v>22342</v>
      </c>
    </row>
    <row r="94" spans="1:10" ht="40.5">
      <c r="A94" s="16" t="s">
        <v>22343</v>
      </c>
      <c r="B94" s="59" t="str">
        <f t="shared" si="1"/>
        <v>LUVA DE EMENDA COM ROSCA CÔNICA PARA AÇO CA-50 - D = 16 MM - FORNECIMENTO E INSTALAÇÃO</v>
      </c>
      <c r="C94" s="16" t="s">
        <v>20028</v>
      </c>
      <c r="D94" s="105">
        <v>23.3</v>
      </c>
      <c r="J94" s="59" t="s">
        <v>22344</v>
      </c>
    </row>
    <row r="95" spans="1:10" ht="40.5">
      <c r="A95" s="16" t="s">
        <v>22345</v>
      </c>
      <c r="B95" s="59" t="str">
        <f t="shared" si="1"/>
        <v>LUVA DE EMENDA COM ROSCA CÔNICA PARA AÇO CA-50 - D = 20 MM - FORNECIMENTO E INSTALAÇÃO</v>
      </c>
      <c r="C95" s="16" t="s">
        <v>20028</v>
      </c>
      <c r="D95" s="105">
        <v>32.01</v>
      </c>
      <c r="J95" s="59" t="s">
        <v>22346</v>
      </c>
    </row>
    <row r="96" spans="1:10" ht="40.5">
      <c r="A96" s="16" t="s">
        <v>22347</v>
      </c>
      <c r="B96" s="59" t="str">
        <f t="shared" si="1"/>
        <v>LUVA DE EMENDA COM ROSCA CÔNICA PARA AÇO CA-50 - D = 25 MM - FORNECIMENTO E INSTALAÇÃO</v>
      </c>
      <c r="C96" s="16" t="s">
        <v>20028</v>
      </c>
      <c r="D96" s="105">
        <v>46.07</v>
      </c>
      <c r="J96" s="59" t="s">
        <v>22348</v>
      </c>
    </row>
    <row r="97" spans="1:10" ht="40.5">
      <c r="A97" s="16" t="s">
        <v>22349</v>
      </c>
      <c r="B97" s="59" t="str">
        <f t="shared" si="1"/>
        <v>LUVA DE EMENDA COM ROSCA CÔNICA PARA AÇO CA-50 - D = 32 MM - FORNECIMENTO E INSTALAÇÃO</v>
      </c>
      <c r="C97" s="16" t="s">
        <v>20028</v>
      </c>
      <c r="D97" s="105">
        <v>66.930000000000007</v>
      </c>
      <c r="J97" s="59" t="s">
        <v>22350</v>
      </c>
    </row>
    <row r="98" spans="1:10" ht="40.5">
      <c r="A98" s="16" t="s">
        <v>22351</v>
      </c>
      <c r="B98" s="59" t="str">
        <f t="shared" si="1"/>
        <v>LUVA DE EMENDA PRENSADA PARA AÇO CA-50 - D = 12,5 MM - FORNECIMENTO E INSTALAÇÃO</v>
      </c>
      <c r="C98" s="16" t="s">
        <v>20028</v>
      </c>
      <c r="D98" s="105">
        <v>17.440000000000001</v>
      </c>
      <c r="J98" s="59" t="s">
        <v>22352</v>
      </c>
    </row>
    <row r="99" spans="1:10" ht="40.5">
      <c r="A99" s="16" t="s">
        <v>22353</v>
      </c>
      <c r="B99" s="59" t="str">
        <f t="shared" si="1"/>
        <v>LUVA DE EMENDA PRENSADA PARA AÇO CA-50 - D = 16 MM - FORNECIMENTO E INSTALAÇÃO</v>
      </c>
      <c r="C99" s="16" t="s">
        <v>20028</v>
      </c>
      <c r="D99" s="105">
        <v>23.65</v>
      </c>
      <c r="J99" s="59" t="s">
        <v>22354</v>
      </c>
    </row>
    <row r="100" spans="1:10" ht="40.5">
      <c r="A100" s="16" t="s">
        <v>22355</v>
      </c>
      <c r="B100" s="59" t="str">
        <f t="shared" si="1"/>
        <v>LUVA DE EMENDA PRENSADA PARA AÇO CA-50 - D = 20 MM - FORNECIMENTO E INSTALAÇÃO</v>
      </c>
      <c r="C100" s="16" t="s">
        <v>20028</v>
      </c>
      <c r="D100" s="105">
        <v>37.78</v>
      </c>
      <c r="J100" s="59" t="s">
        <v>22356</v>
      </c>
    </row>
    <row r="101" spans="1:10" ht="40.5">
      <c r="A101" s="16" t="s">
        <v>22357</v>
      </c>
      <c r="B101" s="59" t="str">
        <f t="shared" si="1"/>
        <v>LUVA DE EMENDA PRENSADA PARA AÇO CA-50 - D = 25 MM - FORNECIMENTO E INSTALAÇÃO</v>
      </c>
      <c r="C101" s="16" t="s">
        <v>20028</v>
      </c>
      <c r="D101" s="105">
        <v>57.04</v>
      </c>
      <c r="J101" s="59" t="s">
        <v>22358</v>
      </c>
    </row>
    <row r="102" spans="1:10" ht="40.5">
      <c r="A102" s="16" t="s">
        <v>22359</v>
      </c>
      <c r="B102" s="59" t="str">
        <f t="shared" si="1"/>
        <v>LUVA DE EMENDA PRENSADA PARA AÇO CA-50 - D = 32 MM - FORNECIMENTO E INSTALAÇÃO</v>
      </c>
      <c r="C102" s="16" t="s">
        <v>20028</v>
      </c>
      <c r="D102" s="105">
        <v>106.83</v>
      </c>
      <c r="J102" s="59" t="s">
        <v>22360</v>
      </c>
    </row>
    <row r="103" spans="1:10" ht="27">
      <c r="A103" s="16" t="s">
        <v>22361</v>
      </c>
      <c r="B103" s="59" t="str">
        <f t="shared" si="1"/>
        <v>TELA DE AÇO ELETROSOLDADA - FORNECIMENTO, PREPARO E COLOCAÇÃO</v>
      </c>
      <c r="C103" s="16" t="s">
        <v>22334</v>
      </c>
      <c r="D103" s="105">
        <v>10.42</v>
      </c>
      <c r="J103" s="59" t="s">
        <v>22362</v>
      </c>
    </row>
    <row r="104" spans="1:10" ht="54">
      <c r="A104" s="16" t="s">
        <v>22363</v>
      </c>
      <c r="B104" s="59" t="str">
        <f t="shared" si="1"/>
        <v>TRELIÇA NERVURADA TRÊS BARRAS LONGITUDINAIS INTERLIGADAS POR DUAS DIAGONAIS SINUSOIDAL - FORNECIMENTO E INSTALAÇÃO</v>
      </c>
      <c r="C104" s="16" t="s">
        <v>22334</v>
      </c>
      <c r="D104" s="105">
        <v>11.66</v>
      </c>
      <c r="J104" s="59" t="s">
        <v>22364</v>
      </c>
    </row>
    <row r="105" spans="1:10" ht="67.5">
      <c r="A105" s="16" t="s">
        <v>22365</v>
      </c>
      <c r="B105" s="59" t="str">
        <f t="shared" si="1"/>
        <v>ARCO METÁLICO GALVANIZADO TIPO MP 152S - ARCO ALTO - VÃO = 10,08 M E ALTURA = 6,12 M - ATERRO RODOVIÁRIO MÍNIMO = 0,90 M E MÁXIMO = 5,00 M - AREIA E BRITA COMERCIAIS</v>
      </c>
      <c r="C105" s="16" t="s">
        <v>139</v>
      </c>
      <c r="D105" s="105">
        <v>51377.83</v>
      </c>
      <c r="J105" s="59" t="s">
        <v>22366</v>
      </c>
    </row>
    <row r="106" spans="1:10" ht="67.5">
      <c r="A106" s="16" t="s">
        <v>22367</v>
      </c>
      <c r="B106" s="59" t="str">
        <f t="shared" si="1"/>
        <v>ARCO METÁLICO GALVANIZADO TIPO MP 152S - ARCO ALTO - VÃO = 10,08 M E ALTURA = 6,12 M - ATERRO RODOVIÁRIO MÍNIMO = 0,90 M E MÁXIMO = 5,00 M - AREIA EXTRAÍDA E BRITA PRODUZIDA</v>
      </c>
      <c r="C106" s="16" t="s">
        <v>139</v>
      </c>
      <c r="D106" s="105">
        <v>50931.7</v>
      </c>
      <c r="J106" s="59" t="s">
        <v>22368</v>
      </c>
    </row>
    <row r="107" spans="1:10" ht="67.5">
      <c r="A107" s="16" t="s">
        <v>22369</v>
      </c>
      <c r="B107" s="59" t="str">
        <f t="shared" si="1"/>
        <v>ARCO METÁLICO GALVANIZADO TIPO MP 152S - ARCO ALTO - VÃO = 10,31 M E ALTURA = 6,17 M - ATERRO RODOVIÁRIO MÍNIMO = 0,90 M E MÁXIMO = 4,90 M - AREIA E BRITA COMERCIAIS</v>
      </c>
      <c r="C107" s="16" t="s">
        <v>139</v>
      </c>
      <c r="D107" s="105">
        <v>52092.36</v>
      </c>
      <c r="J107" s="59" t="s">
        <v>22370</v>
      </c>
    </row>
    <row r="108" spans="1:10" ht="67.5">
      <c r="A108" s="16" t="s">
        <v>22371</v>
      </c>
      <c r="B108" s="59" t="str">
        <f t="shared" si="1"/>
        <v>ARCO METÁLICO GALVANIZADO TIPO MP 152S - ARCO ALTO - VÃO = 10,31 M E ALTURA = 6,17 M - ATERRO RODOVIÁRIO MÍNIMO = 0,90 M E MÁXIMO = 4,90 M - AREIA EXTRAÍDA E BRITA PRODUZIDA</v>
      </c>
      <c r="C108" s="16" t="s">
        <v>139</v>
      </c>
      <c r="D108" s="105">
        <v>51351.54</v>
      </c>
      <c r="J108" s="59" t="s">
        <v>22372</v>
      </c>
    </row>
    <row r="109" spans="1:10" ht="67.5">
      <c r="A109" s="16" t="s">
        <v>22373</v>
      </c>
      <c r="B109" s="59" t="str">
        <f t="shared" si="1"/>
        <v>ARCO METÁLICO GALVANIZADO TIPO MP 152S - ARCO ALTO - VÃO = 10,36 M E ALTURA = 5,38 M - ATERRO RODOVIÁRIO MÍNIMO = 1,20 M E MÁXIMO = 3,60 M - AREIA E BRITA COMERCIAIS</v>
      </c>
      <c r="C109" s="16" t="s">
        <v>139</v>
      </c>
      <c r="D109" s="105">
        <v>47574.95</v>
      </c>
      <c r="J109" s="59" t="s">
        <v>22374</v>
      </c>
    </row>
    <row r="110" spans="1:10" ht="67.5">
      <c r="A110" s="16" t="s">
        <v>22375</v>
      </c>
      <c r="B110" s="59" t="str">
        <f t="shared" si="1"/>
        <v>ARCO METÁLICO GALVANIZADO TIPO MP 152S - ARCO ALTO - VÃO = 10,36 M E ALTURA = 5,38 M - ATERRO RODOVIÁRIO MÍNIMO = 1,20 M E MÁXIMO = 3,60 M - AREIA EXTRAÍDA E BRITA PRODUZIDA</v>
      </c>
      <c r="C110" s="16" t="s">
        <v>139</v>
      </c>
      <c r="D110" s="105">
        <v>47451.06</v>
      </c>
      <c r="J110" s="59" t="s">
        <v>22376</v>
      </c>
    </row>
    <row r="111" spans="1:10" ht="67.5">
      <c r="A111" s="16" t="s">
        <v>22377</v>
      </c>
      <c r="B111" s="59" t="str">
        <f t="shared" si="1"/>
        <v>ARCO METÁLICO GALVANIZADO TIPO MP 152S - ARCO ALTO - VÃO = 10,54 M E ALTURA = 6,05 M - ATERRO RODOVIÁRIO MÍNIMO = 1,20 M E MÁXIMO = 4,20 M - AREIA E BRITA COMERCIAIS</v>
      </c>
      <c r="C111" s="16" t="s">
        <v>139</v>
      </c>
      <c r="D111" s="105">
        <v>53009.07</v>
      </c>
      <c r="J111" s="59" t="s">
        <v>22378</v>
      </c>
    </row>
    <row r="112" spans="1:10" ht="67.5">
      <c r="A112" s="16" t="s">
        <v>22379</v>
      </c>
      <c r="B112" s="59" t="str">
        <f t="shared" si="1"/>
        <v>ARCO METÁLICO GALVANIZADO TIPO MP 152S - ARCO ALTO - VÃO = 10,54 M E ALTURA = 6,05 M - ATERRO RODOVIÁRIO MÍNIMO = 1,20 M E MÁXIMO = 4,20 M - AREIA EXTRAÍDA E BRITA PRODUZIDA</v>
      </c>
      <c r="C112" s="16" t="s">
        <v>139</v>
      </c>
      <c r="D112" s="105">
        <v>52545.53</v>
      </c>
      <c r="J112" s="59" t="s">
        <v>22380</v>
      </c>
    </row>
    <row r="113" spans="1:10" ht="67.5">
      <c r="A113" s="16" t="s">
        <v>22381</v>
      </c>
      <c r="B113" s="59" t="str">
        <f t="shared" si="1"/>
        <v>ARCO METÁLICO GALVANIZADO TIPO MP 152S - ARCO ALTO - VÃO = 10,57 M E ALTURA = 5,41 M - ATERRO RODOVIÁRIO MÍNIMO = 1,20 M E MÁXIMO = 4,10 M - AREIA E BRITA COMERCIAIS</v>
      </c>
      <c r="C113" s="16" t="s">
        <v>139</v>
      </c>
      <c r="D113" s="105">
        <v>62022.239999999998</v>
      </c>
      <c r="J113" s="59" t="s">
        <v>22382</v>
      </c>
    </row>
    <row r="114" spans="1:10" ht="67.5">
      <c r="A114" s="16" t="s">
        <v>22383</v>
      </c>
      <c r="B114" s="59" t="str">
        <f t="shared" si="1"/>
        <v>ARCO METÁLICO GALVANIZADO TIPO MP 152S - ARCO ALTO - VÃO = 10,57 M E ALTURA = 5,41 M - ATERRO RODOVIÁRIO MÍNIMO = 1,20 M E MÁXIMO = 4,10 M - AREIA EXTRAÍDA E BRITA PRODUZIDA</v>
      </c>
      <c r="C114" s="16" t="s">
        <v>139</v>
      </c>
      <c r="D114" s="105">
        <v>61598.04</v>
      </c>
      <c r="J114" s="59" t="s">
        <v>22384</v>
      </c>
    </row>
    <row r="115" spans="1:10" ht="67.5">
      <c r="A115" s="16" t="s">
        <v>22385</v>
      </c>
      <c r="B115" s="59" t="str">
        <f t="shared" si="1"/>
        <v>ARCO METÁLICO GALVANIZADO TIPO MP 152S - ARCO ALTO - VÃO = 10,74 M E ALTURA = 6,48 M - ATERRO RODOVIÁRIO MÍNIMO = 1,20 M E MÁXIMO = 4,70 M - AREIA E BRITA COMERCIAIS</v>
      </c>
      <c r="C115" s="16" t="s">
        <v>139</v>
      </c>
      <c r="D115" s="105">
        <v>55615.88</v>
      </c>
      <c r="J115" s="59" t="s">
        <v>22386</v>
      </c>
    </row>
    <row r="116" spans="1:10" ht="67.5">
      <c r="A116" s="16" t="s">
        <v>22387</v>
      </c>
      <c r="B116" s="59" t="str">
        <f t="shared" si="1"/>
        <v>ARCO METÁLICO GALVANIZADO TIPO MP 152S - ARCO ALTO - VÃO = 10,74 M E ALTURA = 6,48 M - ATERRO RODOVIÁRIO MÍNIMO = 1,20 M E MÁXIMO = 4,70 M - AREIA EXTRAÍDA E BRITA PRODUZIDA</v>
      </c>
      <c r="C116" s="16" t="s">
        <v>139</v>
      </c>
      <c r="D116" s="105">
        <v>55115.3</v>
      </c>
      <c r="J116" s="59" t="s">
        <v>22388</v>
      </c>
    </row>
    <row r="117" spans="1:10" ht="67.5">
      <c r="A117" s="16" t="s">
        <v>22389</v>
      </c>
      <c r="B117" s="59" t="str">
        <f t="shared" si="1"/>
        <v>ARCO METÁLICO GALVANIZADO TIPO MP 152S - ARCO ALTO - VÃO = 10,77 M E ALTURA = 6,10 M - ATERRO RODOVIÁRIO MÍNIMO = 1,20 M E MÁXIMO = 4,70 M - AREIA E BRITA COMERCIAIS</v>
      </c>
      <c r="C117" s="16" t="s">
        <v>139</v>
      </c>
      <c r="D117" s="105">
        <v>68555.62</v>
      </c>
      <c r="J117" s="59" t="s">
        <v>22390</v>
      </c>
    </row>
    <row r="118" spans="1:10" ht="67.5">
      <c r="A118" s="16" t="s">
        <v>22391</v>
      </c>
      <c r="B118" s="59" t="str">
        <f t="shared" si="1"/>
        <v>ARCO METÁLICO GALVANIZADO TIPO MP 152S - ARCO ALTO - VÃO = 10,77 M E ALTURA = 6,10 M - ATERRO RODOVIÁRIO MÍNIMO = 1,20 M E MÁXIMO = 4,70 M - AREIA EXTRAÍDA E BRITA PRODUZIDA</v>
      </c>
      <c r="C118" s="16" t="s">
        <v>139</v>
      </c>
      <c r="D118" s="105">
        <v>68077.86</v>
      </c>
      <c r="J118" s="59" t="s">
        <v>22392</v>
      </c>
    </row>
    <row r="119" spans="1:10" ht="67.5">
      <c r="A119" s="16" t="s">
        <v>22393</v>
      </c>
      <c r="B119" s="59" t="str">
        <f t="shared" si="1"/>
        <v>ARCO METÁLICO GALVANIZADO TIPO MP 152S - ARCO ALTO - VÃO = 10,97 M E ALTURA = 6,53 M - ATERRO RODOVIÁRIO MÍNIMO = 1,20 M E MÁXIMO = 4,70 M - AREIA E BRITA COMERCIAIS</v>
      </c>
      <c r="C119" s="16" t="s">
        <v>139</v>
      </c>
      <c r="D119" s="105">
        <v>71454.22</v>
      </c>
      <c r="J119" s="59" t="s">
        <v>22394</v>
      </c>
    </row>
    <row r="120" spans="1:10" ht="67.5">
      <c r="A120" s="16" t="s">
        <v>22395</v>
      </c>
      <c r="B120" s="59" t="str">
        <f t="shared" si="1"/>
        <v>ARCO METÁLICO GALVANIZADO TIPO MP 152S - ARCO ALTO - VÃO = 10,97 M E ALTURA = 6,53 M - ATERRO RODOVIÁRIO MÍNIMO = 1,20 M E MÁXIMO = 4,70 M - AREIA EXTRAÍDA E BRITA PRODUZIDA</v>
      </c>
      <c r="C120" s="16" t="s">
        <v>139</v>
      </c>
      <c r="D120" s="105">
        <v>70938.98</v>
      </c>
      <c r="J120" s="59" t="s">
        <v>22396</v>
      </c>
    </row>
    <row r="121" spans="1:10" ht="67.5">
      <c r="A121" s="16" t="s">
        <v>22397</v>
      </c>
      <c r="B121" s="59" t="str">
        <f t="shared" si="1"/>
        <v>ARCO METÁLICO GALVANIZADO TIPO MP 152S - ARCO ALTO - VÃO = 11,35 M E ALTURA = 7,12 M - ATERRO RODOVIÁRIO MÍNIMO = 1,20 M E MÁXIMO = 4,70 M - AREIA E BRITA COMERCIAIS</v>
      </c>
      <c r="C121" s="16" t="s">
        <v>139</v>
      </c>
      <c r="D121" s="105">
        <v>60075.199999999997</v>
      </c>
      <c r="J121" s="59" t="s">
        <v>22398</v>
      </c>
    </row>
    <row r="122" spans="1:10" ht="67.5">
      <c r="A122" s="16" t="s">
        <v>22399</v>
      </c>
      <c r="B122" s="59" t="str">
        <f t="shared" si="1"/>
        <v>ARCO METÁLICO GALVANIZADO TIPO MP 152S - ARCO ALTO - VÃO = 11,35 M E ALTURA = 7,12 M - ATERRO RODOVIÁRIO MÍNIMO = 1,20 M E MÁXIMO = 4,70 M - AREIA EXTRAÍDA E BRITA PRODUZIDA</v>
      </c>
      <c r="C122" s="16" t="s">
        <v>139</v>
      </c>
      <c r="D122" s="105">
        <v>59498.43</v>
      </c>
      <c r="J122" s="59" t="s">
        <v>22400</v>
      </c>
    </row>
    <row r="123" spans="1:10" ht="67.5">
      <c r="A123" s="16" t="s">
        <v>22401</v>
      </c>
      <c r="B123" s="59" t="str">
        <f t="shared" si="1"/>
        <v>ARCO METÁLICO GALVANIZADO TIPO MP 152S - ARCO ALTO - VÃO = 11,58 M E ALTURA = 7,16 M - ATERRO RODOVIÁRIO MÍNIMO = 1,20 M E MÁXIMO = 6,40 M - AREIA E BRITA COMERCIAIS</v>
      </c>
      <c r="C123" s="16" t="s">
        <v>139</v>
      </c>
      <c r="D123" s="105">
        <v>77062.42</v>
      </c>
      <c r="J123" s="59" t="s">
        <v>22402</v>
      </c>
    </row>
    <row r="124" spans="1:10" ht="67.5">
      <c r="A124" s="16" t="s">
        <v>22403</v>
      </c>
      <c r="B124" s="59" t="str">
        <f t="shared" si="1"/>
        <v>ARCO METÁLICO GALVANIZADO TIPO MP 152S - ARCO ALTO - VÃO = 11,58 M E ALTURA = 7,16 M - ATERRO RODOVIÁRIO MÍNIMO = 1,20 M E MÁXIMO = 6,40 M - AREIA EXTRAÍDA E BRITA PRODUZIDA</v>
      </c>
      <c r="C124" s="16" t="s">
        <v>139</v>
      </c>
      <c r="D124" s="105">
        <v>76470.48</v>
      </c>
      <c r="J124" s="59" t="s">
        <v>22404</v>
      </c>
    </row>
    <row r="125" spans="1:10" ht="67.5">
      <c r="A125" s="16" t="s">
        <v>22405</v>
      </c>
      <c r="B125" s="59" t="str">
        <f t="shared" si="1"/>
        <v>ARCO METÁLICO GALVANIZADO TIPO MP 152S - ARCO ALTO - VÃO = 6,12 M E ALTURA = 2,77 M - ATERRO RODOVIÁRIO MÍNIMO = 0,75 M E MÁXIMO = 5,40 M - AREIA E BRITA COMERCIAIS</v>
      </c>
      <c r="C125" s="16" t="s">
        <v>139</v>
      </c>
      <c r="D125" s="105">
        <v>25110.02</v>
      </c>
      <c r="J125" s="59" t="s">
        <v>22406</v>
      </c>
    </row>
    <row r="126" spans="1:10" ht="67.5">
      <c r="A126" s="16" t="s">
        <v>22407</v>
      </c>
      <c r="B126" s="59" t="str">
        <f t="shared" si="1"/>
        <v>ARCO METÁLICO GALVANIZADO TIPO MP 152S - ARCO ALTO - VÃO = 6,12 M E ALTURA = 2,77 M - ATERRO RODOVIÁRIO MÍNIMO = 0,75 M E MÁXIMO = 5,40 M - AREIA EXTRAÍDA E BRITA PRODUZIDA</v>
      </c>
      <c r="C126" s="16" t="s">
        <v>139</v>
      </c>
      <c r="D126" s="105">
        <v>24953.919999999998</v>
      </c>
      <c r="J126" s="59" t="s">
        <v>22408</v>
      </c>
    </row>
    <row r="127" spans="1:10" ht="67.5">
      <c r="A127" s="16" t="s">
        <v>22409</v>
      </c>
      <c r="B127" s="59" t="str">
        <f t="shared" si="1"/>
        <v>ARCO METÁLICO GALVANIZADO TIPO MP 152S - ARCO ALTO - VÃO = 6,30 M E ALTURA = 3,68 M - ATERRO RODOVIÁRIO MÍNIMO = 0,75 M E MÁXIMO = 7,50 M - AREIA E BRITA COMERCIAIS</v>
      </c>
      <c r="C127" s="16" t="s">
        <v>139</v>
      </c>
      <c r="D127" s="105">
        <v>28559.14</v>
      </c>
      <c r="J127" s="59" t="s">
        <v>22410</v>
      </c>
    </row>
    <row r="128" spans="1:10" ht="67.5">
      <c r="A128" s="16" t="s">
        <v>22411</v>
      </c>
      <c r="B128" s="59" t="str">
        <f t="shared" si="1"/>
        <v>ARCO METÁLICO GALVANIZADO TIPO MP 152S - ARCO ALTO - VÃO = 6,30 M E ALTURA = 3,68 M - ATERRO RODOVIÁRIO MÍNIMO = 0,75 M E MÁXIMO = 7,50 M - AREIA EXTRAÍDA E BRITA PRODUZIDA</v>
      </c>
      <c r="C128" s="16" t="s">
        <v>139</v>
      </c>
      <c r="D128" s="105">
        <v>28380.13</v>
      </c>
      <c r="J128" s="59" t="s">
        <v>22412</v>
      </c>
    </row>
    <row r="129" spans="1:10" ht="67.5">
      <c r="A129" s="16" t="s">
        <v>22413</v>
      </c>
      <c r="B129" s="59" t="str">
        <f t="shared" si="1"/>
        <v>ARCO METÁLICO GALVANIZADO TIPO MP 152S - ARCO ALTO - VÃO = 6,55 M E ALTURA = 3,56 M - ATERRO RODOVIÁRIO MÍNIMO = 0,75 M E MÁXIMO = 4,9 M - AREIA EXTRAÍDA E BRITA PRODUZIDA</v>
      </c>
      <c r="C129" s="16" t="s">
        <v>139</v>
      </c>
      <c r="D129" s="105">
        <v>29141.18</v>
      </c>
      <c r="J129" s="59" t="s">
        <v>22414</v>
      </c>
    </row>
    <row r="130" spans="1:10" ht="67.5">
      <c r="A130" s="16" t="s">
        <v>22415</v>
      </c>
      <c r="B130" s="59" t="str">
        <f t="shared" si="1"/>
        <v>ARCO METÁLICO GALVANIZADO TIPO MP 152S - ARCO ALTO - VÃO = 6,55 M E ALTURA = 3,56 M - ATERRO RODOVIÁRIO MÍNIMO = 0,75 M E MÁXIMO = 4,90 M - AREIA E BRITA COMERCIAIS</v>
      </c>
      <c r="C130" s="16" t="s">
        <v>139</v>
      </c>
      <c r="D130" s="105">
        <v>29322.26</v>
      </c>
      <c r="J130" s="59" t="s">
        <v>22416</v>
      </c>
    </row>
    <row r="131" spans="1:10" ht="67.5">
      <c r="A131" s="16" t="s">
        <v>22417</v>
      </c>
      <c r="B131" s="59" t="str">
        <f t="shared" ref="B131:B194" si="2">UPPER(J131)</f>
        <v>ARCO METÁLICO GALVANIZADO TIPO MP 152S - ARCO ALTO - VÃO = 6,78 M E ALTURA = 3,61 M - ATERRO RODOVIÁRIO MÍNIMO = 0,75 M E MÁXIMO = 4,80 M - AREIA E BRITA COMERCIAIS</v>
      </c>
      <c r="C131" s="16" t="s">
        <v>139</v>
      </c>
      <c r="D131" s="105">
        <v>30942.59</v>
      </c>
      <c r="J131" s="59" t="s">
        <v>22418</v>
      </c>
    </row>
    <row r="132" spans="1:10" ht="67.5">
      <c r="A132" s="16" t="s">
        <v>22419</v>
      </c>
      <c r="B132" s="59" t="str">
        <f t="shared" si="2"/>
        <v>ARCO METÁLICO GALVANIZADO TIPO MP 152S - ARCO ALTO - VÃO = 6,78 M E ALTURA = 3,61 M - ATERRO RODOVIÁRIO MÍNIMO = 0,75 M E MÁXIMO = 4,80 M - AREIA EXTRAÍDA E BRITA PRODUZIDA</v>
      </c>
      <c r="C132" s="16" t="s">
        <v>139</v>
      </c>
      <c r="D132" s="105">
        <v>30752.09</v>
      </c>
      <c r="J132" s="59" t="s">
        <v>22420</v>
      </c>
    </row>
    <row r="133" spans="1:10" ht="67.5">
      <c r="A133" s="16" t="s">
        <v>22421</v>
      </c>
      <c r="B133" s="59" t="str">
        <f t="shared" si="2"/>
        <v>ARCO METÁLICO GALVANIZADO TIPO MP 152S - ARCO ALTO - VÃO = 6,96 M E ALTURA = 4,42 M - ATERRO RODOVIÁRIO MÍNIMO = 0,75 M E MÁXIMO = 8,10 M - AREIA E BRITA COMERCIAIS</v>
      </c>
      <c r="C133" s="16" t="s">
        <v>139</v>
      </c>
      <c r="D133" s="105">
        <v>35147.300000000003</v>
      </c>
      <c r="J133" s="59" t="s">
        <v>22422</v>
      </c>
    </row>
    <row r="134" spans="1:10" ht="67.5">
      <c r="A134" s="16" t="s">
        <v>22423</v>
      </c>
      <c r="B134" s="59" t="str">
        <f t="shared" si="2"/>
        <v>ARCO METÁLICO GALVANIZADO TIPO MP 152S - ARCO ALTO - VÃO = 6,96 M E ALTURA = 4,42 M - ATERRO RODOVIÁRIO MÍNIMO = 0,75 M E MÁXIMO = 8,10 M - AREIA EXTRAÍDA E BRITA PRODUZIDA</v>
      </c>
      <c r="C134" s="16" t="s">
        <v>139</v>
      </c>
      <c r="D134" s="105">
        <v>34917.269999999997</v>
      </c>
      <c r="J134" s="59" t="s">
        <v>22424</v>
      </c>
    </row>
    <row r="135" spans="1:10" ht="67.5">
      <c r="A135" s="16" t="s">
        <v>22425</v>
      </c>
      <c r="B135" s="59" t="str">
        <f t="shared" si="2"/>
        <v>ARCO METÁLICO GALVANIZADO TIPO MP 152S - ARCO ALTO - VÃO = 6,99 M E ALTURA = 4,27 M - ATERRO RODOVIÁRIO MÍNIMO = 0,75 M E MÁXIMO = 5,70 M - AREIA E BRITA COMERCIAIS</v>
      </c>
      <c r="C135" s="16" t="s">
        <v>139</v>
      </c>
      <c r="D135" s="105">
        <v>35148.25</v>
      </c>
      <c r="J135" s="59" t="s">
        <v>22426</v>
      </c>
    </row>
    <row r="136" spans="1:10" ht="67.5">
      <c r="A136" s="16" t="s">
        <v>22427</v>
      </c>
      <c r="B136" s="59" t="str">
        <f t="shared" si="2"/>
        <v>ARCO METÁLICO GALVANIZADO TIPO MP 152S - ARCO ALTO - VÃO = 6,99 M E ALTURA = 4,27 M - ATERRO RODOVIÁRIO MÍNIMO = 0,75 M E MÁXIMO = 5,70 M - AREIA EXTRAÍDA E BRITA PRODUZIDA</v>
      </c>
      <c r="C136" s="16" t="s">
        <v>139</v>
      </c>
      <c r="D136" s="105">
        <v>34924.36</v>
      </c>
      <c r="J136" s="59" t="s">
        <v>22428</v>
      </c>
    </row>
    <row r="137" spans="1:10" ht="67.5">
      <c r="A137" s="16" t="s">
        <v>22429</v>
      </c>
      <c r="B137" s="59" t="str">
        <f t="shared" si="2"/>
        <v>ARCO METÁLICO GALVANIZADO TIPO MP 152S - ARCO ALTO - VÃO = 7,01 M E ALTURA = 3,63 M - ATERRO RODOVIÁRIO MÍNIMO = 0,75 M E MÁXIMO = 4,60 M - AREIA E BRITA COMERCIAIS</v>
      </c>
      <c r="C137" s="16" t="s">
        <v>139</v>
      </c>
      <c r="D137" s="105">
        <v>31501.15</v>
      </c>
      <c r="J137" s="59" t="s">
        <v>22430</v>
      </c>
    </row>
    <row r="138" spans="1:10" ht="67.5">
      <c r="A138" s="16" t="s">
        <v>22431</v>
      </c>
      <c r="B138" s="59" t="str">
        <f t="shared" si="2"/>
        <v>ARCO METÁLICO GALVANIZADO TIPO MP 152S - ARCO ALTO - VÃO = 7,01 M E ALTURA = 3,63 M - ATERRO RODOVIÁRIO MÍNIMO = 0,75 M E MÁXIMO = 4,60 M - AREIA EXTRAÍDA E BRITA PRODUZIDA</v>
      </c>
      <c r="C138" s="16" t="s">
        <v>139</v>
      </c>
      <c r="D138" s="105">
        <v>31303.02</v>
      </c>
      <c r="J138" s="59" t="s">
        <v>22432</v>
      </c>
    </row>
    <row r="139" spans="1:10" ht="67.5">
      <c r="A139" s="16" t="s">
        <v>22433</v>
      </c>
      <c r="B139" s="59" t="str">
        <f t="shared" si="2"/>
        <v>ARCO METÁLICO GALVANIZADO TIPO MP 152S - ARCO ALTO - VÃO = 7,24 M E ALTURA = 3,68 M - ATERRO RODOVIÁRIO MÍNIMO = 0,90 M E MÁXIMO = 4,4 M - AREIA E BRITA COMERCIAIS</v>
      </c>
      <c r="C139" s="16" t="s">
        <v>139</v>
      </c>
      <c r="D139" s="105">
        <v>32061.4</v>
      </c>
      <c r="J139" s="59" t="s">
        <v>22434</v>
      </c>
    </row>
    <row r="140" spans="1:10" ht="67.5">
      <c r="A140" s="16" t="s">
        <v>22435</v>
      </c>
      <c r="B140" s="59" t="str">
        <f t="shared" si="2"/>
        <v>ARCO METÁLICO GALVANIZADO TIPO MP 152S - ARCO ALTO - VÃO = 7,24 M E ALTURA = 3,68 M - ATERRO RODOVIÁRIO MÍNIMO = 0,90 M E MÁXIMO = 4,40 M - AREIA EXTRAÍDA E BRITA PRODUZIDA</v>
      </c>
      <c r="C140" s="16" t="s">
        <v>139</v>
      </c>
      <c r="D140" s="105">
        <v>31854.28</v>
      </c>
      <c r="J140" s="59" t="s">
        <v>22436</v>
      </c>
    </row>
    <row r="141" spans="1:10" ht="67.5">
      <c r="A141" s="16" t="s">
        <v>22437</v>
      </c>
      <c r="B141" s="59" t="str">
        <f t="shared" si="2"/>
        <v>ARCO METÁLICO GALVANIZADO TIPO MP 152S - ARCO ALTO - VÃO = 7,42 M E ALTURA = 4,52 M - ATERRO RODOVIÁRIO MÍNIMO = 0,90 M E MÁXIMO = 6,40 M - AREIA E BRITA COMERCIAIS</v>
      </c>
      <c r="C141" s="16" t="s">
        <v>139</v>
      </c>
      <c r="D141" s="105">
        <v>36830.97</v>
      </c>
      <c r="J141" s="59" t="s">
        <v>22438</v>
      </c>
    </row>
    <row r="142" spans="1:10" ht="67.5">
      <c r="A142" s="16" t="s">
        <v>22439</v>
      </c>
      <c r="B142" s="59" t="str">
        <f t="shared" si="2"/>
        <v>ARCO METÁLICO GALVANIZADO TIPO MP 152S - ARCO ALTO - VÃO = 7,42 M E ALTURA = 4,52 M - ATERRO RODOVIÁRIO MÍNIMO = 0,90 M E MÁXIMO = 6,40 M - AREIA EXTRAÍDA E BRITA PRODUZIDA</v>
      </c>
      <c r="C142" s="16" t="s">
        <v>139</v>
      </c>
      <c r="D142" s="105">
        <v>36580.65</v>
      </c>
      <c r="J142" s="59" t="s">
        <v>22440</v>
      </c>
    </row>
    <row r="143" spans="1:10" ht="67.5">
      <c r="A143" s="16" t="s">
        <v>22441</v>
      </c>
      <c r="B143" s="59" t="str">
        <f t="shared" si="2"/>
        <v>ARCO METÁLICO GALVANIZADO TIPO MP 152S - ARCO ALTO - VÃO = 7,47 M E ALTURA = 4,19 M - ATERRO RODOVIÁRIO MÍNIMO = 0,90 M E MÁXIMO = 4,30 M - AREIA E BRITA COMERCIAIS</v>
      </c>
      <c r="C143" s="16" t="s">
        <v>139</v>
      </c>
      <c r="D143" s="105">
        <v>34724.19</v>
      </c>
      <c r="J143" s="59" t="s">
        <v>22442</v>
      </c>
    </row>
    <row r="144" spans="1:10" ht="67.5">
      <c r="A144" s="16" t="s">
        <v>22443</v>
      </c>
      <c r="B144" s="59" t="str">
        <f t="shared" si="2"/>
        <v>ARCO METÁLICO GALVANIZADO TIPO MP 152S - ARCO ALTO - VÃO = 7,47 M E ALTURA = 4,19 M - ATERRO RODOVIÁRIO MÍNIMO = 0,90 M E MÁXIMO = 4,30 M - AREIA EXTRAÍDA E BRITA PRODUZIDA</v>
      </c>
      <c r="C144" s="16" t="s">
        <v>139</v>
      </c>
      <c r="D144" s="105">
        <v>34486.97</v>
      </c>
      <c r="J144" s="59" t="s">
        <v>22444</v>
      </c>
    </row>
    <row r="145" spans="1:10" ht="67.5">
      <c r="A145" s="16" t="s">
        <v>22445</v>
      </c>
      <c r="B145" s="59" t="str">
        <f t="shared" si="2"/>
        <v>ARCO METÁLICO GALVANIZADO TIPO MP 152S - ARCO ALTO - VÃO = 7,67 M E ALTURA = 3,99 M - ATERRO RODOVIÁRIO MÍNIMO = 0,90 M E MÁXIMO = 4,10 M - AREIA E BRITA COMERCIAIS</v>
      </c>
      <c r="C145" s="16" t="s">
        <v>139</v>
      </c>
      <c r="D145" s="105">
        <v>34241.589999999997</v>
      </c>
      <c r="J145" s="59" t="s">
        <v>22446</v>
      </c>
    </row>
    <row r="146" spans="1:10" ht="67.5">
      <c r="A146" s="16" t="s">
        <v>22447</v>
      </c>
      <c r="B146" s="59" t="str">
        <f t="shared" si="2"/>
        <v>ARCO METÁLICO GALVANIZADO TIPO MP 152S - ARCO ALTO - VÃO = 7,67 M E ALTURA = 3,99 M - ATERRO RODOVIÁRIO MÍNIMO = 0,90 M E MÁXIMO = 4,10 M - AREIA EXTRAÍDA E BRITA PRODUZIDA</v>
      </c>
      <c r="C146" s="16" t="s">
        <v>139</v>
      </c>
      <c r="D146" s="105">
        <v>34007.019999999997</v>
      </c>
      <c r="J146" s="59" t="s">
        <v>22448</v>
      </c>
    </row>
    <row r="147" spans="1:10" ht="67.5">
      <c r="A147" s="16" t="s">
        <v>22449</v>
      </c>
      <c r="B147" s="59" t="str">
        <f t="shared" si="2"/>
        <v>ARCO METÁLICO GALVANIZADO TIPO MP 152S - ARCO ALTO - VÃO = 7,85 M E ALTURA = 4,60 M - ATERRO RODOVIÁRIO MÍNIMO = 0,90 M E MÁXIMO = 6,00 M - AREIA E BRITA COMERCIAIS</v>
      </c>
      <c r="C147" s="16" t="s">
        <v>139</v>
      </c>
      <c r="D147" s="105">
        <v>37976.160000000003</v>
      </c>
      <c r="J147" s="59" t="s">
        <v>22450</v>
      </c>
    </row>
    <row r="148" spans="1:10" ht="67.5">
      <c r="A148" s="16" t="s">
        <v>22451</v>
      </c>
      <c r="B148" s="59" t="str">
        <f t="shared" si="2"/>
        <v>ARCO METÁLICO GALVANIZADO TIPO MP 152S - ARCO ALTO - VÃO = 7,85 M E ALTURA = 4,60 M - ATERRO RODOVIÁRIO MÍNIMO = 0,90 M E MÁXIMO = 6,00 M - AREIA EXTRAÍDA E BRITA PRODUZIDA</v>
      </c>
      <c r="C148" s="16" t="s">
        <v>139</v>
      </c>
      <c r="D148" s="105">
        <v>37706.400000000001</v>
      </c>
      <c r="J148" s="59" t="s">
        <v>22452</v>
      </c>
    </row>
    <row r="149" spans="1:10" ht="67.5">
      <c r="A149" s="16" t="s">
        <v>22453</v>
      </c>
      <c r="B149" s="59" t="str">
        <f t="shared" si="2"/>
        <v>ARCO METÁLICO GALVANIZADO TIPO MP 152S - ARCO ALTO - VÃO = 7,90 M E ALTURA = 4,04 M - ATERRO RODOVIÁRIO MÍNIMO = 0,90 M E MÁXIMO = 4,00 M - AREIA E BRITA COMERCIAIS</v>
      </c>
      <c r="C149" s="16" t="s">
        <v>139</v>
      </c>
      <c r="D149" s="105">
        <v>35382.07</v>
      </c>
      <c r="J149" s="59" t="s">
        <v>22454</v>
      </c>
    </row>
    <row r="150" spans="1:10" ht="67.5">
      <c r="A150" s="16" t="s">
        <v>22455</v>
      </c>
      <c r="B150" s="59" t="str">
        <f t="shared" si="2"/>
        <v>ARCO METÁLICO GALVANIZADO TIPO MP 152S - ARCO ALTO - VÃO = 7,90 M E ALTURA = 4,04 M - ATERRO RODOVIÁRIO MÍNIMO = 0,90 M E MÁXIMO = 4,00 M - AREIA EXTRAÍDA E BRITA PRODUZIDA</v>
      </c>
      <c r="C150" s="16" t="s">
        <v>139</v>
      </c>
      <c r="D150" s="105">
        <v>35136.86</v>
      </c>
      <c r="J150" s="59" t="s">
        <v>22456</v>
      </c>
    </row>
    <row r="151" spans="1:10" ht="67.5">
      <c r="A151" s="16" t="s">
        <v>22457</v>
      </c>
      <c r="B151" s="59" t="str">
        <f t="shared" si="2"/>
        <v>ARCO METÁLICO GALVANIZADO TIPO MP 152S - ARCO ALTO - VÃO = 8,08 M E ALTURA = 4,65 M - ATERRO RODOVIÁRIO MÍNIMO = 0,90 M E MÁXIMO = 5,80 M - AREIA E BRITA COMERCIAIS</v>
      </c>
      <c r="C151" s="16" t="s">
        <v>139</v>
      </c>
      <c r="D151" s="105">
        <v>38567.160000000003</v>
      </c>
      <c r="J151" s="59" t="s">
        <v>22458</v>
      </c>
    </row>
    <row r="152" spans="1:10" ht="67.5">
      <c r="A152" s="16" t="s">
        <v>22459</v>
      </c>
      <c r="B152" s="59" t="str">
        <f t="shared" si="2"/>
        <v>ARCO METÁLICO GALVANIZADO TIPO MP 152S - ARCO ALTO - VÃO = 8,08 M E ALTURA = 4,65 M - ATERRO RODOVIÁRIO MÍNIMO = 0,90 M E MÁXIMO = 5,80 M - AREIA EXTRAÍDA E BRITA PRODUZIDA</v>
      </c>
      <c r="C152" s="16" t="s">
        <v>139</v>
      </c>
      <c r="D152" s="105">
        <v>38286.68</v>
      </c>
      <c r="J152" s="59" t="s">
        <v>22460</v>
      </c>
    </row>
    <row r="153" spans="1:10" ht="67.5">
      <c r="A153" s="16" t="s">
        <v>22461</v>
      </c>
      <c r="B153" s="59" t="str">
        <f t="shared" si="2"/>
        <v>ARCO METÁLICO GALVANIZADO TIPO MP 152S - ARCO ALTO - VÃO = 8,31 M E ALTURA = 4,70 M - ATERRO RODOVIÁRIO MÍNIMO = 0,90 M E MÁXIMO = 5,60 M - AREIA E BRITA COMERCIAIS</v>
      </c>
      <c r="C153" s="16" t="s">
        <v>139</v>
      </c>
      <c r="D153" s="105">
        <v>39618.26</v>
      </c>
      <c r="J153" s="59" t="s">
        <v>22462</v>
      </c>
    </row>
    <row r="154" spans="1:10" ht="67.5">
      <c r="A154" s="16" t="s">
        <v>22463</v>
      </c>
      <c r="B154" s="59" t="str">
        <f t="shared" si="2"/>
        <v>ARCO METÁLICO GALVANIZADO TIPO MP 152S - ARCO ALTO - VÃO = 8,31 M E ALTURA = 4,70 M - ATERRO RODOVIÁRIO MÍNIMO = 0,90 M E MÁXIMO = 5,60 M - AREIA EXTRAÍDA E BRITA PRODUZIDA</v>
      </c>
      <c r="C154" s="16" t="s">
        <v>139</v>
      </c>
      <c r="D154" s="105">
        <v>39326.01</v>
      </c>
      <c r="J154" s="59" t="s">
        <v>22464</v>
      </c>
    </row>
    <row r="155" spans="1:10" ht="67.5">
      <c r="A155" s="16" t="s">
        <v>22465</v>
      </c>
      <c r="B155" s="59" t="str">
        <f t="shared" si="2"/>
        <v>ARCO METÁLICO GALVANIZADO TIPO MP 152S - ARCO ALTO - VÃO = 8,36 M E ALTURA = 4,11 M - ATERRO RODOVIÁRIO MÍNIMO = 0,90 M E MÁXIMO = 3,70 M - AREIA E BRITA COMERCIAIS</v>
      </c>
      <c r="C155" s="16" t="s">
        <v>139</v>
      </c>
      <c r="D155" s="105">
        <v>36513.79</v>
      </c>
      <c r="J155" s="59" t="s">
        <v>22466</v>
      </c>
    </row>
    <row r="156" spans="1:10" ht="67.5">
      <c r="A156" s="16" t="s">
        <v>22467</v>
      </c>
      <c r="B156" s="59" t="str">
        <f t="shared" si="2"/>
        <v>ARCO METÁLICO GALVANIZADO TIPO MP 152S - ARCO ALTO - VÃO = 8,36 M E ALTURA = 4,11 M - ATERRO RODOVIÁRIO MÍNIMO = 0,90 M E MÁXIMO = 3,70 M - AREIA EXTRAÍDA E BRITA PRODUZIDA</v>
      </c>
      <c r="C156" s="16" t="s">
        <v>139</v>
      </c>
      <c r="D156" s="105">
        <v>36249.910000000003</v>
      </c>
      <c r="J156" s="59" t="s">
        <v>22468</v>
      </c>
    </row>
    <row r="157" spans="1:10" ht="67.5">
      <c r="A157" s="16" t="s">
        <v>22469</v>
      </c>
      <c r="B157" s="59" t="str">
        <f t="shared" si="2"/>
        <v>ARCO METÁLICO GALVANIZADO TIPO MP 152S - ARCO ALTO - VÃO = 8,59 M E ALTURA = 4,39 M - ATERRO RODOVIÁRIO MÍNIMO = 0,90 M E MÁXIMO = 3,60 M - AREIA E BRITA COMERCIAIS</v>
      </c>
      <c r="C157" s="16" t="s">
        <v>139</v>
      </c>
      <c r="D157" s="105">
        <v>38187.32</v>
      </c>
      <c r="J157" s="59" t="s">
        <v>22470</v>
      </c>
    </row>
    <row r="158" spans="1:10" ht="67.5">
      <c r="A158" s="16" t="s">
        <v>22471</v>
      </c>
      <c r="B158" s="59" t="str">
        <f t="shared" si="2"/>
        <v>ARCO METÁLICO GALVANIZADO TIPO MP 152S - ARCO ALTO - VÃO = 8,59 M E ALTURA = 4,39 M - ATERRO RODOVIÁRIO MÍNIMO = 0,90 M E MÁXIMO = 3,60 M - AREIA EXTRAÍDA E BRITA PRODUZIDA</v>
      </c>
      <c r="C158" s="16" t="s">
        <v>139</v>
      </c>
      <c r="D158" s="105">
        <v>37900.71</v>
      </c>
      <c r="J158" s="59" t="s">
        <v>22472</v>
      </c>
    </row>
    <row r="159" spans="1:10" ht="67.5">
      <c r="A159" s="16" t="s">
        <v>22473</v>
      </c>
      <c r="B159" s="59" t="str">
        <f t="shared" si="2"/>
        <v>ARCO METÁLICO GALVANIZADO TIPO MP 152S - ARCO ALTO - VÃO = 8,97 M E ALTURA = 5,00 M - ATERRO RODOVIÁRIO MÍNIMO = 0,90 M E MÁXIMO = 5,80 M - AREIA E BRITA COMERCIAIS</v>
      </c>
      <c r="C159" s="16" t="s">
        <v>139</v>
      </c>
      <c r="D159" s="105">
        <v>41971.11</v>
      </c>
      <c r="J159" s="59" t="s">
        <v>22474</v>
      </c>
    </row>
    <row r="160" spans="1:10" ht="67.5">
      <c r="A160" s="16" t="s">
        <v>22475</v>
      </c>
      <c r="B160" s="59" t="str">
        <f t="shared" si="2"/>
        <v>ARCO METÁLICO GALVANIZADO TIPO MP 152S - ARCO ALTO - VÃO = 8,97 M E ALTURA = 5,00 M - ATERRO RODOVIÁRIO MÍNIMO = 0,90 M E MÁXIMO = 5,80 M - AREIA EXTRAÍDA E BRITA PRODUZIDA</v>
      </c>
      <c r="C160" s="16" t="s">
        <v>139</v>
      </c>
      <c r="D160" s="105">
        <v>41637.129999999997</v>
      </c>
      <c r="J160" s="59" t="s">
        <v>22476</v>
      </c>
    </row>
    <row r="161" spans="1:10" ht="67.5">
      <c r="A161" s="16" t="s">
        <v>22477</v>
      </c>
      <c r="B161" s="59" t="str">
        <f t="shared" si="2"/>
        <v>ARCO METÁLICO GALVANIZADO TIPO MP 152S - ARCO ALTO - VÃO = 9,17 M E ALTURA = 5,49 M - ATERRO RODOVIÁRIO MÍNIMO = 0,90 M E MÁXIMO = 5,60 M - AREIA E BRITA COMERCIAIS</v>
      </c>
      <c r="C161" s="16" t="s">
        <v>139</v>
      </c>
      <c r="D161" s="105">
        <v>44730.06</v>
      </c>
      <c r="J161" s="59" t="s">
        <v>22478</v>
      </c>
    </row>
    <row r="162" spans="1:10" ht="67.5">
      <c r="A162" s="16" t="s">
        <v>22479</v>
      </c>
      <c r="B162" s="59" t="str">
        <f t="shared" si="2"/>
        <v>ARCO METÁLICO GALVANIZADO TIPO MP 152S - ARCO ALTO - VÃO = 9,17 M E ALTURA = 5,49 M - ATERRO RODOVIÁRIO MÍNIMO = 0,90 M E MÁXIMO = 5,60 M - AREIA EXTRAÍDA E BRITA PRODUZIDA</v>
      </c>
      <c r="C162" s="16" t="s">
        <v>139</v>
      </c>
      <c r="D162" s="105">
        <v>44362.27</v>
      </c>
      <c r="J162" s="59" t="s">
        <v>22480</v>
      </c>
    </row>
    <row r="163" spans="1:10" ht="67.5">
      <c r="A163" s="16" t="s">
        <v>22481</v>
      </c>
      <c r="B163" s="59" t="str">
        <f t="shared" si="2"/>
        <v>ARCO METÁLICO GALVANIZADO TIPO MP 152S - ARCO ALTO - VÃO = 9,22 M E ALTURA = 4,70 M - ATERRO RODOVIÁRIO MÍNIMO = 0,90 M E MÁXIMO = 4,10 M - AREIA E BRITA COMERCIAIS</v>
      </c>
      <c r="C163" s="16" t="s">
        <v>139</v>
      </c>
      <c r="D163" s="105">
        <v>41993.56</v>
      </c>
      <c r="J163" s="59" t="s">
        <v>22482</v>
      </c>
    </row>
    <row r="164" spans="1:10" ht="67.5">
      <c r="A164" s="16" t="s">
        <v>22483</v>
      </c>
      <c r="B164" s="59" t="str">
        <f t="shared" si="2"/>
        <v>ARCO METÁLICO GALVANIZADO TIPO MP 152S - ARCO ALTO - VÃO = 9,22 M E ALTURA = 4,70 M - ATERRO RODOVIÁRIO MÍNIMO = 0,90 M E MÁXIMO = 4,10 M - AREIA EXTRAÍDA E BRITA PRODUZIDA</v>
      </c>
      <c r="C164" s="16" t="s">
        <v>139</v>
      </c>
      <c r="D164" s="105">
        <v>41668.68</v>
      </c>
      <c r="J164" s="59" t="s">
        <v>22484</v>
      </c>
    </row>
    <row r="165" spans="1:10" ht="67.5">
      <c r="A165" s="16" t="s">
        <v>22485</v>
      </c>
      <c r="B165" s="59" t="str">
        <f t="shared" si="2"/>
        <v>ARCO METÁLICO GALVANIZADO TIPO MP 152S - ARCO ALTO - VÃO = 9,45 M E ALTURA = 4,75 M - ATERRO RODOVIÁRIO MÍNIMO = 0,90 M E MÁXIMO = 4,00 M - AREIA E BRITA COMERCIAIS</v>
      </c>
      <c r="C165" s="16" t="s">
        <v>139</v>
      </c>
      <c r="D165" s="105">
        <v>42670.26</v>
      </c>
      <c r="J165" s="59" t="s">
        <v>22486</v>
      </c>
    </row>
    <row r="166" spans="1:10" ht="67.5">
      <c r="A166" s="16" t="s">
        <v>22487</v>
      </c>
      <c r="B166" s="59" t="str">
        <f t="shared" si="2"/>
        <v>ARCO METÁLICO GALVANIZADO TIPO MP 152S - ARCO ALTO - VÃO = 9,45 M E ALTURA = 4,75 M - ATERRO RODOVIÁRIO MÍNIMO = 0,90 M E MÁXIMO = 4,00 M - AREIA EXTRAÍDA E BRITA PRODUZIDA</v>
      </c>
      <c r="C166" s="16" t="s">
        <v>139</v>
      </c>
      <c r="D166" s="105">
        <v>42331.99</v>
      </c>
      <c r="J166" s="59" t="s">
        <v>22488</v>
      </c>
    </row>
    <row r="167" spans="1:10" ht="67.5">
      <c r="A167" s="16" t="s">
        <v>22489</v>
      </c>
      <c r="B167" s="59" t="str">
        <f t="shared" si="2"/>
        <v>ARCO METÁLICO GALVANIZADO TIPO MP 152S - ARCO ALTO - VÃO = 9,63 M E ALTURA = 5,59 M - ATERRO RODOVIÁRIO MÍNIMO = 0,90 M E MÁXIMO = 5,30 M - AREIA E BRITA COMERCIAIS</v>
      </c>
      <c r="C167" s="16" t="s">
        <v>139</v>
      </c>
      <c r="D167" s="105">
        <v>46471.95</v>
      </c>
      <c r="J167" s="59" t="s">
        <v>22490</v>
      </c>
    </row>
    <row r="168" spans="1:10" ht="67.5">
      <c r="A168" s="16" t="s">
        <v>22491</v>
      </c>
      <c r="B168" s="59" t="str">
        <f t="shared" si="2"/>
        <v>ARCO METÁLICO GALVANIZADO TIPO MP 152S - ARCO ALTO - VÃO = 9,63 M E ALTURA = 5,59 M - ATERRO RODOVIÁRIO MÍNIMO = 0,90 M E MÁXIMO = 5,30 M - AREIA EXTRAÍDA E BRITA PRODUZIDA</v>
      </c>
      <c r="C168" s="16" t="s">
        <v>139</v>
      </c>
      <c r="D168" s="105">
        <v>46077.89</v>
      </c>
      <c r="J168" s="59" t="s">
        <v>22492</v>
      </c>
    </row>
    <row r="169" spans="1:10" ht="67.5">
      <c r="A169" s="16" t="s">
        <v>22493</v>
      </c>
      <c r="B169" s="59" t="str">
        <f t="shared" si="2"/>
        <v>ARCO METÁLICO GALVANIZADO TIPO MP 152S - ARCO ALTO - VÃO = 9,65 M E ALTURA = 5,41 M - ATERRO RODOVIÁRIO MÍNIMO = 0,90 M E MÁXIMO = 4,70 M - AREIA E BRITA COMERCIAIS</v>
      </c>
      <c r="C169" s="16" t="s">
        <v>139</v>
      </c>
      <c r="D169" s="105">
        <v>46009.919999999998</v>
      </c>
      <c r="J169" s="59" t="s">
        <v>22494</v>
      </c>
    </row>
    <row r="170" spans="1:10" ht="67.5">
      <c r="A170" s="16" t="s">
        <v>22495</v>
      </c>
      <c r="B170" s="59" t="str">
        <f t="shared" si="2"/>
        <v>ARCO METÁLICO GALVANIZADO TIPO MP 152S - ARCO ALTO - VÃO = 9,65 M E ALTURA = 5,41 M - ATERRO RODOVIÁRIO MÍNIMO = 0,90 M E MÁXIMO = 4,70 M - AREIA EXTRAÍDA E BRITA PRODUZIDA</v>
      </c>
      <c r="C170" s="16" t="s">
        <v>139</v>
      </c>
      <c r="D170" s="105">
        <v>45625.38</v>
      </c>
      <c r="J170" s="59" t="s">
        <v>22496</v>
      </c>
    </row>
    <row r="171" spans="1:10" ht="67.5">
      <c r="A171" s="16" t="s">
        <v>22497</v>
      </c>
      <c r="B171" s="59" t="str">
        <f t="shared" si="2"/>
        <v>ARCO METÁLICO GALVANIZADO TIPO MP 152S - ARCO ALTO - VÃO = 9,68 M E ALTURA = 5,23 M - ATERRO RODOVIÁRIO MÍNIMO = 0,90 M E MÁXIMO = 3,90 M - AREIA E BRITA COMERCIAIS</v>
      </c>
      <c r="C171" s="16" t="s">
        <v>139</v>
      </c>
      <c r="D171" s="105">
        <v>45433.13</v>
      </c>
      <c r="J171" s="59" t="s">
        <v>22498</v>
      </c>
    </row>
    <row r="172" spans="1:10" ht="67.5">
      <c r="A172" s="16" t="s">
        <v>22499</v>
      </c>
      <c r="B172" s="59" t="str">
        <f t="shared" si="2"/>
        <v>ARCO METÁLICO GALVANIZADO TIPO MP 152S - ARCO ALTO - VÃO = 9,68 M E ALTURA = 5,23 M - ATERRO RODOVIÁRIO MÍNIMO = 0,90 M E MÁXIMO = 3,90 M - AREIA EXTRAÍDA E BRITA PRODUZIDA</v>
      </c>
      <c r="C172" s="16" t="s">
        <v>139</v>
      </c>
      <c r="D172" s="105">
        <v>45057.84</v>
      </c>
      <c r="J172" s="59" t="s">
        <v>22500</v>
      </c>
    </row>
    <row r="173" spans="1:10" ht="67.5">
      <c r="A173" s="16" t="s">
        <v>22501</v>
      </c>
      <c r="B173" s="59" t="str">
        <f t="shared" si="2"/>
        <v>ARCO METÁLICO GALVANIZADO TIPO MP 152S - ARCO ALTO - VÃO = 9,86 M E ALTURA = 6,07 M - ATERRO RODOVIÁRIO MÍNIMO = 0,90 M E MÁXIMO = 5,20 M - AREIA E BRITA COMERCIAIS</v>
      </c>
      <c r="C173" s="16" t="s">
        <v>139</v>
      </c>
      <c r="D173" s="105">
        <v>50649.5</v>
      </c>
      <c r="J173" s="59" t="s">
        <v>22502</v>
      </c>
    </row>
    <row r="174" spans="1:10" ht="67.5">
      <c r="A174" s="16" t="s">
        <v>22503</v>
      </c>
      <c r="B174" s="59" t="str">
        <f t="shared" si="2"/>
        <v>ARCO METÁLICO GALVANIZADO TIPO MP 152S - ARCO ALTO - VÃO = 9,86 M E ALTURA = 6,07 M - ATERRO RODOVIÁRIO MÍNIMO = 0,90 M E MÁXIMO = 5,20 M - AREIA EXTRAÍDA E BRITA PRODUZIDA</v>
      </c>
      <c r="C174" s="16" t="s">
        <v>139</v>
      </c>
      <c r="D174" s="105">
        <v>50217.69</v>
      </c>
      <c r="J174" s="59" t="s">
        <v>22504</v>
      </c>
    </row>
    <row r="175" spans="1:10" ht="67.5">
      <c r="A175" s="16" t="s">
        <v>22505</v>
      </c>
      <c r="B175" s="59" t="str">
        <f t="shared" si="2"/>
        <v>ARCO METÁLICO GALVANIZADO TIPO MP 152S - ARCO ALTO - VÃO = 9,91 M E ALTURA = 5,28 M - ATERRO RODOVIÁRIO MÍNIMO = 0,90 M E MÁXIMO = 3,80 M - AREIA E BRITA COMERCIAIS</v>
      </c>
      <c r="C175" s="16" t="s">
        <v>139</v>
      </c>
      <c r="D175" s="105">
        <v>46185.78</v>
      </c>
      <c r="J175" s="59" t="s">
        <v>22506</v>
      </c>
    </row>
    <row r="176" spans="1:10" ht="67.5">
      <c r="A176" s="16" t="s">
        <v>22507</v>
      </c>
      <c r="B176" s="59" t="str">
        <f t="shared" si="2"/>
        <v>ARCO METÁLICO GALVANIZADO TIPO MP 152S - ARCO ALTO - VÃO = 9,91 M E ALTURA = 5,28 M - ATERRO RODOVIÁRIO MÍNIMO = 0,90 M E MÁXIMO = 3,80 M - AREIA EXTRAÍDA E BRITA PRODUZIDA</v>
      </c>
      <c r="C176" s="16" t="s">
        <v>139</v>
      </c>
      <c r="D176" s="105">
        <v>45788.11</v>
      </c>
      <c r="J176" s="59" t="s">
        <v>22508</v>
      </c>
    </row>
    <row r="177" spans="1:10" ht="67.5">
      <c r="A177" s="16" t="s">
        <v>22509</v>
      </c>
      <c r="B177" s="59" t="str">
        <f t="shared" si="2"/>
        <v>ARCO METÁLICO GALVANIZADO TIPO MP 152S - OVÓIDE - VÃO = 7,21 M E ALTURA = 7,82 M - ATERRO RODOVIÁRIO MÍNIMO = 0,75 M E MÁXIMO = 6,70 M - AREIA E BRITA COMERCIAIS</v>
      </c>
      <c r="C177" s="16" t="s">
        <v>139</v>
      </c>
      <c r="D177" s="105">
        <v>56764.88</v>
      </c>
      <c r="J177" s="59" t="s">
        <v>22510</v>
      </c>
    </row>
    <row r="178" spans="1:10" ht="67.5">
      <c r="A178" s="16" t="s">
        <v>22511</v>
      </c>
      <c r="B178" s="59" t="str">
        <f t="shared" si="2"/>
        <v>ARCO METÁLICO GALVANIZADO TIPO MP 152S - OVÓIDE - VÃO = 7,21 M E ALTURA = 7,82 M - ATERRO RODOVIÁRIO MÍNIMO = 0,75 M E MÁXIMO = 6,70 M - AREIA EXTRAÍDA E BRITA PRODUZIDA</v>
      </c>
      <c r="C178" s="16" t="s">
        <v>139</v>
      </c>
      <c r="D178" s="105">
        <v>56572.76</v>
      </c>
      <c r="J178" s="59" t="s">
        <v>22512</v>
      </c>
    </row>
    <row r="179" spans="1:10" ht="67.5">
      <c r="A179" s="16" t="s">
        <v>22513</v>
      </c>
      <c r="B179" s="59" t="str">
        <f t="shared" si="2"/>
        <v>ARCO METÁLICO GALVANIZADO TIPO MP 152S - OVÓIDE - VÃO = 7,31 M E ALTURA = 7,87 M - ATERRO RODOVIÁRIO MÍNIMO = 0,90 M E MÁXIMO = 6,80 M - AREIA E BRITA COMERCIAIS</v>
      </c>
      <c r="C179" s="16" t="s">
        <v>139</v>
      </c>
      <c r="D179" s="105">
        <v>59697.36</v>
      </c>
      <c r="J179" s="59" t="s">
        <v>22514</v>
      </c>
    </row>
    <row r="180" spans="1:10" ht="67.5">
      <c r="A180" s="16" t="s">
        <v>22515</v>
      </c>
      <c r="B180" s="59" t="str">
        <f t="shared" si="2"/>
        <v>ARCO METÁLICO GALVANIZADO TIPO MP 152S - OVÓIDE - VÃO = 7,31 M E ALTURA = 7,87 M - ATERRO RODOVIÁRIO MÍNIMO = 0,90 M E MÁXIMO = 6,80 M - AREIA EXTRAÍDA E BRITA PRODUZIDA</v>
      </c>
      <c r="C180" s="16" t="s">
        <v>139</v>
      </c>
      <c r="D180" s="105">
        <v>59494.25</v>
      </c>
      <c r="J180" s="59" t="s">
        <v>22516</v>
      </c>
    </row>
    <row r="181" spans="1:10" ht="67.5">
      <c r="A181" s="16" t="s">
        <v>22517</v>
      </c>
      <c r="B181" s="59" t="str">
        <f t="shared" si="2"/>
        <v>ARCO METÁLICO GALVANIZADO TIPO MP 152S - OVÓIDE - VÃO = 7,57 M E ALTURA = 8,44 M - ATERRO RODOVIÁRIO MÍNIMO = 0,90 M E MÁXIMO = 5,60 M - AREIA E BRITA COMERCIAIS</v>
      </c>
      <c r="C181" s="16" t="s">
        <v>139</v>
      </c>
      <c r="D181" s="105">
        <v>61893.07</v>
      </c>
      <c r="J181" s="59" t="s">
        <v>22518</v>
      </c>
    </row>
    <row r="182" spans="1:10" ht="67.5">
      <c r="A182" s="16" t="s">
        <v>22519</v>
      </c>
      <c r="B182" s="59" t="str">
        <f t="shared" si="2"/>
        <v>ARCO METÁLICO GALVANIZADO TIPO MP 152S - OVÓIDE - VÃO = 7,57 M E ALTURA = 8,44 M - ATERRO RODOVIÁRIO MÍNIMO = 0,90 M E MÁXIMO = 5,60 M - AREIA EXTRAÍDA E BRITA PRODUZIDA</v>
      </c>
      <c r="C182" s="16" t="s">
        <v>139</v>
      </c>
      <c r="D182" s="105">
        <v>61691.94</v>
      </c>
      <c r="J182" s="59" t="s">
        <v>22520</v>
      </c>
    </row>
    <row r="183" spans="1:10" ht="67.5">
      <c r="A183" s="16" t="s">
        <v>22521</v>
      </c>
      <c r="B183" s="59" t="str">
        <f t="shared" si="2"/>
        <v>ARCO METÁLICO GALVANIZADO TIPO MP 152S - OVÓIDE - VÃO = 7,77 M E ALTURA = 7,90 M - ATERRO RODOVIÁRIO MÍNIMO = 0,90 M E MÁXIMO = 6,80 M - AREIA E BRITA COMERCIAIS</v>
      </c>
      <c r="C183" s="16" t="s">
        <v>139</v>
      </c>
      <c r="D183" s="105">
        <v>60631.76</v>
      </c>
      <c r="J183" s="59" t="s">
        <v>22522</v>
      </c>
    </row>
    <row r="184" spans="1:10" ht="67.5">
      <c r="A184" s="16" t="s">
        <v>22523</v>
      </c>
      <c r="B184" s="59" t="str">
        <f t="shared" si="2"/>
        <v>ARCO METÁLICO GALVANIZADO TIPO MP 152S - OVÓIDE - VÃO = 7,77 M E ALTURA = 7,90 M - ATERRO RODOVIÁRIO MÍNIMO = 0,90 M E MÁXIMO = 6,80 M - AREIA EXTRAÍDA E BRITA PRODUZIDA</v>
      </c>
      <c r="C184" s="16" t="s">
        <v>139</v>
      </c>
      <c r="D184" s="105">
        <v>60423.62</v>
      </c>
      <c r="J184" s="59" t="s">
        <v>22524</v>
      </c>
    </row>
    <row r="185" spans="1:10" ht="67.5">
      <c r="A185" s="16" t="s">
        <v>22525</v>
      </c>
      <c r="B185" s="59" t="str">
        <f t="shared" si="2"/>
        <v>ARCO METÁLICO GALVANIZADO TIPO MP 152S - OVÓIDE - VÃO = 8,13 M E ALTURA = 8,01 M - ATERRO RODOVIÁRIO MÍNIMO = 0,90 M E MÁXIMO = 3,50 M - AREIA E BRITA COMERCIAIS</v>
      </c>
      <c r="C185" s="16" t="s">
        <v>139</v>
      </c>
      <c r="D185" s="105">
        <v>64692.05</v>
      </c>
      <c r="J185" s="59" t="s">
        <v>22526</v>
      </c>
    </row>
    <row r="186" spans="1:10" ht="67.5">
      <c r="A186" s="16" t="s">
        <v>22527</v>
      </c>
      <c r="B186" s="59" t="str">
        <f t="shared" si="2"/>
        <v>ARCO METÁLICO GALVANIZADO TIPO MP 152S - OVÓIDE - VÃO = 8,13 M E ALTURA = 8,01 M - ATERRO RODOVIÁRIO MÍNIMO = 0,90 M E MÁXIMO = 3,50 M - AREIA EXTRAÍDA E BRITA PRODUZIDA</v>
      </c>
      <c r="C186" s="16" t="s">
        <v>139</v>
      </c>
      <c r="D186" s="105">
        <v>64462.41</v>
      </c>
      <c r="J186" s="59" t="s">
        <v>22528</v>
      </c>
    </row>
    <row r="187" spans="1:10" ht="67.5">
      <c r="A187" s="16" t="s">
        <v>22529</v>
      </c>
      <c r="B187" s="59" t="str">
        <f t="shared" si="2"/>
        <v>ARCO METÁLICO GALVANIZADO TIPO MP 152S - OVÓIDE - VÃO = 8,36 M E ALTURA = 8,23 M - ATERRO RODOVIÁRIO MÍNIMO = 0,90 M E MÁXIMO = 4,30 M - AREIA E BRITA COMERCIAIS</v>
      </c>
      <c r="C187" s="16" t="s">
        <v>139</v>
      </c>
      <c r="D187" s="105">
        <v>66281.740000000005</v>
      </c>
      <c r="J187" s="59" t="s">
        <v>22530</v>
      </c>
    </row>
    <row r="188" spans="1:10" ht="67.5">
      <c r="A188" s="16" t="s">
        <v>22531</v>
      </c>
      <c r="B188" s="59" t="str">
        <f t="shared" si="2"/>
        <v>ARCO METÁLICO GALVANIZADO TIPO MP 152S - OVÓIDE - VÃO = 8,36 M E ALTURA = 8,23 M - ATERRO RODOVIÁRIO MÍNIMO = 0,90 M E MÁXIMO = 4,30 M - AREIA EXTRAÍDA E BRITA PRODUZIDA</v>
      </c>
      <c r="C188" s="16" t="s">
        <v>139</v>
      </c>
      <c r="D188" s="105">
        <v>66050.84</v>
      </c>
      <c r="J188" s="59" t="s">
        <v>22532</v>
      </c>
    </row>
    <row r="189" spans="1:10" ht="67.5">
      <c r="A189" s="16" t="s">
        <v>22533</v>
      </c>
      <c r="B189" s="59" t="str">
        <f t="shared" si="2"/>
        <v>ARCO METÁLICO GALVANIZADO TIPO MP 152S - OVÓIDE - VÃO = 8,56 M E ALTURA = 8,48 M - ATERRO RODOVIÁRIO MÍNIMO = 0,90 M E MÁXIMO = 5,30 M - AREIA E BRITA COMERCIAIS</v>
      </c>
      <c r="C189" s="16" t="s">
        <v>139</v>
      </c>
      <c r="D189" s="105">
        <v>67232.86</v>
      </c>
      <c r="J189" s="59" t="s">
        <v>22534</v>
      </c>
    </row>
    <row r="190" spans="1:10" ht="67.5">
      <c r="A190" s="16" t="s">
        <v>22535</v>
      </c>
      <c r="B190" s="59" t="str">
        <f t="shared" si="2"/>
        <v>ARCO METÁLICO GALVANIZADO TIPO MP 152S - OVÓIDE - VÃO = 8,56 M E ALTURA = 8,48 M - ATERRO RODOVIÁRIO MÍNIMO = 0,90 M E MÁXIMO = 5,30 M - AREIA EXTRAÍDA E BRITA PRODUZIDA</v>
      </c>
      <c r="C190" s="16" t="s">
        <v>139</v>
      </c>
      <c r="D190" s="105">
        <v>66991.7</v>
      </c>
      <c r="J190" s="59" t="s">
        <v>22536</v>
      </c>
    </row>
    <row r="191" spans="1:10" ht="67.5">
      <c r="A191" s="16" t="s">
        <v>22537</v>
      </c>
      <c r="B191" s="59" t="str">
        <f t="shared" si="2"/>
        <v>ARCO METÁLICO GALVANIZADO TIPO MP 152S - OVÓIDE - VÃO = 8,71 M E ALTURA = 9,32 M - ATERRO RODOVIÁRIO MÍNIMO = 0,90 M E MÁXIMO = 6,00 M - AREIA E BRITA COMERCIAIS</v>
      </c>
      <c r="C191" s="16" t="s">
        <v>139</v>
      </c>
      <c r="D191" s="105">
        <v>70640.53</v>
      </c>
      <c r="J191" s="59" t="s">
        <v>22538</v>
      </c>
    </row>
    <row r="192" spans="1:10" ht="67.5">
      <c r="A192" s="16" t="s">
        <v>22539</v>
      </c>
      <c r="B192" s="59" t="str">
        <f t="shared" si="2"/>
        <v>ARCO METÁLICO GALVANIZADO TIPO MP 152S - OVÓIDE - VÃO = 8,71 M E ALTURA = 9,32 M - ATERRO RODOVIÁRIO MÍNIMO = 0,90 M E MÁXIMO = 6,00 M - AREIA EXTRAÍDA E BRITA PRODUZIDA</v>
      </c>
      <c r="C192" s="16" t="s">
        <v>139</v>
      </c>
      <c r="D192" s="105">
        <v>70407.38</v>
      </c>
      <c r="J192" s="59" t="s">
        <v>22540</v>
      </c>
    </row>
    <row r="193" spans="1:10" ht="67.5">
      <c r="A193" s="16" t="s">
        <v>22541</v>
      </c>
      <c r="B193" s="59" t="str">
        <f t="shared" si="2"/>
        <v>ARCO METÁLICO GALVANIZADO TIPO MP 152S - OVÓIDE - VÃO = 9,15 M E ALTURA = 9,04 M - ATERRO RODOVIÁRIO MÍNIMO = 0,90 M E MÁXIMO = 4,70 M - AREIA E BRITA COMERCIAIS</v>
      </c>
      <c r="C193" s="16" t="s">
        <v>139</v>
      </c>
      <c r="D193" s="105">
        <v>71224.69</v>
      </c>
      <c r="J193" s="59" t="s">
        <v>22542</v>
      </c>
    </row>
    <row r="194" spans="1:10" ht="67.5">
      <c r="A194" s="16" t="s">
        <v>22543</v>
      </c>
      <c r="B194" s="59" t="str">
        <f t="shared" si="2"/>
        <v>ARCO METÁLICO GALVANIZADO TIPO MP 152S - OVÓIDE - VÃO = 9,15 M E ALTURA = 9,04 M - ATERRO RODOVIÁRIO MÍNIMO = 0,90 M E MÁXIMO = 4,70 M - AREIA EXTRAÍDA E BRITA PRODUZIDA</v>
      </c>
      <c r="C194" s="16" t="s">
        <v>139</v>
      </c>
      <c r="D194" s="105">
        <v>70967.17</v>
      </c>
      <c r="J194" s="59" t="s">
        <v>22544</v>
      </c>
    </row>
    <row r="195" spans="1:10" ht="67.5">
      <c r="A195" s="16" t="s">
        <v>22545</v>
      </c>
      <c r="B195" s="59" t="str">
        <f t="shared" ref="B195:B258" si="3">UPPER(J195)</f>
        <v>ARCO METÁLICO GALVANIZADO TIPO MP 152S - OVÓIDE - VÃO = 9,15 M E ALTURA = 9,50 M - ATERRO RODOVIÁRIO MÍNIMO = 0,90 M E MÁXIMO = 5,70 M - AREIA E BRITA COMERCIAIS</v>
      </c>
      <c r="C195" s="16" t="s">
        <v>139</v>
      </c>
      <c r="D195" s="105">
        <v>71858.8</v>
      </c>
      <c r="J195" s="59" t="s">
        <v>22546</v>
      </c>
    </row>
    <row r="196" spans="1:10" ht="67.5">
      <c r="A196" s="16" t="s">
        <v>22547</v>
      </c>
      <c r="B196" s="59" t="str">
        <f t="shared" si="3"/>
        <v>ARCO METÁLICO GALVANIZADO TIPO MP 152S - OVÓIDE - VÃO = 9,15 M E ALTURA = 9,50 M - ATERRO RODOVIÁRIO MÍNIMO = 0,90 M E MÁXIMO = 5,70 M - AREIA EXTRAÍDA E BRITA PRODUZIDA</v>
      </c>
      <c r="C196" s="16" t="s">
        <v>139</v>
      </c>
      <c r="D196" s="105">
        <v>71613.77</v>
      </c>
      <c r="J196" s="59" t="s">
        <v>22548</v>
      </c>
    </row>
    <row r="197" spans="1:10" ht="40.5">
      <c r="A197" s="16" t="s">
        <v>22549</v>
      </c>
      <c r="B197" s="59" t="str">
        <f t="shared" si="3"/>
        <v>ARGAMASSA DE SOLO-CIMENTO COM 10% DE CIMENTO E MATERIAL DE JAZIDA - PREPARO E INJEÇÃO EM TUNNEL LINER</v>
      </c>
      <c r="C197" s="16" t="s">
        <v>140</v>
      </c>
      <c r="D197" s="105">
        <v>234.35</v>
      </c>
      <c r="J197" s="59" t="s">
        <v>22550</v>
      </c>
    </row>
    <row r="198" spans="1:10" ht="40.5">
      <c r="A198" s="16" t="s">
        <v>22551</v>
      </c>
      <c r="B198" s="59" t="str">
        <f t="shared" si="3"/>
        <v>BUEIRO METÁLICO COM CHAPAS MÚLTIPLAS MP 100 COM REVESTIMENTO EM EPÓXI - D = 0,60 M - BRITA COMERCIAL</v>
      </c>
      <c r="C198" s="16" t="s">
        <v>139</v>
      </c>
      <c r="D198" s="105">
        <v>1342.31</v>
      </c>
      <c r="J198" s="59" t="s">
        <v>22552</v>
      </c>
    </row>
    <row r="199" spans="1:10" ht="40.5">
      <c r="A199" s="16" t="s">
        <v>22553</v>
      </c>
      <c r="B199" s="59" t="str">
        <f t="shared" si="3"/>
        <v>BUEIRO METÁLICO COM CHAPAS MÚLTIPLAS MP 100 COM REVESTIMENTO EM EPÓXI - D = 0,60 M - BRITA PRODUZIDA</v>
      </c>
      <c r="C199" s="16" t="s">
        <v>139</v>
      </c>
      <c r="D199" s="105">
        <v>1327.57</v>
      </c>
      <c r="J199" s="59" t="s">
        <v>22554</v>
      </c>
    </row>
    <row r="200" spans="1:10" ht="40.5">
      <c r="A200" s="16" t="s">
        <v>22555</v>
      </c>
      <c r="B200" s="59" t="str">
        <f t="shared" si="3"/>
        <v>BUEIRO METÁLICO COM CHAPAS MÚLTIPLAS MP 100 COM REVESTIMENTO EM EPÓXI - D = 0,70 M - BRITA COMERCIAL</v>
      </c>
      <c r="C200" s="16" t="s">
        <v>139</v>
      </c>
      <c r="D200" s="105">
        <v>1545.98</v>
      </c>
      <c r="J200" s="59" t="s">
        <v>22556</v>
      </c>
    </row>
    <row r="201" spans="1:10" ht="40.5">
      <c r="A201" s="16" t="s">
        <v>22557</v>
      </c>
      <c r="B201" s="59" t="str">
        <f t="shared" si="3"/>
        <v>BUEIRO METÁLICO COM CHAPAS MÚLTIPLAS MP 100 COM REVESTIMENTO EM EPÓXI - D = 0,70 M - BRITA PRODUZIDA</v>
      </c>
      <c r="C201" s="16" t="s">
        <v>139</v>
      </c>
      <c r="D201" s="105">
        <v>1530.32</v>
      </c>
      <c r="J201" s="59" t="s">
        <v>22558</v>
      </c>
    </row>
    <row r="202" spans="1:10" ht="40.5">
      <c r="A202" s="16" t="s">
        <v>22559</v>
      </c>
      <c r="B202" s="59" t="str">
        <f t="shared" si="3"/>
        <v>BUEIRO METÁLICO COM CHAPAS MÚLTIPLAS MP 100 COM REVESTIMENTO EM EPÓXI - D = 0,80 M - BRITA COMERCIAL</v>
      </c>
      <c r="C202" s="16" t="s">
        <v>139</v>
      </c>
      <c r="D202" s="105">
        <v>1749.68</v>
      </c>
      <c r="J202" s="59" t="s">
        <v>22560</v>
      </c>
    </row>
    <row r="203" spans="1:10" ht="40.5">
      <c r="A203" s="16" t="s">
        <v>22561</v>
      </c>
      <c r="B203" s="59" t="str">
        <f t="shared" si="3"/>
        <v>BUEIRO METÁLICO COM CHAPAS MÚLTIPLAS MP 100 COM REVESTIMENTO EM EPÓXI - D = 0,80 M - BRITA PRODUZIDA</v>
      </c>
      <c r="C203" s="16" t="s">
        <v>139</v>
      </c>
      <c r="D203" s="105">
        <v>1733.1</v>
      </c>
      <c r="J203" s="59" t="s">
        <v>22562</v>
      </c>
    </row>
    <row r="204" spans="1:10" ht="40.5">
      <c r="A204" s="16" t="s">
        <v>22563</v>
      </c>
      <c r="B204" s="59" t="str">
        <f t="shared" si="3"/>
        <v>BUEIRO METÁLICO COM CHAPAS MÚLTIPLAS MP 100 COM REVESTIMENTO EM EPÓXI - D = 0,90 M - BRITA COMERCIAL</v>
      </c>
      <c r="C204" s="16" t="s">
        <v>139</v>
      </c>
      <c r="D204" s="105">
        <v>1913.54</v>
      </c>
      <c r="J204" s="59" t="s">
        <v>22564</v>
      </c>
    </row>
    <row r="205" spans="1:10" ht="40.5">
      <c r="A205" s="16" t="s">
        <v>22565</v>
      </c>
      <c r="B205" s="59" t="str">
        <f t="shared" si="3"/>
        <v>BUEIRO METÁLICO COM CHAPAS MÚLTIPLAS MP 100 COM REVESTIMENTO EM EPÓXI - D = 0,90 M - BRITA PRODUZIDA</v>
      </c>
      <c r="C205" s="16" t="s">
        <v>139</v>
      </c>
      <c r="D205" s="105">
        <v>1896.03</v>
      </c>
      <c r="J205" s="59" t="s">
        <v>22566</v>
      </c>
    </row>
    <row r="206" spans="1:10" ht="40.5">
      <c r="A206" s="16" t="s">
        <v>22567</v>
      </c>
      <c r="B206" s="59" t="str">
        <f t="shared" si="3"/>
        <v>BUEIRO METÁLICO COM CHAPAS MÚLTIPLAS MP 100 COM REVESTIMENTO EM EPÓXI - D = 1,00 M - BRITA COMERCIAL</v>
      </c>
      <c r="C206" s="16" t="s">
        <v>139</v>
      </c>
      <c r="D206" s="105">
        <v>2116.88</v>
      </c>
      <c r="J206" s="59" t="s">
        <v>22568</v>
      </c>
    </row>
    <row r="207" spans="1:10" ht="40.5">
      <c r="A207" s="16" t="s">
        <v>22569</v>
      </c>
      <c r="B207" s="59" t="str">
        <f t="shared" si="3"/>
        <v>BUEIRO METÁLICO COM CHAPAS MÚLTIPLAS MP 100 COM REVESTIMENTO EM EPÓXI - D = 1,00 M - BRITA PRODUZIDA</v>
      </c>
      <c r="C207" s="16" t="s">
        <v>139</v>
      </c>
      <c r="D207" s="105">
        <v>2098.46</v>
      </c>
      <c r="J207" s="59" t="s">
        <v>22570</v>
      </c>
    </row>
    <row r="208" spans="1:10" ht="40.5">
      <c r="A208" s="16" t="s">
        <v>22571</v>
      </c>
      <c r="B208" s="59" t="str">
        <f t="shared" si="3"/>
        <v>BUEIRO METÁLICO COM CHAPAS MÚLTIPLAS MP 100 COM REVESTIMENTO EM EPÓXI - D = 1,10 M - BRITA COMERCIAL</v>
      </c>
      <c r="C208" s="16" t="s">
        <v>139</v>
      </c>
      <c r="D208" s="105">
        <v>2400.64</v>
      </c>
      <c r="J208" s="59" t="s">
        <v>22572</v>
      </c>
    </row>
    <row r="209" spans="1:10" ht="40.5">
      <c r="A209" s="16" t="s">
        <v>22573</v>
      </c>
      <c r="B209" s="59" t="str">
        <f t="shared" si="3"/>
        <v>BUEIRO METÁLICO COM CHAPAS MÚLTIPLAS MP 100 COM REVESTIMENTO EM EPÓXI - D = 1,10 M - BRITA PRODUZIDA</v>
      </c>
      <c r="C209" s="16" t="s">
        <v>139</v>
      </c>
      <c r="D209" s="105">
        <v>2381.29</v>
      </c>
      <c r="J209" s="59" t="s">
        <v>22574</v>
      </c>
    </row>
    <row r="210" spans="1:10" ht="40.5">
      <c r="A210" s="16" t="s">
        <v>22575</v>
      </c>
      <c r="B210" s="59" t="str">
        <f t="shared" si="3"/>
        <v>BUEIRO METÁLICO COM CHAPAS MÚLTIPLAS MP 100 COM REVESTIMENTO EM EPÓXI - D = 1,20 M - BRITA COMERCIAL</v>
      </c>
      <c r="C210" s="16" t="s">
        <v>139</v>
      </c>
      <c r="D210" s="105">
        <v>2564.4499999999998</v>
      </c>
      <c r="J210" s="59" t="s">
        <v>22576</v>
      </c>
    </row>
    <row r="211" spans="1:10" ht="40.5">
      <c r="A211" s="16" t="s">
        <v>22577</v>
      </c>
      <c r="B211" s="59" t="str">
        <f t="shared" si="3"/>
        <v>BUEIRO METÁLICO COM CHAPAS MÚLTIPLAS MP 100 COM REVESTIMENTO EM EPÓXI - D = 1,20 M - BRITA PRODUZIDA</v>
      </c>
      <c r="C211" s="16" t="s">
        <v>139</v>
      </c>
      <c r="D211" s="105">
        <v>2544.19</v>
      </c>
      <c r="J211" s="59" t="s">
        <v>22578</v>
      </c>
    </row>
    <row r="212" spans="1:10" ht="40.5">
      <c r="A212" s="16" t="s">
        <v>22579</v>
      </c>
      <c r="B212" s="59" t="str">
        <f t="shared" si="3"/>
        <v>BUEIRO METÁLICO COM CHAPAS MÚLTIPLAS MP 100 COM REVESTIMENTO EM EPÓXI - D = 1,30 M - BRITA COMERCIAL</v>
      </c>
      <c r="C212" s="16" t="s">
        <v>139</v>
      </c>
      <c r="D212" s="105">
        <v>2794.43</v>
      </c>
      <c r="J212" s="59" t="s">
        <v>22580</v>
      </c>
    </row>
    <row r="213" spans="1:10" ht="40.5">
      <c r="A213" s="16" t="s">
        <v>22581</v>
      </c>
      <c r="B213" s="59" t="str">
        <f t="shared" si="3"/>
        <v>BUEIRO METÁLICO COM CHAPAS MÚLTIPLAS MP 100 COM REVESTIMENTO EM EPÓXI - D = 1,30 M - BRITA PRODUZIDA</v>
      </c>
      <c r="C213" s="16" t="s">
        <v>139</v>
      </c>
      <c r="D213" s="105">
        <v>2762.65</v>
      </c>
      <c r="J213" s="59" t="s">
        <v>22582</v>
      </c>
    </row>
    <row r="214" spans="1:10" ht="40.5">
      <c r="A214" s="16" t="s">
        <v>22583</v>
      </c>
      <c r="B214" s="59" t="str">
        <f t="shared" si="3"/>
        <v>BUEIRO METÁLICO COM CHAPAS MÚLTIPLAS MP 100 COM REVESTIMENTO EM EPÓXI - D = 1,40 M - BRITA COMERCIAL</v>
      </c>
      <c r="C214" s="16" t="s">
        <v>139</v>
      </c>
      <c r="D214" s="105">
        <v>2959.16</v>
      </c>
      <c r="J214" s="59" t="s">
        <v>22584</v>
      </c>
    </row>
    <row r="215" spans="1:10" ht="40.5">
      <c r="A215" s="16" t="s">
        <v>22585</v>
      </c>
      <c r="B215" s="59" t="str">
        <f t="shared" si="3"/>
        <v>BUEIRO METÁLICO COM CHAPAS MÚLTIPLAS MP 100 COM REVESTIMENTO EM EPÓXI - D = 1,40 M - BRITA PRODUZIDA</v>
      </c>
      <c r="C215" s="16" t="s">
        <v>139</v>
      </c>
      <c r="D215" s="105">
        <v>2926</v>
      </c>
      <c r="J215" s="59" t="s">
        <v>22586</v>
      </c>
    </row>
    <row r="216" spans="1:10" ht="40.5">
      <c r="A216" s="16" t="s">
        <v>22587</v>
      </c>
      <c r="B216" s="59" t="str">
        <f t="shared" si="3"/>
        <v>BUEIRO METÁLICO COM CHAPAS MÚLTIPLAS MP 100 COM REVESTIMENTO EM EPÓXI - D = 1,50 M - BRITA COMERCIAL</v>
      </c>
      <c r="C216" s="16" t="s">
        <v>139</v>
      </c>
      <c r="D216" s="105">
        <v>3169.27</v>
      </c>
      <c r="J216" s="59" t="s">
        <v>22588</v>
      </c>
    </row>
    <row r="217" spans="1:10" ht="40.5">
      <c r="A217" s="16" t="s">
        <v>22589</v>
      </c>
      <c r="B217" s="59" t="str">
        <f t="shared" si="3"/>
        <v>BUEIRO METÁLICO COM CHAPAS MÚLTIPLAS MP 100 COM REVESTIMENTO EM EPÓXI - D = 1,50 M - BRITA PRODUZIDA</v>
      </c>
      <c r="C217" s="16" t="s">
        <v>139</v>
      </c>
      <c r="D217" s="105">
        <v>3134.73</v>
      </c>
      <c r="J217" s="59" t="s">
        <v>22590</v>
      </c>
    </row>
    <row r="218" spans="1:10" ht="40.5">
      <c r="A218" s="16" t="s">
        <v>22591</v>
      </c>
      <c r="B218" s="59" t="str">
        <f t="shared" si="3"/>
        <v>BUEIRO METÁLICO COM CHAPAS MÚLTIPLAS MP 100 COM REVESTIMENTO EM EPÓXI - D = 1,60 M - BRITA COMERCIAL</v>
      </c>
      <c r="C218" s="16" t="s">
        <v>139</v>
      </c>
      <c r="D218" s="105">
        <v>3380.11</v>
      </c>
      <c r="J218" s="59" t="s">
        <v>22592</v>
      </c>
    </row>
    <row r="219" spans="1:10" ht="40.5">
      <c r="A219" s="16" t="s">
        <v>22593</v>
      </c>
      <c r="B219" s="59" t="str">
        <f t="shared" si="3"/>
        <v>BUEIRO METÁLICO COM CHAPAS MÚLTIPLAS MP 100 COM REVESTIMENTO EM EPÓXI - D = 1,60 M - BRITA PRODUZIDA</v>
      </c>
      <c r="C219" s="16" t="s">
        <v>139</v>
      </c>
      <c r="D219" s="105">
        <v>3344.18</v>
      </c>
      <c r="J219" s="59" t="s">
        <v>22594</v>
      </c>
    </row>
    <row r="220" spans="1:10" ht="40.5">
      <c r="A220" s="16" t="s">
        <v>22595</v>
      </c>
      <c r="B220" s="59" t="str">
        <f t="shared" si="3"/>
        <v>BUEIRO METÁLICO COM CHAPAS MÚLTIPLAS MP 100 COM REVESTIMENTO EM EPÓXI - D = 1,70 M - BRITA COMERCIAL</v>
      </c>
      <c r="C220" s="16" t="s">
        <v>139</v>
      </c>
      <c r="D220" s="105">
        <v>3552.27</v>
      </c>
      <c r="J220" s="59" t="s">
        <v>22596</v>
      </c>
    </row>
    <row r="221" spans="1:10" ht="40.5">
      <c r="A221" s="16" t="s">
        <v>22597</v>
      </c>
      <c r="B221" s="59" t="str">
        <f t="shared" si="3"/>
        <v>BUEIRO METÁLICO COM CHAPAS MÚLTIPLAS MP 100 COM REVESTIMENTO EM EPÓXI - D = 1,70 M - BRITA PRODUZIDA</v>
      </c>
      <c r="C221" s="16" t="s">
        <v>139</v>
      </c>
      <c r="D221" s="105">
        <v>3514.96</v>
      </c>
      <c r="J221" s="59" t="s">
        <v>22598</v>
      </c>
    </row>
    <row r="222" spans="1:10" ht="40.5">
      <c r="A222" s="16" t="s">
        <v>22599</v>
      </c>
      <c r="B222" s="59" t="str">
        <f t="shared" si="3"/>
        <v>BUEIRO METÁLICO COM CHAPAS MÚLTIPLAS MP 100 COM REVESTIMENTO EM EPÓXI - D = 1,80 M - BRITA COMERCIAL</v>
      </c>
      <c r="C222" s="16" t="s">
        <v>139</v>
      </c>
      <c r="D222" s="105">
        <v>3930.59</v>
      </c>
      <c r="J222" s="59" t="s">
        <v>22600</v>
      </c>
    </row>
    <row r="223" spans="1:10" ht="40.5">
      <c r="A223" s="16" t="s">
        <v>22601</v>
      </c>
      <c r="B223" s="59" t="str">
        <f t="shared" si="3"/>
        <v>BUEIRO METÁLICO COM CHAPAS MÚLTIPLAS MP 100 COM REVESTIMENTO EM EPÓXI - D = 1,80 M - BRITA PRODUZIDA</v>
      </c>
      <c r="C223" s="16" t="s">
        <v>139</v>
      </c>
      <c r="D223" s="105">
        <v>3891.9</v>
      </c>
      <c r="J223" s="59" t="s">
        <v>22602</v>
      </c>
    </row>
    <row r="224" spans="1:10" ht="40.5">
      <c r="A224" s="16" t="s">
        <v>22603</v>
      </c>
      <c r="B224" s="59" t="str">
        <f t="shared" si="3"/>
        <v>BUEIRO METÁLICO COM CHAPAS MÚLTIPLAS MP 100 COM REVESTIMENTO EM EPÓXI - D = 1,90 M - BRITA COMERCIAL</v>
      </c>
      <c r="C224" s="16" t="s">
        <v>139</v>
      </c>
      <c r="D224" s="105">
        <v>4635.9399999999996</v>
      </c>
      <c r="J224" s="59" t="s">
        <v>22604</v>
      </c>
    </row>
    <row r="225" spans="1:10" ht="40.5">
      <c r="A225" s="16" t="s">
        <v>22605</v>
      </c>
      <c r="B225" s="59" t="str">
        <f t="shared" si="3"/>
        <v>BUEIRO METÁLICO COM CHAPAS MÚLTIPLAS MP 100 COM REVESTIMENTO EM EPÓXI - D = 1,90 M - BRITA PRODUZIDA</v>
      </c>
      <c r="C225" s="16" t="s">
        <v>139</v>
      </c>
      <c r="D225" s="105">
        <v>4595.87</v>
      </c>
      <c r="J225" s="59" t="s">
        <v>22606</v>
      </c>
    </row>
    <row r="226" spans="1:10" ht="40.5">
      <c r="A226" s="16" t="s">
        <v>22607</v>
      </c>
      <c r="B226" s="59" t="str">
        <f t="shared" si="3"/>
        <v>BUEIRO METÁLICO COM CHAPAS MÚLTIPLAS MP 100 COM REVESTIMENTO EM EPÓXI - D = 2,00 M - BRITA COMERCIAL</v>
      </c>
      <c r="C226" s="16" t="s">
        <v>139</v>
      </c>
      <c r="D226" s="105">
        <v>4858.95</v>
      </c>
      <c r="J226" s="59" t="s">
        <v>22608</v>
      </c>
    </row>
    <row r="227" spans="1:10" ht="40.5">
      <c r="A227" s="16" t="s">
        <v>22609</v>
      </c>
      <c r="B227" s="59" t="str">
        <f t="shared" si="3"/>
        <v>BUEIRO METÁLICO COM CHAPAS MÚLTIPLAS MP 100 COM REVESTIMENTO EM EPÓXI - D = 2,00 M - BRITA PRODUZIDA</v>
      </c>
      <c r="C227" s="16" t="s">
        <v>139</v>
      </c>
      <c r="D227" s="105">
        <v>4817.5</v>
      </c>
      <c r="J227" s="59" t="s">
        <v>22610</v>
      </c>
    </row>
    <row r="228" spans="1:10" ht="40.5">
      <c r="A228" s="16" t="s">
        <v>22611</v>
      </c>
      <c r="B228" s="59" t="str">
        <f t="shared" si="3"/>
        <v>BUEIRO METÁLICO COM CHAPAS MÚLTIPLAS MP 100 COM REVESTIMENTO EM EPÓXI - D = 2,10 M - BRITA COMERCIAL</v>
      </c>
      <c r="C228" s="16" t="s">
        <v>139</v>
      </c>
      <c r="D228" s="105">
        <v>5218.1499999999996</v>
      </c>
      <c r="J228" s="59" t="s">
        <v>22612</v>
      </c>
    </row>
    <row r="229" spans="1:10" ht="40.5">
      <c r="A229" s="16" t="s">
        <v>22613</v>
      </c>
      <c r="B229" s="59" t="str">
        <f t="shared" si="3"/>
        <v>BUEIRO METÁLICO COM CHAPAS MÚLTIPLAS MP 100 COM REVESTIMENTO EM EPÓXI - D = 2,10 M - BRITA PRODUZIDA</v>
      </c>
      <c r="C229" s="16" t="s">
        <v>139</v>
      </c>
      <c r="D229" s="105">
        <v>5175.3100000000004</v>
      </c>
      <c r="J229" s="59" t="s">
        <v>22614</v>
      </c>
    </row>
    <row r="230" spans="1:10" ht="40.5">
      <c r="A230" s="16" t="s">
        <v>22615</v>
      </c>
      <c r="B230" s="59" t="str">
        <f t="shared" si="3"/>
        <v>BUEIRO METÁLICO COM CHAPAS MÚLTIPLAS MP 100 COM REVESTIMENTO EM EPÓXI - D = 2,20 M - BRITA COMERCIAL</v>
      </c>
      <c r="C230" s="16" t="s">
        <v>139</v>
      </c>
      <c r="D230" s="105">
        <v>5391.43</v>
      </c>
      <c r="J230" s="59" t="s">
        <v>22616</v>
      </c>
    </row>
    <row r="231" spans="1:10" ht="40.5">
      <c r="A231" s="16" t="s">
        <v>22617</v>
      </c>
      <c r="B231" s="59" t="str">
        <f t="shared" si="3"/>
        <v>BUEIRO METÁLICO COM CHAPAS MÚLTIPLAS MP 100 COM REVESTIMENTO EM EPÓXI - D = 2,20 M - BRITA PRODUZIDA</v>
      </c>
      <c r="C231" s="16" t="s">
        <v>139</v>
      </c>
      <c r="D231" s="105">
        <v>5347.21</v>
      </c>
      <c r="J231" s="59" t="s">
        <v>22618</v>
      </c>
    </row>
    <row r="232" spans="1:10" ht="40.5">
      <c r="A232" s="16" t="s">
        <v>22619</v>
      </c>
      <c r="B232" s="59" t="str">
        <f t="shared" si="3"/>
        <v>BUEIRO METÁLICO COM CHAPAS MÚLTIPLAS MP 100 COM REVESTIMENTO EM EPÓXI - D = 2,30 M - BRITA COMERCIAL</v>
      </c>
      <c r="C232" s="16" t="s">
        <v>139</v>
      </c>
      <c r="D232" s="105">
        <v>5673.52</v>
      </c>
      <c r="J232" s="59" t="s">
        <v>22620</v>
      </c>
    </row>
    <row r="233" spans="1:10" ht="40.5">
      <c r="A233" s="16" t="s">
        <v>22621</v>
      </c>
      <c r="B233" s="59" t="str">
        <f t="shared" si="3"/>
        <v>BUEIRO METÁLICO COM CHAPAS MÚLTIPLAS MP 100 COM REVESTIMENTO EM EPÓXI - D = 2,30 M - BRITA PRODUZIDA</v>
      </c>
      <c r="C233" s="16" t="s">
        <v>139</v>
      </c>
      <c r="D233" s="105">
        <v>5627.92</v>
      </c>
      <c r="J233" s="59" t="s">
        <v>22622</v>
      </c>
    </row>
    <row r="234" spans="1:10" ht="40.5">
      <c r="A234" s="16" t="s">
        <v>22623</v>
      </c>
      <c r="B234" s="59" t="str">
        <f t="shared" si="3"/>
        <v>BUEIRO METÁLICO COM CHAPAS MÚLTIPLAS MP 100 COM REVESTIMENTO EM EPÓXI - D = 2,40 M - BRITA COMERCIAL</v>
      </c>
      <c r="C234" s="16" t="s">
        <v>139</v>
      </c>
      <c r="D234" s="105">
        <v>7618.43</v>
      </c>
      <c r="J234" s="59" t="s">
        <v>22624</v>
      </c>
    </row>
    <row r="235" spans="1:10" ht="40.5">
      <c r="A235" s="16" t="s">
        <v>22625</v>
      </c>
      <c r="B235" s="59" t="str">
        <f t="shared" si="3"/>
        <v>BUEIRO METÁLICO COM CHAPAS MÚLTIPLAS MP 100 COM REVESTIMENTO EM EPÓXI - D = 2,40 M - BRITA PRODUZIDA</v>
      </c>
      <c r="C235" s="16" t="s">
        <v>139</v>
      </c>
      <c r="D235" s="105">
        <v>7571.45</v>
      </c>
      <c r="J235" s="59" t="s">
        <v>22626</v>
      </c>
    </row>
    <row r="236" spans="1:10" ht="40.5">
      <c r="A236" s="16" t="s">
        <v>22627</v>
      </c>
      <c r="B236" s="59" t="str">
        <f t="shared" si="3"/>
        <v>BUEIRO METÁLICO COM CHAPAS MÚLTIPLAS MP 100 COM REVESTIMENTO EM EPÓXI - D = 2,50 M - BRITA COMERCIAL</v>
      </c>
      <c r="C236" s="16" t="s">
        <v>139</v>
      </c>
      <c r="D236" s="105">
        <v>9597.7000000000007</v>
      </c>
      <c r="J236" s="59" t="s">
        <v>22628</v>
      </c>
    </row>
    <row r="237" spans="1:10" ht="40.5">
      <c r="A237" s="16" t="s">
        <v>22629</v>
      </c>
      <c r="B237" s="59" t="str">
        <f t="shared" si="3"/>
        <v>BUEIRO METÁLICO COM CHAPAS MÚLTIPLAS MP 100 COM REVESTIMENTO EM EPÓXI - D = 2,50 M - BRITA PRODUZIDA</v>
      </c>
      <c r="C237" s="16" t="s">
        <v>139</v>
      </c>
      <c r="D237" s="105">
        <v>9549.34</v>
      </c>
      <c r="J237" s="59" t="s">
        <v>22630</v>
      </c>
    </row>
    <row r="238" spans="1:10" ht="40.5">
      <c r="A238" s="16" t="s">
        <v>22631</v>
      </c>
      <c r="B238" s="59" t="str">
        <f t="shared" si="3"/>
        <v>BUEIRO METÁLICO COM CHAPAS MÚLTIPLAS MP 100 COM REVESTIMENTO EM EPÓXI - D = 2,60 M - BRITA COMERCIAL</v>
      </c>
      <c r="C238" s="16" t="s">
        <v>139</v>
      </c>
      <c r="D238" s="105">
        <v>10245.4</v>
      </c>
      <c r="J238" s="59" t="s">
        <v>22632</v>
      </c>
    </row>
    <row r="239" spans="1:10" ht="40.5">
      <c r="A239" s="16" t="s">
        <v>22633</v>
      </c>
      <c r="B239" s="59" t="str">
        <f t="shared" si="3"/>
        <v>BUEIRO METÁLICO COM CHAPAS MÚLTIPLAS MP 100 COM REVESTIMENTO EM EPÓXI - D = 2,60 M - BRITA PRODUZIDA</v>
      </c>
      <c r="C239" s="16" t="s">
        <v>139</v>
      </c>
      <c r="D239" s="105">
        <v>10195.65</v>
      </c>
      <c r="J239" s="59" t="s">
        <v>22634</v>
      </c>
    </row>
    <row r="240" spans="1:10" ht="40.5">
      <c r="A240" s="16" t="s">
        <v>22635</v>
      </c>
      <c r="B240" s="59" t="str">
        <f t="shared" si="3"/>
        <v>BUEIRO METÁLICO COM CHAPAS MÚLTIPLAS MP 100 COM REVESTIMENTO EM EPÓXI - D = 2,70 M - BRITA COMERCIAL</v>
      </c>
      <c r="C240" s="16" t="s">
        <v>139</v>
      </c>
      <c r="D240" s="105">
        <v>10618.82</v>
      </c>
      <c r="J240" s="59" t="s">
        <v>22636</v>
      </c>
    </row>
    <row r="241" spans="1:10" ht="40.5">
      <c r="A241" s="16" t="s">
        <v>22637</v>
      </c>
      <c r="B241" s="59" t="str">
        <f t="shared" si="3"/>
        <v>BUEIRO METÁLICO COM CHAPAS MÚLTIPLAS MP 100 COM REVESTIMENTO EM EPÓXI - D = 2,70 M - BRITA PRODUZIDA</v>
      </c>
      <c r="C241" s="16" t="s">
        <v>139</v>
      </c>
      <c r="D241" s="105">
        <v>10567.7</v>
      </c>
      <c r="J241" s="59" t="s">
        <v>22638</v>
      </c>
    </row>
    <row r="242" spans="1:10" ht="40.5">
      <c r="A242" s="16" t="s">
        <v>22639</v>
      </c>
      <c r="B242" s="59" t="str">
        <f t="shared" si="3"/>
        <v>BUEIRO METÁLICO COM CHAPAS MÚLTIPLAS MP 100 COM REVESTIMENTO EM EPÓXI - D = 2,80 M - BRITA COMERCIAL</v>
      </c>
      <c r="C242" s="16" t="s">
        <v>139</v>
      </c>
      <c r="D242" s="105">
        <v>11307.47</v>
      </c>
      <c r="J242" s="59" t="s">
        <v>22640</v>
      </c>
    </row>
    <row r="243" spans="1:10" ht="40.5">
      <c r="A243" s="16" t="s">
        <v>22641</v>
      </c>
      <c r="B243" s="59" t="str">
        <f t="shared" si="3"/>
        <v>BUEIRO METÁLICO COM CHAPAS MÚLTIPLAS MP 100 COM REVESTIMENTO EM EPÓXI - D = 2,80 M - BRITA PRODUZIDA</v>
      </c>
      <c r="C243" s="16" t="s">
        <v>139</v>
      </c>
      <c r="D243" s="105">
        <v>11254.96</v>
      </c>
      <c r="J243" s="59" t="s">
        <v>22642</v>
      </c>
    </row>
    <row r="244" spans="1:10" ht="40.5">
      <c r="A244" s="16" t="s">
        <v>22643</v>
      </c>
      <c r="B244" s="59" t="str">
        <f t="shared" si="3"/>
        <v>BUEIRO METÁLICO COM CHAPAS MÚLTIPLAS MP 100 GALVANIZADAS - D = 0,60 M - BRITA COMERCIAL</v>
      </c>
      <c r="C244" s="16" t="s">
        <v>139</v>
      </c>
      <c r="D244" s="105">
        <v>1277.23</v>
      </c>
      <c r="J244" s="59" t="s">
        <v>22644</v>
      </c>
    </row>
    <row r="245" spans="1:10" ht="40.5">
      <c r="A245" s="16" t="s">
        <v>22645</v>
      </c>
      <c r="B245" s="59" t="str">
        <f t="shared" si="3"/>
        <v>BUEIRO METÁLICO COM CHAPAS MÚLTIPLAS MP 100 GALVANIZADAS - D = 0,60 M - BRITA PRODUZIDA</v>
      </c>
      <c r="C245" s="16" t="s">
        <v>139</v>
      </c>
      <c r="D245" s="105">
        <v>1262.49</v>
      </c>
      <c r="J245" s="59" t="s">
        <v>22646</v>
      </c>
    </row>
    <row r="246" spans="1:10" ht="40.5">
      <c r="A246" s="16" t="s">
        <v>22647</v>
      </c>
      <c r="B246" s="59" t="str">
        <f t="shared" si="3"/>
        <v>BUEIRO METÁLICO COM CHAPAS MÚLTIPLAS MP 100 GALVANIZADAS - D = 0,70 M - BRITA COMERCIAL</v>
      </c>
      <c r="C246" s="16" t="s">
        <v>139</v>
      </c>
      <c r="D246" s="105">
        <v>1470.73</v>
      </c>
      <c r="J246" s="59" t="s">
        <v>22648</v>
      </c>
    </row>
    <row r="247" spans="1:10" ht="40.5">
      <c r="A247" s="16" t="s">
        <v>22649</v>
      </c>
      <c r="B247" s="59" t="str">
        <f t="shared" si="3"/>
        <v>BUEIRO METÁLICO COM CHAPAS MÚLTIPLAS MP 100 GALVANIZADAS - D = 0,70 M - BRITA PRODUZIDA</v>
      </c>
      <c r="C247" s="16" t="s">
        <v>139</v>
      </c>
      <c r="D247" s="105">
        <v>1455.07</v>
      </c>
      <c r="J247" s="59" t="s">
        <v>22650</v>
      </c>
    </row>
    <row r="248" spans="1:10" ht="40.5">
      <c r="A248" s="16" t="s">
        <v>22651</v>
      </c>
      <c r="B248" s="59" t="str">
        <f t="shared" si="3"/>
        <v>BUEIRO METÁLICO COM CHAPAS MÚLTIPLAS MP 100 GALVANIZADAS - D = 0,80 M - BRITA COMERCIAL</v>
      </c>
      <c r="C248" s="16" t="s">
        <v>139</v>
      </c>
      <c r="D248" s="105">
        <v>1664.26</v>
      </c>
      <c r="J248" s="59" t="s">
        <v>22652</v>
      </c>
    </row>
    <row r="249" spans="1:10" ht="40.5">
      <c r="A249" s="16" t="s">
        <v>22653</v>
      </c>
      <c r="B249" s="59" t="str">
        <f t="shared" si="3"/>
        <v>BUEIRO METÁLICO COM CHAPAS MÚLTIPLAS MP 100 GALVANIZADAS - D = 0,80 M - BRITA PRODUZIDA</v>
      </c>
      <c r="C249" s="16" t="s">
        <v>139</v>
      </c>
      <c r="D249" s="105">
        <v>1647.68</v>
      </c>
      <c r="J249" s="59" t="s">
        <v>22654</v>
      </c>
    </row>
    <row r="250" spans="1:10" ht="40.5">
      <c r="A250" s="16" t="s">
        <v>22655</v>
      </c>
      <c r="B250" s="59" t="str">
        <f t="shared" si="3"/>
        <v>BUEIRO METÁLICO COM CHAPAS MÚLTIPLAS MP 100 GALVANIZADAS - D = 0,90 M - BRITA COMERCIAL</v>
      </c>
      <c r="C250" s="16" t="s">
        <v>139</v>
      </c>
      <c r="D250" s="105">
        <v>1819.99</v>
      </c>
      <c r="J250" s="59" t="s">
        <v>22656</v>
      </c>
    </row>
    <row r="251" spans="1:10" ht="40.5">
      <c r="A251" s="16" t="s">
        <v>22657</v>
      </c>
      <c r="B251" s="59" t="str">
        <f t="shared" si="3"/>
        <v>BUEIRO METÁLICO COM CHAPAS MÚLTIPLAS MP 100 GALVANIZADAS - D = 0,90 M - BRITA PRODUZIDA</v>
      </c>
      <c r="C251" s="16" t="s">
        <v>139</v>
      </c>
      <c r="D251" s="105">
        <v>1802.48</v>
      </c>
      <c r="J251" s="59" t="s">
        <v>22658</v>
      </c>
    </row>
    <row r="252" spans="1:10" ht="40.5">
      <c r="A252" s="16" t="s">
        <v>22659</v>
      </c>
      <c r="B252" s="59" t="str">
        <f t="shared" si="3"/>
        <v>BUEIRO METÁLICO COM CHAPAS MÚLTIPLAS MP 100 GALVANIZADAS - D = 1,00 M - BRITA COMERCIAL</v>
      </c>
      <c r="C252" s="16" t="s">
        <v>139</v>
      </c>
      <c r="D252" s="105">
        <v>2013.45</v>
      </c>
      <c r="J252" s="59" t="s">
        <v>22660</v>
      </c>
    </row>
    <row r="253" spans="1:10" ht="40.5">
      <c r="A253" s="16" t="s">
        <v>22661</v>
      </c>
      <c r="B253" s="59" t="str">
        <f t="shared" si="3"/>
        <v>BUEIRO METÁLICO COM CHAPAS MÚLTIPLAS MP 100 GALVANIZADAS - D = 1,00 M - BRITA PRODUZIDA</v>
      </c>
      <c r="C253" s="16" t="s">
        <v>139</v>
      </c>
      <c r="D253" s="105">
        <v>1995.03</v>
      </c>
      <c r="J253" s="59" t="s">
        <v>22662</v>
      </c>
    </row>
    <row r="254" spans="1:10" ht="40.5">
      <c r="A254" s="16" t="s">
        <v>22663</v>
      </c>
      <c r="B254" s="59" t="str">
        <f t="shared" si="3"/>
        <v>BUEIRO METÁLICO COM CHAPAS MÚLTIPLAS MP 100 GALVANIZADAS - D = 1,10 M - BRITA COMERCIAL</v>
      </c>
      <c r="C254" s="16" t="s">
        <v>139</v>
      </c>
      <c r="D254" s="105">
        <v>2282.67</v>
      </c>
      <c r="J254" s="59" t="s">
        <v>22664</v>
      </c>
    </row>
    <row r="255" spans="1:10" ht="40.5">
      <c r="A255" s="16" t="s">
        <v>22665</v>
      </c>
      <c r="B255" s="59" t="str">
        <f t="shared" si="3"/>
        <v>BUEIRO METÁLICO COM CHAPAS MÚLTIPLAS MP 100 GALVANIZADAS - D = 1,10 M - BRITA PRODUZIDA</v>
      </c>
      <c r="C255" s="16" t="s">
        <v>139</v>
      </c>
      <c r="D255" s="105">
        <v>2263.33</v>
      </c>
      <c r="J255" s="59" t="s">
        <v>22666</v>
      </c>
    </row>
    <row r="256" spans="1:10" ht="40.5">
      <c r="A256" s="16" t="s">
        <v>22667</v>
      </c>
      <c r="B256" s="59" t="str">
        <f t="shared" si="3"/>
        <v>BUEIRO METÁLICO COM CHAPAS MÚLTIPLAS MP 100 GALVANIZADAS - D = 1,20 M - BRITA COMERCIAL</v>
      </c>
      <c r="C256" s="16" t="s">
        <v>139</v>
      </c>
      <c r="D256" s="105">
        <v>2438.36</v>
      </c>
      <c r="J256" s="59" t="s">
        <v>22668</v>
      </c>
    </row>
    <row r="257" spans="1:10" ht="40.5">
      <c r="A257" s="16" t="s">
        <v>22669</v>
      </c>
      <c r="B257" s="59" t="str">
        <f t="shared" si="3"/>
        <v>BUEIRO METÁLICO COM CHAPAS MÚLTIPLAS MP 100 GALVANIZADAS - D = 1,20 M - BRITA PRODUZIDA</v>
      </c>
      <c r="C257" s="16" t="s">
        <v>139</v>
      </c>
      <c r="D257" s="105">
        <v>2418.09</v>
      </c>
      <c r="J257" s="59" t="s">
        <v>22670</v>
      </c>
    </row>
    <row r="258" spans="1:10" ht="40.5">
      <c r="A258" s="16" t="s">
        <v>22671</v>
      </c>
      <c r="B258" s="59" t="str">
        <f t="shared" si="3"/>
        <v>BUEIRO METÁLICO COM CHAPAS MÚLTIPLAS MP 100 GALVANIZADAS - D = 1,30 M - BRITA COMERCIAL</v>
      </c>
      <c r="C258" s="16" t="s">
        <v>139</v>
      </c>
      <c r="D258" s="105">
        <v>2658.17</v>
      </c>
      <c r="J258" s="59" t="s">
        <v>22672</v>
      </c>
    </row>
    <row r="259" spans="1:10" ht="40.5">
      <c r="A259" s="16" t="s">
        <v>22673</v>
      </c>
      <c r="B259" s="59" t="str">
        <f t="shared" ref="B259:B322" si="4">UPPER(J259)</f>
        <v>BUEIRO METÁLICO COM CHAPAS MÚLTIPLAS MP 100 GALVANIZADAS - D = 1,30 M - BRITA PRODUZIDA</v>
      </c>
      <c r="C259" s="16" t="s">
        <v>139</v>
      </c>
      <c r="D259" s="105">
        <v>2626.39</v>
      </c>
      <c r="J259" s="59" t="s">
        <v>22674</v>
      </c>
    </row>
    <row r="260" spans="1:10" ht="40.5">
      <c r="A260" s="16" t="s">
        <v>22675</v>
      </c>
      <c r="B260" s="59" t="str">
        <f t="shared" si="4"/>
        <v>BUEIRO METÁLICO COM CHAPAS MÚLTIPLAS MP 100 GALVANIZADAS - D = 1,40 M - BRITA COMERCIAL</v>
      </c>
      <c r="C260" s="16" t="s">
        <v>139</v>
      </c>
      <c r="D260" s="105">
        <v>2771.96</v>
      </c>
      <c r="J260" s="59" t="s">
        <v>22676</v>
      </c>
    </row>
    <row r="261" spans="1:10" ht="40.5">
      <c r="A261" s="16" t="s">
        <v>22677</v>
      </c>
      <c r="B261" s="59" t="str">
        <f t="shared" si="4"/>
        <v>BUEIRO METÁLICO COM CHAPAS MÚLTIPLAS MP 100 GALVANIZADAS - D = 1,40 M - BRITA PRODUZIDA</v>
      </c>
      <c r="C261" s="16" t="s">
        <v>139</v>
      </c>
      <c r="D261" s="105">
        <v>2738.8</v>
      </c>
      <c r="J261" s="59" t="s">
        <v>22678</v>
      </c>
    </row>
    <row r="262" spans="1:10" ht="40.5">
      <c r="A262" s="16" t="s">
        <v>22679</v>
      </c>
      <c r="B262" s="59" t="str">
        <f t="shared" si="4"/>
        <v>BUEIRO METÁLICO COM CHAPAS MÚLTIPLAS MP 100 GALVANIZADAS - D = 1,50 M - BRITA COMERCIAL</v>
      </c>
      <c r="C262" s="16" t="s">
        <v>139</v>
      </c>
      <c r="D262" s="105">
        <v>3014.71</v>
      </c>
      <c r="J262" s="59" t="s">
        <v>22680</v>
      </c>
    </row>
    <row r="263" spans="1:10" ht="40.5">
      <c r="A263" s="16" t="s">
        <v>22681</v>
      </c>
      <c r="B263" s="59" t="str">
        <f t="shared" si="4"/>
        <v>BUEIRO METÁLICO COM CHAPAS MÚLTIPLAS MP 100 GALVANIZADAS - D = 1,50 M - BRITA PRODUZIDA</v>
      </c>
      <c r="C263" s="16" t="s">
        <v>139</v>
      </c>
      <c r="D263" s="105">
        <v>2980.16</v>
      </c>
      <c r="J263" s="59" t="s">
        <v>22682</v>
      </c>
    </row>
    <row r="264" spans="1:10" ht="40.5">
      <c r="A264" s="16" t="s">
        <v>22683</v>
      </c>
      <c r="B264" s="59" t="str">
        <f t="shared" si="4"/>
        <v>BUEIRO METÁLICO COM CHAPAS MÚLTIPLAS MP 100 GALVANIZADAS - D = 1,60 M - BRITA COMERCIAL</v>
      </c>
      <c r="C264" s="16" t="s">
        <v>139</v>
      </c>
      <c r="D264" s="105">
        <v>3215.38</v>
      </c>
      <c r="J264" s="59" t="s">
        <v>22684</v>
      </c>
    </row>
    <row r="265" spans="1:10" ht="40.5">
      <c r="A265" s="16" t="s">
        <v>22685</v>
      </c>
      <c r="B265" s="59" t="str">
        <f t="shared" si="4"/>
        <v>BUEIRO METÁLICO COM CHAPAS MÚLTIPLAS MP 100 GALVANIZADAS - D = 1,60 M - BRITA PRODUZIDA</v>
      </c>
      <c r="C265" s="16" t="s">
        <v>139</v>
      </c>
      <c r="D265" s="105">
        <v>3179.45</v>
      </c>
      <c r="J265" s="59" t="s">
        <v>22686</v>
      </c>
    </row>
    <row r="266" spans="1:10" ht="40.5">
      <c r="A266" s="16" t="s">
        <v>22687</v>
      </c>
      <c r="B266" s="59" t="str">
        <f t="shared" si="4"/>
        <v>BUEIRO METÁLICO COM CHAPAS MÚLTIPLAS MP 100 GALVANIZADAS - D = 1,70 M - BRITA COMERCIAL</v>
      </c>
      <c r="C266" s="16" t="s">
        <v>139</v>
      </c>
      <c r="D266" s="105">
        <v>3379.45</v>
      </c>
      <c r="J266" s="59" t="s">
        <v>22688</v>
      </c>
    </row>
    <row r="267" spans="1:10" ht="40.5">
      <c r="A267" s="16" t="s">
        <v>22689</v>
      </c>
      <c r="B267" s="59" t="str">
        <f t="shared" si="4"/>
        <v>BUEIRO METÁLICO COM CHAPAS MÚLTIPLAS MP 100 GALVANIZADAS - D = 1,70 M - BRITA PRODUZIDA</v>
      </c>
      <c r="C267" s="16" t="s">
        <v>139</v>
      </c>
      <c r="D267" s="105">
        <v>3342.15</v>
      </c>
      <c r="J267" s="59" t="s">
        <v>22690</v>
      </c>
    </row>
    <row r="268" spans="1:10" ht="40.5">
      <c r="A268" s="16" t="s">
        <v>22691</v>
      </c>
      <c r="B268" s="59" t="str">
        <f t="shared" si="4"/>
        <v>BUEIRO METÁLICO COM CHAPAS MÚLTIPLAS MP 100 GALVANIZADAS - D = 1,80 M - BRITA COMERCIAL</v>
      </c>
      <c r="C268" s="16" t="s">
        <v>139</v>
      </c>
      <c r="D268" s="105">
        <v>3747.56</v>
      </c>
      <c r="J268" s="59" t="s">
        <v>22692</v>
      </c>
    </row>
    <row r="269" spans="1:10" ht="40.5">
      <c r="A269" s="16" t="s">
        <v>22693</v>
      </c>
      <c r="B269" s="59" t="str">
        <f t="shared" si="4"/>
        <v>BUEIRO METÁLICO COM CHAPAS MÚLTIPLAS MP 100 GALVANIZADAS - D = 1,80 M - BRITA PRODUZIDA</v>
      </c>
      <c r="C269" s="16" t="s">
        <v>139</v>
      </c>
      <c r="D269" s="105">
        <v>3708.87</v>
      </c>
      <c r="J269" s="59" t="s">
        <v>22694</v>
      </c>
    </row>
    <row r="270" spans="1:10" ht="40.5">
      <c r="A270" s="16" t="s">
        <v>22695</v>
      </c>
      <c r="B270" s="59" t="str">
        <f t="shared" si="4"/>
        <v>BUEIRO METÁLICO COM CHAPAS MÚLTIPLAS MP 100 GALVANIZADAS - D = 1,90 M - BRITA COMERCIAL</v>
      </c>
      <c r="C270" s="16" t="s">
        <v>139</v>
      </c>
      <c r="D270" s="105">
        <v>4410.6000000000004</v>
      </c>
      <c r="J270" s="59" t="s">
        <v>22696</v>
      </c>
    </row>
    <row r="271" spans="1:10" ht="40.5">
      <c r="A271" s="16" t="s">
        <v>22697</v>
      </c>
      <c r="B271" s="59" t="str">
        <f t="shared" si="4"/>
        <v>BUEIRO METÁLICO COM CHAPAS MÚLTIPLAS MP 100 GALVANIZADAS - D = 1,90 M - BRITA PRODUZIDA</v>
      </c>
      <c r="C271" s="16" t="s">
        <v>139</v>
      </c>
      <c r="D271" s="105">
        <v>4370.5200000000004</v>
      </c>
      <c r="J271" s="59" t="s">
        <v>22698</v>
      </c>
    </row>
    <row r="272" spans="1:10" ht="40.5">
      <c r="A272" s="16" t="s">
        <v>22699</v>
      </c>
      <c r="B272" s="59" t="str">
        <f t="shared" si="4"/>
        <v>BUEIRO METÁLICO COM CHAPAS MÚLTIPLAS MP 100 GALVANIZADAS - D = 2,00 M - BRITA COMERCIAL</v>
      </c>
      <c r="C272" s="16" t="s">
        <v>139</v>
      </c>
      <c r="D272" s="105">
        <v>4621.43</v>
      </c>
      <c r="J272" s="59" t="s">
        <v>22700</v>
      </c>
    </row>
    <row r="273" spans="1:10" ht="40.5">
      <c r="A273" s="16" t="s">
        <v>22701</v>
      </c>
      <c r="B273" s="59" t="str">
        <f t="shared" si="4"/>
        <v>BUEIRO METÁLICO COM CHAPAS MÚLTIPLAS MP 100 GALVANIZADAS - D = 2,00 M - BRITA PRODUZIDA</v>
      </c>
      <c r="C273" s="16" t="s">
        <v>139</v>
      </c>
      <c r="D273" s="105">
        <v>4579.9799999999996</v>
      </c>
      <c r="J273" s="59" t="s">
        <v>22702</v>
      </c>
    </row>
    <row r="274" spans="1:10" ht="40.5">
      <c r="A274" s="16" t="s">
        <v>22703</v>
      </c>
      <c r="B274" s="59" t="str">
        <f t="shared" si="4"/>
        <v>BUEIRO METÁLICO COM CHAPAS MÚLTIPLAS MP 100 GALVANIZADAS - D = 2,10 M - BRITA COMERCIAL</v>
      </c>
      <c r="C274" s="16" t="s">
        <v>139</v>
      </c>
      <c r="D274" s="105">
        <v>4964.38</v>
      </c>
      <c r="J274" s="59" t="s">
        <v>22704</v>
      </c>
    </row>
    <row r="275" spans="1:10" ht="40.5">
      <c r="A275" s="16" t="s">
        <v>22705</v>
      </c>
      <c r="B275" s="59" t="str">
        <f t="shared" si="4"/>
        <v>BUEIRO METÁLICO COM CHAPAS MÚLTIPLAS MP 100 GALVANIZADAS - D = 2,10 M - BRITA PRODUZIDA</v>
      </c>
      <c r="C275" s="16" t="s">
        <v>139</v>
      </c>
      <c r="D275" s="105">
        <v>4921.55</v>
      </c>
      <c r="J275" s="59" t="s">
        <v>22706</v>
      </c>
    </row>
    <row r="276" spans="1:10" ht="40.5">
      <c r="A276" s="16" t="s">
        <v>22707</v>
      </c>
      <c r="B276" s="59" t="str">
        <f t="shared" si="4"/>
        <v>BUEIRO METÁLICO COM CHAPAS MÚLTIPLAS MP 100 GALVANIZADAS - D = 2,20 M - BRITA COMERCIAL</v>
      </c>
      <c r="C276" s="16" t="s">
        <v>139</v>
      </c>
      <c r="D276" s="105">
        <v>5131.57</v>
      </c>
      <c r="J276" s="59" t="s">
        <v>22708</v>
      </c>
    </row>
    <row r="277" spans="1:10" ht="40.5">
      <c r="A277" s="16" t="s">
        <v>22709</v>
      </c>
      <c r="B277" s="59" t="str">
        <f t="shared" si="4"/>
        <v>BUEIRO METÁLICO COM CHAPAS MÚLTIPLAS MP 100 GALVANIZADAS - D = 2,20 M - BRITA PRODUZIDA</v>
      </c>
      <c r="C277" s="16" t="s">
        <v>139</v>
      </c>
      <c r="D277" s="105">
        <v>5087.3599999999997</v>
      </c>
      <c r="J277" s="59" t="s">
        <v>22710</v>
      </c>
    </row>
    <row r="278" spans="1:10" ht="40.5">
      <c r="A278" s="16" t="s">
        <v>22711</v>
      </c>
      <c r="B278" s="59" t="str">
        <f t="shared" si="4"/>
        <v>BUEIRO METÁLICO COM CHAPAS MÚLTIPLAS MP 100 GALVANIZADAS - D = 2,30 M - BRITA COMERCIAL</v>
      </c>
      <c r="C278" s="16" t="s">
        <v>139</v>
      </c>
      <c r="D278" s="105">
        <v>5403.52</v>
      </c>
      <c r="J278" s="59" t="s">
        <v>22712</v>
      </c>
    </row>
    <row r="279" spans="1:10" ht="40.5">
      <c r="A279" s="16" t="s">
        <v>22713</v>
      </c>
      <c r="B279" s="59" t="str">
        <f t="shared" si="4"/>
        <v>BUEIRO METÁLICO COM CHAPAS MÚLTIPLAS MP 100 GALVANIZADAS - D = 2,30 M - BRITA PRODUZIDA</v>
      </c>
      <c r="C279" s="16" t="s">
        <v>139</v>
      </c>
      <c r="D279" s="105">
        <v>5357.92</v>
      </c>
      <c r="J279" s="59" t="s">
        <v>22714</v>
      </c>
    </row>
    <row r="280" spans="1:10" ht="40.5">
      <c r="A280" s="16" t="s">
        <v>22715</v>
      </c>
      <c r="B280" s="59" t="str">
        <f t="shared" si="4"/>
        <v>BUEIRO METÁLICO COM CHAPAS MÚLTIPLAS MP 100 GALVANIZADAS - D = 2,40 M - BRITA COMERCIAL</v>
      </c>
      <c r="C280" s="16" t="s">
        <v>139</v>
      </c>
      <c r="D280" s="105">
        <v>7128.55</v>
      </c>
      <c r="J280" s="59" t="s">
        <v>22716</v>
      </c>
    </row>
    <row r="281" spans="1:10" ht="40.5">
      <c r="A281" s="16" t="s">
        <v>22717</v>
      </c>
      <c r="B281" s="59" t="str">
        <f t="shared" si="4"/>
        <v>BUEIRO METÁLICO COM CHAPAS MÚLTIPLAS MP 100 GALVANIZADAS - D = 2,40 M - BRITA PRODUZIDA</v>
      </c>
      <c r="C281" s="16" t="s">
        <v>139</v>
      </c>
      <c r="D281" s="105">
        <v>7081.57</v>
      </c>
      <c r="J281" s="59" t="s">
        <v>22718</v>
      </c>
    </row>
    <row r="282" spans="1:10" ht="40.5">
      <c r="A282" s="16" t="s">
        <v>22719</v>
      </c>
      <c r="B282" s="59" t="str">
        <f t="shared" si="4"/>
        <v>BUEIRO METÁLICO COM CHAPAS MÚLTIPLAS MP 100 GALVANIZADAS - D = 2,50 M - BRITA COMERCIAL</v>
      </c>
      <c r="C282" s="16" t="s">
        <v>139</v>
      </c>
      <c r="D282" s="105">
        <v>8969.08</v>
      </c>
      <c r="J282" s="59" t="s">
        <v>22720</v>
      </c>
    </row>
    <row r="283" spans="1:10" ht="40.5">
      <c r="A283" s="16" t="s">
        <v>22721</v>
      </c>
      <c r="B283" s="59" t="str">
        <f t="shared" si="4"/>
        <v>BUEIRO METÁLICO COM CHAPAS MÚLTIPLAS MP 100 GALVANIZADAS - D = 2,50 M - BRITA PRODUZIDA</v>
      </c>
      <c r="C283" s="16" t="s">
        <v>139</v>
      </c>
      <c r="D283" s="105">
        <v>8920.7199999999993</v>
      </c>
      <c r="J283" s="59" t="s">
        <v>22722</v>
      </c>
    </row>
    <row r="284" spans="1:10" ht="40.5">
      <c r="A284" s="16" t="s">
        <v>22723</v>
      </c>
      <c r="B284" s="59" t="str">
        <f t="shared" si="4"/>
        <v>BUEIRO METÁLICO COM CHAPAS MÚLTIPLAS MP 100 GALVANIZADAS - D = 2,60 M - BRITA COMERCIAL</v>
      </c>
      <c r="C284" s="16" t="s">
        <v>139</v>
      </c>
      <c r="D284" s="105">
        <v>9581</v>
      </c>
      <c r="J284" s="59" t="s">
        <v>22724</v>
      </c>
    </row>
    <row r="285" spans="1:10" ht="40.5">
      <c r="A285" s="16" t="s">
        <v>22725</v>
      </c>
      <c r="B285" s="59" t="str">
        <f t="shared" si="4"/>
        <v>BUEIRO METÁLICO COM CHAPAS MÚLTIPLAS MP 100 GALVANIZADAS - D = 2,60 M - BRITA PRODUZIDA</v>
      </c>
      <c r="C285" s="16" t="s">
        <v>139</v>
      </c>
      <c r="D285" s="105">
        <v>9531.25</v>
      </c>
      <c r="J285" s="59" t="s">
        <v>22726</v>
      </c>
    </row>
    <row r="286" spans="1:10" ht="40.5">
      <c r="A286" s="16" t="s">
        <v>22727</v>
      </c>
      <c r="B286" s="59" t="str">
        <f t="shared" si="4"/>
        <v>BUEIRO METÁLICO COM CHAPAS MÚLTIPLAS MP 100 GALVANIZADAS - D = 2,70 M - BRITA COMERCIAL</v>
      </c>
      <c r="C286" s="16" t="s">
        <v>139</v>
      </c>
      <c r="D286" s="105">
        <v>9941.65</v>
      </c>
      <c r="J286" s="59" t="s">
        <v>22728</v>
      </c>
    </row>
    <row r="287" spans="1:10" ht="40.5">
      <c r="A287" s="16" t="s">
        <v>22729</v>
      </c>
      <c r="B287" s="59" t="str">
        <f t="shared" si="4"/>
        <v>BUEIRO METÁLICO COM CHAPAS MÚLTIPLAS MP 100 GALVANIZADAS - D = 2,70 M - BRITA PRODUZIDA</v>
      </c>
      <c r="C287" s="16" t="s">
        <v>139</v>
      </c>
      <c r="D287" s="105">
        <v>9890.52</v>
      </c>
      <c r="J287" s="59" t="s">
        <v>22730</v>
      </c>
    </row>
    <row r="288" spans="1:10" ht="40.5">
      <c r="A288" s="16" t="s">
        <v>22731</v>
      </c>
      <c r="B288" s="59" t="str">
        <f t="shared" si="4"/>
        <v>BUEIRO METÁLICO COM CHAPAS MÚLTIPLAS MP 100 GALVANIZADAS - D = 2,80 M - BRITA COMERCIAL</v>
      </c>
      <c r="C288" s="16" t="s">
        <v>139</v>
      </c>
      <c r="D288" s="105">
        <v>10597.07</v>
      </c>
      <c r="J288" s="59" t="s">
        <v>22732</v>
      </c>
    </row>
    <row r="289" spans="1:10" ht="40.5">
      <c r="A289" s="16" t="s">
        <v>22733</v>
      </c>
      <c r="B289" s="59" t="str">
        <f t="shared" si="4"/>
        <v>BUEIRO METÁLICO COM CHAPAS MÚLTIPLAS MP 100 GALVANIZADAS - D = 2,80 M - BRITA PRODUZIDA</v>
      </c>
      <c r="C289" s="16" t="s">
        <v>139</v>
      </c>
      <c r="D289" s="105">
        <v>10544.56</v>
      </c>
      <c r="J289" s="59" t="s">
        <v>22734</v>
      </c>
    </row>
    <row r="290" spans="1:10" ht="40.5">
      <c r="A290" s="16" t="s">
        <v>22735</v>
      </c>
      <c r="B290" s="59" t="str">
        <f t="shared" si="4"/>
        <v>BUEIRO METÁLICO COM CHAPAS MÚLTIPLAS MP 152 COM REVESTIMENTO EM EPÓXI - D = 1,50 M - BRITA COMERCIAL</v>
      </c>
      <c r="C290" s="16" t="s">
        <v>139</v>
      </c>
      <c r="D290" s="105">
        <v>6346.03</v>
      </c>
      <c r="J290" s="59" t="s">
        <v>22736</v>
      </c>
    </row>
    <row r="291" spans="1:10" ht="40.5">
      <c r="A291" s="16" t="s">
        <v>22737</v>
      </c>
      <c r="B291" s="59" t="str">
        <f t="shared" si="4"/>
        <v>BUEIRO METÁLICO COM CHAPAS MÚLTIPLAS MP 152 COM REVESTIMENTO EM EPÓXI - D = 1,50 M - BRITA PRODUZIDA</v>
      </c>
      <c r="C291" s="16" t="s">
        <v>139</v>
      </c>
      <c r="D291" s="105">
        <v>6311.48</v>
      </c>
      <c r="J291" s="59" t="s">
        <v>22738</v>
      </c>
    </row>
    <row r="292" spans="1:10" ht="40.5">
      <c r="A292" s="16" t="s">
        <v>22739</v>
      </c>
      <c r="B292" s="59" t="str">
        <f t="shared" si="4"/>
        <v>BUEIRO METÁLICO COM CHAPAS MÚLTIPLAS MP 152 COM REVESTIMENTO EM EPÓXI - D = 1,80 M - BRITA COMERCIAL</v>
      </c>
      <c r="C292" s="16" t="s">
        <v>139</v>
      </c>
      <c r="D292" s="105">
        <v>7849.12</v>
      </c>
      <c r="J292" s="59" t="s">
        <v>22740</v>
      </c>
    </row>
    <row r="293" spans="1:10" ht="40.5">
      <c r="A293" s="16" t="s">
        <v>22741</v>
      </c>
      <c r="B293" s="59" t="str">
        <f t="shared" si="4"/>
        <v>BUEIRO METÁLICO COM CHAPAS MÚLTIPLAS MP 152 COM REVESTIMENTO EM EPÓXI - D = 1,80 M - BRITA PRODUZIDA</v>
      </c>
      <c r="C293" s="16" t="s">
        <v>139</v>
      </c>
      <c r="D293" s="105">
        <v>7810.43</v>
      </c>
      <c r="J293" s="59" t="s">
        <v>22742</v>
      </c>
    </row>
    <row r="294" spans="1:10" ht="40.5">
      <c r="A294" s="16" t="s">
        <v>22743</v>
      </c>
      <c r="B294" s="59" t="str">
        <f t="shared" si="4"/>
        <v>BUEIRO METÁLICO COM CHAPAS MÚLTIPLAS MP 152 COM REVESTIMENTO EM EPÓXI - D = 1,90 M - BRITA COMERCIAL</v>
      </c>
      <c r="C294" s="16" t="s">
        <v>139</v>
      </c>
      <c r="D294" s="105">
        <v>8211.66</v>
      </c>
      <c r="J294" s="59" t="s">
        <v>22744</v>
      </c>
    </row>
    <row r="295" spans="1:10" ht="40.5">
      <c r="A295" s="16" t="s">
        <v>22745</v>
      </c>
      <c r="B295" s="59" t="str">
        <f t="shared" si="4"/>
        <v>BUEIRO METÁLICO COM CHAPAS MÚLTIPLAS MP 152 COM REVESTIMENTO EM EPÓXI - D = 1,90 M - BRITA PRODUZIDA</v>
      </c>
      <c r="C295" s="16" t="s">
        <v>139</v>
      </c>
      <c r="D295" s="105">
        <v>8171.58</v>
      </c>
      <c r="J295" s="59" t="s">
        <v>22746</v>
      </c>
    </row>
    <row r="296" spans="1:10" ht="40.5">
      <c r="A296" s="16" t="s">
        <v>22747</v>
      </c>
      <c r="B296" s="59" t="str">
        <f t="shared" si="4"/>
        <v>BUEIRO METÁLICO COM CHAPAS MÚLTIPLAS MP 152 COM REVESTIMENTO EM EPÓXI - D = 2,15 M - BRITA COMERCIAL</v>
      </c>
      <c r="C296" s="16" t="s">
        <v>139</v>
      </c>
      <c r="D296" s="105">
        <v>9179.98</v>
      </c>
      <c r="J296" s="59" t="s">
        <v>22748</v>
      </c>
    </row>
    <row r="297" spans="1:10" ht="40.5">
      <c r="A297" s="16" t="s">
        <v>22749</v>
      </c>
      <c r="B297" s="59" t="str">
        <f t="shared" si="4"/>
        <v>BUEIRO METÁLICO COM CHAPAS MÚLTIPLAS MP 152 COM REVESTIMENTO EM EPÓXI - D = 2,15 M - BRITA PRODUZIDA</v>
      </c>
      <c r="C297" s="16" t="s">
        <v>139</v>
      </c>
      <c r="D297" s="105">
        <v>9136.4500000000007</v>
      </c>
      <c r="J297" s="59" t="s">
        <v>22750</v>
      </c>
    </row>
    <row r="298" spans="1:10" ht="40.5">
      <c r="A298" s="16" t="s">
        <v>22751</v>
      </c>
      <c r="B298" s="59" t="str">
        <f t="shared" si="4"/>
        <v>BUEIRO METÁLICO COM CHAPAS MÚLTIPLAS MP 152 COM REVESTIMENTO EM EPÓXI - D = 2,30 M - BRITA COMERCIAL</v>
      </c>
      <c r="C298" s="16" t="s">
        <v>139</v>
      </c>
      <c r="D298" s="105">
        <v>9724.48</v>
      </c>
      <c r="J298" s="59" t="s">
        <v>22752</v>
      </c>
    </row>
    <row r="299" spans="1:10" ht="40.5">
      <c r="A299" s="16" t="s">
        <v>22753</v>
      </c>
      <c r="B299" s="59" t="str">
        <f t="shared" si="4"/>
        <v>BUEIRO METÁLICO COM CHAPAS MÚLTIPLAS MP 152 COM REVESTIMENTO EM EPÓXI - D = 2,30 M - BRITA PRODUZIDA</v>
      </c>
      <c r="C299" s="16" t="s">
        <v>139</v>
      </c>
      <c r="D299" s="105">
        <v>9678.8799999999992</v>
      </c>
      <c r="J299" s="59" t="s">
        <v>22754</v>
      </c>
    </row>
    <row r="300" spans="1:10" ht="40.5">
      <c r="A300" s="16" t="s">
        <v>22755</v>
      </c>
      <c r="B300" s="59" t="str">
        <f t="shared" si="4"/>
        <v>BUEIRO METÁLICO COM CHAPAS MÚLTIPLAS MP 152 COM REVESTIMENTO EM EPÓXI - D = 2,65 M - BRITA COMERCIAL</v>
      </c>
      <c r="C300" s="16" t="s">
        <v>139</v>
      </c>
      <c r="D300" s="105">
        <v>11372.98</v>
      </c>
      <c r="J300" s="59" t="s">
        <v>22756</v>
      </c>
    </row>
    <row r="301" spans="1:10" ht="40.5">
      <c r="A301" s="16" t="s">
        <v>22757</v>
      </c>
      <c r="B301" s="59" t="str">
        <f t="shared" si="4"/>
        <v>BUEIRO METÁLICO COM CHAPAS MÚLTIPLAS MP 152 COM REVESTIMENTO EM EPÓXI - D = 2,65 M - BRITA PRODUZIDA</v>
      </c>
      <c r="C301" s="16" t="s">
        <v>139</v>
      </c>
      <c r="D301" s="105">
        <v>11322.55</v>
      </c>
      <c r="J301" s="59" t="s">
        <v>22758</v>
      </c>
    </row>
    <row r="302" spans="1:10" ht="40.5">
      <c r="A302" s="16" t="s">
        <v>22759</v>
      </c>
      <c r="B302" s="59" t="str">
        <f t="shared" si="4"/>
        <v>BUEIRO METÁLICO COM CHAPAS MÚLTIPLAS MP 152 COM REVESTIMENTO EM EPÓXI - D = 3,05 M - BRITA COMERCIAL</v>
      </c>
      <c r="C302" s="16" t="s">
        <v>139</v>
      </c>
      <c r="D302" s="105">
        <v>12953.86</v>
      </c>
      <c r="J302" s="59" t="s">
        <v>22760</v>
      </c>
    </row>
    <row r="303" spans="1:10" ht="40.5">
      <c r="A303" s="16" t="s">
        <v>22761</v>
      </c>
      <c r="B303" s="59" t="str">
        <f t="shared" si="4"/>
        <v>BUEIRO METÁLICO COM CHAPAS MÚLTIPLAS MP 152 COM REVESTIMENTO EM EPÓXI - D = 3,05 M - BRITA PRODUZIDA</v>
      </c>
      <c r="C303" s="16" t="s">
        <v>139</v>
      </c>
      <c r="D303" s="105">
        <v>12884.08</v>
      </c>
      <c r="J303" s="59" t="s">
        <v>22762</v>
      </c>
    </row>
    <row r="304" spans="1:10" ht="40.5">
      <c r="A304" s="16" t="s">
        <v>22763</v>
      </c>
      <c r="B304" s="59" t="str">
        <f t="shared" si="4"/>
        <v>BUEIRO METÁLICO COM CHAPAS MÚLTIPLAS MP 152 COM REVESTIMENTO EM EPÓXI - D = 3,20 M - BRITA COMERCIAL</v>
      </c>
      <c r="C304" s="16" t="s">
        <v>139</v>
      </c>
      <c r="D304" s="105">
        <v>13781.6</v>
      </c>
      <c r="J304" s="59" t="s">
        <v>22764</v>
      </c>
    </row>
    <row r="305" spans="1:10" ht="40.5">
      <c r="A305" s="16" t="s">
        <v>22765</v>
      </c>
      <c r="B305" s="59" t="str">
        <f t="shared" si="4"/>
        <v>BUEIRO METÁLICO COM CHAPAS MÚLTIPLAS MP 152 COM REVESTIMENTO EM EPÓXI - D = 3,20 M - BRITA PRODUZIDA</v>
      </c>
      <c r="C305" s="16" t="s">
        <v>139</v>
      </c>
      <c r="D305" s="105">
        <v>13709.74</v>
      </c>
      <c r="J305" s="59" t="s">
        <v>22766</v>
      </c>
    </row>
    <row r="306" spans="1:10" ht="40.5">
      <c r="A306" s="16" t="s">
        <v>22767</v>
      </c>
      <c r="B306" s="59" t="str">
        <f t="shared" si="4"/>
        <v>BUEIRO METÁLICO COM CHAPAS MÚLTIPLAS MP 152 COM REVESTIMENTO EM EPÓXI - D = 3,40 M - BRITA COMERCIAL</v>
      </c>
      <c r="C306" s="16" t="s">
        <v>139</v>
      </c>
      <c r="D306" s="105">
        <v>14588.08</v>
      </c>
      <c r="J306" s="59" t="s">
        <v>22768</v>
      </c>
    </row>
    <row r="307" spans="1:10" ht="40.5">
      <c r="A307" s="16" t="s">
        <v>22769</v>
      </c>
      <c r="B307" s="59" t="str">
        <f t="shared" si="4"/>
        <v>BUEIRO METÁLICO COM CHAPAS MÚLTIPLAS MP 152 COM REVESTIMENTO EM EPÓXI - D = 3,40 M - BRITA PRODUZIDA</v>
      </c>
      <c r="C307" s="16" t="s">
        <v>139</v>
      </c>
      <c r="D307" s="105">
        <v>14513.46</v>
      </c>
      <c r="J307" s="59" t="s">
        <v>22770</v>
      </c>
    </row>
    <row r="308" spans="1:10" ht="40.5">
      <c r="A308" s="16" t="s">
        <v>22771</v>
      </c>
      <c r="B308" s="59" t="str">
        <f t="shared" si="4"/>
        <v>BUEIRO METÁLICO COM CHAPAS MÚLTIPLAS MP 152 COM REVESTIMENTO EM EPÓXI - D = 3,65 M - BRITA COMERCIAL</v>
      </c>
      <c r="C308" s="16" t="s">
        <v>139</v>
      </c>
      <c r="D308" s="105">
        <v>15638.87</v>
      </c>
      <c r="J308" s="59" t="s">
        <v>22772</v>
      </c>
    </row>
    <row r="309" spans="1:10" ht="40.5">
      <c r="A309" s="16" t="s">
        <v>22773</v>
      </c>
      <c r="B309" s="59" t="str">
        <f t="shared" si="4"/>
        <v>BUEIRO METÁLICO COM CHAPAS MÚLTIPLAS MP 152 COM REVESTIMENTO EM EPÓXI - D = 3,65 M - BRITA PRODUZIDA</v>
      </c>
      <c r="C309" s="16" t="s">
        <v>139</v>
      </c>
      <c r="D309" s="105">
        <v>15560.8</v>
      </c>
      <c r="J309" s="59" t="s">
        <v>22774</v>
      </c>
    </row>
    <row r="310" spans="1:10" ht="40.5">
      <c r="A310" s="16" t="s">
        <v>22775</v>
      </c>
      <c r="B310" s="59" t="str">
        <f t="shared" si="4"/>
        <v>BUEIRO METÁLICO COM CHAPAS MÚLTIPLAS MP 152 COM REVESTIMENTO EM EPÓXI - D = 3,80 M - BRITA COMERCIAL</v>
      </c>
      <c r="C310" s="16" t="s">
        <v>139</v>
      </c>
      <c r="D310" s="105">
        <v>16221.01</v>
      </c>
      <c r="J310" s="59" t="s">
        <v>22776</v>
      </c>
    </row>
    <row r="311" spans="1:10" ht="40.5">
      <c r="A311" s="16" t="s">
        <v>22777</v>
      </c>
      <c r="B311" s="59" t="str">
        <f t="shared" si="4"/>
        <v>BUEIRO METÁLICO COM CHAPAS MÚLTIPLAS MP 152 COM REVESTIMENTO EM EPÓXI - D = 3,80 M - BRITA PRODUZIDA</v>
      </c>
      <c r="C311" s="16" t="s">
        <v>139</v>
      </c>
      <c r="D311" s="105">
        <v>16140.86</v>
      </c>
      <c r="J311" s="59" t="s">
        <v>22778</v>
      </c>
    </row>
    <row r="312" spans="1:10" ht="40.5">
      <c r="A312" s="16" t="s">
        <v>22779</v>
      </c>
      <c r="B312" s="59" t="str">
        <f t="shared" si="4"/>
        <v>BUEIRO METÁLICO COM CHAPAS MÚLTIPLAS MP 152 COM REVESTIMENTO EM EPÓXI - D = 4,20 M - BRITA COMERCIAL</v>
      </c>
      <c r="C312" s="16" t="s">
        <v>139</v>
      </c>
      <c r="D312" s="105">
        <v>17821.88</v>
      </c>
      <c r="J312" s="59" t="s">
        <v>22780</v>
      </c>
    </row>
    <row r="313" spans="1:10" ht="40.5">
      <c r="A313" s="16" t="s">
        <v>22781</v>
      </c>
      <c r="B313" s="59" t="str">
        <f t="shared" si="4"/>
        <v>BUEIRO METÁLICO COM CHAPAS MÚLTIPLAS MP 152 COM REVESTIMENTO EM EPÓXI - D = 4,20 M - BRITA PRODUZIDA</v>
      </c>
      <c r="C313" s="16" t="s">
        <v>139</v>
      </c>
      <c r="D313" s="105">
        <v>17736.21</v>
      </c>
      <c r="J313" s="59" t="s">
        <v>22782</v>
      </c>
    </row>
    <row r="314" spans="1:10" ht="40.5">
      <c r="A314" s="16" t="s">
        <v>22783</v>
      </c>
      <c r="B314" s="59" t="str">
        <f t="shared" si="4"/>
        <v>BUEIRO METÁLICO COM CHAPAS MÚLTIPLAS MP 152 COM REVESTIMENTO EM EPÓXI - D = 4,60 M - BRITA COMERCIAL</v>
      </c>
      <c r="C314" s="16" t="s">
        <v>139</v>
      </c>
      <c r="D314" s="105">
        <v>19434.3</v>
      </c>
      <c r="J314" s="59" t="s">
        <v>22784</v>
      </c>
    </row>
    <row r="315" spans="1:10" ht="40.5">
      <c r="A315" s="16" t="s">
        <v>22785</v>
      </c>
      <c r="B315" s="59" t="str">
        <f t="shared" si="4"/>
        <v>BUEIRO METÁLICO COM CHAPAS MÚLTIPLAS MP 152 COM REVESTIMENTO EM EPÓXI - D = 4,60 M - BRITA PRODUZIDA</v>
      </c>
      <c r="C315" s="16" t="s">
        <v>139</v>
      </c>
      <c r="D315" s="105">
        <v>19343.099999999999</v>
      </c>
      <c r="J315" s="59" t="s">
        <v>22786</v>
      </c>
    </row>
    <row r="316" spans="1:10" ht="40.5">
      <c r="A316" s="16" t="s">
        <v>22787</v>
      </c>
      <c r="B316" s="59" t="str">
        <f t="shared" si="4"/>
        <v>BUEIRO METÁLICO COM CHAPAS MÚLTIPLAS MP 152 COM REVESTIMENTO EM EPÓXI - D = 4,80 M - BRITA COMERCIAL</v>
      </c>
      <c r="C316" s="16" t="s">
        <v>139</v>
      </c>
      <c r="D316" s="105">
        <v>24757.56</v>
      </c>
      <c r="J316" s="59" t="s">
        <v>22788</v>
      </c>
    </row>
    <row r="317" spans="1:10" ht="40.5">
      <c r="A317" s="16" t="s">
        <v>22789</v>
      </c>
      <c r="B317" s="59" t="str">
        <f t="shared" si="4"/>
        <v>BUEIRO METÁLICO COM CHAPAS MÚLTIPLAS MP 152 COM REVESTIMENTO EM EPÓXI - D = 4,80 M - BRITA PRODUZIDA</v>
      </c>
      <c r="C317" s="16" t="s">
        <v>139</v>
      </c>
      <c r="D317" s="105">
        <v>24663.599999999999</v>
      </c>
      <c r="J317" s="59" t="s">
        <v>22790</v>
      </c>
    </row>
    <row r="318" spans="1:10" ht="40.5">
      <c r="A318" s="16" t="s">
        <v>22791</v>
      </c>
      <c r="B318" s="59" t="str">
        <f t="shared" si="4"/>
        <v>BUEIRO METÁLICO COM CHAPAS MÚLTIPLAS MP 152 COM REVESTIMENTO EM EPÓXI - D = 5,00 M - BRITA COMERCIAL</v>
      </c>
      <c r="C318" s="16" t="s">
        <v>139</v>
      </c>
      <c r="D318" s="105">
        <v>25589.01</v>
      </c>
      <c r="J318" s="59" t="s">
        <v>22792</v>
      </c>
    </row>
    <row r="319" spans="1:10" ht="40.5">
      <c r="A319" s="16" t="s">
        <v>22793</v>
      </c>
      <c r="B319" s="59" t="str">
        <f t="shared" si="4"/>
        <v>BUEIRO METÁLICO COM CHAPAS MÚLTIPLAS MP 152 COM REVESTIMENTO EM EPÓXI - D = 5,00 M - BRITA PRODUZIDA</v>
      </c>
      <c r="C319" s="16" t="s">
        <v>139</v>
      </c>
      <c r="D319" s="105">
        <v>25476.16</v>
      </c>
      <c r="J319" s="59" t="s">
        <v>22794</v>
      </c>
    </row>
    <row r="320" spans="1:10" ht="40.5">
      <c r="A320" s="16" t="s">
        <v>22795</v>
      </c>
      <c r="B320" s="59" t="str">
        <f t="shared" si="4"/>
        <v>BUEIRO METÁLICO COM CHAPAS MÚLTIPLAS MP 152 COM REVESTIMENTO EM EPÓXI - D = 5,35 M - BRITA COMERCIAL</v>
      </c>
      <c r="C320" s="16" t="s">
        <v>139</v>
      </c>
      <c r="D320" s="105">
        <v>31119.34</v>
      </c>
      <c r="J320" s="59" t="s">
        <v>22796</v>
      </c>
    </row>
    <row r="321" spans="1:10" ht="40.5">
      <c r="A321" s="16" t="s">
        <v>22797</v>
      </c>
      <c r="B321" s="59" t="str">
        <f t="shared" si="4"/>
        <v>BUEIRO METÁLICO COM CHAPAS MÚLTIPLAS MP 152 COM REVESTIMENTO EM EPÓXI - D = 5,35 M - BRITA PRODUZIDA</v>
      </c>
      <c r="C321" s="16" t="s">
        <v>139</v>
      </c>
      <c r="D321" s="105">
        <v>31000.85</v>
      </c>
      <c r="J321" s="59" t="s">
        <v>22798</v>
      </c>
    </row>
    <row r="322" spans="1:10" ht="40.5">
      <c r="A322" s="16" t="s">
        <v>22799</v>
      </c>
      <c r="B322" s="59" t="str">
        <f t="shared" si="4"/>
        <v>BUEIRO METÁLICO COM CHAPAS MÚLTIPLAS MP 152 COM REVESTIMENTO EM EPÓXI - D = 5,70 M - BRITA COMERCIAL</v>
      </c>
      <c r="C322" s="16" t="s">
        <v>139</v>
      </c>
      <c r="D322" s="105">
        <v>33428.1</v>
      </c>
      <c r="J322" s="59" t="s">
        <v>22800</v>
      </c>
    </row>
    <row r="323" spans="1:10" ht="40.5">
      <c r="A323" s="16" t="s">
        <v>22801</v>
      </c>
      <c r="B323" s="59" t="str">
        <f t="shared" ref="B323:B386" si="5">UPPER(J323)</f>
        <v>BUEIRO METÁLICO COM CHAPAS MÚLTIPLAS MP 152 COM REVESTIMENTO EM EPÓXI - D = 5,70 M - BRITA PRODUZIDA</v>
      </c>
      <c r="C323" s="16" t="s">
        <v>139</v>
      </c>
      <c r="D323" s="105">
        <v>33303.96</v>
      </c>
      <c r="J323" s="59" t="s">
        <v>22802</v>
      </c>
    </row>
    <row r="324" spans="1:10" ht="40.5">
      <c r="A324" s="16" t="s">
        <v>22803</v>
      </c>
      <c r="B324" s="59" t="str">
        <f t="shared" si="5"/>
        <v>BUEIRO METÁLICO COM CHAPAS MÚLTIPLAS MP 152 COM REVESTIMENTO EM EPÓXI - D = 6,10 M - BRITA COMERCIAL</v>
      </c>
      <c r="C324" s="16" t="s">
        <v>139</v>
      </c>
      <c r="D324" s="105">
        <v>41271.83</v>
      </c>
      <c r="J324" s="59" t="s">
        <v>22804</v>
      </c>
    </row>
    <row r="325" spans="1:10" ht="40.5">
      <c r="A325" s="16" t="s">
        <v>22805</v>
      </c>
      <c r="B325" s="59" t="str">
        <f t="shared" si="5"/>
        <v>BUEIRO METÁLICO COM CHAPAS MÚLTIPLAS MP 152 COM REVESTIMENTO EM EPÓXI - D = 6,10 M - BRITA PRODUZIDA</v>
      </c>
      <c r="C325" s="16" t="s">
        <v>139</v>
      </c>
      <c r="D325" s="105">
        <v>41141.25</v>
      </c>
      <c r="J325" s="59" t="s">
        <v>22806</v>
      </c>
    </row>
    <row r="326" spans="1:10" ht="40.5">
      <c r="A326" s="16" t="s">
        <v>22807</v>
      </c>
      <c r="B326" s="59" t="str">
        <f t="shared" si="5"/>
        <v>BUEIRO METÁLICO COM CHAPAS MÚLTIPLAS MP 152 COM REVESTIMENTO EM EPÓXI - D = 6,50 M - BRITA COMERCIAL</v>
      </c>
      <c r="C326" s="16" t="s">
        <v>139</v>
      </c>
      <c r="D326" s="105">
        <v>43897.47</v>
      </c>
      <c r="J326" s="59" t="s">
        <v>22808</v>
      </c>
    </row>
    <row r="327" spans="1:10" ht="40.5">
      <c r="A327" s="16" t="s">
        <v>22809</v>
      </c>
      <c r="B327" s="59" t="str">
        <f t="shared" si="5"/>
        <v>BUEIRO METÁLICO COM CHAPAS MÚLTIPLAS MP 152 COM REVESTIMENTO EM EPÓXI - D = 6,50 M - BRITA PRODUZIDA</v>
      </c>
      <c r="C327" s="16" t="s">
        <v>139</v>
      </c>
      <c r="D327" s="105">
        <v>43760.45</v>
      </c>
      <c r="J327" s="59" t="s">
        <v>22810</v>
      </c>
    </row>
    <row r="328" spans="1:10" ht="40.5">
      <c r="A328" s="16" t="s">
        <v>22811</v>
      </c>
      <c r="B328" s="59" t="str">
        <f t="shared" si="5"/>
        <v>BUEIRO METÁLICO COM CHAPAS MÚLTIPLAS MP 152 COM REVESTIMENTO EM EPÓXI - D = 6,85 M - BRITA COMERCIAL</v>
      </c>
      <c r="C328" s="16" t="s">
        <v>139</v>
      </c>
      <c r="D328" s="105">
        <v>56021.82</v>
      </c>
      <c r="J328" s="59" t="s">
        <v>22812</v>
      </c>
    </row>
    <row r="329" spans="1:10" ht="40.5">
      <c r="A329" s="16" t="s">
        <v>22813</v>
      </c>
      <c r="B329" s="59" t="str">
        <f t="shared" si="5"/>
        <v>BUEIRO METÁLICO COM CHAPAS MÚLTIPLAS MP 152 COM REVESTIMENTO EM EPÓXI - D = 6,85 M - BRITA PRODUZIDA</v>
      </c>
      <c r="C329" s="16" t="s">
        <v>139</v>
      </c>
      <c r="D329" s="105">
        <v>55879.15</v>
      </c>
      <c r="J329" s="59" t="s">
        <v>22814</v>
      </c>
    </row>
    <row r="330" spans="1:10" ht="40.5">
      <c r="A330" s="16" t="s">
        <v>22815</v>
      </c>
      <c r="B330" s="59" t="str">
        <f t="shared" si="5"/>
        <v>BUEIRO METÁLICO COM CHAPAS MÚLTIPLAS MP 152 COM REVESTIMENTO EM EPÓXI - D = 7,25 M - BRITA COMERCIAL</v>
      </c>
      <c r="C330" s="16" t="s">
        <v>139</v>
      </c>
      <c r="D330" s="105">
        <v>59391.78</v>
      </c>
      <c r="J330" s="59" t="s">
        <v>22816</v>
      </c>
    </row>
    <row r="331" spans="1:10" ht="40.5">
      <c r="A331" s="16" t="s">
        <v>22817</v>
      </c>
      <c r="B331" s="59" t="str">
        <f t="shared" si="5"/>
        <v>BUEIRO METÁLICO COM CHAPAS MÚLTIPLAS MP 152 COM REVESTIMENTO EM EPÓXI - D = 7,25 M - BRITA PRODUZIDA</v>
      </c>
      <c r="C331" s="16" t="s">
        <v>139</v>
      </c>
      <c r="D331" s="105">
        <v>59242.66</v>
      </c>
      <c r="J331" s="59" t="s">
        <v>22818</v>
      </c>
    </row>
    <row r="332" spans="1:10" ht="40.5">
      <c r="A332" s="16" t="s">
        <v>22819</v>
      </c>
      <c r="B332" s="59" t="str">
        <f t="shared" si="5"/>
        <v>BUEIRO METÁLICO COM CHAPAS MÚLTIPLAS MP 152 GALVANIZADAS - D = 1,50 M - BRITA COMERCIAL</v>
      </c>
      <c r="C332" s="16" t="s">
        <v>139</v>
      </c>
      <c r="D332" s="105">
        <v>6181.8</v>
      </c>
      <c r="J332" s="59" t="s">
        <v>22820</v>
      </c>
    </row>
    <row r="333" spans="1:10" ht="40.5">
      <c r="A333" s="16" t="s">
        <v>22821</v>
      </c>
      <c r="B333" s="59" t="str">
        <f t="shared" si="5"/>
        <v>BUEIRO METÁLICO COM CHAPAS MÚLTIPLAS MP 152 GALVANIZADAS - D = 1,50 M - BRITA PRODUZIDA</v>
      </c>
      <c r="C333" s="16" t="s">
        <v>139</v>
      </c>
      <c r="D333" s="105">
        <v>6147.25</v>
      </c>
      <c r="J333" s="59" t="s">
        <v>22822</v>
      </c>
    </row>
    <row r="334" spans="1:10" ht="40.5">
      <c r="A334" s="16" t="s">
        <v>22823</v>
      </c>
      <c r="B334" s="59" t="str">
        <f t="shared" si="5"/>
        <v>BUEIRO METÁLICO COM CHAPAS MÚLTIPLAS MP 152 GALVANIZADAS - D = 1,80 M - BRITA COMERCIAL</v>
      </c>
      <c r="C334" s="16" t="s">
        <v>139</v>
      </c>
      <c r="D334" s="105">
        <v>7650.54</v>
      </c>
      <c r="J334" s="59" t="s">
        <v>22824</v>
      </c>
    </row>
    <row r="335" spans="1:10" ht="40.5">
      <c r="A335" s="16" t="s">
        <v>22825</v>
      </c>
      <c r="B335" s="59" t="str">
        <f t="shared" si="5"/>
        <v>BUEIRO METÁLICO COM CHAPAS MÚLTIPLAS MP 152 GALVANIZADAS - D = 1,80 M - BRITA PRODUZIDA</v>
      </c>
      <c r="C335" s="16" t="s">
        <v>139</v>
      </c>
      <c r="D335" s="105">
        <v>7611.85</v>
      </c>
      <c r="J335" s="59" t="s">
        <v>22826</v>
      </c>
    </row>
    <row r="336" spans="1:10" ht="40.5">
      <c r="A336" s="16" t="s">
        <v>22827</v>
      </c>
      <c r="B336" s="59" t="str">
        <f t="shared" si="5"/>
        <v>BUEIRO METÁLICO COM CHAPAS MÚLTIPLAS MP 152 GALVANIZADAS - D = 1,90 M - BRITA COMERCIAL</v>
      </c>
      <c r="C336" s="16" t="s">
        <v>139</v>
      </c>
      <c r="D336" s="105">
        <v>8006.64</v>
      </c>
      <c r="J336" s="59" t="s">
        <v>22828</v>
      </c>
    </row>
    <row r="337" spans="1:10" ht="40.5">
      <c r="A337" s="16" t="s">
        <v>22829</v>
      </c>
      <c r="B337" s="59" t="str">
        <f t="shared" si="5"/>
        <v>BUEIRO METÁLICO COM CHAPAS MÚLTIPLAS MP 152 GALVANIZADAS - D = 1,90 M - BRITA PRODUZIDA</v>
      </c>
      <c r="C337" s="16" t="s">
        <v>139</v>
      </c>
      <c r="D337" s="105">
        <v>7966.57</v>
      </c>
      <c r="J337" s="59" t="s">
        <v>22830</v>
      </c>
    </row>
    <row r="338" spans="1:10" ht="40.5">
      <c r="A338" s="16" t="s">
        <v>22831</v>
      </c>
      <c r="B338" s="59" t="str">
        <f t="shared" si="5"/>
        <v>BUEIRO METÁLICO COM CHAPAS MÚLTIPLAS MP 152 GALVANIZADAS - D = 2,15 M - BRITA COMERCIAL</v>
      </c>
      <c r="C338" s="16" t="s">
        <v>139</v>
      </c>
      <c r="D338" s="105">
        <v>8947.02</v>
      </c>
      <c r="J338" s="59" t="s">
        <v>22832</v>
      </c>
    </row>
    <row r="339" spans="1:10" ht="40.5">
      <c r="A339" s="16" t="s">
        <v>22833</v>
      </c>
      <c r="B339" s="59" t="str">
        <f t="shared" si="5"/>
        <v>BUEIRO METÁLICO COM CHAPAS MÚLTIPLAS MP 152 GALVANIZADAS - D = 2,15 M - BRITA PRODUZIDA</v>
      </c>
      <c r="C339" s="16" t="s">
        <v>139</v>
      </c>
      <c r="D339" s="105">
        <v>8903.5</v>
      </c>
      <c r="J339" s="59" t="s">
        <v>22834</v>
      </c>
    </row>
    <row r="340" spans="1:10" ht="40.5">
      <c r="A340" s="16" t="s">
        <v>22835</v>
      </c>
      <c r="B340" s="59" t="str">
        <f t="shared" si="5"/>
        <v>BUEIRO METÁLICO COM CHAPAS MÚLTIPLAS MP 152 GALVANIZADAS - D = 2,30 M - BRITA COMERCIAL</v>
      </c>
      <c r="C340" s="16" t="s">
        <v>139</v>
      </c>
      <c r="D340" s="105">
        <v>9478.66</v>
      </c>
      <c r="J340" s="59" t="s">
        <v>22836</v>
      </c>
    </row>
    <row r="341" spans="1:10" ht="40.5">
      <c r="A341" s="16" t="s">
        <v>22837</v>
      </c>
      <c r="B341" s="59" t="str">
        <f t="shared" si="5"/>
        <v>BUEIRO METÁLICO COM CHAPAS MÚLTIPLAS MP 152 GALVANIZADAS - D = 2,30 M - BRITA PRODUZIDA</v>
      </c>
      <c r="C341" s="16" t="s">
        <v>139</v>
      </c>
      <c r="D341" s="105">
        <v>9433.06</v>
      </c>
      <c r="J341" s="59" t="s">
        <v>22838</v>
      </c>
    </row>
    <row r="342" spans="1:10" ht="40.5">
      <c r="A342" s="16" t="s">
        <v>22839</v>
      </c>
      <c r="B342" s="59" t="str">
        <f t="shared" si="5"/>
        <v>BUEIRO METÁLICO COM CHAPAS MÚLTIPLAS MP 152 GALVANIZADAS - D = 2,65 M - BRITA COMERCIAL</v>
      </c>
      <c r="C342" s="16" t="s">
        <v>139</v>
      </c>
      <c r="D342" s="105">
        <v>11085.31</v>
      </c>
      <c r="J342" s="59" t="s">
        <v>22840</v>
      </c>
    </row>
    <row r="343" spans="1:10" ht="40.5">
      <c r="A343" s="16" t="s">
        <v>22841</v>
      </c>
      <c r="B343" s="59" t="str">
        <f t="shared" si="5"/>
        <v>BUEIRO METÁLICO COM CHAPAS MÚLTIPLAS MP 152 GALVANIZADAS - D = 2,65 M - BRITA PRODUZIDA</v>
      </c>
      <c r="C343" s="16" t="s">
        <v>139</v>
      </c>
      <c r="D343" s="105">
        <v>11034.88</v>
      </c>
      <c r="J343" s="59" t="s">
        <v>22842</v>
      </c>
    </row>
    <row r="344" spans="1:10" ht="40.5">
      <c r="A344" s="16" t="s">
        <v>22843</v>
      </c>
      <c r="B344" s="59" t="str">
        <f t="shared" si="5"/>
        <v>BUEIRO METÁLICO COM CHAPAS MÚLTIPLAS MP 152 GALVANIZADAS - D = 3,05 M - BRITA COMERCIAL</v>
      </c>
      <c r="C344" s="16" t="s">
        <v>139</v>
      </c>
      <c r="D344" s="105">
        <v>12651.92</v>
      </c>
      <c r="J344" s="59" t="s">
        <v>22844</v>
      </c>
    </row>
    <row r="345" spans="1:10" ht="40.5">
      <c r="A345" s="16" t="s">
        <v>22845</v>
      </c>
      <c r="B345" s="59" t="str">
        <f t="shared" si="5"/>
        <v>BUEIRO METÁLICO COM CHAPAS MÚLTIPLAS MP 152 GALVANIZADAS - D = 3,05 M - BRITA PRODUZIDA</v>
      </c>
      <c r="C345" s="16" t="s">
        <v>139</v>
      </c>
      <c r="D345" s="105">
        <v>12582.14</v>
      </c>
      <c r="J345" s="59" t="s">
        <v>22846</v>
      </c>
    </row>
    <row r="346" spans="1:10" ht="40.5">
      <c r="A346" s="16" t="s">
        <v>22847</v>
      </c>
      <c r="B346" s="59" t="str">
        <f t="shared" si="5"/>
        <v>BUEIRO METÁLICO COM CHAPAS MÚLTIPLAS MP 152 GALVANIZADAS - D = 3,20 M - BRITA COMERCIAL</v>
      </c>
      <c r="C346" s="16" t="s">
        <v>139</v>
      </c>
      <c r="D346" s="105">
        <v>13432.75</v>
      </c>
      <c r="J346" s="59" t="s">
        <v>22848</v>
      </c>
    </row>
    <row r="347" spans="1:10" ht="40.5">
      <c r="A347" s="16" t="s">
        <v>22849</v>
      </c>
      <c r="B347" s="59" t="str">
        <f t="shared" si="5"/>
        <v>BUEIRO METÁLICO COM CHAPAS MÚLTIPLAS MP 152 GALVANIZADAS - D = 3,20 M - BRITA PRODUZIDA</v>
      </c>
      <c r="C347" s="16" t="s">
        <v>139</v>
      </c>
      <c r="D347" s="105">
        <v>13360.89</v>
      </c>
      <c r="J347" s="59" t="s">
        <v>22850</v>
      </c>
    </row>
    <row r="348" spans="1:10" ht="40.5">
      <c r="A348" s="16" t="s">
        <v>22851</v>
      </c>
      <c r="B348" s="59" t="str">
        <f t="shared" si="5"/>
        <v>BUEIRO METÁLICO COM CHAPAS MÚLTIPLAS MP 152 GALVANIZADAS - D = 3,40 M - BRITA COMERCIAL</v>
      </c>
      <c r="C348" s="16" t="s">
        <v>139</v>
      </c>
      <c r="D348" s="105">
        <v>14218.82</v>
      </c>
      <c r="J348" s="59" t="s">
        <v>22852</v>
      </c>
    </row>
    <row r="349" spans="1:10" ht="40.5">
      <c r="A349" s="16" t="s">
        <v>22853</v>
      </c>
      <c r="B349" s="59" t="str">
        <f t="shared" si="5"/>
        <v>BUEIRO METÁLICO COM CHAPAS MÚLTIPLAS MP 152 GALVANIZADAS - D = 3,40 M - BRITA PRODUZIDA</v>
      </c>
      <c r="C349" s="16" t="s">
        <v>139</v>
      </c>
      <c r="D349" s="105">
        <v>14144.21</v>
      </c>
      <c r="J349" s="59" t="s">
        <v>22854</v>
      </c>
    </row>
    <row r="350" spans="1:10" ht="40.5">
      <c r="A350" s="16" t="s">
        <v>22855</v>
      </c>
      <c r="B350" s="59" t="str">
        <f t="shared" si="5"/>
        <v>BUEIRO METÁLICO COM CHAPAS MÚLTIPLAS MP 152 GALVANIZADAS - D = 3,65 M - BRITA COMERCIAL</v>
      </c>
      <c r="C350" s="16" t="s">
        <v>139</v>
      </c>
      <c r="D350" s="105">
        <v>15241.44</v>
      </c>
      <c r="J350" s="59" t="s">
        <v>22856</v>
      </c>
    </row>
    <row r="351" spans="1:10" ht="40.5">
      <c r="A351" s="16" t="s">
        <v>22857</v>
      </c>
      <c r="B351" s="59" t="str">
        <f t="shared" si="5"/>
        <v>BUEIRO METÁLICO COM CHAPAS MÚLTIPLAS MP 152 GALVANIZADAS - D = 3,65 M - BRITA PRODUZIDA</v>
      </c>
      <c r="C351" s="16" t="s">
        <v>139</v>
      </c>
      <c r="D351" s="105">
        <v>15163.37</v>
      </c>
      <c r="J351" s="59" t="s">
        <v>22858</v>
      </c>
    </row>
    <row r="352" spans="1:10" ht="40.5">
      <c r="A352" s="16" t="s">
        <v>22859</v>
      </c>
      <c r="B352" s="59" t="str">
        <f t="shared" si="5"/>
        <v>BUEIRO METÁLICO COM CHAPAS MÚLTIPLAS MP 152 GALVANIZADAS - D = 3,80 M - BRITA COMERCIAL</v>
      </c>
      <c r="C352" s="16" t="s">
        <v>139</v>
      </c>
      <c r="D352" s="105">
        <v>15810.96</v>
      </c>
      <c r="J352" s="59" t="s">
        <v>22860</v>
      </c>
    </row>
    <row r="353" spans="1:10" ht="40.5">
      <c r="A353" s="16" t="s">
        <v>22861</v>
      </c>
      <c r="B353" s="59" t="str">
        <f t="shared" si="5"/>
        <v>BUEIRO METÁLICO COM CHAPAS MÚLTIPLAS MP 152 GALVANIZADAS - D = 3,80 M - BRITA PRODUZIDA</v>
      </c>
      <c r="C353" s="16" t="s">
        <v>139</v>
      </c>
      <c r="D353" s="105">
        <v>15730.81</v>
      </c>
      <c r="J353" s="59" t="s">
        <v>22862</v>
      </c>
    </row>
    <row r="354" spans="1:10" ht="40.5">
      <c r="A354" s="16" t="s">
        <v>22863</v>
      </c>
      <c r="B354" s="59" t="str">
        <f t="shared" si="5"/>
        <v>BUEIRO METÁLICO COM CHAPAS MÚLTIPLAS MP 152 GALVANIZADAS - D = 4,20 M - BRITA COMERCIAL</v>
      </c>
      <c r="C354" s="16" t="s">
        <v>139</v>
      </c>
      <c r="D354" s="105">
        <v>17369.98</v>
      </c>
      <c r="J354" s="59" t="s">
        <v>22864</v>
      </c>
    </row>
    <row r="355" spans="1:10" ht="40.5">
      <c r="A355" s="16" t="s">
        <v>22865</v>
      </c>
      <c r="B355" s="59" t="str">
        <f t="shared" si="5"/>
        <v>BUEIRO METÁLICO COM CHAPAS MÚLTIPLAS MP 152 GALVANIZADAS - D = 4,20 M - BRITA PRODUZIDA</v>
      </c>
      <c r="C355" s="16" t="s">
        <v>139</v>
      </c>
      <c r="D355" s="105">
        <v>17284.310000000001</v>
      </c>
      <c r="J355" s="59" t="s">
        <v>22866</v>
      </c>
    </row>
    <row r="356" spans="1:10" ht="40.5">
      <c r="A356" s="16" t="s">
        <v>22867</v>
      </c>
      <c r="B356" s="59" t="str">
        <f t="shared" si="5"/>
        <v>BUEIRO METÁLICO COM CHAPAS MÚLTIPLAS MP 152 GALVANIZADAS - D = 4,60 M - BRITA COMERCIAL</v>
      </c>
      <c r="C356" s="16" t="s">
        <v>139</v>
      </c>
      <c r="D356" s="105">
        <v>18921.669999999998</v>
      </c>
      <c r="J356" s="59" t="s">
        <v>22868</v>
      </c>
    </row>
    <row r="357" spans="1:10" ht="40.5">
      <c r="A357" s="16" t="s">
        <v>22869</v>
      </c>
      <c r="B357" s="59" t="str">
        <f t="shared" si="5"/>
        <v>BUEIRO METÁLICO COM CHAPAS MÚLTIPLAS MP 152 GALVANIZADAS - D = 4,60 M - BRITA PRODUZIDA</v>
      </c>
      <c r="C357" s="16" t="s">
        <v>139</v>
      </c>
      <c r="D357" s="105">
        <v>18830.47</v>
      </c>
      <c r="J357" s="59" t="s">
        <v>22870</v>
      </c>
    </row>
    <row r="358" spans="1:10" ht="40.5">
      <c r="A358" s="16" t="s">
        <v>22871</v>
      </c>
      <c r="B358" s="59" t="str">
        <f t="shared" si="5"/>
        <v>BUEIRO METÁLICO COM CHAPAS MÚLTIPLAS MP 152 GALVANIZADAS - D = 4,80 M - BRITA COMERCIAL</v>
      </c>
      <c r="C358" s="16" t="s">
        <v>139</v>
      </c>
      <c r="D358" s="105">
        <v>21645.61</v>
      </c>
      <c r="J358" s="59" t="s">
        <v>22872</v>
      </c>
    </row>
    <row r="359" spans="1:10" ht="40.5">
      <c r="A359" s="16" t="s">
        <v>22873</v>
      </c>
      <c r="B359" s="59" t="str">
        <f t="shared" si="5"/>
        <v>BUEIRO METÁLICO COM CHAPAS MÚLTIPLAS MP 152 GALVANIZADAS - D = 4,80 M - BRITA PRODUZIDA</v>
      </c>
      <c r="C359" s="16" t="s">
        <v>139</v>
      </c>
      <c r="D359" s="105">
        <v>21551.65</v>
      </c>
      <c r="J359" s="59" t="s">
        <v>22874</v>
      </c>
    </row>
    <row r="360" spans="1:10" ht="40.5">
      <c r="A360" s="16" t="s">
        <v>22875</v>
      </c>
      <c r="B360" s="59" t="str">
        <f t="shared" si="5"/>
        <v>BUEIRO METÁLICO COM CHAPAS MÚLTIPLAS MP 152 GALVANIZADAS - D = 5,00 M - BRITA COMERCIAL</v>
      </c>
      <c r="C360" s="16" t="s">
        <v>139</v>
      </c>
      <c r="D360" s="105">
        <v>22385.63</v>
      </c>
      <c r="J360" s="59" t="s">
        <v>22876</v>
      </c>
    </row>
    <row r="361" spans="1:10" ht="40.5">
      <c r="A361" s="16" t="s">
        <v>22877</v>
      </c>
      <c r="B361" s="59" t="str">
        <f t="shared" si="5"/>
        <v>BUEIRO METÁLICO COM CHAPAS MÚLTIPLAS MP 152 GALVANIZADAS - D = 5,00 M - BRITA PRODUZIDA</v>
      </c>
      <c r="C361" s="16" t="s">
        <v>139</v>
      </c>
      <c r="D361" s="105">
        <v>22272.79</v>
      </c>
      <c r="J361" s="59" t="s">
        <v>22878</v>
      </c>
    </row>
    <row r="362" spans="1:10" ht="40.5">
      <c r="A362" s="16" t="s">
        <v>22879</v>
      </c>
      <c r="B362" s="59" t="str">
        <f t="shared" si="5"/>
        <v>BUEIRO METÁLICO COM CHAPAS MÚLTIPLAS MP 152 GALVANIZADAS - D = 5,35 M - BRITA COMERCIAL</v>
      </c>
      <c r="C362" s="16" t="s">
        <v>139</v>
      </c>
      <c r="D362" s="105">
        <v>28125.41</v>
      </c>
      <c r="J362" s="59" t="s">
        <v>22880</v>
      </c>
    </row>
    <row r="363" spans="1:10" ht="40.5">
      <c r="A363" s="16" t="s">
        <v>22881</v>
      </c>
      <c r="B363" s="59" t="str">
        <f t="shared" si="5"/>
        <v>BUEIRO METÁLICO COM CHAPAS MÚLTIPLAS MP 152 GALVANIZADAS - D = 5,35 M - BRITA PRODUZIDA</v>
      </c>
      <c r="C363" s="16" t="s">
        <v>139</v>
      </c>
      <c r="D363" s="105">
        <v>28006.92</v>
      </c>
      <c r="J363" s="59" t="s">
        <v>22882</v>
      </c>
    </row>
    <row r="364" spans="1:10" ht="40.5">
      <c r="A364" s="16" t="s">
        <v>22883</v>
      </c>
      <c r="B364" s="59" t="str">
        <f t="shared" si="5"/>
        <v>BUEIRO METÁLICO COM CHAPAS MÚLTIPLAS MP 152 GALVANIZADAS - D = 5,70 M - BRITA COMERCIAL</v>
      </c>
      <c r="C364" s="16" t="s">
        <v>139</v>
      </c>
      <c r="D364" s="105">
        <v>30220.02</v>
      </c>
      <c r="J364" s="59" t="s">
        <v>22884</v>
      </c>
    </row>
    <row r="365" spans="1:10" ht="40.5">
      <c r="A365" s="16" t="s">
        <v>22885</v>
      </c>
      <c r="B365" s="59" t="str">
        <f t="shared" si="5"/>
        <v>BUEIRO METÁLICO COM CHAPAS MÚLTIPLAS MP 152 GALVANIZADAS - D = 5,70 M - BRITA PRODUZIDA</v>
      </c>
      <c r="C365" s="16" t="s">
        <v>139</v>
      </c>
      <c r="D365" s="105">
        <v>30095.88</v>
      </c>
      <c r="J365" s="59" t="s">
        <v>22886</v>
      </c>
    </row>
    <row r="366" spans="1:10" ht="40.5">
      <c r="A366" s="16" t="s">
        <v>22887</v>
      </c>
      <c r="B366" s="59" t="str">
        <f t="shared" si="5"/>
        <v>BUEIRO METÁLICO COM CHAPAS MÚLTIPLAS MP 152 GALVANIZADAS - D = 6,10 M - BRITA COMERCIAL</v>
      </c>
      <c r="C366" s="16" t="s">
        <v>139</v>
      </c>
      <c r="D366" s="105">
        <v>37156.07</v>
      </c>
      <c r="J366" s="59" t="s">
        <v>22888</v>
      </c>
    </row>
    <row r="367" spans="1:10" ht="40.5">
      <c r="A367" s="16" t="s">
        <v>22889</v>
      </c>
      <c r="B367" s="59" t="str">
        <f t="shared" si="5"/>
        <v>BUEIRO METÁLICO COM CHAPAS MÚLTIPLAS MP 152 GALVANIZADAS - D = 6,10 M - BRITA PRODUZIDA</v>
      </c>
      <c r="C367" s="16" t="s">
        <v>139</v>
      </c>
      <c r="D367" s="105">
        <v>37025.49</v>
      </c>
      <c r="J367" s="59" t="s">
        <v>22890</v>
      </c>
    </row>
    <row r="368" spans="1:10" ht="40.5">
      <c r="A368" s="16" t="s">
        <v>22891</v>
      </c>
      <c r="B368" s="59" t="str">
        <f t="shared" si="5"/>
        <v>BUEIRO METÁLICO COM CHAPAS MÚLTIPLAS MP 152 GALVANIZADAS - D = 6,50 M - BRITA COMERCIAL</v>
      </c>
      <c r="C368" s="16" t="s">
        <v>139</v>
      </c>
      <c r="D368" s="105">
        <v>44380.23</v>
      </c>
      <c r="J368" s="59" t="s">
        <v>22892</v>
      </c>
    </row>
    <row r="369" spans="1:10" ht="40.5">
      <c r="A369" s="16" t="s">
        <v>22893</v>
      </c>
      <c r="B369" s="59" t="str">
        <f t="shared" si="5"/>
        <v>BUEIRO METÁLICO COM CHAPAS MÚLTIPLAS MP 152 GALVANIZADAS - D = 6,50 M - BRITA PRODUZIDA</v>
      </c>
      <c r="C369" s="16" t="s">
        <v>139</v>
      </c>
      <c r="D369" s="105">
        <v>44243.199999999997</v>
      </c>
      <c r="J369" s="59" t="s">
        <v>22894</v>
      </c>
    </row>
    <row r="370" spans="1:10" ht="40.5">
      <c r="A370" s="16" t="s">
        <v>22895</v>
      </c>
      <c r="B370" s="59" t="str">
        <f t="shared" si="5"/>
        <v>BUEIRO METÁLICO COM CHAPAS MÚLTIPLAS MP 152 GALVANIZADAS - D = 6,85 M - BRITA COMERCIAL</v>
      </c>
      <c r="C370" s="16" t="s">
        <v>139</v>
      </c>
      <c r="D370" s="105">
        <v>47213.94</v>
      </c>
      <c r="J370" s="59" t="s">
        <v>22896</v>
      </c>
    </row>
    <row r="371" spans="1:10" ht="40.5">
      <c r="A371" s="16" t="s">
        <v>22897</v>
      </c>
      <c r="B371" s="59" t="str">
        <f t="shared" si="5"/>
        <v>BUEIRO METÁLICO COM CHAPAS MÚLTIPLAS MP 152 GALVANIZADAS - D = 6,85 M - BRITA PRODUZIDA</v>
      </c>
      <c r="C371" s="16" t="s">
        <v>139</v>
      </c>
      <c r="D371" s="105">
        <v>47071.26</v>
      </c>
      <c r="J371" s="59" t="s">
        <v>22898</v>
      </c>
    </row>
    <row r="372" spans="1:10" ht="40.5">
      <c r="A372" s="16" t="s">
        <v>22899</v>
      </c>
      <c r="B372" s="59" t="str">
        <f t="shared" si="5"/>
        <v>BUEIRO METÁLICO COM CHAPAS MÚLTIPLAS MP 152 GALVANIZADAS - D = 7,25 M - BRITA COMERCIAL</v>
      </c>
      <c r="C372" s="16" t="s">
        <v>139</v>
      </c>
      <c r="D372" s="105">
        <v>50096.4</v>
      </c>
      <c r="J372" s="59" t="s">
        <v>22900</v>
      </c>
    </row>
    <row r="373" spans="1:10" ht="40.5">
      <c r="A373" s="16" t="s">
        <v>22901</v>
      </c>
      <c r="B373" s="59" t="str">
        <f t="shared" si="5"/>
        <v>BUEIRO METÁLICO COM CHAPAS MÚLTIPLAS MP 152 GALVANIZADAS - D = 7,25 M - BRITA PRODUZIDA</v>
      </c>
      <c r="C373" s="16" t="s">
        <v>139</v>
      </c>
      <c r="D373" s="105">
        <v>49947.28</v>
      </c>
      <c r="J373" s="59" t="s">
        <v>22902</v>
      </c>
    </row>
    <row r="374" spans="1:10" ht="67.5">
      <c r="A374" s="16" t="s">
        <v>22903</v>
      </c>
      <c r="B374" s="59" t="str">
        <f t="shared" si="5"/>
        <v>BUEIRO METÁLICO COM CHAPAS MÚLTIPLAS MP 152 GALVANIZADAS - LENTICULAR - VÃO = 1,95 M E ALTURA = 1,40 M - ATERRO RODOVIÁRIO MÍNIMO = 0,60 M E MÁXIMO = 8,40 M - BRITA COMERCIAL</v>
      </c>
      <c r="C374" s="16" t="s">
        <v>139</v>
      </c>
      <c r="D374" s="105">
        <v>7400.53</v>
      </c>
      <c r="J374" s="59" t="s">
        <v>22904</v>
      </c>
    </row>
    <row r="375" spans="1:10" ht="67.5">
      <c r="A375" s="16" t="s">
        <v>22905</v>
      </c>
      <c r="B375" s="59" t="str">
        <f t="shared" si="5"/>
        <v>BUEIRO METÁLICO COM CHAPAS MÚLTIPLAS MP 152 GALVANIZADAS - LENTICULAR - VÃO = 1,95 M E ALTURA = 1,40 M - ATERRO RODOVIÁRIO MÍNIMO = 0,60 M E MÁXIMO = 8,40 M - BRITA PRODUZIDA</v>
      </c>
      <c r="C375" s="16" t="s">
        <v>139</v>
      </c>
      <c r="D375" s="105">
        <v>7359.76</v>
      </c>
      <c r="J375" s="59" t="s">
        <v>22906</v>
      </c>
    </row>
    <row r="376" spans="1:10" ht="67.5">
      <c r="A376" s="16" t="s">
        <v>22907</v>
      </c>
      <c r="B376" s="59" t="str">
        <f t="shared" si="5"/>
        <v>BUEIRO METÁLICO COM CHAPAS MÚLTIPLAS MP 152 GALVANIZADAS - LENTICULAR - VÃO = 2,15 M E ALTURA = 1,50 M - ATERRO RODOVIÁRIO MÍNIMO = 0,60 M E MÁXIMO = 7,50 M - BRITA COMERCIAL</v>
      </c>
      <c r="C376" s="16" t="s">
        <v>139</v>
      </c>
      <c r="D376" s="105">
        <v>8183.17</v>
      </c>
      <c r="J376" s="59" t="s">
        <v>22908</v>
      </c>
    </row>
    <row r="377" spans="1:10" ht="67.5">
      <c r="A377" s="16" t="s">
        <v>22909</v>
      </c>
      <c r="B377" s="59" t="str">
        <f t="shared" si="5"/>
        <v>BUEIRO METÁLICO COM CHAPAS MÚLTIPLAS MP 152 GALVANIZADAS - LENTICULAR - VÃO = 2,15 M E ALTURA = 1,50 M - ATERRO RODOVIÁRIO MÍNIMO = 0,60 M E MÁXIMO = 7,50 M - BRITA PRODUZIDA</v>
      </c>
      <c r="C377" s="16" t="s">
        <v>139</v>
      </c>
      <c r="D377" s="105">
        <v>8139.65</v>
      </c>
      <c r="J377" s="59" t="s">
        <v>22910</v>
      </c>
    </row>
    <row r="378" spans="1:10" ht="67.5">
      <c r="A378" s="16" t="s">
        <v>22911</v>
      </c>
      <c r="B378" s="59" t="str">
        <f t="shared" si="5"/>
        <v>BUEIRO METÁLICO COM CHAPAS MÚLTIPLAS MP 152 GALVANIZADAS - LENTICULAR - VÃO = 2,30 M E ALTURA = 1,60 M - ATERRO RODOVIÁRIO MÍNIMO = 0,60 M E MÁXIMO = 7,20 M - BRITA COMERCIAL</v>
      </c>
      <c r="C378" s="16" t="s">
        <v>139</v>
      </c>
      <c r="D378" s="105">
        <v>8930.4699999999993</v>
      </c>
      <c r="J378" s="59" t="s">
        <v>22912</v>
      </c>
    </row>
    <row r="379" spans="1:10" ht="67.5">
      <c r="A379" s="16" t="s">
        <v>22913</v>
      </c>
      <c r="B379" s="59" t="str">
        <f t="shared" si="5"/>
        <v>BUEIRO METÁLICO COM CHAPAS MÚLTIPLAS MP 152 GALVANIZADAS - LENTICULAR - VÃO = 2,30 M E ALTURA = 1,60 M - ATERRO RODOVIÁRIO MÍNIMO = 0,60 M E MÁXIMO = 7,20 M - BRITA PRODUZIDA</v>
      </c>
      <c r="C379" s="16" t="s">
        <v>139</v>
      </c>
      <c r="D379" s="105">
        <v>8884.8700000000008</v>
      </c>
      <c r="J379" s="59" t="s">
        <v>22914</v>
      </c>
    </row>
    <row r="380" spans="1:10" ht="67.5">
      <c r="A380" s="16" t="s">
        <v>22915</v>
      </c>
      <c r="B380" s="59" t="str">
        <f t="shared" si="5"/>
        <v>BUEIRO METÁLICO COM CHAPAS MÚLTIPLAS MP 152 GALVANIZADAS - LENTICULAR - VÃO = 2,55 M E ALTURA = 1,65 M - ATERRO RODOVIÁRIO MÍNIMO = 0,60 M E MÁXIMO = 6,50 M - BRITA COMERCIAL</v>
      </c>
      <c r="C380" s="16" t="s">
        <v>139</v>
      </c>
      <c r="D380" s="105">
        <v>9493.68</v>
      </c>
      <c r="J380" s="59" t="s">
        <v>22916</v>
      </c>
    </row>
    <row r="381" spans="1:10" ht="67.5">
      <c r="A381" s="16" t="s">
        <v>22917</v>
      </c>
      <c r="B381" s="59" t="str">
        <f t="shared" si="5"/>
        <v>BUEIRO METÁLICO COM CHAPAS MÚLTIPLAS MP 152 GALVANIZADAS - LENTICULAR - VÃO = 2,55 M E ALTURA = 1,65 M - ATERRO RODOVIÁRIO MÍNIMO = 0,60 M E MÁXIMO = 6,50 M - BRITA PRODUZIDA</v>
      </c>
      <c r="C381" s="16" t="s">
        <v>139</v>
      </c>
      <c r="D381" s="105">
        <v>9444.6299999999992</v>
      </c>
      <c r="J381" s="59" t="s">
        <v>22918</v>
      </c>
    </row>
    <row r="382" spans="1:10" ht="67.5">
      <c r="A382" s="16" t="s">
        <v>22919</v>
      </c>
      <c r="B382" s="59" t="str">
        <f t="shared" si="5"/>
        <v>BUEIRO METÁLICO COM CHAPAS MÚLTIPLAS MP 152 GALVANIZADAS - LENTICULAR - VÃO = 2,70 M E ALTURA = 1,85 M - ATERRO RODOVIÁRIO MÍNIMO = 0,60 M E MÁXIMO = 6,60 M - BRITA COMERCIAL</v>
      </c>
      <c r="C382" s="16" t="s">
        <v>139</v>
      </c>
      <c r="D382" s="105">
        <v>10275.32</v>
      </c>
      <c r="J382" s="59" t="s">
        <v>22920</v>
      </c>
    </row>
    <row r="383" spans="1:10" ht="67.5">
      <c r="A383" s="16" t="s">
        <v>22921</v>
      </c>
      <c r="B383" s="59" t="str">
        <f t="shared" si="5"/>
        <v>BUEIRO METÁLICO COM CHAPAS MÚLTIPLAS MP 152 GALVANIZADAS - LENTICULAR - VÃO = 2,70 M E ALTURA = 1,85 M - ATERRO RODOVIÁRIO MÍNIMO = 0,60 M E MÁXIMO = 6,60 M - BRITA PRODUZIDA</v>
      </c>
      <c r="C383" s="16" t="s">
        <v>139</v>
      </c>
      <c r="D383" s="105">
        <v>10224.65</v>
      </c>
      <c r="J383" s="59" t="s">
        <v>22922</v>
      </c>
    </row>
    <row r="384" spans="1:10" ht="67.5">
      <c r="A384" s="16" t="s">
        <v>22923</v>
      </c>
      <c r="B384" s="59" t="str">
        <f t="shared" si="5"/>
        <v>BUEIRO METÁLICO COM CHAPAS MÚLTIPLAS MP 152 GALVANIZADAS - LENTICULAR - VÃO = 2,75 M E ALTURA = 1,90 M - ATERRO RODOVIÁRIO MÍNIMO = 0,60 M E MÁXIMO = 6,50 M - BRITA COMERCIAL</v>
      </c>
      <c r="C384" s="16" t="s">
        <v>139</v>
      </c>
      <c r="D384" s="105">
        <v>10551.12</v>
      </c>
      <c r="J384" s="59" t="s">
        <v>22924</v>
      </c>
    </row>
    <row r="385" spans="1:10" ht="67.5">
      <c r="A385" s="16" t="s">
        <v>22925</v>
      </c>
      <c r="B385" s="59" t="str">
        <f t="shared" si="5"/>
        <v>BUEIRO METÁLICO COM CHAPAS MÚLTIPLAS MP 152 GALVANIZADAS - LENTICULAR - VÃO = 2,75 M E ALTURA = 1,90 M - ATERRO RODOVIÁRIO MÍNIMO = 0,60 M E MÁXIMO = 6,50 M - BRITA PRODUZIDA</v>
      </c>
      <c r="C385" s="16" t="s">
        <v>139</v>
      </c>
      <c r="D385" s="105">
        <v>10499.3</v>
      </c>
      <c r="J385" s="59" t="s">
        <v>22926</v>
      </c>
    </row>
    <row r="386" spans="1:10" ht="67.5">
      <c r="A386" s="16" t="s">
        <v>22927</v>
      </c>
      <c r="B386" s="59" t="str">
        <f t="shared" si="5"/>
        <v>BUEIRO METÁLICO COM CHAPAS MÚLTIPLAS MP 152 GALVANIZADAS - LENTICULAR - VÃO = 3,00 M E ALTURA = 2,00 M - ATERRO RODOVIÁRIO MÍNIMO = 0,60 M E MÁXIMO = 6,00 M - BRITA COMERCIAL</v>
      </c>
      <c r="C386" s="16" t="s">
        <v>139</v>
      </c>
      <c r="D386" s="105">
        <v>11114.76</v>
      </c>
      <c r="J386" s="59" t="s">
        <v>22928</v>
      </c>
    </row>
    <row r="387" spans="1:10" ht="67.5">
      <c r="A387" s="16" t="s">
        <v>22929</v>
      </c>
      <c r="B387" s="59" t="str">
        <f t="shared" ref="B387:B450" si="6">UPPER(J387)</f>
        <v>BUEIRO METÁLICO COM CHAPAS MÚLTIPLAS MP 152 GALVANIZADAS - LENTICULAR - VÃO = 3,00 M E ALTURA = 2,00 M - ATERRO RODOVIÁRIO MÍNIMO = 0,60 M E MÁXIMO = 6,00 M - BRITA PRODUZIDA</v>
      </c>
      <c r="C387" s="16" t="s">
        <v>139</v>
      </c>
      <c r="D387" s="105">
        <v>11045.67</v>
      </c>
      <c r="J387" s="59" t="s">
        <v>22930</v>
      </c>
    </row>
    <row r="388" spans="1:10" ht="67.5">
      <c r="A388" s="16" t="s">
        <v>22931</v>
      </c>
      <c r="B388" s="59" t="str">
        <f t="shared" si="6"/>
        <v>BUEIRO METÁLICO COM CHAPAS MÚLTIPLAS MP 152 GALVANIZADAS - LENTICULAR - VÃO = 3,20 M E ALTURA = 2,10 M - ATERRO RODOVIÁRIO MÍNIMO = 0,60 M E MÁXIMO = 5,60 M - BRITA COMERCIAL</v>
      </c>
      <c r="C388" s="16" t="s">
        <v>139</v>
      </c>
      <c r="D388" s="105">
        <v>11625.4</v>
      </c>
      <c r="J388" s="59" t="s">
        <v>22932</v>
      </c>
    </row>
    <row r="389" spans="1:10" ht="67.5">
      <c r="A389" s="16" t="s">
        <v>22933</v>
      </c>
      <c r="B389" s="59" t="str">
        <f t="shared" si="6"/>
        <v>BUEIRO METÁLICO COM CHAPAS MÚLTIPLAS MP 152 GALVANIZADAS - LENTICULAR - VÃO = 3,20 M E ALTURA = 2,10 M - ATERRO RODOVIÁRIO MÍNIMO = 0,60 M E MÁXIMO = 5,60 M - BRITA PRODUZIDA</v>
      </c>
      <c r="C389" s="16" t="s">
        <v>139</v>
      </c>
      <c r="D389" s="105">
        <v>11553.55</v>
      </c>
      <c r="J389" s="59" t="s">
        <v>22934</v>
      </c>
    </row>
    <row r="390" spans="1:10" ht="67.5">
      <c r="A390" s="16" t="s">
        <v>22935</v>
      </c>
      <c r="B390" s="59" t="str">
        <f t="shared" si="6"/>
        <v>BUEIRO METÁLICO COM CHAPAS MÚLTIPLAS MP 152 GALVANIZADAS - LENTICULAR - VÃO = 3,35 M E ALTURA = 2,15 M - ATERRO RODOVIÁRIO MÍNIMO = 0,60 M E MÁXIMO = 5,30 M - BRITA COMERCIAL</v>
      </c>
      <c r="C390" s="16" t="s">
        <v>139</v>
      </c>
      <c r="D390" s="105">
        <v>12179.53</v>
      </c>
      <c r="J390" s="59" t="s">
        <v>22936</v>
      </c>
    </row>
    <row r="391" spans="1:10" ht="67.5">
      <c r="A391" s="16" t="s">
        <v>22937</v>
      </c>
      <c r="B391" s="59" t="str">
        <f t="shared" si="6"/>
        <v>BUEIRO METÁLICO COM CHAPAS MÚLTIPLAS MP 152 GALVANIZADAS - LENTICULAR - VÃO = 3,35 M E ALTURA = 2,15 M - ATERRO RODOVIÁRIO MÍNIMO = 0,60 M E MÁXIMO = 5,30 M - BRITA PRODUZIDA</v>
      </c>
      <c r="C391" s="16" t="s">
        <v>139</v>
      </c>
      <c r="D391" s="105">
        <v>12105.61</v>
      </c>
      <c r="J391" s="59" t="s">
        <v>22938</v>
      </c>
    </row>
    <row r="392" spans="1:10" ht="67.5">
      <c r="A392" s="16" t="s">
        <v>22939</v>
      </c>
      <c r="B392" s="59" t="str">
        <f t="shared" si="6"/>
        <v>BUEIRO METÁLICO COM CHAPAS MÚLTIPLAS MP 152 GALVANIZADAS - LENTICULAR - VÃO = 3,55 M E ALTURA = 2,25 M - ATERRO RODOVIÁRIO MÍNIMO = 0,60 M E MÁXIMO = 5,00 M - BRITA COMERCIAL</v>
      </c>
      <c r="C392" s="16" t="s">
        <v>139</v>
      </c>
      <c r="D392" s="105">
        <v>12711.49</v>
      </c>
      <c r="J392" s="59" t="s">
        <v>22940</v>
      </c>
    </row>
    <row r="393" spans="1:10" ht="67.5">
      <c r="A393" s="16" t="s">
        <v>22941</v>
      </c>
      <c r="B393" s="59" t="str">
        <f t="shared" si="6"/>
        <v>BUEIRO METÁLICO COM CHAPAS MÚLTIPLAS MP 152 GALVANIZADAS - LENTICULAR - VÃO = 3,55 M E ALTURA = 2,25 M - ATERRO RODOVIÁRIO MÍNIMO = 0,60 M E MÁXIMO = 5,00 M - BRITA PRODUZIDA</v>
      </c>
      <c r="C393" s="16" t="s">
        <v>139</v>
      </c>
      <c r="D393" s="105">
        <v>12634.8</v>
      </c>
      <c r="J393" s="59" t="s">
        <v>22942</v>
      </c>
    </row>
    <row r="394" spans="1:10" ht="67.5">
      <c r="A394" s="16" t="s">
        <v>22943</v>
      </c>
      <c r="B394" s="59" t="str">
        <f t="shared" si="6"/>
        <v>BUEIRO METÁLICO COM CHAPAS MÚLTIPLAS MP 152 GALVANIZADAS - LENTICULAR - VÃO = 3,70 M E ALTURA = 2,35 M - ATERRO RODOVIÁRIO MÍNIMO = 0,60 M E MÁXIMO = 4,90 M - BRITA COMERCIAL</v>
      </c>
      <c r="C394" s="16" t="s">
        <v>139</v>
      </c>
      <c r="D394" s="105">
        <v>13481.11</v>
      </c>
      <c r="J394" s="59" t="s">
        <v>22944</v>
      </c>
    </row>
    <row r="395" spans="1:10" ht="67.5">
      <c r="A395" s="16" t="s">
        <v>22945</v>
      </c>
      <c r="B395" s="59" t="str">
        <f t="shared" si="6"/>
        <v>BUEIRO METÁLICO COM CHAPAS MÚLTIPLAS MP 152 GALVANIZADAS - LENTICULAR - VÃO = 3,70 M E ALTURA = 2,35 M - ATERRO RODOVIÁRIO MÍNIMO = 0,60 M E MÁXIMO = 4,90 M - BRITA PRODUZIDA</v>
      </c>
      <c r="C395" s="16" t="s">
        <v>139</v>
      </c>
      <c r="D395" s="105">
        <v>13402.34</v>
      </c>
      <c r="J395" s="59" t="s">
        <v>22946</v>
      </c>
    </row>
    <row r="396" spans="1:10" ht="67.5">
      <c r="A396" s="16" t="s">
        <v>22947</v>
      </c>
      <c r="B396" s="59" t="str">
        <f t="shared" si="6"/>
        <v>BUEIRO METÁLICO COM CHAPAS MÚLTIPLAS MP 152 GALVANIZADAS - LENTICULAR - VÃO = 3,90 M E ALTURA = 2,45 M - ATERRO RODOVIÁRIO MÍNIMO = 0,60 M E MÁXIMO = 4,60 M - BRITA COMERCIAL</v>
      </c>
      <c r="C396" s="16" t="s">
        <v>139</v>
      </c>
      <c r="D396" s="105">
        <v>14058.72</v>
      </c>
      <c r="J396" s="59" t="s">
        <v>22948</v>
      </c>
    </row>
    <row r="397" spans="1:10" ht="67.5">
      <c r="A397" s="16" t="s">
        <v>22949</v>
      </c>
      <c r="B397" s="59" t="str">
        <f t="shared" si="6"/>
        <v>BUEIRO METÁLICO COM CHAPAS MÚLTIPLAS MP 152 GALVANIZADAS - LENTICULAR - VÃO = 3,90 M E ALTURA = 2,45 M - ATERRO RODOVIÁRIO MÍNIMO = 0,60 M E MÁXIMO = 4,60 M - BRITA PRODUZIDA</v>
      </c>
      <c r="C397" s="16" t="s">
        <v>139</v>
      </c>
      <c r="D397" s="105">
        <v>13977.19</v>
      </c>
      <c r="J397" s="59" t="s">
        <v>22950</v>
      </c>
    </row>
    <row r="398" spans="1:10" ht="67.5">
      <c r="A398" s="16" t="s">
        <v>22951</v>
      </c>
      <c r="B398" s="59" t="str">
        <f t="shared" si="6"/>
        <v>BUEIRO METÁLICO COM CHAPAS MÚLTIPLAS MP 152 GALVANIZADAS - LENTICULAR - VÃO = 4,00 M E ALTURA = 2,55 M - ATERRO RODOVIÁRIO MÍNIMO = 0,60 M E MÁXIMO = 4,50 M - BRITA COMERCIAL</v>
      </c>
      <c r="C398" s="16" t="s">
        <v>139</v>
      </c>
      <c r="D398" s="105">
        <v>14608.4</v>
      </c>
      <c r="J398" s="59" t="s">
        <v>22952</v>
      </c>
    </row>
    <row r="399" spans="1:10" ht="67.5">
      <c r="A399" s="16" t="s">
        <v>22953</v>
      </c>
      <c r="B399" s="59" t="str">
        <f t="shared" si="6"/>
        <v>BUEIRO METÁLICO COM CHAPAS MÚLTIPLAS MP 152 GALVANIZADAS - LENTICULAR - VÃO = 4,00 M E ALTURA = 2,55 M - ATERRO RODOVIÁRIO MÍNIMO = 0,60 M E MÁXIMO = 4,50 M - BRITA PRODUZIDA</v>
      </c>
      <c r="C399" s="16" t="s">
        <v>139</v>
      </c>
      <c r="D399" s="105">
        <v>14525.5</v>
      </c>
      <c r="J399" s="59" t="s">
        <v>22954</v>
      </c>
    </row>
    <row r="400" spans="1:10" ht="67.5">
      <c r="A400" s="16" t="s">
        <v>22955</v>
      </c>
      <c r="B400" s="59" t="str">
        <f t="shared" si="6"/>
        <v>BUEIRO METÁLICO COM CHAPAS MÚLTIPLAS MP 152 GALVANIZADAS - LENTICULAR - VÃO = 4,15 M E ALTURA = 2,80 M - ATERRO RODOVIÁRIO MÍNIMO = 0,60 M E MÁXIMO = 6,80 M - BRITA COMERCIAL</v>
      </c>
      <c r="C400" s="16" t="s">
        <v>139</v>
      </c>
      <c r="D400" s="105">
        <v>15142.95</v>
      </c>
      <c r="J400" s="59" t="s">
        <v>22956</v>
      </c>
    </row>
    <row r="401" spans="1:10" ht="67.5">
      <c r="A401" s="16" t="s">
        <v>22957</v>
      </c>
      <c r="B401" s="59" t="str">
        <f t="shared" si="6"/>
        <v>BUEIRO METÁLICO COM CHAPAS MÚLTIPLAS MP 152 GALVANIZADAS - LENTICULAR - VÃO = 4,15 M E ALTURA = 2,80 M - ATERRO RODOVIÁRIO MÍNIMO = 0,60 M E MÁXIMO = 6,80 M - BRITA PRODUZIDA</v>
      </c>
      <c r="C401" s="16" t="s">
        <v>139</v>
      </c>
      <c r="D401" s="105">
        <v>15057.97</v>
      </c>
      <c r="J401" s="59" t="s">
        <v>22958</v>
      </c>
    </row>
    <row r="402" spans="1:10" ht="67.5">
      <c r="A402" s="16" t="s">
        <v>22959</v>
      </c>
      <c r="B402" s="59" t="str">
        <f t="shared" si="6"/>
        <v>BUEIRO METÁLICO COM CHAPAS MÚLTIPLAS MP 152 GALVANIZADAS - LENTICULAR - VÃO = 4,40 M E ALTURA = 2,90 M - ATERRO RODOVIÁRIO MÍNIMO = 0,60 M E MÁXIMO = 6,40 M - BRITA COMERCIAL</v>
      </c>
      <c r="C402" s="16" t="s">
        <v>139</v>
      </c>
      <c r="D402" s="105">
        <v>15720.84</v>
      </c>
      <c r="J402" s="59" t="s">
        <v>22960</v>
      </c>
    </row>
    <row r="403" spans="1:10" ht="67.5">
      <c r="A403" s="16" t="s">
        <v>22961</v>
      </c>
      <c r="B403" s="59" t="str">
        <f t="shared" si="6"/>
        <v>BUEIRO METÁLICO COM CHAPAS MÚLTIPLAS MP 152 GALVANIZADAS - LENTICULAR - VÃO = 4,40 M E ALTURA = 2,90 M - ATERRO RODOVIÁRIO MÍNIMO = 0,60 M E MÁXIMO = 6,40 M - BRITA PRODUZIDA</v>
      </c>
      <c r="C403" s="16" t="s">
        <v>139</v>
      </c>
      <c r="D403" s="105">
        <v>15617.67</v>
      </c>
      <c r="J403" s="59" t="s">
        <v>22962</v>
      </c>
    </row>
    <row r="404" spans="1:10" ht="67.5">
      <c r="A404" s="16" t="s">
        <v>22963</v>
      </c>
      <c r="B404" s="59" t="str">
        <f t="shared" si="6"/>
        <v>BUEIRO METÁLICO COM CHAPAS MÚLTIPLAS MP 152 GALVANIZADAS - LENTICULAR - VÃO = 4,60 M E ALTURA = 3,00 M - ATERRO RODOVIÁRIO MÍNIMO = 0,60 M E MÁXIMO = 6,10 M - BRITA COMERCIAL</v>
      </c>
      <c r="C404" s="16" t="s">
        <v>139</v>
      </c>
      <c r="D404" s="105">
        <v>16534.650000000001</v>
      </c>
      <c r="J404" s="59" t="s">
        <v>22964</v>
      </c>
    </row>
    <row r="405" spans="1:10" ht="67.5">
      <c r="A405" s="16" t="s">
        <v>22965</v>
      </c>
      <c r="B405" s="59" t="str">
        <f t="shared" si="6"/>
        <v>BUEIRO METÁLICO COM CHAPAS MÚLTIPLAS MP 152 GALVANIZADAS - LENTICULAR - VÃO = 4,60 M E ALTURA = 3,00 M - ATERRO RODOVIÁRIO MÍNIMO = 0,60 M E MÁXIMO = 6,10 M - BRITA PRODUZIDA</v>
      </c>
      <c r="C405" s="16" t="s">
        <v>139</v>
      </c>
      <c r="D405" s="105">
        <v>16428.25</v>
      </c>
      <c r="J405" s="59" t="s">
        <v>22966</v>
      </c>
    </row>
    <row r="406" spans="1:10" ht="67.5">
      <c r="A406" s="16" t="s">
        <v>22967</v>
      </c>
      <c r="B406" s="59" t="str">
        <f t="shared" si="6"/>
        <v>BUEIRO METÁLICO COM CHAPAS MÚLTIPLAS MP 152 GALVANIZADAS - LENTICULAR - VÃO = 4,80 M E ALTURA = 3,05 M - ATERRO RODOVIÁRIO MÍNIMO = 0,60 M E MÁXIMO = 5,80 M - BRITA COMERCIAL</v>
      </c>
      <c r="C406" s="16" t="s">
        <v>139</v>
      </c>
      <c r="D406" s="105">
        <v>20415.75</v>
      </c>
      <c r="J406" s="59" t="s">
        <v>22968</v>
      </c>
    </row>
    <row r="407" spans="1:10" ht="67.5">
      <c r="A407" s="16" t="s">
        <v>22969</v>
      </c>
      <c r="B407" s="59" t="str">
        <f t="shared" si="6"/>
        <v>BUEIRO METÁLICO COM CHAPAS MÚLTIPLAS MP 152 GALVANIZADAS - LENTICULAR - VÃO = 4,80 M E ALTURA = 3,05 M - ATERRO RODOVIÁRIO MÍNIMO = 0,60 M E MÁXIMO = 5,80 M - BRITA PRODUZIDA</v>
      </c>
      <c r="C407" s="16" t="s">
        <v>139</v>
      </c>
      <c r="D407" s="105">
        <v>20306.13</v>
      </c>
      <c r="J407" s="59" t="s">
        <v>22970</v>
      </c>
    </row>
    <row r="408" spans="1:10" ht="67.5">
      <c r="A408" s="16" t="s">
        <v>22971</v>
      </c>
      <c r="B408" s="59" t="str">
        <f t="shared" si="6"/>
        <v>BUEIRO METÁLICO COM CHAPAS MÚLTIPLAS MP 152 GALVANIZADAS - LENTICULAR - VÃO = 5,05 M E ALTURA = 3,15 M - ATERRO RODOVIÁRIO MÍNIMO = 0,90 M E MÁXIMO = 5,50 M - BRITA COMERCIAL</v>
      </c>
      <c r="C408" s="16" t="s">
        <v>139</v>
      </c>
      <c r="D408" s="105">
        <v>21231.49</v>
      </c>
      <c r="J408" s="59" t="s">
        <v>22972</v>
      </c>
    </row>
    <row r="409" spans="1:10" ht="67.5">
      <c r="A409" s="16" t="s">
        <v>22973</v>
      </c>
      <c r="B409" s="59" t="str">
        <f t="shared" si="6"/>
        <v>BUEIRO METÁLICO COM CHAPAS MÚLTIPLAS MP 152 GALVANIZADAS - LENTICULAR - VÃO = 5,05 M E ALTURA = 3,15 M - ATERRO RODOVIÁRIO MÍNIMO = 0,90 M E MÁXIMO = 5,50 M - BRITA PRODUZIDA</v>
      </c>
      <c r="C409" s="16" t="s">
        <v>139</v>
      </c>
      <c r="D409" s="105">
        <v>21117.84</v>
      </c>
      <c r="J409" s="59" t="s">
        <v>22974</v>
      </c>
    </row>
    <row r="410" spans="1:10" ht="67.5">
      <c r="A410" s="16" t="s">
        <v>22975</v>
      </c>
      <c r="B410" s="59" t="str">
        <f t="shared" si="6"/>
        <v>BUEIRO METÁLICO COM CHAPAS MÚLTIPLAS MP 152 GALVANIZADAS - LENTICULAR - VÃO = 5,25 M E ALTURA = 3,25 M - ATERRO RODOVIÁRIO MÍNIMO = 0,90 M E MÁXIMO = 5,30 M - BRITA COMERCIAL</v>
      </c>
      <c r="C410" s="16" t="s">
        <v>139</v>
      </c>
      <c r="D410" s="105">
        <v>21914.29</v>
      </c>
      <c r="J410" s="59" t="s">
        <v>22976</v>
      </c>
    </row>
    <row r="411" spans="1:10" ht="67.5">
      <c r="A411" s="16" t="s">
        <v>22977</v>
      </c>
      <c r="B411" s="59" t="str">
        <f t="shared" si="6"/>
        <v>BUEIRO METÁLICO COM CHAPAS MÚLTIPLAS MP 152 GALVANIZADAS - LENTICULAR - VÃO = 5,25 M E ALTURA = 3,25 M - ATERRO RODOVIÁRIO MÍNIMO = 0,90 M E MÁXIMO = 5,30 M - BRITA PRODUZIDA</v>
      </c>
      <c r="C411" s="16" t="s">
        <v>139</v>
      </c>
      <c r="D411" s="105">
        <v>21797.41</v>
      </c>
      <c r="J411" s="59" t="s">
        <v>22978</v>
      </c>
    </row>
    <row r="412" spans="1:10" ht="67.5">
      <c r="A412" s="16" t="s">
        <v>22979</v>
      </c>
      <c r="B412" s="59" t="str">
        <f t="shared" si="6"/>
        <v>BUEIRO METÁLICO COM CHAPAS MÚLTIPLAS MP 152 GALVANIZADAS - LENTICULAR - VÃO = 5,45 M E ALTURA = 3,35 M - ATERRO RODOVIÁRIO MÍNIMO = 0,90 M E MÁXIMO = 5,10 M - BRITA COMERCIAL</v>
      </c>
      <c r="C412" s="16" t="s">
        <v>139</v>
      </c>
      <c r="D412" s="105">
        <v>25004.99</v>
      </c>
      <c r="J412" s="59" t="s">
        <v>22980</v>
      </c>
    </row>
    <row r="413" spans="1:10" ht="67.5">
      <c r="A413" s="16" t="s">
        <v>22981</v>
      </c>
      <c r="B413" s="59" t="str">
        <f t="shared" si="6"/>
        <v>BUEIRO METÁLICO COM CHAPAS MÚLTIPLAS MP 152 GALVANIZADAS - LENTICULAR - VÃO = 5,45 M E ALTURA = 3,35 M - ATERRO RODOVIÁRIO MÍNIMO = 0,90 M E MÁXIMO = 5,10 M - BRITA PRODUZIDA</v>
      </c>
      <c r="C413" s="16" t="s">
        <v>139</v>
      </c>
      <c r="D413" s="105">
        <v>24884.89</v>
      </c>
      <c r="J413" s="59" t="s">
        <v>22982</v>
      </c>
    </row>
    <row r="414" spans="1:10" ht="67.5">
      <c r="A414" s="16" t="s">
        <v>22983</v>
      </c>
      <c r="B414" s="59" t="str">
        <f t="shared" si="6"/>
        <v>BUEIRO METÁLICO COM CHAPAS MÚLTIPLAS MP 152 GALVANIZADAS - LENTICULAR - VÃO = 5,60 M E ALTURA = 3,40 M - ATERRO RODOVIÁRIO MÍNIMO = 0,90 M E MÁXIMO = 4,90 M - BRITA COMERCIAL</v>
      </c>
      <c r="C414" s="16" t="s">
        <v>139</v>
      </c>
      <c r="D414" s="105">
        <v>25391.33</v>
      </c>
      <c r="J414" s="59" t="s">
        <v>22984</v>
      </c>
    </row>
    <row r="415" spans="1:10" ht="67.5">
      <c r="A415" s="16" t="s">
        <v>22985</v>
      </c>
      <c r="B415" s="59" t="str">
        <f t="shared" si="6"/>
        <v>BUEIRO METÁLICO COM CHAPAS MÚLTIPLAS MP 152 GALVANIZADAS - LENTICULAR - VÃO = 5,60 M E ALTURA = 3,40 M - ATERRO RODOVIÁRIO MÍNIMO = 0,90 M E MÁXIMO = 4,90 M - BRITA PRODUZIDA</v>
      </c>
      <c r="C415" s="16" t="s">
        <v>139</v>
      </c>
      <c r="D415" s="105">
        <v>25268.81</v>
      </c>
      <c r="J415" s="59" t="s">
        <v>22986</v>
      </c>
    </row>
    <row r="416" spans="1:10" ht="67.5">
      <c r="A416" s="16" t="s">
        <v>22987</v>
      </c>
      <c r="B416" s="59" t="str">
        <f t="shared" si="6"/>
        <v>BUEIRO METÁLICO COM CHAPAS MÚLTIPLAS MP 152 GALVANIZADAS - LENTICULAR - VÃO = 5,80 M E ALTURA = 3,50 M - ATERRO RODOVIÁRIO MÍNIMO = 0,90 M E MÁXIMO = 4,70 M - BRITA COMERCIAL</v>
      </c>
      <c r="C416" s="16" t="s">
        <v>139</v>
      </c>
      <c r="D416" s="105">
        <v>29852.63</v>
      </c>
      <c r="J416" s="59" t="s">
        <v>22988</v>
      </c>
    </row>
    <row r="417" spans="1:10" ht="67.5">
      <c r="A417" s="16" t="s">
        <v>22989</v>
      </c>
      <c r="B417" s="59" t="str">
        <f t="shared" si="6"/>
        <v>BUEIRO METÁLICO COM CHAPAS MÚLTIPLAS MP 152 GALVANIZADAS - LENTICULAR - VÃO = 5,80 M E ALTURA = 3,50 M - ATERRO RODOVIÁRIO MÍNIMO = 0,90 M E MÁXIMO = 4,70 M - BRITA PRODUZIDA</v>
      </c>
      <c r="C417" s="16" t="s">
        <v>139</v>
      </c>
      <c r="D417" s="105">
        <v>29726.89</v>
      </c>
      <c r="J417" s="59" t="s">
        <v>22990</v>
      </c>
    </row>
    <row r="418" spans="1:10" ht="67.5">
      <c r="A418" s="16" t="s">
        <v>22991</v>
      </c>
      <c r="B418" s="59" t="str">
        <f t="shared" si="6"/>
        <v>BUEIRO METÁLICO COM CHAPAS MÚLTIPLAS MP 152 GALVANIZADAS - LENTICULAR - VÃO = 5,90 M E ALTURA = 3,55 M - ATERRO RODOVIÁRIO MÍNIMO = 0,90 M E MÁXIMO = 4,70 M - BRITA COMERCIAL</v>
      </c>
      <c r="C418" s="16" t="s">
        <v>139</v>
      </c>
      <c r="D418" s="105">
        <v>30771.77</v>
      </c>
      <c r="J418" s="59" t="s">
        <v>22992</v>
      </c>
    </row>
    <row r="419" spans="1:10" ht="67.5">
      <c r="A419" s="16" t="s">
        <v>22993</v>
      </c>
      <c r="B419" s="59" t="str">
        <f t="shared" si="6"/>
        <v>BUEIRO METÁLICO COM CHAPAS MÚLTIPLAS MP 152 GALVANIZADAS - LENTICULAR - VÃO = 5,90 M E ALTURA = 3,55 M - ATERRO RODOVIÁRIO MÍNIMO = 0,90 M E MÁXIMO = 4,70 M - BRITA PRODUZIDA</v>
      </c>
      <c r="C419" s="16" t="s">
        <v>139</v>
      </c>
      <c r="D419" s="105">
        <v>30644.42</v>
      </c>
      <c r="J419" s="59" t="s">
        <v>22994</v>
      </c>
    </row>
    <row r="420" spans="1:10" ht="67.5">
      <c r="A420" s="16" t="s">
        <v>22995</v>
      </c>
      <c r="B420" s="59" t="str">
        <f t="shared" si="6"/>
        <v>BUEIRO METÁLICO COM CHAPAS MÚLTIPLAS MP 152 GALVANIZADAS - LENTICULAR - VÃO = 6,10 M E ALTURA = 3,65 M - ATERRO RODOVIÁRIO MÍNIMO = 0,90 M E MÁXIMO = 4,50 M - BRITA COMERCIAL</v>
      </c>
      <c r="C420" s="16" t="s">
        <v>139</v>
      </c>
      <c r="D420" s="105">
        <v>32201.94</v>
      </c>
      <c r="J420" s="59" t="s">
        <v>22996</v>
      </c>
    </row>
    <row r="421" spans="1:10" ht="67.5">
      <c r="A421" s="16" t="s">
        <v>22997</v>
      </c>
      <c r="B421" s="59" t="str">
        <f t="shared" si="6"/>
        <v>BUEIRO METÁLICO COM CHAPAS MÚLTIPLAS MP 152 GALVANIZADAS - LENTICULAR - VÃO = 6,10 M E ALTURA = 3,65 M - ATERRO RODOVIÁRIO MÍNIMO = 0,90 M E MÁXIMO = 4,50 M - BRITA PRODUZIDA</v>
      </c>
      <c r="C421" s="16" t="s">
        <v>139</v>
      </c>
      <c r="D421" s="105">
        <v>32071.360000000001</v>
      </c>
      <c r="J421" s="59" t="s">
        <v>22998</v>
      </c>
    </row>
    <row r="422" spans="1:10" ht="67.5">
      <c r="A422" s="16" t="s">
        <v>22999</v>
      </c>
      <c r="B422" s="59" t="str">
        <f t="shared" si="6"/>
        <v>BUEIRO METÁLICO COM CHAPAS MÚLTIPLAS MP 152 GALVANIZADAS - LENTICULAR - VÃO = 6,25 M E ALTURA = 3,65 M - ATERRO RODOVIÁRIO MÍNIMO = 0,90 M E MÁXIMO = 4,30 M - BRITA COMERCIAL</v>
      </c>
      <c r="C422" s="16" t="s">
        <v>139</v>
      </c>
      <c r="D422" s="105">
        <v>32717.78</v>
      </c>
      <c r="J422" s="59" t="s">
        <v>23000</v>
      </c>
    </row>
    <row r="423" spans="1:10" ht="67.5">
      <c r="A423" s="16" t="s">
        <v>23001</v>
      </c>
      <c r="B423" s="59" t="str">
        <f t="shared" si="6"/>
        <v>BUEIRO METÁLICO COM CHAPAS MÚLTIPLAS MP 152 GALVANIZADAS - LENTICULAR - VÃO = 6,25 M E ALTURA = 3,65 M - ATERRO RODOVIÁRIO MÍNIMO = 0,90 M E MÁXIMO = 4,30 M - BRITA PRODUZIDA</v>
      </c>
      <c r="C423" s="16" t="s">
        <v>139</v>
      </c>
      <c r="D423" s="105">
        <v>32584.78</v>
      </c>
      <c r="J423" s="59" t="s">
        <v>23002</v>
      </c>
    </row>
    <row r="424" spans="1:10" ht="67.5">
      <c r="A424" s="16" t="s">
        <v>23003</v>
      </c>
      <c r="B424" s="59" t="str">
        <f t="shared" si="6"/>
        <v>BUEIRO METÁLICO COM CHAPAS MÚLTIPLAS MP 152 GALVANIZADAS - LENTICULAR - VÃO = 6,40 M E ALTURA = 3,75 M - ATERRO RODOVIÁRIO MÍNIMO = 0,90 M E MÁXIMO = 4,30 M - BRITA COMERCIAL</v>
      </c>
      <c r="C424" s="16" t="s">
        <v>139</v>
      </c>
      <c r="D424" s="105">
        <v>44457.66</v>
      </c>
      <c r="J424" s="59" t="s">
        <v>23004</v>
      </c>
    </row>
    <row r="425" spans="1:10" ht="67.5">
      <c r="A425" s="16" t="s">
        <v>23005</v>
      </c>
      <c r="B425" s="59" t="str">
        <f t="shared" si="6"/>
        <v>BUEIRO METÁLICO COM CHAPAS MÚLTIPLAS MP 152 GALVANIZADAS - LENTICULAR - VÃO = 6,40 M E ALTURA = 3,75 M - ATERRO RODOVIÁRIO MÍNIMO = 0,90 M E MÁXIMO = 4,30 M - BRITA PRODUZIDA</v>
      </c>
      <c r="C425" s="16" t="s">
        <v>139</v>
      </c>
      <c r="D425" s="105">
        <v>44322.25</v>
      </c>
      <c r="J425" s="59" t="s">
        <v>23006</v>
      </c>
    </row>
    <row r="426" spans="1:10" ht="67.5">
      <c r="A426" s="16" t="s">
        <v>23007</v>
      </c>
      <c r="B426" s="59" t="str">
        <f t="shared" si="6"/>
        <v>BUEIRO METÁLICO COM CHAPAS MÚLTIPLAS MP 152 GALVANIZADAS - LENTICULAR - VÃO = 6,60 M E ALTURA = 3,85 M - ATERRO RODOVIÁRIO MÍNIMO = 0,90 M E MÁXIMO = 4,10 M - BRITA COMERCIAL</v>
      </c>
      <c r="C426" s="16" t="s">
        <v>139</v>
      </c>
      <c r="D426" s="105">
        <v>46268.62</v>
      </c>
      <c r="J426" s="59" t="s">
        <v>23008</v>
      </c>
    </row>
    <row r="427" spans="1:10" ht="67.5">
      <c r="A427" s="16" t="s">
        <v>23009</v>
      </c>
      <c r="B427" s="59" t="str">
        <f t="shared" si="6"/>
        <v>BUEIRO METÁLICO COM CHAPAS MÚLTIPLAS MP 152 GALVANIZADAS - LENTICULAR - VÃO = 6,60 M E ALTURA = 3,85 M - ATERRO RODOVIÁRIO MÍNIMO = 0,90 M E MÁXIMO = 4,10 M - BRITA PRODUZIDA</v>
      </c>
      <c r="C427" s="16" t="s">
        <v>139</v>
      </c>
      <c r="D427" s="105">
        <v>46129.98</v>
      </c>
      <c r="J427" s="59" t="s">
        <v>23010</v>
      </c>
    </row>
    <row r="428" spans="1:10" ht="67.5">
      <c r="A428" s="16" t="s">
        <v>23011</v>
      </c>
      <c r="B428" s="59" t="str">
        <f t="shared" si="6"/>
        <v>BUEIRO METÁLICO COM CHAPAS MÚLTIPLAS MP 152 GALVANIZADAS - PASSAGEM DE GADO - VÃO = 2,20 M E ALTURA = 2,25 M -ATERRO RODOVIÁRIO MÍNIMO = 0,30 M E MÁXIMO = 8,90 M - BRITA COMERCIAL</v>
      </c>
      <c r="C428" s="16" t="s">
        <v>139</v>
      </c>
      <c r="D428" s="105">
        <v>10424.16</v>
      </c>
      <c r="J428" s="59" t="s">
        <v>23012</v>
      </c>
    </row>
    <row r="429" spans="1:10" ht="67.5">
      <c r="A429" s="16" t="s">
        <v>23013</v>
      </c>
      <c r="B429" s="59" t="str">
        <f t="shared" si="6"/>
        <v>BUEIRO METÁLICO COM CHAPAS MÚLTIPLAS MP 152 GALVANIZADAS - PASSAGEM DE GADO - VÃO = 2,20 M E ALTURA = 2,25 M -ATERRO RODOVIÁRIO MÍNIMO = 0,30 M E MÁXIMO = 8,90 M - BRITA PRODUZIDA</v>
      </c>
      <c r="C429" s="16" t="s">
        <v>139</v>
      </c>
      <c r="D429" s="105">
        <v>10372.58</v>
      </c>
      <c r="J429" s="59" t="s">
        <v>23014</v>
      </c>
    </row>
    <row r="430" spans="1:10" ht="81">
      <c r="A430" s="16" t="s">
        <v>23015</v>
      </c>
      <c r="B430" s="59" t="str">
        <f t="shared" si="6"/>
        <v>BUEIRO METÁLICO COM CHAPAS MÚLTIPLAS MP 152 GALVANIZADAS - PASSAGEM DE GADO - VÃO = 2,90 M E ALTURA = 3,10 M - ATERRO RODOVIÁRIO MÍNIMO = 0,60 M E MÁXIMO = 11,40 M - BRITA COMERCIAL</v>
      </c>
      <c r="C430" s="16" t="s">
        <v>139</v>
      </c>
      <c r="D430" s="105">
        <v>13604.67</v>
      </c>
      <c r="J430" s="59" t="s">
        <v>23016</v>
      </c>
    </row>
    <row r="431" spans="1:10" ht="81">
      <c r="A431" s="16" t="s">
        <v>23017</v>
      </c>
      <c r="B431" s="59" t="str">
        <f t="shared" si="6"/>
        <v>BUEIRO METÁLICO COM CHAPAS MÚLTIPLAS MP 152 GALVANIZADAS - PASSAGEM DE GADO - VÃO = 2,90 M E ALTURA = 3,10 M - ATERRO RODOVIÁRIO MÍNIMO = 0,60 M E MÁXIMO = 11,40 M - BRITA PRODUZIDA</v>
      </c>
      <c r="C431" s="16" t="s">
        <v>139</v>
      </c>
      <c r="D431" s="105">
        <v>13541.8</v>
      </c>
      <c r="J431" s="59" t="s">
        <v>23018</v>
      </c>
    </row>
    <row r="432" spans="1:10" ht="81">
      <c r="A432" s="16" t="s">
        <v>23019</v>
      </c>
      <c r="B432" s="59" t="str">
        <f t="shared" si="6"/>
        <v>BUEIRO METÁLICO COM CHAPAS MÚLTIPLAS MP 152 GALVANIZADAS - PASSAGEM INFERIOR - VÃO = 3,70 M E ALTURA = 3,50 M - ATERRO RODOVIÁRIO MÍNIMO = 0,60 M E MÁXIMO = 10,30 M - BRITA COMERCIAL</v>
      </c>
      <c r="C432" s="16" t="s">
        <v>139</v>
      </c>
      <c r="D432" s="105">
        <v>15822.03</v>
      </c>
      <c r="J432" s="59" t="s">
        <v>23020</v>
      </c>
    </row>
    <row r="433" spans="1:10" ht="81">
      <c r="A433" s="16" t="s">
        <v>23021</v>
      </c>
      <c r="B433" s="59" t="str">
        <f t="shared" si="6"/>
        <v>BUEIRO METÁLICO COM CHAPAS MÚLTIPLAS MP 152 GALVANIZADAS - PASSAGEM INFERIOR - VÃO = 3,70 M E ALTURA = 3,50 M - ATERRO RODOVIÁRIO MÍNIMO = 0,60 M E MÁXIMO = 10,30 M - BRITA PRODUZIDA</v>
      </c>
      <c r="C433" s="16" t="s">
        <v>139</v>
      </c>
      <c r="D433" s="105">
        <v>15730.14</v>
      </c>
      <c r="J433" s="59" t="s">
        <v>23022</v>
      </c>
    </row>
    <row r="434" spans="1:10" ht="81">
      <c r="A434" s="16" t="s">
        <v>23023</v>
      </c>
      <c r="B434" s="59" t="str">
        <f t="shared" si="6"/>
        <v>BUEIRO METÁLICO COM CHAPAS MÚLTIPLAS MP 152 GALVANIZADAS - PASSAGEM INFERIOR - VÃO = 3,90 M E ALTURA = 3,60 M - ATERRO RODOVIÁRIO MÍNIMO = 0,60 M E MÁXIMO = 9,80 M - BRITA COMERCIAL</v>
      </c>
      <c r="C434" s="16" t="s">
        <v>139</v>
      </c>
      <c r="D434" s="105">
        <v>16646.490000000002</v>
      </c>
      <c r="J434" s="59" t="s">
        <v>23024</v>
      </c>
    </row>
    <row r="435" spans="1:10" ht="81">
      <c r="A435" s="16" t="s">
        <v>23025</v>
      </c>
      <c r="B435" s="59" t="str">
        <f t="shared" si="6"/>
        <v>BUEIRO METÁLICO COM CHAPAS MÚLTIPLAS MP 152 GALVANIZADAS - PASSAGEM INFERIOR - VÃO = 3,90 M E ALTURA = 3,60 M - ATERRO RODOVIÁRIO MÍNIMO = 0,60 M E MÁXIMO = 9,80 M - BRITA PRODUZIDA</v>
      </c>
      <c r="C435" s="16" t="s">
        <v>139</v>
      </c>
      <c r="D435" s="105">
        <v>16551.38</v>
      </c>
      <c r="J435" s="59" t="s">
        <v>23026</v>
      </c>
    </row>
    <row r="436" spans="1:10" ht="81">
      <c r="A436" s="16" t="s">
        <v>23027</v>
      </c>
      <c r="B436" s="59" t="str">
        <f t="shared" si="6"/>
        <v>BUEIRO METÁLICO COM CHAPAS MÚLTIPLAS MP 152 GALVANIZADAS - PASSAGEM INFERIOR - VÃO = 4,00 M E ALTURA = 3,75 M - ATERRO RODOVIÁRIO MÍNIMO = 0,60 M E MÁXIMO = 9,50 M - BRITA COMERCIAL</v>
      </c>
      <c r="C436" s="16" t="s">
        <v>139</v>
      </c>
      <c r="D436" s="105">
        <v>17068.36</v>
      </c>
      <c r="J436" s="59" t="s">
        <v>23028</v>
      </c>
    </row>
    <row r="437" spans="1:10" ht="81">
      <c r="A437" s="16" t="s">
        <v>23029</v>
      </c>
      <c r="B437" s="59" t="str">
        <f t="shared" si="6"/>
        <v>BUEIRO METÁLICO COM CHAPAS MÚLTIPLAS MP 152 GALVANIZADAS - PASSAGEM INFERIOR - VÃO = 4,00 M E ALTURA = 3,75 M - ATERRO RODOVIÁRIO MÍNIMO = 0,60 M E MÁXIMO = 9,50 M - BRITA PRODUZIDA</v>
      </c>
      <c r="C437" s="16" t="s">
        <v>139</v>
      </c>
      <c r="D437" s="105">
        <v>16971.64</v>
      </c>
      <c r="J437" s="59" t="s">
        <v>23030</v>
      </c>
    </row>
    <row r="438" spans="1:10" ht="81">
      <c r="A438" s="16" t="s">
        <v>23031</v>
      </c>
      <c r="B438" s="59" t="str">
        <f t="shared" si="6"/>
        <v>BUEIRO METÁLICO COM CHAPAS MÚLTIPLAS MP 152 GALVANIZADAS - PASSAGEM INFERIOR - VÃO = 4,20 M E ALTURA = 3,90 M - ATERRO RODOVIÁRIO MÍNIMO = 0,60 M E MÁXIMO = 9,10 M - BRITA COMERCIAL</v>
      </c>
      <c r="C438" s="16" t="s">
        <v>139</v>
      </c>
      <c r="D438" s="105">
        <v>17654.59</v>
      </c>
      <c r="J438" s="59" t="s">
        <v>23032</v>
      </c>
    </row>
    <row r="439" spans="1:10" ht="81">
      <c r="A439" s="16" t="s">
        <v>23033</v>
      </c>
      <c r="B439" s="59" t="str">
        <f t="shared" si="6"/>
        <v>BUEIRO METÁLICO COM CHAPAS MÚLTIPLAS MP 152 GALVANIZADAS - PASSAGEM INFERIOR - VÃO = 4,20 M E ALTURA = 3,90 M - ATERRO RODOVIÁRIO MÍNIMO = 0,60 M E MÁXIMO = 9,10 M - BRITA PRODUZIDA</v>
      </c>
      <c r="C439" s="16" t="s">
        <v>139</v>
      </c>
      <c r="D439" s="105">
        <v>17554.64</v>
      </c>
      <c r="J439" s="59" t="s">
        <v>23034</v>
      </c>
    </row>
    <row r="440" spans="1:10" ht="81">
      <c r="A440" s="16" t="s">
        <v>23035</v>
      </c>
      <c r="B440" s="59" t="str">
        <f t="shared" si="6"/>
        <v>BUEIRO METÁLICO COM CHAPAS MÚLTIPLAS MP 152 GALVANIZADAS - PASSAGEM INFERIOR - VÃO = 4,25 M E ALTURA = 4,10 M - ATERRO RODOVIÁRIO MÍNIMO = 0,60 M E MÁXIMO = 8,90 M - BRITA COMERCIAL</v>
      </c>
      <c r="C440" s="16" t="s">
        <v>139</v>
      </c>
      <c r="D440" s="105">
        <v>18220.060000000001</v>
      </c>
      <c r="J440" s="59" t="s">
        <v>23036</v>
      </c>
    </row>
    <row r="441" spans="1:10" ht="81">
      <c r="A441" s="16" t="s">
        <v>23037</v>
      </c>
      <c r="B441" s="59" t="str">
        <f t="shared" si="6"/>
        <v>BUEIRO METÁLICO COM CHAPAS MÚLTIPLAS MP 152 GALVANIZADAS - PASSAGEM INFERIOR - VÃO = 4,25 M E ALTURA = 4,10 M - ATERRO RODOVIÁRIO MÍNIMO = 0,60 M E MÁXIMO = 8,90 M - BRITA PRODUZIDA</v>
      </c>
      <c r="C441" s="16" t="s">
        <v>139</v>
      </c>
      <c r="D441" s="105">
        <v>18119.3</v>
      </c>
      <c r="J441" s="59" t="s">
        <v>23038</v>
      </c>
    </row>
    <row r="442" spans="1:10" ht="81">
      <c r="A442" s="16" t="s">
        <v>23039</v>
      </c>
      <c r="B442" s="59" t="str">
        <f t="shared" si="6"/>
        <v>BUEIRO METÁLICO COM CHAPAS MÚLTIPLAS MP 152 GALVANIZADAS - PASSAGEM INFERIOR - VÃO = 4,40 M E ALTURA = 4,25 M - ATERRO RODOVIÁRIO MÍNIMO = 0,60 M E MÁXIMO = 8,60 M - BRITA COMERCIAL</v>
      </c>
      <c r="C442" s="16" t="s">
        <v>139</v>
      </c>
      <c r="D442" s="105">
        <v>19018.66</v>
      </c>
      <c r="J442" s="59" t="s">
        <v>23040</v>
      </c>
    </row>
    <row r="443" spans="1:10" ht="81">
      <c r="A443" s="16" t="s">
        <v>23041</v>
      </c>
      <c r="B443" s="59" t="str">
        <f t="shared" si="6"/>
        <v>BUEIRO METÁLICO COM CHAPAS MÚLTIPLAS MP 152 GALVANIZADAS - PASSAGEM INFERIOR - VÃO = 4,40 M E ALTURA = 4,25 M - ATERRO RODOVIÁRIO MÍNIMO = 0,60 M E MÁXIMO = 8,60 M - BRITA PRODUZIDA</v>
      </c>
      <c r="C443" s="16" t="s">
        <v>139</v>
      </c>
      <c r="D443" s="105">
        <v>18915.490000000002</v>
      </c>
      <c r="J443" s="59" t="s">
        <v>23042</v>
      </c>
    </row>
    <row r="444" spans="1:10" ht="81">
      <c r="A444" s="16" t="s">
        <v>23043</v>
      </c>
      <c r="B444" s="59" t="str">
        <f t="shared" si="6"/>
        <v>BUEIRO METÁLICO COM CHAPAS MÚLTIPLAS MP 152 GALVANIZADAS - PASSAGEM INFERIOR - VÃO = 4,50 M E ALTURA = 4,40 M - ATERRO RODOVIÁRIO MÍNIMO = 0,60 M E MÁXIMO = 8,40 M - BRITA COMERCIAL</v>
      </c>
      <c r="C444" s="16" t="s">
        <v>139</v>
      </c>
      <c r="D444" s="105">
        <v>19573.2</v>
      </c>
      <c r="J444" s="59" t="s">
        <v>23044</v>
      </c>
    </row>
    <row r="445" spans="1:10" ht="81">
      <c r="A445" s="16" t="s">
        <v>23045</v>
      </c>
      <c r="B445" s="59" t="str">
        <f t="shared" si="6"/>
        <v>BUEIRO METÁLICO COM CHAPAS MÚLTIPLAS MP 152 GALVANIZADAS - PASSAGEM INFERIOR - VÃO = 4,50 M E ALTURA = 4,40 M - ATERRO RODOVIÁRIO MÍNIMO = 0,60 M E MÁXIMO = 8,40 M - BRITA PRODUZIDA</v>
      </c>
      <c r="C445" s="16" t="s">
        <v>139</v>
      </c>
      <c r="D445" s="105">
        <v>19468.41</v>
      </c>
      <c r="J445" s="59" t="s">
        <v>23046</v>
      </c>
    </row>
    <row r="446" spans="1:10" ht="81">
      <c r="A446" s="16" t="s">
        <v>23047</v>
      </c>
      <c r="B446" s="59" t="str">
        <f t="shared" si="6"/>
        <v>BUEIRO METÁLICO COM CHAPAS MÚLTIPLAS MP 152 GALVANIZADAS - PASSAGEM INFERIOR - VÃO = 4,70 M E ALTURA = 4,50 M - ATERRO RODOVIÁRIO MÍNIMO = 0,60 M E MÁXIMO = 8,90 M - BRITA COMERCIAL</v>
      </c>
      <c r="C446" s="16" t="s">
        <v>139</v>
      </c>
      <c r="D446" s="105">
        <v>24205.71</v>
      </c>
      <c r="J446" s="59" t="s">
        <v>23048</v>
      </c>
    </row>
    <row r="447" spans="1:10" ht="81">
      <c r="A447" s="16" t="s">
        <v>23049</v>
      </c>
      <c r="B447" s="59" t="str">
        <f t="shared" si="6"/>
        <v>BUEIRO METÁLICO COM CHAPAS MÚLTIPLAS MP 152 GALVANIZADAS - PASSAGEM INFERIOR - VÃO = 4,70 M E ALTURA = 4,50 M - ATERRO RODOVIÁRIO MÍNIMO = 0,60 M E MÁXIMO = 8,90 M - BRITA PRODUZIDA</v>
      </c>
      <c r="C447" s="16" t="s">
        <v>139</v>
      </c>
      <c r="D447" s="105">
        <v>24097.7</v>
      </c>
      <c r="J447" s="59" t="s">
        <v>23050</v>
      </c>
    </row>
    <row r="448" spans="1:10" ht="81">
      <c r="A448" s="16" t="s">
        <v>23051</v>
      </c>
      <c r="B448" s="59" t="str">
        <f t="shared" si="6"/>
        <v>BUEIRO METÁLICO COM CHAPAS MÚLTIPLAS MP 152 GALVANIZADAS - PASSAGEM INFERIOR - VÃO = 4,80 M E ALTURA = 4,75 M - ATERRO RODOVIÁRIO MÍNIMO = 0,90 M E MÁXIMO = 9,00 M - BRITA COMERCIAL</v>
      </c>
      <c r="C448" s="16" t="s">
        <v>139</v>
      </c>
      <c r="D448" s="105">
        <v>25510.18</v>
      </c>
      <c r="J448" s="59" t="s">
        <v>23052</v>
      </c>
    </row>
    <row r="449" spans="1:10" ht="81">
      <c r="A449" s="16" t="s">
        <v>23053</v>
      </c>
      <c r="B449" s="59" t="str">
        <f t="shared" si="6"/>
        <v>BUEIRO METÁLICO COM CHAPAS MÚLTIPLAS MP 152 GALVANIZADAS - PASSAGEM INFERIOR - VÃO = 4,80 M E ALTURA = 4,75 M - ATERRO RODOVIÁRIO MÍNIMO = 0,90 M E MÁXIMO = 9,00 M - BRITA PRODUZIDA</v>
      </c>
      <c r="C449" s="16" t="s">
        <v>139</v>
      </c>
      <c r="D449" s="105">
        <v>25400.560000000001</v>
      </c>
      <c r="J449" s="59" t="s">
        <v>23054</v>
      </c>
    </row>
    <row r="450" spans="1:10" ht="81">
      <c r="A450" s="16" t="s">
        <v>23055</v>
      </c>
      <c r="B450" s="59" t="str">
        <f t="shared" si="6"/>
        <v>BUEIRO METÁLICO COM CHAPAS MÚLTIPLAS MP 152 GALVANIZADAS - PASSAGEM INFERIOR - VÃO = 5,00 M E ALTURA = 4,85 M - ATERRO RODOVIÁRIO MÍNIMO = 0,90 M E MÁXIMO = 8,60 M - BRITA COMERCIAL</v>
      </c>
      <c r="C450" s="16" t="s">
        <v>139</v>
      </c>
      <c r="D450" s="105">
        <v>26252.799999999999</v>
      </c>
      <c r="J450" s="59" t="s">
        <v>23056</v>
      </c>
    </row>
    <row r="451" spans="1:10" ht="81">
      <c r="A451" s="16" t="s">
        <v>23057</v>
      </c>
      <c r="B451" s="59" t="str">
        <f t="shared" ref="B451:B514" si="7">UPPER(J451)</f>
        <v>BUEIRO METÁLICO COM CHAPAS MÚLTIPLAS MP 152 GALVANIZADAS - PASSAGEM INFERIOR - VÃO = 5,00 M E ALTURA = 4,85 M - ATERRO RODOVIÁRIO MÍNIMO = 0,90 M E MÁXIMO = 8,60 M - BRITA PRODUZIDA</v>
      </c>
      <c r="C451" s="16" t="s">
        <v>139</v>
      </c>
      <c r="D451" s="105">
        <v>26139.95</v>
      </c>
      <c r="J451" s="59" t="s">
        <v>23058</v>
      </c>
    </row>
    <row r="452" spans="1:10" ht="81">
      <c r="A452" s="16" t="s">
        <v>23059</v>
      </c>
      <c r="B452" s="59" t="str">
        <f t="shared" si="7"/>
        <v>BUEIRO METÁLICO COM CHAPAS MÚLTIPLAS MP 152 GALVANIZADAS - PASSAGEM INFERIOR - VÃO = 5,15 M E ALTURA = 4,90 M - ATERRO RODOVIÁRIO MÍNIMO = 0,90 M E MÁXIMO = 8,50 M - BRITA COMERCIAL</v>
      </c>
      <c r="C452" s="16" t="s">
        <v>139</v>
      </c>
      <c r="D452" s="105">
        <v>26951.87</v>
      </c>
      <c r="J452" s="59" t="s">
        <v>23060</v>
      </c>
    </row>
    <row r="453" spans="1:10" ht="81">
      <c r="A453" s="16" t="s">
        <v>23061</v>
      </c>
      <c r="B453" s="59" t="str">
        <f t="shared" si="7"/>
        <v>BUEIRO METÁLICO COM CHAPAS MÚLTIPLAS MP 152 GALVANIZADAS - PASSAGEM INFERIOR - VÃO = 5,15 M E ALTURA = 4,90 M - ATERRO RODOVIÁRIO MÍNIMO = 0,90 M E MÁXIMO = 8,50 M - BRITA PRODUZIDA</v>
      </c>
      <c r="C453" s="16" t="s">
        <v>139</v>
      </c>
      <c r="D453" s="105">
        <v>26836.6</v>
      </c>
      <c r="J453" s="59" t="s">
        <v>23062</v>
      </c>
    </row>
    <row r="454" spans="1:10" ht="81">
      <c r="A454" s="16" t="s">
        <v>23063</v>
      </c>
      <c r="B454" s="59" t="str">
        <f t="shared" si="7"/>
        <v>BUEIRO METÁLICO COM CHAPAS MÚLTIPLAS MP 152 GALVANIZADAS - PASSAGEM INFERIOR - VÃO = 5,25 M E ALTURA = 5,00 M - ATERRO RODOVIÁRIO MÍNIMO = 0,90 M E MÁXIMO = 8,40 M - BRITA COMERCIAL</v>
      </c>
      <c r="C454" s="16" t="s">
        <v>139</v>
      </c>
      <c r="D454" s="105">
        <v>27516.43</v>
      </c>
      <c r="J454" s="59" t="s">
        <v>23064</v>
      </c>
    </row>
    <row r="455" spans="1:10" ht="81">
      <c r="A455" s="16" t="s">
        <v>23065</v>
      </c>
      <c r="B455" s="59" t="str">
        <f t="shared" si="7"/>
        <v>BUEIRO METÁLICO COM CHAPAS MÚLTIPLAS MP 152 GALVANIZADAS - PASSAGEM INFERIOR - VÃO = 5,25 M E ALTURA = 5,00 M - ATERRO RODOVIÁRIO MÍNIMO = 0,90 M E MÁXIMO = 8,40 M - BRITA PRODUZIDA</v>
      </c>
      <c r="C455" s="16" t="s">
        <v>139</v>
      </c>
      <c r="D455" s="105">
        <v>27399.56</v>
      </c>
      <c r="J455" s="59" t="s">
        <v>23066</v>
      </c>
    </row>
    <row r="456" spans="1:10" ht="81">
      <c r="A456" s="16" t="s">
        <v>23067</v>
      </c>
      <c r="B456" s="59" t="str">
        <f t="shared" si="7"/>
        <v>BUEIRO METÁLICO COM CHAPAS MÚLTIPLAS MP 152 GALVANIZADAS - PASSAGEM INFERIOR - VÃO = 5,30 M E ALTURA = 5,30 M - ATERRO RODOVIÁRIO MÍNIMO = 0,90 M E MÁXIMO = 9,60 M - BRITA COMERCIAL</v>
      </c>
      <c r="C456" s="16" t="s">
        <v>139</v>
      </c>
      <c r="D456" s="105">
        <v>29013</v>
      </c>
      <c r="J456" s="59" t="s">
        <v>23068</v>
      </c>
    </row>
    <row r="457" spans="1:10" ht="81">
      <c r="A457" s="16" t="s">
        <v>23069</v>
      </c>
      <c r="B457" s="59" t="str">
        <f t="shared" si="7"/>
        <v>BUEIRO METÁLICO COM CHAPAS MÚLTIPLAS MP 152 GALVANIZADAS - PASSAGEM INFERIOR - VÃO = 5,30 M E ALTURA = 5,30 M - ATERRO RODOVIÁRIO MÍNIMO = 0,90 M E MÁXIMO = 9,60 M - BRITA PRODUZIDA</v>
      </c>
      <c r="C457" s="16" t="s">
        <v>139</v>
      </c>
      <c r="D457" s="105">
        <v>28895.32</v>
      </c>
      <c r="J457" s="59" t="s">
        <v>23070</v>
      </c>
    </row>
    <row r="458" spans="1:10" ht="81">
      <c r="A458" s="16" t="s">
        <v>23071</v>
      </c>
      <c r="B458" s="59" t="str">
        <f t="shared" si="7"/>
        <v>BUEIRO METÁLICO COM CHAPAS MÚLTIPLAS MP 152 GALVANIZADAS - PASSAGEM INFERIOR - VÃO = 5,65 M E ALTURA = 5,25 M - ATERRO RODOVIÁRIO MÍNIMO = 0,90 M E MÁXIMO = 9,00 M - BRITA COMERCIAL</v>
      </c>
      <c r="C458" s="16" t="s">
        <v>139</v>
      </c>
      <c r="D458" s="105">
        <v>33544.050000000003</v>
      </c>
      <c r="J458" s="59" t="s">
        <v>23072</v>
      </c>
    </row>
    <row r="459" spans="1:10" ht="81">
      <c r="A459" s="16" t="s">
        <v>23073</v>
      </c>
      <c r="B459" s="59" t="str">
        <f t="shared" si="7"/>
        <v>BUEIRO METÁLICO COM CHAPAS MÚLTIPLAS MP 152 GALVANIZADAS - PASSAGEM INFERIOR - VÃO = 5,65 M E ALTURA = 5,25 M - ATERRO RODOVIÁRIO MÍNIMO = 0,90 M E MÁXIMO = 9,00 M - BRITA PRODUZIDA</v>
      </c>
      <c r="C459" s="16" t="s">
        <v>139</v>
      </c>
      <c r="D459" s="105">
        <v>33420.720000000001</v>
      </c>
      <c r="J459" s="59" t="s">
        <v>23074</v>
      </c>
    </row>
    <row r="460" spans="1:10" ht="81">
      <c r="A460" s="16" t="s">
        <v>23075</v>
      </c>
      <c r="B460" s="59" t="str">
        <f t="shared" si="7"/>
        <v>BUEIRO METÁLICO COM CHAPAS MÚLTIPLAS MP 152 GALVANIZADAS - PASSAGEM INFERIOR - VÃO = 5,85 M E ALTURA = 5,30 M - ATERRO RODOVIÁRIO MÍNIMO = 0,90 M E MÁXIMO = 8,40 M - BRITA COMERCIAL</v>
      </c>
      <c r="C460" s="16" t="s">
        <v>139</v>
      </c>
      <c r="D460" s="105">
        <v>39536.1</v>
      </c>
      <c r="J460" s="59" t="s">
        <v>23076</v>
      </c>
    </row>
    <row r="461" spans="1:10" ht="81">
      <c r="A461" s="16" t="s">
        <v>23077</v>
      </c>
      <c r="B461" s="59" t="str">
        <f t="shared" si="7"/>
        <v>BUEIRO METÁLICO COM CHAPAS MÚLTIPLAS MP 152 GALVANIZADAS - PASSAGEM INFERIOR - VÃO = 5,85 M E ALTURA = 5,30 M - ATERRO RODOVIÁRIO MÍNIMO = 0,90 M E MÁXIMO = 8,40 M - BRITA PRODUZIDA</v>
      </c>
      <c r="C461" s="16" t="s">
        <v>139</v>
      </c>
      <c r="D461" s="105">
        <v>39409.550000000003</v>
      </c>
      <c r="J461" s="59" t="s">
        <v>23078</v>
      </c>
    </row>
    <row r="462" spans="1:10" ht="81">
      <c r="A462" s="16" t="s">
        <v>23079</v>
      </c>
      <c r="B462" s="59" t="str">
        <f t="shared" si="7"/>
        <v>BUEIRO METÁLICO COM CHAPAS MÚLTIPLAS MP 152 GALVANIZADAS - PASSAGEM INFERIOR - VÃO = 6,00 M E ALTURA = 5,45 M - ATERRO RODOVIÁRIO MÍNIMO = 0,90 M E MÁXIMO = 8,30 M - BRITA COMERCIAL</v>
      </c>
      <c r="C462" s="16" t="s">
        <v>139</v>
      </c>
      <c r="D462" s="105">
        <v>40503.54</v>
      </c>
      <c r="J462" s="59" t="s">
        <v>23080</v>
      </c>
    </row>
    <row r="463" spans="1:10" ht="81">
      <c r="A463" s="16" t="s">
        <v>23081</v>
      </c>
      <c r="B463" s="59" t="str">
        <f t="shared" si="7"/>
        <v>BUEIRO METÁLICO COM CHAPAS MÚLTIPLAS MP 152 GALVANIZADAS - PASSAGEM INFERIOR - VÃO = 6,00 M E ALTURA = 5,45 M - ATERRO RODOVIÁRIO MÍNIMO = 0,90 M E MÁXIMO = 8,30 M - BRITA PRODUZIDA</v>
      </c>
      <c r="C463" s="16" t="s">
        <v>139</v>
      </c>
      <c r="D463" s="105">
        <v>40374.57</v>
      </c>
      <c r="J463" s="59" t="s">
        <v>23082</v>
      </c>
    </row>
    <row r="464" spans="1:10" ht="81">
      <c r="A464" s="16" t="s">
        <v>23083</v>
      </c>
      <c r="B464" s="59" t="str">
        <f t="shared" si="7"/>
        <v>BUEIRO METÁLICO COM CHAPAS MÚLTIPLAS MP 152 GALVANIZADAS - PASSAGEM INFERIOR - VÃO = 6,25 M E ALTURA = 5,50 M - ATERRO RODOVIÁRIO MÍNIMO = 0,90 M E MÁXIMO = 7,90 M - BRITA COMERCIAL</v>
      </c>
      <c r="C464" s="16" t="s">
        <v>139</v>
      </c>
      <c r="D464" s="105">
        <v>41561.870000000003</v>
      </c>
      <c r="J464" s="59" t="s">
        <v>23084</v>
      </c>
    </row>
    <row r="465" spans="1:10" ht="81">
      <c r="A465" s="16" t="s">
        <v>23085</v>
      </c>
      <c r="B465" s="59" t="str">
        <f t="shared" si="7"/>
        <v>BUEIRO METÁLICO COM CHAPAS MÚLTIPLAS MP 152 GALVANIZADAS - PASSAGEM INFERIOR - VÃO = 6,25 M E ALTURA = 5,50 M - ATERRO RODOVIÁRIO MÍNIMO = 0,90 M E MÁXIMO = 7,90 M - BRITA PRODUZIDA</v>
      </c>
      <c r="C465" s="16" t="s">
        <v>139</v>
      </c>
      <c r="D465" s="105">
        <v>41428.870000000003</v>
      </c>
      <c r="J465" s="59" t="s">
        <v>23086</v>
      </c>
    </row>
    <row r="466" spans="1:10" ht="67.5">
      <c r="A466" s="16" t="s">
        <v>23087</v>
      </c>
      <c r="B466" s="59" t="str">
        <f t="shared" si="7"/>
        <v>BUEIRO METÁLICO SEM INTERRUPÇÃO DE TRÁFEGO - D = 1,20 M - CHAPA COM EPÓXI - ESCAVADO EM MATERIAL DE 1ª CATEGORIA - ATERRO FERROVIÁRIO MÁXIMO = 12,90 M</v>
      </c>
      <c r="C466" s="16" t="s">
        <v>139</v>
      </c>
      <c r="D466" s="105">
        <v>6003.05</v>
      </c>
      <c r="J466" s="59" t="s">
        <v>23088</v>
      </c>
    </row>
    <row r="467" spans="1:10" ht="67.5">
      <c r="A467" s="16" t="s">
        <v>23089</v>
      </c>
      <c r="B467" s="59" t="str">
        <f t="shared" si="7"/>
        <v>BUEIRO METÁLICO SEM INTERRUPÇÃO DE TRÁFEGO - D = 1,20 M - CHAPA COM EPÓXI - ESCAVADO EM MATERIAL DE 1ª CATEGORIA - ATERRO RODOVIÁRIO MÁXIMO = 9,00 M</v>
      </c>
      <c r="C467" s="16" t="s">
        <v>139</v>
      </c>
      <c r="D467" s="105">
        <v>5307.27</v>
      </c>
      <c r="J467" s="59" t="s">
        <v>23090</v>
      </c>
    </row>
    <row r="468" spans="1:10" ht="67.5">
      <c r="A468" s="16" t="s">
        <v>23091</v>
      </c>
      <c r="B468" s="59" t="str">
        <f t="shared" si="7"/>
        <v>BUEIRO METÁLICO SEM INTERRUPÇÃO DE TRÁFEGO - D = 1,20 M - CHAPA COM EPÓXI - ESCAVADO EM MATERIAL DE 2ª CATEGORIA - ATERRO FERROVIÁRIO MÁXIMO = 12,90 M</v>
      </c>
      <c r="C468" s="16" t="s">
        <v>139</v>
      </c>
      <c r="D468" s="105">
        <v>6355.39</v>
      </c>
      <c r="J468" s="59" t="s">
        <v>23092</v>
      </c>
    </row>
    <row r="469" spans="1:10" ht="67.5">
      <c r="A469" s="16" t="s">
        <v>23093</v>
      </c>
      <c r="B469" s="59" t="str">
        <f t="shared" si="7"/>
        <v>BUEIRO METÁLICO SEM INTERRUPÇÃO DE TRÁFEGO - D = 1,20 M - CHAPA COM EPÓXI - ESCAVADO EM MATERIAL DE 2ª CATEGORIA - ATERRO RODOVIÁRIO MÁXIMO = 9,00 M</v>
      </c>
      <c r="C469" s="16" t="s">
        <v>139</v>
      </c>
      <c r="D469" s="105">
        <v>5659.61</v>
      </c>
      <c r="J469" s="59" t="s">
        <v>23094</v>
      </c>
    </row>
    <row r="470" spans="1:10" ht="67.5">
      <c r="A470" s="16" t="s">
        <v>23095</v>
      </c>
      <c r="B470" s="59" t="str">
        <f t="shared" si="7"/>
        <v>BUEIRO METÁLICO SEM INTERRUPÇÃO DE TRÁFEGO - D = 1,20 M - CHAPA COM EPÓXI - ESCAVADO EM MATERIAL DE 3ª CATEGORIA - ATERRO FERROVIÁRIO MÁXIMO = 12,90 M</v>
      </c>
      <c r="C470" s="16" t="s">
        <v>139</v>
      </c>
      <c r="D470" s="105">
        <v>6993.42</v>
      </c>
      <c r="J470" s="59" t="s">
        <v>23096</v>
      </c>
    </row>
    <row r="471" spans="1:10" ht="67.5">
      <c r="A471" s="16" t="s">
        <v>23097</v>
      </c>
      <c r="B471" s="59" t="str">
        <f t="shared" si="7"/>
        <v>BUEIRO METÁLICO SEM INTERRUPÇÃO DE TRÁFEGO - D = 1,20 M - CHAPA COM EPÓXI - ESCAVADO EM MATERIAL DE 3ª CATEGORIA - ATERRO RODOVIÁRIO MÁXIMO = 9,00 M</v>
      </c>
      <c r="C471" s="16" t="s">
        <v>139</v>
      </c>
      <c r="D471" s="105">
        <v>6297.64</v>
      </c>
      <c r="J471" s="59" t="s">
        <v>23098</v>
      </c>
    </row>
    <row r="472" spans="1:10" ht="67.5">
      <c r="A472" s="16" t="s">
        <v>23099</v>
      </c>
      <c r="B472" s="59" t="str">
        <f t="shared" si="7"/>
        <v>BUEIRO METÁLICO SEM INTERRUPÇÃO DE TRÁFEGO - D = 1,20 M - CHAPA GALVANIZADA - ESCAVADO EM MATERIAL DE 1ª CATEGORIA - ATERRO FERROVIÁRIO MÁXIMO = 12,90 M</v>
      </c>
      <c r="C472" s="16" t="s">
        <v>139</v>
      </c>
      <c r="D472" s="105">
        <v>5806.37</v>
      </c>
      <c r="J472" s="59" t="s">
        <v>23100</v>
      </c>
    </row>
    <row r="473" spans="1:10" ht="67.5">
      <c r="A473" s="16" t="s">
        <v>23101</v>
      </c>
      <c r="B473" s="59" t="str">
        <f t="shared" si="7"/>
        <v>BUEIRO METÁLICO SEM INTERRUPÇÃO DE TRÁFEGO - D = 1,20 M - CHAPA GALVANIZADA - ESCAVADO EM MATERIAL DE 1ª CATEGORIA - ATERRO RODOVIÁRIO MÁXIMO = 9,00 M</v>
      </c>
      <c r="C473" s="16" t="s">
        <v>139</v>
      </c>
      <c r="D473" s="105">
        <v>5073.33</v>
      </c>
      <c r="J473" s="59" t="s">
        <v>23102</v>
      </c>
    </row>
    <row r="474" spans="1:10" ht="67.5">
      <c r="A474" s="16" t="s">
        <v>23103</v>
      </c>
      <c r="B474" s="59" t="str">
        <f t="shared" si="7"/>
        <v>BUEIRO METÁLICO SEM INTERRUPÇÃO DE TRÁFEGO - D = 1,20 M - CHAPA GALVANIZADA - ESCAVADO EM MATERIAL DE 2ª CATEGORIA - ATERRO FERROVIÁRIO MÁXIMO = 12,90 M</v>
      </c>
      <c r="C474" s="16" t="s">
        <v>139</v>
      </c>
      <c r="D474" s="105">
        <v>6158.71</v>
      </c>
      <c r="J474" s="59" t="s">
        <v>23104</v>
      </c>
    </row>
    <row r="475" spans="1:10" ht="67.5">
      <c r="A475" s="16" t="s">
        <v>23105</v>
      </c>
      <c r="B475" s="59" t="str">
        <f t="shared" si="7"/>
        <v>BUEIRO METÁLICO SEM INTERRUPÇÃO DE TRÁFEGO - D = 1,20 M - CHAPA GALVANIZADA - ESCAVADO EM MATERIAL DE 2ª CATEGORIA - ATERRO RODOVIÁRIO MÁXIMO = 9,00 M</v>
      </c>
      <c r="C475" s="16" t="s">
        <v>139</v>
      </c>
      <c r="D475" s="105">
        <v>5425.67</v>
      </c>
      <c r="J475" s="59" t="s">
        <v>23106</v>
      </c>
    </row>
    <row r="476" spans="1:10" ht="67.5">
      <c r="A476" s="16" t="s">
        <v>23107</v>
      </c>
      <c r="B476" s="59" t="str">
        <f t="shared" si="7"/>
        <v>BUEIRO METÁLICO SEM INTERRUPÇÃO DE TRÁFEGO - D = 1,20 M - CHAPA GALVANIZADA - ESCAVADO EM MATERIAL DE 3ª CATEGORIA - ATERRO FERROVIÁRIO MÁXIMO = 12,90 M</v>
      </c>
      <c r="C476" s="16" t="s">
        <v>139</v>
      </c>
      <c r="D476" s="105">
        <v>6796.74</v>
      </c>
      <c r="J476" s="59" t="s">
        <v>23108</v>
      </c>
    </row>
    <row r="477" spans="1:10" ht="67.5">
      <c r="A477" s="16" t="s">
        <v>23109</v>
      </c>
      <c r="B477" s="59" t="str">
        <f t="shared" si="7"/>
        <v>BUEIRO METÁLICO SEM INTERRUPÇÃO DE TRÁFEGO - D = 1,20 M - CHAPA GALVANIZADA - ESCAVADO EM MATERIAL DE 3ª CATEGORIA - ATERRO RODOVIÁRIO MÁXIMO = 9,00 M</v>
      </c>
      <c r="C477" s="16" t="s">
        <v>139</v>
      </c>
      <c r="D477" s="105">
        <v>6063.7</v>
      </c>
      <c r="J477" s="59" t="s">
        <v>23110</v>
      </c>
    </row>
    <row r="478" spans="1:10" ht="67.5">
      <c r="A478" s="16" t="s">
        <v>23111</v>
      </c>
      <c r="B478" s="59" t="str">
        <f t="shared" si="7"/>
        <v>BUEIRO METÁLICO SEM INTERRUPÇÃO DE TRÁFEGO - D = 1,40 M - CHAPA COM EPÓXI - ESCAVADO EM MATERIAL DE 1ª CATEGORIA - ATERRO FERROVIÁRIO MÁXIMO = 11,00 M</v>
      </c>
      <c r="C478" s="16" t="s">
        <v>139</v>
      </c>
      <c r="D478" s="105">
        <v>6793.86</v>
      </c>
      <c r="J478" s="59" t="s">
        <v>23112</v>
      </c>
    </row>
    <row r="479" spans="1:10" ht="67.5">
      <c r="A479" s="16" t="s">
        <v>23113</v>
      </c>
      <c r="B479" s="59" t="str">
        <f t="shared" si="7"/>
        <v>BUEIRO METÁLICO SEM INTERRUPÇÃO DE TRÁFEGO - D = 1,40 M - CHAPA COM EPÓXI - ESCAVADO EM MATERIAL DE 1ª CATEGORIA - ATERRO RODOVIÁRIO MÁXIMO = 7,70 M</v>
      </c>
      <c r="C479" s="16" t="s">
        <v>139</v>
      </c>
      <c r="D479" s="105">
        <v>6041.53</v>
      </c>
      <c r="J479" s="59" t="s">
        <v>23114</v>
      </c>
    </row>
    <row r="480" spans="1:10" ht="67.5">
      <c r="A480" s="16" t="s">
        <v>23115</v>
      </c>
      <c r="B480" s="59" t="str">
        <f t="shared" si="7"/>
        <v>BUEIRO METÁLICO SEM INTERRUPÇÃO DE TRÁFEGO - D = 1,40 M - CHAPA COM EPÓXI - ESCAVADO EM MATERIAL DE 2ª CATEGORIA - ATERRO FERROVIÁRIO MÁXIMO = 11,00 M</v>
      </c>
      <c r="C480" s="16" t="s">
        <v>139</v>
      </c>
      <c r="D480" s="105">
        <v>7254.06</v>
      </c>
      <c r="J480" s="59" t="s">
        <v>23116</v>
      </c>
    </row>
    <row r="481" spans="1:10" ht="67.5">
      <c r="A481" s="16" t="s">
        <v>23117</v>
      </c>
      <c r="B481" s="59" t="str">
        <f t="shared" si="7"/>
        <v>BUEIRO METÁLICO SEM INTERRUPÇÃO DE TRÁFEGO - D = 1,40 M - CHAPA COM EPÓXI - ESCAVADO EM MATERIAL DE 2ª CATEGORIA - ATERRO RODOVIÁRIO MÁXIMO = 7,70 M</v>
      </c>
      <c r="C481" s="16" t="s">
        <v>139</v>
      </c>
      <c r="D481" s="105">
        <v>6501.73</v>
      </c>
      <c r="J481" s="59" t="s">
        <v>23118</v>
      </c>
    </row>
    <row r="482" spans="1:10" ht="67.5">
      <c r="A482" s="16" t="s">
        <v>23119</v>
      </c>
      <c r="B482" s="59" t="str">
        <f t="shared" si="7"/>
        <v>BUEIRO METÁLICO SEM INTERRUPÇÃO DE TRÁFEGO - D = 1,40 M - CHAPA COM EPÓXI - ESCAVADO EM MATERIAL DE 3ª CATEGORIA - ATERRO FERROVIÁRIO MÁXIMO = 11,00 M</v>
      </c>
      <c r="C482" s="16" t="s">
        <v>139</v>
      </c>
      <c r="D482" s="105">
        <v>8087.41</v>
      </c>
      <c r="J482" s="59" t="s">
        <v>23120</v>
      </c>
    </row>
    <row r="483" spans="1:10" ht="67.5">
      <c r="A483" s="16" t="s">
        <v>23121</v>
      </c>
      <c r="B483" s="59" t="str">
        <f t="shared" si="7"/>
        <v>BUEIRO METÁLICO SEM INTERRUPÇÃO DE TRÁFEGO - D = 1,40 M - CHAPA COM EPÓXI - ESCAVADO EM MATERIAL DE 3ª CATEGORIA - ATERRO RODOVIÁRIO MÁXIMO = 7,70 M</v>
      </c>
      <c r="C483" s="16" t="s">
        <v>139</v>
      </c>
      <c r="D483" s="105">
        <v>7335.07</v>
      </c>
      <c r="J483" s="59" t="s">
        <v>23122</v>
      </c>
    </row>
    <row r="484" spans="1:10" ht="67.5">
      <c r="A484" s="16" t="s">
        <v>23123</v>
      </c>
      <c r="B484" s="59" t="str">
        <f t="shared" si="7"/>
        <v>BUEIRO METÁLICO SEM INTERRUPÇÃO DE TRÁFEGO - D = 1,40 M - CHAPA GALVANIZADA - ESCAVADO EM MATERIAL DE 1ª CATEGORIA - ATERRO FERROVIÁRIO MÁXIMO = 11,00 M</v>
      </c>
      <c r="C484" s="16" t="s">
        <v>139</v>
      </c>
      <c r="D484" s="105">
        <v>6572.18</v>
      </c>
      <c r="J484" s="59" t="s">
        <v>23124</v>
      </c>
    </row>
    <row r="485" spans="1:10" ht="67.5">
      <c r="A485" s="16" t="s">
        <v>23125</v>
      </c>
      <c r="B485" s="59" t="str">
        <f t="shared" si="7"/>
        <v>BUEIRO METÁLICO SEM INTERRUPÇÃO DE TRÁFEGO - D = 1,40 M - CHAPA GALVANIZADA - ESCAVADO EM MATERIAL DE 1ª CATEGORIA - ATERRO RODOVIÁRIO MÁXIMO = 7,70 M</v>
      </c>
      <c r="C485" s="16" t="s">
        <v>139</v>
      </c>
      <c r="D485" s="105">
        <v>5775.93</v>
      </c>
      <c r="J485" s="59" t="s">
        <v>23126</v>
      </c>
    </row>
    <row r="486" spans="1:10" ht="67.5">
      <c r="A486" s="16" t="s">
        <v>23127</v>
      </c>
      <c r="B486" s="59" t="str">
        <f t="shared" si="7"/>
        <v>BUEIRO METÁLICO SEM INTERRUPÇÃO DE TRÁFEGO - D = 1,40 M - CHAPA GALVANIZADA - ESCAVADO EM MATERIAL DE 2ª CATEGORIA - ATERRO FERROVIÁRIO MÁXIMO = 11,00 M</v>
      </c>
      <c r="C486" s="16" t="s">
        <v>139</v>
      </c>
      <c r="D486" s="105">
        <v>7032.38</v>
      </c>
      <c r="J486" s="59" t="s">
        <v>23128</v>
      </c>
    </row>
    <row r="487" spans="1:10" ht="67.5">
      <c r="A487" s="16" t="s">
        <v>23129</v>
      </c>
      <c r="B487" s="59" t="str">
        <f t="shared" si="7"/>
        <v>BUEIRO METÁLICO SEM INTERRUPÇÃO DE TRÁFEGO - D = 1,40 M - CHAPA GALVANIZADA - ESCAVADO EM MATERIAL DE 2ª CATEGORIA - ATERRO RODOVIÁRIO MÁXIMO = 7,70 M</v>
      </c>
      <c r="C487" s="16" t="s">
        <v>139</v>
      </c>
      <c r="D487" s="105">
        <v>6236.13</v>
      </c>
      <c r="J487" s="59" t="s">
        <v>23130</v>
      </c>
    </row>
    <row r="488" spans="1:10" ht="67.5">
      <c r="A488" s="16" t="s">
        <v>23131</v>
      </c>
      <c r="B488" s="59" t="str">
        <f t="shared" si="7"/>
        <v>BUEIRO METÁLICO SEM INTERRUPÇÃO DE TRÁFEGO - D = 1,40 M - CHAPA GALVANIZADA - ESCAVADO EM MATERIAL DE 3ª CATEGORIA - ATERRO FERROVIÁRIO MÁXIMO = 11,00 M</v>
      </c>
      <c r="C488" s="16" t="s">
        <v>139</v>
      </c>
      <c r="D488" s="105">
        <v>7865.73</v>
      </c>
      <c r="J488" s="59" t="s">
        <v>23132</v>
      </c>
    </row>
    <row r="489" spans="1:10" ht="67.5">
      <c r="A489" s="16" t="s">
        <v>23133</v>
      </c>
      <c r="B489" s="59" t="str">
        <f t="shared" si="7"/>
        <v>BUEIRO METÁLICO SEM INTERRUPÇÃO DE TRÁFEGO - D = 1,40 M - CHAPA GALVANIZADA - ESCAVADO EM MATERIAL DE 3ª CATEGORIA - ATERRO RODOVIÁRIO MÁXIMO = 7,70 M</v>
      </c>
      <c r="C489" s="16" t="s">
        <v>139</v>
      </c>
      <c r="D489" s="105">
        <v>7069.48</v>
      </c>
      <c r="J489" s="59" t="s">
        <v>23134</v>
      </c>
    </row>
    <row r="490" spans="1:10" ht="67.5">
      <c r="A490" s="16" t="s">
        <v>23135</v>
      </c>
      <c r="B490" s="59" t="str">
        <f t="shared" si="7"/>
        <v>BUEIRO METÁLICO SEM INTERRUPÇÃO DE TRÁFEGO - D = 1,60 M - CHAPA COM EPÓXI - ESCAVADO EM MATERIAL DE 1ª CATEGORIA - ATERRO FERROVIÁRIO MÁXIMO = 9,60 M</v>
      </c>
      <c r="C490" s="16" t="s">
        <v>139</v>
      </c>
      <c r="D490" s="105">
        <v>8089.4</v>
      </c>
      <c r="J490" s="59" t="s">
        <v>23136</v>
      </c>
    </row>
    <row r="491" spans="1:10" ht="67.5">
      <c r="A491" s="16" t="s">
        <v>23137</v>
      </c>
      <c r="B491" s="59" t="str">
        <f t="shared" si="7"/>
        <v>BUEIRO METÁLICO SEM INTERRUPÇÃO DE TRÁFEGO - D = 1,60 M - CHAPA COM EPÓXI - ESCAVADO EM MATERIAL DE 1ª CATEGORIA - ATERRO RODOVIÁRIO MÁXIMO = 6,70 M</v>
      </c>
      <c r="C491" s="16" t="s">
        <v>139</v>
      </c>
      <c r="D491" s="105">
        <v>7291.5</v>
      </c>
      <c r="J491" s="59" t="s">
        <v>23138</v>
      </c>
    </row>
    <row r="492" spans="1:10" ht="67.5">
      <c r="A492" s="16" t="s">
        <v>23139</v>
      </c>
      <c r="B492" s="59" t="str">
        <f t="shared" si="7"/>
        <v>BUEIRO METÁLICO SEM INTERRUPÇÃO DE TRÁFEGO - D = 1,60 M - CHAPA COM EPÓXI - ESCAVADO EM MATERIAL DE 2ª CATEGORIA - ATERRO FERROVIÁRIO MÁXIMO = 9,60 M</v>
      </c>
      <c r="C492" s="16" t="s">
        <v>139</v>
      </c>
      <c r="D492" s="105">
        <v>8671.84</v>
      </c>
      <c r="J492" s="59" t="s">
        <v>23140</v>
      </c>
    </row>
    <row r="493" spans="1:10" ht="67.5">
      <c r="A493" s="16" t="s">
        <v>23141</v>
      </c>
      <c r="B493" s="59" t="str">
        <f t="shared" si="7"/>
        <v>BUEIRO METÁLICO SEM INTERRUPÇÃO DE TRÁFEGO - D = 1,60 M - CHAPA COM EPÓXI - ESCAVADO EM MATERIAL DE 2ª CATEGORIA - ATERRO RODOVIÁRIO MÁXIMO = 6,70 M</v>
      </c>
      <c r="C493" s="16" t="s">
        <v>139</v>
      </c>
      <c r="D493" s="105">
        <v>7873.94</v>
      </c>
      <c r="J493" s="59" t="s">
        <v>23142</v>
      </c>
    </row>
    <row r="494" spans="1:10" ht="67.5">
      <c r="A494" s="16" t="s">
        <v>23143</v>
      </c>
      <c r="B494" s="59" t="str">
        <f t="shared" si="7"/>
        <v>BUEIRO METÁLICO SEM INTERRUPÇÃO DE TRÁFEGO - D = 1,60 M - CHAPA COM EPÓXI - ESCAVADO EM MATERIAL DE 3ª CATEGORIA - ATERRO FERROVIÁRIO MÁXIMO = 9,60 M</v>
      </c>
      <c r="C494" s="16" t="s">
        <v>139</v>
      </c>
      <c r="D494" s="105">
        <v>9726.5400000000009</v>
      </c>
      <c r="J494" s="59" t="s">
        <v>23144</v>
      </c>
    </row>
    <row r="495" spans="1:10" ht="67.5">
      <c r="A495" s="16" t="s">
        <v>23145</v>
      </c>
      <c r="B495" s="59" t="str">
        <f t="shared" si="7"/>
        <v>BUEIRO METÁLICO SEM INTERRUPÇÃO DE TRÁFEGO - D = 1,60 M - CHAPA COM EPÓXI - ESCAVADO EM MATERIAL DE 3ª CATEGORIA - ATERRO RODOVIÁRIO MÁXIMO = 6,70 M</v>
      </c>
      <c r="C495" s="16" t="s">
        <v>139</v>
      </c>
      <c r="D495" s="105">
        <v>8928.64</v>
      </c>
      <c r="J495" s="59" t="s">
        <v>23146</v>
      </c>
    </row>
    <row r="496" spans="1:10" ht="67.5">
      <c r="A496" s="16" t="s">
        <v>23147</v>
      </c>
      <c r="B496" s="59" t="str">
        <f t="shared" si="7"/>
        <v>BUEIRO METÁLICO SEM INTERRUPÇÃO DE TRÁFEGO - D = 1,60 M - CHAPA GALVANIZADA - ESCAVADO EM MATERIAL DE 1ª CATEGORIA - ATERRO FERROVIÁRIO MÁXIMO = 9,60 M</v>
      </c>
      <c r="C496" s="16" t="s">
        <v>139</v>
      </c>
      <c r="D496" s="105">
        <v>7831.05</v>
      </c>
      <c r="J496" s="59" t="s">
        <v>23148</v>
      </c>
    </row>
    <row r="497" spans="1:10" ht="67.5">
      <c r="A497" s="16" t="s">
        <v>23149</v>
      </c>
      <c r="B497" s="59" t="str">
        <f t="shared" si="7"/>
        <v>BUEIRO METÁLICO SEM INTERRUPÇÃO DE TRÁFEGO - D = 1,60 M - CHAPA GALVANIZADA - ESCAVADO EM MATERIAL DE 1ª CATEGORIA - ATERRO RODOVIÁRIO MÁXIMO = 6,70 M</v>
      </c>
      <c r="C497" s="16" t="s">
        <v>139</v>
      </c>
      <c r="D497" s="105">
        <v>6977.16</v>
      </c>
      <c r="J497" s="59" t="s">
        <v>23150</v>
      </c>
    </row>
    <row r="498" spans="1:10" ht="67.5">
      <c r="A498" s="16" t="s">
        <v>23151</v>
      </c>
      <c r="B498" s="59" t="str">
        <f t="shared" si="7"/>
        <v>BUEIRO METÁLICO SEM INTERRUPÇÃO DE TRÁFEGO - D = 1,60 M - CHAPA GALVANIZADA - ESCAVADO EM MATERIAL DE 2ª CATEGORIA - ATERRO FERROVIÁRIO MÁXIMO = 9,60 M</v>
      </c>
      <c r="C498" s="16" t="s">
        <v>139</v>
      </c>
      <c r="D498" s="105">
        <v>8413.49</v>
      </c>
      <c r="J498" s="59" t="s">
        <v>23152</v>
      </c>
    </row>
    <row r="499" spans="1:10" ht="67.5">
      <c r="A499" s="16" t="s">
        <v>23153</v>
      </c>
      <c r="B499" s="59" t="str">
        <f t="shared" si="7"/>
        <v>BUEIRO METÁLICO SEM INTERRUPÇÃO DE TRÁFEGO - D = 1,60 M - CHAPA GALVANIZADA - ESCAVADO EM MATERIAL DE 2ª CATEGORIA - ATERRO RODOVIÁRIO MÁXIMO = 6,70 M</v>
      </c>
      <c r="C499" s="16" t="s">
        <v>139</v>
      </c>
      <c r="D499" s="105">
        <v>7559.6</v>
      </c>
      <c r="J499" s="59" t="s">
        <v>23154</v>
      </c>
    </row>
    <row r="500" spans="1:10" ht="67.5">
      <c r="A500" s="16" t="s">
        <v>23155</v>
      </c>
      <c r="B500" s="59" t="str">
        <f t="shared" si="7"/>
        <v>BUEIRO METÁLICO SEM INTERRUPÇÃO DE TRÁFEGO - D = 1,60 M - CHAPA GALVANIZADA - ESCAVADO EM MATERIAL DE 3ª CATEGORIA - ATERRO FERROVIÁRIO MÁXIMO = 9,60 M</v>
      </c>
      <c r="C500" s="16" t="s">
        <v>139</v>
      </c>
      <c r="D500" s="105">
        <v>9468.19</v>
      </c>
      <c r="J500" s="59" t="s">
        <v>23156</v>
      </c>
    </row>
    <row r="501" spans="1:10" ht="67.5">
      <c r="A501" s="16" t="s">
        <v>23157</v>
      </c>
      <c r="B501" s="59" t="str">
        <f t="shared" si="7"/>
        <v>BUEIRO METÁLICO SEM INTERRUPÇÃO DE TRÁFEGO - D = 1,60 M - CHAPA GALVANIZADA - ESCAVADO EM MATERIAL DE 3ª CATEGORIA - ATERRO RODOVIÁRIO MÁXIMO = 6,70 M</v>
      </c>
      <c r="C501" s="16" t="s">
        <v>139</v>
      </c>
      <c r="D501" s="105">
        <v>8614.2999999999993</v>
      </c>
      <c r="J501" s="59" t="s">
        <v>23158</v>
      </c>
    </row>
    <row r="502" spans="1:10" ht="67.5">
      <c r="A502" s="16" t="s">
        <v>23159</v>
      </c>
      <c r="B502" s="59" t="str">
        <f t="shared" si="7"/>
        <v>BUEIRO METÁLICO SEM INTERRUPÇÃO DE TRÁFEGO - D = 1,80 M - CHAPA COM EPÓXI - ESCAVADO EM MATERIAL DE 1ª CATEGORIA - ATERRO FERROVIÁRIO MÁXIMO = 8,00 M</v>
      </c>
      <c r="C502" s="16" t="s">
        <v>139</v>
      </c>
      <c r="D502" s="105">
        <v>9201.4699999999993</v>
      </c>
      <c r="J502" s="59" t="s">
        <v>23160</v>
      </c>
    </row>
    <row r="503" spans="1:10" ht="67.5">
      <c r="A503" s="16" t="s">
        <v>23161</v>
      </c>
      <c r="B503" s="59" t="str">
        <f t="shared" si="7"/>
        <v>BUEIRO METÁLICO SEM INTERRUPÇÃO DE TRÁFEGO - D = 1,80 M - CHAPA COM EPÓXI - ESCAVADO EM MATERIAL DE 1ª CATEGORIA - ATERRO RODOVIÁRIO MÁXIMO = 6,00 M</v>
      </c>
      <c r="C503" s="16" t="s">
        <v>139</v>
      </c>
      <c r="D503" s="105">
        <v>8280.56</v>
      </c>
      <c r="J503" s="59" t="s">
        <v>23162</v>
      </c>
    </row>
    <row r="504" spans="1:10" ht="67.5">
      <c r="A504" s="16" t="s">
        <v>23163</v>
      </c>
      <c r="B504" s="59" t="str">
        <f t="shared" si="7"/>
        <v>BUEIRO METÁLICO SEM INTERRUPÇÃO DE TRÁFEGO - D = 1,80 M - CHAPA COM EPÓXI - ESCAVADO EM MATERIAL DE 2ª CATEGORIA - ATERRO FERROVIÁRIO MÁXIMO = 8,00 M</v>
      </c>
      <c r="C504" s="16" t="s">
        <v>139</v>
      </c>
      <c r="D504" s="105">
        <v>9920.5300000000007</v>
      </c>
      <c r="J504" s="59" t="s">
        <v>23164</v>
      </c>
    </row>
    <row r="505" spans="1:10" ht="67.5">
      <c r="A505" s="16" t="s">
        <v>23165</v>
      </c>
      <c r="B505" s="59" t="str">
        <f t="shared" si="7"/>
        <v>BUEIRO METÁLICO SEM INTERRUPÇÃO DE TRÁFEGO - D = 1,80 M - CHAPA COM EPÓXI - ESCAVADO EM MATERIAL DE 2ª CATEGORIA - ATERRO RODOVIÁRIO MÁXIMO = 6,00 M</v>
      </c>
      <c r="C505" s="16" t="s">
        <v>139</v>
      </c>
      <c r="D505" s="105">
        <v>8999.6200000000008</v>
      </c>
      <c r="J505" s="59" t="s">
        <v>23166</v>
      </c>
    </row>
    <row r="506" spans="1:10" ht="67.5">
      <c r="A506" s="16" t="s">
        <v>23167</v>
      </c>
      <c r="B506" s="59" t="str">
        <f t="shared" si="7"/>
        <v>BUEIRO METÁLICO SEM INTERRUPÇÃO DE TRÁFEGO - D = 1,80 M - CHAPA COM EPÓXI - ESCAVADO EM MATERIAL DE 3ª CATEGORIA - ATERRO FERROVIÁRIO MÁXIMO = 8,00 M</v>
      </c>
      <c r="C506" s="16" t="s">
        <v>139</v>
      </c>
      <c r="D506" s="105">
        <v>11222.63</v>
      </c>
      <c r="J506" s="59" t="s">
        <v>23168</v>
      </c>
    </row>
    <row r="507" spans="1:10" ht="67.5">
      <c r="A507" s="16" t="s">
        <v>23169</v>
      </c>
      <c r="B507" s="59" t="str">
        <f t="shared" si="7"/>
        <v>BUEIRO METÁLICO SEM INTERRUPÇÃO DE TRÁFEGO - D = 1,80 M - CHAPA COM EPÓXI - ESCAVADO EM MATERIAL DE 3ª CATEGORIA - ATERRO RODOVIÁRIO MÁXIMO = 6,00 M</v>
      </c>
      <c r="C507" s="16" t="s">
        <v>139</v>
      </c>
      <c r="D507" s="105">
        <v>10301.719999999999</v>
      </c>
      <c r="J507" s="59" t="s">
        <v>23170</v>
      </c>
    </row>
    <row r="508" spans="1:10" ht="67.5">
      <c r="A508" s="16" t="s">
        <v>23171</v>
      </c>
      <c r="B508" s="59" t="str">
        <f t="shared" si="7"/>
        <v>BUEIRO METÁLICO SEM INTERRUPÇÃO DE TRÁFEGO - D = 1,80 M - CHAPA GALVANIZADA - ESCAVADO EM MATERIAL DE 1ª CATEGORIA - ATERRO FERROVIÁRIO MÁXIMO = 8,00 M</v>
      </c>
      <c r="C508" s="16" t="s">
        <v>139</v>
      </c>
      <c r="D508" s="105">
        <v>8906.4599999999991</v>
      </c>
      <c r="J508" s="59" t="s">
        <v>23172</v>
      </c>
    </row>
    <row r="509" spans="1:10" ht="67.5">
      <c r="A509" s="16" t="s">
        <v>23173</v>
      </c>
      <c r="B509" s="59" t="str">
        <f t="shared" si="7"/>
        <v>BUEIRO METÁLICO SEM INTERRUPÇÃO DE TRÁFEGO - D = 1,80 M - CHAPA GALVANIZADA - ESCAVADO EM MATERIAL DE 1ª CATEGORIA - ATERRO RODOVIÁRIO MÁXIMO = 6,00 M</v>
      </c>
      <c r="C509" s="16" t="s">
        <v>139</v>
      </c>
      <c r="D509" s="105">
        <v>7922.36</v>
      </c>
      <c r="J509" s="59" t="s">
        <v>23174</v>
      </c>
    </row>
    <row r="510" spans="1:10" ht="67.5">
      <c r="A510" s="16" t="s">
        <v>23175</v>
      </c>
      <c r="B510" s="59" t="str">
        <f t="shared" si="7"/>
        <v>BUEIRO METÁLICO SEM INTERRUPÇÃO DE TRÁFEGO - D = 1,80 M - CHAPA GALVANIZADA - ESCAVADO EM MATERIAL DE 2ª CATEGORIA - ATERRO FERROVIÁRIO MÁXIMO = 8,00 M</v>
      </c>
      <c r="C510" s="16" t="s">
        <v>139</v>
      </c>
      <c r="D510" s="105">
        <v>9625.52</v>
      </c>
      <c r="J510" s="59" t="s">
        <v>23176</v>
      </c>
    </row>
    <row r="511" spans="1:10" ht="67.5">
      <c r="A511" s="16" t="s">
        <v>23177</v>
      </c>
      <c r="B511" s="59" t="str">
        <f t="shared" si="7"/>
        <v>BUEIRO METÁLICO SEM INTERRUPÇÃO DE TRÁFEGO - D = 1,80 M - CHAPA GALVANIZADA - ESCAVADO EM MATERIAL DE 2ª CATEGORIA - ATERRO RODOVIÁRIO MÁXIMO = 6,00 M</v>
      </c>
      <c r="C511" s="16" t="s">
        <v>139</v>
      </c>
      <c r="D511" s="105">
        <v>8641.42</v>
      </c>
      <c r="J511" s="59" t="s">
        <v>23178</v>
      </c>
    </row>
    <row r="512" spans="1:10" ht="67.5">
      <c r="A512" s="16" t="s">
        <v>23179</v>
      </c>
      <c r="B512" s="59" t="str">
        <f t="shared" si="7"/>
        <v>BUEIRO METÁLICO SEM INTERRUPÇÃO DE TRÁFEGO - D = 1,80 M - CHAPA GALVANIZADA - ESCAVADO EM MATERIAL DE 3ª CATEGORIA - ATERRO FERROVIÁRIO MÁXIMO = 8,00 M</v>
      </c>
      <c r="C512" s="16" t="s">
        <v>139</v>
      </c>
      <c r="D512" s="105">
        <v>10927.62</v>
      </c>
      <c r="J512" s="59" t="s">
        <v>23180</v>
      </c>
    </row>
    <row r="513" spans="1:10" ht="67.5">
      <c r="A513" s="16" t="s">
        <v>23181</v>
      </c>
      <c r="B513" s="59" t="str">
        <f t="shared" si="7"/>
        <v>BUEIRO METÁLICO SEM INTERRUPÇÃO DE TRÁFEGO - D = 1,80 M - CHAPA GALVANIZADA - ESCAVADO EM MATERIAL DE 3ª CATEGORIA - ATERRO RODOVIÁRIO MÁXIMO = 6,00 M</v>
      </c>
      <c r="C513" s="16" t="s">
        <v>139</v>
      </c>
      <c r="D513" s="105">
        <v>9943.52</v>
      </c>
      <c r="J513" s="59" t="s">
        <v>23182</v>
      </c>
    </row>
    <row r="514" spans="1:10" ht="67.5">
      <c r="A514" s="16" t="s">
        <v>23183</v>
      </c>
      <c r="B514" s="59" t="str">
        <f t="shared" si="7"/>
        <v>BUEIRO METÁLICO SEM INTERRUPÇÃO DE TRÁFEGO - D = 2,00 M - CHAPA COM EPÓXI - ESCAVADO EM MATERIAL DE 1ª CATEGORIA - ATERRO FERROVIÁRIO MÁXIMO = 6,90 M</v>
      </c>
      <c r="C514" s="16" t="s">
        <v>139</v>
      </c>
      <c r="D514" s="105">
        <v>10352.24</v>
      </c>
      <c r="J514" s="59" t="s">
        <v>23184</v>
      </c>
    </row>
    <row r="515" spans="1:10" ht="67.5">
      <c r="A515" s="16" t="s">
        <v>23185</v>
      </c>
      <c r="B515" s="59" t="str">
        <f t="shared" ref="B515:B578" si="8">UPPER(J515)</f>
        <v>BUEIRO METÁLICO SEM INTERRUPÇÃO DE TRÁFEGO - D = 2,00 M - CHAPA COM EPÓXI - ESCAVADO EM MATERIAL DE 1ª CATEGORIA - ATERRO RODOVIÁRIO MÁXIMO = 5,40 M</v>
      </c>
      <c r="C515" s="16" t="s">
        <v>139</v>
      </c>
      <c r="D515" s="105">
        <v>9339.7000000000007</v>
      </c>
      <c r="J515" s="59" t="s">
        <v>23186</v>
      </c>
    </row>
    <row r="516" spans="1:10" ht="67.5">
      <c r="A516" s="16" t="s">
        <v>23187</v>
      </c>
      <c r="B516" s="59" t="str">
        <f t="shared" si="8"/>
        <v>BUEIRO METÁLICO SEM INTERRUPÇÃO DE TRÁFEGO - D = 2,00 M - CHAPA COM EPÓXI - ESCAVADO EM MATERIAL DE 2ª CATEGORIA - ATERRO FERROVIÁRIO MÁXIMO = 6,90 M</v>
      </c>
      <c r="C516" s="16" t="s">
        <v>139</v>
      </c>
      <c r="D516" s="105">
        <v>11222.3</v>
      </c>
      <c r="J516" s="59" t="s">
        <v>23188</v>
      </c>
    </row>
    <row r="517" spans="1:10" ht="67.5">
      <c r="A517" s="16" t="s">
        <v>23189</v>
      </c>
      <c r="B517" s="59" t="str">
        <f t="shared" si="8"/>
        <v>BUEIRO METÁLICO SEM INTERRUPÇÃO DE TRÁFEGO - D = 2,00 M - CHAPA COM EPÓXI - ESCAVADO EM MATERIAL DE 2ª CATEGORIA - ATERRO RODOVIÁRIO MÁXIMO = 5,40 M</v>
      </c>
      <c r="C517" s="16" t="s">
        <v>139</v>
      </c>
      <c r="D517" s="105">
        <v>10209.76</v>
      </c>
      <c r="J517" s="59" t="s">
        <v>23190</v>
      </c>
    </row>
    <row r="518" spans="1:10" ht="67.5">
      <c r="A518" s="16" t="s">
        <v>23191</v>
      </c>
      <c r="B518" s="59" t="str">
        <f t="shared" si="8"/>
        <v>BUEIRO METÁLICO SEM INTERRUPÇÃO DE TRÁFEGO - D = 2,00 M - CHAPA COM EPÓXI - ESCAVADO EM MATERIAL DE 3ª CATEGORIA - ATERRO FERROVIÁRIO MÁXIMO = 6,90 M</v>
      </c>
      <c r="C518" s="16" t="s">
        <v>139</v>
      </c>
      <c r="D518" s="105">
        <v>12797.85</v>
      </c>
      <c r="J518" s="59" t="s">
        <v>23192</v>
      </c>
    </row>
    <row r="519" spans="1:10" ht="67.5">
      <c r="A519" s="16" t="s">
        <v>23193</v>
      </c>
      <c r="B519" s="59" t="str">
        <f t="shared" si="8"/>
        <v>BUEIRO METÁLICO SEM INTERRUPÇÃO DE TRÁFEGO - D = 2,00 M - CHAPA COM EPÓXI - ESCAVADO EM MATERIAL DE 3ª CATEGORIA - ATERRO RODOVIÁRIO MÁXIMO = 5,40 M</v>
      </c>
      <c r="C519" s="16" t="s">
        <v>139</v>
      </c>
      <c r="D519" s="105">
        <v>11785.31</v>
      </c>
      <c r="J519" s="59" t="s">
        <v>23194</v>
      </c>
    </row>
    <row r="520" spans="1:10" ht="67.5">
      <c r="A520" s="16" t="s">
        <v>23195</v>
      </c>
      <c r="B520" s="59" t="str">
        <f t="shared" si="8"/>
        <v>BUEIRO METÁLICO SEM INTERRUPÇÃO DE TRÁFEGO - D = 2,00 M - CHAPA GALVANIZADA - ESCAVADO EM MATERIAL DE 1ª CATEGORIA - ATERRO FERROVIÁRIO MÁXIMO = 6,90 M</v>
      </c>
      <c r="C520" s="16" t="s">
        <v>139</v>
      </c>
      <c r="D520" s="105">
        <v>10027.219999999999</v>
      </c>
      <c r="J520" s="59" t="s">
        <v>23196</v>
      </c>
    </row>
    <row r="521" spans="1:10" ht="67.5">
      <c r="A521" s="16" t="s">
        <v>23197</v>
      </c>
      <c r="B521" s="59" t="str">
        <f t="shared" si="8"/>
        <v>BUEIRO METÁLICO SEM INTERRUPÇÃO DE TRÁFEGO - D = 2,00 M - CHAPA GALVANIZADA - ESCAVADO EM MATERIAL DE 1ª CATEGORIA - ATERRO RODOVIÁRIO MÁXIMO = 5,40 M</v>
      </c>
      <c r="C521" s="16" t="s">
        <v>139</v>
      </c>
      <c r="D521" s="105">
        <v>8944.9500000000007</v>
      </c>
      <c r="J521" s="59" t="s">
        <v>23198</v>
      </c>
    </row>
    <row r="522" spans="1:10" ht="67.5">
      <c r="A522" s="16" t="s">
        <v>23199</v>
      </c>
      <c r="B522" s="59" t="str">
        <f t="shared" si="8"/>
        <v>BUEIRO METÁLICO SEM INTERRUPÇÃO DE TRÁFEGO - D = 2,00 M - CHAPA GALVANIZADA - ESCAVADO EM MATERIAL DE 2ª CATEGORIA - ATERRO FERROVIÁRIO MÁXIMO = 6,90 M</v>
      </c>
      <c r="C522" s="16" t="s">
        <v>139</v>
      </c>
      <c r="D522" s="105">
        <v>10897.29</v>
      </c>
      <c r="J522" s="59" t="s">
        <v>23200</v>
      </c>
    </row>
    <row r="523" spans="1:10" ht="67.5">
      <c r="A523" s="16" t="s">
        <v>23201</v>
      </c>
      <c r="B523" s="59" t="str">
        <f t="shared" si="8"/>
        <v>BUEIRO METÁLICO SEM INTERRUPÇÃO DE TRÁFEGO - D = 2,00 M - CHAPA GALVANIZADA - ESCAVADO EM MATERIAL DE 2ª CATEGORIA - ATERRO RODOVIÁRIO MÁXIMO = 5,40 M</v>
      </c>
      <c r="C523" s="16" t="s">
        <v>139</v>
      </c>
      <c r="D523" s="105">
        <v>9815.01</v>
      </c>
      <c r="J523" s="59" t="s">
        <v>23202</v>
      </c>
    </row>
    <row r="524" spans="1:10" ht="67.5">
      <c r="A524" s="16" t="s">
        <v>23203</v>
      </c>
      <c r="B524" s="59" t="str">
        <f t="shared" si="8"/>
        <v>BUEIRO METÁLICO SEM INTERRUPÇÃO DE TRÁFEGO - D = 2,00 M - CHAPA GALVANIZADA - ESCAVADO EM MATERIAL DE 3ª CATEGORIA - ATERRO FERROVIÁRIO MÁXIMO = 6,90 M</v>
      </c>
      <c r="C524" s="16" t="s">
        <v>139</v>
      </c>
      <c r="D524" s="105">
        <v>12472.83</v>
      </c>
      <c r="J524" s="59" t="s">
        <v>23204</v>
      </c>
    </row>
    <row r="525" spans="1:10" ht="67.5">
      <c r="A525" s="16" t="s">
        <v>23205</v>
      </c>
      <c r="B525" s="59" t="str">
        <f t="shared" si="8"/>
        <v>BUEIRO METÁLICO SEM INTERRUPÇÃO DE TRÁFEGO - D = 2,00 M - CHAPA GALVANIZADA - ESCAVADO EM MATERIAL DE 3ª CATEGORIA - ATERRO RODOVIÁRIO MÁXIMO = 5,40 M</v>
      </c>
      <c r="C525" s="16" t="s">
        <v>139</v>
      </c>
      <c r="D525" s="105">
        <v>11390.56</v>
      </c>
      <c r="J525" s="59" t="s">
        <v>23206</v>
      </c>
    </row>
    <row r="526" spans="1:10" ht="67.5">
      <c r="A526" s="16" t="s">
        <v>23207</v>
      </c>
      <c r="B526" s="59" t="str">
        <f t="shared" si="8"/>
        <v>BUEIRO METÁLICO SEM INTERRUPÇÃO DE TRÁFEGO - D = 2,20 M - CHAPA COM EPÓXI - ESCAVADO EM MATERIAL DE 1ª CATEGORIA - ATERRO FERROVIÁRIO MÁXIMO = 7,90 M</v>
      </c>
      <c r="C526" s="16" t="s">
        <v>139</v>
      </c>
      <c r="D526" s="105">
        <v>13418.73</v>
      </c>
      <c r="J526" s="59" t="s">
        <v>23208</v>
      </c>
    </row>
    <row r="527" spans="1:10" ht="67.5">
      <c r="A527" s="16" t="s">
        <v>23209</v>
      </c>
      <c r="B527" s="59" t="str">
        <f t="shared" si="8"/>
        <v>BUEIRO METÁLICO SEM INTERRUPÇÃO DE TRÁFEGO - D = 2,20 M - CHAPA COM EPÓXI - ESCAVADO EM MATERIAL DE 1ª CATEGORIA - ATERRO RODOVIÁRIO MÁXIMO = 4,90 M</v>
      </c>
      <c r="C527" s="16" t="s">
        <v>139</v>
      </c>
      <c r="D527" s="105">
        <v>10541.24</v>
      </c>
      <c r="J527" s="59" t="s">
        <v>23210</v>
      </c>
    </row>
    <row r="528" spans="1:10" ht="67.5">
      <c r="A528" s="16" t="s">
        <v>23211</v>
      </c>
      <c r="B528" s="59" t="str">
        <f t="shared" si="8"/>
        <v>BUEIRO METÁLICO SEM INTERRUPÇÃO DE TRÁFEGO - D = 2,20 M - CHAPA COM EPÓXI - ESCAVADO EM MATERIAL DE 2ª CATEGORIA - ATERRO FERROVIÁRIO MÁXIMO = 7,90 M</v>
      </c>
      <c r="C528" s="16" t="s">
        <v>139</v>
      </c>
      <c r="D528" s="105">
        <v>14454.17</v>
      </c>
      <c r="J528" s="59" t="s">
        <v>23212</v>
      </c>
    </row>
    <row r="529" spans="1:10" ht="67.5">
      <c r="A529" s="16" t="s">
        <v>23213</v>
      </c>
      <c r="B529" s="59" t="str">
        <f t="shared" si="8"/>
        <v>BUEIRO METÁLICO SEM INTERRUPÇÃO DE TRÁFEGO - D = 2,20 M - CHAPA COM EPÓXI - ESCAVADO EM MATERIAL DE 2ª CATEGORIA - ATERRO RODOVIÁRIO MÁXIMO = 4,90 M</v>
      </c>
      <c r="C529" s="16" t="s">
        <v>139</v>
      </c>
      <c r="D529" s="105">
        <v>11576.69</v>
      </c>
      <c r="J529" s="59" t="s">
        <v>23214</v>
      </c>
    </row>
    <row r="530" spans="1:10" ht="67.5">
      <c r="A530" s="16" t="s">
        <v>23215</v>
      </c>
      <c r="B530" s="59" t="str">
        <f t="shared" si="8"/>
        <v>BUEIRO METÁLICO SEM INTERRUPÇÃO DE TRÁFEGO - D = 2,20 M - CHAPA COM EPÓXI - ESCAVADO EM MATERIAL DE 3ª CATEGORIA - ATERRO FERROVIÁRIO MÁXIMO = 7,90 M</v>
      </c>
      <c r="C530" s="16" t="s">
        <v>139</v>
      </c>
      <c r="D530" s="105">
        <v>16329.2</v>
      </c>
      <c r="J530" s="59" t="s">
        <v>23216</v>
      </c>
    </row>
    <row r="531" spans="1:10" ht="67.5">
      <c r="A531" s="16" t="s">
        <v>23217</v>
      </c>
      <c r="B531" s="59" t="str">
        <f t="shared" si="8"/>
        <v>BUEIRO METÁLICO SEM INTERRUPÇÃO DE TRÁFEGO - D = 2,20 M - CHAPA COM EPÓXI - ESCAVADO EM MATERIAL DE 3ª CATEGORIA - ATERRO RODOVIÁRIO MÁXIMO = 4,90 M</v>
      </c>
      <c r="C531" s="16" t="s">
        <v>139</v>
      </c>
      <c r="D531" s="105">
        <v>13451.71</v>
      </c>
      <c r="J531" s="59" t="s">
        <v>23218</v>
      </c>
    </row>
    <row r="532" spans="1:10" ht="67.5">
      <c r="A532" s="16" t="s">
        <v>23219</v>
      </c>
      <c r="B532" s="59" t="str">
        <f t="shared" si="8"/>
        <v>BUEIRO METÁLICO SEM INTERRUPÇÃO DE TRÁFEGO - D = 2,20 M - CHAPA GALVANIZADA - ESCAVADO EM MATERIAL DE 1ª CATEGORIA - ATERRO FERROVIÁRIO MÁXIMO = 7,90 M</v>
      </c>
      <c r="C532" s="16" t="s">
        <v>139</v>
      </c>
      <c r="D532" s="105">
        <v>12729.82</v>
      </c>
      <c r="J532" s="59" t="s">
        <v>23220</v>
      </c>
    </row>
    <row r="533" spans="1:10" ht="67.5">
      <c r="A533" s="16" t="s">
        <v>23221</v>
      </c>
      <c r="B533" s="59" t="str">
        <f t="shared" si="8"/>
        <v>BUEIRO METÁLICO SEM INTERRUPÇÃO DE TRÁFEGO - D = 2,20 M - CHAPA GALVANIZADA - ESCAVADO EM MATERIAL DE 1ª CATEGORIA - ATERRO RODOVIÁRIO MÁXIMO = 4,90 M</v>
      </c>
      <c r="C533" s="16" t="s">
        <v>139</v>
      </c>
      <c r="D533" s="105">
        <v>10104.41</v>
      </c>
      <c r="J533" s="59" t="s">
        <v>23222</v>
      </c>
    </row>
    <row r="534" spans="1:10" ht="67.5">
      <c r="A534" s="16" t="s">
        <v>23223</v>
      </c>
      <c r="B534" s="59" t="str">
        <f t="shared" si="8"/>
        <v>BUEIRO METÁLICO SEM INTERRUPÇÃO DE TRÁFEGO - D = 2,20 M - CHAPA GALVANIZADA - ESCAVADO EM MATERIAL DE 2ª CATEGORIA - ATERRO FERROVIÁRIO MÁXIMO = 7,90 M</v>
      </c>
      <c r="C534" s="16" t="s">
        <v>139</v>
      </c>
      <c r="D534" s="105">
        <v>13765.27</v>
      </c>
      <c r="J534" s="59" t="s">
        <v>23224</v>
      </c>
    </row>
    <row r="535" spans="1:10" ht="67.5">
      <c r="A535" s="16" t="s">
        <v>23225</v>
      </c>
      <c r="B535" s="59" t="str">
        <f t="shared" si="8"/>
        <v>BUEIRO METÁLICO SEM INTERRUPÇÃO DE TRÁFEGO - D = 2,20 M - CHAPA GALVANIZADA - ESCAVADO EM MATERIAL DE 2ª CATEGORIA - ATERRO RODOVIÁRIO MÁXIMO = 4,90 M</v>
      </c>
      <c r="C535" s="16" t="s">
        <v>139</v>
      </c>
      <c r="D535" s="105">
        <v>11139.85</v>
      </c>
      <c r="J535" s="59" t="s">
        <v>23226</v>
      </c>
    </row>
    <row r="536" spans="1:10" ht="67.5">
      <c r="A536" s="16" t="s">
        <v>23227</v>
      </c>
      <c r="B536" s="59" t="str">
        <f t="shared" si="8"/>
        <v>BUEIRO METÁLICO SEM INTERRUPÇÃO DE TRÁFEGO - D = 2,20 M - CHAPA GALVANIZADA - ESCAVADO EM MATERIAL DE 3ª CATEGORIA - ATERRO FERROVIÁRIO MÁXIMO = 7,90 M</v>
      </c>
      <c r="C536" s="16" t="s">
        <v>139</v>
      </c>
      <c r="D536" s="105">
        <v>15640.3</v>
      </c>
      <c r="J536" s="59" t="s">
        <v>23228</v>
      </c>
    </row>
    <row r="537" spans="1:10" ht="67.5">
      <c r="A537" s="16" t="s">
        <v>23229</v>
      </c>
      <c r="B537" s="59" t="str">
        <f t="shared" si="8"/>
        <v>BUEIRO METÁLICO SEM INTERRUPÇÃO DE TRÁFEGO - D = 2,20 M - CHAPA GALVANIZADA - ESCAVADO EM MATERIAL DE 3ª CATEGORIA - ATERRO RODOVIÁRIO MÁXIMO = 4,90 M</v>
      </c>
      <c r="C537" s="16" t="s">
        <v>139</v>
      </c>
      <c r="D537" s="105">
        <v>13014.88</v>
      </c>
      <c r="J537" s="59" t="s">
        <v>23230</v>
      </c>
    </row>
    <row r="538" spans="1:10" ht="67.5">
      <c r="A538" s="16" t="s">
        <v>23231</v>
      </c>
      <c r="B538" s="59" t="str">
        <f t="shared" si="8"/>
        <v>BUEIRO METÁLICO SEM INTERRUPÇÃO DE TRÁFEGO - D = 2,40 M - CHAPA COM EPÓXI - ESCAVADO EM MATERIAL DE 1ª CATEGORIA - ATERRO FERROVIÁRIO MÁXIMO = 7,00 M</v>
      </c>
      <c r="C538" s="16" t="s">
        <v>139</v>
      </c>
      <c r="D538" s="105">
        <v>14670.68</v>
      </c>
      <c r="J538" s="59" t="s">
        <v>23232</v>
      </c>
    </row>
    <row r="539" spans="1:10" ht="67.5">
      <c r="A539" s="16" t="s">
        <v>23233</v>
      </c>
      <c r="B539" s="59" t="str">
        <f t="shared" si="8"/>
        <v>BUEIRO METÁLICO SEM INTERRUPÇÃO DE TRÁFEGO - D = 2,40 M - CHAPA COM EPÓXI - ESCAVADO EM MATERIAL DE 1ª CATEGORIA - ATERRO RODOVIÁRIO MÁXIMO = 4,50 M</v>
      </c>
      <c r="C539" s="16" t="s">
        <v>139</v>
      </c>
      <c r="D539" s="105">
        <v>11510.19</v>
      </c>
      <c r="J539" s="59" t="s">
        <v>23234</v>
      </c>
    </row>
    <row r="540" spans="1:10" ht="67.5">
      <c r="A540" s="16" t="s">
        <v>23235</v>
      </c>
      <c r="B540" s="59" t="str">
        <f t="shared" si="8"/>
        <v>BUEIRO METÁLICO SEM INTERRUPÇÃO DE TRÁFEGO - D = 2,40 M - CHAPA COM EPÓXI - ESCAVADO EM MATERIAL DE 2ª CATEGORIA - ATERRO FERROVIÁRIO MÁXIMO = 7,00 M</v>
      </c>
      <c r="C540" s="16" t="s">
        <v>139</v>
      </c>
      <c r="D540" s="105">
        <v>15885.89</v>
      </c>
      <c r="J540" s="59" t="s">
        <v>23236</v>
      </c>
    </row>
    <row r="541" spans="1:10" ht="67.5">
      <c r="A541" s="16" t="s">
        <v>23237</v>
      </c>
      <c r="B541" s="59" t="str">
        <f t="shared" si="8"/>
        <v>BUEIRO METÁLICO SEM INTERRUPÇÃO DE TRÁFEGO - D = 2,40 M - CHAPA COM EPÓXI - ESCAVADO EM MATERIAL DE 2ª CATEGORIA - ATERRO RODOVIÁRIO MÁXIMO = 4,50 M</v>
      </c>
      <c r="C541" s="16" t="s">
        <v>139</v>
      </c>
      <c r="D541" s="105">
        <v>12725.41</v>
      </c>
      <c r="J541" s="59" t="s">
        <v>23238</v>
      </c>
    </row>
    <row r="542" spans="1:10" ht="67.5">
      <c r="A542" s="16" t="s">
        <v>23239</v>
      </c>
      <c r="B542" s="59" t="str">
        <f t="shared" si="8"/>
        <v>BUEIRO METÁLICO SEM INTERRUPÇÃO DE TRÁFEGO - D = 2,40 M - CHAPA COM EPÓXI - ESCAVADO EM MATERIAL DE 3ª CATEGORIA - ATERRO FERROVIÁRIO MÁXIMO = 7,00 M</v>
      </c>
      <c r="C542" s="16" t="s">
        <v>139</v>
      </c>
      <c r="D542" s="105">
        <v>18086.439999999999</v>
      </c>
      <c r="J542" s="59" t="s">
        <v>23240</v>
      </c>
    </row>
    <row r="543" spans="1:10" ht="67.5">
      <c r="A543" s="16" t="s">
        <v>23241</v>
      </c>
      <c r="B543" s="59" t="str">
        <f t="shared" si="8"/>
        <v>BUEIRO METÁLICO SEM INTERRUPÇÃO DE TRÁFEGO - D = 2,40 M - CHAPA COM EPÓXI - ESCAVADO EM MATERIAL DE 3ª CATEGORIA - ATERRO RODOVIÁRIO MÁXIMO = 4,50 M</v>
      </c>
      <c r="C543" s="16" t="s">
        <v>139</v>
      </c>
      <c r="D543" s="105">
        <v>14925.96</v>
      </c>
      <c r="J543" s="59" t="s">
        <v>23242</v>
      </c>
    </row>
    <row r="544" spans="1:10" ht="67.5">
      <c r="A544" s="16" t="s">
        <v>23243</v>
      </c>
      <c r="B544" s="59" t="str">
        <f t="shared" si="8"/>
        <v>BUEIRO METÁLICO SEM INTERRUPÇÃO DE TRÁFEGO - D = 2,40 M - CHAPA GALVANIZADA - ESCAVADO EM MATERIAL DE 1ª CATEGORIA - ATERRO FERROVIÁRIO MÁXIMO = 7,00 M</v>
      </c>
      <c r="C544" s="16" t="s">
        <v>139</v>
      </c>
      <c r="D544" s="105">
        <v>13909.15</v>
      </c>
      <c r="J544" s="59" t="s">
        <v>23244</v>
      </c>
    </row>
    <row r="545" spans="1:10" ht="67.5">
      <c r="A545" s="16" t="s">
        <v>23245</v>
      </c>
      <c r="B545" s="59" t="str">
        <f t="shared" si="8"/>
        <v>BUEIRO METÁLICO SEM INTERRUPÇÃO DE TRÁFEGO - D = 2,40 M - CHAPA GALVANIZADA - ESCAVADO EM MATERIAL DE 1ª CATEGORIA - ATERRO RODOVIÁRIO MÁXIMO = 4,50 M</v>
      </c>
      <c r="C545" s="16" t="s">
        <v>139</v>
      </c>
      <c r="D545" s="105">
        <v>11039.91</v>
      </c>
      <c r="J545" s="59" t="s">
        <v>23246</v>
      </c>
    </row>
    <row r="546" spans="1:10" ht="67.5">
      <c r="A546" s="16" t="s">
        <v>23247</v>
      </c>
      <c r="B546" s="59" t="str">
        <f t="shared" si="8"/>
        <v>BUEIRO METÁLICO SEM INTERRUPÇÃO DE TRÁFEGO - D = 2,40 M - CHAPA GALVANIZADA - ESCAVADO EM MATERIAL DE 2ª CATEGORIA - ATERRO FERROVIÁRIO MÁXIMO = 7,00 M</v>
      </c>
      <c r="C546" s="16" t="s">
        <v>139</v>
      </c>
      <c r="D546" s="105">
        <v>15124.36</v>
      </c>
      <c r="J546" s="59" t="s">
        <v>23248</v>
      </c>
    </row>
    <row r="547" spans="1:10" ht="67.5">
      <c r="A547" s="16" t="s">
        <v>23249</v>
      </c>
      <c r="B547" s="59" t="str">
        <f t="shared" si="8"/>
        <v>BUEIRO METÁLICO SEM INTERRUPÇÃO DE TRÁFEGO - D = 2,40 M - CHAPA GALVANIZADA - ESCAVADO EM MATERIAL DE 2ª CATEGORIA - ATERRO RODOVIÁRIO MÁXIMO = 4,50 M</v>
      </c>
      <c r="C547" s="16" t="s">
        <v>139</v>
      </c>
      <c r="D547" s="105">
        <v>12255.12</v>
      </c>
      <c r="J547" s="59" t="s">
        <v>23250</v>
      </c>
    </row>
    <row r="548" spans="1:10" ht="67.5">
      <c r="A548" s="16" t="s">
        <v>23251</v>
      </c>
      <c r="B548" s="59" t="str">
        <f t="shared" si="8"/>
        <v>BUEIRO METÁLICO SEM INTERRUPÇÃO DE TRÁFEGO - D = 2,40 M - CHAPA GALVANIZADA - ESCAVADO EM MATERIAL DE 3ª CATEGORIA - ATERRO FERROVIÁRIO MÁXIMO = 7,00 M</v>
      </c>
      <c r="C548" s="16" t="s">
        <v>139</v>
      </c>
      <c r="D548" s="105">
        <v>17324.91</v>
      </c>
      <c r="J548" s="59" t="s">
        <v>23252</v>
      </c>
    </row>
    <row r="549" spans="1:10" ht="67.5">
      <c r="A549" s="16" t="s">
        <v>23253</v>
      </c>
      <c r="B549" s="59" t="str">
        <f t="shared" si="8"/>
        <v>BUEIRO METÁLICO SEM INTERRUPÇÃO DE TRÁFEGO - D = 2,40 M - CHAPA GALVANIZADA - ESCAVADO EM MATERIAL DE 3ª CATEGORIA - ATERRO RODOVIÁRIO MÁXIMO = 4,50 M</v>
      </c>
      <c r="C549" s="16" t="s">
        <v>139</v>
      </c>
      <c r="D549" s="105">
        <v>14455.67</v>
      </c>
      <c r="J549" s="59" t="s">
        <v>23254</v>
      </c>
    </row>
    <row r="550" spans="1:10" ht="67.5">
      <c r="A550" s="16" t="s">
        <v>23255</v>
      </c>
      <c r="B550" s="59" t="str">
        <f t="shared" si="8"/>
        <v>BUEIRO METÁLICO SEM INTERRUPÇÃO DE TRÁFEGO - D = 2,60 M - CHAPA COM EPÓXI - ESCAVADO EM MATERIAL DE 1ª CATEGORIA - ATERRO FERROVIÁRIO MÁXIMO = 6,40 M</v>
      </c>
      <c r="C550" s="16" t="s">
        <v>139</v>
      </c>
      <c r="D550" s="105">
        <v>16198.59</v>
      </c>
      <c r="J550" s="59" t="s">
        <v>23256</v>
      </c>
    </row>
    <row r="551" spans="1:10" ht="67.5">
      <c r="A551" s="16" t="s">
        <v>23257</v>
      </c>
      <c r="B551" s="59" t="str">
        <f t="shared" si="8"/>
        <v>BUEIRO METÁLICO SEM INTERRUPÇÃO DE TRÁFEGO - D = 2,60 M - CHAPA COM EPÓXI - ESCAVADO EM MATERIAL DE 1ª CATEGORIA - ATERRO RODOVIÁRIO MÁXIMO = 4,10 M</v>
      </c>
      <c r="C551" s="16" t="s">
        <v>139</v>
      </c>
      <c r="D551" s="105">
        <v>12739.1</v>
      </c>
      <c r="J551" s="59" t="s">
        <v>23258</v>
      </c>
    </row>
    <row r="552" spans="1:10" ht="67.5">
      <c r="A552" s="16" t="s">
        <v>23259</v>
      </c>
      <c r="B552" s="59" t="str">
        <f t="shared" si="8"/>
        <v>BUEIRO METÁLICO SEM INTERRUPÇÃO DE TRÁFEGO - D = 2,60 M - CHAPA COM EPÓXI - ESCAVADO EM MATERIAL DE 2ª CATEGORIA - ATERRO FERROVIÁRIO MÁXIMO = 6,40 M</v>
      </c>
      <c r="C552" s="16" t="s">
        <v>139</v>
      </c>
      <c r="D552" s="105">
        <v>17607.95</v>
      </c>
      <c r="J552" s="59" t="s">
        <v>23260</v>
      </c>
    </row>
    <row r="553" spans="1:10" ht="67.5">
      <c r="A553" s="16" t="s">
        <v>23261</v>
      </c>
      <c r="B553" s="59" t="str">
        <f t="shared" si="8"/>
        <v>BUEIRO METÁLICO SEM INTERRUPÇÃO DE TRÁFEGO - D = 2,60 M - CHAPA COM EPÓXI - ESCAVADO EM MATERIAL DE 2ª CATEGORIA - ATERRO RODOVIÁRIO MÁXIMO = 4,10 M</v>
      </c>
      <c r="C553" s="16" t="s">
        <v>139</v>
      </c>
      <c r="D553" s="105">
        <v>14148.46</v>
      </c>
      <c r="J553" s="59" t="s">
        <v>23262</v>
      </c>
    </row>
    <row r="554" spans="1:10" ht="67.5">
      <c r="A554" s="16" t="s">
        <v>23263</v>
      </c>
      <c r="B554" s="59" t="str">
        <f t="shared" si="8"/>
        <v>BUEIRO METÁLICO SEM INTERRUPÇÃO DE TRÁFEGO - D = 2,60 M - CHAPA COM EPÓXI - ESCAVADO EM MATERIAL DE 3ª CATEGORIA - ATERRO FERROVIÁRIO MÁXIMO = 6,40 M</v>
      </c>
      <c r="C554" s="16" t="s">
        <v>139</v>
      </c>
      <c r="D554" s="105">
        <v>20160.07</v>
      </c>
      <c r="J554" s="59" t="s">
        <v>23264</v>
      </c>
    </row>
    <row r="555" spans="1:10" ht="67.5">
      <c r="A555" s="16" t="s">
        <v>23265</v>
      </c>
      <c r="B555" s="59" t="str">
        <f t="shared" si="8"/>
        <v>BUEIRO METÁLICO SEM INTERRUPÇÃO DE TRÁFEGO - D = 2,60 M - CHAPA COM EPÓXI - ESCAVADO EM MATERIAL DE 3ª CATEGORIA - ATERRO RODOVIÁRIO MÁXIMO = 4,10 M</v>
      </c>
      <c r="C555" s="16" t="s">
        <v>139</v>
      </c>
      <c r="D555" s="105">
        <v>16700.580000000002</v>
      </c>
      <c r="J555" s="59" t="s">
        <v>23266</v>
      </c>
    </row>
    <row r="556" spans="1:10" ht="67.5">
      <c r="A556" s="16" t="s">
        <v>23267</v>
      </c>
      <c r="B556" s="59" t="str">
        <f t="shared" si="8"/>
        <v>BUEIRO METÁLICO SEM INTERRUPÇÃO DE TRÁFEGO - D = 2,60 M - CHAPA GALVANIZADA - ESCAVADO EM MATERIAL DE 1ª CATEGORIA - ATERRO FERROVIÁRIO MÁXIMO = 6,40 M</v>
      </c>
      <c r="C556" s="16" t="s">
        <v>139</v>
      </c>
      <c r="D556" s="105">
        <v>15368.55</v>
      </c>
      <c r="J556" s="59" t="s">
        <v>23268</v>
      </c>
    </row>
    <row r="557" spans="1:10" ht="67.5">
      <c r="A557" s="16" t="s">
        <v>23269</v>
      </c>
      <c r="B557" s="59" t="str">
        <f t="shared" si="8"/>
        <v>BUEIRO METÁLICO SEM INTERRUPÇÃO DE TRÁFEGO - D = 2,60 M - CHAPA GALVANIZADA - ESCAVADO EM MATERIAL DE 1ª CATEGORIA - ATERRO RODOVIÁRIO MÁXIMO = 4,10 M</v>
      </c>
      <c r="C557" s="16" t="s">
        <v>139</v>
      </c>
      <c r="D557" s="105">
        <v>12227.39</v>
      </c>
      <c r="J557" s="59" t="s">
        <v>23270</v>
      </c>
    </row>
    <row r="558" spans="1:10" ht="67.5">
      <c r="A558" s="16" t="s">
        <v>23271</v>
      </c>
      <c r="B558" s="59" t="str">
        <f t="shared" si="8"/>
        <v>BUEIRO METÁLICO SEM INTERRUPÇÃO DE TRÁFEGO - D = 2,60 M - CHAPA GALVANIZADA - ESCAVADO EM MATERIAL DE 2ª CATEGORIA - ATERRO FERROVIÁRIO MÁXIMO = 6,40 M</v>
      </c>
      <c r="C558" s="16" t="s">
        <v>139</v>
      </c>
      <c r="D558" s="105">
        <v>16777.91</v>
      </c>
      <c r="J558" s="59" t="s">
        <v>23272</v>
      </c>
    </row>
    <row r="559" spans="1:10" ht="67.5">
      <c r="A559" s="16" t="s">
        <v>23273</v>
      </c>
      <c r="B559" s="59" t="str">
        <f t="shared" si="8"/>
        <v>BUEIRO METÁLICO SEM INTERRUPÇÃO DE TRÁFEGO - D = 2,60 M - CHAPA GALVANIZADA - ESCAVADO EM MATERIAL DE 2ª CATEGORIA - ATERRO RODOVIÁRIO MÁXIMO = 4,10 M</v>
      </c>
      <c r="C559" s="16" t="s">
        <v>139</v>
      </c>
      <c r="D559" s="105">
        <v>13636.75</v>
      </c>
      <c r="J559" s="59" t="s">
        <v>23274</v>
      </c>
    </row>
    <row r="560" spans="1:10" ht="67.5">
      <c r="A560" s="16" t="s">
        <v>23275</v>
      </c>
      <c r="B560" s="59" t="str">
        <f t="shared" si="8"/>
        <v>BUEIRO METÁLICO SEM INTERRUPÇÃO DE TRÁFEGO - D = 2,60 M - CHAPA GALVANIZADA - ESCAVADO EM MATERIAL DE 3ª CATEGORIA - ATERRO FERROVIÁRIO MÁXIMO = 6,40 M</v>
      </c>
      <c r="C560" s="16" t="s">
        <v>139</v>
      </c>
      <c r="D560" s="105">
        <v>19330.03</v>
      </c>
      <c r="J560" s="59" t="s">
        <v>23276</v>
      </c>
    </row>
    <row r="561" spans="1:10" ht="67.5">
      <c r="A561" s="16" t="s">
        <v>23277</v>
      </c>
      <c r="B561" s="59" t="str">
        <f t="shared" si="8"/>
        <v>BUEIRO METÁLICO SEM INTERRUPÇÃO DE TRÁFEGO - D = 2,60 M - CHAPA GALVANIZADA - ESCAVADO EM MATERIAL DE 3ª CATEGORIA - ATERRO RODOVIÁRIO MÁXIMO = 4,10 M</v>
      </c>
      <c r="C561" s="16" t="s">
        <v>139</v>
      </c>
      <c r="D561" s="105">
        <v>16188.87</v>
      </c>
      <c r="J561" s="59" t="s">
        <v>23278</v>
      </c>
    </row>
    <row r="562" spans="1:10" ht="67.5">
      <c r="A562" s="16" t="s">
        <v>23279</v>
      </c>
      <c r="B562" s="59" t="str">
        <f t="shared" si="8"/>
        <v>BUEIRO METÁLICO SEM INTERRUPÇÃO DE TRÁFEGO - D = 2,80 M - CHAPA COM EPÓXI - ESCAVADO EM MATERIAL DE 1ª CATEGORIA - ATERRO FERROVIÁRIO MÁXIMO = 5,50 M</v>
      </c>
      <c r="C562" s="16" t="s">
        <v>139</v>
      </c>
      <c r="D562" s="105">
        <v>17421.150000000001</v>
      </c>
      <c r="J562" s="59" t="s">
        <v>23280</v>
      </c>
    </row>
    <row r="563" spans="1:10" ht="67.5">
      <c r="A563" s="16" t="s">
        <v>23281</v>
      </c>
      <c r="B563" s="59" t="str">
        <f t="shared" si="8"/>
        <v>BUEIRO METÁLICO SEM INTERRUPÇÃO DE TRÁFEGO - D = 2,80 M - CHAPA COM EPÓXI - ESCAVADO EM MATERIAL DE 1ª CATEGORIA - ATERRO RODOVIÁRIO MÁXIMO = 3,80 M</v>
      </c>
      <c r="C563" s="16" t="s">
        <v>139</v>
      </c>
      <c r="D563" s="105">
        <v>13733.35</v>
      </c>
      <c r="J563" s="59" t="s">
        <v>23282</v>
      </c>
    </row>
    <row r="564" spans="1:10" ht="67.5">
      <c r="A564" s="16" t="s">
        <v>23283</v>
      </c>
      <c r="B564" s="59" t="str">
        <f t="shared" si="8"/>
        <v>BUEIRO METÁLICO SEM INTERRUPÇÃO DE TRÁFEGO - D = 2,80 M - CHAPA COM EPÓXI - ESCAVADO EM MATERIAL DE 2ª CATEGORIA - ATERRO FERROVIÁRIO MÁXIMO = 5,50 M</v>
      </c>
      <c r="C564" s="16" t="s">
        <v>139</v>
      </c>
      <c r="D564" s="105">
        <v>19039.04</v>
      </c>
      <c r="J564" s="59" t="s">
        <v>23284</v>
      </c>
    </row>
    <row r="565" spans="1:10" ht="67.5">
      <c r="A565" s="16" t="s">
        <v>23285</v>
      </c>
      <c r="B565" s="59" t="str">
        <f t="shared" si="8"/>
        <v>BUEIRO METÁLICO SEM INTERRUPÇÃO DE TRÁFEGO - D = 2,80 M - CHAPA COM EPÓXI - ESCAVADO EM MATERIAL DE 2ª CATEGORIA - ATERRO RODOVIÁRIO MÁXIMO = 3,80 M</v>
      </c>
      <c r="C565" s="16" t="s">
        <v>139</v>
      </c>
      <c r="D565" s="105">
        <v>15351.24</v>
      </c>
      <c r="J565" s="59" t="s">
        <v>23286</v>
      </c>
    </row>
    <row r="566" spans="1:10" ht="67.5">
      <c r="A566" s="16" t="s">
        <v>23287</v>
      </c>
      <c r="B566" s="59" t="str">
        <f t="shared" si="8"/>
        <v>BUEIRO METÁLICO SEM INTERRUPÇÃO DE TRÁFEGO - D = 2,80 M - CHAPA COM EPÓXI - ESCAVADO EM MATERIAL DE 3ª CATEGORIA - ATERRO FERROVIÁRIO MÁXIMO = 5,50 M</v>
      </c>
      <c r="C566" s="16" t="s">
        <v>139</v>
      </c>
      <c r="D566" s="105">
        <v>21968.77</v>
      </c>
      <c r="J566" s="59" t="s">
        <v>23288</v>
      </c>
    </row>
    <row r="567" spans="1:10" ht="67.5">
      <c r="A567" s="16" t="s">
        <v>23289</v>
      </c>
      <c r="B567" s="59" t="str">
        <f t="shared" si="8"/>
        <v>BUEIRO METÁLICO SEM INTERRUPÇÃO DE TRÁFEGO - D = 2,80 M - CHAPA COM EPÓXI - ESCAVADO EM MATERIAL DE 3ª CATEGORIA - ATERRO RODOVIÁRIO MÁXIMO = 3,80 M</v>
      </c>
      <c r="C567" s="16" t="s">
        <v>139</v>
      </c>
      <c r="D567" s="105">
        <v>18280.97</v>
      </c>
      <c r="J567" s="59" t="s">
        <v>23290</v>
      </c>
    </row>
    <row r="568" spans="1:10" ht="67.5">
      <c r="A568" s="16" t="s">
        <v>23291</v>
      </c>
      <c r="B568" s="59" t="str">
        <f t="shared" si="8"/>
        <v>BUEIRO METÁLICO SEM INTERRUPÇÃO DE TRÁFEGO - D = 2,80 M - CHAPA GALVANIZADA - ESCAVADO EM MATERIAL DE 1ª CATEGORIA - ATERRO FERROVIÁRIO MÁXIMO = 5,50 M</v>
      </c>
      <c r="C568" s="16" t="s">
        <v>139</v>
      </c>
      <c r="D568" s="105">
        <v>16533.14</v>
      </c>
      <c r="J568" s="59" t="s">
        <v>23292</v>
      </c>
    </row>
    <row r="569" spans="1:10" ht="67.5">
      <c r="A569" s="16" t="s">
        <v>23293</v>
      </c>
      <c r="B569" s="59" t="str">
        <f t="shared" si="8"/>
        <v>BUEIRO METÁLICO SEM INTERRUPÇÃO DE TRÁFEGO - D = 2,80 M - CHAPA GALVANIZADA - ESCAVADO EM MATERIAL DE 1ª CATEGORIA - ATERRO RODOVIÁRIO MÁXIMO = 3,80 M</v>
      </c>
      <c r="C569" s="16" t="s">
        <v>139</v>
      </c>
      <c r="D569" s="105">
        <v>13185.09</v>
      </c>
      <c r="J569" s="59" t="s">
        <v>23294</v>
      </c>
    </row>
    <row r="570" spans="1:10" ht="67.5">
      <c r="A570" s="16" t="s">
        <v>23295</v>
      </c>
      <c r="B570" s="59" t="str">
        <f t="shared" si="8"/>
        <v>BUEIRO METÁLICO SEM INTERRUPÇÃO DE TRÁFEGO - D = 2,80 M - CHAPA GALVANIZADA - ESCAVADO EM MATERIAL DE 2ª CATEGORIA - ATERRO FERROVIÁRIO MÁXIMO = 5,50 M</v>
      </c>
      <c r="C570" s="16" t="s">
        <v>139</v>
      </c>
      <c r="D570" s="105">
        <v>18151.03</v>
      </c>
      <c r="J570" s="59" t="s">
        <v>23296</v>
      </c>
    </row>
    <row r="571" spans="1:10" ht="67.5">
      <c r="A571" s="16" t="s">
        <v>23297</v>
      </c>
      <c r="B571" s="59" t="str">
        <f t="shared" si="8"/>
        <v>BUEIRO METÁLICO SEM INTERRUPÇÃO DE TRÁFEGO - D = 2,80 M - CHAPA GALVANIZADA - ESCAVADO EM MATERIAL DE 2ª CATEGORIA - ATERRO RODOVIÁRIO MÁXIMO = 3,80 M</v>
      </c>
      <c r="C571" s="16" t="s">
        <v>139</v>
      </c>
      <c r="D571" s="105">
        <v>14802.98</v>
      </c>
      <c r="J571" s="59" t="s">
        <v>23298</v>
      </c>
    </row>
    <row r="572" spans="1:10" ht="67.5">
      <c r="A572" s="16" t="s">
        <v>23299</v>
      </c>
      <c r="B572" s="59" t="str">
        <f t="shared" si="8"/>
        <v>BUEIRO METÁLICO SEM INTERRUPÇÃO DE TRÁFEGO - D = 2,80 M - CHAPA GALVANIZADA - ESCAVADO EM MATERIAL DE 3ª CATEGORIA - ATERRO FERROVIÁRIO MÁXIMO = 5,50 M</v>
      </c>
      <c r="C572" s="16" t="s">
        <v>139</v>
      </c>
      <c r="D572" s="105">
        <v>21080.75</v>
      </c>
      <c r="J572" s="59" t="s">
        <v>23300</v>
      </c>
    </row>
    <row r="573" spans="1:10" ht="67.5">
      <c r="A573" s="16" t="s">
        <v>23301</v>
      </c>
      <c r="B573" s="59" t="str">
        <f t="shared" si="8"/>
        <v>BUEIRO METÁLICO SEM INTERRUPÇÃO DE TRÁFEGO - D = 2,80 M - CHAPA GALVANIZADA - ESCAVADO EM MATERIAL DE 3ª CATEGORIA - ATERRO RODOVIÁRIO MÁXIMO = 3,80 M</v>
      </c>
      <c r="C573" s="16" t="s">
        <v>139</v>
      </c>
      <c r="D573" s="105">
        <v>17732.71</v>
      </c>
      <c r="J573" s="59" t="s">
        <v>23302</v>
      </c>
    </row>
    <row r="574" spans="1:10" ht="67.5">
      <c r="A574" s="16" t="s">
        <v>23303</v>
      </c>
      <c r="B574" s="59" t="str">
        <f t="shared" si="8"/>
        <v>BUEIRO METÁLICO SEM INTERRUPÇÃO DE TRÁFEGO - D = 3,00 M - CHAPA COM EPÓXI - ESCAVADO EM MATERIAL DE 1ª CATEGORIA - ATERRO FERROVIÁRIO MÁXIMO = 4,70 M</v>
      </c>
      <c r="C574" s="16" t="s">
        <v>139</v>
      </c>
      <c r="D574" s="105">
        <v>18997.490000000002</v>
      </c>
      <c r="J574" s="59" t="s">
        <v>23304</v>
      </c>
    </row>
    <row r="575" spans="1:10" ht="67.5">
      <c r="A575" s="16" t="s">
        <v>23305</v>
      </c>
      <c r="B575" s="59" t="str">
        <f t="shared" si="8"/>
        <v>BUEIRO METÁLICO SEM INTERRUPÇÃO DE TRÁFEGO - D = 3,00 M - CHAPA COM EPÓXI - ESCAVADO EM MATERIAL DE 1ª CATEGORIA - ATERRO RODOVIÁRIO MÁXIMO = 3,60 M</v>
      </c>
      <c r="C575" s="16" t="s">
        <v>139</v>
      </c>
      <c r="D575" s="105">
        <v>15050.85</v>
      </c>
      <c r="J575" s="59" t="s">
        <v>23306</v>
      </c>
    </row>
    <row r="576" spans="1:10" ht="67.5">
      <c r="A576" s="16" t="s">
        <v>23307</v>
      </c>
      <c r="B576" s="59" t="str">
        <f t="shared" si="8"/>
        <v>BUEIRO METÁLICO SEM INTERRUPÇÃO DE TRÁFEGO - D = 3,00 M - CHAPA COM EPÓXI - ESCAVADO EM MATERIAL DE 2ª CATEGORIA - ATERRO FERROVIÁRIO MÁXIMO = 4,70 M</v>
      </c>
      <c r="C576" s="16" t="s">
        <v>139</v>
      </c>
      <c r="D576" s="105">
        <v>20838.29</v>
      </c>
      <c r="J576" s="59" t="s">
        <v>23308</v>
      </c>
    </row>
    <row r="577" spans="1:10" ht="67.5">
      <c r="A577" s="16" t="s">
        <v>23309</v>
      </c>
      <c r="B577" s="59" t="str">
        <f t="shared" si="8"/>
        <v>BUEIRO METÁLICO SEM INTERRUPÇÃO DE TRÁFEGO - D = 3,00 M - CHAPA COM EPÓXI - ESCAVADO EM MATERIAL DE 2ª CATEGORIA - ATERRO RODOVIÁRIO MÁXIMO = 3,60 M</v>
      </c>
      <c r="C577" s="16" t="s">
        <v>139</v>
      </c>
      <c r="D577" s="105">
        <v>16891.64</v>
      </c>
      <c r="J577" s="59" t="s">
        <v>23310</v>
      </c>
    </row>
    <row r="578" spans="1:10" ht="67.5">
      <c r="A578" s="16" t="s">
        <v>23311</v>
      </c>
      <c r="B578" s="59" t="str">
        <f t="shared" si="8"/>
        <v>BUEIRO METÁLICO SEM INTERRUPÇÃO DE TRÁFEGO - D = 3,00 M - CHAPA COM EPÓXI - ESCAVADO EM MATERIAL DE 3ª CATEGORIA - ATERRO FERROVIÁRIO MÁXIMO = 4,70 M</v>
      </c>
      <c r="C578" s="16" t="s">
        <v>139</v>
      </c>
      <c r="D578" s="105">
        <v>24171.67</v>
      </c>
      <c r="J578" s="59" t="s">
        <v>23312</v>
      </c>
    </row>
    <row r="579" spans="1:10" ht="67.5">
      <c r="A579" s="16" t="s">
        <v>23313</v>
      </c>
      <c r="B579" s="59" t="str">
        <f t="shared" ref="B579:B642" si="9">UPPER(J579)</f>
        <v>BUEIRO METÁLICO SEM INTERRUPÇÃO DE TRÁFEGO - D = 3,00 M - CHAPA COM EPÓXI - ESCAVADO EM MATERIAL DE 3ª CATEGORIA - ATERRO RODOVIÁRIO MÁXIMO = 3,60 M</v>
      </c>
      <c r="C579" s="16" t="s">
        <v>139</v>
      </c>
      <c r="D579" s="105">
        <v>20225.03</v>
      </c>
      <c r="J579" s="59" t="s">
        <v>23314</v>
      </c>
    </row>
    <row r="580" spans="1:10" ht="67.5">
      <c r="A580" s="16" t="s">
        <v>23315</v>
      </c>
      <c r="B580" s="59" t="str">
        <f t="shared" si="9"/>
        <v>BUEIRO METÁLICO SEM INTERRUPÇÃO DE TRÁFEGO - D = 3,00 M - CHAPA GALVANIZADA - ESCAVADO EM MATERIAL DE 1ª CATEGORIA - ATERRO FERROVIÁRIO MÁXIMO = 4,70 M</v>
      </c>
      <c r="C580" s="16" t="s">
        <v>139</v>
      </c>
      <c r="D580" s="105">
        <v>18040.61</v>
      </c>
      <c r="J580" s="59" t="s">
        <v>23316</v>
      </c>
    </row>
    <row r="581" spans="1:10" ht="67.5">
      <c r="A581" s="16" t="s">
        <v>23317</v>
      </c>
      <c r="B581" s="59" t="str">
        <f t="shared" si="9"/>
        <v>BUEIRO METÁLICO SEM INTERRUPÇÃO DE TRÁFEGO - D = 3,00 M - CHAPA GALVANIZADA - ESCAVADO EM MATERIAL DE 1ª CATEGORIA - ATERRO RODOVIÁRIO MÁXIMO = 3,60 M</v>
      </c>
      <c r="C581" s="16" t="s">
        <v>139</v>
      </c>
      <c r="D581" s="105">
        <v>14458.72</v>
      </c>
      <c r="J581" s="59" t="s">
        <v>23318</v>
      </c>
    </row>
    <row r="582" spans="1:10" ht="67.5">
      <c r="A582" s="16" t="s">
        <v>23319</v>
      </c>
      <c r="B582" s="59" t="str">
        <f t="shared" si="9"/>
        <v>BUEIRO METÁLICO SEM INTERRUPÇÃO DE TRÁFEGO - D = 3,00 M - CHAPA GALVANIZADA - ESCAVADO EM MATERIAL DE 2ª CATEGORIA - ATERRO FERROVIÁRIO MÁXIMO = 4,70 M</v>
      </c>
      <c r="C582" s="16" t="s">
        <v>139</v>
      </c>
      <c r="D582" s="105">
        <v>19881.41</v>
      </c>
      <c r="J582" s="59" t="s">
        <v>23320</v>
      </c>
    </row>
    <row r="583" spans="1:10" ht="67.5">
      <c r="A583" s="16" t="s">
        <v>23321</v>
      </c>
      <c r="B583" s="59" t="str">
        <f t="shared" si="9"/>
        <v>BUEIRO METÁLICO SEM INTERRUPÇÃO DE TRÁFEGO - D = 3,00 M - CHAPA GALVANIZADA - ESCAVADO EM MATERIAL DE 2ª CATEGORIA - ATERRO RODOVIÁRIO MÁXIMO = 3,60 M</v>
      </c>
      <c r="C583" s="16" t="s">
        <v>139</v>
      </c>
      <c r="D583" s="105">
        <v>16299.52</v>
      </c>
      <c r="J583" s="59" t="s">
        <v>23322</v>
      </c>
    </row>
    <row r="584" spans="1:10" ht="67.5">
      <c r="A584" s="16" t="s">
        <v>23323</v>
      </c>
      <c r="B584" s="59" t="str">
        <f t="shared" si="9"/>
        <v>BUEIRO METÁLICO SEM INTERRUPÇÃO DE TRÁFEGO - D = 3,00 M - CHAPA GALVANIZADA - ESCAVADO EM MATERIAL DE 3ª CATEGORIA - ATERRO FERROVIÁRIO MÁXIMO = 4,70 M</v>
      </c>
      <c r="C584" s="16" t="s">
        <v>139</v>
      </c>
      <c r="D584" s="105">
        <v>23214.79</v>
      </c>
      <c r="J584" s="59" t="s">
        <v>23324</v>
      </c>
    </row>
    <row r="585" spans="1:10" ht="67.5">
      <c r="A585" s="16" t="s">
        <v>23325</v>
      </c>
      <c r="B585" s="59" t="str">
        <f t="shared" si="9"/>
        <v>BUEIRO METÁLICO SEM INTERRUPÇÃO DE TRÁFEGO - D = 3,00 M - CHAPA GALVANIZADA - ESCAVADO EM MATERIAL DE 3ª CATEGORIA - ATERRO RODOVIÁRIO MÁXIMO = 3,60 M</v>
      </c>
      <c r="C585" s="16" t="s">
        <v>139</v>
      </c>
      <c r="D585" s="105">
        <v>19632.900000000001</v>
      </c>
      <c r="J585" s="59" t="s">
        <v>23326</v>
      </c>
    </row>
    <row r="586" spans="1:10" ht="67.5">
      <c r="A586" s="16" t="s">
        <v>23327</v>
      </c>
      <c r="B586" s="59" t="str">
        <f t="shared" si="9"/>
        <v>BUEIRO METÁLICO SEM INTERRUPÇÃO DE TRÁFEGO - D = 3,20 M - CHAPA COM EPÓXI - ESCAVADO EM MATERIAL DE 1ª CATEGORIA - ATERRO FERROVIÁRIO MÁXIMO = 4,00 M</v>
      </c>
      <c r="C586" s="16" t="s">
        <v>139</v>
      </c>
      <c r="D586" s="105">
        <v>20600.43</v>
      </c>
      <c r="J586" s="59" t="s">
        <v>23328</v>
      </c>
    </row>
    <row r="587" spans="1:10" ht="67.5">
      <c r="A587" s="16" t="s">
        <v>23329</v>
      </c>
      <c r="B587" s="59" t="str">
        <f t="shared" si="9"/>
        <v>BUEIRO METÁLICO SEM INTERRUPÇÃO DE TRÁFEGO - D = 3,20 M - CHAPA COM EPÓXI - ESCAVADO EM MATERIAL DE 1ª CATEGORIA - ATERRO RODOVIÁRIO MÁXIMO = 4,80 M</v>
      </c>
      <c r="C587" s="16" t="s">
        <v>139</v>
      </c>
      <c r="D587" s="105">
        <v>18055.169999999998</v>
      </c>
      <c r="J587" s="59" t="s">
        <v>23330</v>
      </c>
    </row>
    <row r="588" spans="1:10" ht="67.5">
      <c r="A588" s="16" t="s">
        <v>23331</v>
      </c>
      <c r="B588" s="59" t="str">
        <f t="shared" si="9"/>
        <v>BUEIRO METÁLICO SEM INTERRUPÇÃO DE TRÁFEGO - D = 3,20 M - CHAPA COM EPÓXI - ESCAVADO EM MATERIAL DE 2ª CATEGORIA - ATERRO FERROVIÁRIO MÁXIMO = 4,00 M</v>
      </c>
      <c r="C588" s="16" t="s">
        <v>139</v>
      </c>
      <c r="D588" s="105">
        <v>22678.51</v>
      </c>
      <c r="J588" s="59" t="s">
        <v>23332</v>
      </c>
    </row>
    <row r="589" spans="1:10" ht="67.5">
      <c r="A589" s="16" t="s">
        <v>23333</v>
      </c>
      <c r="B589" s="59" t="str">
        <f t="shared" si="9"/>
        <v>BUEIRO METÁLICO SEM INTERRUPÇÃO DE TRÁFEGO - D = 3,20 M - CHAPA COM EPÓXI - ESCAVADO EM MATERIAL DE 2ª CATEGORIA - ATERRO RODOVIÁRIO MÁXIMO = 4,80 M</v>
      </c>
      <c r="C589" s="16" t="s">
        <v>139</v>
      </c>
      <c r="D589" s="105">
        <v>20133.25</v>
      </c>
      <c r="J589" s="59" t="s">
        <v>23334</v>
      </c>
    </row>
    <row r="590" spans="1:10" ht="67.5">
      <c r="A590" s="16" t="s">
        <v>23335</v>
      </c>
      <c r="B590" s="59" t="str">
        <f t="shared" si="9"/>
        <v>BUEIRO METÁLICO SEM INTERRUPÇÃO DE TRÁFEGO - D = 3,20 M - CHAPA COM EPÓXI - ESCAVADO EM MATERIAL DE 3ª CATEGORIA - ATERRO FERROVIÁRIO MÁXIMO = 4,00 M</v>
      </c>
      <c r="C590" s="16" t="s">
        <v>139</v>
      </c>
      <c r="D590" s="105">
        <v>26441.59</v>
      </c>
      <c r="J590" s="59" t="s">
        <v>23336</v>
      </c>
    </row>
    <row r="591" spans="1:10" ht="67.5">
      <c r="A591" s="16" t="s">
        <v>23337</v>
      </c>
      <c r="B591" s="59" t="str">
        <f t="shared" si="9"/>
        <v>BUEIRO METÁLICO SEM INTERRUPÇÃO DE TRÁFEGO - D = 3,20 M - CHAPA COM EPÓXI - ESCAVADO EM MATERIAL DE 3ª CATEGORIA - ATERRO RODOVIÁRIO MÁXIMO = 4,80 M</v>
      </c>
      <c r="C591" s="16" t="s">
        <v>139</v>
      </c>
      <c r="D591" s="105">
        <v>23896.33</v>
      </c>
      <c r="J591" s="59" t="s">
        <v>23338</v>
      </c>
    </row>
    <row r="592" spans="1:10" ht="67.5">
      <c r="A592" s="16" t="s">
        <v>23339</v>
      </c>
      <c r="B592" s="59" t="str">
        <f t="shared" si="9"/>
        <v>BUEIRO METÁLICO SEM INTERRUPÇÃO DE TRÁFEGO - D = 3,20 M - CHAPA GALVANIZADA - ESCAVADO EM MATERIAL DE 1ª CATEGORIA - ATERRO FERROVIÁRIO MÁXIMO = 4,00 M</v>
      </c>
      <c r="C592" s="16" t="s">
        <v>139</v>
      </c>
      <c r="D592" s="105">
        <v>19585.93</v>
      </c>
      <c r="J592" s="59" t="s">
        <v>23340</v>
      </c>
    </row>
    <row r="593" spans="1:10" ht="67.5">
      <c r="A593" s="16" t="s">
        <v>23341</v>
      </c>
      <c r="B593" s="59" t="str">
        <f t="shared" si="9"/>
        <v>BUEIRO METÁLICO SEM INTERRUPÇÃO DE TRÁFEGO - D = 3,20 M - CHAPA GALVANIZADA - ESCAVADO EM MATERIAL DE 1ª CATEGORIA - ATERRO RODOVIÁRIO MÁXIMO = 4,80 M</v>
      </c>
      <c r="C593" s="16" t="s">
        <v>139</v>
      </c>
      <c r="D593" s="105">
        <v>17536.8</v>
      </c>
      <c r="J593" s="59" t="s">
        <v>23342</v>
      </c>
    </row>
    <row r="594" spans="1:10" ht="67.5">
      <c r="A594" s="16" t="s">
        <v>23343</v>
      </c>
      <c r="B594" s="59" t="str">
        <f t="shared" si="9"/>
        <v>BUEIRO METÁLICO SEM INTERRUPÇÃO DE TRÁFEGO - D = 3,20 M - CHAPA GALVANIZADA - ESCAVADO EM MATERIAL DE 2ª CATEGORIA - ATERRO FERROVIÁRIO MÁXIMO = 4,00 M</v>
      </c>
      <c r="C594" s="16" t="s">
        <v>139</v>
      </c>
      <c r="D594" s="105">
        <v>21664.02</v>
      </c>
      <c r="J594" s="59" t="s">
        <v>23344</v>
      </c>
    </row>
    <row r="595" spans="1:10" ht="67.5">
      <c r="A595" s="16" t="s">
        <v>23345</v>
      </c>
      <c r="B595" s="59" t="str">
        <f t="shared" si="9"/>
        <v>BUEIRO METÁLICO SEM INTERRUPÇÃO DE TRÁFEGO - D = 3,20 M - CHAPA GALVANIZADA - ESCAVADO EM MATERIAL DE 2ª CATEGORIA - ATERRO RODOVIÁRIO MÁXIMO = 4,80 M</v>
      </c>
      <c r="C595" s="16" t="s">
        <v>139</v>
      </c>
      <c r="D595" s="105">
        <v>19614.88</v>
      </c>
      <c r="J595" s="59" t="s">
        <v>23346</v>
      </c>
    </row>
    <row r="596" spans="1:10" ht="67.5">
      <c r="A596" s="16" t="s">
        <v>23347</v>
      </c>
      <c r="B596" s="59" t="str">
        <f t="shared" si="9"/>
        <v>BUEIRO METÁLICO SEM INTERRUPÇÃO DE TRÁFEGO - D = 3,20 M - CHAPA GALVANIZADA - ESCAVADO EM MATERIAL DE 3ª CATEGORIA - ATERRO FERROVIÁRIO MÁXIMO = 4,00 M</v>
      </c>
      <c r="C596" s="16" t="s">
        <v>139</v>
      </c>
      <c r="D596" s="105">
        <v>25427.09</v>
      </c>
      <c r="J596" s="59" t="s">
        <v>23348</v>
      </c>
    </row>
    <row r="597" spans="1:10" ht="67.5">
      <c r="A597" s="16" t="s">
        <v>23349</v>
      </c>
      <c r="B597" s="59" t="str">
        <f t="shared" si="9"/>
        <v>BUEIRO METÁLICO SEM INTERRUPÇÃO DE TRÁFEGO - D = 3,20 M - CHAPA GALVANIZADA - ESCAVADO EM MATERIAL DE 3ª CATEGORIA - ATERRO RODOVIÁRIO MÁXIMO = 4,80 M</v>
      </c>
      <c r="C597" s="16" t="s">
        <v>139</v>
      </c>
      <c r="D597" s="105">
        <v>23377.96</v>
      </c>
      <c r="J597" s="59" t="s">
        <v>23350</v>
      </c>
    </row>
    <row r="598" spans="1:10" ht="67.5">
      <c r="A598" s="16" t="s">
        <v>23351</v>
      </c>
      <c r="B598" s="59" t="str">
        <f t="shared" si="9"/>
        <v>BUEIRO METÁLICO SEM INTERRUPÇÃO DE TRÁFEGO - D = 3,40 M - CHAPA GALVANIZADA - ESCAVADO EM MATERIAL DE 1ª CATEGORIA - ATERRO FERROVIÁRIO MÁXIMO = 7,00 M</v>
      </c>
      <c r="C598" s="16" t="s">
        <v>139</v>
      </c>
      <c r="D598" s="105">
        <v>22901.1</v>
      </c>
      <c r="J598" s="59" t="s">
        <v>23352</v>
      </c>
    </row>
    <row r="599" spans="1:10" ht="67.5">
      <c r="A599" s="16" t="s">
        <v>23353</v>
      </c>
      <c r="B599" s="59" t="str">
        <f t="shared" si="9"/>
        <v>BUEIRO METÁLICO SEM INTERRUPÇÃO DE TRÁFEGO - D = 3,40 M - CHAPA GALVANIZADA - ESCAVADO EM MATERIAL DE 1ª CATEGORIA - ATERRO RODOVIÁRIO MÁXIMO = 4,50 M</v>
      </c>
      <c r="C599" s="16" t="s">
        <v>139</v>
      </c>
      <c r="D599" s="105">
        <v>19056.37</v>
      </c>
      <c r="J599" s="59" t="s">
        <v>23354</v>
      </c>
    </row>
    <row r="600" spans="1:10" ht="67.5">
      <c r="A600" s="16" t="s">
        <v>23355</v>
      </c>
      <c r="B600" s="59" t="str">
        <f t="shared" si="9"/>
        <v>BUEIRO METÁLICO SEM INTERRUPÇÃO DE TRÁFEGO - D = 3,40 M - CHAPA GALVANIZADA - ESCAVADO EM MATERIAL DE 2ª CATEGORIA - ATERRO FERROVIÁRIO MÁXIMO = 7,00 M</v>
      </c>
      <c r="C600" s="16" t="s">
        <v>139</v>
      </c>
      <c r="D600" s="105">
        <v>25230.86</v>
      </c>
      <c r="J600" s="59" t="s">
        <v>23356</v>
      </c>
    </row>
    <row r="601" spans="1:10" ht="67.5">
      <c r="A601" s="16" t="s">
        <v>23357</v>
      </c>
      <c r="B601" s="59" t="str">
        <f t="shared" si="9"/>
        <v>BUEIRO METÁLICO SEM INTERRUPÇÃO DE TRÁFEGO - D = 3,40 M - CHAPA GALVANIZADA - ESCAVADO EM MATERIAL DE 2ª CATEGORIA - ATERRO RODOVIÁRIO MÁXIMO = 4,50 M</v>
      </c>
      <c r="C601" s="16" t="s">
        <v>139</v>
      </c>
      <c r="D601" s="105">
        <v>21386.13</v>
      </c>
      <c r="J601" s="59" t="s">
        <v>23358</v>
      </c>
    </row>
    <row r="602" spans="1:10" ht="67.5">
      <c r="A602" s="16" t="s">
        <v>23359</v>
      </c>
      <c r="B602" s="59" t="str">
        <f t="shared" si="9"/>
        <v>BUEIRO METÁLICO SEM INTERRUPÇÃO DE TRÁFEGO - D = 3,40 M - CHAPA GALVANIZADA - ESCAVADO EM MATERIAL DE 3ª CATEGORIA - ATERRO FERROVIÁRIO MÁXIMO = 7,00 M</v>
      </c>
      <c r="C602" s="16" t="s">
        <v>139</v>
      </c>
      <c r="D602" s="105">
        <v>29449.67</v>
      </c>
      <c r="J602" s="59" t="s">
        <v>23360</v>
      </c>
    </row>
    <row r="603" spans="1:10" ht="67.5">
      <c r="A603" s="16" t="s">
        <v>23361</v>
      </c>
      <c r="B603" s="59" t="str">
        <f t="shared" si="9"/>
        <v>BUEIRO METÁLICO SEM INTERRUPÇÃO DE TRÁFEGO - D = 3,40 M - CHAPA GALVANIZADA - ESCAVADO EM MATERIAL DE 3ª CATEGORIA - ATERRO RODOVIÁRIO MÁXIMO = 4,50 M</v>
      </c>
      <c r="C603" s="16" t="s">
        <v>139</v>
      </c>
      <c r="D603" s="105">
        <v>25604.94</v>
      </c>
      <c r="J603" s="59" t="s">
        <v>23362</v>
      </c>
    </row>
    <row r="604" spans="1:10" ht="67.5">
      <c r="A604" s="16" t="s">
        <v>23363</v>
      </c>
      <c r="B604" s="59" t="str">
        <f t="shared" si="9"/>
        <v>BUEIRO METÁLICO SEM INTERRUPÇÃO DE TRÁFEGO - D = 3,60 M - CHAPA GALVANIZADA - ESCAVADO EM MATERIAL DE 1ª CATEGORIA - ATERRO FERROVIÁRIO MÁXIMO = 6,60 M</v>
      </c>
      <c r="C604" s="16" t="s">
        <v>139</v>
      </c>
      <c r="D604" s="105">
        <v>24283.39</v>
      </c>
      <c r="J604" s="59" t="s">
        <v>23364</v>
      </c>
    </row>
    <row r="605" spans="1:10" ht="67.5">
      <c r="A605" s="16" t="s">
        <v>23365</v>
      </c>
      <c r="B605" s="59" t="str">
        <f t="shared" si="9"/>
        <v>BUEIRO METÁLICO SEM INTERRUPÇÃO DE TRÁFEGO - D = 3,60 M - CHAPA GALVANIZADA - ESCAVADO EM MATERIAL DE 1ª CATEGORIA - ATERRO RODOVIÁRIO MÁXIMO = 4,30 M</v>
      </c>
      <c r="C605" s="16" t="s">
        <v>139</v>
      </c>
      <c r="D605" s="105">
        <v>20183.09</v>
      </c>
      <c r="J605" s="59" t="s">
        <v>23366</v>
      </c>
    </row>
    <row r="606" spans="1:10" ht="67.5">
      <c r="A606" s="16" t="s">
        <v>23367</v>
      </c>
      <c r="B606" s="59" t="str">
        <f t="shared" si="9"/>
        <v>BUEIRO METÁLICO SEM INTERRUPÇÃO DE TRÁFEGO - D = 3,60 M - CHAPA GALVANIZADA - ESCAVADO EM MATERIAL DE 2ª CATEGORIA - ATERRO FERROVIÁRIO MÁXIMO = 6,60 M</v>
      </c>
      <c r="C606" s="16" t="s">
        <v>139</v>
      </c>
      <c r="D606" s="105">
        <v>26879.200000000001</v>
      </c>
      <c r="J606" s="59" t="s">
        <v>23368</v>
      </c>
    </row>
    <row r="607" spans="1:10" ht="67.5">
      <c r="A607" s="16" t="s">
        <v>23369</v>
      </c>
      <c r="B607" s="59" t="str">
        <f t="shared" si="9"/>
        <v>BUEIRO METÁLICO SEM INTERRUPÇÃO DE TRÁFEGO - D = 3,60 M - CHAPA GALVANIZADA - ESCAVADO EM MATERIAL DE 2ª CATEGORIA - ATERRO RODOVIÁRIO MÁXIMO = 4,30 M</v>
      </c>
      <c r="C607" s="16" t="s">
        <v>139</v>
      </c>
      <c r="D607" s="105">
        <v>22778.9</v>
      </c>
      <c r="J607" s="59" t="s">
        <v>23370</v>
      </c>
    </row>
    <row r="608" spans="1:10" ht="67.5">
      <c r="A608" s="16" t="s">
        <v>23371</v>
      </c>
      <c r="B608" s="59" t="str">
        <f t="shared" si="9"/>
        <v>BUEIRO METÁLICO SEM INTERRUPÇÃO DE TRÁFEGO - D = 3,60 M - CHAPA GALVANIZADA - ESCAVADO EM MATERIAL DE 3ª CATEGORIA - ATERRO FERROVIÁRIO MÁXIMO = 6,60 M</v>
      </c>
      <c r="C608" s="16" t="s">
        <v>139</v>
      </c>
      <c r="D608" s="105">
        <v>31579.79</v>
      </c>
      <c r="J608" s="59" t="s">
        <v>23372</v>
      </c>
    </row>
    <row r="609" spans="1:10" ht="67.5">
      <c r="A609" s="16" t="s">
        <v>23373</v>
      </c>
      <c r="B609" s="59" t="str">
        <f t="shared" si="9"/>
        <v>BUEIRO METÁLICO SEM INTERRUPÇÃO DE TRÁFEGO - D = 3,60 M - CHAPA GALVANIZADA - ESCAVADO EM MATERIAL DE 3ª CATEGORIA - ATERRO RODOVIÁRIO MÁXIMO = 4,30 M</v>
      </c>
      <c r="C609" s="16" t="s">
        <v>139</v>
      </c>
      <c r="D609" s="105">
        <v>27479.49</v>
      </c>
      <c r="J609" s="59" t="s">
        <v>23374</v>
      </c>
    </row>
    <row r="610" spans="1:10" ht="67.5">
      <c r="A610" s="16" t="s">
        <v>23375</v>
      </c>
      <c r="B610" s="59" t="str">
        <f t="shared" si="9"/>
        <v>BUEIRO METÁLICO SEM INTERRUPÇÃO DE TRÁFEGO - D = 3,80 M - CHAPA GALVANIZADA - ESCAVADO EM MATERIAL DE 1ª CATEGORIA - ATERRO FERROVIÁRIO MÁXIMO = 6,20 M</v>
      </c>
      <c r="C610" s="16" t="s">
        <v>139</v>
      </c>
      <c r="D610" s="105">
        <v>26102.71</v>
      </c>
      <c r="J610" s="59" t="s">
        <v>23376</v>
      </c>
    </row>
    <row r="611" spans="1:10" ht="67.5">
      <c r="A611" s="16" t="s">
        <v>23377</v>
      </c>
      <c r="B611" s="59" t="str">
        <f t="shared" si="9"/>
        <v>BUEIRO METÁLICO SEM INTERRUPÇÃO DE TRÁFEGO - D = 3,80 M - CHAPA GALVANIZADA - ESCAVADO EM MATERIAL DE 1ª CATEGORIA - ATERRO RODOVIÁRIO MÁXIMO = 4,00 M</v>
      </c>
      <c r="C611" s="16" t="s">
        <v>139</v>
      </c>
      <c r="D611" s="105">
        <v>21692.85</v>
      </c>
      <c r="J611" s="59" t="s">
        <v>23378</v>
      </c>
    </row>
    <row r="612" spans="1:10" ht="67.5">
      <c r="A612" s="16" t="s">
        <v>23379</v>
      </c>
      <c r="B612" s="59" t="str">
        <f t="shared" si="9"/>
        <v>BUEIRO METÁLICO SEM INTERRUPÇÃO DE TRÁFEGO - D = 3,80 M - CHAPA GALVANIZADA - ESCAVADO EM MATERIAL DE 2ª CATEGORIA - ATERRO FERROVIÁRIO MÁXIMO = 6,20 M</v>
      </c>
      <c r="C612" s="16" t="s">
        <v>139</v>
      </c>
      <c r="D612" s="105">
        <v>28978.95</v>
      </c>
      <c r="J612" s="59" t="s">
        <v>23380</v>
      </c>
    </row>
    <row r="613" spans="1:10" ht="67.5">
      <c r="A613" s="16" t="s">
        <v>23381</v>
      </c>
      <c r="B613" s="59" t="str">
        <f t="shared" si="9"/>
        <v>BUEIRO METÁLICO SEM INTERRUPÇÃO DE TRÁFEGO - D = 3,80 M - CHAPA GALVANIZADA - ESCAVADO EM MATERIAL DE 2ª CATEGORIA - ATERRO RODOVIÁRIO MÁXIMO = 4,00 M</v>
      </c>
      <c r="C613" s="16" t="s">
        <v>139</v>
      </c>
      <c r="D613" s="105">
        <v>24569.09</v>
      </c>
      <c r="J613" s="59" t="s">
        <v>23382</v>
      </c>
    </row>
    <row r="614" spans="1:10" ht="67.5">
      <c r="A614" s="16" t="s">
        <v>23383</v>
      </c>
      <c r="B614" s="59" t="str">
        <f t="shared" si="9"/>
        <v>BUEIRO METÁLICO SEM INTERRUPÇÃO DE TRÁFEGO - D = 3,80 M - CHAPA GALVANIZADA - ESCAVADO EM MATERIAL DE 3ª CATEGORIA - ATERRO FERROVIÁRIO MÁXIMO = 6,20 M</v>
      </c>
      <c r="C614" s="16" t="s">
        <v>139</v>
      </c>
      <c r="D614" s="105">
        <v>34187.360000000001</v>
      </c>
      <c r="J614" s="59" t="s">
        <v>23384</v>
      </c>
    </row>
    <row r="615" spans="1:10" ht="67.5">
      <c r="A615" s="16" t="s">
        <v>23385</v>
      </c>
      <c r="B615" s="59" t="str">
        <f t="shared" si="9"/>
        <v>BUEIRO METÁLICO SEM INTERRUPÇÃO DE TRÁFEGO - D = 3,80 M - CHAPA GALVANIZADA - ESCAVADO EM MATERIAL DE 3ª CATEGORIA - ATERRO RODOVIÁRIO MÁXIMO = 4,00 M</v>
      </c>
      <c r="C615" s="16" t="s">
        <v>139</v>
      </c>
      <c r="D615" s="105">
        <v>29777.5</v>
      </c>
      <c r="J615" s="59" t="s">
        <v>23386</v>
      </c>
    </row>
    <row r="616" spans="1:10" ht="67.5">
      <c r="A616" s="16" t="s">
        <v>23387</v>
      </c>
      <c r="B616" s="59" t="str">
        <f t="shared" si="9"/>
        <v>BUEIRO METÁLICO SEM INTERRUPÇÃO DE TRÁFEGO - D = 4,00 M - CHAPA GALVANIZADA - ESCAVADO EM MATERIAL DE 1ª CATEGORIA - ATERRO FERROVIÁRIO MÁXIMO = 5,10 M</v>
      </c>
      <c r="C616" s="16" t="s">
        <v>139</v>
      </c>
      <c r="D616" s="105">
        <v>27470.400000000001</v>
      </c>
      <c r="J616" s="59" t="s">
        <v>23388</v>
      </c>
    </row>
    <row r="617" spans="1:10" ht="67.5">
      <c r="A617" s="16" t="s">
        <v>23389</v>
      </c>
      <c r="B617" s="59" t="str">
        <f t="shared" si="9"/>
        <v>BUEIRO METÁLICO SEM INTERRUPÇÃO DE TRÁFEGO - D = 4,00 M - CHAPA GALVANIZADA - ESCAVADO EM MATERIAL DE 1ª CATEGORIA - ATERRO RODOVIÁRIO MÁXIMO = 3,10 M</v>
      </c>
      <c r="C617" s="16" t="s">
        <v>139</v>
      </c>
      <c r="D617" s="105">
        <v>22875.85</v>
      </c>
      <c r="J617" s="59" t="s">
        <v>23390</v>
      </c>
    </row>
    <row r="618" spans="1:10" ht="67.5">
      <c r="A618" s="16" t="s">
        <v>23391</v>
      </c>
      <c r="B618" s="59" t="str">
        <f t="shared" si="9"/>
        <v>BUEIRO METÁLICO SEM INTERRUPÇÃO DE TRÁFEGO - D = 4,00 M - CHAPA GALVANIZADA - ESCAVADO EM MATERIAL DE 2ª CATEGORIA - ATERRO FERROVIÁRIO MÁXIMO = 5,10 M</v>
      </c>
      <c r="C618" s="16" t="s">
        <v>139</v>
      </c>
      <c r="D618" s="105">
        <v>30641.45</v>
      </c>
      <c r="J618" s="59" t="s">
        <v>23392</v>
      </c>
    </row>
    <row r="619" spans="1:10" ht="67.5">
      <c r="A619" s="16" t="s">
        <v>23393</v>
      </c>
      <c r="B619" s="59" t="str">
        <f t="shared" si="9"/>
        <v>BUEIRO METÁLICO SEM INTERRUPÇÃO DE TRÁFEGO - D = 4,00 M - CHAPA GALVANIZADA - ESCAVADO EM MATERIAL DE 2ª CATEGORIA - ATERRO RODOVIÁRIO MÁXIMO = 3,10 M</v>
      </c>
      <c r="C619" s="16" t="s">
        <v>139</v>
      </c>
      <c r="D619" s="105">
        <v>26046.91</v>
      </c>
      <c r="J619" s="59" t="s">
        <v>23394</v>
      </c>
    </row>
    <row r="620" spans="1:10" ht="67.5">
      <c r="A620" s="16" t="s">
        <v>23395</v>
      </c>
      <c r="B620" s="59" t="str">
        <f t="shared" si="9"/>
        <v>BUEIRO METÁLICO SEM INTERRUPÇÃO DE TRÁFEGO - D = 4,00 M - CHAPA GALVANIZADA - ESCAVADO EM MATERIAL DE 3ª CATEGORIA - ATERRO FERROVIÁRIO MÁXIMO = 5,10 M</v>
      </c>
      <c r="C620" s="16" t="s">
        <v>139</v>
      </c>
      <c r="D620" s="105">
        <v>36383.72</v>
      </c>
      <c r="J620" s="59" t="s">
        <v>23396</v>
      </c>
    </row>
    <row r="621" spans="1:10" ht="67.5">
      <c r="A621" s="16" t="s">
        <v>23397</v>
      </c>
      <c r="B621" s="59" t="str">
        <f t="shared" si="9"/>
        <v>BUEIRO METÁLICO SEM INTERRUPÇÃO DE TRÁFEGO - D = 4,00 M - CHAPA GALVANIZADA - ESCAVADO EM MATERIAL DE 3ª CATEGORIA - ATERRO RODOVIÁRIO MÁXIMO = 3,10 M</v>
      </c>
      <c r="C621" s="16" t="s">
        <v>139</v>
      </c>
      <c r="D621" s="105">
        <v>31789.18</v>
      </c>
      <c r="J621" s="59" t="s">
        <v>23398</v>
      </c>
    </row>
    <row r="622" spans="1:10" ht="67.5">
      <c r="A622" s="16" t="s">
        <v>23399</v>
      </c>
      <c r="B622" s="59" t="str">
        <f t="shared" si="9"/>
        <v>BUEIRO METÁLICO SEM INTERRUPÇÃO DE TRÁFEGO - D = 4,20 M - CHAPA GALVANIZADA - ESCAVADO EM MATERIAL DE 1ª CATEGORIA - ATERRO FERROVIÁRIO MÁXIMO = 4,80 M</v>
      </c>
      <c r="C622" s="16" t="s">
        <v>139</v>
      </c>
      <c r="D622" s="105">
        <v>29326.05</v>
      </c>
      <c r="J622" s="59" t="s">
        <v>23400</v>
      </c>
    </row>
    <row r="623" spans="1:10" ht="67.5">
      <c r="A623" s="16" t="s">
        <v>23401</v>
      </c>
      <c r="B623" s="59" t="str">
        <f t="shared" si="9"/>
        <v>BUEIRO METÁLICO SEM INTERRUPÇÃO DE TRÁFEGO - D = 4,20 M - CHAPA GALVANIZADA - ESCAVADO EM MATERIAL DE 1ª CATEGORIA - ATERRO RODOVIÁRIO MÁXIMO = 4,40 M</v>
      </c>
      <c r="C623" s="16" t="s">
        <v>139</v>
      </c>
      <c r="D623" s="105">
        <v>27226.61</v>
      </c>
      <c r="J623" s="59" t="s">
        <v>23402</v>
      </c>
    </row>
    <row r="624" spans="1:10" ht="67.5">
      <c r="A624" s="16" t="s">
        <v>23403</v>
      </c>
      <c r="B624" s="59" t="str">
        <f t="shared" si="9"/>
        <v>BUEIRO METÁLICO SEM INTERRUPÇÃO DE TRÁFEGO - D = 4,20 M - CHAPA GALVANIZADA - ESCAVADO EM MATERIAL DE 2ª CATEGORIA - ATERRO FERROVIÁRIO MÁXIMO = 4,80 M</v>
      </c>
      <c r="C624" s="16" t="s">
        <v>139</v>
      </c>
      <c r="D624" s="105">
        <v>32806.31</v>
      </c>
      <c r="J624" s="59" t="s">
        <v>23404</v>
      </c>
    </row>
    <row r="625" spans="1:10" ht="67.5">
      <c r="A625" s="16" t="s">
        <v>23405</v>
      </c>
      <c r="B625" s="59" t="str">
        <f t="shared" si="9"/>
        <v>BUEIRO METÁLICO SEM INTERRUPÇÃO DE TRÁFEGO - D = 4,20 M - CHAPA GALVANIZADA - ESCAVADO EM MATERIAL DE 2ª CATEGORIA - ATERRO RODOVIÁRIO MÁXIMO = 4,40 M</v>
      </c>
      <c r="C625" s="16" t="s">
        <v>139</v>
      </c>
      <c r="D625" s="105">
        <v>30706.86</v>
      </c>
      <c r="J625" s="59" t="s">
        <v>23406</v>
      </c>
    </row>
    <row r="626" spans="1:10" ht="67.5">
      <c r="A626" s="16" t="s">
        <v>23407</v>
      </c>
      <c r="B626" s="59" t="str">
        <f t="shared" si="9"/>
        <v>BUEIRO METÁLICO SEM INTERRUPÇÃO DE TRÁFEGO - D = 4,20 M - CHAPA GALVANIZADA - ESCAVADO EM MATERIAL DE 3ª CATEGORIA - ATERRO FERROVIÁRIO MÁXIMO = 4,80 M</v>
      </c>
      <c r="C626" s="16" t="s">
        <v>139</v>
      </c>
      <c r="D626" s="105">
        <v>39108.480000000003</v>
      </c>
      <c r="J626" s="59" t="s">
        <v>23408</v>
      </c>
    </row>
    <row r="627" spans="1:10" ht="67.5">
      <c r="A627" s="16" t="s">
        <v>23409</v>
      </c>
      <c r="B627" s="59" t="str">
        <f t="shared" si="9"/>
        <v>BUEIRO METÁLICO SEM INTERRUPÇÃO DE TRÁFEGO - D = 4,20 M - CHAPA GALVANIZADA - ESCAVADO EM MATERIAL DE 3ª CATEGORIA - ATERRO RODOVIÁRIO MÁXIMO = 4,40 M</v>
      </c>
      <c r="C627" s="16" t="s">
        <v>139</v>
      </c>
      <c r="D627" s="105">
        <v>37009.040000000001</v>
      </c>
      <c r="J627" s="59" t="s">
        <v>23410</v>
      </c>
    </row>
    <row r="628" spans="1:10" ht="67.5">
      <c r="A628" s="16" t="s">
        <v>23411</v>
      </c>
      <c r="B628" s="59" t="str">
        <f t="shared" si="9"/>
        <v>BUEIRO METÁLICO SEM INTERRUPÇÃO DE TRÁFEGO - D = 4,40 M - CHAPA GALVANIZADA - ESCAVADO EM MATERIAL DE 1ª CATEGORIA - ATERRO FERROVIÁRIO MÁXIMO = 4,20 M</v>
      </c>
      <c r="C628" s="16" t="s">
        <v>139</v>
      </c>
      <c r="D628" s="105">
        <v>31234.33</v>
      </c>
      <c r="J628" s="59" t="s">
        <v>23412</v>
      </c>
    </row>
    <row r="629" spans="1:10" ht="67.5">
      <c r="A629" s="16" t="s">
        <v>23413</v>
      </c>
      <c r="B629" s="59" t="str">
        <f t="shared" si="9"/>
        <v>BUEIRO METÁLICO SEM INTERRUPÇÃO DE TRÁFEGO - D = 4,40 M - CHAPA GALVANIZADA - ESCAVADO EM MATERIAL DE 1ª CATEGORIA - ATERRO RODOVIÁRIO MÁXIMO = 4,20 M</v>
      </c>
      <c r="C629" s="16" t="s">
        <v>139</v>
      </c>
      <c r="D629" s="105">
        <v>29035.84</v>
      </c>
      <c r="J629" s="59" t="s">
        <v>23414</v>
      </c>
    </row>
    <row r="630" spans="1:10" ht="67.5">
      <c r="A630" s="16" t="s">
        <v>23415</v>
      </c>
      <c r="B630" s="59" t="str">
        <f t="shared" si="9"/>
        <v>BUEIRO METÁLICO SEM INTERRUPÇÃO DE TRÁFEGO - D = 4,40 M - CHAPA GALVANIZADA - ESCAVADO EM MATERIAL DE 2ª CATEGORIA - ATERRO FERROVIÁRIO MÁXIMO = 4,20 M</v>
      </c>
      <c r="C630" s="16" t="s">
        <v>139</v>
      </c>
      <c r="D630" s="105">
        <v>35038.160000000003</v>
      </c>
      <c r="J630" s="59" t="s">
        <v>23416</v>
      </c>
    </row>
    <row r="631" spans="1:10" ht="67.5">
      <c r="A631" s="16" t="s">
        <v>23417</v>
      </c>
      <c r="B631" s="59" t="str">
        <f t="shared" si="9"/>
        <v>BUEIRO METÁLICO SEM INTERRUPÇÃO DE TRÁFEGO - D = 4,40 M - CHAPA GALVANIZADA - ESCAVADO EM MATERIAL DE 2ª CATEGORIA - ATERRO RODOVIÁRIO MÁXIMO = 4,20 M</v>
      </c>
      <c r="C631" s="16" t="s">
        <v>139</v>
      </c>
      <c r="D631" s="105">
        <v>32839.67</v>
      </c>
      <c r="J631" s="59" t="s">
        <v>23418</v>
      </c>
    </row>
    <row r="632" spans="1:10" ht="67.5">
      <c r="A632" s="16" t="s">
        <v>23419</v>
      </c>
      <c r="B632" s="59" t="str">
        <f t="shared" si="9"/>
        <v>BUEIRO METÁLICO SEM INTERRUPÇÃO DE TRÁFEGO - D = 4,40 M - CHAPA GALVANIZADA - ESCAVADO EM MATERIAL DE 3ª CATEGORIA - ATERRO FERROVIÁRIO MÁXIMO = 4,20 M</v>
      </c>
      <c r="C632" s="16" t="s">
        <v>139</v>
      </c>
      <c r="D632" s="105">
        <v>41926.29</v>
      </c>
      <c r="J632" s="59" t="s">
        <v>23420</v>
      </c>
    </row>
    <row r="633" spans="1:10" ht="67.5">
      <c r="A633" s="16" t="s">
        <v>23421</v>
      </c>
      <c r="B633" s="59" t="str">
        <f t="shared" si="9"/>
        <v>BUEIRO METÁLICO SEM INTERRUPÇÃO DE TRÁFEGO - D = 4,40 M - CHAPA GALVANIZADA - ESCAVADO EM MATERIAL DE 3ª CATEGORIA - ATERRO RODOVIÁRIO MÁXIMO = 4,20 M</v>
      </c>
      <c r="C633" s="16" t="s">
        <v>139</v>
      </c>
      <c r="D633" s="105">
        <v>39727.800000000003</v>
      </c>
      <c r="J633" s="59" t="s">
        <v>23422</v>
      </c>
    </row>
    <row r="634" spans="1:10" ht="67.5">
      <c r="A634" s="16" t="s">
        <v>23423</v>
      </c>
      <c r="B634" s="59" t="str">
        <f t="shared" si="9"/>
        <v>BUEIRO METÁLICO SEM INTERRUPÇÃO DE TRÁFEGO - D = 4,60 M - CHAPA GALVANIZADA - ESCAVADO EM MATERIAL DE 1ª CATEGORIA - ATERRO FERROVIÁRIO MÁXIMO = 4,00 M</v>
      </c>
      <c r="C634" s="16" t="s">
        <v>139</v>
      </c>
      <c r="D634" s="105">
        <v>33102.1</v>
      </c>
      <c r="J634" s="59" t="s">
        <v>23424</v>
      </c>
    </row>
    <row r="635" spans="1:10" ht="67.5">
      <c r="A635" s="16" t="s">
        <v>23425</v>
      </c>
      <c r="B635" s="59" t="str">
        <f t="shared" si="9"/>
        <v>BUEIRO METÁLICO SEM INTERRUPÇÃO DE TRÁFEGO - D = 4,60 M - CHAPA GALVANIZADA - ESCAVADO EM MATERIAL DE 1ª CATEGORIA - ATERRO RODOVIÁRIO MÁXIMO = 4,00 M</v>
      </c>
      <c r="C635" s="16" t="s">
        <v>139</v>
      </c>
      <c r="D635" s="105">
        <v>30864.73</v>
      </c>
      <c r="J635" s="59" t="s">
        <v>23426</v>
      </c>
    </row>
    <row r="636" spans="1:10" ht="67.5">
      <c r="A636" s="16" t="s">
        <v>23427</v>
      </c>
      <c r="B636" s="59" t="str">
        <f t="shared" si="9"/>
        <v>BUEIRO METÁLICO SEM INTERRUPÇÃO DE TRÁFEGO - D = 4,60 M - CHAPA GALVANIZADA - ESCAVADO EM MATERIAL DE 2ª CATEGORIA - ATERRO FERROVIÁRIO MÁXIMO = 4,00 M</v>
      </c>
      <c r="C636" s="16" t="s">
        <v>139</v>
      </c>
      <c r="D636" s="105">
        <v>37243.89</v>
      </c>
      <c r="J636" s="59" t="s">
        <v>23428</v>
      </c>
    </row>
    <row r="637" spans="1:10" ht="67.5">
      <c r="A637" s="16" t="s">
        <v>23429</v>
      </c>
      <c r="B637" s="59" t="str">
        <f t="shared" si="9"/>
        <v>BUEIRO METÁLICO SEM INTERRUPÇÃO DE TRÁFEGO - D = 4,60 M - CHAPA GALVANIZADA - ESCAVADO EM MATERIAL DE 2ª CATEGORIA - ATERRO RODOVIÁRIO MÁXIMO = 4,00 M</v>
      </c>
      <c r="C637" s="16" t="s">
        <v>139</v>
      </c>
      <c r="D637" s="105">
        <v>35006.519999999997</v>
      </c>
      <c r="J637" s="59" t="s">
        <v>23430</v>
      </c>
    </row>
    <row r="638" spans="1:10" ht="67.5">
      <c r="A638" s="16" t="s">
        <v>23431</v>
      </c>
      <c r="B638" s="59" t="str">
        <f t="shared" si="9"/>
        <v>BUEIRO METÁLICO SEM INTERRUPÇÃO DE TRÁFEGO - D = 4,60 M - CHAPA GALVANIZADA - ESCAVADO EM MATERIAL DE 3ª CATEGORIA - ATERRO FERROVIÁRIO MÁXIMO = 4,00 M</v>
      </c>
      <c r="C638" s="16" t="s">
        <v>139</v>
      </c>
      <c r="D638" s="105">
        <v>44744</v>
      </c>
      <c r="J638" s="59" t="s">
        <v>23432</v>
      </c>
    </row>
    <row r="639" spans="1:10" ht="67.5">
      <c r="A639" s="16" t="s">
        <v>23433</v>
      </c>
      <c r="B639" s="59" t="str">
        <f t="shared" si="9"/>
        <v>BUEIRO METÁLICO SEM INTERRUPÇÃO DE TRÁFEGO - D = 4,60 M - CHAPA GALVANIZADA - ESCAVADO EM MATERIAL DE 3ª CATEGORIA - ATERRO RODOVIÁRIO MÁXIMO = 4,00 M</v>
      </c>
      <c r="C639" s="16" t="s">
        <v>139</v>
      </c>
      <c r="D639" s="105">
        <v>42506.63</v>
      </c>
      <c r="J639" s="59" t="s">
        <v>23434</v>
      </c>
    </row>
    <row r="640" spans="1:10" ht="67.5">
      <c r="A640" s="16" t="s">
        <v>23435</v>
      </c>
      <c r="B640" s="59" t="str">
        <f t="shared" si="9"/>
        <v>BUEIRO METÁLICO SEM INTERRUPÇÃO DE TRÁFEGO - D = 4,80 M - CHAPA GALVANIZADA - ESCAVADO EM MATERIAL DE 1ª CATEGORIA - ATERRO FERROVIÁRIO MÁXIMO = 5,10 M</v>
      </c>
      <c r="C640" s="16" t="s">
        <v>139</v>
      </c>
      <c r="D640" s="105">
        <v>36275.879999999997</v>
      </c>
      <c r="J640" s="59" t="s">
        <v>23436</v>
      </c>
    </row>
    <row r="641" spans="1:10" ht="67.5">
      <c r="A641" s="16" t="s">
        <v>23437</v>
      </c>
      <c r="B641" s="59" t="str">
        <f t="shared" si="9"/>
        <v>BUEIRO METÁLICO SEM INTERRUPÇÃO DE TRÁFEGO - D = 4,80 M - CHAPA GALVANIZADA - ESCAVADO EM MATERIAL DE 1ª CATEGORIA - ATERRO RODOVIÁRIO MÁXIMO = 5,50 M</v>
      </c>
      <c r="C641" s="16" t="s">
        <v>139</v>
      </c>
      <c r="D641" s="105">
        <v>34875.870000000003</v>
      </c>
      <c r="J641" s="59" t="s">
        <v>23438</v>
      </c>
    </row>
    <row r="642" spans="1:10" ht="67.5">
      <c r="A642" s="16" t="s">
        <v>23439</v>
      </c>
      <c r="B642" s="59" t="str">
        <f t="shared" si="9"/>
        <v>BUEIRO METÁLICO SEM INTERRUPÇÃO DE TRÁFEGO - D = 4,80 M - CHAPA GALVANIZADA - ESCAVADO EM MATERIAL DE 2ª CATEGORIA - ATERRO FERROVIÁRIO MÁXIMO = 5,10 M</v>
      </c>
      <c r="C642" s="16" t="s">
        <v>139</v>
      </c>
      <c r="D642" s="105">
        <v>40770.01</v>
      </c>
      <c r="J642" s="59" t="s">
        <v>23440</v>
      </c>
    </row>
    <row r="643" spans="1:10" ht="67.5">
      <c r="A643" s="16" t="s">
        <v>23441</v>
      </c>
      <c r="B643" s="59" t="str">
        <f t="shared" ref="B643:B706" si="10">UPPER(J643)</f>
        <v>BUEIRO METÁLICO SEM INTERRUPÇÃO DE TRÁFEGO - D = 4,80 M - CHAPA GALVANIZADA - ESCAVADO EM MATERIAL DE 2ª CATEGORIA - ATERRO RODOVIÁRIO MÁXIMO = 5,50 M</v>
      </c>
      <c r="C643" s="16" t="s">
        <v>139</v>
      </c>
      <c r="D643" s="105">
        <v>39370</v>
      </c>
      <c r="J643" s="59" t="s">
        <v>23442</v>
      </c>
    </row>
    <row r="644" spans="1:10" ht="67.5">
      <c r="A644" s="16" t="s">
        <v>23443</v>
      </c>
      <c r="B644" s="59" t="str">
        <f t="shared" si="10"/>
        <v>BUEIRO METÁLICO SEM INTERRUPÇÃO DE TRÁFEGO - D = 4,80 M - CHAPA GALVANIZADA - ESCAVADO EM MATERIAL DE 3ª CATEGORIA - ATERRO FERROVIÁRIO MÁXIMO = 5,10 M</v>
      </c>
      <c r="C644" s="16" t="s">
        <v>139</v>
      </c>
      <c r="D644" s="105">
        <v>48908.14</v>
      </c>
      <c r="J644" s="59" t="s">
        <v>23444</v>
      </c>
    </row>
    <row r="645" spans="1:10" ht="67.5">
      <c r="A645" s="16" t="s">
        <v>23445</v>
      </c>
      <c r="B645" s="59" t="str">
        <f t="shared" si="10"/>
        <v>BUEIRO METÁLICO SEM INTERRUPÇÃO DE TRÁFEGO - D = 4,80 M - CHAPA GALVANIZADA - ESCAVADO EM MATERIAL DE 3ª CATEGORIA - ATERRO RODOVIÁRIO MÁXIMO = 5,50 M</v>
      </c>
      <c r="C645" s="16" t="s">
        <v>139</v>
      </c>
      <c r="D645" s="105">
        <v>47508.13</v>
      </c>
      <c r="J645" s="59" t="s">
        <v>23446</v>
      </c>
    </row>
    <row r="646" spans="1:10" ht="67.5">
      <c r="A646" s="16" t="s">
        <v>23447</v>
      </c>
      <c r="B646" s="59" t="str">
        <f t="shared" si="10"/>
        <v>BUEIRO METÁLICO SEM INTERRUPÇÃO DE TRÁFEGO - D = 5,00 M - CHAPA GALVANIZADA - ESCAVADO EM MATERIAL DE 1ª CATEGORIA - ATERRO FERROVIÁRIO MÁXIMO = 4,80 M</v>
      </c>
      <c r="C646" s="16" t="s">
        <v>139</v>
      </c>
      <c r="D646" s="105">
        <v>40613.67</v>
      </c>
      <c r="J646" s="59" t="s">
        <v>23448</v>
      </c>
    </row>
    <row r="647" spans="1:10" ht="67.5">
      <c r="A647" s="16" t="s">
        <v>23449</v>
      </c>
      <c r="B647" s="59" t="str">
        <f t="shared" si="10"/>
        <v>BUEIRO METÁLICO SEM INTERRUPÇÃO DE TRÁFEGO - D = 5,00 M - CHAPA GALVANIZADA - ESCAVADO EM MATERIAL DE 1ª CATEGORIA - ATERRO RODOVIÁRIO MÁXIMO = 5,30 M</v>
      </c>
      <c r="C647" s="16" t="s">
        <v>139</v>
      </c>
      <c r="D647" s="105">
        <v>36930.639999999999</v>
      </c>
      <c r="J647" s="59" t="s">
        <v>23450</v>
      </c>
    </row>
    <row r="648" spans="1:10" ht="67.5">
      <c r="A648" s="16" t="s">
        <v>23451</v>
      </c>
      <c r="B648" s="59" t="str">
        <f t="shared" si="10"/>
        <v>BUEIRO METÁLICO SEM INTERRUPÇÃO DE TRÁFEGO - D = 5,00 M - CHAPA GALVANIZADA - ESCAVADO EM MATERIAL DE 2ª CATEGORIA - ATERRO FERROVIÁRIO MÁXIMO = 4,80 M</v>
      </c>
      <c r="C648" s="16" t="s">
        <v>139</v>
      </c>
      <c r="D648" s="105">
        <v>45474.52</v>
      </c>
      <c r="J648" s="59" t="s">
        <v>23452</v>
      </c>
    </row>
    <row r="649" spans="1:10" ht="67.5">
      <c r="A649" s="16" t="s">
        <v>23453</v>
      </c>
      <c r="B649" s="59" t="str">
        <f t="shared" si="10"/>
        <v>BUEIRO METÁLICO SEM INTERRUPÇÃO DE TRÁFEGO - D = 5,00 M - CHAPA GALVANIZADA - ESCAVADO EM MATERIAL DE 2ª CATEGORIA - ATERRO RODOVIÁRIO MÁXIMO = 5,30 M</v>
      </c>
      <c r="C649" s="16" t="s">
        <v>139</v>
      </c>
      <c r="D649" s="105">
        <v>41791.49</v>
      </c>
      <c r="J649" s="59" t="s">
        <v>23454</v>
      </c>
    </row>
    <row r="650" spans="1:10" ht="67.5">
      <c r="A650" s="16" t="s">
        <v>23455</v>
      </c>
      <c r="B650" s="59" t="str">
        <f t="shared" si="10"/>
        <v>BUEIRO METÁLICO SEM INTERRUPÇÃO DE TRÁFEGO - D = 5,00 M - CHAPA GALVANIZADA - ESCAVADO EM MATERIAL DE 3ª CATEGORIA - ATERRO FERROVIÁRIO MÁXIMO = 4,80 M</v>
      </c>
      <c r="C650" s="16" t="s">
        <v>139</v>
      </c>
      <c r="D650" s="105">
        <v>54276.73</v>
      </c>
      <c r="J650" s="59" t="s">
        <v>23456</v>
      </c>
    </row>
    <row r="651" spans="1:10" ht="67.5">
      <c r="A651" s="16" t="s">
        <v>23457</v>
      </c>
      <c r="B651" s="59" t="str">
        <f t="shared" si="10"/>
        <v>BUEIRO METÁLICO SEM INTERRUPÇÃO DE TRÁFEGO - D = 5,00 M - CHAPA GALVANIZADA - ESCAVADO EM MATERIAL DE 3ª CATEGORIA - ATERRO RODOVIÁRIO MÁXIMO = 5,30 M</v>
      </c>
      <c r="C651" s="16" t="s">
        <v>139</v>
      </c>
      <c r="D651" s="105">
        <v>50593.71</v>
      </c>
      <c r="J651" s="59" t="s">
        <v>23458</v>
      </c>
    </row>
    <row r="652" spans="1:10" ht="27">
      <c r="A652" s="16" t="s">
        <v>23459</v>
      </c>
      <c r="B652" s="59" t="str">
        <f t="shared" si="10"/>
        <v>SISTEMA DE ESCORAMENTO TELESCÓPICO REGULÁVEL PARA TUNNEL LINER</v>
      </c>
      <c r="C652" s="16" t="s">
        <v>140</v>
      </c>
      <c r="D652" s="105">
        <v>9.2100000000000009</v>
      </c>
      <c r="J652" s="59" t="s">
        <v>23460</v>
      </c>
    </row>
    <row r="653" spans="1:10" ht="40.5">
      <c r="A653" s="16" t="s">
        <v>23461</v>
      </c>
      <c r="B653" s="59" t="str">
        <f t="shared" si="10"/>
        <v>BOCA DE BDCC 1,50 X 1,50 M - ESCONSIDADE 0° - AREIA E BRITA COMERCIAIS</v>
      </c>
      <c r="C653" s="16" t="s">
        <v>20028</v>
      </c>
      <c r="D653" s="105">
        <v>10981.36</v>
      </c>
      <c r="J653" s="59" t="s">
        <v>23462</v>
      </c>
    </row>
    <row r="654" spans="1:10" ht="40.5">
      <c r="A654" s="16" t="s">
        <v>23463</v>
      </c>
      <c r="B654" s="59" t="str">
        <f t="shared" si="10"/>
        <v>BOCA DE BDCC 1,50 X 1,50 M - ESCONSIDADE 0° - AREIA EXTRAÍDA E BRITA PRODUZIDA</v>
      </c>
      <c r="C654" s="16" t="s">
        <v>20028</v>
      </c>
      <c r="D654" s="105">
        <v>10174</v>
      </c>
      <c r="J654" s="59" t="s">
        <v>23464</v>
      </c>
    </row>
    <row r="655" spans="1:10" ht="40.5">
      <c r="A655" s="16" t="s">
        <v>23465</v>
      </c>
      <c r="B655" s="59" t="str">
        <f t="shared" si="10"/>
        <v>BOCA DE BDCC 1,50 X 1,50 M - ESCONSIDADE 15° - AREIA E BRITA COMERCIAIS</v>
      </c>
      <c r="C655" s="16" t="s">
        <v>20028</v>
      </c>
      <c r="D655" s="105">
        <v>12068.79</v>
      </c>
      <c r="J655" s="59" t="s">
        <v>23466</v>
      </c>
    </row>
    <row r="656" spans="1:10" ht="40.5">
      <c r="A656" s="16" t="s">
        <v>23467</v>
      </c>
      <c r="B656" s="59" t="str">
        <f t="shared" si="10"/>
        <v>BOCA DE BDCC 1,50 X 1,50 M - ESCONSIDADE 15° - AREIA EXTRAÍDA E BRITA PRODUZIDA</v>
      </c>
      <c r="C656" s="16" t="s">
        <v>20028</v>
      </c>
      <c r="D656" s="105">
        <v>11197.18</v>
      </c>
      <c r="J656" s="59" t="s">
        <v>23468</v>
      </c>
    </row>
    <row r="657" spans="1:10" ht="40.5">
      <c r="A657" s="16" t="s">
        <v>23469</v>
      </c>
      <c r="B657" s="59" t="str">
        <f t="shared" si="10"/>
        <v>BOCA DE BDCC 1,50 X 1,50 M - ESCONSIDADE 30° - AREIA E BRITA COMERCIAIS</v>
      </c>
      <c r="C657" s="16" t="s">
        <v>20028</v>
      </c>
      <c r="D657" s="105">
        <v>12810.69</v>
      </c>
      <c r="J657" s="59" t="s">
        <v>23470</v>
      </c>
    </row>
    <row r="658" spans="1:10" ht="40.5">
      <c r="A658" s="16" t="s">
        <v>23471</v>
      </c>
      <c r="B658" s="59" t="str">
        <f t="shared" si="10"/>
        <v>BOCA DE BDCC 1,50 X 1,50 M - ESCONSIDADE 30° - AREIA EXTRAÍDA E BRITA PRODUZIDA</v>
      </c>
      <c r="C658" s="16" t="s">
        <v>20028</v>
      </c>
      <c r="D658" s="105">
        <v>11828.39</v>
      </c>
      <c r="J658" s="59" t="s">
        <v>23472</v>
      </c>
    </row>
    <row r="659" spans="1:10" ht="40.5">
      <c r="A659" s="16" t="s">
        <v>23473</v>
      </c>
      <c r="B659" s="59" t="str">
        <f t="shared" si="10"/>
        <v>BOCA DE BDCC 1,50 X 1,50 M - ESCONSIDADE 45° - AREIA E BRITA COMERCIAIS</v>
      </c>
      <c r="C659" s="16" t="s">
        <v>20028</v>
      </c>
      <c r="D659" s="105">
        <v>16128.66</v>
      </c>
      <c r="J659" s="59" t="s">
        <v>23474</v>
      </c>
    </row>
    <row r="660" spans="1:10" ht="40.5">
      <c r="A660" s="16" t="s">
        <v>23475</v>
      </c>
      <c r="B660" s="59" t="str">
        <f t="shared" si="10"/>
        <v>BOCA DE BDCC 1,50 X 1,50 M - ESCONSIDADE 45° - AREIA EXTRAÍDA E BRITA PRODUZIDA</v>
      </c>
      <c r="C660" s="16" t="s">
        <v>20028</v>
      </c>
      <c r="D660" s="105">
        <v>14926.41</v>
      </c>
      <c r="J660" s="59" t="s">
        <v>23476</v>
      </c>
    </row>
    <row r="661" spans="1:10" ht="40.5">
      <c r="A661" s="16" t="s">
        <v>23477</v>
      </c>
      <c r="B661" s="59" t="str">
        <f t="shared" si="10"/>
        <v>BOCA DE BDCC 2,00 X 2,00 M - ESCONSIDADE 0° - AREIA E BRITA COMERCIAIS</v>
      </c>
      <c r="C661" s="16" t="s">
        <v>20028</v>
      </c>
      <c r="D661" s="105">
        <v>17074.82</v>
      </c>
      <c r="J661" s="59" t="s">
        <v>23478</v>
      </c>
    </row>
    <row r="662" spans="1:10" ht="40.5">
      <c r="A662" s="16" t="s">
        <v>23479</v>
      </c>
      <c r="B662" s="59" t="str">
        <f t="shared" si="10"/>
        <v>BOCA DE BDCC 2,00 X 2,00 M - ESCONSIDADE 0° - AREIA EXTRAÍDA E BRITA PRODUZIDA</v>
      </c>
      <c r="C662" s="16" t="s">
        <v>20028</v>
      </c>
      <c r="D662" s="105">
        <v>15717.44</v>
      </c>
      <c r="J662" s="59" t="s">
        <v>23480</v>
      </c>
    </row>
    <row r="663" spans="1:10" ht="40.5">
      <c r="A663" s="16" t="s">
        <v>23481</v>
      </c>
      <c r="B663" s="59" t="str">
        <f t="shared" si="10"/>
        <v>BOCA DE BDCC 2,00 X 2,00 M - ESCONSIDADE 15° - AREIA E BRITA COMERCIAIS</v>
      </c>
      <c r="C663" s="16" t="s">
        <v>20028</v>
      </c>
      <c r="D663" s="105">
        <v>18772.28</v>
      </c>
      <c r="J663" s="59" t="s">
        <v>23482</v>
      </c>
    </row>
    <row r="664" spans="1:10" ht="40.5">
      <c r="A664" s="16" t="s">
        <v>23483</v>
      </c>
      <c r="B664" s="59" t="str">
        <f t="shared" si="10"/>
        <v>BOCA DE BDCC 2,00 X 2,00 M - ESCONSIDADE 15° - AREIA EXTRAÍDA E BRITA PRODUZIDA</v>
      </c>
      <c r="C664" s="16" t="s">
        <v>20028</v>
      </c>
      <c r="D664" s="105">
        <v>17317.349999999999</v>
      </c>
      <c r="J664" s="59" t="s">
        <v>23484</v>
      </c>
    </row>
    <row r="665" spans="1:10" ht="40.5">
      <c r="A665" s="16" t="s">
        <v>23485</v>
      </c>
      <c r="B665" s="59" t="str">
        <f t="shared" si="10"/>
        <v>BOCA DE BDCC 2,00 X 2,00 M - ESCONSIDADE 30° - AREIA E BRITA COMERCIAIS</v>
      </c>
      <c r="C665" s="16" t="s">
        <v>20028</v>
      </c>
      <c r="D665" s="105">
        <v>20105.05</v>
      </c>
      <c r="J665" s="59" t="s">
        <v>23486</v>
      </c>
    </row>
    <row r="666" spans="1:10" ht="40.5">
      <c r="A666" s="16" t="s">
        <v>23487</v>
      </c>
      <c r="B666" s="59" t="str">
        <f t="shared" si="10"/>
        <v>BOCA DE BDCC 2,00 X 2,00 M - ESCONSIDADE 30° - AREIA EXTRAÍDA E BRITA PRODUZIDA</v>
      </c>
      <c r="C666" s="16" t="s">
        <v>20028</v>
      </c>
      <c r="D666" s="105">
        <v>18512.25</v>
      </c>
      <c r="J666" s="59" t="s">
        <v>23488</v>
      </c>
    </row>
    <row r="667" spans="1:10" ht="40.5">
      <c r="A667" s="16" t="s">
        <v>23489</v>
      </c>
      <c r="B667" s="59" t="str">
        <f t="shared" si="10"/>
        <v>BOCA DE BDCC 2,00 X 2,00 M - ESCONSIDADE 45° - AREIA E BRITA COMERCIAIS</v>
      </c>
      <c r="C667" s="16" t="s">
        <v>20028</v>
      </c>
      <c r="D667" s="105">
        <v>25621.85</v>
      </c>
      <c r="J667" s="59" t="s">
        <v>23490</v>
      </c>
    </row>
    <row r="668" spans="1:10" ht="40.5">
      <c r="A668" s="16" t="s">
        <v>23491</v>
      </c>
      <c r="B668" s="59" t="str">
        <f t="shared" si="10"/>
        <v>BOCA DE BDCC 2,00 X 2,00 M - ESCONSIDADE 45° - AREIA EXTRAÍDA E BRITA PRODUZIDA</v>
      </c>
      <c r="C668" s="16" t="s">
        <v>20028</v>
      </c>
      <c r="D668" s="105">
        <v>23645.81</v>
      </c>
      <c r="J668" s="59" t="s">
        <v>23492</v>
      </c>
    </row>
    <row r="669" spans="1:10" ht="40.5">
      <c r="A669" s="16" t="s">
        <v>23493</v>
      </c>
      <c r="B669" s="59" t="str">
        <f t="shared" si="10"/>
        <v>BOCA DE BDCC 2,50 X 2,50 M - ESCONSIDADE 0° - AREIA E BRITA COMERCIAIS</v>
      </c>
      <c r="C669" s="16" t="s">
        <v>20028</v>
      </c>
      <c r="D669" s="105">
        <v>23915.95</v>
      </c>
      <c r="J669" s="59" t="s">
        <v>23494</v>
      </c>
    </row>
    <row r="670" spans="1:10" ht="40.5">
      <c r="A670" s="16" t="s">
        <v>23495</v>
      </c>
      <c r="B670" s="59" t="str">
        <f t="shared" si="10"/>
        <v>BOCA DE BDCC 2,50 X 2,50 M - ESCONSIDADE 0° - AREIA EXTRAÍDA E BRITA PRODUZIDA</v>
      </c>
      <c r="C670" s="16" t="s">
        <v>20028</v>
      </c>
      <c r="D670" s="105">
        <v>21941.599999999999</v>
      </c>
      <c r="J670" s="59" t="s">
        <v>23496</v>
      </c>
    </row>
    <row r="671" spans="1:10" ht="40.5">
      <c r="A671" s="16" t="s">
        <v>23497</v>
      </c>
      <c r="B671" s="59" t="str">
        <f t="shared" si="10"/>
        <v>BOCA DE BDCC 2,50 X 2,50 M - ESCONSIDADE 15° - AREIA E BRITA COMERCIAIS</v>
      </c>
      <c r="C671" s="16" t="s">
        <v>20028</v>
      </c>
      <c r="D671" s="105">
        <v>25958.27</v>
      </c>
      <c r="J671" s="59" t="s">
        <v>23498</v>
      </c>
    </row>
    <row r="672" spans="1:10" ht="40.5">
      <c r="A672" s="16" t="s">
        <v>23499</v>
      </c>
      <c r="B672" s="59" t="str">
        <f t="shared" si="10"/>
        <v>BOCA DE BDCC 2,50 X 2,50 M - ESCONSIDADE 15° - AREIA EXTRAÍDA E BRITA PRODUZIDA</v>
      </c>
      <c r="C672" s="16" t="s">
        <v>20028</v>
      </c>
      <c r="D672" s="105">
        <v>23942.85</v>
      </c>
      <c r="J672" s="59" t="s">
        <v>23500</v>
      </c>
    </row>
    <row r="673" spans="1:10" ht="40.5">
      <c r="A673" s="16" t="s">
        <v>23501</v>
      </c>
      <c r="B673" s="59" t="str">
        <f t="shared" si="10"/>
        <v>BOCA DE BDCC 2,50 X 2,50 M - ESCONSIDADE 30° - AREIA E BRITA COMERCIAIS</v>
      </c>
      <c r="C673" s="16" t="s">
        <v>20028</v>
      </c>
      <c r="D673" s="105">
        <v>27833.72</v>
      </c>
      <c r="J673" s="59" t="s">
        <v>23502</v>
      </c>
    </row>
    <row r="674" spans="1:10" ht="40.5">
      <c r="A674" s="16" t="s">
        <v>23503</v>
      </c>
      <c r="B674" s="59" t="str">
        <f t="shared" si="10"/>
        <v>BOCA DE BDCC 2,50 X 2,50 M - ESCONSIDADE 30° - AREIA EXTRAÍDA E BRITA PRODUZIDA</v>
      </c>
      <c r="C674" s="16" t="s">
        <v>20028</v>
      </c>
      <c r="D674" s="105">
        <v>25836.81</v>
      </c>
      <c r="J674" s="59" t="s">
        <v>23504</v>
      </c>
    </row>
    <row r="675" spans="1:10" ht="40.5">
      <c r="A675" s="16" t="s">
        <v>23505</v>
      </c>
      <c r="B675" s="59" t="str">
        <f t="shared" si="10"/>
        <v>BOCA DE BDCC 2,50 X 2,50 M - ESCONSIDADE 45° - AREIA E BRITA COMERCIAIS</v>
      </c>
      <c r="C675" s="16" t="s">
        <v>20028</v>
      </c>
      <c r="D675" s="105">
        <v>37355.089999999997</v>
      </c>
      <c r="J675" s="59" t="s">
        <v>23506</v>
      </c>
    </row>
    <row r="676" spans="1:10" ht="40.5">
      <c r="A676" s="16" t="s">
        <v>23507</v>
      </c>
      <c r="B676" s="59" t="str">
        <f t="shared" si="10"/>
        <v>BOCA DE BDCC 2,50 X 2,50 M - ESCONSIDADE 45° - AREIA EXTRAÍDA E BRITA PRODUZIDA</v>
      </c>
      <c r="C676" s="16" t="s">
        <v>20028</v>
      </c>
      <c r="D676" s="105">
        <v>34571.94</v>
      </c>
      <c r="J676" s="59" t="s">
        <v>23508</v>
      </c>
    </row>
    <row r="677" spans="1:10" ht="40.5">
      <c r="A677" s="16" t="s">
        <v>23509</v>
      </c>
      <c r="B677" s="59" t="str">
        <f t="shared" si="10"/>
        <v>BOCA DE BDCC 3,00 X 3,00 M - ESCONSIDADE 0° - AREIA E BRITA COMERCIAIS</v>
      </c>
      <c r="C677" s="16" t="s">
        <v>20028</v>
      </c>
      <c r="D677" s="105">
        <v>34784.22</v>
      </c>
      <c r="J677" s="59" t="s">
        <v>23510</v>
      </c>
    </row>
    <row r="678" spans="1:10" ht="40.5">
      <c r="A678" s="16" t="s">
        <v>23511</v>
      </c>
      <c r="B678" s="59" t="str">
        <f t="shared" si="10"/>
        <v>BOCA DE BDCC 3,00 X 3,00 M - ESCONSIDADE 0° - AREIA EXTRAÍDA E BRITA PRODUZIDA</v>
      </c>
      <c r="C678" s="16" t="s">
        <v>20028</v>
      </c>
      <c r="D678" s="105">
        <v>31907.919999999998</v>
      </c>
      <c r="J678" s="59" t="s">
        <v>23512</v>
      </c>
    </row>
    <row r="679" spans="1:10" ht="40.5">
      <c r="A679" s="16" t="s">
        <v>23513</v>
      </c>
      <c r="B679" s="59" t="str">
        <f t="shared" si="10"/>
        <v>BOCA DE BDCC 3,00 X 3,00 M - ESCONSIDADE 15° - AREIA E BRITA COMERCIAIS</v>
      </c>
      <c r="C679" s="16" t="s">
        <v>20028</v>
      </c>
      <c r="D679" s="105">
        <v>37651.81</v>
      </c>
      <c r="J679" s="59" t="s">
        <v>23514</v>
      </c>
    </row>
    <row r="680" spans="1:10" ht="40.5">
      <c r="A680" s="16" t="s">
        <v>23515</v>
      </c>
      <c r="B680" s="59" t="str">
        <f t="shared" si="10"/>
        <v>BOCA DE BDCC 3,00 X 3,00 M - ESCONSIDADE 15° - AREIA EXTRAÍDA E BRITA PRODUZIDA</v>
      </c>
      <c r="C680" s="16" t="s">
        <v>20028</v>
      </c>
      <c r="D680" s="105">
        <v>34742.620000000003</v>
      </c>
      <c r="J680" s="59" t="s">
        <v>23516</v>
      </c>
    </row>
    <row r="681" spans="1:10" ht="40.5">
      <c r="A681" s="16" t="s">
        <v>23517</v>
      </c>
      <c r="B681" s="59" t="str">
        <f t="shared" si="10"/>
        <v>BOCA DE BDCC 3,00 X 3,00 M - ESCONSIDADE 30° - AREIA E BRITA COMERCIAIS</v>
      </c>
      <c r="C681" s="16" t="s">
        <v>20028</v>
      </c>
      <c r="D681" s="105">
        <v>42823.96</v>
      </c>
      <c r="J681" s="59" t="s">
        <v>23518</v>
      </c>
    </row>
    <row r="682" spans="1:10" ht="40.5">
      <c r="A682" s="16" t="s">
        <v>23519</v>
      </c>
      <c r="B682" s="59" t="str">
        <f t="shared" si="10"/>
        <v>BOCA DE BDCC 3,00 X 3,00 M - ESCONSIDADE 30° - AREIA EXTRAÍDA E BRITA PRODUZIDA</v>
      </c>
      <c r="C682" s="16" t="s">
        <v>20028</v>
      </c>
      <c r="D682" s="105">
        <v>39588.480000000003</v>
      </c>
      <c r="J682" s="59" t="s">
        <v>23520</v>
      </c>
    </row>
    <row r="683" spans="1:10" ht="40.5">
      <c r="A683" s="16" t="s">
        <v>23521</v>
      </c>
      <c r="B683" s="59" t="str">
        <f t="shared" si="10"/>
        <v>BOCA DE BDCC 3,00 X 3,00 M - ESCONSIDADE 45° - AREIA E BRITA COMERCIAIS</v>
      </c>
      <c r="C683" s="16" t="s">
        <v>20028</v>
      </c>
      <c r="D683" s="105">
        <v>54464.26</v>
      </c>
      <c r="J683" s="59" t="s">
        <v>23522</v>
      </c>
    </row>
    <row r="684" spans="1:10" ht="40.5">
      <c r="A684" s="16" t="s">
        <v>23523</v>
      </c>
      <c r="B684" s="59" t="str">
        <f t="shared" si="10"/>
        <v>BOCA DE BDCC 3,00 X 3,00 M - ESCONSIDADE 45° - AREIA EXTRAÍDA E BRITA PRODUZIDA</v>
      </c>
      <c r="C684" s="16" t="s">
        <v>20028</v>
      </c>
      <c r="D684" s="105">
        <v>50500.41</v>
      </c>
      <c r="J684" s="59" t="s">
        <v>23524</v>
      </c>
    </row>
    <row r="685" spans="1:10" ht="40.5">
      <c r="A685" s="16" t="s">
        <v>23525</v>
      </c>
      <c r="B685" s="59" t="str">
        <f t="shared" si="10"/>
        <v>BOCA DE BSCC 1,50 X 1,50 M - ESCONSIDADE 0° - AREIA E BRITA COMERCIAIS</v>
      </c>
      <c r="C685" s="16" t="s">
        <v>20028</v>
      </c>
      <c r="D685" s="105">
        <v>9320.92</v>
      </c>
      <c r="J685" s="59" t="s">
        <v>23526</v>
      </c>
    </row>
    <row r="686" spans="1:10" ht="40.5">
      <c r="A686" s="16" t="s">
        <v>23527</v>
      </c>
      <c r="B686" s="59" t="str">
        <f t="shared" si="10"/>
        <v>BOCA DE BSCC 1,50 X 1,50 M - ESCONSIDADE 0° - AREIA EXTRAÍDA E BRITA PRODUZIDA</v>
      </c>
      <c r="C686" s="16" t="s">
        <v>20028</v>
      </c>
      <c r="D686" s="105">
        <v>8577.89</v>
      </c>
      <c r="J686" s="59" t="s">
        <v>23528</v>
      </c>
    </row>
    <row r="687" spans="1:10" ht="40.5">
      <c r="A687" s="16" t="s">
        <v>23529</v>
      </c>
      <c r="B687" s="59" t="str">
        <f t="shared" si="10"/>
        <v>BOCA DE BSCC 1,50 X 1,50 M - ESCONSIDADE 15° - AREIA E BRITA COMERCIAIS</v>
      </c>
      <c r="C687" s="16" t="s">
        <v>20028</v>
      </c>
      <c r="D687" s="105">
        <v>9711.91</v>
      </c>
      <c r="J687" s="59" t="s">
        <v>23530</v>
      </c>
    </row>
    <row r="688" spans="1:10" ht="40.5">
      <c r="A688" s="16" t="s">
        <v>23531</v>
      </c>
      <c r="B688" s="59" t="str">
        <f t="shared" si="10"/>
        <v>BOCA DE BSCC 1,50 X 1,50 M - ESCONSIDADE 15° - AREIA EXTRAÍDA E BRITA PRODUZIDA</v>
      </c>
      <c r="C688" s="16" t="s">
        <v>20028</v>
      </c>
      <c r="D688" s="105">
        <v>9030.24</v>
      </c>
      <c r="J688" s="59" t="s">
        <v>23532</v>
      </c>
    </row>
    <row r="689" spans="1:10" ht="40.5">
      <c r="A689" s="16" t="s">
        <v>23533</v>
      </c>
      <c r="B689" s="59" t="str">
        <f t="shared" si="10"/>
        <v>BOCA DE BSCC 1,50 X 1,50 M - ESCONSIDADE 30° - AREIA E BRITA COMERCIAIS</v>
      </c>
      <c r="C689" s="16" t="s">
        <v>20028</v>
      </c>
      <c r="D689" s="105">
        <v>10432.49</v>
      </c>
      <c r="J689" s="59" t="s">
        <v>23534</v>
      </c>
    </row>
    <row r="690" spans="1:10" ht="40.5">
      <c r="A690" s="16" t="s">
        <v>23535</v>
      </c>
      <c r="B690" s="59" t="str">
        <f t="shared" si="10"/>
        <v>BOCA DE BSCC 1,50 X 1,50 M - ESCONSIDADE 30° - AREIA EXTRAÍDA E BRITA PRODUZIDA</v>
      </c>
      <c r="C690" s="16" t="s">
        <v>20028</v>
      </c>
      <c r="D690" s="105">
        <v>9645.73</v>
      </c>
      <c r="J690" s="59" t="s">
        <v>23536</v>
      </c>
    </row>
    <row r="691" spans="1:10" ht="40.5">
      <c r="A691" s="16" t="s">
        <v>23537</v>
      </c>
      <c r="B691" s="59" t="str">
        <f t="shared" si="10"/>
        <v>BOCA DE BSCC 1,50 X 1,50 M - ESCONSIDADE 45° - AREIA E BRITA COMERCIAIS</v>
      </c>
      <c r="C691" s="16" t="s">
        <v>20028</v>
      </c>
      <c r="D691" s="105">
        <v>13070.85</v>
      </c>
      <c r="J691" s="59" t="s">
        <v>23538</v>
      </c>
    </row>
    <row r="692" spans="1:10" ht="40.5">
      <c r="A692" s="16" t="s">
        <v>23539</v>
      </c>
      <c r="B692" s="59" t="str">
        <f t="shared" si="10"/>
        <v>BOCA DE BSCC 1,50 X 1,50 M - ESCONSIDADE 45° - AREIA EXTRAÍDA E BRITA PRODUZIDA</v>
      </c>
      <c r="C692" s="16" t="s">
        <v>20028</v>
      </c>
      <c r="D692" s="105">
        <v>12149.48</v>
      </c>
      <c r="J692" s="59" t="s">
        <v>23540</v>
      </c>
    </row>
    <row r="693" spans="1:10" ht="40.5">
      <c r="A693" s="16" t="s">
        <v>23541</v>
      </c>
      <c r="B693" s="59" t="str">
        <f t="shared" si="10"/>
        <v>BOCA DE BSCC 2,00 X 2,00 M - ESCONSIDADE 0° - AREIA E BRITA COMERCIAIS</v>
      </c>
      <c r="C693" s="16" t="s">
        <v>20028</v>
      </c>
      <c r="D693" s="105">
        <v>14632.3</v>
      </c>
      <c r="J693" s="59" t="s">
        <v>23542</v>
      </c>
    </row>
    <row r="694" spans="1:10" ht="40.5">
      <c r="A694" s="16" t="s">
        <v>23543</v>
      </c>
      <c r="B694" s="59" t="str">
        <f t="shared" si="10"/>
        <v>BOCA DE BSCC 2,00 X 2,00 M - ESCONSIDADE 0° - AREIA EXTRAÍDA E BRITA PRODUZIDA</v>
      </c>
      <c r="C694" s="16" t="s">
        <v>20028</v>
      </c>
      <c r="D694" s="105">
        <v>13450.09</v>
      </c>
      <c r="J694" s="59" t="s">
        <v>23544</v>
      </c>
    </row>
    <row r="695" spans="1:10" ht="40.5">
      <c r="A695" s="16" t="s">
        <v>23545</v>
      </c>
      <c r="B695" s="59" t="str">
        <f t="shared" si="10"/>
        <v>BOCA DE BSCC 2,00 X 2,00 M - ESCONSIDADE 15° - AREIA E BRITA COMERCIAIS</v>
      </c>
      <c r="C695" s="16" t="s">
        <v>20028</v>
      </c>
      <c r="D695" s="105">
        <v>15152.23</v>
      </c>
      <c r="J695" s="59" t="s">
        <v>23546</v>
      </c>
    </row>
    <row r="696" spans="1:10" ht="40.5">
      <c r="A696" s="16" t="s">
        <v>23547</v>
      </c>
      <c r="B696" s="59" t="str">
        <f t="shared" si="10"/>
        <v>BOCA DE BSCC 2,00 X 2,00 M - ESCONSIDADE 15° - AREIA EXTRAÍDA E BRITA PRODUZIDA</v>
      </c>
      <c r="C696" s="16" t="s">
        <v>20028</v>
      </c>
      <c r="D696" s="105">
        <v>14048.48</v>
      </c>
      <c r="J696" s="59" t="s">
        <v>23548</v>
      </c>
    </row>
    <row r="697" spans="1:10" ht="40.5">
      <c r="A697" s="16" t="s">
        <v>23549</v>
      </c>
      <c r="B697" s="59" t="str">
        <f t="shared" si="10"/>
        <v>BOCA DE BSCC 2,00 X 2,00 M - ESCONSIDADE 30° - AREIA E BRITA COMERCIAIS</v>
      </c>
      <c r="C697" s="16" t="s">
        <v>20028</v>
      </c>
      <c r="D697" s="105">
        <v>16343.86</v>
      </c>
      <c r="J697" s="59" t="s">
        <v>23550</v>
      </c>
    </row>
    <row r="698" spans="1:10" ht="40.5">
      <c r="A698" s="16" t="s">
        <v>23551</v>
      </c>
      <c r="B698" s="59" t="str">
        <f t="shared" si="10"/>
        <v>BOCA DE BSCC 2,00 X 2,00 M - ESCONSIDADE 30° - AREIA EXTRAÍDA E BRITA PRODUZIDA</v>
      </c>
      <c r="C698" s="16" t="s">
        <v>20028</v>
      </c>
      <c r="D698" s="105">
        <v>15105.23</v>
      </c>
      <c r="J698" s="59" t="s">
        <v>23552</v>
      </c>
    </row>
    <row r="699" spans="1:10" ht="40.5">
      <c r="A699" s="16" t="s">
        <v>23553</v>
      </c>
      <c r="B699" s="59" t="str">
        <f t="shared" si="10"/>
        <v>BOCA DE BSCC 2,00 X 2,00 M - ESCONSIDADE 45° - AREIA E BRITA COMERCIAIS</v>
      </c>
      <c r="C699" s="16" t="s">
        <v>20028</v>
      </c>
      <c r="D699" s="105">
        <v>20956.669999999998</v>
      </c>
      <c r="J699" s="59" t="s">
        <v>23554</v>
      </c>
    </row>
    <row r="700" spans="1:10" ht="40.5">
      <c r="A700" s="16" t="s">
        <v>23555</v>
      </c>
      <c r="B700" s="59" t="str">
        <f t="shared" si="10"/>
        <v>BOCA DE BSCC 2,00 X 2,00 M - ESCONSIDADE 45° - AREIA EXTRAÍDA E BRITA PRODUZIDA</v>
      </c>
      <c r="C700" s="16" t="s">
        <v>20028</v>
      </c>
      <c r="D700" s="105">
        <v>19408.009999999998</v>
      </c>
      <c r="J700" s="59" t="s">
        <v>23556</v>
      </c>
    </row>
    <row r="701" spans="1:10" ht="40.5">
      <c r="A701" s="16" t="s">
        <v>23557</v>
      </c>
      <c r="B701" s="59" t="str">
        <f t="shared" si="10"/>
        <v>BOCA DE BSCC 2,50 X 2,50 M - ESCONSIDADE 0° - AREIA E BRITA COMERCIAIS</v>
      </c>
      <c r="C701" s="16" t="s">
        <v>20028</v>
      </c>
      <c r="D701" s="105">
        <v>19823.57</v>
      </c>
      <c r="J701" s="59" t="s">
        <v>23558</v>
      </c>
    </row>
    <row r="702" spans="1:10" ht="40.5">
      <c r="A702" s="16" t="s">
        <v>23559</v>
      </c>
      <c r="B702" s="59" t="str">
        <f t="shared" si="10"/>
        <v>BOCA DE BSCC 2,50 X 2,50 M - ESCONSIDADE 0° - AREIA EXTRAÍDA E BRITA PRODUZIDA</v>
      </c>
      <c r="C702" s="16" t="s">
        <v>20028</v>
      </c>
      <c r="D702" s="105">
        <v>18198.669999999998</v>
      </c>
      <c r="J702" s="59" t="s">
        <v>23560</v>
      </c>
    </row>
    <row r="703" spans="1:10" ht="40.5">
      <c r="A703" s="16" t="s">
        <v>23561</v>
      </c>
      <c r="B703" s="59" t="str">
        <f t="shared" si="10"/>
        <v>BOCA DE BSCC 2,50 X 2,50 M - ESCONSIDADE 15° - AREIA E BRITA COMERCIAIS</v>
      </c>
      <c r="C703" s="16" t="s">
        <v>20028</v>
      </c>
      <c r="D703" s="105">
        <v>21144.53</v>
      </c>
      <c r="J703" s="59" t="s">
        <v>23562</v>
      </c>
    </row>
    <row r="704" spans="1:10" ht="40.5">
      <c r="A704" s="16" t="s">
        <v>23563</v>
      </c>
      <c r="B704" s="59" t="str">
        <f t="shared" si="10"/>
        <v>BOCA DE BSCC 2,50 X 2,50 M - ESCONSIDADE 15° - AREIA EXTRAÍDA E BRITA PRODUZIDA</v>
      </c>
      <c r="C704" s="16" t="s">
        <v>20028</v>
      </c>
      <c r="D704" s="105">
        <v>19515.57</v>
      </c>
      <c r="J704" s="59" t="s">
        <v>23564</v>
      </c>
    </row>
    <row r="705" spans="1:10" ht="40.5">
      <c r="A705" s="16" t="s">
        <v>23565</v>
      </c>
      <c r="B705" s="59" t="str">
        <f t="shared" si="10"/>
        <v>BOCA DE BSCC 2,50 X 2,50 M - ESCONSIDADE 30° - AREIA E BRITA COMERCIAIS</v>
      </c>
      <c r="C705" s="16" t="s">
        <v>20028</v>
      </c>
      <c r="D705" s="105">
        <v>23502.03</v>
      </c>
      <c r="J705" s="59" t="s">
        <v>23566</v>
      </c>
    </row>
    <row r="706" spans="1:10" ht="40.5">
      <c r="A706" s="16" t="s">
        <v>23567</v>
      </c>
      <c r="B706" s="59" t="str">
        <f t="shared" si="10"/>
        <v>BOCA DE BSCC 2,50 X 2,50 M - ESCONSIDADE 30° - AREIA EXTRAÍDA E BRITA PRODUZIDA</v>
      </c>
      <c r="C706" s="16" t="s">
        <v>20028</v>
      </c>
      <c r="D706" s="105">
        <v>21763.83</v>
      </c>
      <c r="J706" s="59" t="s">
        <v>23568</v>
      </c>
    </row>
    <row r="707" spans="1:10" ht="40.5">
      <c r="A707" s="16" t="s">
        <v>23569</v>
      </c>
      <c r="B707" s="59" t="str">
        <f t="shared" ref="B707:B770" si="11">UPPER(J707)</f>
        <v>BOCA DE BSCC 2,50 X 2,50 M - ESCONSIDADE 45° - AREIA E BRITA COMERCIAIS</v>
      </c>
      <c r="C707" s="16" t="s">
        <v>20028</v>
      </c>
      <c r="D707" s="105">
        <v>29936.77</v>
      </c>
      <c r="J707" s="59" t="s">
        <v>23570</v>
      </c>
    </row>
    <row r="708" spans="1:10" ht="40.5">
      <c r="A708" s="16" t="s">
        <v>23571</v>
      </c>
      <c r="B708" s="59" t="str">
        <f t="shared" si="11"/>
        <v>BOCA DE BSCC 2,50 X 2,50 M - ESCONSIDADE 45° - AREIA EXTRAÍDA E BRITA PRODUZIDA</v>
      </c>
      <c r="C708" s="16" t="s">
        <v>20028</v>
      </c>
      <c r="D708" s="105">
        <v>27806.91</v>
      </c>
      <c r="J708" s="59" t="s">
        <v>23572</v>
      </c>
    </row>
    <row r="709" spans="1:10" ht="40.5">
      <c r="A709" s="16" t="s">
        <v>23573</v>
      </c>
      <c r="B709" s="59" t="str">
        <f t="shared" si="11"/>
        <v>BOCA DE BSCC 3,00 X 3,00 M - ESCONSIDADE 0° - AREIA E BRITA COMERCIAIS</v>
      </c>
      <c r="C709" s="16" t="s">
        <v>20028</v>
      </c>
      <c r="D709" s="105">
        <v>28304.85</v>
      </c>
      <c r="J709" s="59" t="s">
        <v>23574</v>
      </c>
    </row>
    <row r="710" spans="1:10" ht="40.5">
      <c r="A710" s="16" t="s">
        <v>23575</v>
      </c>
      <c r="B710" s="59" t="str">
        <f t="shared" si="11"/>
        <v>BOCA DE BSCC 3,00 X 3,00 M - ESCONSIDADE 0° - AREIA EXTRAÍDA E BRITA PRODUZIDA</v>
      </c>
      <c r="C710" s="16" t="s">
        <v>20028</v>
      </c>
      <c r="D710" s="105">
        <v>25949.03</v>
      </c>
      <c r="J710" s="59" t="s">
        <v>23576</v>
      </c>
    </row>
    <row r="711" spans="1:10" ht="40.5">
      <c r="A711" s="16" t="s">
        <v>23577</v>
      </c>
      <c r="B711" s="59" t="str">
        <f t="shared" si="11"/>
        <v>BOCA DE BSCC 3,00 X 3,00 M - ESCONSIDADE 15° - AREIA E BRITA COMERCIAIS</v>
      </c>
      <c r="C711" s="16" t="s">
        <v>20028</v>
      </c>
      <c r="D711" s="105">
        <v>30140.66</v>
      </c>
      <c r="J711" s="59" t="s">
        <v>23578</v>
      </c>
    </row>
    <row r="712" spans="1:10" ht="40.5">
      <c r="A712" s="16" t="s">
        <v>23579</v>
      </c>
      <c r="B712" s="59" t="str">
        <f t="shared" si="11"/>
        <v>BOCA DE BSCC 3,00 X 3,00 M - ESCONSIDADE 15° - AREIA EXTRAÍDA E BRITA PRODUZIDA</v>
      </c>
      <c r="C712" s="16" t="s">
        <v>20028</v>
      </c>
      <c r="D712" s="105">
        <v>27778.03</v>
      </c>
      <c r="J712" s="59" t="s">
        <v>23580</v>
      </c>
    </row>
    <row r="713" spans="1:10" ht="40.5">
      <c r="A713" s="16" t="s">
        <v>23581</v>
      </c>
      <c r="B713" s="59" t="str">
        <f t="shared" si="11"/>
        <v>BOCA DE BSCC 3,00 X 3,00 M - ESCONSIDADE 30° - AREIA E BRITA COMERCIAIS</v>
      </c>
      <c r="C713" s="16" t="s">
        <v>20028</v>
      </c>
      <c r="D713" s="105">
        <v>32965.93</v>
      </c>
      <c r="J713" s="59" t="s">
        <v>23582</v>
      </c>
    </row>
    <row r="714" spans="1:10" ht="40.5">
      <c r="A714" s="16" t="s">
        <v>23583</v>
      </c>
      <c r="B714" s="59" t="str">
        <f t="shared" si="11"/>
        <v>BOCA DE BSCC 3,00 X 3,00 M - ESCONSIDADE 30° - AREIA EXTRAÍDA E BRITA PRODUZIDA</v>
      </c>
      <c r="C714" s="16" t="s">
        <v>20028</v>
      </c>
      <c r="D714" s="105">
        <v>30396.080000000002</v>
      </c>
      <c r="J714" s="59" t="s">
        <v>23584</v>
      </c>
    </row>
    <row r="715" spans="1:10" ht="40.5">
      <c r="A715" s="16" t="s">
        <v>23585</v>
      </c>
      <c r="B715" s="59" t="str">
        <f t="shared" si="11"/>
        <v>BOCA DE BSCC 3,00 X 3,00 M - ESCONSIDADE 45° - AREIA E BRITA COMERCIAIS</v>
      </c>
      <c r="C715" s="16" t="s">
        <v>20028</v>
      </c>
      <c r="D715" s="105">
        <v>41933.21</v>
      </c>
      <c r="J715" s="59" t="s">
        <v>23586</v>
      </c>
    </row>
    <row r="716" spans="1:10" ht="40.5">
      <c r="A716" s="16" t="s">
        <v>23587</v>
      </c>
      <c r="B716" s="59" t="str">
        <f t="shared" si="11"/>
        <v>BOCA DE BSCC 3,00 X 3,00 M - ESCONSIDADE 45° - AREIA EXTRAÍDA E BRITA PRODUZIDA</v>
      </c>
      <c r="C716" s="16" t="s">
        <v>20028</v>
      </c>
      <c r="D716" s="105">
        <v>38825.040000000001</v>
      </c>
      <c r="J716" s="59" t="s">
        <v>23588</v>
      </c>
    </row>
    <row r="717" spans="1:10" ht="40.5">
      <c r="A717" s="16" t="s">
        <v>23589</v>
      </c>
      <c r="B717" s="59" t="str">
        <f t="shared" si="11"/>
        <v>BOCA DE BTCC 1,50 X 1,50 M - ESCONSIDADE 0° - AREIA E BRITA COMERCIAIS</v>
      </c>
      <c r="C717" s="16" t="s">
        <v>20028</v>
      </c>
      <c r="D717" s="105">
        <v>13764.48</v>
      </c>
      <c r="J717" s="59" t="s">
        <v>23590</v>
      </c>
    </row>
    <row r="718" spans="1:10" ht="40.5">
      <c r="A718" s="16" t="s">
        <v>23591</v>
      </c>
      <c r="B718" s="59" t="str">
        <f t="shared" si="11"/>
        <v>BOCA DE BTCC 1,50 X 1,50 M - ESCONSIDADE 0° - AREIA EXTRAÍDA E BRITA PRODUZIDA</v>
      </c>
      <c r="C718" s="16" t="s">
        <v>20028</v>
      </c>
      <c r="D718" s="105">
        <v>12683.09</v>
      </c>
      <c r="J718" s="59" t="s">
        <v>23592</v>
      </c>
    </row>
    <row r="719" spans="1:10" ht="40.5">
      <c r="A719" s="16" t="s">
        <v>23593</v>
      </c>
      <c r="B719" s="59" t="str">
        <f t="shared" si="11"/>
        <v>BOCA DE BTCC 1,50 X 1,50 M - ESCONSIDADE 15° - AREIA E BRITA COMERCIAIS</v>
      </c>
      <c r="C719" s="16" t="s">
        <v>20028</v>
      </c>
      <c r="D719" s="105">
        <v>14938.35</v>
      </c>
      <c r="J719" s="59" t="s">
        <v>23594</v>
      </c>
    </row>
    <row r="720" spans="1:10" ht="40.5">
      <c r="A720" s="16" t="s">
        <v>23595</v>
      </c>
      <c r="B720" s="59" t="str">
        <f t="shared" si="11"/>
        <v>BOCA DE BTCC 1,50 X 1,50 M - ESCONSIDADE 15° - AREIA EXTRAÍDA E BRITA PRODUZIDA</v>
      </c>
      <c r="C720" s="16" t="s">
        <v>20028</v>
      </c>
      <c r="D720" s="105">
        <v>13842.7</v>
      </c>
      <c r="J720" s="59" t="s">
        <v>23596</v>
      </c>
    </row>
    <row r="721" spans="1:10" ht="40.5">
      <c r="A721" s="16" t="s">
        <v>23597</v>
      </c>
      <c r="B721" s="59" t="str">
        <f t="shared" si="11"/>
        <v>BOCA DE BTCC 1,50 X 1,50 M - ESCONSIDADE 30° - AREIA E BRITA COMERCIAIS</v>
      </c>
      <c r="C721" s="16" t="s">
        <v>20028</v>
      </c>
      <c r="D721" s="105">
        <v>15534.88</v>
      </c>
      <c r="J721" s="59" t="s">
        <v>23598</v>
      </c>
    </row>
    <row r="722" spans="1:10" ht="40.5">
      <c r="A722" s="16" t="s">
        <v>23599</v>
      </c>
      <c r="B722" s="59" t="str">
        <f t="shared" si="11"/>
        <v>BOCA DE BTCC 1,50 X 1,50 M - ESCONSIDADE 30° - AREIA EXTRAÍDA E BRITA PRODUZIDA</v>
      </c>
      <c r="C722" s="16" t="s">
        <v>20028</v>
      </c>
      <c r="D722" s="105">
        <v>14314.55</v>
      </c>
      <c r="J722" s="59" t="s">
        <v>23600</v>
      </c>
    </row>
    <row r="723" spans="1:10" ht="40.5">
      <c r="A723" s="16" t="s">
        <v>23601</v>
      </c>
      <c r="B723" s="59" t="str">
        <f t="shared" si="11"/>
        <v>BOCA DE BTCC 1,50 X 1,50 M - ESCONSIDADE 45° - AREIA E BRITA COMERCIAIS</v>
      </c>
      <c r="C723" s="16" t="s">
        <v>20028</v>
      </c>
      <c r="D723" s="105">
        <v>19635.16</v>
      </c>
      <c r="J723" s="59" t="s">
        <v>23602</v>
      </c>
    </row>
    <row r="724" spans="1:10" ht="40.5">
      <c r="A724" s="16" t="s">
        <v>23603</v>
      </c>
      <c r="B724" s="59" t="str">
        <f t="shared" si="11"/>
        <v>BOCA DE BTCC 1,50 X 1,50 M - ESCONSIDADE 45° - AREIA EXTRAÍDA E BRITA PRODUZIDA</v>
      </c>
      <c r="C724" s="16" t="s">
        <v>20028</v>
      </c>
      <c r="D724" s="105">
        <v>18131.830000000002</v>
      </c>
      <c r="J724" s="59" t="s">
        <v>23604</v>
      </c>
    </row>
    <row r="725" spans="1:10" ht="40.5">
      <c r="A725" s="16" t="s">
        <v>23605</v>
      </c>
      <c r="B725" s="59" t="str">
        <f t="shared" si="11"/>
        <v>BOCA DE BTCC 2,00 X 2,00 M - ESCONSIDADE 0° - AREIA E BRITA COMERCIAIS</v>
      </c>
      <c r="C725" s="16" t="s">
        <v>20028</v>
      </c>
      <c r="D725" s="105">
        <v>20966.16</v>
      </c>
      <c r="J725" s="59" t="s">
        <v>23606</v>
      </c>
    </row>
    <row r="726" spans="1:10" ht="40.5">
      <c r="A726" s="16" t="s">
        <v>23607</v>
      </c>
      <c r="B726" s="59" t="str">
        <f t="shared" si="11"/>
        <v>BOCA DE BTCC 2,00 X 2,00 M - ESCONSIDADE 0° - AREIA EXTRAÍDA E BRITA PRODUZIDA</v>
      </c>
      <c r="C726" s="16" t="s">
        <v>20028</v>
      </c>
      <c r="D726" s="105">
        <v>19222.57</v>
      </c>
      <c r="J726" s="59" t="s">
        <v>23608</v>
      </c>
    </row>
    <row r="727" spans="1:10" ht="40.5">
      <c r="A727" s="16" t="s">
        <v>23609</v>
      </c>
      <c r="B727" s="59" t="str">
        <f t="shared" si="11"/>
        <v>BOCA DE BTCC 2,00 X 2,00 M - ESCONSIDADE 15° - AREIA E BRITA COMERCIAIS</v>
      </c>
      <c r="C727" s="16" t="s">
        <v>20028</v>
      </c>
      <c r="D727" s="105">
        <v>22631.03</v>
      </c>
      <c r="J727" s="59" t="s">
        <v>23610</v>
      </c>
    </row>
    <row r="728" spans="1:10" ht="40.5">
      <c r="A728" s="16" t="s">
        <v>23611</v>
      </c>
      <c r="B728" s="59" t="str">
        <f t="shared" si="11"/>
        <v>BOCA DE BTCC 2,00 X 2,00 M - ESCONSIDADE 15° - AREIA EXTRAÍDA E BRITA PRODUZIDA</v>
      </c>
      <c r="C728" s="16" t="s">
        <v>20028</v>
      </c>
      <c r="D728" s="105">
        <v>20882.68</v>
      </c>
      <c r="J728" s="59" t="s">
        <v>23612</v>
      </c>
    </row>
    <row r="729" spans="1:10" ht="40.5">
      <c r="A729" s="16" t="s">
        <v>23613</v>
      </c>
      <c r="B729" s="59" t="str">
        <f t="shared" si="11"/>
        <v>BOCA DE BTCC 2,00 X 2,00 M - ESCONSIDADE 30° - AREIA E BRITA COMERCIAIS</v>
      </c>
      <c r="C729" s="16" t="s">
        <v>20028</v>
      </c>
      <c r="D729" s="105">
        <v>24878.12</v>
      </c>
      <c r="J729" s="59" t="s">
        <v>23614</v>
      </c>
    </row>
    <row r="730" spans="1:10" ht="40.5">
      <c r="A730" s="16" t="s">
        <v>23615</v>
      </c>
      <c r="B730" s="59" t="str">
        <f t="shared" si="11"/>
        <v>BOCA DE BTCC 2,00 X 2,00 M - ESCONSIDADE 30° - AREIA EXTRAÍDA E BRITA PRODUZIDA</v>
      </c>
      <c r="C730" s="16" t="s">
        <v>20028</v>
      </c>
      <c r="D730" s="105">
        <v>22908.22</v>
      </c>
      <c r="J730" s="59" t="s">
        <v>23616</v>
      </c>
    </row>
    <row r="731" spans="1:10" ht="40.5">
      <c r="A731" s="16" t="s">
        <v>23617</v>
      </c>
      <c r="B731" s="59" t="str">
        <f t="shared" si="11"/>
        <v>BOCA DE BTCC 2,00 X 2,00 M - ESCONSIDADE 45° - AREIA E BRITA COMERCIAIS</v>
      </c>
      <c r="C731" s="16" t="s">
        <v>20028</v>
      </c>
      <c r="D731" s="105">
        <v>31637.17</v>
      </c>
      <c r="J731" s="59" t="s">
        <v>23618</v>
      </c>
    </row>
    <row r="732" spans="1:10" ht="40.5">
      <c r="A732" s="16" t="s">
        <v>23619</v>
      </c>
      <c r="B732" s="59" t="str">
        <f t="shared" si="11"/>
        <v>BOCA DE BTCC 2,00 X 2,00 M - ESCONSIDADE 45° - AREIA EXTRAÍDA E BRITA PRODUZIDA</v>
      </c>
      <c r="C732" s="16" t="s">
        <v>20028</v>
      </c>
      <c r="D732" s="105">
        <v>29212.25</v>
      </c>
      <c r="J732" s="59" t="s">
        <v>23620</v>
      </c>
    </row>
    <row r="733" spans="1:10" ht="40.5">
      <c r="A733" s="16" t="s">
        <v>23621</v>
      </c>
      <c r="B733" s="59" t="str">
        <f t="shared" si="11"/>
        <v>BOCA DE BTCC 2,50 X 2,50 M - ESCONSIDADE 0° - AREIA E BRITA COMERCIAIS</v>
      </c>
      <c r="C733" s="16" t="s">
        <v>20028</v>
      </c>
      <c r="D733" s="105">
        <v>29858.49</v>
      </c>
      <c r="J733" s="59" t="s">
        <v>23622</v>
      </c>
    </row>
    <row r="734" spans="1:10" ht="40.5">
      <c r="A734" s="16" t="s">
        <v>23623</v>
      </c>
      <c r="B734" s="59" t="str">
        <f t="shared" si="11"/>
        <v>BOCA DE BTCC 2,50 X 2,50 M - ESCONSIDADE 0° - AREIA EXTRAÍDA E BRITA PRODUZIDA</v>
      </c>
      <c r="C734" s="16" t="s">
        <v>20028</v>
      </c>
      <c r="D734" s="105">
        <v>27421.07</v>
      </c>
      <c r="J734" s="59" t="s">
        <v>23624</v>
      </c>
    </row>
    <row r="735" spans="1:10" ht="40.5">
      <c r="A735" s="16" t="s">
        <v>23625</v>
      </c>
      <c r="B735" s="59" t="str">
        <f t="shared" si="11"/>
        <v>BOCA DE BTCC 2,50 X 2,50 M - ESCONSIDADE 15° - AREIA E BRITA COMERCIAIS</v>
      </c>
      <c r="C735" s="16" t="s">
        <v>20028</v>
      </c>
      <c r="D735" s="105">
        <v>32232.48</v>
      </c>
      <c r="J735" s="59" t="s">
        <v>23626</v>
      </c>
    </row>
    <row r="736" spans="1:10" ht="40.5">
      <c r="A736" s="16" t="s">
        <v>23627</v>
      </c>
      <c r="B736" s="59" t="str">
        <f t="shared" si="11"/>
        <v>BOCA DE BTCC 2,50 X 2,50 M - ESCONSIDADE 15° - AREIA EXTRAÍDA E BRITA PRODUZIDA</v>
      </c>
      <c r="C736" s="16" t="s">
        <v>20028</v>
      </c>
      <c r="D736" s="105">
        <v>29779.48</v>
      </c>
      <c r="J736" s="59" t="s">
        <v>23628</v>
      </c>
    </row>
    <row r="737" spans="1:10" ht="40.5">
      <c r="A737" s="16" t="s">
        <v>23629</v>
      </c>
      <c r="B737" s="59" t="str">
        <f t="shared" si="11"/>
        <v>BOCA DE BTCC 2,50 X 2,50 M - ESCONSIDADE 30° - AREIA E BRITA COMERCIAIS</v>
      </c>
      <c r="C737" s="16" t="s">
        <v>20028</v>
      </c>
      <c r="D737" s="105">
        <v>36769.71</v>
      </c>
      <c r="J737" s="59" t="s">
        <v>23630</v>
      </c>
    </row>
    <row r="738" spans="1:10" ht="40.5">
      <c r="A738" s="16" t="s">
        <v>23631</v>
      </c>
      <c r="B738" s="59" t="str">
        <f t="shared" si="11"/>
        <v>BOCA DE BTCC 2,50 X 2,50 M - ESCONSIDADE 30° - AREIA EXTRAÍDA E BRITA PRODUZIDA</v>
      </c>
      <c r="C738" s="16" t="s">
        <v>20028</v>
      </c>
      <c r="D738" s="105">
        <v>34025.11</v>
      </c>
      <c r="J738" s="59" t="s">
        <v>23632</v>
      </c>
    </row>
    <row r="739" spans="1:10" ht="40.5">
      <c r="A739" s="16" t="s">
        <v>23633</v>
      </c>
      <c r="B739" s="59" t="str">
        <f t="shared" si="11"/>
        <v>BOCA DE BTCC 2,50 X 2,50 M - ESCONSIDADE 45° - AREIA E BRITA COMERCIAIS</v>
      </c>
      <c r="C739" s="16" t="s">
        <v>20028</v>
      </c>
      <c r="D739" s="105">
        <v>46720.41</v>
      </c>
      <c r="J739" s="59" t="s">
        <v>23634</v>
      </c>
    </row>
    <row r="740" spans="1:10" ht="40.5">
      <c r="A740" s="16" t="s">
        <v>23635</v>
      </c>
      <c r="B740" s="59" t="str">
        <f t="shared" si="11"/>
        <v>BOCA DE BTCC 2,50 X 2,50 M - ESCONSIDADE 45° - AREIA EXTRAÍDA E BRITA PRODUZIDA</v>
      </c>
      <c r="C740" s="16" t="s">
        <v>20028</v>
      </c>
      <c r="D740" s="105">
        <v>43352.42</v>
      </c>
      <c r="J740" s="59" t="s">
        <v>23636</v>
      </c>
    </row>
    <row r="741" spans="1:10" ht="40.5">
      <c r="A741" s="16" t="s">
        <v>23637</v>
      </c>
      <c r="B741" s="59" t="str">
        <f t="shared" si="11"/>
        <v>BOCA DE BTCC 3,00 X 3,00 M - ESCONSIDADE 0° - AREIA E BRITA COMERCIAIS</v>
      </c>
      <c r="C741" s="16" t="s">
        <v>20028</v>
      </c>
      <c r="D741" s="105">
        <v>42355.79</v>
      </c>
      <c r="J741" s="59" t="s">
        <v>23638</v>
      </c>
    </row>
    <row r="742" spans="1:10" ht="40.5">
      <c r="A742" s="16" t="s">
        <v>23639</v>
      </c>
      <c r="B742" s="59" t="str">
        <f t="shared" si="11"/>
        <v>BOCA DE BTCC 3,00 X 3,00 M - ESCONSIDADE 0° - AREIA EXTRAÍDA E BRITA PRODUZIDA</v>
      </c>
      <c r="C742" s="16" t="s">
        <v>20028</v>
      </c>
      <c r="D742" s="105">
        <v>38830.93</v>
      </c>
      <c r="J742" s="59" t="s">
        <v>23640</v>
      </c>
    </row>
    <row r="743" spans="1:10" ht="40.5">
      <c r="A743" s="16" t="s">
        <v>23641</v>
      </c>
      <c r="B743" s="59" t="str">
        <f t="shared" si="11"/>
        <v>BOCA DE BTCC 3,00 X 3,00 M - ESCONSIDADE 15° - AREIA E BRITA COMERCIAIS</v>
      </c>
      <c r="C743" s="16" t="s">
        <v>20028</v>
      </c>
      <c r="D743" s="105">
        <v>43878.03</v>
      </c>
      <c r="J743" s="59" t="s">
        <v>23642</v>
      </c>
    </row>
    <row r="744" spans="1:10" ht="40.5">
      <c r="A744" s="16" t="s">
        <v>23643</v>
      </c>
      <c r="B744" s="59" t="str">
        <f t="shared" si="11"/>
        <v>BOCA DE BTCC 3,00 X 3,00 M - ESCONSIDADE 15° - AREIA EXTRAÍDA E BRITA PRODUZIDA</v>
      </c>
      <c r="C744" s="16" t="s">
        <v>20028</v>
      </c>
      <c r="D744" s="105">
        <v>40404.54</v>
      </c>
      <c r="J744" s="59" t="s">
        <v>23644</v>
      </c>
    </row>
    <row r="745" spans="1:10" ht="40.5">
      <c r="A745" s="16" t="s">
        <v>23645</v>
      </c>
      <c r="B745" s="59" t="str">
        <f t="shared" si="11"/>
        <v>BOCA DE BTCC 3,00 X 3,00 M - ESCONSIDADE 30° - AREIA E BRITA COMERCIAIS</v>
      </c>
      <c r="C745" s="16" t="s">
        <v>20028</v>
      </c>
      <c r="D745" s="105">
        <v>53254.98</v>
      </c>
      <c r="J745" s="59" t="s">
        <v>23646</v>
      </c>
    </row>
    <row r="746" spans="1:10" ht="40.5">
      <c r="A746" s="16" t="s">
        <v>23647</v>
      </c>
      <c r="B746" s="59" t="str">
        <f t="shared" si="11"/>
        <v>BOCA DE BTCC 3,00 X 3,00 M - ESCONSIDADE 30° - AREIA EXTRAÍDA E BRITA PRODUZIDA</v>
      </c>
      <c r="C746" s="16" t="s">
        <v>20028</v>
      </c>
      <c r="D746" s="105">
        <v>49378.65</v>
      </c>
      <c r="J746" s="59" t="s">
        <v>23648</v>
      </c>
    </row>
    <row r="747" spans="1:10" ht="40.5">
      <c r="A747" s="16" t="s">
        <v>23649</v>
      </c>
      <c r="B747" s="59" t="str">
        <f t="shared" si="11"/>
        <v>BOCA DE BTCC 3,00 X 3,00 M - ESCONSIDADE 45° - AREIA E BRITA COMERCIAIS</v>
      </c>
      <c r="C747" s="16" t="s">
        <v>20028</v>
      </c>
      <c r="D747" s="105">
        <v>67718.850000000006</v>
      </c>
      <c r="J747" s="59" t="s">
        <v>23650</v>
      </c>
    </row>
    <row r="748" spans="1:10" ht="40.5">
      <c r="A748" s="16" t="s">
        <v>23651</v>
      </c>
      <c r="B748" s="59" t="str">
        <f t="shared" si="11"/>
        <v>BOCA DE BTCC 3,00 X 3,00 M - ESCONSIDADE 45° - AREIA EXTRAÍDA E BRITA PRODUZIDA</v>
      </c>
      <c r="C748" s="16" t="s">
        <v>20028</v>
      </c>
      <c r="D748" s="105">
        <v>62917.66</v>
      </c>
      <c r="J748" s="59" t="s">
        <v>23652</v>
      </c>
    </row>
    <row r="749" spans="1:10" ht="54">
      <c r="A749" s="16" t="s">
        <v>23653</v>
      </c>
      <c r="B749" s="59" t="str">
        <f t="shared" si="11"/>
        <v>CORPO DE BDCC 1,50 X 1,50 M - MOLDADO NO LOCAL - ALTURA DO ATERRO 0,00 A 1,00 M - AREIA E BRITA COMERCIAIS</v>
      </c>
      <c r="C749" s="16" t="s">
        <v>139</v>
      </c>
      <c r="D749" s="105">
        <v>3342.65</v>
      </c>
      <c r="J749" s="59" t="s">
        <v>23654</v>
      </c>
    </row>
    <row r="750" spans="1:10" ht="54">
      <c r="A750" s="16" t="s">
        <v>23655</v>
      </c>
      <c r="B750" s="59" t="str">
        <f t="shared" si="11"/>
        <v>CORPO DE BDCC 1,50 X 1,50 M - MOLDADO NO LOCAL - ALTURA DO ATERRO 0,00 A 1,00 M - AREIA EXTRAÍDA E BRITA PRODUZIDA</v>
      </c>
      <c r="C750" s="16" t="s">
        <v>139</v>
      </c>
      <c r="D750" s="105">
        <v>3122.37</v>
      </c>
      <c r="J750" s="59" t="s">
        <v>23656</v>
      </c>
    </row>
    <row r="751" spans="1:10" ht="54">
      <c r="A751" s="16" t="s">
        <v>23657</v>
      </c>
      <c r="B751" s="59" t="str">
        <f t="shared" si="11"/>
        <v>CORPO DE BDCC 1,50 X 1,50 M - MOLDADO NO LOCAL - ALTURA DO ATERRO 1,00 A 2,50 M - AREIA E BRITA COMERCIAIS</v>
      </c>
      <c r="C751" s="16" t="s">
        <v>139</v>
      </c>
      <c r="D751" s="105">
        <v>2872.62</v>
      </c>
      <c r="J751" s="59" t="s">
        <v>23658</v>
      </c>
    </row>
    <row r="752" spans="1:10" ht="54">
      <c r="A752" s="16" t="s">
        <v>23659</v>
      </c>
      <c r="B752" s="59" t="str">
        <f t="shared" si="11"/>
        <v>CORPO DE BDCC 1,50 X 1,50 M - MOLDADO NO LOCAL - ALTURA DO ATERRO 1,00 A 2,50 M - AREIA EXTRAÍDA E BRITA PRODUZIDA</v>
      </c>
      <c r="C752" s="16" t="s">
        <v>139</v>
      </c>
      <c r="D752" s="105">
        <v>2652.34</v>
      </c>
      <c r="J752" s="59" t="s">
        <v>23660</v>
      </c>
    </row>
    <row r="753" spans="1:10" ht="54">
      <c r="A753" s="16" t="s">
        <v>23661</v>
      </c>
      <c r="B753" s="59" t="str">
        <f t="shared" si="11"/>
        <v>CORPO DE BDCC 1,50 X 1,50 M - MOLDADO NO LOCAL - ALTURA DO ATERRO 10,00 A 12,50 M - AREIA E BRITA COMERCIAIS</v>
      </c>
      <c r="C753" s="16" t="s">
        <v>139</v>
      </c>
      <c r="D753" s="105">
        <v>4220.16</v>
      </c>
      <c r="J753" s="59" t="s">
        <v>23662</v>
      </c>
    </row>
    <row r="754" spans="1:10" ht="54">
      <c r="A754" s="16" t="s">
        <v>23663</v>
      </c>
      <c r="B754" s="59" t="str">
        <f t="shared" si="11"/>
        <v>CORPO DE BDCC 1,50 X 1,50 M - MOLDADO NO LOCAL - ALTURA DO ATERRO 10,00 A 12,50 M - AREIA EXTRAÍDA E BRITA PRODUZIDA</v>
      </c>
      <c r="C754" s="16" t="s">
        <v>139</v>
      </c>
      <c r="D754" s="105">
        <v>3929.26</v>
      </c>
      <c r="J754" s="59" t="s">
        <v>23664</v>
      </c>
    </row>
    <row r="755" spans="1:10" ht="54">
      <c r="A755" s="16" t="s">
        <v>23665</v>
      </c>
      <c r="B755" s="59" t="str">
        <f t="shared" si="11"/>
        <v>CORPO DE BDCC 1,50 X 1,50 M - MOLDADO NO LOCAL - ALTURA DO ATERRO 12,50 A 15,00 M - AREIA E BRITA COMERCIAIS</v>
      </c>
      <c r="C755" s="16" t="s">
        <v>139</v>
      </c>
      <c r="D755" s="105">
        <v>4449.8900000000003</v>
      </c>
      <c r="J755" s="59" t="s">
        <v>23666</v>
      </c>
    </row>
    <row r="756" spans="1:10" ht="54">
      <c r="A756" s="16" t="s">
        <v>23667</v>
      </c>
      <c r="B756" s="59" t="str">
        <f t="shared" si="11"/>
        <v>CORPO DE BDCC 1,50 X 1,50 M - MOLDADO NO LOCAL - ALTURA DO ATERRO 12,50 A 15,00 M - AREIA EXTRAÍDA E BRITA PRODUZIDA</v>
      </c>
      <c r="C756" s="16" t="s">
        <v>139</v>
      </c>
      <c r="D756" s="105">
        <v>4158.9799999999996</v>
      </c>
      <c r="J756" s="59" t="s">
        <v>23668</v>
      </c>
    </row>
    <row r="757" spans="1:10" ht="54">
      <c r="A757" s="16" t="s">
        <v>23669</v>
      </c>
      <c r="B757" s="59" t="str">
        <f t="shared" si="11"/>
        <v>CORPO DE BDCC 1,50 X 1,50 M - MOLDADO NO LOCAL - ALTURA DO ATERRO 2,50 A 5,00 M - AREIA E BRITA COMERCIAIS</v>
      </c>
      <c r="C757" s="16" t="s">
        <v>139</v>
      </c>
      <c r="D757" s="105">
        <v>3091.21</v>
      </c>
      <c r="J757" s="59" t="s">
        <v>23670</v>
      </c>
    </row>
    <row r="758" spans="1:10" ht="54">
      <c r="A758" s="16" t="s">
        <v>23671</v>
      </c>
      <c r="B758" s="59" t="str">
        <f t="shared" si="11"/>
        <v>CORPO DE BDCC 1,50 X 1,50 M - MOLDADO NO LOCAL - ALTURA DO ATERRO 2,50 A 5,00 M - AREIA EXTRAÍDA E BRITA PRODUZIDA</v>
      </c>
      <c r="C758" s="16" t="s">
        <v>139</v>
      </c>
      <c r="D758" s="105">
        <v>2870.93</v>
      </c>
      <c r="J758" s="59" t="s">
        <v>23672</v>
      </c>
    </row>
    <row r="759" spans="1:10" ht="54">
      <c r="A759" s="16" t="s">
        <v>23673</v>
      </c>
      <c r="B759" s="59" t="str">
        <f t="shared" si="11"/>
        <v>CORPO DE BDCC 1,50 X 1,50 M - MOLDADO NO LOCAL - ALTURA DO ATERRO 5,00 A 7,50 M - AREIA E BRITA COMERCIAIS</v>
      </c>
      <c r="C759" s="16" t="s">
        <v>139</v>
      </c>
      <c r="D759" s="105">
        <v>3523.25</v>
      </c>
      <c r="J759" s="59" t="s">
        <v>23674</v>
      </c>
    </row>
    <row r="760" spans="1:10" ht="54">
      <c r="A760" s="16" t="s">
        <v>23675</v>
      </c>
      <c r="B760" s="59" t="str">
        <f t="shared" si="11"/>
        <v>CORPO DE BDCC 1,50 X 1,50 M - MOLDADO NO LOCAL - ALTURA DO ATERRO 5,00 A 7,50 M - AREIA EXTRAÍDA E BRITA PRODUZIDA</v>
      </c>
      <c r="C760" s="16" t="s">
        <v>139</v>
      </c>
      <c r="D760" s="105">
        <v>3302.97</v>
      </c>
      <c r="J760" s="59" t="s">
        <v>23676</v>
      </c>
    </row>
    <row r="761" spans="1:10" ht="54">
      <c r="A761" s="16" t="s">
        <v>23677</v>
      </c>
      <c r="B761" s="59" t="str">
        <f t="shared" si="11"/>
        <v>CORPO DE BDCC 1,50 X 1,50 M - MOLDADO NO LOCAL - ALTURA DO ATERRO 7,50 A 10,00 M - AREIA E BRITA COMERCIAIS</v>
      </c>
      <c r="C761" s="16" t="s">
        <v>139</v>
      </c>
      <c r="D761" s="105">
        <v>3894.59</v>
      </c>
      <c r="J761" s="59" t="s">
        <v>23678</v>
      </c>
    </row>
    <row r="762" spans="1:10" ht="54">
      <c r="A762" s="16" t="s">
        <v>23679</v>
      </c>
      <c r="B762" s="59" t="str">
        <f t="shared" si="11"/>
        <v>CORPO DE BDCC 1,50 X 1,50 M - MOLDADO NO LOCAL - ALTURA DO ATERRO 7,50 A 10,00 M - AREIA EXTRAÍDA E BRITA PRODUZIDA</v>
      </c>
      <c r="C762" s="16" t="s">
        <v>139</v>
      </c>
      <c r="D762" s="105">
        <v>3674.31</v>
      </c>
      <c r="J762" s="59" t="s">
        <v>23680</v>
      </c>
    </row>
    <row r="763" spans="1:10" ht="54">
      <c r="A763" s="16" t="s">
        <v>23681</v>
      </c>
      <c r="B763" s="59" t="str">
        <f t="shared" si="11"/>
        <v>CORPO DE BDCC 2,00 X 2,00 M - MOLDADO NO LOCAL - ALTURA DO ATERRO 0,00 A 1,00 M - AREIA E BRITA COMERCIAIS</v>
      </c>
      <c r="C763" s="16" t="s">
        <v>139</v>
      </c>
      <c r="D763" s="105">
        <v>4829.25</v>
      </c>
      <c r="J763" s="59" t="s">
        <v>23682</v>
      </c>
    </row>
    <row r="764" spans="1:10" ht="54">
      <c r="A764" s="16" t="s">
        <v>23683</v>
      </c>
      <c r="B764" s="59" t="str">
        <f t="shared" si="11"/>
        <v>CORPO DE BDCC 2,00 X 2,00 M - MOLDADO NO LOCAL - ALTURA DO ATERRO 0,00 A 1,00 M - AREIA EXTRAÍDA E BRITA PRODUZIDA</v>
      </c>
      <c r="C764" s="16" t="s">
        <v>139</v>
      </c>
      <c r="D764" s="105">
        <v>4544.33</v>
      </c>
      <c r="J764" s="59" t="s">
        <v>23684</v>
      </c>
    </row>
    <row r="765" spans="1:10" ht="54">
      <c r="A765" s="16" t="s">
        <v>23685</v>
      </c>
      <c r="B765" s="59" t="str">
        <f t="shared" si="11"/>
        <v>CORPO DE BDCC 2,00 X 2,00 M - MOLDADO NO LOCAL - ALTURA DO ATERRO 1,00 A 2,50 M - AREIA E BRITA COMERCIAIS</v>
      </c>
      <c r="C765" s="16" t="s">
        <v>139</v>
      </c>
      <c r="D765" s="105">
        <v>4253.83</v>
      </c>
      <c r="J765" s="59" t="s">
        <v>23686</v>
      </c>
    </row>
    <row r="766" spans="1:10" ht="54">
      <c r="A766" s="16" t="s">
        <v>23687</v>
      </c>
      <c r="B766" s="59" t="str">
        <f t="shared" si="11"/>
        <v>CORPO DE BDCC 2,00 X 2,00 M - MOLDADO NO LOCAL - ALTURA DO ATERRO 1,00 A 2,50 M - AREIA EXTRAÍDA E BRITA PRODUZIDA</v>
      </c>
      <c r="C766" s="16" t="s">
        <v>139</v>
      </c>
      <c r="D766" s="105">
        <v>3968.92</v>
      </c>
      <c r="J766" s="59" t="s">
        <v>23688</v>
      </c>
    </row>
    <row r="767" spans="1:10" ht="54">
      <c r="A767" s="16" t="s">
        <v>23689</v>
      </c>
      <c r="B767" s="59" t="str">
        <f t="shared" si="11"/>
        <v>CORPO DE BDCC 2,00 X 2,00 M - MOLDADO NO LOCAL - ALTURA DO ATERRO 10,00 A 12,50 M - AREIA E BRITA COMERCIAIS</v>
      </c>
      <c r="C767" s="16" t="s">
        <v>139</v>
      </c>
      <c r="D767" s="105">
        <v>6641.64</v>
      </c>
      <c r="J767" s="59" t="s">
        <v>23690</v>
      </c>
    </row>
    <row r="768" spans="1:10" ht="54">
      <c r="A768" s="16" t="s">
        <v>23691</v>
      </c>
      <c r="B768" s="59" t="str">
        <f t="shared" si="11"/>
        <v>CORPO DE BDCC 2,00 X 2,00 M - MOLDADO NO LOCAL - ALTURA DO ATERRO 10,00 A 12,50 M - AREIA EXTRAÍDA E BRITA PRODUZIDA</v>
      </c>
      <c r="C768" s="16" t="s">
        <v>139</v>
      </c>
      <c r="D768" s="105">
        <v>6184.01</v>
      </c>
      <c r="J768" s="59" t="s">
        <v>23692</v>
      </c>
    </row>
    <row r="769" spans="1:10" ht="54">
      <c r="A769" s="16" t="s">
        <v>23693</v>
      </c>
      <c r="B769" s="59" t="str">
        <f t="shared" si="11"/>
        <v>CORPO DE BDCC 2,00 X 2,00 M - MOLDADO NO LOCAL - ALTURA DO ATERRO 12,50 A 15,00 M - AREIA E BRITA COMERCIAIS</v>
      </c>
      <c r="C769" s="16" t="s">
        <v>139</v>
      </c>
      <c r="D769" s="105">
        <v>6821.69</v>
      </c>
      <c r="J769" s="59" t="s">
        <v>23694</v>
      </c>
    </row>
    <row r="770" spans="1:10" ht="54">
      <c r="A770" s="16" t="s">
        <v>23695</v>
      </c>
      <c r="B770" s="59" t="str">
        <f t="shared" si="11"/>
        <v>CORPO DE BDCC 2,00 X 2,00 M - MOLDADO NO LOCAL - ALTURA DO ATERRO 12,50 A 15,00 M - AREIA EXTRAÍDA E BRITA PRODUZIDA</v>
      </c>
      <c r="C770" s="16" t="s">
        <v>139</v>
      </c>
      <c r="D770" s="105">
        <v>6364.06</v>
      </c>
      <c r="J770" s="59" t="s">
        <v>23696</v>
      </c>
    </row>
    <row r="771" spans="1:10" ht="54">
      <c r="A771" s="16" t="s">
        <v>23697</v>
      </c>
      <c r="B771" s="59" t="str">
        <f t="shared" ref="B771:B834" si="12">UPPER(J771)</f>
        <v>CORPO DE BDCC 2,00 X 2,00 M - MOLDADO NO LOCAL - ALTURA DO ATERRO 2,50 A 5,00 M - AREIA E BRITA COMERCIAIS</v>
      </c>
      <c r="C771" s="16" t="s">
        <v>139</v>
      </c>
      <c r="D771" s="105">
        <v>4819.6000000000004</v>
      </c>
      <c r="J771" s="59" t="s">
        <v>23698</v>
      </c>
    </row>
    <row r="772" spans="1:10" ht="54">
      <c r="A772" s="16" t="s">
        <v>23699</v>
      </c>
      <c r="B772" s="59" t="str">
        <f t="shared" si="12"/>
        <v>CORPO DE BDCC 2,00 X 2,00 M - MOLDADO NO LOCAL - ALTURA DO ATERRO 2,50 A 5,00 M - AREIA EXTRAÍDA E BRITA PRODUZIDA</v>
      </c>
      <c r="C772" s="16" t="s">
        <v>139</v>
      </c>
      <c r="D772" s="105">
        <v>4534.6899999999996</v>
      </c>
      <c r="J772" s="59" t="s">
        <v>23700</v>
      </c>
    </row>
    <row r="773" spans="1:10" ht="54">
      <c r="A773" s="16" t="s">
        <v>23701</v>
      </c>
      <c r="B773" s="59" t="str">
        <f t="shared" si="12"/>
        <v>CORPO DE BDCC 2,00 X 2,00 M - MOLDADO NO LOCAL - ALTURA DO ATERRO 5,00 A 7,50 M - AREIA E BRITA COMERCIAIS</v>
      </c>
      <c r="C773" s="16" t="s">
        <v>139</v>
      </c>
      <c r="D773" s="105">
        <v>5402.68</v>
      </c>
      <c r="J773" s="59" t="s">
        <v>23702</v>
      </c>
    </row>
    <row r="774" spans="1:10" ht="54">
      <c r="A774" s="16" t="s">
        <v>23703</v>
      </c>
      <c r="B774" s="59" t="str">
        <f t="shared" si="12"/>
        <v>CORPO DE BDCC 2,00 X 2,00 M - MOLDADO NO LOCAL - ALTURA DO ATERRO 5,00 A 7,50 M - AREIA EXTRAÍDA E BRITA PRODUZIDA</v>
      </c>
      <c r="C774" s="16" t="s">
        <v>139</v>
      </c>
      <c r="D774" s="105">
        <v>5030.91</v>
      </c>
      <c r="J774" s="59" t="s">
        <v>23704</v>
      </c>
    </row>
    <row r="775" spans="1:10" ht="54">
      <c r="A775" s="16" t="s">
        <v>23705</v>
      </c>
      <c r="B775" s="59" t="str">
        <f t="shared" si="12"/>
        <v>CORPO DE BDCC 2,00 X 2,00 M - MOLDADO NO LOCAL - ALTURA DO ATERRO 7,50 A 10,00 M - AREIA E BRITA COMERCIAIS</v>
      </c>
      <c r="C775" s="16" t="s">
        <v>139</v>
      </c>
      <c r="D775" s="105">
        <v>6194.72</v>
      </c>
      <c r="J775" s="59" t="s">
        <v>23706</v>
      </c>
    </row>
    <row r="776" spans="1:10" ht="54">
      <c r="A776" s="16" t="s">
        <v>23707</v>
      </c>
      <c r="B776" s="59" t="str">
        <f t="shared" si="12"/>
        <v>CORPO DE BDCC 2,00 X 2,00 M - MOLDADO NO LOCAL - ALTURA DO ATERRO 7,50 A 10,00 M - AREIA EXTRAÍDA E BRITA PRODUZIDA</v>
      </c>
      <c r="C776" s="16" t="s">
        <v>139</v>
      </c>
      <c r="D776" s="105">
        <v>5822.95</v>
      </c>
      <c r="J776" s="59" t="s">
        <v>23708</v>
      </c>
    </row>
    <row r="777" spans="1:10" ht="54">
      <c r="A777" s="16" t="s">
        <v>23709</v>
      </c>
      <c r="B777" s="59" t="str">
        <f t="shared" si="12"/>
        <v>CORPO DE BDCC 2,50 X 2,50 M - MOLDADO NO LOCAL - ALTURA DO ATERRO 0,00 A 1,00 M - AREIA E BRITA COMERCIAIS</v>
      </c>
      <c r="C777" s="16" t="s">
        <v>139</v>
      </c>
      <c r="D777" s="105">
        <v>6222.45</v>
      </c>
      <c r="J777" s="59" t="s">
        <v>23710</v>
      </c>
    </row>
    <row r="778" spans="1:10" ht="54">
      <c r="A778" s="16" t="s">
        <v>23711</v>
      </c>
      <c r="B778" s="59" t="str">
        <f t="shared" si="12"/>
        <v>CORPO DE BDCC 2,50 X 2,50 M - MOLDADO NO LOCAL - ALTURA DO ATERRO 0,00 A 1,00 M - AREIA EXTRAÍDA E BRITA PRODUZIDA</v>
      </c>
      <c r="C778" s="16" t="s">
        <v>139</v>
      </c>
      <c r="D778" s="105">
        <v>5864.31</v>
      </c>
      <c r="J778" s="59" t="s">
        <v>23712</v>
      </c>
    </row>
    <row r="779" spans="1:10" ht="54">
      <c r="A779" s="16" t="s">
        <v>23713</v>
      </c>
      <c r="B779" s="59" t="str">
        <f t="shared" si="12"/>
        <v>CORPO DE BDCC 2,50 X 2,50 M - MOLDADO NO LOCAL - ALTURA DO ATERRO 1,00 A 2,50 M - AREIA E BRITA COMERCIAIS</v>
      </c>
      <c r="C779" s="16" t="s">
        <v>139</v>
      </c>
      <c r="D779" s="105">
        <v>5653.59</v>
      </c>
      <c r="J779" s="59" t="s">
        <v>23714</v>
      </c>
    </row>
    <row r="780" spans="1:10" ht="54">
      <c r="A780" s="16" t="s">
        <v>23715</v>
      </c>
      <c r="B780" s="59" t="str">
        <f t="shared" si="12"/>
        <v>CORPO DE BDCC 2,50 X 2,50 M - MOLDADO NO LOCAL - ALTURA DO ATERRO 1,00 A 2,50 M - AREIA EXTRAÍDA E BRITA PRODUZIDA</v>
      </c>
      <c r="C780" s="16" t="s">
        <v>139</v>
      </c>
      <c r="D780" s="105">
        <v>5295.45</v>
      </c>
      <c r="J780" s="59" t="s">
        <v>23716</v>
      </c>
    </row>
    <row r="781" spans="1:10" ht="54">
      <c r="A781" s="16" t="s">
        <v>23717</v>
      </c>
      <c r="B781" s="59" t="str">
        <f t="shared" si="12"/>
        <v>CORPO DE BDCC 2,50 X 2,50 M - MOLDADO NO LOCAL - ALTURA DO ATERRO 10,00 A 12,50 M - AREIA E BRITA COMERCIAIS</v>
      </c>
      <c r="C781" s="16" t="s">
        <v>139</v>
      </c>
      <c r="D781" s="105">
        <v>8742.6200000000008</v>
      </c>
      <c r="J781" s="59" t="s">
        <v>23718</v>
      </c>
    </row>
    <row r="782" spans="1:10" ht="54">
      <c r="A782" s="16" t="s">
        <v>23719</v>
      </c>
      <c r="B782" s="59" t="str">
        <f t="shared" si="12"/>
        <v>CORPO DE BDCC 2,50 X 2,50 M - MOLDADO NO LOCAL - ALTURA DO ATERRO 10,00 A 12,50 M - AREIA EXTRAÍDA E BRITA PRODUZIDA</v>
      </c>
      <c r="C782" s="16" t="s">
        <v>139</v>
      </c>
      <c r="D782" s="105">
        <v>8191.7</v>
      </c>
      <c r="J782" s="59" t="s">
        <v>23720</v>
      </c>
    </row>
    <row r="783" spans="1:10" ht="54">
      <c r="A783" s="16" t="s">
        <v>23721</v>
      </c>
      <c r="B783" s="59" t="str">
        <f t="shared" si="12"/>
        <v>CORPO DE BDCC 2,50 X 2,50 M - MOLDADO NO LOCAL - ALTURA DO ATERRO 12,50 A 15,00 M - AREIA E BRITA COMERCIAIS</v>
      </c>
      <c r="C783" s="16" t="s">
        <v>139</v>
      </c>
      <c r="D783" s="105">
        <v>9487.67</v>
      </c>
      <c r="J783" s="59" t="s">
        <v>23722</v>
      </c>
    </row>
    <row r="784" spans="1:10" ht="54">
      <c r="A784" s="16" t="s">
        <v>23723</v>
      </c>
      <c r="B784" s="59" t="str">
        <f t="shared" si="12"/>
        <v>CORPO DE BDCC 2,50 X 2,50 M - MOLDADO NO LOCAL - ALTURA DO ATERRO 12,50 A 15,00 M - AREIA EXTRAÍDA E BRITA PRODUZIDA</v>
      </c>
      <c r="C784" s="16" t="s">
        <v>139</v>
      </c>
      <c r="D784" s="105">
        <v>8936.75</v>
      </c>
      <c r="J784" s="59" t="s">
        <v>23724</v>
      </c>
    </row>
    <row r="785" spans="1:10" ht="54">
      <c r="A785" s="16" t="s">
        <v>23725</v>
      </c>
      <c r="B785" s="59" t="str">
        <f t="shared" si="12"/>
        <v>CORPO DE BDCC 2,50 X 2,50 M - MOLDADO NO LOCAL - ALTURA DO ATERRO 2,50 A 5,00 M - AREIA E BRITA COMERCIAIS</v>
      </c>
      <c r="C785" s="16" t="s">
        <v>139</v>
      </c>
      <c r="D785" s="105">
        <v>6369.94</v>
      </c>
      <c r="J785" s="59" t="s">
        <v>23726</v>
      </c>
    </row>
    <row r="786" spans="1:10" ht="54">
      <c r="A786" s="16" t="s">
        <v>23727</v>
      </c>
      <c r="B786" s="59" t="str">
        <f t="shared" si="12"/>
        <v>CORPO DE BDCC 2,50 X 2,50 M - MOLDADO NO LOCAL - ALTURA DO ATERRO 2,50 A 5,00 M - AREIA EXTRAÍDA E BRITA PRODUZIDA</v>
      </c>
      <c r="C786" s="16" t="s">
        <v>139</v>
      </c>
      <c r="D786" s="105">
        <v>5917.3</v>
      </c>
      <c r="J786" s="59" t="s">
        <v>23728</v>
      </c>
    </row>
    <row r="787" spans="1:10" ht="54">
      <c r="A787" s="16" t="s">
        <v>23729</v>
      </c>
      <c r="B787" s="59" t="str">
        <f t="shared" si="12"/>
        <v>CORPO DE BDCC 2,50 X 2,50 M - MOLDADO NO LOCAL - ALTURA DO ATERRO 5,00 A 7,50 M - AREIA E BRITA COMERCIAIS</v>
      </c>
      <c r="C787" s="16" t="s">
        <v>139</v>
      </c>
      <c r="D787" s="105">
        <v>7323.32</v>
      </c>
      <c r="J787" s="59" t="s">
        <v>23730</v>
      </c>
    </row>
    <row r="788" spans="1:10" ht="54">
      <c r="A788" s="16" t="s">
        <v>23731</v>
      </c>
      <c r="B788" s="59" t="str">
        <f t="shared" si="12"/>
        <v>CORPO DE BDCC 2,50 X 2,50 M - MOLDADO NO LOCAL - ALTURA DO ATERRO 5,00 A 7,50 M - AREIA EXTRAÍDA E BRITA PRODUZIDA</v>
      </c>
      <c r="C788" s="16" t="s">
        <v>139</v>
      </c>
      <c r="D788" s="105">
        <v>6870.69</v>
      </c>
      <c r="J788" s="59" t="s">
        <v>23732</v>
      </c>
    </row>
    <row r="789" spans="1:10" ht="54">
      <c r="A789" s="16" t="s">
        <v>23733</v>
      </c>
      <c r="B789" s="59" t="str">
        <f t="shared" si="12"/>
        <v>CORPO DE BDCC 2,50 X 2,50 M - MOLDADO NO LOCAL - ALTURA DO ATERRO 7,50 A 10,00 M - AREIA E BRITA COMERCIAIS</v>
      </c>
      <c r="C789" s="16" t="s">
        <v>139</v>
      </c>
      <c r="D789" s="105">
        <v>7866.42</v>
      </c>
      <c r="J789" s="59" t="s">
        <v>23734</v>
      </c>
    </row>
    <row r="790" spans="1:10" ht="54">
      <c r="A790" s="16" t="s">
        <v>23735</v>
      </c>
      <c r="B790" s="59" t="str">
        <f t="shared" si="12"/>
        <v>CORPO DE BDCC 2,50 X 2,50 M - MOLDADO NO LOCAL - ALTURA DO ATERRO 7,50 A 10,00 M - AREIA EXTRAÍDA E BRITA PRODUZIDA</v>
      </c>
      <c r="C790" s="16" t="s">
        <v>139</v>
      </c>
      <c r="D790" s="105">
        <v>7315.51</v>
      </c>
      <c r="J790" s="59" t="s">
        <v>23736</v>
      </c>
    </row>
    <row r="791" spans="1:10" ht="54">
      <c r="A791" s="16" t="s">
        <v>23737</v>
      </c>
      <c r="B791" s="59" t="str">
        <f t="shared" si="12"/>
        <v>CORPO DE BDCC 3,00 X 3,00 M - MOLDADO NO LOCAL - ALTURA DO ATERRO 0,00 A 1,00 M - AREIA E BRITA COMERCIAIS</v>
      </c>
      <c r="C791" s="16" t="s">
        <v>139</v>
      </c>
      <c r="D791" s="105">
        <v>7951.08</v>
      </c>
      <c r="J791" s="59" t="s">
        <v>23738</v>
      </c>
    </row>
    <row r="792" spans="1:10" ht="54">
      <c r="A792" s="16" t="s">
        <v>23739</v>
      </c>
      <c r="B792" s="59" t="str">
        <f t="shared" si="12"/>
        <v>CORPO DE BDCC 3,00 X 3,00 M - MOLDADO NO LOCAL - ALTURA DO ATERRO 0,00 A 1,00 M - AREIA EXTRAÍDA E BRITA PRODUZIDA</v>
      </c>
      <c r="C792" s="16" t="s">
        <v>139</v>
      </c>
      <c r="D792" s="105">
        <v>7417.57</v>
      </c>
      <c r="J792" s="59" t="s">
        <v>23740</v>
      </c>
    </row>
    <row r="793" spans="1:10" ht="54">
      <c r="A793" s="16" t="s">
        <v>23741</v>
      </c>
      <c r="B793" s="59" t="str">
        <f t="shared" si="12"/>
        <v>CORPO DE BDCC 3,00 X 3,00 M - MOLDADO NO LOCAL - ALTURA DO ATERRO 1,00 A 2,50 M - AREIA E BRITA COMERCIAIS</v>
      </c>
      <c r="C793" s="16" t="s">
        <v>139</v>
      </c>
      <c r="D793" s="105">
        <v>7409.17</v>
      </c>
      <c r="J793" s="59" t="s">
        <v>23742</v>
      </c>
    </row>
    <row r="794" spans="1:10" ht="54">
      <c r="A794" s="16" t="s">
        <v>23743</v>
      </c>
      <c r="B794" s="59" t="str">
        <f t="shared" si="12"/>
        <v>CORPO DE BDCC 3,00 X 3,00 M - MOLDADO NO LOCAL - ALTURA DO ATERRO 1,00 A 2,50 M - AREIA EXTRAÍDA E BRITA PRODUZIDA</v>
      </c>
      <c r="C794" s="16" t="s">
        <v>139</v>
      </c>
      <c r="D794" s="105">
        <v>6875.67</v>
      </c>
      <c r="J794" s="59" t="s">
        <v>23744</v>
      </c>
    </row>
    <row r="795" spans="1:10" ht="54">
      <c r="A795" s="16" t="s">
        <v>23745</v>
      </c>
      <c r="B795" s="59" t="str">
        <f t="shared" si="12"/>
        <v>CORPO DE BDCC 3,00 X 3,00 M - MOLDADO NO LOCAL - ALTURA DO ATERRO 10,00 A 12,50 M - AREIA E BRITA COMERCIAIS</v>
      </c>
      <c r="C795" s="16" t="s">
        <v>139</v>
      </c>
      <c r="D795" s="105">
        <v>12138.88</v>
      </c>
      <c r="J795" s="59" t="s">
        <v>23746</v>
      </c>
    </row>
    <row r="796" spans="1:10" ht="54">
      <c r="A796" s="16" t="s">
        <v>23747</v>
      </c>
      <c r="B796" s="59" t="str">
        <f t="shared" si="12"/>
        <v>CORPO DE BDCC 3,00 X 3,00 M - MOLDADO NO LOCAL - ALTURA DO ATERRO 10,00 A 12,50 M - AREIA EXTRAÍDA E BRITA PRODUZIDA</v>
      </c>
      <c r="C796" s="16" t="s">
        <v>139</v>
      </c>
      <c r="D796" s="105">
        <v>11342.89</v>
      </c>
      <c r="J796" s="59" t="s">
        <v>23748</v>
      </c>
    </row>
    <row r="797" spans="1:10" ht="54">
      <c r="A797" s="16" t="s">
        <v>23749</v>
      </c>
      <c r="B797" s="59" t="str">
        <f t="shared" si="12"/>
        <v>CORPO DE BDCC 3,00 X 3,00 M - MOLDADO NO LOCAL - ALTURA DO ATERRO 12,50 A 15,00 M - AREIA E BRITA COMERCIAIS</v>
      </c>
      <c r="C797" s="16" t="s">
        <v>139</v>
      </c>
      <c r="D797" s="105">
        <v>12053.74</v>
      </c>
      <c r="J797" s="59" t="s">
        <v>23750</v>
      </c>
    </row>
    <row r="798" spans="1:10" ht="54">
      <c r="A798" s="16" t="s">
        <v>23751</v>
      </c>
      <c r="B798" s="59" t="str">
        <f t="shared" si="12"/>
        <v>CORPO DE BDCC 3,00 X 3,00 M - MOLDADO NO LOCAL - ALTURA DO ATERRO 12,50 A 15,00 M - AREIA EXTRAÍDA E BRITA PRODUZIDA</v>
      </c>
      <c r="C798" s="16" t="s">
        <v>139</v>
      </c>
      <c r="D798" s="105">
        <v>11257.75</v>
      </c>
      <c r="J798" s="59" t="s">
        <v>23752</v>
      </c>
    </row>
    <row r="799" spans="1:10" ht="54">
      <c r="A799" s="16" t="s">
        <v>23753</v>
      </c>
      <c r="B799" s="59" t="str">
        <f t="shared" si="12"/>
        <v>CORPO DE BDCC 3,00 X 3,00 M - MOLDADO NO LOCAL - ALTURA DO ATERRO 2,50 A 5,00 M - AREIA E BRITA COMERCIAIS</v>
      </c>
      <c r="C799" s="16" t="s">
        <v>139</v>
      </c>
      <c r="D799" s="105">
        <v>7929.78</v>
      </c>
      <c r="J799" s="59" t="s">
        <v>23754</v>
      </c>
    </row>
    <row r="800" spans="1:10" ht="54">
      <c r="A800" s="16" t="s">
        <v>23755</v>
      </c>
      <c r="B800" s="59" t="str">
        <f t="shared" si="12"/>
        <v>CORPO DE BDCC 3,00 X 3,00 M - MOLDADO NO LOCAL - ALTURA DO ATERRO 2,50 A 5,00 M - AREIA EXTRAÍDA E BRITA PRODUZIDA</v>
      </c>
      <c r="C800" s="16" t="s">
        <v>139</v>
      </c>
      <c r="D800" s="105">
        <v>7280.81</v>
      </c>
      <c r="J800" s="59" t="s">
        <v>23756</v>
      </c>
    </row>
    <row r="801" spans="1:10" ht="54">
      <c r="A801" s="16" t="s">
        <v>23757</v>
      </c>
      <c r="B801" s="59" t="str">
        <f t="shared" si="12"/>
        <v>CORPO DE BDCC 3,00 X 3,00 M - MOLDADO NO LOCAL - ALTURA DO ATERRO 5,00 A 7,50 M - AREIA E BRITA COMERCIAIS</v>
      </c>
      <c r="C801" s="16" t="s">
        <v>139</v>
      </c>
      <c r="D801" s="105">
        <v>9808.98</v>
      </c>
      <c r="J801" s="59" t="s">
        <v>23758</v>
      </c>
    </row>
    <row r="802" spans="1:10" ht="54">
      <c r="A802" s="16" t="s">
        <v>23759</v>
      </c>
      <c r="B802" s="59" t="str">
        <f t="shared" si="12"/>
        <v>CORPO DE BDCC 3,00 X 3,00 M - MOLDADO NO LOCAL - ALTURA DO ATERRO 5,00 A 7,50 M - AREIA EXTRAÍDA E BRITA PRODUZIDA</v>
      </c>
      <c r="C802" s="16" t="s">
        <v>139</v>
      </c>
      <c r="D802" s="105">
        <v>9160.01</v>
      </c>
      <c r="J802" s="59" t="s">
        <v>23760</v>
      </c>
    </row>
    <row r="803" spans="1:10" ht="54">
      <c r="A803" s="16" t="s">
        <v>23761</v>
      </c>
      <c r="B803" s="59" t="str">
        <f t="shared" si="12"/>
        <v>CORPO DE BDCC 3,00 X 3,00 M - MOLDADO NO LOCAL - ALTURA DO ATERRO 7,50 A 10,00 M - AREIA E BRITA COMERCIAIS</v>
      </c>
      <c r="C803" s="16" t="s">
        <v>139</v>
      </c>
      <c r="D803" s="105">
        <v>10785.27</v>
      </c>
      <c r="J803" s="59" t="s">
        <v>23762</v>
      </c>
    </row>
    <row r="804" spans="1:10" ht="54">
      <c r="A804" s="16" t="s">
        <v>23763</v>
      </c>
      <c r="B804" s="59" t="str">
        <f t="shared" si="12"/>
        <v>CORPO DE BDCC 3,00 X 3,00 M - MOLDADO NO LOCAL - ALTURA DO ATERRO 7,50 A 10,00 M - AREIA EXTRAÍDA E BRITA PRODUZIDA</v>
      </c>
      <c r="C804" s="16" t="s">
        <v>139</v>
      </c>
      <c r="D804" s="105">
        <v>9989.27</v>
      </c>
      <c r="J804" s="59" t="s">
        <v>23764</v>
      </c>
    </row>
    <row r="805" spans="1:10" ht="54">
      <c r="A805" s="16" t="s">
        <v>23765</v>
      </c>
      <c r="B805" s="59" t="str">
        <f t="shared" si="12"/>
        <v>CORPO DE BSCC 1,50 X 1,50 M - MOLDADO NO LOCAL - ALTURA DO ATERRO 0,00 A 1,00 M - AREIA E BRITA COMERCIAIS</v>
      </c>
      <c r="C805" s="16" t="s">
        <v>139</v>
      </c>
      <c r="D805" s="105">
        <v>2005.51</v>
      </c>
      <c r="J805" s="59" t="s">
        <v>23766</v>
      </c>
    </row>
    <row r="806" spans="1:10" ht="54">
      <c r="A806" s="16" t="s">
        <v>23767</v>
      </c>
      <c r="B806" s="59" t="str">
        <f t="shared" si="12"/>
        <v>CORPO DE BSCC 1,50 X 1,50 M - MOLDADO NO LOCAL - ALTURA DO ATERRO 0,00 A 1,00 M - AREIA EXTRAÍDA E BRITA PRODUZIDA</v>
      </c>
      <c r="C806" s="16" t="s">
        <v>139</v>
      </c>
      <c r="D806" s="105">
        <v>1882.08</v>
      </c>
      <c r="J806" s="59" t="s">
        <v>23768</v>
      </c>
    </row>
    <row r="807" spans="1:10" ht="54">
      <c r="A807" s="16" t="s">
        <v>23769</v>
      </c>
      <c r="B807" s="59" t="str">
        <f t="shared" si="12"/>
        <v>CORPO DE BSCC 1,50 X 1,50 M - MOLDADO NO LOCAL - ALTURA DO ATERRO 1,00 A 2,50 M - AREIA E BRITA COMERCIAIS</v>
      </c>
      <c r="C807" s="16" t="s">
        <v>139</v>
      </c>
      <c r="D807" s="105">
        <v>1755.76</v>
      </c>
      <c r="J807" s="59" t="s">
        <v>23770</v>
      </c>
    </row>
    <row r="808" spans="1:10" ht="54">
      <c r="A808" s="16" t="s">
        <v>23771</v>
      </c>
      <c r="B808" s="59" t="str">
        <f t="shared" si="12"/>
        <v>CORPO DE BSCC 1,50 X 1,50 M - MOLDADO NO LOCAL - ALTURA DO ATERRO 1,00 A 2,50 M - AREIA EXTRAÍDA E BRITA PRODUZIDA</v>
      </c>
      <c r="C808" s="16" t="s">
        <v>139</v>
      </c>
      <c r="D808" s="105">
        <v>1632.33</v>
      </c>
      <c r="J808" s="59" t="s">
        <v>23772</v>
      </c>
    </row>
    <row r="809" spans="1:10" ht="54">
      <c r="A809" s="16" t="s">
        <v>23773</v>
      </c>
      <c r="B809" s="59" t="str">
        <f t="shared" si="12"/>
        <v>CORPO DE BSCC 1,50 X 1,50 M - MOLDADO NO LOCAL - ALTURA DO ATERRO 10,00 A 12,50 M - AREIA E BRITA COMERCIAIS</v>
      </c>
      <c r="C809" s="16" t="s">
        <v>139</v>
      </c>
      <c r="D809" s="105">
        <v>2533.14</v>
      </c>
      <c r="J809" s="59" t="s">
        <v>23774</v>
      </c>
    </row>
    <row r="810" spans="1:10" ht="54">
      <c r="A810" s="16" t="s">
        <v>23775</v>
      </c>
      <c r="B810" s="59" t="str">
        <f t="shared" si="12"/>
        <v>CORPO DE BSCC 1,50 X 1,50 M - MOLDADO NO LOCAL - ALTURA DO ATERRO 10,00 A 12,50 M - AREIA EXTRAÍDA E BRITA PRODUZIDA</v>
      </c>
      <c r="C810" s="16" t="s">
        <v>139</v>
      </c>
      <c r="D810" s="105">
        <v>2370.6</v>
      </c>
      <c r="J810" s="59" t="s">
        <v>23776</v>
      </c>
    </row>
    <row r="811" spans="1:10" ht="54">
      <c r="A811" s="16" t="s">
        <v>23777</v>
      </c>
      <c r="B811" s="59" t="str">
        <f t="shared" si="12"/>
        <v>CORPO DE BSCC 1,50 X 1,50 M - MOLDADO NO LOCAL - ALTURA DO ATERRO 12,50 A 15,00 M - AREIA E BRITA COMERCIAIS</v>
      </c>
      <c r="C811" s="16" t="s">
        <v>139</v>
      </c>
      <c r="D811" s="105">
        <v>2655.73</v>
      </c>
      <c r="J811" s="59" t="s">
        <v>23778</v>
      </c>
    </row>
    <row r="812" spans="1:10" ht="54">
      <c r="A812" s="16" t="s">
        <v>23779</v>
      </c>
      <c r="B812" s="59" t="str">
        <f t="shared" si="12"/>
        <v>CORPO DE BSCC 1,50 X 1,50 M - MOLDADO NO LOCAL - ALTURA DO ATERRO 12,50 A 15,00 M - AREIA EXTRAÍDA E BRITA PRODUZIDA</v>
      </c>
      <c r="C812" s="16" t="s">
        <v>139</v>
      </c>
      <c r="D812" s="105">
        <v>2493.19</v>
      </c>
      <c r="J812" s="59" t="s">
        <v>23780</v>
      </c>
    </row>
    <row r="813" spans="1:10" ht="54">
      <c r="A813" s="16" t="s">
        <v>23781</v>
      </c>
      <c r="B813" s="59" t="str">
        <f t="shared" si="12"/>
        <v>CORPO DE BSCC 1,50 X 1,50 M - MOLDADO NO LOCAL - ALTURA DO ATERRO 2,50 A 5,00 M - AREIA E BRITA COMERCIAIS</v>
      </c>
      <c r="C813" s="16" t="s">
        <v>139</v>
      </c>
      <c r="D813" s="105">
        <v>1929.94</v>
      </c>
      <c r="J813" s="59" t="s">
        <v>23782</v>
      </c>
    </row>
    <row r="814" spans="1:10" ht="54">
      <c r="A814" s="16" t="s">
        <v>23783</v>
      </c>
      <c r="B814" s="59" t="str">
        <f t="shared" si="12"/>
        <v>CORPO DE BSCC 1,50 X 1,50 M - MOLDADO NO LOCAL - ALTURA DO ATERRO 2,50 A 5,00 M - AREIA EXTRAÍDA E BRITA PRODUZIDA</v>
      </c>
      <c r="C814" s="16" t="s">
        <v>139</v>
      </c>
      <c r="D814" s="105">
        <v>1806.51</v>
      </c>
      <c r="J814" s="59" t="s">
        <v>23784</v>
      </c>
    </row>
    <row r="815" spans="1:10" ht="54">
      <c r="A815" s="16" t="s">
        <v>23785</v>
      </c>
      <c r="B815" s="59" t="str">
        <f t="shared" si="12"/>
        <v>CORPO DE BSCC 1,50 X 1,50 M - MOLDADO NO LOCAL - ALTURA DO ATERRO 5,00 A 7,50 M - AREIA E BRITA COMERCIAIS</v>
      </c>
      <c r="C815" s="16" t="s">
        <v>139</v>
      </c>
      <c r="D815" s="105">
        <v>2169.88</v>
      </c>
      <c r="J815" s="59" t="s">
        <v>23786</v>
      </c>
    </row>
    <row r="816" spans="1:10" ht="54">
      <c r="A816" s="16" t="s">
        <v>23787</v>
      </c>
      <c r="B816" s="59" t="str">
        <f t="shared" si="12"/>
        <v>CORPO DE BSCC 1,50 X 1,50 M - MOLDADO NO LOCAL - ALTURA DO ATERRO 5,00 A 7,50 M - AREIA EXTRAÍDA E BRITA PRODUZIDA</v>
      </c>
      <c r="C816" s="16" t="s">
        <v>139</v>
      </c>
      <c r="D816" s="105">
        <v>2046.45</v>
      </c>
      <c r="J816" s="59" t="s">
        <v>23788</v>
      </c>
    </row>
    <row r="817" spans="1:10" ht="54">
      <c r="A817" s="16" t="s">
        <v>23789</v>
      </c>
      <c r="B817" s="59" t="str">
        <f t="shared" si="12"/>
        <v>CORPO DE BSCC 1,50 X 1,50 M - MOLDADO NO LOCAL - ALTURA DO ATERRO 7,50 A 10,00 M - AREIA E BRITA COMERCIAIS</v>
      </c>
      <c r="C817" s="16" t="s">
        <v>139</v>
      </c>
      <c r="D817" s="105">
        <v>2431.5</v>
      </c>
      <c r="J817" s="59" t="s">
        <v>23790</v>
      </c>
    </row>
    <row r="818" spans="1:10" ht="54">
      <c r="A818" s="16" t="s">
        <v>23791</v>
      </c>
      <c r="B818" s="59" t="str">
        <f t="shared" si="12"/>
        <v>CORPO DE BSCC 1,50 X 1,50 M - MOLDADO NO LOCAL - ALTURA DO ATERRO 7,50 A 10,00 M - AREIA EXTRAÍDA E BRITA PRODUZIDA</v>
      </c>
      <c r="C818" s="16" t="s">
        <v>139</v>
      </c>
      <c r="D818" s="105">
        <v>2268.96</v>
      </c>
      <c r="J818" s="59" t="s">
        <v>23792</v>
      </c>
    </row>
    <row r="819" spans="1:10" ht="54">
      <c r="A819" s="16" t="s">
        <v>23793</v>
      </c>
      <c r="B819" s="59" t="str">
        <f t="shared" si="12"/>
        <v>CORPO DE BSCC 2,00 X 2,00 M - MOLDADO NO LOCAL - ALTURA DO ATERRO 0,00 A 1,00 M - AREIA E BRITA COMERCIAIS</v>
      </c>
      <c r="C819" s="16" t="s">
        <v>139</v>
      </c>
      <c r="D819" s="105">
        <v>2814.85</v>
      </c>
      <c r="J819" s="59" t="s">
        <v>23794</v>
      </c>
    </row>
    <row r="820" spans="1:10" ht="54">
      <c r="A820" s="16" t="s">
        <v>23795</v>
      </c>
      <c r="B820" s="59" t="str">
        <f t="shared" si="12"/>
        <v>CORPO DE BSCC 2,00 X 2,00 M - MOLDADO NO LOCAL - ALTURA DO ATERRO 0,00 A 1,00 M - AREIA EXTRAÍDA E BRITA PRODUZIDA</v>
      </c>
      <c r="C820" s="16" t="s">
        <v>139</v>
      </c>
      <c r="D820" s="105">
        <v>2656.25</v>
      </c>
      <c r="J820" s="59" t="s">
        <v>23796</v>
      </c>
    </row>
    <row r="821" spans="1:10" ht="54">
      <c r="A821" s="16" t="s">
        <v>23797</v>
      </c>
      <c r="B821" s="59" t="str">
        <f t="shared" si="12"/>
        <v>CORPO DE BSCC 2,00 X 2,00 M - MOLDADO NO LOCAL - ALTURA DO ATERRO 1,00 A 2,50 M - AREIA E BRITA COMERCIAIS</v>
      </c>
      <c r="C821" s="16" t="s">
        <v>139</v>
      </c>
      <c r="D821" s="105">
        <v>2525.37</v>
      </c>
      <c r="J821" s="59" t="s">
        <v>23798</v>
      </c>
    </row>
    <row r="822" spans="1:10" ht="54">
      <c r="A822" s="16" t="s">
        <v>23799</v>
      </c>
      <c r="B822" s="59" t="str">
        <f t="shared" si="12"/>
        <v>CORPO DE BSCC 2,00 X 2,00 M - MOLDADO NO LOCAL - ALTURA DO ATERRO 1,00 A 2,50 M - AREIA EXTRAÍDA E BRITA PRODUZIDA</v>
      </c>
      <c r="C822" s="16" t="s">
        <v>139</v>
      </c>
      <c r="D822" s="105">
        <v>2366.77</v>
      </c>
      <c r="J822" s="59" t="s">
        <v>23800</v>
      </c>
    </row>
    <row r="823" spans="1:10" ht="54">
      <c r="A823" s="16" t="s">
        <v>23801</v>
      </c>
      <c r="B823" s="59" t="str">
        <f t="shared" si="12"/>
        <v>CORPO DE BSCC 2,00 X 2,00 M - MOLDADO NO LOCAL - ALTURA DO ATERRO 10,00 A 12,50 M - AREIA E BRITA COMERCIAIS</v>
      </c>
      <c r="C823" s="16" t="s">
        <v>139</v>
      </c>
      <c r="D823" s="105">
        <v>3866.58</v>
      </c>
      <c r="J823" s="59" t="s">
        <v>23802</v>
      </c>
    </row>
    <row r="824" spans="1:10" ht="54">
      <c r="A824" s="16" t="s">
        <v>23803</v>
      </c>
      <c r="B824" s="59" t="str">
        <f t="shared" si="12"/>
        <v>CORPO DE BSCC 2,00 X 2,00 M - MOLDADO NO LOCAL - ALTURA DO ATERRO 10,00 A 12,50 M - AREIA EXTRAÍDA E BRITA PRODUZIDA</v>
      </c>
      <c r="C824" s="16" t="s">
        <v>139</v>
      </c>
      <c r="D824" s="105">
        <v>3611.61</v>
      </c>
      <c r="J824" s="59" t="s">
        <v>23804</v>
      </c>
    </row>
    <row r="825" spans="1:10" ht="54">
      <c r="A825" s="16" t="s">
        <v>23805</v>
      </c>
      <c r="B825" s="59" t="str">
        <f t="shared" si="12"/>
        <v>CORPO DE BSCC 2,00 X 2,00 M - MOLDADO NO LOCAL - ALTURA DO ATERRO 12,50 A 15,00 M - AREIA E BRITA COMERCIAIS</v>
      </c>
      <c r="C825" s="16" t="s">
        <v>139</v>
      </c>
      <c r="D825" s="105">
        <v>4160.43</v>
      </c>
      <c r="J825" s="59" t="s">
        <v>23806</v>
      </c>
    </row>
    <row r="826" spans="1:10" ht="54">
      <c r="A826" s="16" t="s">
        <v>23807</v>
      </c>
      <c r="B826" s="59" t="str">
        <f t="shared" si="12"/>
        <v>CORPO DE BSCC 2,00 X 2,00 M - MOLDADO NO LOCAL - ALTURA DO ATERRO 12,50 A 15,00 M - AREIA EXTRAÍDA E BRITA PRODUZIDA</v>
      </c>
      <c r="C826" s="16" t="s">
        <v>139</v>
      </c>
      <c r="D826" s="105">
        <v>3905.47</v>
      </c>
      <c r="J826" s="59" t="s">
        <v>23808</v>
      </c>
    </row>
    <row r="827" spans="1:10" ht="54">
      <c r="A827" s="16" t="s">
        <v>23809</v>
      </c>
      <c r="B827" s="59" t="str">
        <f t="shared" si="12"/>
        <v>CORPO DE BSCC 2,00 X 2,00 M - MOLDADO NO LOCAL - ALTURA DO ATERRO 2,50 A 5,00 M - AREIA E BRITA COMERCIAIS</v>
      </c>
      <c r="C827" s="16" t="s">
        <v>139</v>
      </c>
      <c r="D827" s="105">
        <v>2855.67</v>
      </c>
      <c r="J827" s="59" t="s">
        <v>23810</v>
      </c>
    </row>
    <row r="828" spans="1:10" ht="54">
      <c r="A828" s="16" t="s">
        <v>23811</v>
      </c>
      <c r="B828" s="59" t="str">
        <f t="shared" si="12"/>
        <v>CORPO DE BSCC 2,00 X 2,00 M - MOLDADO NO LOCAL - ALTURA DO ATERRO 2,50 A 5,00 M - AREIA EXTRAÍDA E BRITA PRODUZIDA</v>
      </c>
      <c r="C828" s="16" t="s">
        <v>139</v>
      </c>
      <c r="D828" s="105">
        <v>2648.41</v>
      </c>
      <c r="J828" s="59" t="s">
        <v>23812</v>
      </c>
    </row>
    <row r="829" spans="1:10" ht="54">
      <c r="A829" s="16" t="s">
        <v>23813</v>
      </c>
      <c r="B829" s="59" t="str">
        <f t="shared" si="12"/>
        <v>CORPO DE BSCC 2,00 X 2,00 M - MOLDADO NO LOCAL - ALTURA DO ATERRO 5,00 A 7,50 M - AREIA E BRITA COMERCIAIS</v>
      </c>
      <c r="C829" s="16" t="s">
        <v>139</v>
      </c>
      <c r="D829" s="105">
        <v>3237.46</v>
      </c>
      <c r="J829" s="59" t="s">
        <v>23814</v>
      </c>
    </row>
    <row r="830" spans="1:10" ht="54">
      <c r="A830" s="16" t="s">
        <v>23815</v>
      </c>
      <c r="B830" s="59" t="str">
        <f t="shared" si="12"/>
        <v>CORPO DE BSCC 2,00 X 2,00 M - MOLDADO NO LOCAL - ALTURA DO ATERRO 5,00 A 7,50 M - AREIA EXTRAÍDA E BRITA PRODUZIDA</v>
      </c>
      <c r="C830" s="16" t="s">
        <v>139</v>
      </c>
      <c r="D830" s="105">
        <v>3030.2</v>
      </c>
      <c r="J830" s="59" t="s">
        <v>23816</v>
      </c>
    </row>
    <row r="831" spans="1:10" ht="54">
      <c r="A831" s="16" t="s">
        <v>23817</v>
      </c>
      <c r="B831" s="59" t="str">
        <f t="shared" si="12"/>
        <v>CORPO DE BSCC 2,00 X 2,00 M - MOLDADO NO LOCAL - ALTURA DO ATERRO 7,50 A 10,00 M - AREIA E BRITA COMERCIAIS</v>
      </c>
      <c r="C831" s="16" t="s">
        <v>139</v>
      </c>
      <c r="D831" s="105">
        <v>3533.43</v>
      </c>
      <c r="J831" s="59" t="s">
        <v>23818</v>
      </c>
    </row>
    <row r="832" spans="1:10" ht="54">
      <c r="A832" s="16" t="s">
        <v>23819</v>
      </c>
      <c r="B832" s="59" t="str">
        <f t="shared" si="12"/>
        <v>CORPO DE BSCC 2,00 X 2,00 M - MOLDADO NO LOCAL - ALTURA DO ATERRO 7,50 A 10,00 M - AREIA EXTRAÍDA E BRITA PRODUZIDA</v>
      </c>
      <c r="C832" s="16" t="s">
        <v>139</v>
      </c>
      <c r="D832" s="105">
        <v>3278.46</v>
      </c>
      <c r="J832" s="59" t="s">
        <v>23820</v>
      </c>
    </row>
    <row r="833" spans="1:10" ht="54">
      <c r="A833" s="16" t="s">
        <v>23821</v>
      </c>
      <c r="B833" s="59" t="str">
        <f t="shared" si="12"/>
        <v>CORPO DE BSCC 2,50 X 2,50 M - MOLDADO NO LOCAL - ALTURA DO ATERRO 0,00 A 1,00 M - AREIA E BRITA COMERCIAIS</v>
      </c>
      <c r="C833" s="16" t="s">
        <v>139</v>
      </c>
      <c r="D833" s="105">
        <v>3818.6</v>
      </c>
      <c r="J833" s="59" t="s">
        <v>23822</v>
      </c>
    </row>
    <row r="834" spans="1:10" ht="54">
      <c r="A834" s="16" t="s">
        <v>23823</v>
      </c>
      <c r="B834" s="59" t="str">
        <f t="shared" si="12"/>
        <v>CORPO DE BSCC 2,50 X 2,50 M - MOLDADO NO LOCAL - ALTURA DO ATERRO 0,00 A 1,00 M - AREIA EXTRAÍDA E BRITA PRODUZIDA</v>
      </c>
      <c r="C834" s="16" t="s">
        <v>139</v>
      </c>
      <c r="D834" s="105">
        <v>3565.64</v>
      </c>
      <c r="J834" s="59" t="s">
        <v>23824</v>
      </c>
    </row>
    <row r="835" spans="1:10" ht="54">
      <c r="A835" s="16" t="s">
        <v>23825</v>
      </c>
      <c r="B835" s="59" t="str">
        <f t="shared" ref="B835:B898" si="13">UPPER(J835)</f>
        <v>CORPO DE BSCC 2,50 X 2,50 M - MOLDADO NO LOCAL - ALTURA DO ATERRO 1,00 A 2,50 M - AREIA E BRITA COMERCIAIS</v>
      </c>
      <c r="C835" s="16" t="s">
        <v>139</v>
      </c>
      <c r="D835" s="105">
        <v>3599.61</v>
      </c>
      <c r="J835" s="59" t="s">
        <v>23826</v>
      </c>
    </row>
    <row r="836" spans="1:10" ht="54">
      <c r="A836" s="16" t="s">
        <v>23827</v>
      </c>
      <c r="B836" s="59" t="str">
        <f t="shared" si="13"/>
        <v>CORPO DE BSCC 2,50 X 2,50 M - MOLDADO NO LOCAL - ALTURA DO ATERRO 1,00 A 2,50 M - AREIA EXTRAÍDA E BRITA PRODUZIDA</v>
      </c>
      <c r="C836" s="16" t="s">
        <v>139</v>
      </c>
      <c r="D836" s="105">
        <v>3346.64</v>
      </c>
      <c r="J836" s="59" t="s">
        <v>23828</v>
      </c>
    </row>
    <row r="837" spans="1:10" ht="54">
      <c r="A837" s="16" t="s">
        <v>23829</v>
      </c>
      <c r="B837" s="59" t="str">
        <f t="shared" si="13"/>
        <v>CORPO DE BSCC 2,50 X 2,50 M - MOLDADO NO LOCAL - ALTURA DO ATERRO 10,00 A 12,50 M - AREIA E BRITA COMERCIAIS</v>
      </c>
      <c r="C837" s="16" t="s">
        <v>139</v>
      </c>
      <c r="D837" s="105">
        <v>5470.89</v>
      </c>
      <c r="J837" s="59" t="s">
        <v>23830</v>
      </c>
    </row>
    <row r="838" spans="1:10" ht="54">
      <c r="A838" s="16" t="s">
        <v>23831</v>
      </c>
      <c r="B838" s="59" t="str">
        <f t="shared" si="13"/>
        <v>CORPO DE BSCC 2,50 X 2,50 M - MOLDADO NO LOCAL - ALTURA DO ATERRO 10,00 A 12,50 M - AREIA EXTRAÍDA E BRITA PRODUZIDA</v>
      </c>
      <c r="C838" s="16" t="s">
        <v>139</v>
      </c>
      <c r="D838" s="105">
        <v>5094.83</v>
      </c>
      <c r="J838" s="59" t="s">
        <v>23832</v>
      </c>
    </row>
    <row r="839" spans="1:10" ht="54">
      <c r="A839" s="16" t="s">
        <v>23833</v>
      </c>
      <c r="B839" s="59" t="str">
        <f t="shared" si="13"/>
        <v>CORPO DE BSCC 2,50 X 2,50 M - MOLDADO NO LOCAL - ALTURA DO ATERRO 12,50 A 15,00 M - AREIA E BRITA COMERCIAIS</v>
      </c>
      <c r="C839" s="16" t="s">
        <v>139</v>
      </c>
      <c r="D839" s="105">
        <v>6211.78</v>
      </c>
      <c r="J839" s="59" t="s">
        <v>23834</v>
      </c>
    </row>
    <row r="840" spans="1:10" ht="54">
      <c r="A840" s="16" t="s">
        <v>23835</v>
      </c>
      <c r="B840" s="59" t="str">
        <f t="shared" si="13"/>
        <v>CORPO DE BSCC 2,50 X 2,50 M - MOLDADO NO LOCAL - ALTURA DO ATERRO 12,50 A 15,00 M - AREIA EXTRAÍDA E BRITA PRODUZIDA</v>
      </c>
      <c r="C840" s="16" t="s">
        <v>139</v>
      </c>
      <c r="D840" s="105">
        <v>5773.69</v>
      </c>
      <c r="J840" s="59" t="s">
        <v>23836</v>
      </c>
    </row>
    <row r="841" spans="1:10" ht="54">
      <c r="A841" s="16" t="s">
        <v>23837</v>
      </c>
      <c r="B841" s="59" t="str">
        <f t="shared" si="13"/>
        <v>CORPO DE BSCC 2,50 X 2,50 M - MOLDADO NO LOCAL - ALTURA DO ATERRO 2,50 A 5,00 M - AREIA E BRITA COMERCIAIS</v>
      </c>
      <c r="C841" s="16" t="s">
        <v>139</v>
      </c>
      <c r="D841" s="105">
        <v>4175.18</v>
      </c>
      <c r="J841" s="59" t="s">
        <v>23838</v>
      </c>
    </row>
    <row r="842" spans="1:10" ht="54">
      <c r="A842" s="16" t="s">
        <v>23839</v>
      </c>
      <c r="B842" s="59" t="str">
        <f t="shared" si="13"/>
        <v>CORPO DE BSCC 2,50 X 2,50 M - MOLDADO NO LOCAL - ALTURA DO ATERRO 2,50 A 5,00 M - AREIA EXTRAÍDA E BRITA PRODUZIDA</v>
      </c>
      <c r="C842" s="16" t="s">
        <v>139</v>
      </c>
      <c r="D842" s="105">
        <v>3922.22</v>
      </c>
      <c r="J842" s="59" t="s">
        <v>23840</v>
      </c>
    </row>
    <row r="843" spans="1:10" ht="54">
      <c r="A843" s="16" t="s">
        <v>23841</v>
      </c>
      <c r="B843" s="59" t="str">
        <f t="shared" si="13"/>
        <v>CORPO DE BSCC 2,50 X 2,50 M - MOLDADO NO LOCAL - ALTURA DO ATERRO 5,00 A 7,50 M - AREIA E BRITA COMERCIAIS</v>
      </c>
      <c r="C843" s="16" t="s">
        <v>139</v>
      </c>
      <c r="D843" s="105">
        <v>4572.87</v>
      </c>
      <c r="J843" s="59" t="s">
        <v>23842</v>
      </c>
    </row>
    <row r="844" spans="1:10" ht="54">
      <c r="A844" s="16" t="s">
        <v>23843</v>
      </c>
      <c r="B844" s="59" t="str">
        <f t="shared" si="13"/>
        <v>CORPO DE BSCC 2,50 X 2,50 M - MOLDADO NO LOCAL - ALTURA DO ATERRO 5,00 A 7,50 M - AREIA EXTRAÍDA E BRITA PRODUZIDA</v>
      </c>
      <c r="C844" s="16" t="s">
        <v>139</v>
      </c>
      <c r="D844" s="105">
        <v>4262.6499999999996</v>
      </c>
      <c r="J844" s="59" t="s">
        <v>23844</v>
      </c>
    </row>
    <row r="845" spans="1:10" ht="54">
      <c r="A845" s="16" t="s">
        <v>23845</v>
      </c>
      <c r="B845" s="59" t="str">
        <f t="shared" si="13"/>
        <v>CORPO DE BSCC 2,50 X 2,50 M - MOLDADO NO LOCAL - ALTURA DO ATERRO 7,50 A 10,00 M - AREIA E BRITA COMERCIAIS</v>
      </c>
      <c r="C845" s="16" t="s">
        <v>139</v>
      </c>
      <c r="D845" s="105">
        <v>5034.1499999999996</v>
      </c>
      <c r="J845" s="59" t="s">
        <v>23846</v>
      </c>
    </row>
    <row r="846" spans="1:10" ht="54">
      <c r="A846" s="16" t="s">
        <v>23847</v>
      </c>
      <c r="B846" s="59" t="str">
        <f t="shared" si="13"/>
        <v>CORPO DE BSCC 2,50 X 2,50 M - MOLDADO NO LOCAL - ALTURA DO ATERRO 7,50 A 10,00 M - AREIA EXTRAÍDA E BRITA PRODUZIDA</v>
      </c>
      <c r="C846" s="16" t="s">
        <v>139</v>
      </c>
      <c r="D846" s="105">
        <v>4723.93</v>
      </c>
      <c r="J846" s="59" t="s">
        <v>23848</v>
      </c>
    </row>
    <row r="847" spans="1:10" ht="54">
      <c r="A847" s="16" t="s">
        <v>23849</v>
      </c>
      <c r="B847" s="59" t="str">
        <f t="shared" si="13"/>
        <v>CORPO DE BSCC 3,00 X 3,00 M - MOLDADO NO LOCAL - ALTURA DO ATERRO 0,00 A 1,00 M - AREIA E BRITA COMERCIAIS</v>
      </c>
      <c r="C847" s="16" t="s">
        <v>139</v>
      </c>
      <c r="D847" s="105">
        <v>4849.17</v>
      </c>
      <c r="J847" s="59" t="s">
        <v>23850</v>
      </c>
    </row>
    <row r="848" spans="1:10" ht="54">
      <c r="A848" s="16" t="s">
        <v>23851</v>
      </c>
      <c r="B848" s="59" t="str">
        <f t="shared" si="13"/>
        <v>CORPO DE BSCC 3,00 X 3,00 M - MOLDADO NO LOCAL - ALTURA DO ATERRO 0,00 A 1,00 M - AREIA EXTRAÍDA E BRITA PRODUZIDA</v>
      </c>
      <c r="C848" s="16" t="s">
        <v>139</v>
      </c>
      <c r="D848" s="105">
        <v>4484.6899999999996</v>
      </c>
      <c r="J848" s="59" t="s">
        <v>23852</v>
      </c>
    </row>
    <row r="849" spans="1:10" ht="54">
      <c r="A849" s="16" t="s">
        <v>23853</v>
      </c>
      <c r="B849" s="59" t="str">
        <f t="shared" si="13"/>
        <v>CORPO DE BSCC 3,00 X 3,00 M - MOLDADO NO LOCAL - ALTURA DO ATERRO 1,00 A 2,50 M - AREIA E BRITA COMERCIAIS</v>
      </c>
      <c r="C849" s="16" t="s">
        <v>139</v>
      </c>
      <c r="D849" s="105">
        <v>4783.29</v>
      </c>
      <c r="J849" s="59" t="s">
        <v>23854</v>
      </c>
    </row>
    <row r="850" spans="1:10" ht="54">
      <c r="A850" s="16" t="s">
        <v>23855</v>
      </c>
      <c r="B850" s="59" t="str">
        <f t="shared" si="13"/>
        <v>CORPO DE BSCC 3,00 X 3,00 M - MOLDADO NO LOCAL - ALTURA DO ATERRO 1,00 A 2,50 M - AREIA EXTRAÍDA E BRITA PRODUZIDA</v>
      </c>
      <c r="C850" s="16" t="s">
        <v>139</v>
      </c>
      <c r="D850" s="105">
        <v>4418.8100000000004</v>
      </c>
      <c r="J850" s="59" t="s">
        <v>23856</v>
      </c>
    </row>
    <row r="851" spans="1:10" ht="54">
      <c r="A851" s="16" t="s">
        <v>23857</v>
      </c>
      <c r="B851" s="59" t="str">
        <f t="shared" si="13"/>
        <v>CORPO DE BSCC 3,00 X 3,00 M - MOLDADO NO LOCAL - ALTURA DO ATERRO 10,00 A 12,50 M - AREIA E BRITA COMERCIAIS</v>
      </c>
      <c r="C851" s="16" t="s">
        <v>139</v>
      </c>
      <c r="D851" s="105">
        <v>7550.24</v>
      </c>
      <c r="J851" s="59" t="s">
        <v>23858</v>
      </c>
    </row>
    <row r="852" spans="1:10" ht="54">
      <c r="A852" s="16" t="s">
        <v>23859</v>
      </c>
      <c r="B852" s="59" t="str">
        <f t="shared" si="13"/>
        <v>CORPO DE BSCC 3,00 X 3,00 M - MOLDADO NO LOCAL - ALTURA DO ATERRO 10,00 A 12,50 M - AREIA EXTRAÍDA E BRITA PRODUZIDA</v>
      </c>
      <c r="C852" s="16" t="s">
        <v>139</v>
      </c>
      <c r="D852" s="105">
        <v>7038.78</v>
      </c>
      <c r="J852" s="59" t="s">
        <v>23860</v>
      </c>
    </row>
    <row r="853" spans="1:10" ht="54">
      <c r="A853" s="16" t="s">
        <v>23861</v>
      </c>
      <c r="B853" s="59" t="str">
        <f t="shared" si="13"/>
        <v>CORPO DE BSCC 3,00 X 3,00 M - MOLDADO NO LOCAL - ALTURA DO ATERRO 12,50 A 15,00 M - AREIA E BRITA COMERCIAIS</v>
      </c>
      <c r="C853" s="16" t="s">
        <v>139</v>
      </c>
      <c r="D853" s="105">
        <v>8133.09</v>
      </c>
      <c r="J853" s="59" t="s">
        <v>23862</v>
      </c>
    </row>
    <row r="854" spans="1:10" ht="54">
      <c r="A854" s="16" t="s">
        <v>23863</v>
      </c>
      <c r="B854" s="59" t="str">
        <f t="shared" si="13"/>
        <v>CORPO DE BSCC 3,00 X 3,00 M - MOLDADO NO LOCAL - ALTURA DO ATERRO 12,50 A 15,00 M - AREIA EXTRAÍDA E BRITA PRODUZIDA</v>
      </c>
      <c r="C854" s="16" t="s">
        <v>139</v>
      </c>
      <c r="D854" s="105">
        <v>7544.32</v>
      </c>
      <c r="J854" s="59" t="s">
        <v>23864</v>
      </c>
    </row>
    <row r="855" spans="1:10" ht="54">
      <c r="A855" s="16" t="s">
        <v>23865</v>
      </c>
      <c r="B855" s="59" t="str">
        <f t="shared" si="13"/>
        <v>CORPO DE BSCC 3,00 X 3,00 M - MOLDADO NO LOCAL - ALTURA DO ATERRO 2,50 A 5,00 M - AREIA E BRITA COMERCIAIS</v>
      </c>
      <c r="C855" s="16" t="s">
        <v>139</v>
      </c>
      <c r="D855" s="105">
        <v>5681.09</v>
      </c>
      <c r="J855" s="59" t="s">
        <v>23866</v>
      </c>
    </row>
    <row r="856" spans="1:10" ht="54">
      <c r="A856" s="16" t="s">
        <v>23867</v>
      </c>
      <c r="B856" s="59" t="str">
        <f t="shared" si="13"/>
        <v>CORPO DE BSCC 3,00 X 3,00 M - MOLDADO NO LOCAL - ALTURA DO ATERRO 2,50 A 5,00 M - AREIA EXTRAÍDA E BRITA PRODUZIDA</v>
      </c>
      <c r="C856" s="16" t="s">
        <v>139</v>
      </c>
      <c r="D856" s="105">
        <v>5240.26</v>
      </c>
      <c r="J856" s="59" t="s">
        <v>23868</v>
      </c>
    </row>
    <row r="857" spans="1:10" ht="54">
      <c r="A857" s="16" t="s">
        <v>23869</v>
      </c>
      <c r="B857" s="59" t="str">
        <f t="shared" si="13"/>
        <v>CORPO DE BSCC 3,00 X 3,00 M - MOLDADO NO LOCAL - ALTURA DO ATERRO 5,00 A 7,50 M - AREIA E BRITA COMERCIAIS</v>
      </c>
      <c r="C857" s="16" t="s">
        <v>139</v>
      </c>
      <c r="D857" s="105">
        <v>6362.11</v>
      </c>
      <c r="J857" s="59" t="s">
        <v>23870</v>
      </c>
    </row>
    <row r="858" spans="1:10" ht="54">
      <c r="A858" s="16" t="s">
        <v>23871</v>
      </c>
      <c r="B858" s="59" t="str">
        <f t="shared" si="13"/>
        <v>CORPO DE BSCC 3,00 X 3,00 M - MOLDADO NO LOCAL - ALTURA DO ATERRO 5,00 A 7,50 M - AREIA EXTRAÍDA E BRITA PRODUZIDA</v>
      </c>
      <c r="C858" s="16" t="s">
        <v>139</v>
      </c>
      <c r="D858" s="105">
        <v>5921.27</v>
      </c>
      <c r="J858" s="59" t="s">
        <v>23872</v>
      </c>
    </row>
    <row r="859" spans="1:10" ht="54">
      <c r="A859" s="16" t="s">
        <v>23873</v>
      </c>
      <c r="B859" s="59" t="str">
        <f t="shared" si="13"/>
        <v>CORPO DE BSCC 3,00 X 3,00 M - MOLDADO NO LOCAL - ALTURA DO ATERRO 7,50 A 10,00 M - AREIA E BRITA COMERCIAIS</v>
      </c>
      <c r="C859" s="16" t="s">
        <v>139</v>
      </c>
      <c r="D859" s="105">
        <v>6913.8</v>
      </c>
      <c r="J859" s="59" t="s">
        <v>23874</v>
      </c>
    </row>
    <row r="860" spans="1:10" ht="54">
      <c r="A860" s="16" t="s">
        <v>23875</v>
      </c>
      <c r="B860" s="59" t="str">
        <f t="shared" si="13"/>
        <v>CORPO DE BSCC 3,00 X 3,00 M - MOLDADO NO LOCAL - ALTURA DO ATERRO 7,50 A 10,00 M - AREIA EXTRAÍDA E BRITA PRODUZIDA</v>
      </c>
      <c r="C860" s="16" t="s">
        <v>139</v>
      </c>
      <c r="D860" s="105">
        <v>6402.34</v>
      </c>
      <c r="J860" s="59" t="s">
        <v>23876</v>
      </c>
    </row>
    <row r="861" spans="1:10" ht="54">
      <c r="A861" s="16" t="s">
        <v>23877</v>
      </c>
      <c r="B861" s="59" t="str">
        <f t="shared" si="13"/>
        <v>CORPO DE BTCC 1,50 X 1,50 M - MOLDADO NO LOCAL - ALTURA DO ATERRO 0,00 A 1,00 M - AREIA E BRITA COMERCIAIS</v>
      </c>
      <c r="C861" s="16" t="s">
        <v>139</v>
      </c>
      <c r="D861" s="105">
        <v>4585.72</v>
      </c>
      <c r="J861" s="59" t="s">
        <v>23878</v>
      </c>
    </row>
    <row r="862" spans="1:10" ht="54">
      <c r="A862" s="16" t="s">
        <v>23879</v>
      </c>
      <c r="B862" s="59" t="str">
        <f t="shared" si="13"/>
        <v>CORPO DE BTCC 1,50 X 1,50 M - MOLDADO NO LOCAL - ALTURA DO ATERRO 0,00 A 1,00 M - AREIA EXTRAÍDA E BRITA PRODUZIDA</v>
      </c>
      <c r="C862" s="16" t="s">
        <v>139</v>
      </c>
      <c r="D862" s="105">
        <v>4268.5200000000004</v>
      </c>
      <c r="J862" s="59" t="s">
        <v>23880</v>
      </c>
    </row>
    <row r="863" spans="1:10" ht="54">
      <c r="A863" s="16" t="s">
        <v>23881</v>
      </c>
      <c r="B863" s="59" t="str">
        <f t="shared" si="13"/>
        <v>CORPO DE BTCC 1,50 X 1,50 M - MOLDADO NO LOCAL - ALTURA DO ATERRO 1,00 A 2,50 M - AREIA E BRITA COMERCIAIS</v>
      </c>
      <c r="C863" s="16" t="s">
        <v>139</v>
      </c>
      <c r="D863" s="105">
        <v>4079.47</v>
      </c>
      <c r="J863" s="59" t="s">
        <v>23882</v>
      </c>
    </row>
    <row r="864" spans="1:10" ht="54">
      <c r="A864" s="16" t="s">
        <v>23883</v>
      </c>
      <c r="B864" s="59" t="str">
        <f t="shared" si="13"/>
        <v>CORPO DE BTCC 1,50 X 1,50 M - MOLDADO NO LOCAL - ALTURA DO ATERRO 1,00 A 2,50 M - AREIA EXTRAÍDA E BRITA PRODUZIDA</v>
      </c>
      <c r="C864" s="16" t="s">
        <v>139</v>
      </c>
      <c r="D864" s="105">
        <v>3762.27</v>
      </c>
      <c r="J864" s="59" t="s">
        <v>23884</v>
      </c>
    </row>
    <row r="865" spans="1:10" ht="54">
      <c r="A865" s="16" t="s">
        <v>23885</v>
      </c>
      <c r="B865" s="59" t="str">
        <f t="shared" si="13"/>
        <v>CORPO DE BTCC 1,50 X 1,50 M - MOLDADO NO LOCAL - ALTURA DO ATERRO 10,00 A 12,50 M - AREIA E BRITA COMERCIAIS</v>
      </c>
      <c r="C865" s="16" t="s">
        <v>139</v>
      </c>
      <c r="D865" s="105">
        <v>6157.87</v>
      </c>
      <c r="J865" s="59" t="s">
        <v>23886</v>
      </c>
    </row>
    <row r="866" spans="1:10" ht="54">
      <c r="A866" s="16" t="s">
        <v>23887</v>
      </c>
      <c r="B866" s="59" t="str">
        <f t="shared" si="13"/>
        <v>CORPO DE BTCC 1,50 X 1,50 M - MOLDADO NO LOCAL - ALTURA DO ATERRO 10,00 A 12,50 M - AREIA EXTRAÍDA E BRITA PRODUZIDA</v>
      </c>
      <c r="C866" s="16" t="s">
        <v>139</v>
      </c>
      <c r="D866" s="105">
        <v>5736.67</v>
      </c>
      <c r="J866" s="59" t="s">
        <v>23888</v>
      </c>
    </row>
    <row r="867" spans="1:10" ht="54">
      <c r="A867" s="16" t="s">
        <v>23889</v>
      </c>
      <c r="B867" s="59" t="str">
        <f t="shared" si="13"/>
        <v>CORPO DE BTCC 1,50 X 1,50 M - MOLDADO NO LOCAL - ALTURA DO ATERRO 12,50 A 15,00 M - AREIA E BRITA COMERCIAIS</v>
      </c>
      <c r="C867" s="16" t="s">
        <v>139</v>
      </c>
      <c r="D867" s="105">
        <v>6260.51</v>
      </c>
      <c r="J867" s="59" t="s">
        <v>23890</v>
      </c>
    </row>
    <row r="868" spans="1:10" ht="54">
      <c r="A868" s="16" t="s">
        <v>23891</v>
      </c>
      <c r="B868" s="59" t="str">
        <f t="shared" si="13"/>
        <v>CORPO DE BTCC 1,50 X 1,50 M - MOLDADO NO LOCAL - ALTURA DO ATERRO 12,50 A 15,00 M - AREIA EXTRAÍDA E BRITA PRODUZIDA</v>
      </c>
      <c r="C868" s="16" t="s">
        <v>139</v>
      </c>
      <c r="D868" s="105">
        <v>5839.31</v>
      </c>
      <c r="J868" s="59" t="s">
        <v>23892</v>
      </c>
    </row>
    <row r="869" spans="1:10" ht="54">
      <c r="A869" s="16" t="s">
        <v>23893</v>
      </c>
      <c r="B869" s="59" t="str">
        <f t="shared" si="13"/>
        <v>CORPO DE BTCC 1,50 X 1,50 M - MOLDADO NO LOCAL - ALTURA DO ATERRO 2,50 A 5,00 M - AREIA E BRITA COMERCIAIS</v>
      </c>
      <c r="C869" s="16" t="s">
        <v>139</v>
      </c>
      <c r="D869" s="105">
        <v>4493.24</v>
      </c>
      <c r="J869" s="59" t="s">
        <v>23894</v>
      </c>
    </row>
    <row r="870" spans="1:10" ht="54">
      <c r="A870" s="16" t="s">
        <v>23895</v>
      </c>
      <c r="B870" s="59" t="str">
        <f t="shared" si="13"/>
        <v>CORPO DE BTCC 1,50 X 1,50 M - MOLDADO NO LOCAL - ALTURA DO ATERRO 2,50 A 5,00 M - AREIA EXTRAÍDA E BRITA PRODUZIDA</v>
      </c>
      <c r="C870" s="16" t="s">
        <v>139</v>
      </c>
      <c r="D870" s="105">
        <v>4176.05</v>
      </c>
      <c r="J870" s="59" t="s">
        <v>23896</v>
      </c>
    </row>
    <row r="871" spans="1:10" ht="54">
      <c r="A871" s="16" t="s">
        <v>23897</v>
      </c>
      <c r="B871" s="59" t="str">
        <f t="shared" si="13"/>
        <v>CORPO DE BTCC 1,50 X 1,50 M - MOLDADO NO LOCAL - ALTURA DO ATERRO 5,00 A 7,50 M - AREIA E BRITA COMERCIAIS</v>
      </c>
      <c r="C871" s="16" t="s">
        <v>139</v>
      </c>
      <c r="D871" s="105">
        <v>4846.6400000000003</v>
      </c>
      <c r="J871" s="59" t="s">
        <v>23898</v>
      </c>
    </row>
    <row r="872" spans="1:10" ht="54">
      <c r="A872" s="16" t="s">
        <v>23899</v>
      </c>
      <c r="B872" s="59" t="str">
        <f t="shared" si="13"/>
        <v>CORPO DE BTCC 1,50 X 1,50 M - MOLDADO NO LOCAL - ALTURA DO ATERRO 5,00 A 7,50 M - AREIA EXTRAÍDA E BRITA PRODUZIDA</v>
      </c>
      <c r="C872" s="16" t="s">
        <v>139</v>
      </c>
      <c r="D872" s="105">
        <v>4529.45</v>
      </c>
      <c r="J872" s="59" t="s">
        <v>23900</v>
      </c>
    </row>
    <row r="873" spans="1:10" ht="54">
      <c r="A873" s="16" t="s">
        <v>23901</v>
      </c>
      <c r="B873" s="59" t="str">
        <f t="shared" si="13"/>
        <v>CORPO DE BTCC 1,50 X 1,50 M - MOLDADO NO LOCAL - ALTURA DO ATERRO 7,50 A 10,00 M - AREIA E BRITA COMERCIAIS</v>
      </c>
      <c r="C873" s="16" t="s">
        <v>139</v>
      </c>
      <c r="D873" s="105">
        <v>5380.86</v>
      </c>
      <c r="J873" s="59" t="s">
        <v>23902</v>
      </c>
    </row>
    <row r="874" spans="1:10" ht="54">
      <c r="A874" s="16" t="s">
        <v>23903</v>
      </c>
      <c r="B874" s="59" t="str">
        <f t="shared" si="13"/>
        <v>CORPO DE BTCC 1,50 X 1,50 M - MOLDADO NO LOCAL - ALTURA DO ATERRO 7,50 A 10,00 M - AREIA EXTRAÍDA E BRITA PRODUZIDA</v>
      </c>
      <c r="C874" s="16" t="s">
        <v>139</v>
      </c>
      <c r="D874" s="105">
        <v>5063.66</v>
      </c>
      <c r="J874" s="59" t="s">
        <v>23904</v>
      </c>
    </row>
    <row r="875" spans="1:10" ht="54">
      <c r="A875" s="16" t="s">
        <v>23905</v>
      </c>
      <c r="B875" s="59" t="str">
        <f t="shared" si="13"/>
        <v>CORPO DE BTCC 2,00 X 2,00 M - MOLDADO NO LOCAL - ALTURA DO ATERRO 0,00 A 1,00 M - AREIA E BRITA COMERCIAIS</v>
      </c>
      <c r="C875" s="16" t="s">
        <v>139</v>
      </c>
      <c r="D875" s="105">
        <v>6635.83</v>
      </c>
      <c r="J875" s="59" t="s">
        <v>23906</v>
      </c>
    </row>
    <row r="876" spans="1:10" ht="54">
      <c r="A876" s="16" t="s">
        <v>23907</v>
      </c>
      <c r="B876" s="59" t="str">
        <f t="shared" si="13"/>
        <v>CORPO DE BTCC 2,00 X 2,00 M - MOLDADO NO LOCAL - ALTURA DO ATERRO 0,00 A 1,00 M - AREIA EXTRAÍDA E BRITA PRODUZIDA</v>
      </c>
      <c r="C876" s="16" t="s">
        <v>139</v>
      </c>
      <c r="D876" s="105">
        <v>6226.47</v>
      </c>
      <c r="J876" s="59" t="s">
        <v>23908</v>
      </c>
    </row>
    <row r="877" spans="1:10" ht="54">
      <c r="A877" s="16" t="s">
        <v>23909</v>
      </c>
      <c r="B877" s="59" t="str">
        <f t="shared" si="13"/>
        <v>CORPO DE BTCC 2,00 X 2,00 M - MOLDADO NO LOCAL - ALTURA DO ATERRO 1,00 A 2,50 M - AREIA E BRITA COMERCIAIS</v>
      </c>
      <c r="C877" s="16" t="s">
        <v>139</v>
      </c>
      <c r="D877" s="105">
        <v>5982.56</v>
      </c>
      <c r="J877" s="59" t="s">
        <v>23910</v>
      </c>
    </row>
    <row r="878" spans="1:10" ht="54">
      <c r="A878" s="16" t="s">
        <v>23911</v>
      </c>
      <c r="B878" s="59" t="str">
        <f t="shared" si="13"/>
        <v>CORPO DE BTCC 2,00 X 2,00 M - MOLDADO NO LOCAL - ALTURA DO ATERRO 1,00 A 2,50 M - AREIA EXTRAÍDA E BRITA PRODUZIDA</v>
      </c>
      <c r="C878" s="16" t="s">
        <v>139</v>
      </c>
      <c r="D878" s="105">
        <v>5573.2</v>
      </c>
      <c r="J878" s="59" t="s">
        <v>23912</v>
      </c>
    </row>
    <row r="879" spans="1:10" ht="54">
      <c r="A879" s="16" t="s">
        <v>23913</v>
      </c>
      <c r="B879" s="59" t="str">
        <f t="shared" si="13"/>
        <v>CORPO DE BTCC 2,00 X 2,00 M - MOLDADO NO LOCAL - ALTURA DO ATERRO 10,00 A 12,50 M - AREIA E BRITA COMERCIAIS</v>
      </c>
      <c r="C879" s="16" t="s">
        <v>139</v>
      </c>
      <c r="D879" s="105">
        <v>9019.61</v>
      </c>
      <c r="J879" s="59" t="s">
        <v>23914</v>
      </c>
    </row>
    <row r="880" spans="1:10" ht="54">
      <c r="A880" s="16" t="s">
        <v>23915</v>
      </c>
      <c r="B880" s="59" t="str">
        <f t="shared" si="13"/>
        <v>CORPO DE BTCC 2,00 X 2,00 M - MOLDADO NO LOCAL - ALTURA DO ATERRO 10,00 A 12,50 M - AREIA EXTRAÍDA E BRITA PRODUZIDA</v>
      </c>
      <c r="C880" s="16" t="s">
        <v>139</v>
      </c>
      <c r="D880" s="105">
        <v>8367.86</v>
      </c>
      <c r="J880" s="59" t="s">
        <v>23916</v>
      </c>
    </row>
    <row r="881" spans="1:10" ht="54">
      <c r="A881" s="16" t="s">
        <v>23917</v>
      </c>
      <c r="B881" s="59" t="str">
        <f t="shared" si="13"/>
        <v>CORPO DE BTCC 2,00 X 2,00 M - MOLDADO NO LOCAL - ALTURA DO ATERRO 12,50 A 15,00 M - AREIA E BRITA COMERCIAIS</v>
      </c>
      <c r="C881" s="16" t="s">
        <v>139</v>
      </c>
      <c r="D881" s="105">
        <v>9659.33</v>
      </c>
      <c r="J881" s="59" t="s">
        <v>23918</v>
      </c>
    </row>
    <row r="882" spans="1:10" ht="54">
      <c r="A882" s="16" t="s">
        <v>23919</v>
      </c>
      <c r="B882" s="59" t="str">
        <f t="shared" si="13"/>
        <v>CORPO DE BTCC 2,00 X 2,00 M - MOLDADO NO LOCAL - ALTURA DO ATERRO 12,50 A 15,00 M - AREIA EXTRAÍDA E BRITA PRODUZIDA</v>
      </c>
      <c r="C882" s="16" t="s">
        <v>139</v>
      </c>
      <c r="D882" s="105">
        <v>9007.59</v>
      </c>
      <c r="J882" s="59" t="s">
        <v>23920</v>
      </c>
    </row>
    <row r="883" spans="1:10" ht="54">
      <c r="A883" s="16" t="s">
        <v>23921</v>
      </c>
      <c r="B883" s="59" t="str">
        <f t="shared" si="13"/>
        <v>CORPO DE BTCC 2,00 X 2,00 M - MOLDADO NO LOCAL - ALTURA DO ATERRO 2,50 A 5,00 M - AREIA E BRITA COMERCIAIS</v>
      </c>
      <c r="C883" s="16" t="s">
        <v>139</v>
      </c>
      <c r="D883" s="105">
        <v>6856.34</v>
      </c>
      <c r="J883" s="59" t="s">
        <v>23922</v>
      </c>
    </row>
    <row r="884" spans="1:10" ht="54">
      <c r="A884" s="16" t="s">
        <v>23923</v>
      </c>
      <c r="B884" s="59" t="str">
        <f t="shared" si="13"/>
        <v>CORPO DE BTCC 2,00 X 2,00 M - MOLDADO NO LOCAL - ALTURA DO ATERRO 2,50 A 5,00 M - AREIA EXTRAÍDA E BRITA PRODUZIDA</v>
      </c>
      <c r="C884" s="16" t="s">
        <v>139</v>
      </c>
      <c r="D884" s="105">
        <v>6446.98</v>
      </c>
      <c r="J884" s="59" t="s">
        <v>23924</v>
      </c>
    </row>
    <row r="885" spans="1:10" ht="54">
      <c r="A885" s="16" t="s">
        <v>23925</v>
      </c>
      <c r="B885" s="59" t="str">
        <f t="shared" si="13"/>
        <v>CORPO DE BTCC 2,00 X 2,00 M - MOLDADO NO LOCAL - ALTURA DO ATERRO 5,00 A 7,50 M - AREIA E BRITA COMERCIAIS</v>
      </c>
      <c r="C885" s="16" t="s">
        <v>139</v>
      </c>
      <c r="D885" s="105">
        <v>7438.55</v>
      </c>
      <c r="J885" s="59" t="s">
        <v>23926</v>
      </c>
    </row>
    <row r="886" spans="1:10" ht="54">
      <c r="A886" s="16" t="s">
        <v>23927</v>
      </c>
      <c r="B886" s="59" t="str">
        <f t="shared" si="13"/>
        <v>CORPO DE BTCC 2,00 X 2,00 M - MOLDADO NO LOCAL - ALTURA DO ATERRO 5,00 A 7,50 M - AREIA EXTRAÍDA E BRITA PRODUZIDA</v>
      </c>
      <c r="C886" s="16" t="s">
        <v>139</v>
      </c>
      <c r="D886" s="105">
        <v>6901.32</v>
      </c>
      <c r="J886" s="59" t="s">
        <v>23928</v>
      </c>
    </row>
    <row r="887" spans="1:10" ht="54">
      <c r="A887" s="16" t="s">
        <v>23929</v>
      </c>
      <c r="B887" s="59" t="str">
        <f t="shared" si="13"/>
        <v>CORPO DE BTCC 2,00 X 2,00 M - MOLDADO NO LOCAL - ALTURA DO ATERRO 7,50 A 10,00 M - AREIA E BRITA COMERCIAIS</v>
      </c>
      <c r="C887" s="16" t="s">
        <v>139</v>
      </c>
      <c r="D887" s="105">
        <v>8426.82</v>
      </c>
      <c r="J887" s="59" t="s">
        <v>23930</v>
      </c>
    </row>
    <row r="888" spans="1:10" ht="54">
      <c r="A888" s="16" t="s">
        <v>23931</v>
      </c>
      <c r="B888" s="59" t="str">
        <f t="shared" si="13"/>
        <v>CORPO DE BTCC 2,00 X 2,00 M - MOLDADO NO LOCAL - ALTURA DO ATERRO 7,50 A 10,00 M - AREIA EXTRAÍDA E BRITA PRODUZIDA</v>
      </c>
      <c r="C888" s="16" t="s">
        <v>139</v>
      </c>
      <c r="D888" s="105">
        <v>7889.58</v>
      </c>
      <c r="J888" s="59" t="s">
        <v>23932</v>
      </c>
    </row>
    <row r="889" spans="1:10" ht="54">
      <c r="A889" s="16" t="s">
        <v>23933</v>
      </c>
      <c r="B889" s="59" t="str">
        <f t="shared" si="13"/>
        <v>CORPO DE BTCC 2,50 X 2,50 M - MOLDADO NO LOCAL - ALTURA DO ATERRO 0,00 A 1,00 M - AREIA E BRITA COMERCIAIS</v>
      </c>
      <c r="C889" s="16" t="s">
        <v>139</v>
      </c>
      <c r="D889" s="105">
        <v>8791.15</v>
      </c>
      <c r="J889" s="59" t="s">
        <v>23934</v>
      </c>
    </row>
    <row r="890" spans="1:10" ht="54">
      <c r="A890" s="16" t="s">
        <v>23935</v>
      </c>
      <c r="B890" s="59" t="str">
        <f t="shared" si="13"/>
        <v>CORPO DE BTCC 2,50 X 2,50 M - MOLDADO NO LOCAL - ALTURA DO ATERRO 0,00 A 1,00 M - AREIA EXTRAÍDA E BRITA PRODUZIDA</v>
      </c>
      <c r="C890" s="16" t="s">
        <v>139</v>
      </c>
      <c r="D890" s="105">
        <v>8271.4599999999991</v>
      </c>
      <c r="J890" s="59" t="s">
        <v>23936</v>
      </c>
    </row>
    <row r="891" spans="1:10" ht="54">
      <c r="A891" s="16" t="s">
        <v>23937</v>
      </c>
      <c r="B891" s="59" t="str">
        <f t="shared" si="13"/>
        <v>CORPO DE BTCC 2,50 X 2,50 M - MOLDADO NO LOCAL - ALTURA DO ATERRO 1,00 A 2,50 M - AREIA E BRITA COMERCIAIS</v>
      </c>
      <c r="C891" s="16" t="s">
        <v>139</v>
      </c>
      <c r="D891" s="105">
        <v>7798.89</v>
      </c>
      <c r="J891" s="59" t="s">
        <v>23938</v>
      </c>
    </row>
    <row r="892" spans="1:10" ht="54">
      <c r="A892" s="16" t="s">
        <v>23939</v>
      </c>
      <c r="B892" s="59" t="str">
        <f t="shared" si="13"/>
        <v>CORPO DE BTCC 2,50 X 2,50 M - MOLDADO NO LOCAL - ALTURA DO ATERRO 1,00 A 2,50 M - AREIA EXTRAÍDA E BRITA PRODUZIDA</v>
      </c>
      <c r="C892" s="16" t="s">
        <v>139</v>
      </c>
      <c r="D892" s="105">
        <v>7279.2</v>
      </c>
      <c r="J892" s="59" t="s">
        <v>23940</v>
      </c>
    </row>
    <row r="893" spans="1:10" ht="54">
      <c r="A893" s="16" t="s">
        <v>23941</v>
      </c>
      <c r="B893" s="59" t="str">
        <f t="shared" si="13"/>
        <v>CORPO DE BTCC 2,50 X 2,50 M - MOLDADO NO LOCAL - ALTURA DO ATERRO 10,00 A 12,50 M - AREIA E BRITA COMERCIAIS</v>
      </c>
      <c r="C893" s="16" t="s">
        <v>139</v>
      </c>
      <c r="D893" s="105">
        <v>12004.94</v>
      </c>
      <c r="J893" s="59" t="s">
        <v>23942</v>
      </c>
    </row>
    <row r="894" spans="1:10" ht="54">
      <c r="A894" s="16" t="s">
        <v>23943</v>
      </c>
      <c r="B894" s="59" t="str">
        <f t="shared" si="13"/>
        <v>CORPO DE BTCC 2,50 X 2,50 M - MOLDADO NO LOCAL - ALTURA DO ATERRO 10,00 A 12,50 M - AREIA EXTRAÍDA E BRITA PRODUZIDA</v>
      </c>
      <c r="C894" s="16" t="s">
        <v>139</v>
      </c>
      <c r="D894" s="105">
        <v>11212.3</v>
      </c>
      <c r="J894" s="59" t="s">
        <v>23944</v>
      </c>
    </row>
    <row r="895" spans="1:10" ht="54">
      <c r="A895" s="16" t="s">
        <v>23945</v>
      </c>
      <c r="B895" s="59" t="str">
        <f t="shared" si="13"/>
        <v>CORPO DE BTCC 2,50 X 2,50 M - MOLDADO NO LOCAL - ALTURA DO ATERRO 12,50 A 15,00 M - AREIA E BRITA COMERCIAIS</v>
      </c>
      <c r="C895" s="16" t="s">
        <v>139</v>
      </c>
      <c r="D895" s="105">
        <v>13020.66</v>
      </c>
      <c r="J895" s="59" t="s">
        <v>23946</v>
      </c>
    </row>
    <row r="896" spans="1:10" ht="54">
      <c r="A896" s="16" t="s">
        <v>23947</v>
      </c>
      <c r="B896" s="59" t="str">
        <f t="shared" si="13"/>
        <v>CORPO DE BTCC 2,50 X 2,50 M - MOLDADO NO LOCAL - ALTURA DO ATERRO 12,50 A 15,00 M - AREIA EXTRAÍDA E BRITA PRODUZIDA</v>
      </c>
      <c r="C896" s="16" t="s">
        <v>139</v>
      </c>
      <c r="D896" s="105">
        <v>12228.02</v>
      </c>
      <c r="J896" s="59" t="s">
        <v>23948</v>
      </c>
    </row>
    <row r="897" spans="1:10" ht="54">
      <c r="A897" s="16" t="s">
        <v>23949</v>
      </c>
      <c r="B897" s="59" t="str">
        <f t="shared" si="13"/>
        <v>CORPO DE BTCC 2,50 X 2,50 M - MOLDADO NO LOCAL - ALTURA DO ATERRO 2,50 A 5,00 M - AREIA E BRITA COMERCIAIS</v>
      </c>
      <c r="C897" s="16" t="s">
        <v>139</v>
      </c>
      <c r="D897" s="105">
        <v>8849.7199999999993</v>
      </c>
      <c r="J897" s="59" t="s">
        <v>23950</v>
      </c>
    </row>
    <row r="898" spans="1:10" ht="54">
      <c r="A898" s="16" t="s">
        <v>23951</v>
      </c>
      <c r="B898" s="59" t="str">
        <f t="shared" si="13"/>
        <v>CORPO DE BTCC 2,50 X 2,50 M - MOLDADO NO LOCAL - ALTURA DO ATERRO 2,50 A 5,00 M - AREIA EXTRAÍDA E BRITA PRODUZIDA</v>
      </c>
      <c r="C898" s="16" t="s">
        <v>139</v>
      </c>
      <c r="D898" s="105">
        <v>8195.4599999999991</v>
      </c>
      <c r="J898" s="59" t="s">
        <v>23952</v>
      </c>
    </row>
    <row r="899" spans="1:10" ht="54">
      <c r="A899" s="16" t="s">
        <v>23953</v>
      </c>
      <c r="B899" s="59" t="str">
        <f t="shared" ref="B899:B962" si="14">UPPER(J899)</f>
        <v>CORPO DE BTCC 2,50 X 2,50 M - MOLDADO NO LOCAL - ALTURA DO ATERRO 5,00 A 7,50 M - AREIA E BRITA COMERCIAIS</v>
      </c>
      <c r="C899" s="16" t="s">
        <v>139</v>
      </c>
      <c r="D899" s="105">
        <v>10159.9</v>
      </c>
      <c r="J899" s="59" t="s">
        <v>23954</v>
      </c>
    </row>
    <row r="900" spans="1:10" ht="54">
      <c r="A900" s="16" t="s">
        <v>23955</v>
      </c>
      <c r="B900" s="59" t="str">
        <f t="shared" si="14"/>
        <v>CORPO DE BTCC 2,50 X 2,50 M - MOLDADO NO LOCAL - ALTURA DO ATERRO 5,00 A 7,50 M - AREIA EXTRAÍDA E BRITA PRODUZIDA</v>
      </c>
      <c r="C900" s="16" t="s">
        <v>139</v>
      </c>
      <c r="D900" s="105">
        <v>9505.64</v>
      </c>
      <c r="J900" s="59" t="s">
        <v>23956</v>
      </c>
    </row>
    <row r="901" spans="1:10" ht="54">
      <c r="A901" s="16" t="s">
        <v>23957</v>
      </c>
      <c r="B901" s="59" t="str">
        <f t="shared" si="14"/>
        <v>CORPO DE BTCC 2,50 X 2,50 M - MOLDADO NO LOCAL - ALTURA DO ATERRO 7,50 A 10,00 M - AREIA E BRITA COMERCIAIS</v>
      </c>
      <c r="C901" s="16" t="s">
        <v>139</v>
      </c>
      <c r="D901" s="105">
        <v>11160.82</v>
      </c>
      <c r="J901" s="59" t="s">
        <v>23958</v>
      </c>
    </row>
    <row r="902" spans="1:10" ht="54">
      <c r="A902" s="16" t="s">
        <v>23959</v>
      </c>
      <c r="B902" s="59" t="str">
        <f t="shared" si="14"/>
        <v>CORPO DE BTCC 2,50 X 2,50 M - MOLDADO NO LOCAL - ALTURA DO ATERRO 7,50 A 10,00 M - AREIA EXTRAÍDA E BRITA PRODUZIDA</v>
      </c>
      <c r="C902" s="16" t="s">
        <v>139</v>
      </c>
      <c r="D902" s="105">
        <v>10368.18</v>
      </c>
      <c r="J902" s="59" t="s">
        <v>23960</v>
      </c>
    </row>
    <row r="903" spans="1:10" ht="54">
      <c r="A903" s="16" t="s">
        <v>23961</v>
      </c>
      <c r="B903" s="59" t="str">
        <f t="shared" si="14"/>
        <v>CORPO DE BTCC 3,00 X 3,00 M - MOLDADO NO LOCAL - ALTURA DO ATERRO 0,00 A 1,00 M - AREIA E BRITA COMERCIAIS</v>
      </c>
      <c r="C903" s="16" t="s">
        <v>139</v>
      </c>
      <c r="D903" s="105">
        <v>10948.62</v>
      </c>
      <c r="J903" s="59" t="s">
        <v>23962</v>
      </c>
    </row>
    <row r="904" spans="1:10" ht="54">
      <c r="A904" s="16" t="s">
        <v>23963</v>
      </c>
      <c r="B904" s="59" t="str">
        <f t="shared" si="14"/>
        <v>CORPO DE BTCC 3,00 X 3,00 M - MOLDADO NO LOCAL - ALTURA DO ATERRO 0,00 A 1,00 M - AREIA EXTRAÍDA E BRITA PRODUZIDA</v>
      </c>
      <c r="C904" s="16" t="s">
        <v>139</v>
      </c>
      <c r="D904" s="105">
        <v>10178.33</v>
      </c>
      <c r="J904" s="59" t="s">
        <v>23964</v>
      </c>
    </row>
    <row r="905" spans="1:10" ht="54">
      <c r="A905" s="16" t="s">
        <v>23965</v>
      </c>
      <c r="B905" s="59" t="str">
        <f t="shared" si="14"/>
        <v>CORPO DE BTCC 3,00 X 3,00 M - MOLDADO NO LOCAL - ALTURA DO ATERRO 1,00 A 2,50 M - AREIA EXTRAÍDA E BRITA PRODUZIDA</v>
      </c>
      <c r="C905" s="16" t="s">
        <v>139</v>
      </c>
      <c r="D905" s="105">
        <v>9476.39</v>
      </c>
      <c r="J905" s="59" t="s">
        <v>23966</v>
      </c>
    </row>
    <row r="906" spans="1:10" ht="54">
      <c r="A906" s="16" t="s">
        <v>23967</v>
      </c>
      <c r="B906" s="59" t="str">
        <f t="shared" si="14"/>
        <v>CORPO DE BTCC 3,00 X 3,00 M - MOLDADO NO LOCAL - ALTURA DO ATERRO 1,00 A 2,50 MM - AREIA E BRITA COMERCIAIS</v>
      </c>
      <c r="C906" s="16" t="s">
        <v>139</v>
      </c>
      <c r="D906" s="105">
        <v>10246.68</v>
      </c>
      <c r="J906" s="59" t="s">
        <v>23968</v>
      </c>
    </row>
    <row r="907" spans="1:10" ht="54">
      <c r="A907" s="16" t="s">
        <v>23969</v>
      </c>
      <c r="B907" s="59" t="str">
        <f t="shared" si="14"/>
        <v>CORPO DE BTCC 3,00 X 3,00 M - MOLDADO NO LOCAL - ALTURA DO ATERRO 10,00 A 12,50 M - AREIA E BRITA COMERCIAIS</v>
      </c>
      <c r="C907" s="16" t="s">
        <v>139</v>
      </c>
      <c r="D907" s="105">
        <v>16056.16</v>
      </c>
      <c r="J907" s="59" t="s">
        <v>23970</v>
      </c>
    </row>
    <row r="908" spans="1:10" ht="54">
      <c r="A908" s="16" t="s">
        <v>23971</v>
      </c>
      <c r="B908" s="59" t="str">
        <f t="shared" si="14"/>
        <v>CORPO DE BTCC 3,00 X 3,00 M - MOLDADO NO LOCAL - ALTURA DO ATERRO 10,00 A 12,50 M - AREIA EXTRAÍDA E BRITA PRODUZIDA</v>
      </c>
      <c r="C908" s="16" t="s">
        <v>139</v>
      </c>
      <c r="D908" s="105">
        <v>14904.05</v>
      </c>
      <c r="J908" s="59" t="s">
        <v>23972</v>
      </c>
    </row>
    <row r="909" spans="1:10" ht="54">
      <c r="A909" s="16" t="s">
        <v>23973</v>
      </c>
      <c r="B909" s="59" t="str">
        <f t="shared" si="14"/>
        <v>CORPO DE BTCC 3,00 X 3,00 M - MOLDADO NO LOCAL - ALTURA DO ATERRO 12,50 A 15,00 M - AREIA E BRITA COMERCIAIS</v>
      </c>
      <c r="C909" s="16" t="s">
        <v>139</v>
      </c>
      <c r="D909" s="105">
        <v>17431.73</v>
      </c>
      <c r="J909" s="59" t="s">
        <v>23974</v>
      </c>
    </row>
    <row r="910" spans="1:10" ht="54">
      <c r="A910" s="16" t="s">
        <v>23975</v>
      </c>
      <c r="B910" s="59" t="str">
        <f t="shared" si="14"/>
        <v>CORPO DE BTCC 3,00 X 3,00 M - MOLDADO NO LOCAL - ALTURA DO ATERRO 12,50 A 15,00 M - AREIA EXTRAÍDA E BRITA PRODUZIDA</v>
      </c>
      <c r="C910" s="16" t="s">
        <v>139</v>
      </c>
      <c r="D910" s="105">
        <v>16279.62</v>
      </c>
      <c r="J910" s="59" t="s">
        <v>23976</v>
      </c>
    </row>
    <row r="911" spans="1:10" ht="54">
      <c r="A911" s="16" t="s">
        <v>23977</v>
      </c>
      <c r="B911" s="59" t="str">
        <f t="shared" si="14"/>
        <v>CORPO DE BTCC 3,00 X 3,00 M - MOLDADO NO LOCAL - ALTURA DO ATERRO 2,50 A 5,00 M - AREIA E BRITA COMERCIAIS</v>
      </c>
      <c r="C911" s="16" t="s">
        <v>139</v>
      </c>
      <c r="D911" s="105">
        <v>11694.78</v>
      </c>
      <c r="J911" s="59" t="s">
        <v>23978</v>
      </c>
    </row>
    <row r="912" spans="1:10" ht="54">
      <c r="A912" s="16" t="s">
        <v>23979</v>
      </c>
      <c r="B912" s="59" t="str">
        <f t="shared" si="14"/>
        <v>CORPO DE BTCC 3,00 X 3,00 M - MOLDADO NO LOCAL - ALTURA DO ATERRO 2,50 A 5,00 M - AREIA EXTRAÍDA E BRITA PRODUZIDA</v>
      </c>
      <c r="C912" s="16" t="s">
        <v>139</v>
      </c>
      <c r="D912" s="105">
        <v>10762.23</v>
      </c>
      <c r="J912" s="59" t="s">
        <v>23980</v>
      </c>
    </row>
    <row r="913" spans="1:10" ht="54">
      <c r="A913" s="16" t="s">
        <v>23981</v>
      </c>
      <c r="B913" s="59" t="str">
        <f t="shared" si="14"/>
        <v>CORPO DE BTCC 3,00 X 3,00 M - MOLDADO NO LOCAL - ALTURA DO ATERRO 5,00 A 7,50 M - AREIA E BRITA COMERCIAIS</v>
      </c>
      <c r="C913" s="16" t="s">
        <v>139</v>
      </c>
      <c r="D913" s="105">
        <v>13519.61</v>
      </c>
      <c r="J913" s="59" t="s">
        <v>23982</v>
      </c>
    </row>
    <row r="914" spans="1:10" ht="54">
      <c r="A914" s="16" t="s">
        <v>23983</v>
      </c>
      <c r="B914" s="59" t="str">
        <f t="shared" si="14"/>
        <v>CORPO DE BTCC 3,00 X 3,00 M - MOLDADO NO LOCAL - ALTURA DO ATERRO 5,00 A 7,50 M - AREIA EXTRAÍDA E BRITA PRODUZIDA</v>
      </c>
      <c r="C914" s="16" t="s">
        <v>139</v>
      </c>
      <c r="D914" s="105">
        <v>12587.06</v>
      </c>
      <c r="J914" s="59" t="s">
        <v>23984</v>
      </c>
    </row>
    <row r="915" spans="1:10" ht="54">
      <c r="A915" s="16" t="s">
        <v>23985</v>
      </c>
      <c r="B915" s="59" t="str">
        <f t="shared" si="14"/>
        <v>CORPO DE BTCC 3,00 X 3,00 M - MOLDADO NO LOCAL - ALTURA DO ATERRO 7,50 A 10,00 M - AREIA E BRITA COMERCIAIS</v>
      </c>
      <c r="C915" s="16" t="s">
        <v>139</v>
      </c>
      <c r="D915" s="105">
        <v>14742.94</v>
      </c>
      <c r="J915" s="59" t="s">
        <v>23986</v>
      </c>
    </row>
    <row r="916" spans="1:10" ht="54">
      <c r="A916" s="16" t="s">
        <v>23987</v>
      </c>
      <c r="B916" s="59" t="str">
        <f t="shared" si="14"/>
        <v>CORPO DE BTCC 3,00 X 3,00 M - MOLDADO NO LOCAL - ALTURA DO ATERRO 7,50 A 10,00 M - AREIA EXTRAÍDA E BRITA PRODUZIDA</v>
      </c>
      <c r="C916" s="16" t="s">
        <v>139</v>
      </c>
      <c r="D916" s="105">
        <v>13590.83</v>
      </c>
      <c r="J916" s="59" t="s">
        <v>23988</v>
      </c>
    </row>
    <row r="917" spans="1:10" ht="40.5">
      <c r="A917" s="16" t="s">
        <v>23989</v>
      </c>
      <c r="B917" s="59" t="str">
        <f t="shared" si="14"/>
        <v>BOCA DE BDTC D = 0,80 M - ESCONSIDADE 0° - AREIA E BRITA COMERCIAIS - ALAS RETAS</v>
      </c>
      <c r="C917" s="16" t="s">
        <v>20028</v>
      </c>
      <c r="D917" s="105">
        <v>1117.32</v>
      </c>
      <c r="J917" s="59" t="s">
        <v>23990</v>
      </c>
    </row>
    <row r="918" spans="1:10" ht="40.5">
      <c r="A918" s="16" t="s">
        <v>23991</v>
      </c>
      <c r="B918" s="59" t="str">
        <f t="shared" si="14"/>
        <v>BOCA DE BDTC D = 0,80 M - ESCONSIDADE 0° - AREIA EXTRAÍDA E BRITA PRODUZIDA - ALAS RETAS</v>
      </c>
      <c r="C918" s="16" t="s">
        <v>20028</v>
      </c>
      <c r="D918" s="105">
        <v>930.42</v>
      </c>
      <c r="J918" s="59" t="s">
        <v>23992</v>
      </c>
    </row>
    <row r="919" spans="1:10" ht="40.5">
      <c r="A919" s="16" t="s">
        <v>23993</v>
      </c>
      <c r="B919" s="59" t="str">
        <f t="shared" si="14"/>
        <v>BOCA DE BDTC D = 0,80 M - ESCONSIDADE 10° - AREIA E BRITA COMERCIAIS - ALAS RETAS</v>
      </c>
      <c r="C919" s="16" t="s">
        <v>20028</v>
      </c>
      <c r="D919" s="105">
        <v>1123.6199999999999</v>
      </c>
      <c r="J919" s="59" t="s">
        <v>23994</v>
      </c>
    </row>
    <row r="920" spans="1:10" ht="40.5">
      <c r="A920" s="16" t="s">
        <v>23995</v>
      </c>
      <c r="B920" s="59" t="str">
        <f t="shared" si="14"/>
        <v>BOCA DE BDTC D = 0,80 M - ESCONSIDADE 10° - AREIA EXTRAÍDA E BRITA PRODUZIDA - ALAS RETAS</v>
      </c>
      <c r="C920" s="16" t="s">
        <v>20028</v>
      </c>
      <c r="D920" s="105">
        <v>936.35</v>
      </c>
      <c r="J920" s="59" t="s">
        <v>23996</v>
      </c>
    </row>
    <row r="921" spans="1:10" ht="40.5">
      <c r="A921" s="16" t="s">
        <v>23997</v>
      </c>
      <c r="B921" s="59" t="str">
        <f t="shared" si="14"/>
        <v>BOCA DE BDTC D = 0,80 M - ESCONSIDADE 15° - AREIA E BRITA COMERCIAIS - ALAS RETAS</v>
      </c>
      <c r="C921" s="16" t="s">
        <v>20028</v>
      </c>
      <c r="D921" s="105">
        <v>1131.57</v>
      </c>
      <c r="J921" s="59" t="s">
        <v>23998</v>
      </c>
    </row>
    <row r="922" spans="1:10" ht="40.5">
      <c r="A922" s="16" t="s">
        <v>23999</v>
      </c>
      <c r="B922" s="59" t="str">
        <f t="shared" si="14"/>
        <v>BOCA DE BDTC D = 0,80 M - ESCONSIDADE 15° - AREIA EXTRAÍDA E BRITA PRODUZIDA - ALAS RETAS</v>
      </c>
      <c r="C922" s="16" t="s">
        <v>20028</v>
      </c>
      <c r="D922" s="105">
        <v>943.92</v>
      </c>
      <c r="J922" s="59" t="s">
        <v>24000</v>
      </c>
    </row>
    <row r="923" spans="1:10" ht="40.5">
      <c r="A923" s="16" t="s">
        <v>24001</v>
      </c>
      <c r="B923" s="59" t="str">
        <f t="shared" si="14"/>
        <v>BOCA DE BDTC D = 0,80 M - ESCONSIDADE 20° - AREIA E BRITA COMERCIAIS - ALAS RETAS</v>
      </c>
      <c r="C923" s="16" t="s">
        <v>20028</v>
      </c>
      <c r="D923" s="105">
        <v>1144.3900000000001</v>
      </c>
      <c r="J923" s="59" t="s">
        <v>24002</v>
      </c>
    </row>
    <row r="924" spans="1:10" ht="40.5">
      <c r="A924" s="16" t="s">
        <v>24003</v>
      </c>
      <c r="B924" s="59" t="str">
        <f t="shared" si="14"/>
        <v>BOCA DE BDTC D = 0,80 M - ESCONSIDADE 20° - AREIA EXTRAÍDA E BRITA PRODUZIDA - ALAS RETAS</v>
      </c>
      <c r="C924" s="16" t="s">
        <v>20028</v>
      </c>
      <c r="D924" s="105">
        <v>956.07</v>
      </c>
      <c r="J924" s="59" t="s">
        <v>24004</v>
      </c>
    </row>
    <row r="925" spans="1:10" ht="40.5">
      <c r="A925" s="16" t="s">
        <v>24005</v>
      </c>
      <c r="B925" s="59" t="str">
        <f t="shared" si="14"/>
        <v>BOCA DE BDTC D = 0,80 M - ESCONSIDADE 25° - AREIA E BRITA COMERCIAIS - ALAS RETAS</v>
      </c>
      <c r="C925" s="16" t="s">
        <v>20028</v>
      </c>
      <c r="D925" s="105">
        <v>1161.19</v>
      </c>
      <c r="J925" s="59" t="s">
        <v>24006</v>
      </c>
    </row>
    <row r="926" spans="1:10" ht="40.5">
      <c r="A926" s="16" t="s">
        <v>24007</v>
      </c>
      <c r="B926" s="59" t="str">
        <f t="shared" si="14"/>
        <v>BOCA DE BDTC D = 0,80 M - ESCONSIDADE 25° - AREIA EXTRAÍDA E BRITA PRODUZIDA - ALAS RETAS</v>
      </c>
      <c r="C926" s="16" t="s">
        <v>20028</v>
      </c>
      <c r="D926" s="105">
        <v>972</v>
      </c>
      <c r="J926" s="59" t="s">
        <v>24008</v>
      </c>
    </row>
    <row r="927" spans="1:10" ht="40.5">
      <c r="A927" s="16" t="s">
        <v>24009</v>
      </c>
      <c r="B927" s="59" t="str">
        <f t="shared" si="14"/>
        <v>BOCA DE BDTC D = 0,80 M - ESCONSIDADE 30° - AREIA E BRITA COMERCIAIS - ALAS RETAS</v>
      </c>
      <c r="C927" s="16" t="s">
        <v>20028</v>
      </c>
      <c r="D927" s="105">
        <v>1183.27</v>
      </c>
      <c r="J927" s="59" t="s">
        <v>24010</v>
      </c>
    </row>
    <row r="928" spans="1:10" ht="40.5">
      <c r="A928" s="16" t="s">
        <v>24011</v>
      </c>
      <c r="B928" s="59" t="str">
        <f t="shared" si="14"/>
        <v>BOCA DE BDTC D = 0,80 M - ESCONSIDADE 30° - AREIA EXTRAÍDA E BRITA PRODUZIDA - ALAS RETAS</v>
      </c>
      <c r="C928" s="16" t="s">
        <v>20028</v>
      </c>
      <c r="D928" s="105">
        <v>993.13</v>
      </c>
      <c r="J928" s="59" t="s">
        <v>24012</v>
      </c>
    </row>
    <row r="929" spans="1:10" ht="40.5">
      <c r="A929" s="16" t="s">
        <v>24013</v>
      </c>
      <c r="B929" s="59" t="str">
        <f t="shared" si="14"/>
        <v>BOCA DE BDTC D = 0,80 M - ESCONSIDADE 35° - AREIA E BRITA COMERCIAIS - ALAS RETAS</v>
      </c>
      <c r="C929" s="16" t="s">
        <v>20028</v>
      </c>
      <c r="D929" s="105">
        <v>1213.18</v>
      </c>
      <c r="J929" s="59" t="s">
        <v>24014</v>
      </c>
    </row>
    <row r="930" spans="1:10" ht="40.5">
      <c r="A930" s="16" t="s">
        <v>24015</v>
      </c>
      <c r="B930" s="59" t="str">
        <f t="shared" si="14"/>
        <v>BOCA DE BDTC D = 0,80 M - ESCONSIDADE 35° - AREIA EXTRAÍDA E BRITA PRODUZIDA - ALAS RETAS</v>
      </c>
      <c r="C930" s="16" t="s">
        <v>20028</v>
      </c>
      <c r="D930" s="105">
        <v>1021.89</v>
      </c>
      <c r="J930" s="59" t="s">
        <v>24016</v>
      </c>
    </row>
    <row r="931" spans="1:10" ht="40.5">
      <c r="A931" s="16" t="s">
        <v>24017</v>
      </c>
      <c r="B931" s="59" t="str">
        <f t="shared" si="14"/>
        <v>BOCA DE BDTC D = 0,80 M - ESCONSIDADE 40° - AREIA E BRITA COMERCIAIS - ALAS RETAS</v>
      </c>
      <c r="C931" s="16" t="s">
        <v>20028</v>
      </c>
      <c r="D931" s="105">
        <v>1252.22</v>
      </c>
      <c r="J931" s="59" t="s">
        <v>24018</v>
      </c>
    </row>
    <row r="932" spans="1:10" ht="40.5">
      <c r="A932" s="16" t="s">
        <v>24019</v>
      </c>
      <c r="B932" s="59" t="str">
        <f t="shared" si="14"/>
        <v>BOCA DE BDTC D = 0,80 M - ESCONSIDADE 40° - AREIA EXTRAÍDA E BRITA PRODUZIDA - ALAS RETAS</v>
      </c>
      <c r="C932" s="16" t="s">
        <v>20028</v>
      </c>
      <c r="D932" s="105">
        <v>1059.69</v>
      </c>
      <c r="J932" s="59" t="s">
        <v>24020</v>
      </c>
    </row>
    <row r="933" spans="1:10" ht="40.5">
      <c r="A933" s="16" t="s">
        <v>24021</v>
      </c>
      <c r="B933" s="59" t="str">
        <f t="shared" si="14"/>
        <v>BOCA DE BDTC D = 0,80 M - ESCONSIDADE 45° - AREIA E BRITA COMERCIAIS - ALAS RETAS</v>
      </c>
      <c r="C933" s="16" t="s">
        <v>20028</v>
      </c>
      <c r="D933" s="105">
        <v>1305.68</v>
      </c>
      <c r="J933" s="59" t="s">
        <v>24022</v>
      </c>
    </row>
    <row r="934" spans="1:10" ht="40.5">
      <c r="A934" s="16" t="s">
        <v>24023</v>
      </c>
      <c r="B934" s="59" t="str">
        <f t="shared" si="14"/>
        <v>BOCA DE BDTC D = 0,80 M - ESCONSIDADE 45° - AREIA EXTRAÍDA E BRITA PRODUZIDA - ALAS RETAS</v>
      </c>
      <c r="C934" s="16" t="s">
        <v>20028</v>
      </c>
      <c r="D934" s="105">
        <v>1111.72</v>
      </c>
      <c r="J934" s="59" t="s">
        <v>24024</v>
      </c>
    </row>
    <row r="935" spans="1:10" ht="40.5">
      <c r="A935" s="16" t="s">
        <v>24025</v>
      </c>
      <c r="B935" s="59" t="str">
        <f t="shared" si="14"/>
        <v>BOCA DE BDTC D = 0,80 M - ESCONSIDADE 5° - AREIA E BRITA COMERCIAIS - ALAS RETAS</v>
      </c>
      <c r="C935" s="16" t="s">
        <v>20028</v>
      </c>
      <c r="D935" s="105">
        <v>1118.76</v>
      </c>
      <c r="J935" s="59" t="s">
        <v>24026</v>
      </c>
    </row>
    <row r="936" spans="1:10" ht="40.5">
      <c r="A936" s="16" t="s">
        <v>24027</v>
      </c>
      <c r="B936" s="59" t="str">
        <f t="shared" si="14"/>
        <v>BOCA DE BDTC D = 0,80 M - ESCONSIDADE 5° - AREIA EXTRAÍDA E BRITA PRODUZIDA - ALAS RETAS</v>
      </c>
      <c r="C936" s="16" t="s">
        <v>20028</v>
      </c>
      <c r="D936" s="105">
        <v>931.77</v>
      </c>
      <c r="J936" s="59" t="s">
        <v>24028</v>
      </c>
    </row>
    <row r="937" spans="1:10" ht="40.5">
      <c r="A937" s="16" t="s">
        <v>24029</v>
      </c>
      <c r="B937" s="59" t="str">
        <f t="shared" si="14"/>
        <v>BOCA DE BDTC D = 1,00 M - ESCONSIDADE 0° - AREIA E BRITA COMERCIAIS - ALAS ESCONSAS</v>
      </c>
      <c r="C937" s="16" t="s">
        <v>20028</v>
      </c>
      <c r="D937" s="105">
        <v>2890.72</v>
      </c>
      <c r="J937" s="59" t="s">
        <v>24030</v>
      </c>
    </row>
    <row r="938" spans="1:10" ht="40.5">
      <c r="A938" s="16" t="s">
        <v>24031</v>
      </c>
      <c r="B938" s="59" t="str">
        <f t="shared" si="14"/>
        <v>BOCA DE BDTC D = 1,00 M - ESCONSIDADE 0° - AREIA E BRITA COMERCIAIS - ALAS RETAS</v>
      </c>
      <c r="C938" s="16" t="s">
        <v>20028</v>
      </c>
      <c r="D938" s="105">
        <v>1662.86</v>
      </c>
      <c r="J938" s="59" t="s">
        <v>24032</v>
      </c>
    </row>
    <row r="939" spans="1:10" ht="40.5">
      <c r="A939" s="16" t="s">
        <v>24033</v>
      </c>
      <c r="B939" s="59" t="str">
        <f t="shared" si="14"/>
        <v>BOCA DE BDTC D = 1,00 M - ESCONSIDADE 0° - AREIA EXTRAÍDA E BRITA PRODUZIDA - ALAS ESCONSAS</v>
      </c>
      <c r="C939" s="16" t="s">
        <v>20028</v>
      </c>
      <c r="D939" s="105">
        <v>2403.1</v>
      </c>
      <c r="J939" s="59" t="s">
        <v>24034</v>
      </c>
    </row>
    <row r="940" spans="1:10" ht="40.5">
      <c r="A940" s="16" t="s">
        <v>24035</v>
      </c>
      <c r="B940" s="59" t="str">
        <f t="shared" si="14"/>
        <v>BOCA DE BDTC D = 1,00 M - ESCONSIDADE 0° - AREIA EXTRAÍDA E BRITA PRODUZIDA - ALAS RETAS</v>
      </c>
      <c r="C940" s="16" t="s">
        <v>20028</v>
      </c>
      <c r="D940" s="105">
        <v>1372.82</v>
      </c>
      <c r="J940" s="59" t="s">
        <v>24036</v>
      </c>
    </row>
    <row r="941" spans="1:10" ht="40.5">
      <c r="A941" s="16" t="s">
        <v>24037</v>
      </c>
      <c r="B941" s="59" t="str">
        <f t="shared" si="14"/>
        <v>BOCA DE BDTC D = 1,00 M - ESCONSIDADE 10° - AREIA E BRITA COMERCIAIS - ALAS RETAS</v>
      </c>
      <c r="C941" s="16" t="s">
        <v>20028</v>
      </c>
      <c r="D941" s="105">
        <v>1672.38</v>
      </c>
      <c r="J941" s="59" t="s">
        <v>24038</v>
      </c>
    </row>
    <row r="942" spans="1:10" ht="40.5">
      <c r="A942" s="16" t="s">
        <v>24039</v>
      </c>
      <c r="B942" s="59" t="str">
        <f t="shared" si="14"/>
        <v>BOCA DE BDTC D = 1,00 M - ESCONSIDADE 10° - AREIA EXTRAÍDA E BRITA PRODUZIDA - ALAS RETAS</v>
      </c>
      <c r="C942" s="16" t="s">
        <v>20028</v>
      </c>
      <c r="D942" s="105">
        <v>1381.67</v>
      </c>
      <c r="J942" s="59" t="s">
        <v>24040</v>
      </c>
    </row>
    <row r="943" spans="1:10" ht="40.5">
      <c r="A943" s="16" t="s">
        <v>24041</v>
      </c>
      <c r="B943" s="59" t="str">
        <f t="shared" si="14"/>
        <v>BOCA DE BDTC D = 1,00 M - ESCONSIDADE 15° - AREIA E BRITA COMERCIAIS - ALAS ESCONSAS</v>
      </c>
      <c r="C943" s="16" t="s">
        <v>20028</v>
      </c>
      <c r="D943" s="105">
        <v>3024.06</v>
      </c>
      <c r="J943" s="59" t="s">
        <v>24042</v>
      </c>
    </row>
    <row r="944" spans="1:10" ht="40.5">
      <c r="A944" s="16" t="s">
        <v>24043</v>
      </c>
      <c r="B944" s="59" t="str">
        <f t="shared" si="14"/>
        <v>BOCA DE BDTC D = 1,00 M - ESCONSIDADE 15° - AREIA E BRITA COMERCIAIS - ALAS RETAS</v>
      </c>
      <c r="C944" s="16" t="s">
        <v>20028</v>
      </c>
      <c r="D944" s="105">
        <v>1684.77</v>
      </c>
      <c r="J944" s="59" t="s">
        <v>24044</v>
      </c>
    </row>
    <row r="945" spans="1:10" ht="40.5">
      <c r="A945" s="16" t="s">
        <v>24045</v>
      </c>
      <c r="B945" s="59" t="str">
        <f t="shared" si="14"/>
        <v>BOCA DE BDTC D = 1,00 M - ESCONSIDADE 15° - AREIA EXTRAÍDA E BRITA PRODUZIDA - ALAS ESCONSAS</v>
      </c>
      <c r="C945" s="16" t="s">
        <v>20028</v>
      </c>
      <c r="D945" s="105">
        <v>2513.14</v>
      </c>
      <c r="J945" s="59" t="s">
        <v>24046</v>
      </c>
    </row>
    <row r="946" spans="1:10" ht="40.5">
      <c r="A946" s="16" t="s">
        <v>24047</v>
      </c>
      <c r="B946" s="59" t="str">
        <f t="shared" si="14"/>
        <v>BOCA DE BDTC D = 1,00 M - ESCONSIDADE 15° - AREIA EXTRAÍDA E BRITA PRODUZIDA - ALAS RETAS</v>
      </c>
      <c r="C946" s="16" t="s">
        <v>20028</v>
      </c>
      <c r="D946" s="105">
        <v>1393.21</v>
      </c>
      <c r="J946" s="59" t="s">
        <v>24048</v>
      </c>
    </row>
    <row r="947" spans="1:10" ht="40.5">
      <c r="A947" s="16" t="s">
        <v>24049</v>
      </c>
      <c r="B947" s="59" t="str">
        <f t="shared" si="14"/>
        <v>BOCA DE BDTC D = 1,00 M - ESCONSIDADE 20° - AREIA E BRITA COMERCIAIS - ALAS RETAS</v>
      </c>
      <c r="C947" s="16" t="s">
        <v>20028</v>
      </c>
      <c r="D947" s="105">
        <v>1702.59</v>
      </c>
      <c r="J947" s="59" t="s">
        <v>24050</v>
      </c>
    </row>
    <row r="948" spans="1:10" ht="40.5">
      <c r="A948" s="16" t="s">
        <v>24051</v>
      </c>
      <c r="B948" s="59" t="str">
        <f t="shared" si="14"/>
        <v>BOCA DE BDTC D = 1,00 M - ESCONSIDADE 20° - AREIA EXTRAÍDA E BRITA PRODUZIDA - ALAS RETAS</v>
      </c>
      <c r="C948" s="16" t="s">
        <v>20028</v>
      </c>
      <c r="D948" s="105">
        <v>1409.88</v>
      </c>
      <c r="J948" s="59" t="s">
        <v>24052</v>
      </c>
    </row>
    <row r="949" spans="1:10" ht="40.5">
      <c r="A949" s="16" t="s">
        <v>24053</v>
      </c>
      <c r="B949" s="59" t="str">
        <f t="shared" si="14"/>
        <v>BOCA DE BDTC D = 1,00 M - ESCONSIDADE 25° - AREIA E BRITA COMERCIAIS - ALAS RETAS</v>
      </c>
      <c r="C949" s="16" t="s">
        <v>20028</v>
      </c>
      <c r="D949" s="105">
        <v>1726.91</v>
      </c>
      <c r="J949" s="59" t="s">
        <v>24054</v>
      </c>
    </row>
    <row r="950" spans="1:10" ht="40.5">
      <c r="A950" s="16" t="s">
        <v>24055</v>
      </c>
      <c r="B950" s="59" t="str">
        <f t="shared" si="14"/>
        <v>BOCA DE BDTC D = 1,00 M - ESCONSIDADE 25° - AREIA EXTRAÍDA E BRITA PRODUZIDA - ALAS RETAS</v>
      </c>
      <c r="C950" s="16" t="s">
        <v>20028</v>
      </c>
      <c r="D950" s="105">
        <v>1432.77</v>
      </c>
      <c r="J950" s="59" t="s">
        <v>24056</v>
      </c>
    </row>
    <row r="951" spans="1:10" ht="40.5">
      <c r="A951" s="16" t="s">
        <v>24057</v>
      </c>
      <c r="B951" s="59" t="str">
        <f t="shared" si="14"/>
        <v>BOCA DE BDTC D = 1,00 M - ESCONSIDADE 30° - AREIA E BRITA COMERCIAIS - ALAS ESCONSAS</v>
      </c>
      <c r="C951" s="16" t="s">
        <v>20028</v>
      </c>
      <c r="D951" s="105">
        <v>3374.81</v>
      </c>
      <c r="J951" s="59" t="s">
        <v>24058</v>
      </c>
    </row>
    <row r="952" spans="1:10" ht="40.5">
      <c r="A952" s="16" t="s">
        <v>24059</v>
      </c>
      <c r="B952" s="59" t="str">
        <f t="shared" si="14"/>
        <v>BOCA DE BDTC D = 1,00 M - ESCONSIDADE 30° - AREIA E BRITA COMERCIAIS - ALAS RETAS</v>
      </c>
      <c r="C952" s="16" t="s">
        <v>20028</v>
      </c>
      <c r="D952" s="105">
        <v>1759.74</v>
      </c>
      <c r="J952" s="59" t="s">
        <v>24060</v>
      </c>
    </row>
    <row r="953" spans="1:10" ht="40.5">
      <c r="A953" s="16" t="s">
        <v>24061</v>
      </c>
      <c r="B953" s="59" t="str">
        <f t="shared" si="14"/>
        <v>BOCA DE BDTC D = 1,00 M - ESCONSIDADE 30° - AREIA EXTRAÍDA E BRITA PRODUZIDA - ALAS ESCONSAS</v>
      </c>
      <c r="C953" s="16" t="s">
        <v>20028</v>
      </c>
      <c r="D953" s="105">
        <v>2803.05</v>
      </c>
      <c r="J953" s="59" t="s">
        <v>24062</v>
      </c>
    </row>
    <row r="954" spans="1:10" ht="40.5">
      <c r="A954" s="16" t="s">
        <v>24063</v>
      </c>
      <c r="B954" s="59" t="str">
        <f t="shared" si="14"/>
        <v>BOCA DE BDTC D = 1,00 M - ESCONSIDADE 30° - AREIA EXTRAÍDA E BRITA PRODUZIDA - ALAS RETAS</v>
      </c>
      <c r="C954" s="16" t="s">
        <v>20028</v>
      </c>
      <c r="D954" s="105">
        <v>1463.79</v>
      </c>
      <c r="J954" s="59" t="s">
        <v>24064</v>
      </c>
    </row>
    <row r="955" spans="1:10" ht="40.5">
      <c r="A955" s="16" t="s">
        <v>24065</v>
      </c>
      <c r="B955" s="59" t="str">
        <f t="shared" si="14"/>
        <v>BOCA DE BDTC D = 1,00 M - ESCONSIDADE 35° - AREIA E BRITA COMERCIAIS - ALAS RETAS</v>
      </c>
      <c r="C955" s="16" t="s">
        <v>20028</v>
      </c>
      <c r="D955" s="105">
        <v>1802.6</v>
      </c>
      <c r="J955" s="59" t="s">
        <v>24066</v>
      </c>
    </row>
    <row r="956" spans="1:10" ht="40.5">
      <c r="A956" s="16" t="s">
        <v>24067</v>
      </c>
      <c r="B956" s="59" t="str">
        <f t="shared" si="14"/>
        <v>BOCA DE BDTC D = 1,00 M - ESCONSIDADE 35° - AREIA EXTRAÍDA E BRITA PRODUZIDA - ALAS RETAS</v>
      </c>
      <c r="C956" s="16" t="s">
        <v>20028</v>
      </c>
      <c r="D956" s="105">
        <v>1504.64</v>
      </c>
      <c r="J956" s="59" t="s">
        <v>24068</v>
      </c>
    </row>
    <row r="957" spans="1:10" ht="40.5">
      <c r="A957" s="16" t="s">
        <v>24069</v>
      </c>
      <c r="B957" s="59" t="str">
        <f t="shared" si="14"/>
        <v>BOCA DE BDTC D = 1,00 M - ESCONSIDADE 40° - AREIA E BRITA COMERCIAIS - ALAS RETAS</v>
      </c>
      <c r="C957" s="16" t="s">
        <v>20028</v>
      </c>
      <c r="D957" s="105">
        <v>1860</v>
      </c>
      <c r="J957" s="59" t="s">
        <v>24070</v>
      </c>
    </row>
    <row r="958" spans="1:10" ht="40.5">
      <c r="A958" s="16" t="s">
        <v>24071</v>
      </c>
      <c r="B958" s="59" t="str">
        <f t="shared" si="14"/>
        <v>BOCA DE BDTC D = 1,00 M - ESCONSIDADE 40° - AREIA EXTRAÍDA E BRITA PRODUZIDA - ALAS RETAS</v>
      </c>
      <c r="C958" s="16" t="s">
        <v>20028</v>
      </c>
      <c r="D958" s="105">
        <v>1559.65</v>
      </c>
      <c r="J958" s="59" t="s">
        <v>24072</v>
      </c>
    </row>
    <row r="959" spans="1:10" ht="40.5">
      <c r="A959" s="16" t="s">
        <v>24073</v>
      </c>
      <c r="B959" s="59" t="str">
        <f t="shared" si="14"/>
        <v>BOCA DE BDTC D = 1,00 M - ESCONSIDADE 45° - AREIA E BRITA COMERCIAIS - ALAS ESCONSAS</v>
      </c>
      <c r="C959" s="16" t="s">
        <v>20028</v>
      </c>
      <c r="D959" s="105">
        <v>4179.63</v>
      </c>
      <c r="J959" s="59" t="s">
        <v>24074</v>
      </c>
    </row>
    <row r="960" spans="1:10" ht="40.5">
      <c r="A960" s="16" t="s">
        <v>24075</v>
      </c>
      <c r="B960" s="59" t="str">
        <f t="shared" si="14"/>
        <v>BOCA DE BDTC D = 1,00 M - ESCONSIDADE 45° - AREIA E BRITA COMERCIAIS - ALAS RETAS</v>
      </c>
      <c r="C960" s="16" t="s">
        <v>20028</v>
      </c>
      <c r="D960" s="105">
        <v>1936.43</v>
      </c>
      <c r="J960" s="59" t="s">
        <v>24076</v>
      </c>
    </row>
    <row r="961" spans="1:10" ht="40.5">
      <c r="A961" s="16" t="s">
        <v>24077</v>
      </c>
      <c r="B961" s="59" t="str">
        <f t="shared" si="14"/>
        <v>BOCA DE BDTC D = 1,00 M - ESCONSIDADE 45° - AREIA EXTRAÍDA E BRITA PRODUZIDA - ALAS ESCONSAS</v>
      </c>
      <c r="C961" s="16" t="s">
        <v>20028</v>
      </c>
      <c r="D961" s="105">
        <v>3466.24</v>
      </c>
      <c r="J961" s="59" t="s">
        <v>24078</v>
      </c>
    </row>
    <row r="962" spans="1:10" ht="40.5">
      <c r="A962" s="16" t="s">
        <v>24079</v>
      </c>
      <c r="B962" s="59" t="str">
        <f t="shared" si="14"/>
        <v>BOCA DE BDTC D = 1,00 M - ESCONSIDADE 45° - AREIA EXTRAÍDA E BRITA PRODUZIDA - ALAS RETAS</v>
      </c>
      <c r="C962" s="16" t="s">
        <v>20028</v>
      </c>
      <c r="D962" s="105">
        <v>1633.6</v>
      </c>
      <c r="J962" s="59" t="s">
        <v>24080</v>
      </c>
    </row>
    <row r="963" spans="1:10" ht="40.5">
      <c r="A963" s="16" t="s">
        <v>24081</v>
      </c>
      <c r="B963" s="59" t="str">
        <f t="shared" ref="B963:B1026" si="15">UPPER(J963)</f>
        <v>BOCA DE BDTC D = 1,00 M - ESCONSIDADE 5° - AREIA E BRITA COMERCIAIS - ALAS RETAS</v>
      </c>
      <c r="C963" s="16" t="s">
        <v>20028</v>
      </c>
      <c r="D963" s="105">
        <v>1665.18</v>
      </c>
      <c r="J963" s="59" t="s">
        <v>24082</v>
      </c>
    </row>
    <row r="964" spans="1:10" ht="40.5">
      <c r="A964" s="16" t="s">
        <v>24083</v>
      </c>
      <c r="B964" s="59" t="str">
        <f t="shared" si="15"/>
        <v>BOCA DE BDTC D = 1,00 M - ESCONSIDADE 5° - AREIA EXTRAÍDA E BRITA PRODUZIDA - ALAS RETAS</v>
      </c>
      <c r="C964" s="16" t="s">
        <v>20028</v>
      </c>
      <c r="D964" s="105">
        <v>1374.96</v>
      </c>
      <c r="J964" s="59" t="s">
        <v>24084</v>
      </c>
    </row>
    <row r="965" spans="1:10" ht="40.5">
      <c r="A965" s="16" t="s">
        <v>24085</v>
      </c>
      <c r="B965" s="59" t="str">
        <f t="shared" si="15"/>
        <v>BOCA DE BDTC D = 1,20 M - ESCONSIDADE 0° - AREIA E BRITA COMERCIAIS - ALAS ESCONSAS</v>
      </c>
      <c r="C965" s="16" t="s">
        <v>20028</v>
      </c>
      <c r="D965" s="105">
        <v>4201.37</v>
      </c>
      <c r="J965" s="59" t="s">
        <v>24086</v>
      </c>
    </row>
    <row r="966" spans="1:10" ht="40.5">
      <c r="A966" s="16" t="s">
        <v>24087</v>
      </c>
      <c r="B966" s="59" t="str">
        <f t="shared" si="15"/>
        <v>BOCA DE BDTC D = 1,20 M - ESCONSIDADE 0° - AREIA E BRITA COMERCIAIS - ALAS RETAS</v>
      </c>
      <c r="C966" s="16" t="s">
        <v>20028</v>
      </c>
      <c r="D966" s="105">
        <v>2315.35</v>
      </c>
      <c r="J966" s="59" t="s">
        <v>24088</v>
      </c>
    </row>
    <row r="967" spans="1:10" ht="40.5">
      <c r="A967" s="16" t="s">
        <v>24089</v>
      </c>
      <c r="B967" s="59" t="str">
        <f t="shared" si="15"/>
        <v>BOCA DE BDTC D = 1,20 M - ESCONSIDADE 0° - AREIA EXTRAÍDA E BRITA PRODUZIDA - ALAS ESCONSAS</v>
      </c>
      <c r="C967" s="16" t="s">
        <v>20028</v>
      </c>
      <c r="D967" s="105">
        <v>3447.97</v>
      </c>
      <c r="J967" s="59" t="s">
        <v>24090</v>
      </c>
    </row>
    <row r="968" spans="1:10" ht="40.5">
      <c r="A968" s="16" t="s">
        <v>24091</v>
      </c>
      <c r="B968" s="59" t="str">
        <f t="shared" si="15"/>
        <v>BOCA DE BDTC D = 1,20 M - ESCONSIDADE 0° - AREIA EXTRAÍDA E BRITA PRODUZIDA - ALAS RETAS</v>
      </c>
      <c r="C968" s="16" t="s">
        <v>20028</v>
      </c>
      <c r="D968" s="105">
        <v>1894.38</v>
      </c>
      <c r="J968" s="59" t="s">
        <v>24092</v>
      </c>
    </row>
    <row r="969" spans="1:10" ht="40.5">
      <c r="A969" s="16" t="s">
        <v>24093</v>
      </c>
      <c r="B969" s="59" t="str">
        <f t="shared" si="15"/>
        <v>BOCA DE BDTC D = 1,20 M - ESCONSIDADE 10° - AREIA E BRITA COMERCIAIS - ALAS RETAS</v>
      </c>
      <c r="C969" s="16" t="s">
        <v>20028</v>
      </c>
      <c r="D969" s="105">
        <v>2329.44</v>
      </c>
      <c r="J969" s="59" t="s">
        <v>24094</v>
      </c>
    </row>
    <row r="970" spans="1:10" ht="40.5">
      <c r="A970" s="16" t="s">
        <v>24095</v>
      </c>
      <c r="B970" s="59" t="str">
        <f t="shared" si="15"/>
        <v>BOCA DE BDTC D = 1,20 M - ESCONSIDADE 10° - AREIA EXTRAÍDA E BRITA PRODUZIDA - ALAS RETAS</v>
      </c>
      <c r="C970" s="16" t="s">
        <v>20028</v>
      </c>
      <c r="D970" s="105">
        <v>1907.14</v>
      </c>
      <c r="J970" s="59" t="s">
        <v>24096</v>
      </c>
    </row>
    <row r="971" spans="1:10" ht="40.5">
      <c r="A971" s="16" t="s">
        <v>24097</v>
      </c>
      <c r="B971" s="59" t="str">
        <f t="shared" si="15"/>
        <v>BOCA DE BDTC D = 1,20 M - ESCONSIDADE 15° - AREIA E BRITA COMERCIAIS - ALAS ESCONSAS</v>
      </c>
      <c r="C971" s="16" t="s">
        <v>20028</v>
      </c>
      <c r="D971" s="105">
        <v>4405.21</v>
      </c>
      <c r="J971" s="59" t="s">
        <v>24098</v>
      </c>
    </row>
    <row r="972" spans="1:10" ht="40.5">
      <c r="A972" s="16" t="s">
        <v>24099</v>
      </c>
      <c r="B972" s="59" t="str">
        <f t="shared" si="15"/>
        <v>BOCA DE BDTC D = 1,20 M - ESCONSIDADE 15° - AREIA E BRITA COMERCIAIS - ALAS RETAS</v>
      </c>
      <c r="C972" s="16" t="s">
        <v>20028</v>
      </c>
      <c r="D972" s="105">
        <v>2347.3000000000002</v>
      </c>
      <c r="J972" s="59" t="s">
        <v>24100</v>
      </c>
    </row>
    <row r="973" spans="1:10" ht="40.5">
      <c r="A973" s="16" t="s">
        <v>24101</v>
      </c>
      <c r="B973" s="59" t="str">
        <f t="shared" si="15"/>
        <v>BOCA DE BDTC D = 1,20 M - ESCONSIDADE 15° - AREIA EXTRAÍDA E BRITA PRODUZIDA - ALAS ESCONSAS</v>
      </c>
      <c r="C973" s="16" t="s">
        <v>20028</v>
      </c>
      <c r="D973" s="105">
        <v>3613.61</v>
      </c>
      <c r="J973" s="59" t="s">
        <v>24102</v>
      </c>
    </row>
    <row r="974" spans="1:10" ht="40.5">
      <c r="A974" s="16" t="s">
        <v>24103</v>
      </c>
      <c r="B974" s="59" t="str">
        <f t="shared" si="15"/>
        <v>BOCA DE BDTC D = 1,20 M - ESCONSIDADE 15° - AREIA EXTRAÍDA E BRITA PRODUZIDA - ALAS RETAS</v>
      </c>
      <c r="C974" s="16" t="s">
        <v>20028</v>
      </c>
      <c r="D974" s="105">
        <v>1923.38</v>
      </c>
      <c r="J974" s="59" t="s">
        <v>24104</v>
      </c>
    </row>
    <row r="975" spans="1:10" ht="40.5">
      <c r="A975" s="16" t="s">
        <v>24105</v>
      </c>
      <c r="B975" s="59" t="str">
        <f t="shared" si="15"/>
        <v>BOCA DE BDTC D = 1,20 M - ESCONSIDADE 20° - AREIA E BRITA COMERCIAIS - ALAS RETAS</v>
      </c>
      <c r="C975" s="16" t="s">
        <v>20028</v>
      </c>
      <c r="D975" s="105">
        <v>2373.58</v>
      </c>
      <c r="J975" s="59" t="s">
        <v>24106</v>
      </c>
    </row>
    <row r="976" spans="1:10" ht="40.5">
      <c r="A976" s="16" t="s">
        <v>24107</v>
      </c>
      <c r="B976" s="59" t="str">
        <f t="shared" si="15"/>
        <v>BOCA DE BDTC D = 1,20 M - ESCONSIDADE 20° - AREIA EXTRAÍDA E BRITA PRODUZIDA - ALAS RETAS</v>
      </c>
      <c r="C976" s="16" t="s">
        <v>20028</v>
      </c>
      <c r="D976" s="105">
        <v>1947.36</v>
      </c>
      <c r="J976" s="59" t="s">
        <v>24108</v>
      </c>
    </row>
    <row r="977" spans="1:10" ht="40.5">
      <c r="A977" s="16" t="s">
        <v>24109</v>
      </c>
      <c r="B977" s="59" t="str">
        <f t="shared" si="15"/>
        <v>BOCA DE BDTC D = 1,20 M - ESCONSIDADE 25° - AREIA E BRITA COMERCIAIS - ALAS RETAS</v>
      </c>
      <c r="C977" s="16" t="s">
        <v>20028</v>
      </c>
      <c r="D977" s="105">
        <v>2409.38</v>
      </c>
      <c r="J977" s="59" t="s">
        <v>24110</v>
      </c>
    </row>
    <row r="978" spans="1:10" ht="40.5">
      <c r="A978" s="16" t="s">
        <v>24111</v>
      </c>
      <c r="B978" s="59" t="str">
        <f t="shared" si="15"/>
        <v>BOCA DE BDTC D = 1,20 M - ESCONSIDADE 25° - AREIA EXTRAÍDA E BRITA PRODUZIDA - ALAS RETAS</v>
      </c>
      <c r="C978" s="16" t="s">
        <v>20028</v>
      </c>
      <c r="D978" s="105">
        <v>1980.2</v>
      </c>
      <c r="J978" s="59" t="s">
        <v>24112</v>
      </c>
    </row>
    <row r="979" spans="1:10" ht="40.5">
      <c r="A979" s="16" t="s">
        <v>24113</v>
      </c>
      <c r="B979" s="59" t="str">
        <f t="shared" si="15"/>
        <v>BOCA DE BDTC D = 1,20 M - ESCONSIDADE 30° - AREIA E BRITA COMERCIAIS - ALAS ESCONSAS</v>
      </c>
      <c r="C979" s="16" t="s">
        <v>20028</v>
      </c>
      <c r="D979" s="105">
        <v>4917.8599999999997</v>
      </c>
      <c r="J979" s="59" t="s">
        <v>24114</v>
      </c>
    </row>
    <row r="980" spans="1:10" ht="40.5">
      <c r="A980" s="16" t="s">
        <v>24115</v>
      </c>
      <c r="B980" s="59" t="str">
        <f t="shared" si="15"/>
        <v>BOCA DE BDTC D = 1,20 M - ESCONSIDADE 30° - AREIA E BRITA COMERCIAIS - ALAS RETAS</v>
      </c>
      <c r="C980" s="16" t="s">
        <v>20028</v>
      </c>
      <c r="D980" s="105">
        <v>2457.11</v>
      </c>
      <c r="J980" s="59" t="s">
        <v>24116</v>
      </c>
    </row>
    <row r="981" spans="1:10" ht="40.5">
      <c r="A981" s="16" t="s">
        <v>24117</v>
      </c>
      <c r="B981" s="59" t="str">
        <f t="shared" si="15"/>
        <v>BOCA DE BDTC D = 1,20 M - ESCONSIDADE 30° - AREIA EXTRAÍDA E BRITA PRODUZIDA - ALAS ESCONSAS</v>
      </c>
      <c r="C981" s="16" t="s">
        <v>20028</v>
      </c>
      <c r="D981" s="105">
        <v>4031.14</v>
      </c>
      <c r="J981" s="59" t="s">
        <v>24118</v>
      </c>
    </row>
    <row r="982" spans="1:10" ht="40.5">
      <c r="A982" s="16" t="s">
        <v>24119</v>
      </c>
      <c r="B982" s="59" t="str">
        <f t="shared" si="15"/>
        <v>BOCA DE BDTC D = 1,20 M - ESCONSIDADE 30° - AREIA EXTRAÍDA E BRITA PRODUZIDA - ALAS RETAS</v>
      </c>
      <c r="C982" s="16" t="s">
        <v>20028</v>
      </c>
      <c r="D982" s="105">
        <v>2024.4</v>
      </c>
      <c r="J982" s="59" t="s">
        <v>24120</v>
      </c>
    </row>
    <row r="983" spans="1:10" ht="40.5">
      <c r="A983" s="16" t="s">
        <v>24121</v>
      </c>
      <c r="B983" s="59" t="str">
        <f t="shared" si="15"/>
        <v>BOCA DE BDTC D = 1,20 M - ESCONSIDADE 35° - AREIA E BRITA COMERCIAIS - ALAS RETAS</v>
      </c>
      <c r="C983" s="16" t="s">
        <v>20028</v>
      </c>
      <c r="D983" s="105">
        <v>2518.08</v>
      </c>
      <c r="J983" s="59" t="s">
        <v>24122</v>
      </c>
    </row>
    <row r="984" spans="1:10" ht="40.5">
      <c r="A984" s="16" t="s">
        <v>24123</v>
      </c>
      <c r="B984" s="59" t="str">
        <f t="shared" si="15"/>
        <v>BOCA DE BDTC D = 1,20 M - ESCONSIDADE 35° - AREIA EXTRAÍDA E BRITA PRODUZIDA - ALAS RETAS</v>
      </c>
      <c r="C984" s="16" t="s">
        <v>20028</v>
      </c>
      <c r="D984" s="105">
        <v>2081.36</v>
      </c>
      <c r="J984" s="59" t="s">
        <v>24124</v>
      </c>
    </row>
    <row r="985" spans="1:10" ht="40.5">
      <c r="A985" s="16" t="s">
        <v>24125</v>
      </c>
      <c r="B985" s="59" t="str">
        <f t="shared" si="15"/>
        <v>BOCA DE BDTC D = 1,20 M - ESCONSIDADE 40° - AREIA E BRITA COMERCIAIS - ALAS RETAS</v>
      </c>
      <c r="C985" s="16" t="s">
        <v>20028</v>
      </c>
      <c r="D985" s="105">
        <v>2599.02</v>
      </c>
      <c r="J985" s="59" t="s">
        <v>24126</v>
      </c>
    </row>
    <row r="986" spans="1:10" ht="40.5">
      <c r="A986" s="16" t="s">
        <v>24127</v>
      </c>
      <c r="B986" s="59" t="str">
        <f t="shared" si="15"/>
        <v>BOCA DE BDTC D = 1,20 M - ESCONSIDADE 40° - AREIA EXTRAÍDA E BRITA PRODUZIDA - ALAS RETAS</v>
      </c>
      <c r="C986" s="16" t="s">
        <v>20028</v>
      </c>
      <c r="D986" s="105">
        <v>2157.62</v>
      </c>
      <c r="J986" s="59" t="s">
        <v>24128</v>
      </c>
    </row>
    <row r="987" spans="1:10" ht="40.5">
      <c r="A987" s="16" t="s">
        <v>24129</v>
      </c>
      <c r="B987" s="59" t="str">
        <f t="shared" si="15"/>
        <v>BOCA DE BDTC D = 1,20 M - ESCONSIDADE 45° - AREIA E BRITA COMERCIAIS - ALAS ESCONSAS</v>
      </c>
      <c r="C987" s="16" t="s">
        <v>20028</v>
      </c>
      <c r="D987" s="105">
        <v>6100.16</v>
      </c>
      <c r="J987" s="59" t="s">
        <v>24130</v>
      </c>
    </row>
    <row r="988" spans="1:10" ht="40.5">
      <c r="A988" s="16" t="s">
        <v>24131</v>
      </c>
      <c r="B988" s="59" t="str">
        <f t="shared" si="15"/>
        <v>BOCA DE BDTC D = 1,20 M - ESCONSIDADE 45° - AREIA E BRITA COMERCIAIS - ALAS RETAS</v>
      </c>
      <c r="C988" s="16" t="s">
        <v>20028</v>
      </c>
      <c r="D988" s="105">
        <v>2706.94</v>
      </c>
      <c r="J988" s="59" t="s">
        <v>24132</v>
      </c>
    </row>
    <row r="989" spans="1:10" ht="40.5">
      <c r="A989" s="16" t="s">
        <v>24133</v>
      </c>
      <c r="B989" s="59" t="str">
        <f t="shared" si="15"/>
        <v>BOCA DE BDTC D = 1,20 M - ESCONSIDADE 45° - AREIA EXTRAÍDA E BRITA PRODUZIDA - ALAS ESCONSAS</v>
      </c>
      <c r="C989" s="16" t="s">
        <v>20028</v>
      </c>
      <c r="D989" s="105">
        <v>4991.7</v>
      </c>
      <c r="J989" s="59" t="s">
        <v>24134</v>
      </c>
    </row>
    <row r="990" spans="1:10" ht="40.5">
      <c r="A990" s="16" t="s">
        <v>24135</v>
      </c>
      <c r="B990" s="59" t="str">
        <f t="shared" si="15"/>
        <v>BOCA DE BDTC D = 1,20 M - ESCONSIDADE 45° - AREIA EXTRAÍDA E BRITA PRODUZIDA - ALAS RETAS</v>
      </c>
      <c r="C990" s="16" t="s">
        <v>20028</v>
      </c>
      <c r="D990" s="105">
        <v>2260.38</v>
      </c>
      <c r="J990" s="59" t="s">
        <v>24136</v>
      </c>
    </row>
    <row r="991" spans="1:10" ht="40.5">
      <c r="A991" s="16" t="s">
        <v>24137</v>
      </c>
      <c r="B991" s="59" t="str">
        <f t="shared" si="15"/>
        <v>BOCA DE BDTC D = 1,20 M - ESCONSIDADE 5° - AREIA E BRITA COMERCIAIS - ALAS RETAS</v>
      </c>
      <c r="C991" s="16" t="s">
        <v>20028</v>
      </c>
      <c r="D991" s="105">
        <v>2318.9</v>
      </c>
      <c r="J991" s="59" t="s">
        <v>24138</v>
      </c>
    </row>
    <row r="992" spans="1:10" ht="40.5">
      <c r="A992" s="16" t="s">
        <v>24139</v>
      </c>
      <c r="B992" s="59" t="str">
        <f t="shared" si="15"/>
        <v>BOCA DE BDTC D = 1,20 M - ESCONSIDADE 5° - AREIA EXTRAÍDA E BRITA PRODUZIDA - ALAS RETAS</v>
      </c>
      <c r="C992" s="16" t="s">
        <v>20028</v>
      </c>
      <c r="D992" s="105">
        <v>1897.56</v>
      </c>
      <c r="J992" s="59" t="s">
        <v>24140</v>
      </c>
    </row>
    <row r="993" spans="1:10" ht="40.5">
      <c r="A993" s="16" t="s">
        <v>24141</v>
      </c>
      <c r="B993" s="59" t="str">
        <f t="shared" si="15"/>
        <v>BOCA DE BDTC D = 1,50 M - ESCONSIDADE 0° - AREIA E BRITA COMERCIAIS - ALAS ESCONSAS</v>
      </c>
      <c r="C993" s="16" t="s">
        <v>20028</v>
      </c>
      <c r="D993" s="105">
        <v>7451.25</v>
      </c>
      <c r="J993" s="59" t="s">
        <v>24142</v>
      </c>
    </row>
    <row r="994" spans="1:10" ht="40.5">
      <c r="A994" s="16" t="s">
        <v>24143</v>
      </c>
      <c r="B994" s="59" t="str">
        <f t="shared" si="15"/>
        <v>BOCA DE BDTC D = 1,50 M - ESCONSIDADE 0° - AREIA E BRITA COMERCIAIS - ALAS RETAS</v>
      </c>
      <c r="C994" s="16" t="s">
        <v>20028</v>
      </c>
      <c r="D994" s="105">
        <v>3980.68</v>
      </c>
      <c r="J994" s="59" t="s">
        <v>24144</v>
      </c>
    </row>
    <row r="995" spans="1:10" ht="40.5">
      <c r="A995" s="16" t="s">
        <v>24145</v>
      </c>
      <c r="B995" s="59" t="str">
        <f t="shared" si="15"/>
        <v>BOCA DE BDTC D = 1,50 M - ESCONSIDADE 0° - AREIA EXTRAÍDA E BRITA PRODUZIDA - ALAS ESCONSAS</v>
      </c>
      <c r="C995" s="16" t="s">
        <v>20028</v>
      </c>
      <c r="D995" s="105">
        <v>6005.57</v>
      </c>
      <c r="J995" s="59" t="s">
        <v>24146</v>
      </c>
    </row>
    <row r="996" spans="1:10" ht="40.5">
      <c r="A996" s="16" t="s">
        <v>24147</v>
      </c>
      <c r="B996" s="59" t="str">
        <f t="shared" si="15"/>
        <v>BOCA DE BDTC D = 1,50 M - ESCONSIDADE 0° - AREIA EXTRAÍDA E BRITA PRODUZIDA - ALAS RETAS</v>
      </c>
      <c r="C996" s="16" t="s">
        <v>20028</v>
      </c>
      <c r="D996" s="105">
        <v>3227.66</v>
      </c>
      <c r="J996" s="59" t="s">
        <v>24148</v>
      </c>
    </row>
    <row r="997" spans="1:10" ht="40.5">
      <c r="A997" s="16" t="s">
        <v>24149</v>
      </c>
      <c r="B997" s="59" t="str">
        <f t="shared" si="15"/>
        <v>BOCA DE BDTC D = 1,50 M - ESCONSIDADE 10° - AREIA E BRITA COMERCIAIS - ALAS RETAS</v>
      </c>
      <c r="C997" s="16" t="s">
        <v>20028</v>
      </c>
      <c r="D997" s="105">
        <v>4002.01</v>
      </c>
      <c r="J997" s="59" t="s">
        <v>24150</v>
      </c>
    </row>
    <row r="998" spans="1:10" ht="40.5">
      <c r="A998" s="16" t="s">
        <v>24151</v>
      </c>
      <c r="B998" s="59" t="str">
        <f t="shared" si="15"/>
        <v>BOCA DE BDTC D = 1,50 M - ESCONSIDADE 10° - AREIA EXTRAÍDA E BRITA PRODUZIDA - ALAS RETAS</v>
      </c>
      <c r="C998" s="16" t="s">
        <v>20028</v>
      </c>
      <c r="D998" s="105">
        <v>3246.7</v>
      </c>
      <c r="J998" s="59" t="s">
        <v>24152</v>
      </c>
    </row>
    <row r="999" spans="1:10" ht="40.5">
      <c r="A999" s="16" t="s">
        <v>24153</v>
      </c>
      <c r="B999" s="59" t="str">
        <f t="shared" si="15"/>
        <v>BOCA DE BDTC D = 1,50 M - ESCONSIDADE 15° - AREIA E BRITA COMERCIAIS - ALAS ESCONSAS</v>
      </c>
      <c r="C999" s="16" t="s">
        <v>20028</v>
      </c>
      <c r="D999" s="105">
        <v>7820.98</v>
      </c>
      <c r="J999" s="59" t="s">
        <v>24154</v>
      </c>
    </row>
    <row r="1000" spans="1:10" ht="40.5">
      <c r="A1000" s="16" t="s">
        <v>24155</v>
      </c>
      <c r="B1000" s="59" t="str">
        <f t="shared" si="15"/>
        <v>BOCA DE BDTC D = 1,50 M - ESCONSIDADE 15° - AREIA E BRITA COMERCIAIS - ALAS RETAS</v>
      </c>
      <c r="C1000" s="16" t="s">
        <v>20028</v>
      </c>
      <c r="D1000" s="105">
        <v>4028.68</v>
      </c>
      <c r="J1000" s="59" t="s">
        <v>24156</v>
      </c>
    </row>
    <row r="1001" spans="1:10" ht="40.5">
      <c r="A1001" s="16" t="s">
        <v>24157</v>
      </c>
      <c r="B1001" s="59" t="str">
        <f t="shared" si="15"/>
        <v>BOCA DE BDTC D = 1,50 M - ESCONSIDADE 15° - AREIA EXTRAÍDA E BRITA PRODUZIDA - ALAS ESCONSAS</v>
      </c>
      <c r="C1001" s="16" t="s">
        <v>20028</v>
      </c>
      <c r="D1001" s="105">
        <v>6301.38</v>
      </c>
      <c r="J1001" s="59" t="s">
        <v>24158</v>
      </c>
    </row>
    <row r="1002" spans="1:10" ht="40.5">
      <c r="A1002" s="16" t="s">
        <v>24159</v>
      </c>
      <c r="B1002" s="59" t="str">
        <f t="shared" si="15"/>
        <v>BOCA DE BDTC D = 1,50 M - ESCONSIDADE 15° - AREIA EXTRAÍDA E BRITA PRODUZIDA - ALAS RETAS</v>
      </c>
      <c r="C1002" s="16" t="s">
        <v>20028</v>
      </c>
      <c r="D1002" s="105">
        <v>3270.51</v>
      </c>
      <c r="J1002" s="59" t="s">
        <v>24160</v>
      </c>
    </row>
    <row r="1003" spans="1:10" ht="40.5">
      <c r="A1003" s="16" t="s">
        <v>24161</v>
      </c>
      <c r="B1003" s="59" t="str">
        <f t="shared" si="15"/>
        <v>BOCA DE BDTC D = 1,50 M - ESCONSIDADE 20° - AREIA E BRITA COMERCIAIS - ALAS RETAS</v>
      </c>
      <c r="C1003" s="16" t="s">
        <v>20028</v>
      </c>
      <c r="D1003" s="105">
        <v>4067.87</v>
      </c>
      <c r="J1003" s="59" t="s">
        <v>24162</v>
      </c>
    </row>
    <row r="1004" spans="1:10" ht="40.5">
      <c r="A1004" s="16" t="s">
        <v>24163</v>
      </c>
      <c r="B1004" s="59" t="str">
        <f t="shared" si="15"/>
        <v>BOCA DE BDTC D = 1,50 M - ESCONSIDADE 20° - AREIA EXTRAÍDA E BRITA PRODUZIDA - ALAS RETAS</v>
      </c>
      <c r="C1004" s="16" t="s">
        <v>20028</v>
      </c>
      <c r="D1004" s="105">
        <v>3305.78</v>
      </c>
      <c r="J1004" s="59" t="s">
        <v>24164</v>
      </c>
    </row>
    <row r="1005" spans="1:10" ht="40.5">
      <c r="A1005" s="16" t="s">
        <v>24165</v>
      </c>
      <c r="B1005" s="59" t="str">
        <f t="shared" si="15"/>
        <v>BOCA DE BDTC D = 1,50 M - ESCONSIDADE 25° - AREIA E BRITA COMERCIAIS - ALAS RETAS</v>
      </c>
      <c r="C1005" s="16" t="s">
        <v>20028</v>
      </c>
      <c r="D1005" s="105">
        <v>4121.24</v>
      </c>
      <c r="J1005" s="59" t="s">
        <v>24166</v>
      </c>
    </row>
    <row r="1006" spans="1:10" ht="40.5">
      <c r="A1006" s="16" t="s">
        <v>24167</v>
      </c>
      <c r="B1006" s="59" t="str">
        <f t="shared" si="15"/>
        <v>BOCA DE BDTC D = 1,50 M - ESCONSIDADE 25° - AREIA EXTRAÍDA E BRITA PRODUZIDA - ALAS RETAS</v>
      </c>
      <c r="C1006" s="16" t="s">
        <v>20028</v>
      </c>
      <c r="D1006" s="105">
        <v>3354.19</v>
      </c>
      <c r="J1006" s="59" t="s">
        <v>24168</v>
      </c>
    </row>
    <row r="1007" spans="1:10" ht="40.5">
      <c r="A1007" s="16" t="s">
        <v>24169</v>
      </c>
      <c r="B1007" s="59" t="str">
        <f t="shared" si="15"/>
        <v>BOCA DE BDTC D = 1,50 M - ESCONSIDADE 30° - AREIA E BRITA COMERCIAIS - ALAS ESCONSAS</v>
      </c>
      <c r="C1007" s="16" t="s">
        <v>20028</v>
      </c>
      <c r="D1007" s="105">
        <v>8760.3700000000008</v>
      </c>
      <c r="J1007" s="59" t="s">
        <v>24170</v>
      </c>
    </row>
    <row r="1008" spans="1:10" ht="40.5">
      <c r="A1008" s="16" t="s">
        <v>24171</v>
      </c>
      <c r="B1008" s="59" t="str">
        <f t="shared" si="15"/>
        <v>BOCA DE BDTC D = 1,50 M - ESCONSIDADE 30° - AREIA E BRITA COMERCIAIS - ALAS RETAS</v>
      </c>
      <c r="C1008" s="16" t="s">
        <v>20028</v>
      </c>
      <c r="D1008" s="105">
        <v>4191.32</v>
      </c>
      <c r="J1008" s="59" t="s">
        <v>24172</v>
      </c>
    </row>
    <row r="1009" spans="1:10" ht="40.5">
      <c r="A1009" s="16" t="s">
        <v>24173</v>
      </c>
      <c r="B1009" s="59" t="str">
        <f t="shared" si="15"/>
        <v>BOCA DE BDTC D = 1,50 M - ESCONSIDADE 30° - AREIA EXTRAÍDA E BRITA PRODUZIDA - ALAS ESCONSAS</v>
      </c>
      <c r="C1009" s="16" t="s">
        <v>20028</v>
      </c>
      <c r="D1009" s="105">
        <v>7053.21</v>
      </c>
      <c r="J1009" s="59" t="s">
        <v>24174</v>
      </c>
    </row>
    <row r="1010" spans="1:10" ht="40.5">
      <c r="A1010" s="16" t="s">
        <v>24175</v>
      </c>
      <c r="B1010" s="59" t="str">
        <f t="shared" si="15"/>
        <v>BOCA DE BDTC D = 1,50 M - ESCONSIDADE 30° - AREIA EXTRAÍDA E BRITA PRODUZIDA - ALAS RETAS</v>
      </c>
      <c r="C1010" s="16" t="s">
        <v>20028</v>
      </c>
      <c r="D1010" s="105">
        <v>3418.16</v>
      </c>
      <c r="J1010" s="59" t="s">
        <v>24176</v>
      </c>
    </row>
    <row r="1011" spans="1:10" ht="40.5">
      <c r="A1011" s="16" t="s">
        <v>24177</v>
      </c>
      <c r="B1011" s="59" t="str">
        <f t="shared" si="15"/>
        <v>BOCA DE BDTC D = 1,50 M - ESCONSIDADE 35° - AREIA E BRITA COMERCIAIS - ALAS RETAS</v>
      </c>
      <c r="C1011" s="16" t="s">
        <v>20028</v>
      </c>
      <c r="D1011" s="105">
        <v>4282.05</v>
      </c>
      <c r="J1011" s="59" t="s">
        <v>24178</v>
      </c>
    </row>
    <row r="1012" spans="1:10" ht="40.5">
      <c r="A1012" s="16" t="s">
        <v>24179</v>
      </c>
      <c r="B1012" s="59" t="str">
        <f t="shared" si="15"/>
        <v>BOCA DE BDTC D = 1,50 M - ESCONSIDADE 35° - AREIA EXTRAÍDA E BRITA PRODUZIDA - ALAS RETAS</v>
      </c>
      <c r="C1012" s="16" t="s">
        <v>20028</v>
      </c>
      <c r="D1012" s="105">
        <v>3501.91</v>
      </c>
      <c r="J1012" s="59" t="s">
        <v>24180</v>
      </c>
    </row>
    <row r="1013" spans="1:10" ht="40.5">
      <c r="A1013" s="16" t="s">
        <v>24181</v>
      </c>
      <c r="B1013" s="59" t="str">
        <f t="shared" si="15"/>
        <v>BOCA DE BDTC D = 1,50 M - ESCONSIDADE 40° - AREIA E BRITA COMERCIAIS - ALAS RETAS</v>
      </c>
      <c r="C1013" s="16" t="s">
        <v>20028</v>
      </c>
      <c r="D1013" s="105">
        <v>4400.6899999999996</v>
      </c>
      <c r="J1013" s="59" t="s">
        <v>24182</v>
      </c>
    </row>
    <row r="1014" spans="1:10" ht="40.5">
      <c r="A1014" s="16" t="s">
        <v>24183</v>
      </c>
      <c r="B1014" s="59" t="str">
        <f t="shared" si="15"/>
        <v>BOCA DE BDTC D = 1,50 M - ESCONSIDADE 40° - AREIA EXTRAÍDA E BRITA PRODUZIDA - ALAS RETAS</v>
      </c>
      <c r="C1014" s="16" t="s">
        <v>20028</v>
      </c>
      <c r="D1014" s="105">
        <v>3612.53</v>
      </c>
      <c r="J1014" s="59" t="s">
        <v>24184</v>
      </c>
    </row>
    <row r="1015" spans="1:10" ht="40.5">
      <c r="A1015" s="16" t="s">
        <v>24185</v>
      </c>
      <c r="B1015" s="59" t="str">
        <f t="shared" si="15"/>
        <v>BOCA DE BDTC D = 1,50 M - ESCONSIDADE 45° - AREIA E BRITA COMERCIAIS - ALAS ESCONSAS</v>
      </c>
      <c r="C1015" s="16" t="s">
        <v>20028</v>
      </c>
      <c r="D1015" s="105">
        <v>10913.64</v>
      </c>
      <c r="J1015" s="59" t="s">
        <v>24186</v>
      </c>
    </row>
    <row r="1016" spans="1:10" ht="40.5">
      <c r="A1016" s="16" t="s">
        <v>24187</v>
      </c>
      <c r="B1016" s="59" t="str">
        <f t="shared" si="15"/>
        <v>BOCA DE BDTC D = 1,50 M - ESCONSIDADE 45° - AREIA E BRITA COMERCIAIS - ALAS RETAS</v>
      </c>
      <c r="C1016" s="16" t="s">
        <v>20028</v>
      </c>
      <c r="D1016" s="105">
        <v>4557.2299999999996</v>
      </c>
      <c r="J1016" s="59" t="s">
        <v>24188</v>
      </c>
    </row>
    <row r="1017" spans="1:10" ht="40.5">
      <c r="A1017" s="16" t="s">
        <v>24189</v>
      </c>
      <c r="B1017" s="59" t="str">
        <f t="shared" si="15"/>
        <v>BOCA DE BDTC D = 1,50 M - ESCONSIDADE 45° - AREIA EXTRAÍDA E BRITA PRODUZIDA - ALAS ESCONSAS</v>
      </c>
      <c r="C1017" s="16" t="s">
        <v>20028</v>
      </c>
      <c r="D1017" s="105">
        <v>8772.34</v>
      </c>
      <c r="J1017" s="59" t="s">
        <v>24190</v>
      </c>
    </row>
    <row r="1018" spans="1:10" ht="40.5">
      <c r="A1018" s="16" t="s">
        <v>24191</v>
      </c>
      <c r="B1018" s="59" t="str">
        <f t="shared" si="15"/>
        <v>BOCA DE BDTC D = 1,50 M - ESCONSIDADE 45° - AREIA EXTRAÍDA E BRITA PRODUZIDA - ALAS RETAS</v>
      </c>
      <c r="C1018" s="16" t="s">
        <v>20028</v>
      </c>
      <c r="D1018" s="105">
        <v>3760.28</v>
      </c>
      <c r="J1018" s="59" t="s">
        <v>24192</v>
      </c>
    </row>
    <row r="1019" spans="1:10" ht="40.5">
      <c r="A1019" s="16" t="s">
        <v>24193</v>
      </c>
      <c r="B1019" s="59" t="str">
        <f t="shared" si="15"/>
        <v>BOCA DE BDTC D = 1,50 M - ESCONSIDADE 5° - AREIA E BRITA COMERCIAIS - ALAS RETAS</v>
      </c>
      <c r="C1019" s="16" t="s">
        <v>20028</v>
      </c>
      <c r="D1019" s="105">
        <v>3986.01</v>
      </c>
      <c r="J1019" s="59" t="s">
        <v>24194</v>
      </c>
    </row>
    <row r="1020" spans="1:10" ht="40.5">
      <c r="A1020" s="16" t="s">
        <v>24195</v>
      </c>
      <c r="B1020" s="59" t="str">
        <f t="shared" si="15"/>
        <v>BOCA DE BDTC D = 1,50 M - ESCONSIDADE 5° - AREIA EXTRAÍDA E BRITA PRODUZIDA - ALAS RETAS</v>
      </c>
      <c r="C1020" s="16" t="s">
        <v>20028</v>
      </c>
      <c r="D1020" s="105">
        <v>3232.42</v>
      </c>
      <c r="J1020" s="59" t="s">
        <v>24196</v>
      </c>
    </row>
    <row r="1021" spans="1:10" ht="40.5">
      <c r="A1021" s="16" t="s">
        <v>24197</v>
      </c>
      <c r="B1021" s="59" t="str">
        <f t="shared" si="15"/>
        <v>BOCA DE BSTC D = 0,40 M - ESCONSIDADE 0° - AREIA E BRITA COMERCIAIS - ALAS RETAS</v>
      </c>
      <c r="C1021" s="16" t="s">
        <v>20028</v>
      </c>
      <c r="D1021" s="105">
        <v>269.36</v>
      </c>
      <c r="J1021" s="59" t="s">
        <v>24198</v>
      </c>
    </row>
    <row r="1022" spans="1:10" ht="40.5">
      <c r="A1022" s="16" t="s">
        <v>24199</v>
      </c>
      <c r="B1022" s="59" t="str">
        <f t="shared" si="15"/>
        <v>BOCA DE BSTC D = 0,40 M - ESCONSIDADE 0° - AREIA EXTRAÍDA E BRITA PRODUZIDA - ALAS RETAS</v>
      </c>
      <c r="C1022" s="16" t="s">
        <v>20028</v>
      </c>
      <c r="D1022" s="105">
        <v>228.97</v>
      </c>
      <c r="J1022" s="59" t="s">
        <v>24200</v>
      </c>
    </row>
    <row r="1023" spans="1:10" ht="40.5">
      <c r="A1023" s="16" t="s">
        <v>24201</v>
      </c>
      <c r="B1023" s="59" t="str">
        <f t="shared" si="15"/>
        <v>BOCA DE BSTC D = 0,40 M - ESCONSIDADE 10° - AREIA E BRITA COMERCIAIS - ALAS RETAS</v>
      </c>
      <c r="C1023" s="16" t="s">
        <v>20028</v>
      </c>
      <c r="D1023" s="105">
        <v>270.45999999999998</v>
      </c>
      <c r="J1023" s="59" t="s">
        <v>24202</v>
      </c>
    </row>
    <row r="1024" spans="1:10" ht="40.5">
      <c r="A1024" s="16" t="s">
        <v>24203</v>
      </c>
      <c r="B1024" s="59" t="str">
        <f t="shared" si="15"/>
        <v>BOCA DE BSTC D = 0,40 M - ESCONSIDADE 10° - AREIA EXTRAÍDA E BRITA PRODUZIDA - ALAS RETAS</v>
      </c>
      <c r="C1024" s="16" t="s">
        <v>20028</v>
      </c>
      <c r="D1024" s="105">
        <v>230.07</v>
      </c>
      <c r="J1024" s="59" t="s">
        <v>24204</v>
      </c>
    </row>
    <row r="1025" spans="1:10" ht="40.5">
      <c r="A1025" s="16" t="s">
        <v>24205</v>
      </c>
      <c r="B1025" s="59" t="str">
        <f t="shared" si="15"/>
        <v>BOCA DE BSTC D = 0,40 M - ESCONSIDADE 15° - AREIA E BRITA COMERCIAIS - ALAS RETAS</v>
      </c>
      <c r="C1025" s="16" t="s">
        <v>20028</v>
      </c>
      <c r="D1025" s="105">
        <v>271.56</v>
      </c>
      <c r="J1025" s="59" t="s">
        <v>24206</v>
      </c>
    </row>
    <row r="1026" spans="1:10" ht="40.5">
      <c r="A1026" s="16" t="s">
        <v>24207</v>
      </c>
      <c r="B1026" s="59" t="str">
        <f t="shared" si="15"/>
        <v>BOCA DE BSTC D = 0,40 M - ESCONSIDADE 15° - AREIA EXTRAÍDA E BRITA PRODUZIDA - ALAS RETAS</v>
      </c>
      <c r="C1026" s="16" t="s">
        <v>20028</v>
      </c>
      <c r="D1026" s="105">
        <v>231.17</v>
      </c>
      <c r="J1026" s="59" t="s">
        <v>24208</v>
      </c>
    </row>
    <row r="1027" spans="1:10" ht="40.5">
      <c r="A1027" s="16" t="s">
        <v>24209</v>
      </c>
      <c r="B1027" s="59" t="str">
        <f t="shared" ref="B1027:B1090" si="16">UPPER(J1027)</f>
        <v>BOCA DE BSTC D = 0,40 M - ESCONSIDADE 20° - AREIA E BRITA COMERCIAIS - ALAS RETAS</v>
      </c>
      <c r="C1027" s="16" t="s">
        <v>20028</v>
      </c>
      <c r="D1027" s="105">
        <v>273.55</v>
      </c>
      <c r="J1027" s="59" t="s">
        <v>24210</v>
      </c>
    </row>
    <row r="1028" spans="1:10" ht="40.5">
      <c r="A1028" s="16" t="s">
        <v>24211</v>
      </c>
      <c r="B1028" s="59" t="str">
        <f t="shared" si="16"/>
        <v>BOCA DE BSTC D = 0,40 M - ESCONSIDADE 20° - AREIA EXTRAÍDA E BRITA PRODUZIDA - ALAS RETAS</v>
      </c>
      <c r="C1028" s="16" t="s">
        <v>20028</v>
      </c>
      <c r="D1028" s="105">
        <v>233.06</v>
      </c>
      <c r="J1028" s="59" t="s">
        <v>24212</v>
      </c>
    </row>
    <row r="1029" spans="1:10" ht="40.5">
      <c r="A1029" s="16" t="s">
        <v>24213</v>
      </c>
      <c r="B1029" s="59" t="str">
        <f t="shared" si="16"/>
        <v>BOCA DE BSTC D = 0,40 M - ESCONSIDADE 25° - AREIA E BRITA COMERCIAIS - ALAS RETAS</v>
      </c>
      <c r="C1029" s="16" t="s">
        <v>20028</v>
      </c>
      <c r="D1029" s="105">
        <v>276.3</v>
      </c>
      <c r="J1029" s="59" t="s">
        <v>24214</v>
      </c>
    </row>
    <row r="1030" spans="1:10" ht="40.5">
      <c r="A1030" s="16" t="s">
        <v>24215</v>
      </c>
      <c r="B1030" s="59" t="str">
        <f t="shared" si="16"/>
        <v>BOCA DE BSTC D = 0,40 M - ESCONSIDADE 25° - AREIA EXTRAÍDA E BRITA PRODUZIDA - ALAS RETAS</v>
      </c>
      <c r="C1030" s="16" t="s">
        <v>20028</v>
      </c>
      <c r="D1030" s="105">
        <v>235.81</v>
      </c>
      <c r="J1030" s="59" t="s">
        <v>24216</v>
      </c>
    </row>
    <row r="1031" spans="1:10" ht="40.5">
      <c r="A1031" s="16" t="s">
        <v>24217</v>
      </c>
      <c r="B1031" s="59" t="str">
        <f t="shared" si="16"/>
        <v>BOCA DE BSTC D = 0,40 M - ESCONSIDADE 30° - AREIA E BRITA COMERCIAIS - ALAS RETAS</v>
      </c>
      <c r="C1031" s="16" t="s">
        <v>20028</v>
      </c>
      <c r="D1031" s="105">
        <v>279.94</v>
      </c>
      <c r="J1031" s="59" t="s">
        <v>24218</v>
      </c>
    </row>
    <row r="1032" spans="1:10" ht="40.5">
      <c r="A1032" s="16" t="s">
        <v>24219</v>
      </c>
      <c r="B1032" s="59" t="str">
        <f t="shared" si="16"/>
        <v>BOCA DE BSTC D = 0,40 M - ESCONSIDADE 30° - AREIA EXTRAÍDA E BRITA PRODUZIDA - ALAS RETAS</v>
      </c>
      <c r="C1032" s="16" t="s">
        <v>20028</v>
      </c>
      <c r="D1032" s="105">
        <v>239.35</v>
      </c>
      <c r="J1032" s="59" t="s">
        <v>24220</v>
      </c>
    </row>
    <row r="1033" spans="1:10" ht="40.5">
      <c r="A1033" s="16" t="s">
        <v>24221</v>
      </c>
      <c r="B1033" s="59" t="str">
        <f t="shared" si="16"/>
        <v>BOCA DE BSTC D = 0,40 M - ESCONSIDADE 35° - AREIA E BRITA COMERCIAIS - ALAS RETAS</v>
      </c>
      <c r="C1033" s="16" t="s">
        <v>20028</v>
      </c>
      <c r="D1033" s="105">
        <v>284.88</v>
      </c>
      <c r="J1033" s="59" t="s">
        <v>24222</v>
      </c>
    </row>
    <row r="1034" spans="1:10" ht="40.5">
      <c r="A1034" s="16" t="s">
        <v>24223</v>
      </c>
      <c r="B1034" s="59" t="str">
        <f t="shared" si="16"/>
        <v>BOCA DE BSTC D = 0,40 M - ESCONSIDADE 35° - AREIA EXTRAÍDA E BRITA PRODUZIDA - ALAS RETAS</v>
      </c>
      <c r="C1034" s="16" t="s">
        <v>20028</v>
      </c>
      <c r="D1034" s="105">
        <v>244.3</v>
      </c>
      <c r="J1034" s="59" t="s">
        <v>24224</v>
      </c>
    </row>
    <row r="1035" spans="1:10" ht="40.5">
      <c r="A1035" s="16" t="s">
        <v>24225</v>
      </c>
      <c r="B1035" s="59" t="str">
        <f t="shared" si="16"/>
        <v>BOCA DE BSTC D = 0,40 M - ESCONSIDADE 40° - AREIA E BRITA COMERCIAIS - ALAS RETAS</v>
      </c>
      <c r="C1035" s="16" t="s">
        <v>20028</v>
      </c>
      <c r="D1035" s="105">
        <v>291.27</v>
      </c>
      <c r="J1035" s="59" t="s">
        <v>24226</v>
      </c>
    </row>
    <row r="1036" spans="1:10" ht="40.5">
      <c r="A1036" s="16" t="s">
        <v>24227</v>
      </c>
      <c r="B1036" s="59" t="str">
        <f t="shared" si="16"/>
        <v>BOCA DE BSTC D = 0,40 M - ESCONSIDADE 40° - AREIA EXTRAÍDA E BRITA PRODUZIDA - ALAS RETAS</v>
      </c>
      <c r="C1036" s="16" t="s">
        <v>20028</v>
      </c>
      <c r="D1036" s="105">
        <v>250.59</v>
      </c>
      <c r="J1036" s="59" t="s">
        <v>24228</v>
      </c>
    </row>
    <row r="1037" spans="1:10" ht="40.5">
      <c r="A1037" s="16" t="s">
        <v>24229</v>
      </c>
      <c r="B1037" s="59" t="str">
        <f t="shared" si="16"/>
        <v>BOCA DE BSTC D = 0,40 M - ESCONSIDADE 45° - AREIA E BRITA COMERCIAIS - ALAS RETAS</v>
      </c>
      <c r="C1037" s="16" t="s">
        <v>20028</v>
      </c>
      <c r="D1037" s="105">
        <v>300.95</v>
      </c>
      <c r="J1037" s="59" t="s">
        <v>24230</v>
      </c>
    </row>
    <row r="1038" spans="1:10" ht="40.5">
      <c r="A1038" s="16" t="s">
        <v>24231</v>
      </c>
      <c r="B1038" s="59" t="str">
        <f t="shared" si="16"/>
        <v>BOCA DE BSTC D = 0,40 M - ESCONSIDADE 45° - AREIA EXTRAÍDA E BRITA PRODUZIDA - ALAS RETAS</v>
      </c>
      <c r="C1038" s="16" t="s">
        <v>20028</v>
      </c>
      <c r="D1038" s="105">
        <v>260.17</v>
      </c>
      <c r="J1038" s="59" t="s">
        <v>24232</v>
      </c>
    </row>
    <row r="1039" spans="1:10" ht="40.5">
      <c r="A1039" s="16" t="s">
        <v>24233</v>
      </c>
      <c r="B1039" s="59" t="str">
        <f t="shared" si="16"/>
        <v>BOCA DE BSTC D = 0,40 M - ESCONSIDADE 5° - AREIA E BRITA COMERCIAIS - ALAS RETAS</v>
      </c>
      <c r="C1039" s="16" t="s">
        <v>20028</v>
      </c>
      <c r="D1039" s="105">
        <v>269.91000000000003</v>
      </c>
      <c r="J1039" s="59" t="s">
        <v>24234</v>
      </c>
    </row>
    <row r="1040" spans="1:10" ht="40.5">
      <c r="A1040" s="16" t="s">
        <v>24235</v>
      </c>
      <c r="B1040" s="59" t="str">
        <f t="shared" si="16"/>
        <v>BOCA DE BSTC D = 0,40 M - ESCONSIDADE 5° - AREIA EXTRAÍDA E BRITA PRODUZIDA - ALAS RETAS</v>
      </c>
      <c r="C1040" s="16" t="s">
        <v>20028</v>
      </c>
      <c r="D1040" s="105">
        <v>229.52</v>
      </c>
      <c r="J1040" s="59" t="s">
        <v>24236</v>
      </c>
    </row>
    <row r="1041" spans="1:10" ht="40.5">
      <c r="A1041" s="16" t="s">
        <v>24237</v>
      </c>
      <c r="B1041" s="59" t="str">
        <f t="shared" si="16"/>
        <v>BOCA DE BSTC D = 0,60 M - ESCONSIDADE 0° - AREIA E BRITA COMERCIAIS - ALAS ESCONSAS</v>
      </c>
      <c r="C1041" s="16" t="s">
        <v>20028</v>
      </c>
      <c r="D1041" s="105">
        <v>800.62</v>
      </c>
      <c r="J1041" s="59" t="s">
        <v>24238</v>
      </c>
    </row>
    <row r="1042" spans="1:10" ht="40.5">
      <c r="A1042" s="16" t="s">
        <v>24239</v>
      </c>
      <c r="B1042" s="59" t="str">
        <f t="shared" si="16"/>
        <v>BOCA DE BSTC D = 0,60 M - ESCONSIDADE 0° - AREIA E BRITA COMERCIAIS - ALAS RETAS</v>
      </c>
      <c r="C1042" s="16" t="s">
        <v>20028</v>
      </c>
      <c r="D1042" s="105">
        <v>545.36</v>
      </c>
      <c r="J1042" s="59" t="s">
        <v>24240</v>
      </c>
    </row>
    <row r="1043" spans="1:10" ht="40.5">
      <c r="A1043" s="16" t="s">
        <v>24241</v>
      </c>
      <c r="B1043" s="59" t="str">
        <f t="shared" si="16"/>
        <v>BOCA DE BSTC D = 0,60 M - ESCONSIDADE 0° - AREIA EXTRAÍDA E BRITA PRODUZIDA - ALAS ESCONSAS</v>
      </c>
      <c r="C1043" s="16" t="s">
        <v>20028</v>
      </c>
      <c r="D1043" s="105">
        <v>690.51</v>
      </c>
      <c r="J1043" s="59" t="s">
        <v>24242</v>
      </c>
    </row>
    <row r="1044" spans="1:10" ht="40.5">
      <c r="A1044" s="16" t="s">
        <v>24243</v>
      </c>
      <c r="B1044" s="59" t="str">
        <f t="shared" si="16"/>
        <v>BOCA DE BSTC D = 0,60 M - ESCONSIDADE 0° - AREIA EXTRAÍDA E BRITA PRODUZIDA - ALAS RETAS</v>
      </c>
      <c r="C1044" s="16" t="s">
        <v>20028</v>
      </c>
      <c r="D1044" s="105">
        <v>456.35</v>
      </c>
      <c r="J1044" s="59" t="s">
        <v>24244</v>
      </c>
    </row>
    <row r="1045" spans="1:10" ht="40.5">
      <c r="A1045" s="16" t="s">
        <v>24245</v>
      </c>
      <c r="B1045" s="59" t="str">
        <f t="shared" si="16"/>
        <v>BOCA DE BSTC D = 0,60 M - ESCONSIDADE 10° - AREIA E BRITA COMERCIAIS - ALAS RETAS</v>
      </c>
      <c r="C1045" s="16" t="s">
        <v>20028</v>
      </c>
      <c r="D1045" s="105">
        <v>547.35</v>
      </c>
      <c r="J1045" s="59" t="s">
        <v>24246</v>
      </c>
    </row>
    <row r="1046" spans="1:10" ht="40.5">
      <c r="A1046" s="16" t="s">
        <v>24247</v>
      </c>
      <c r="B1046" s="59" t="str">
        <f t="shared" si="16"/>
        <v>BOCA DE BSTC D = 0,60 M - ESCONSIDADE 10° - AREIA EXTRAÍDA E BRITA PRODUZIDA - ALAS RETAS</v>
      </c>
      <c r="C1046" s="16" t="s">
        <v>20028</v>
      </c>
      <c r="D1046" s="105">
        <v>458.25</v>
      </c>
      <c r="J1046" s="59" t="s">
        <v>24248</v>
      </c>
    </row>
    <row r="1047" spans="1:10" ht="40.5">
      <c r="A1047" s="16" t="s">
        <v>24249</v>
      </c>
      <c r="B1047" s="59" t="str">
        <f t="shared" si="16"/>
        <v>BOCA DE BSTC D = 0,60 M - ESCONSIDADE 15° - AREIA E BRITA COMERCIAIS - ALAS ESCONSAS</v>
      </c>
      <c r="C1047" s="16" t="s">
        <v>20028</v>
      </c>
      <c r="D1047" s="105">
        <v>678.1</v>
      </c>
      <c r="J1047" s="59" t="s">
        <v>24250</v>
      </c>
    </row>
    <row r="1048" spans="1:10" ht="40.5">
      <c r="A1048" s="16" t="s">
        <v>24251</v>
      </c>
      <c r="B1048" s="59" t="str">
        <f t="shared" si="16"/>
        <v>BOCA DE BSTC D = 0,60 M - ESCONSIDADE 15° - AREIA E BRITA COMERCIAIS - ALAS RETAS</v>
      </c>
      <c r="C1048" s="16" t="s">
        <v>20028</v>
      </c>
      <c r="D1048" s="105">
        <v>549.54999999999995</v>
      </c>
      <c r="J1048" s="59" t="s">
        <v>24252</v>
      </c>
    </row>
    <row r="1049" spans="1:10" ht="40.5">
      <c r="A1049" s="16" t="s">
        <v>24253</v>
      </c>
      <c r="B1049" s="59" t="str">
        <f t="shared" si="16"/>
        <v>BOCA DE BSTC D = 0,60 M - ESCONSIDADE 15° - AREIA EXTRAÍDA E BRITA PRODUZIDA - ALAS ESCONSAS</v>
      </c>
      <c r="C1049" s="16" t="s">
        <v>20028</v>
      </c>
      <c r="D1049" s="105">
        <v>561.78</v>
      </c>
      <c r="J1049" s="59" t="s">
        <v>24254</v>
      </c>
    </row>
    <row r="1050" spans="1:10" ht="40.5">
      <c r="A1050" s="16" t="s">
        <v>24255</v>
      </c>
      <c r="B1050" s="59" t="str">
        <f t="shared" si="16"/>
        <v>BOCA DE BSTC D = 0,60 M - ESCONSIDADE 15° - AREIA EXTRAÍDA E BRITA PRODUZIDA - ALAS RETAS</v>
      </c>
      <c r="C1050" s="16" t="s">
        <v>20028</v>
      </c>
      <c r="D1050" s="105">
        <v>460.44</v>
      </c>
      <c r="J1050" s="59" t="s">
        <v>24256</v>
      </c>
    </row>
    <row r="1051" spans="1:10" ht="40.5">
      <c r="A1051" s="16" t="s">
        <v>24257</v>
      </c>
      <c r="B1051" s="59" t="str">
        <f t="shared" si="16"/>
        <v>BOCA DE BSTC D = 0,60 M - ESCONSIDADE 20° - AREIA E BRITA COMERCIAIS - ALAS RETAS</v>
      </c>
      <c r="C1051" s="16" t="s">
        <v>20028</v>
      </c>
      <c r="D1051" s="105">
        <v>553.17999999999995</v>
      </c>
      <c r="J1051" s="59" t="s">
        <v>24258</v>
      </c>
    </row>
    <row r="1052" spans="1:10" ht="40.5">
      <c r="A1052" s="16" t="s">
        <v>24259</v>
      </c>
      <c r="B1052" s="59" t="str">
        <f t="shared" si="16"/>
        <v>BOCA DE BSTC D = 0,60 M - ESCONSIDADE 20° - AREIA EXTRAÍDA E BRITA PRODUZIDA - ALAS RETAS</v>
      </c>
      <c r="C1052" s="16" t="s">
        <v>20028</v>
      </c>
      <c r="D1052" s="105">
        <v>463.99</v>
      </c>
      <c r="J1052" s="59" t="s">
        <v>24260</v>
      </c>
    </row>
    <row r="1053" spans="1:10" ht="40.5">
      <c r="A1053" s="16" t="s">
        <v>24261</v>
      </c>
      <c r="B1053" s="59" t="str">
        <f t="shared" si="16"/>
        <v>BOCA DE BSTC D = 0,60 M - ESCONSIDADE 25° - AREIA E BRITA COMERCIAIS - ALAS RETAS</v>
      </c>
      <c r="C1053" s="16" t="s">
        <v>20028</v>
      </c>
      <c r="D1053" s="105">
        <v>557.91999999999996</v>
      </c>
      <c r="J1053" s="59" t="s">
        <v>24262</v>
      </c>
    </row>
    <row r="1054" spans="1:10" ht="40.5">
      <c r="A1054" s="16" t="s">
        <v>24263</v>
      </c>
      <c r="B1054" s="59" t="str">
        <f t="shared" si="16"/>
        <v>BOCA DE BSTC D = 0,60 M - ESCONSIDADE 25° - AREIA EXTRAÍDA E BRITA PRODUZIDA - ALAS RETAS</v>
      </c>
      <c r="C1054" s="16" t="s">
        <v>20028</v>
      </c>
      <c r="D1054" s="105">
        <v>468.63</v>
      </c>
      <c r="J1054" s="59" t="s">
        <v>24264</v>
      </c>
    </row>
    <row r="1055" spans="1:10" ht="40.5">
      <c r="A1055" s="16" t="s">
        <v>24265</v>
      </c>
      <c r="B1055" s="59" t="str">
        <f t="shared" si="16"/>
        <v>BOCA DE BSTC D = 0,60 M - ESCONSIDADE 30° - AREIA E BRITA COMERCIAIS - ALAS ESCONSAS</v>
      </c>
      <c r="C1055" s="16" t="s">
        <v>20028</v>
      </c>
      <c r="D1055" s="105">
        <v>946.88</v>
      </c>
      <c r="J1055" s="59" t="s">
        <v>24266</v>
      </c>
    </row>
    <row r="1056" spans="1:10" ht="40.5">
      <c r="A1056" s="16" t="s">
        <v>24267</v>
      </c>
      <c r="B1056" s="59" t="str">
        <f t="shared" si="16"/>
        <v>BOCA DE BSTC D = 0,60 M - ESCONSIDADE 30° - AREIA E BRITA COMERCIAIS - ALAS RETAS</v>
      </c>
      <c r="C1056" s="16" t="s">
        <v>20028</v>
      </c>
      <c r="D1056" s="105">
        <v>564.65</v>
      </c>
      <c r="J1056" s="59" t="s">
        <v>24268</v>
      </c>
    </row>
    <row r="1057" spans="1:10" ht="40.5">
      <c r="A1057" s="16" t="s">
        <v>24269</v>
      </c>
      <c r="B1057" s="59" t="str">
        <f t="shared" si="16"/>
        <v>BOCA DE BSTC D = 0,60 M - ESCONSIDADE 30° - AREIA EXTRAÍDA E BRITA PRODUZIDA - ALAS ESCONSAS</v>
      </c>
      <c r="C1057" s="16" t="s">
        <v>20028</v>
      </c>
      <c r="D1057" s="105">
        <v>815.09</v>
      </c>
      <c r="J1057" s="59" t="s">
        <v>24270</v>
      </c>
    </row>
    <row r="1058" spans="1:10" ht="40.5">
      <c r="A1058" s="16" t="s">
        <v>24271</v>
      </c>
      <c r="B1058" s="59" t="str">
        <f t="shared" si="16"/>
        <v>BOCA DE BSTC D = 0,60 M - ESCONSIDADE 30° - AREIA EXTRAÍDA E BRITA PRODUZIDA - ALAS RETAS</v>
      </c>
      <c r="C1058" s="16" t="s">
        <v>20028</v>
      </c>
      <c r="D1058" s="105">
        <v>475.16</v>
      </c>
      <c r="J1058" s="59" t="s">
        <v>24272</v>
      </c>
    </row>
    <row r="1059" spans="1:10" ht="40.5">
      <c r="A1059" s="16" t="s">
        <v>24273</v>
      </c>
      <c r="B1059" s="59" t="str">
        <f t="shared" si="16"/>
        <v>BOCA DE BSTC D = 0,60 M - ESCONSIDADE 35° - AREIA E BRITA COMERCIAIS - ALAS RETAS</v>
      </c>
      <c r="C1059" s="16" t="s">
        <v>20028</v>
      </c>
      <c r="D1059" s="105">
        <v>573.78</v>
      </c>
      <c r="J1059" s="59" t="s">
        <v>24274</v>
      </c>
    </row>
    <row r="1060" spans="1:10" ht="40.5">
      <c r="A1060" s="16" t="s">
        <v>24275</v>
      </c>
      <c r="B1060" s="59" t="str">
        <f t="shared" si="16"/>
        <v>BOCA DE BSTC D = 0,60 M - ESCONSIDADE 35° - AREIA EXTRAÍDA E BRITA PRODUZIDA - ALAS RETAS</v>
      </c>
      <c r="C1060" s="16" t="s">
        <v>20028</v>
      </c>
      <c r="D1060" s="105">
        <v>484.2</v>
      </c>
      <c r="J1060" s="59" t="s">
        <v>24276</v>
      </c>
    </row>
    <row r="1061" spans="1:10" ht="40.5">
      <c r="A1061" s="16" t="s">
        <v>24277</v>
      </c>
      <c r="B1061" s="59" t="str">
        <f t="shared" si="16"/>
        <v>BOCA DE BSTC D = 0,60 M - ESCONSIDADE 40° - AREIA E BRITA COMERCIAIS - ALAS RETAS</v>
      </c>
      <c r="C1061" s="16" t="s">
        <v>20028</v>
      </c>
      <c r="D1061" s="105">
        <v>585.45000000000005</v>
      </c>
      <c r="J1061" s="59" t="s">
        <v>24278</v>
      </c>
    </row>
    <row r="1062" spans="1:10" ht="40.5">
      <c r="A1062" s="16" t="s">
        <v>24279</v>
      </c>
      <c r="B1062" s="59" t="str">
        <f t="shared" si="16"/>
        <v>BOCA DE BSTC D = 0,60 M - ESCONSIDADE 40° - AREIA EXTRAÍDA E BRITA PRODUZIDA - ALAS RETAS</v>
      </c>
      <c r="C1062" s="16" t="s">
        <v>20028</v>
      </c>
      <c r="D1062" s="105">
        <v>495.68</v>
      </c>
      <c r="J1062" s="59" t="s">
        <v>24280</v>
      </c>
    </row>
    <row r="1063" spans="1:10" ht="40.5">
      <c r="A1063" s="16" t="s">
        <v>24281</v>
      </c>
      <c r="B1063" s="59" t="str">
        <f t="shared" si="16"/>
        <v>BOCA DE BSTC D = 0,60 M - ESCONSIDADE 45° - AREIA E BRITA COMERCIAIS - ALAS ESCONSAS</v>
      </c>
      <c r="C1063" s="16" t="s">
        <v>20028</v>
      </c>
      <c r="D1063" s="105">
        <v>1171.18</v>
      </c>
      <c r="J1063" s="59" t="s">
        <v>24282</v>
      </c>
    </row>
    <row r="1064" spans="1:10" ht="40.5">
      <c r="A1064" s="16" t="s">
        <v>24283</v>
      </c>
      <c r="B1064" s="59" t="str">
        <f t="shared" si="16"/>
        <v>BOCA DE BSTC D = 0,60 M - ESCONSIDADE 45° - AREIA E BRITA COMERCIAIS - ALAS RETAS</v>
      </c>
      <c r="C1064" s="16" t="s">
        <v>20028</v>
      </c>
      <c r="D1064" s="105">
        <v>602.07000000000005</v>
      </c>
      <c r="J1064" s="59" t="s">
        <v>24284</v>
      </c>
    </row>
    <row r="1065" spans="1:10" ht="40.5">
      <c r="A1065" s="16" t="s">
        <v>24285</v>
      </c>
      <c r="B1065" s="59" t="str">
        <f t="shared" si="16"/>
        <v>BOCA DE BSTC D = 0,60 M - ESCONSIDADE 45° - AREIA EXTRAÍDA E BRITA PRODUZIDA - ALAS ESCONSAS</v>
      </c>
      <c r="C1065" s="16" t="s">
        <v>20028</v>
      </c>
      <c r="D1065" s="105">
        <v>1006.73</v>
      </c>
      <c r="J1065" s="59" t="s">
        <v>24286</v>
      </c>
    </row>
    <row r="1066" spans="1:10" ht="40.5">
      <c r="A1066" s="16" t="s">
        <v>24287</v>
      </c>
      <c r="B1066" s="59" t="str">
        <f t="shared" si="16"/>
        <v>BOCA DE BSTC D = 0,60 M - ESCONSIDADE 45° - AREIA EXTRAÍDA E BRITA PRODUZIDA - ALAS RETAS</v>
      </c>
      <c r="C1066" s="16" t="s">
        <v>20028</v>
      </c>
      <c r="D1066" s="105">
        <v>512.11</v>
      </c>
      <c r="J1066" s="59" t="s">
        <v>24288</v>
      </c>
    </row>
    <row r="1067" spans="1:10" ht="40.5">
      <c r="A1067" s="16" t="s">
        <v>24289</v>
      </c>
      <c r="B1067" s="59" t="str">
        <f t="shared" si="16"/>
        <v>BOCA DE BSTC D = 0,60 M - ESCONSIDADE 5° - AREIA E BRITA COMERCIAIS - ALAS RETAS</v>
      </c>
      <c r="C1067" s="16" t="s">
        <v>20028</v>
      </c>
      <c r="D1067" s="105">
        <v>545.91</v>
      </c>
      <c r="J1067" s="59" t="s">
        <v>24290</v>
      </c>
    </row>
    <row r="1068" spans="1:10" ht="40.5">
      <c r="A1068" s="16" t="s">
        <v>24291</v>
      </c>
      <c r="B1068" s="59" t="str">
        <f t="shared" si="16"/>
        <v>BOCA DE BSTC D = 0,60 M - ESCONSIDADE 5° - AREIA EXTRAÍDA E BRITA PRODUZIDA - ALAS RETAS</v>
      </c>
      <c r="C1068" s="16" t="s">
        <v>20028</v>
      </c>
      <c r="D1068" s="105">
        <v>456.9</v>
      </c>
      <c r="J1068" s="59" t="s">
        <v>24292</v>
      </c>
    </row>
    <row r="1069" spans="1:10" ht="40.5">
      <c r="A1069" s="16" t="s">
        <v>24293</v>
      </c>
      <c r="B1069" s="59" t="str">
        <f t="shared" si="16"/>
        <v>BOCA DE BSTC D = 0,80 M - ESCONSIDADE 0° - AREIA E BRITA COMERCIAIS - ALAS ESCONSAS</v>
      </c>
      <c r="C1069" s="16" t="s">
        <v>20028</v>
      </c>
      <c r="D1069" s="105">
        <v>1339.9</v>
      </c>
      <c r="J1069" s="59" t="s">
        <v>24294</v>
      </c>
    </row>
    <row r="1070" spans="1:10" ht="40.5">
      <c r="A1070" s="16" t="s">
        <v>24295</v>
      </c>
      <c r="B1070" s="59" t="str">
        <f t="shared" si="16"/>
        <v>BOCA DE BSTC D = 0,80 M - ESCONSIDADE 0° - AREIA E BRITA COMERCIAIS - ALAS RETAS</v>
      </c>
      <c r="C1070" s="16" t="s">
        <v>20028</v>
      </c>
      <c r="D1070" s="105">
        <v>924.61</v>
      </c>
      <c r="J1070" s="59" t="s">
        <v>24296</v>
      </c>
    </row>
    <row r="1071" spans="1:10" ht="40.5">
      <c r="A1071" s="16" t="s">
        <v>24297</v>
      </c>
      <c r="B1071" s="59" t="str">
        <f t="shared" si="16"/>
        <v>BOCA DE BSTC D = 0,80 M - ESCONSIDADE 0° - AREIA EXTRAÍDA E BRITA PRODUZIDA - ALAS ESCONSAS</v>
      </c>
      <c r="C1071" s="16" t="s">
        <v>20028</v>
      </c>
      <c r="D1071" s="105">
        <v>1135.53</v>
      </c>
      <c r="J1071" s="59" t="s">
        <v>24298</v>
      </c>
    </row>
    <row r="1072" spans="1:10" ht="40.5">
      <c r="A1072" s="16" t="s">
        <v>24299</v>
      </c>
      <c r="B1072" s="59" t="str">
        <f t="shared" si="16"/>
        <v>BOCA DE BSTC D = 0,80 M - ESCONSIDADE 0° - AREIA EXTRAÍDA E BRITA PRODUZIDA - ALAS RETAS</v>
      </c>
      <c r="C1072" s="16" t="s">
        <v>20028</v>
      </c>
      <c r="D1072" s="105">
        <v>770</v>
      </c>
      <c r="J1072" s="59" t="s">
        <v>24300</v>
      </c>
    </row>
    <row r="1073" spans="1:10" ht="40.5">
      <c r="A1073" s="16" t="s">
        <v>24301</v>
      </c>
      <c r="B1073" s="59" t="str">
        <f t="shared" si="16"/>
        <v>BOCA DE BSTC D = 0,80 M - ESCONSIDADE 10° - AREIA E BRITA COMERCIAIS - ALAS RETAS</v>
      </c>
      <c r="C1073" s="16" t="s">
        <v>20028</v>
      </c>
      <c r="D1073" s="105">
        <v>927.7</v>
      </c>
      <c r="J1073" s="59" t="s">
        <v>24302</v>
      </c>
    </row>
    <row r="1074" spans="1:10" ht="40.5">
      <c r="A1074" s="16" t="s">
        <v>24303</v>
      </c>
      <c r="B1074" s="59" t="str">
        <f t="shared" si="16"/>
        <v>BOCA DE BSTC D = 0,80 M - ESCONSIDADE 10° - AREIA EXTRAÍDA E BRITA PRODUZIDA - ALAS RETAS</v>
      </c>
      <c r="C1074" s="16" t="s">
        <v>20028</v>
      </c>
      <c r="D1074" s="105">
        <v>772.99</v>
      </c>
      <c r="J1074" s="59" t="s">
        <v>24304</v>
      </c>
    </row>
    <row r="1075" spans="1:10" ht="40.5">
      <c r="A1075" s="16" t="s">
        <v>24305</v>
      </c>
      <c r="B1075" s="59" t="str">
        <f t="shared" si="16"/>
        <v>BOCA DE BSTC D = 0,80 M - ESCONSIDADE 15° - AREIA E BRITA COMERCIAIS - ALAS ESCONSAS</v>
      </c>
      <c r="C1075" s="16" t="s">
        <v>20028</v>
      </c>
      <c r="D1075" s="105">
        <v>1412.07</v>
      </c>
      <c r="J1075" s="59" t="s">
        <v>24306</v>
      </c>
    </row>
    <row r="1076" spans="1:10" ht="40.5">
      <c r="A1076" s="16" t="s">
        <v>24307</v>
      </c>
      <c r="B1076" s="59" t="str">
        <f t="shared" si="16"/>
        <v>BOCA DE BSTC D = 0,80 M - ESCONSIDADE 15° - AREIA E BRITA COMERCIAIS - ALAS RETAS</v>
      </c>
      <c r="C1076" s="16" t="s">
        <v>20028</v>
      </c>
      <c r="D1076" s="105">
        <v>931.88</v>
      </c>
      <c r="J1076" s="59" t="s">
        <v>24308</v>
      </c>
    </row>
    <row r="1077" spans="1:10" ht="40.5">
      <c r="A1077" s="16" t="s">
        <v>24309</v>
      </c>
      <c r="B1077" s="59" t="str">
        <f t="shared" si="16"/>
        <v>BOCA DE BSTC D = 0,80 M - ESCONSIDADE 15° - AREIA EXTRAÍDA E BRITA PRODUZIDA - ALAS ESCONSAS</v>
      </c>
      <c r="C1077" s="16" t="s">
        <v>20028</v>
      </c>
      <c r="D1077" s="105">
        <v>1196.05</v>
      </c>
      <c r="J1077" s="59" t="s">
        <v>24310</v>
      </c>
    </row>
    <row r="1078" spans="1:10" ht="40.5">
      <c r="A1078" s="16" t="s">
        <v>24311</v>
      </c>
      <c r="B1078" s="59" t="str">
        <f t="shared" si="16"/>
        <v>BOCA DE BSTC D = 0,80 M - ESCONSIDADE 15° - AREIA EXTRAÍDA E BRITA PRODUZIDA - ALAS RETAS</v>
      </c>
      <c r="C1078" s="16" t="s">
        <v>20028</v>
      </c>
      <c r="D1078" s="105">
        <v>777.08</v>
      </c>
      <c r="J1078" s="59" t="s">
        <v>24312</v>
      </c>
    </row>
    <row r="1079" spans="1:10" ht="40.5">
      <c r="A1079" s="16" t="s">
        <v>24313</v>
      </c>
      <c r="B1079" s="59" t="str">
        <f t="shared" si="16"/>
        <v>BOCA DE BSTC D = 0,80 M - ESCONSIDADE 20° - AREIA E BRITA COMERCIAIS - ALAS RETAS</v>
      </c>
      <c r="C1079" s="16" t="s">
        <v>20028</v>
      </c>
      <c r="D1079" s="105">
        <v>938.27</v>
      </c>
      <c r="J1079" s="59" t="s">
        <v>24314</v>
      </c>
    </row>
    <row r="1080" spans="1:10" ht="40.5">
      <c r="A1080" s="16" t="s">
        <v>24315</v>
      </c>
      <c r="B1080" s="59" t="str">
        <f t="shared" si="16"/>
        <v>BOCA DE BSTC D = 0,80 M - ESCONSIDADE 20° - AREIA EXTRAÍDA E BRITA PRODUZIDA - ALAS RETAS</v>
      </c>
      <c r="C1080" s="16" t="s">
        <v>20028</v>
      </c>
      <c r="D1080" s="105">
        <v>783.37</v>
      </c>
      <c r="J1080" s="59" t="s">
        <v>24316</v>
      </c>
    </row>
    <row r="1081" spans="1:10" ht="40.5">
      <c r="A1081" s="16" t="s">
        <v>24317</v>
      </c>
      <c r="B1081" s="59" t="str">
        <f t="shared" si="16"/>
        <v>BOCA DE BSTC D = 0,80 M - ESCONSIDADE 25° - AREIA E BRITA COMERCIAIS - ALAS RETAS</v>
      </c>
      <c r="C1081" s="16" t="s">
        <v>20028</v>
      </c>
      <c r="D1081" s="105">
        <v>946.64</v>
      </c>
      <c r="J1081" s="59" t="s">
        <v>24318</v>
      </c>
    </row>
    <row r="1082" spans="1:10" ht="40.5">
      <c r="A1082" s="16" t="s">
        <v>24319</v>
      </c>
      <c r="B1082" s="59" t="str">
        <f t="shared" si="16"/>
        <v>BOCA DE BSTC D = 0,80 M - ESCONSIDADE 25° - AREIA EXTRAÍDA E BRITA PRODUZIDA - ALAS RETAS</v>
      </c>
      <c r="C1082" s="16" t="s">
        <v>20028</v>
      </c>
      <c r="D1082" s="105">
        <v>791.55</v>
      </c>
      <c r="J1082" s="59" t="s">
        <v>24320</v>
      </c>
    </row>
    <row r="1083" spans="1:10" ht="40.5">
      <c r="A1083" s="16" t="s">
        <v>24321</v>
      </c>
      <c r="B1083" s="59" t="str">
        <f t="shared" si="16"/>
        <v>BOCA DE BSTC D = 0,80 M - ESCONSIDADE 30° - AREIA E BRITA COMERCIAIS - ALAS ESCONSAS</v>
      </c>
      <c r="C1083" s="16" t="s">
        <v>20028</v>
      </c>
      <c r="D1083" s="105">
        <v>1577.49</v>
      </c>
      <c r="J1083" s="59" t="s">
        <v>24322</v>
      </c>
    </row>
    <row r="1084" spans="1:10" ht="40.5">
      <c r="A1084" s="16" t="s">
        <v>24323</v>
      </c>
      <c r="B1084" s="59" t="str">
        <f t="shared" si="16"/>
        <v>BOCA DE BSTC D = 0,80 M - ESCONSIDADE 30° - AREIA E BRITA COMERCIAIS - ALAS RETAS</v>
      </c>
      <c r="C1084" s="16" t="s">
        <v>20028</v>
      </c>
      <c r="D1084" s="105">
        <v>958.11</v>
      </c>
      <c r="J1084" s="59" t="s">
        <v>24324</v>
      </c>
    </row>
    <row r="1085" spans="1:10" ht="40.5">
      <c r="A1085" s="16" t="s">
        <v>24325</v>
      </c>
      <c r="B1085" s="59" t="str">
        <f t="shared" si="16"/>
        <v>BOCA DE BSTC D = 0,80 M - ESCONSIDADE 30° - AREIA EXTRAÍDA E BRITA PRODUZIDA - ALAS ESCONSAS</v>
      </c>
      <c r="C1085" s="16" t="s">
        <v>20028</v>
      </c>
      <c r="D1085" s="105">
        <v>1335.01</v>
      </c>
      <c r="J1085" s="59" t="s">
        <v>24326</v>
      </c>
    </row>
    <row r="1086" spans="1:10" ht="40.5">
      <c r="A1086" s="16" t="s">
        <v>24327</v>
      </c>
      <c r="B1086" s="59" t="str">
        <f t="shared" si="16"/>
        <v>BOCA DE BSTC D = 0,80 M - ESCONSIDADE 30° - AREIA EXTRAÍDA E BRITA PRODUZIDA - ALAS RETAS</v>
      </c>
      <c r="C1086" s="16" t="s">
        <v>20028</v>
      </c>
      <c r="D1086" s="105">
        <v>802.73</v>
      </c>
      <c r="J1086" s="59" t="s">
        <v>24328</v>
      </c>
    </row>
    <row r="1087" spans="1:10" ht="40.5">
      <c r="A1087" s="16" t="s">
        <v>24329</v>
      </c>
      <c r="B1087" s="59" t="str">
        <f t="shared" si="16"/>
        <v>BOCA DE BSTC D = 0,80 M - ESCONSIDADE 35° - AREIA E BRITA COMERCIAIS - ALAS RETAS</v>
      </c>
      <c r="C1087" s="16" t="s">
        <v>20028</v>
      </c>
      <c r="D1087" s="105">
        <v>973.97</v>
      </c>
      <c r="J1087" s="59" t="s">
        <v>24330</v>
      </c>
    </row>
    <row r="1088" spans="1:10" ht="40.5">
      <c r="A1088" s="16" t="s">
        <v>24331</v>
      </c>
      <c r="B1088" s="59" t="str">
        <f t="shared" si="16"/>
        <v>BOCA DE BSTC D = 0,80 M - ESCONSIDADE 35° - AREIA EXTRAÍDA E BRITA PRODUZIDA - ALAS RETAS</v>
      </c>
      <c r="C1088" s="16" t="s">
        <v>20028</v>
      </c>
      <c r="D1088" s="105">
        <v>818.3</v>
      </c>
      <c r="J1088" s="59" t="s">
        <v>24332</v>
      </c>
    </row>
    <row r="1089" spans="1:10" ht="40.5">
      <c r="A1089" s="16" t="s">
        <v>24333</v>
      </c>
      <c r="B1089" s="59" t="str">
        <f t="shared" si="16"/>
        <v>BOCA DE BSTC D = 0,80 M - ESCONSIDADE 40° - AREIA E BRITA COMERCIAIS - ALAS RETAS</v>
      </c>
      <c r="C1089" s="16" t="s">
        <v>20028</v>
      </c>
      <c r="D1089" s="105">
        <v>994.77</v>
      </c>
      <c r="J1089" s="59" t="s">
        <v>24334</v>
      </c>
    </row>
    <row r="1090" spans="1:10" ht="40.5">
      <c r="A1090" s="16" t="s">
        <v>24335</v>
      </c>
      <c r="B1090" s="59" t="str">
        <f t="shared" si="16"/>
        <v>BOCA DE BSTC D = 0,80 M - ESCONSIDADE 40° - AREIA EXTRAÍDA E BRITA PRODUZIDA - ALAS RETAS</v>
      </c>
      <c r="C1090" s="16" t="s">
        <v>20028</v>
      </c>
      <c r="D1090" s="105">
        <v>838.82</v>
      </c>
      <c r="J1090" s="59" t="s">
        <v>24336</v>
      </c>
    </row>
    <row r="1091" spans="1:10" ht="40.5">
      <c r="A1091" s="16" t="s">
        <v>24337</v>
      </c>
      <c r="B1091" s="59" t="str">
        <f t="shared" ref="B1091:B1154" si="17">UPPER(J1091)</f>
        <v>BOCA DE BSTC D = 0,80 M - ESCONSIDADE 45° - AREIA E BRITA COMERCIAIS - ALAS ESCONSAS</v>
      </c>
      <c r="C1091" s="16" t="s">
        <v>20028</v>
      </c>
      <c r="D1091" s="105">
        <v>1959.24</v>
      </c>
      <c r="J1091" s="59" t="s">
        <v>24338</v>
      </c>
    </row>
    <row r="1092" spans="1:10" ht="40.5">
      <c r="A1092" s="16" t="s">
        <v>24339</v>
      </c>
      <c r="B1092" s="59" t="str">
        <f t="shared" si="17"/>
        <v>BOCA DE BSTC D = 0,80 M - ESCONSIDADE 45° - AREIA E BRITA COMERCIAIS - ALAS RETAS</v>
      </c>
      <c r="C1092" s="16" t="s">
        <v>20028</v>
      </c>
      <c r="D1092" s="105">
        <v>1023.28</v>
      </c>
      <c r="J1092" s="59" t="s">
        <v>24340</v>
      </c>
    </row>
    <row r="1093" spans="1:10" ht="40.5">
      <c r="A1093" s="16" t="s">
        <v>24341</v>
      </c>
      <c r="B1093" s="59" t="str">
        <f t="shared" si="17"/>
        <v>BOCA DE BSTC D = 0,80 M - ESCONSIDADE 45° - AREIA EXTRAÍDA E BRITA PRODUZIDA - ALAS ESCONSAS</v>
      </c>
      <c r="C1093" s="16" t="s">
        <v>20028</v>
      </c>
      <c r="D1093" s="105">
        <v>1654.79</v>
      </c>
      <c r="J1093" s="59" t="s">
        <v>24342</v>
      </c>
    </row>
    <row r="1094" spans="1:10" ht="40.5">
      <c r="A1094" s="16" t="s">
        <v>24343</v>
      </c>
      <c r="B1094" s="59" t="str">
        <f t="shared" si="17"/>
        <v>BOCA DE BSTC D = 0,80 M - ESCONSIDADE 45° - AREIA EXTRAÍDA E BRITA PRODUZIDA - ALAS RETAS</v>
      </c>
      <c r="C1094" s="16" t="s">
        <v>20028</v>
      </c>
      <c r="D1094" s="105">
        <v>867.04</v>
      </c>
      <c r="J1094" s="59" t="s">
        <v>24344</v>
      </c>
    </row>
    <row r="1095" spans="1:10" ht="40.5">
      <c r="A1095" s="16" t="s">
        <v>24345</v>
      </c>
      <c r="B1095" s="59" t="str">
        <f t="shared" si="17"/>
        <v>BOCA DE BSTC D = 0,80 M - ESCONSIDADE 5° - AREIA E BRITA COMERCIAIS - ALAS RETAS</v>
      </c>
      <c r="C1095" s="16" t="s">
        <v>20028</v>
      </c>
      <c r="D1095" s="105">
        <v>925.71</v>
      </c>
      <c r="J1095" s="59" t="s">
        <v>24346</v>
      </c>
    </row>
    <row r="1096" spans="1:10" ht="40.5">
      <c r="A1096" s="16" t="s">
        <v>24347</v>
      </c>
      <c r="B1096" s="59" t="str">
        <f t="shared" si="17"/>
        <v>BOCA DE BSTC D = 0,80 M - ESCONSIDADE 5° - AREIA EXTRAÍDA E BRITA PRODUZIDA - ALAS RETAS</v>
      </c>
      <c r="C1096" s="16" t="s">
        <v>20028</v>
      </c>
      <c r="D1096" s="105">
        <v>771.09</v>
      </c>
      <c r="J1096" s="59" t="s">
        <v>24348</v>
      </c>
    </row>
    <row r="1097" spans="1:10" ht="40.5">
      <c r="A1097" s="16" t="s">
        <v>24349</v>
      </c>
      <c r="B1097" s="59" t="str">
        <f t="shared" si="17"/>
        <v>BOCA DE BSTC D = 1,00 M - ESCONSIDADE 0° - AREIA E BRITA COMERCIAIS - ALAS ESCONSAS</v>
      </c>
      <c r="C1097" s="16" t="s">
        <v>20028</v>
      </c>
      <c r="D1097" s="105">
        <v>2071.86</v>
      </c>
      <c r="J1097" s="59" t="s">
        <v>24350</v>
      </c>
    </row>
    <row r="1098" spans="1:10" ht="40.5">
      <c r="A1098" s="16" t="s">
        <v>24351</v>
      </c>
      <c r="B1098" s="59" t="str">
        <f t="shared" si="17"/>
        <v>BOCA DE BSTC D = 1,00 M - ESCONSIDADE 0° - AREIA E BRITA COMERCIAIS - ALAS RETAS</v>
      </c>
      <c r="C1098" s="16" t="s">
        <v>20028</v>
      </c>
      <c r="D1098" s="105">
        <v>1384.86</v>
      </c>
      <c r="J1098" s="59" t="s">
        <v>24352</v>
      </c>
    </row>
    <row r="1099" spans="1:10" ht="40.5">
      <c r="A1099" s="16" t="s">
        <v>24353</v>
      </c>
      <c r="B1099" s="59" t="str">
        <f t="shared" si="17"/>
        <v>BOCA DE BSTC D = 1,00 M - ESCONSIDADE 0° - AREIA EXTRAÍDA E BRITA PRODUZIDA - ALAS ESCONSAS</v>
      </c>
      <c r="C1099" s="16" t="s">
        <v>20028</v>
      </c>
      <c r="D1099" s="105">
        <v>1731.21</v>
      </c>
      <c r="J1099" s="59" t="s">
        <v>24354</v>
      </c>
    </row>
    <row r="1100" spans="1:10" ht="40.5">
      <c r="A1100" s="16" t="s">
        <v>24355</v>
      </c>
      <c r="B1100" s="59" t="str">
        <f t="shared" si="17"/>
        <v>BOCA DE BSTC D = 1,00 M - ESCONSIDADE 0° - AREIA EXTRAÍDA E BRITA PRODUZIDA - ALAS RETAS</v>
      </c>
      <c r="C1100" s="16" t="s">
        <v>20028</v>
      </c>
      <c r="D1100" s="105">
        <v>1144.77</v>
      </c>
      <c r="J1100" s="59" t="s">
        <v>24356</v>
      </c>
    </row>
    <row r="1101" spans="1:10" ht="40.5">
      <c r="A1101" s="16" t="s">
        <v>24357</v>
      </c>
      <c r="B1101" s="59" t="str">
        <f t="shared" si="17"/>
        <v>BOCA DE BSTC D = 1,00 M - ESCONSIDADE 10° - AREIA E BRITA COMERCIAIS - ALAS RETAS</v>
      </c>
      <c r="C1101" s="16" t="s">
        <v>20028</v>
      </c>
      <c r="D1101" s="105">
        <v>1389.05</v>
      </c>
      <c r="J1101" s="59" t="s">
        <v>24358</v>
      </c>
    </row>
    <row r="1102" spans="1:10" ht="40.5">
      <c r="A1102" s="16" t="s">
        <v>24359</v>
      </c>
      <c r="B1102" s="59" t="str">
        <f t="shared" si="17"/>
        <v>BOCA DE BSTC D = 1,00 M - ESCONSIDADE 10° - AREIA EXTRAÍDA E BRITA PRODUZIDA - ALAS RETAS</v>
      </c>
      <c r="C1102" s="16" t="s">
        <v>20028</v>
      </c>
      <c r="D1102" s="105">
        <v>1148.8599999999999</v>
      </c>
      <c r="J1102" s="59" t="s">
        <v>24360</v>
      </c>
    </row>
    <row r="1103" spans="1:10" ht="40.5">
      <c r="A1103" s="16" t="s">
        <v>24361</v>
      </c>
      <c r="B1103" s="59" t="str">
        <f t="shared" si="17"/>
        <v>BOCA DE BSTC D = 1,00 M - ESCONSIDADE 15° - AREIA E BRITA COMERCIAIS - ALAS ESCONSAS</v>
      </c>
      <c r="C1103" s="16" t="s">
        <v>20028</v>
      </c>
      <c r="D1103" s="105">
        <v>2176.4299999999998</v>
      </c>
      <c r="J1103" s="59" t="s">
        <v>24362</v>
      </c>
    </row>
    <row r="1104" spans="1:10" ht="40.5">
      <c r="A1104" s="16" t="s">
        <v>24363</v>
      </c>
      <c r="B1104" s="59" t="str">
        <f t="shared" si="17"/>
        <v>BOCA DE BSTC D = 1,00 M - ESCONSIDADE 15° - AREIA E BRITA COMERCIAIS - ALAS RETAS</v>
      </c>
      <c r="C1104" s="16" t="s">
        <v>20028</v>
      </c>
      <c r="D1104" s="105">
        <v>1395.22</v>
      </c>
      <c r="J1104" s="59" t="s">
        <v>24364</v>
      </c>
    </row>
    <row r="1105" spans="1:10" ht="40.5">
      <c r="A1105" s="16" t="s">
        <v>24365</v>
      </c>
      <c r="B1105" s="59" t="str">
        <f t="shared" si="17"/>
        <v>BOCA DE BSTC D = 1,00 M - ESCONSIDADE 15° - AREIA EXTRAÍDA E BRITA PRODUZIDA - ALAS ESCONSAS</v>
      </c>
      <c r="C1105" s="16" t="s">
        <v>20028</v>
      </c>
      <c r="D1105" s="105">
        <v>1817.64</v>
      </c>
      <c r="J1105" s="59" t="s">
        <v>24366</v>
      </c>
    </row>
    <row r="1106" spans="1:10" ht="40.5">
      <c r="A1106" s="16" t="s">
        <v>24367</v>
      </c>
      <c r="B1106" s="59" t="str">
        <f t="shared" si="17"/>
        <v>BOCA DE BSTC D = 1,00 M - ESCONSIDADE 15° - AREIA EXTRAÍDA E BRITA PRODUZIDA - ALAS RETAS</v>
      </c>
      <c r="C1106" s="16" t="s">
        <v>20028</v>
      </c>
      <c r="D1106" s="105">
        <v>1154.8499999999999</v>
      </c>
      <c r="J1106" s="59" t="s">
        <v>24368</v>
      </c>
    </row>
    <row r="1107" spans="1:10" ht="40.5">
      <c r="A1107" s="16" t="s">
        <v>24369</v>
      </c>
      <c r="B1107" s="59" t="str">
        <f t="shared" si="17"/>
        <v>BOCA DE BSTC D = 1,00 M - ESCONSIDADE 20° - AREIA E BRITA COMERCIAIS - ALAS RETAS</v>
      </c>
      <c r="C1107" s="16" t="s">
        <v>20028</v>
      </c>
      <c r="D1107" s="105">
        <v>1403.93</v>
      </c>
      <c r="J1107" s="59" t="s">
        <v>24370</v>
      </c>
    </row>
    <row r="1108" spans="1:10" ht="40.5">
      <c r="A1108" s="16" t="s">
        <v>24371</v>
      </c>
      <c r="B1108" s="59" t="str">
        <f t="shared" si="17"/>
        <v>BOCA DE BSTC D = 1,00 M - ESCONSIDADE 20° - AREIA EXTRAÍDA E BRITA PRODUZIDA - ALAS RETAS</v>
      </c>
      <c r="C1108" s="16" t="s">
        <v>20028</v>
      </c>
      <c r="D1108" s="105">
        <v>1163.27</v>
      </c>
      <c r="J1108" s="59" t="s">
        <v>24372</v>
      </c>
    </row>
    <row r="1109" spans="1:10" ht="40.5">
      <c r="A1109" s="16" t="s">
        <v>24373</v>
      </c>
      <c r="B1109" s="59" t="str">
        <f t="shared" si="17"/>
        <v>BOCA DE BSTC D = 1,00 M - ESCONSIDADE 25° - AREIA E BRITA COMERCIAIS - ALAS RETAS</v>
      </c>
      <c r="C1109" s="16" t="s">
        <v>20028</v>
      </c>
      <c r="D1109" s="105">
        <v>1415.95</v>
      </c>
      <c r="J1109" s="59" t="s">
        <v>24374</v>
      </c>
    </row>
    <row r="1110" spans="1:10" ht="40.5">
      <c r="A1110" s="16" t="s">
        <v>24375</v>
      </c>
      <c r="B1110" s="59" t="str">
        <f t="shared" si="17"/>
        <v>BOCA DE BSTC D = 1,00 M - ESCONSIDADE 25° - AREIA EXTRAÍDA E BRITA PRODUZIDA - ALAS RETAS</v>
      </c>
      <c r="C1110" s="16" t="s">
        <v>20028</v>
      </c>
      <c r="D1110" s="105">
        <v>1175</v>
      </c>
      <c r="J1110" s="59" t="s">
        <v>24376</v>
      </c>
    </row>
    <row r="1111" spans="1:10" ht="40.5">
      <c r="A1111" s="16" t="s">
        <v>24377</v>
      </c>
      <c r="B1111" s="59" t="str">
        <f t="shared" si="17"/>
        <v>BOCA DE BSTC D = 1,00 M - ESCONSIDADE 30° - AREIA E BRITA COMERCIAIS - ALAS ESCONSAS</v>
      </c>
      <c r="C1111" s="16" t="s">
        <v>20028</v>
      </c>
      <c r="D1111" s="105">
        <v>2426.2399999999998</v>
      </c>
      <c r="J1111" s="59" t="s">
        <v>24378</v>
      </c>
    </row>
    <row r="1112" spans="1:10" ht="40.5">
      <c r="A1112" s="16" t="s">
        <v>24379</v>
      </c>
      <c r="B1112" s="59" t="str">
        <f t="shared" si="17"/>
        <v>BOCA DE BSTC D = 1,00 M - ESCONSIDADE 30° - AREIA E BRITA COMERCIAIS - ALAS RETAS</v>
      </c>
      <c r="C1112" s="16" t="s">
        <v>20028</v>
      </c>
      <c r="D1112" s="105">
        <v>1432.69</v>
      </c>
      <c r="J1112" s="59" t="s">
        <v>24380</v>
      </c>
    </row>
    <row r="1113" spans="1:10" ht="40.5">
      <c r="A1113" s="16" t="s">
        <v>24381</v>
      </c>
      <c r="B1113" s="59" t="str">
        <f t="shared" si="17"/>
        <v>BOCA DE BSTC D = 1,00 M - ESCONSIDADE 30° - AREIA EXTRAÍDA E BRITA PRODUZIDA - ALAS ESCONSAS</v>
      </c>
      <c r="C1113" s="16" t="s">
        <v>20028</v>
      </c>
      <c r="D1113" s="105">
        <v>2024.66</v>
      </c>
      <c r="J1113" s="59" t="s">
        <v>24382</v>
      </c>
    </row>
    <row r="1114" spans="1:10" ht="40.5">
      <c r="A1114" s="16" t="s">
        <v>24383</v>
      </c>
      <c r="B1114" s="59" t="str">
        <f t="shared" si="17"/>
        <v>BOCA DE BSTC D = 1,00 M - ESCONSIDADE 30° - AREIA EXTRAÍDA E BRITA PRODUZIDA - ALAS RETAS</v>
      </c>
      <c r="C1114" s="16" t="s">
        <v>20028</v>
      </c>
      <c r="D1114" s="105">
        <v>1191.3699999999999</v>
      </c>
      <c r="J1114" s="59" t="s">
        <v>24384</v>
      </c>
    </row>
    <row r="1115" spans="1:10" ht="40.5">
      <c r="A1115" s="16" t="s">
        <v>24385</v>
      </c>
      <c r="B1115" s="59" t="str">
        <f t="shared" si="17"/>
        <v>BOCA DE BSTC D = 1,00 M - ESCONSIDADE 35° - AREIA E BRITA COMERCIAIS - ALAS RETAS</v>
      </c>
      <c r="C1115" s="16" t="s">
        <v>20028</v>
      </c>
      <c r="D1115" s="105">
        <v>1454.39</v>
      </c>
      <c r="J1115" s="59" t="s">
        <v>24386</v>
      </c>
    </row>
    <row r="1116" spans="1:10" ht="40.5">
      <c r="A1116" s="16" t="s">
        <v>24387</v>
      </c>
      <c r="B1116" s="59" t="str">
        <f t="shared" si="17"/>
        <v>BOCA DE BSTC D = 1,00 M - ESCONSIDADE 35° - AREIA EXTRAÍDA E BRITA PRODUZIDA - ALAS RETAS</v>
      </c>
      <c r="C1116" s="16" t="s">
        <v>20028</v>
      </c>
      <c r="D1116" s="105">
        <v>1212.68</v>
      </c>
      <c r="J1116" s="59" t="s">
        <v>24388</v>
      </c>
    </row>
    <row r="1117" spans="1:10" ht="40.5">
      <c r="A1117" s="16" t="s">
        <v>24389</v>
      </c>
      <c r="B1117" s="59" t="str">
        <f t="shared" si="17"/>
        <v>BOCA DE BSTC D = 1,00 M - ESCONSIDADE 40° - AREIA E BRITA COMERCIAIS - ALAS RETAS</v>
      </c>
      <c r="C1117" s="16" t="s">
        <v>20028</v>
      </c>
      <c r="D1117" s="105">
        <v>1429.7</v>
      </c>
      <c r="J1117" s="59" t="s">
        <v>24390</v>
      </c>
    </row>
    <row r="1118" spans="1:10" ht="40.5">
      <c r="A1118" s="16" t="s">
        <v>24391</v>
      </c>
      <c r="B1118" s="59" t="str">
        <f t="shared" si="17"/>
        <v>BOCA DE BSTC D = 1,00 M - ESCONSIDADE 40° - AREIA EXTRAÍDA E BRITA PRODUZIDA - ALAS RETAS</v>
      </c>
      <c r="C1118" s="16" t="s">
        <v>20028</v>
      </c>
      <c r="D1118" s="105">
        <v>1187.51</v>
      </c>
      <c r="J1118" s="59" t="s">
        <v>24392</v>
      </c>
    </row>
    <row r="1119" spans="1:10" ht="40.5">
      <c r="A1119" s="16" t="s">
        <v>24393</v>
      </c>
      <c r="B1119" s="59" t="str">
        <f t="shared" si="17"/>
        <v>BOCA DE BSTC D = 1,00 M - ESCONSIDADE 45° - AREIA E BRITA COMERCIAIS - ALAS ESCONSAS</v>
      </c>
      <c r="C1119" s="16" t="s">
        <v>20028</v>
      </c>
      <c r="D1119" s="105">
        <v>3021.22</v>
      </c>
      <c r="J1119" s="59" t="s">
        <v>24394</v>
      </c>
    </row>
    <row r="1120" spans="1:10" ht="40.5">
      <c r="A1120" s="16" t="s">
        <v>24395</v>
      </c>
      <c r="B1120" s="59" t="str">
        <f t="shared" si="17"/>
        <v>BOCA DE BSTC D = 1,00 M - ESCONSIDADE 45° - AREIA E BRITA COMERCIAIS - ALAS RETAS</v>
      </c>
      <c r="C1120" s="16" t="s">
        <v>20028</v>
      </c>
      <c r="D1120" s="105">
        <v>1525.73</v>
      </c>
      <c r="J1120" s="59" t="s">
        <v>24396</v>
      </c>
    </row>
    <row r="1121" spans="1:10" ht="40.5">
      <c r="A1121" s="16" t="s">
        <v>24397</v>
      </c>
      <c r="B1121" s="59" t="str">
        <f t="shared" si="17"/>
        <v>BOCA DE BSTC D = 1,00 M - ESCONSIDADE 45° - AREIA EXTRAÍDA E BRITA PRODUZIDA - ALAS ESCONSAS</v>
      </c>
      <c r="C1121" s="16" t="s">
        <v>20028</v>
      </c>
      <c r="D1121" s="105">
        <v>2515.7399999999998</v>
      </c>
      <c r="J1121" s="59" t="s">
        <v>24398</v>
      </c>
    </row>
    <row r="1122" spans="1:10" ht="40.5">
      <c r="A1122" s="16" t="s">
        <v>24399</v>
      </c>
      <c r="B1122" s="59" t="str">
        <f t="shared" si="17"/>
        <v>BOCA DE BSTC D = 1,00 M - ESCONSIDADE 45° - AREIA EXTRAÍDA E BRITA PRODUZIDA - ALAS RETAS</v>
      </c>
      <c r="C1122" s="16" t="s">
        <v>20028</v>
      </c>
      <c r="D1122" s="105">
        <v>1282.97</v>
      </c>
      <c r="J1122" s="59" t="s">
        <v>24400</v>
      </c>
    </row>
    <row r="1123" spans="1:10" ht="40.5">
      <c r="A1123" s="16" t="s">
        <v>24401</v>
      </c>
      <c r="B1123" s="59" t="str">
        <f t="shared" si="17"/>
        <v>BOCA DE BSTC D = 1,00 M - ESCONSIDADE 5° - AREIA E BRITA COMERCIAIS - ALAS RETAS</v>
      </c>
      <c r="C1123" s="16" t="s">
        <v>20028</v>
      </c>
      <c r="D1123" s="105">
        <v>1385.41</v>
      </c>
      <c r="J1123" s="59" t="s">
        <v>24402</v>
      </c>
    </row>
    <row r="1124" spans="1:10" ht="40.5">
      <c r="A1124" s="16" t="s">
        <v>24403</v>
      </c>
      <c r="B1124" s="59" t="str">
        <f t="shared" si="17"/>
        <v>BOCA DE BSTC D = 1,00 M - ESCONSIDADE 5° - AREIA EXTRAÍDA E BRITA PRODUZIDA - ALAS RETAS</v>
      </c>
      <c r="C1124" s="16" t="s">
        <v>20028</v>
      </c>
      <c r="D1124" s="105">
        <v>1145.32</v>
      </c>
      <c r="J1124" s="59" t="s">
        <v>24404</v>
      </c>
    </row>
    <row r="1125" spans="1:10" ht="40.5">
      <c r="A1125" s="16" t="s">
        <v>24405</v>
      </c>
      <c r="B1125" s="59" t="str">
        <f t="shared" si="17"/>
        <v>BOCA DE BSTC D = 1,20 M - ESCONSIDADE 0° - AREIA E BRITA COMERCIAIS - ALAS ESCONSAS</v>
      </c>
      <c r="C1125" s="16" t="s">
        <v>20028</v>
      </c>
      <c r="D1125" s="105">
        <v>3002.77</v>
      </c>
      <c r="J1125" s="59" t="s">
        <v>24406</v>
      </c>
    </row>
    <row r="1126" spans="1:10" ht="40.5">
      <c r="A1126" s="16" t="s">
        <v>24407</v>
      </c>
      <c r="B1126" s="59" t="str">
        <f t="shared" si="17"/>
        <v>BOCA DE BSTC D = 1,20 M - ESCONSIDADE 0° - AREIA E BRITA COMERCIAIS - ALAS RETAS</v>
      </c>
      <c r="C1126" s="16" t="s">
        <v>20028</v>
      </c>
      <c r="D1126" s="105">
        <v>1927.18</v>
      </c>
      <c r="J1126" s="59" t="s">
        <v>24408</v>
      </c>
    </row>
    <row r="1127" spans="1:10" ht="40.5">
      <c r="A1127" s="16" t="s">
        <v>24409</v>
      </c>
      <c r="B1127" s="59" t="str">
        <f t="shared" si="17"/>
        <v>BOCA DE BSTC D = 1,20 M - ESCONSIDADE 0° - AREIA EXTRAÍDA E BRITA PRODUZIDA - ALAS ESCONSAS</v>
      </c>
      <c r="C1127" s="16" t="s">
        <v>20028</v>
      </c>
      <c r="D1127" s="105">
        <v>2476.94</v>
      </c>
      <c r="J1127" s="59" t="s">
        <v>24410</v>
      </c>
    </row>
    <row r="1128" spans="1:10" ht="40.5">
      <c r="A1128" s="16" t="s">
        <v>24411</v>
      </c>
      <c r="B1128" s="59" t="str">
        <f t="shared" si="17"/>
        <v>BOCA DE BSTC D = 1,20 M - ESCONSIDADE 0° - AREIA EXTRAÍDA E BRITA PRODUZIDA - ALAS RETAS</v>
      </c>
      <c r="C1128" s="16" t="s">
        <v>20028</v>
      </c>
      <c r="D1128" s="105">
        <v>1579.75</v>
      </c>
      <c r="J1128" s="59" t="s">
        <v>24412</v>
      </c>
    </row>
    <row r="1129" spans="1:10" ht="40.5">
      <c r="A1129" s="16" t="s">
        <v>24413</v>
      </c>
      <c r="B1129" s="59" t="str">
        <f t="shared" si="17"/>
        <v>BOCA DE BSTC D = 1,20 M - ESCONSIDADE 10° - AREIA E BRITA COMERCIAIS - ALAS RETAS</v>
      </c>
      <c r="C1129" s="16" t="s">
        <v>20028</v>
      </c>
      <c r="D1129" s="105">
        <v>1934.04</v>
      </c>
      <c r="J1129" s="59" t="s">
        <v>24414</v>
      </c>
    </row>
    <row r="1130" spans="1:10" ht="40.5">
      <c r="A1130" s="16" t="s">
        <v>24415</v>
      </c>
      <c r="B1130" s="59" t="str">
        <f t="shared" si="17"/>
        <v>BOCA DE BSTC D = 1,20 M - ESCONSIDADE 10° - AREIA EXTRAÍDA E BRITA PRODUZIDA - ALAS RETAS</v>
      </c>
      <c r="C1130" s="16" t="s">
        <v>20028</v>
      </c>
      <c r="D1130" s="105">
        <v>1586.22</v>
      </c>
      <c r="J1130" s="59" t="s">
        <v>24416</v>
      </c>
    </row>
    <row r="1131" spans="1:10" ht="40.5">
      <c r="A1131" s="16" t="s">
        <v>24417</v>
      </c>
      <c r="B1131" s="59" t="str">
        <f t="shared" si="17"/>
        <v>BOCA DE BSTC D = 1,20 M - ESCONSIDADE 15° - AREIA E BRITA COMERCIAIS - ALAS ESCONSAS</v>
      </c>
      <c r="C1131" s="16" t="s">
        <v>20028</v>
      </c>
      <c r="D1131" s="105">
        <v>3162.81</v>
      </c>
      <c r="J1131" s="59" t="s">
        <v>24418</v>
      </c>
    </row>
    <row r="1132" spans="1:10" ht="40.5">
      <c r="A1132" s="16" t="s">
        <v>24419</v>
      </c>
      <c r="B1132" s="59" t="str">
        <f t="shared" si="17"/>
        <v>BOCA DE BSTC D = 1,20 M - ESCONSIDADE 15° - AREIA E BRITA COMERCIAIS - ALAS RETAS</v>
      </c>
      <c r="C1132" s="16" t="s">
        <v>20028</v>
      </c>
      <c r="D1132" s="105">
        <v>1942.54</v>
      </c>
      <c r="J1132" s="59" t="s">
        <v>24420</v>
      </c>
    </row>
    <row r="1133" spans="1:10" ht="40.5">
      <c r="A1133" s="16" t="s">
        <v>24421</v>
      </c>
      <c r="B1133" s="59" t="str">
        <f t="shared" si="17"/>
        <v>BOCA DE BSTC D = 1,20 M - ESCONSIDADE 15° - AREIA EXTRAÍDA E BRITA PRODUZIDA - ALAS ESCONSAS</v>
      </c>
      <c r="C1133" s="16" t="s">
        <v>20028</v>
      </c>
      <c r="D1133" s="105">
        <v>2607.09</v>
      </c>
      <c r="J1133" s="59" t="s">
        <v>24422</v>
      </c>
    </row>
    <row r="1134" spans="1:10" ht="40.5">
      <c r="A1134" s="16" t="s">
        <v>24423</v>
      </c>
      <c r="B1134" s="59" t="str">
        <f t="shared" si="17"/>
        <v>BOCA DE BSTC D = 1,20 M - ESCONSIDADE 15° - AREIA EXTRAÍDA E BRITA PRODUZIDA - ALAS RETAS</v>
      </c>
      <c r="C1134" s="16" t="s">
        <v>20028</v>
      </c>
      <c r="D1134" s="105">
        <v>1594.35</v>
      </c>
      <c r="J1134" s="59" t="s">
        <v>24424</v>
      </c>
    </row>
    <row r="1135" spans="1:10" ht="40.5">
      <c r="A1135" s="16" t="s">
        <v>24425</v>
      </c>
      <c r="B1135" s="59" t="str">
        <f t="shared" si="17"/>
        <v>BOCA DE BSTC D = 1,20 M - ESCONSIDADE 20° - AREIA E BRITA COMERCIAIS - ALAS RETAS</v>
      </c>
      <c r="C1135" s="16" t="s">
        <v>20028</v>
      </c>
      <c r="D1135" s="105">
        <v>1955.36</v>
      </c>
      <c r="J1135" s="59" t="s">
        <v>24426</v>
      </c>
    </row>
    <row r="1136" spans="1:10" ht="40.5">
      <c r="A1136" s="16" t="s">
        <v>24427</v>
      </c>
      <c r="B1136" s="59" t="str">
        <f t="shared" si="17"/>
        <v>BOCA DE BSTC D = 1,20 M - ESCONSIDADE 20° - AREIA EXTRAÍDA E BRITA PRODUZIDA - ALAS RETAS</v>
      </c>
      <c r="C1136" s="16" t="s">
        <v>20028</v>
      </c>
      <c r="D1136" s="105">
        <v>1606.5</v>
      </c>
      <c r="J1136" s="59" t="s">
        <v>24428</v>
      </c>
    </row>
    <row r="1137" spans="1:10" ht="40.5">
      <c r="A1137" s="16" t="s">
        <v>24429</v>
      </c>
      <c r="B1137" s="59" t="str">
        <f t="shared" si="17"/>
        <v>BOCA DE BSTC D = 1,20 M - ESCONSIDADE 25° - AREIA E BRITA COMERCIAIS - ALAS RETAS</v>
      </c>
      <c r="C1137" s="16" t="s">
        <v>20028</v>
      </c>
      <c r="D1137" s="105">
        <v>1972.91</v>
      </c>
      <c r="J1137" s="59" t="s">
        <v>24430</v>
      </c>
    </row>
    <row r="1138" spans="1:10" ht="40.5">
      <c r="A1138" s="16" t="s">
        <v>24431</v>
      </c>
      <c r="B1138" s="59" t="str">
        <f t="shared" si="17"/>
        <v>BOCA DE BSTC D = 1,20 M - ESCONSIDADE 25° - AREIA EXTRAÍDA E BRITA PRODUZIDA - ALAS RETAS</v>
      </c>
      <c r="C1138" s="16" t="s">
        <v>20028</v>
      </c>
      <c r="D1138" s="105">
        <v>1623.29</v>
      </c>
      <c r="J1138" s="59" t="s">
        <v>24432</v>
      </c>
    </row>
    <row r="1139" spans="1:10" ht="40.5">
      <c r="A1139" s="16" t="s">
        <v>24433</v>
      </c>
      <c r="B1139" s="59" t="str">
        <f t="shared" si="17"/>
        <v>BOCA DE BSTC D = 1,20 M - ESCONSIDADE 30° - AREIA E BRITA COMERCIAIS - ALAS ESCONSAS</v>
      </c>
      <c r="C1139" s="16" t="s">
        <v>20028</v>
      </c>
      <c r="D1139" s="105">
        <v>3536.29</v>
      </c>
      <c r="J1139" s="59" t="s">
        <v>24434</v>
      </c>
    </row>
    <row r="1140" spans="1:10" ht="40.5">
      <c r="A1140" s="16" t="s">
        <v>24435</v>
      </c>
      <c r="B1140" s="59" t="str">
        <f t="shared" si="17"/>
        <v>BOCA DE BSTC D = 1,20 M - ESCONSIDADE 30° - AREIA E BRITA COMERCIAIS - ALAS RETAS</v>
      </c>
      <c r="C1140" s="16" t="s">
        <v>20028</v>
      </c>
      <c r="D1140" s="105">
        <v>1996.64</v>
      </c>
      <c r="J1140" s="59" t="s">
        <v>24436</v>
      </c>
    </row>
    <row r="1141" spans="1:10" ht="40.5">
      <c r="A1141" s="16" t="s">
        <v>24437</v>
      </c>
      <c r="B1141" s="59" t="str">
        <f t="shared" si="17"/>
        <v>BOCA DE BSTC D = 1,20 M - ESCONSIDADE 30° - AREIA EXTRAÍDA E BRITA PRODUZIDA - ALAS ESCONSAS</v>
      </c>
      <c r="C1141" s="16" t="s">
        <v>20028</v>
      </c>
      <c r="D1141" s="105">
        <v>2912.1</v>
      </c>
      <c r="J1141" s="59" t="s">
        <v>24438</v>
      </c>
    </row>
    <row r="1142" spans="1:10" ht="40.5">
      <c r="A1142" s="16" t="s">
        <v>24439</v>
      </c>
      <c r="B1142" s="59" t="str">
        <f t="shared" si="17"/>
        <v>BOCA DE BSTC D = 1,20 M - ESCONSIDADE 30° - AREIA EXTRAÍDA E BRITA PRODUZIDA - ALAS RETAS</v>
      </c>
      <c r="C1142" s="16" t="s">
        <v>20028</v>
      </c>
      <c r="D1142" s="105">
        <v>1646.06</v>
      </c>
      <c r="J1142" s="59" t="s">
        <v>24440</v>
      </c>
    </row>
    <row r="1143" spans="1:10" ht="40.5">
      <c r="A1143" s="16" t="s">
        <v>24441</v>
      </c>
      <c r="B1143" s="59" t="str">
        <f t="shared" si="17"/>
        <v>BOCA DE BSTC D = 1,20 M - ESCONSIDADE 35° - AREIA E BRITA COMERCIAIS - ALAS RETAS</v>
      </c>
      <c r="C1143" s="16" t="s">
        <v>20028</v>
      </c>
      <c r="D1143" s="105">
        <v>2027.31</v>
      </c>
      <c r="J1143" s="59" t="s">
        <v>24442</v>
      </c>
    </row>
    <row r="1144" spans="1:10" ht="40.5">
      <c r="A1144" s="16" t="s">
        <v>24443</v>
      </c>
      <c r="B1144" s="59" t="str">
        <f t="shared" si="17"/>
        <v>BOCA DE BSTC D = 1,20 M - ESCONSIDADE 35° - AREIA EXTRAÍDA E BRITA PRODUZIDA - ALAS RETAS</v>
      </c>
      <c r="C1144" s="16" t="s">
        <v>20028</v>
      </c>
      <c r="D1144" s="105">
        <v>1675.68</v>
      </c>
      <c r="J1144" s="59" t="s">
        <v>24444</v>
      </c>
    </row>
    <row r="1145" spans="1:10" ht="40.5">
      <c r="A1145" s="16" t="s">
        <v>24445</v>
      </c>
      <c r="B1145" s="59" t="str">
        <f t="shared" si="17"/>
        <v>BOCA DE BSTC D = 1,20 M - ESCONSIDADE 40° - AREIA E BRITA COMERCIAIS - ALAS RETAS</v>
      </c>
      <c r="C1145" s="16" t="s">
        <v>20028</v>
      </c>
      <c r="D1145" s="105">
        <v>2069.65</v>
      </c>
      <c r="J1145" s="59" t="s">
        <v>24446</v>
      </c>
    </row>
    <row r="1146" spans="1:10" ht="40.5">
      <c r="A1146" s="16" t="s">
        <v>24447</v>
      </c>
      <c r="B1146" s="59" t="str">
        <f t="shared" si="17"/>
        <v>BOCA DE BSTC D = 1,20 M - ESCONSIDADE 40° - AREIA EXTRAÍDA E BRITA PRODUZIDA - ALAS RETAS</v>
      </c>
      <c r="C1146" s="16" t="s">
        <v>20028</v>
      </c>
      <c r="D1146" s="105">
        <v>1716.78</v>
      </c>
      <c r="J1146" s="59" t="s">
        <v>24448</v>
      </c>
    </row>
    <row r="1147" spans="1:10" ht="40.5">
      <c r="A1147" s="16" t="s">
        <v>24449</v>
      </c>
      <c r="B1147" s="59" t="str">
        <f t="shared" si="17"/>
        <v>BOCA DE BSTC D = 1,20 M - ESCONSIDADE 45° - AREIA E BRITA COMERCIAIS - ALAS ESCONSAS</v>
      </c>
      <c r="C1147" s="16" t="s">
        <v>20028</v>
      </c>
      <c r="D1147" s="105">
        <v>4408.8500000000004</v>
      </c>
      <c r="J1147" s="59" t="s">
        <v>24450</v>
      </c>
    </row>
    <row r="1148" spans="1:10" ht="40.5">
      <c r="A1148" s="16" t="s">
        <v>24451</v>
      </c>
      <c r="B1148" s="59" t="str">
        <f t="shared" si="17"/>
        <v>BOCA DE BSTC D = 1,20 M - ESCONSIDADE 45° - AREIA E BRITA COMERCIAIS - ALAS RETAS</v>
      </c>
      <c r="C1148" s="16" t="s">
        <v>20028</v>
      </c>
      <c r="D1148" s="105">
        <v>2126.0700000000002</v>
      </c>
      <c r="J1148" s="59" t="s">
        <v>24452</v>
      </c>
    </row>
    <row r="1149" spans="1:10" ht="40.5">
      <c r="A1149" s="16" t="s">
        <v>24453</v>
      </c>
      <c r="B1149" s="59" t="str">
        <f t="shared" si="17"/>
        <v>BOCA DE BSTC D = 1,20 M - ESCONSIDADE 45° - AREIA EXTRAÍDA E BRITA PRODUZIDA - ALAS ESCONSAS</v>
      </c>
      <c r="C1149" s="16" t="s">
        <v>20028</v>
      </c>
      <c r="D1149" s="105">
        <v>3621.64</v>
      </c>
      <c r="J1149" s="59" t="s">
        <v>24454</v>
      </c>
    </row>
    <row r="1150" spans="1:10" ht="40.5">
      <c r="A1150" s="16" t="s">
        <v>24455</v>
      </c>
      <c r="B1150" s="59" t="str">
        <f t="shared" si="17"/>
        <v>BOCA DE BSTC D = 1,20 M - ESCONSIDADE 45° - AREIA EXTRAÍDA E BRITA PRODUZIDA - ALAS RETAS</v>
      </c>
      <c r="C1150" s="16" t="s">
        <v>20028</v>
      </c>
      <c r="D1150" s="105">
        <v>1771.86</v>
      </c>
      <c r="J1150" s="59" t="s">
        <v>24456</v>
      </c>
    </row>
    <row r="1151" spans="1:10" ht="40.5">
      <c r="A1151" s="16" t="s">
        <v>24457</v>
      </c>
      <c r="B1151" s="59" t="str">
        <f t="shared" si="17"/>
        <v>BOCA DE BSTC D = 1,20 M - ESCONSIDADE 5° - AREIA E BRITA COMERCIAIS - ALAS RETAS</v>
      </c>
      <c r="C1151" s="16" t="s">
        <v>20028</v>
      </c>
      <c r="D1151" s="105">
        <v>1929.17</v>
      </c>
      <c r="J1151" s="59" t="s">
        <v>24458</v>
      </c>
    </row>
    <row r="1152" spans="1:10" ht="40.5">
      <c r="A1152" s="16" t="s">
        <v>24459</v>
      </c>
      <c r="B1152" s="59" t="str">
        <f t="shared" si="17"/>
        <v>BOCA DE BSTC D = 1,20 M - ESCONSIDADE 5° - AREIA EXTRAÍDA E BRITA PRODUZIDA - ALAS RETAS</v>
      </c>
      <c r="C1152" s="16" t="s">
        <v>20028</v>
      </c>
      <c r="D1152" s="105">
        <v>1581.65</v>
      </c>
      <c r="J1152" s="59" t="s">
        <v>24460</v>
      </c>
    </row>
    <row r="1153" spans="1:10" ht="40.5">
      <c r="A1153" s="16" t="s">
        <v>24461</v>
      </c>
      <c r="B1153" s="59" t="str">
        <f t="shared" si="17"/>
        <v>BOCA DE BSTC D = 1,50 M - ESCONSIDADE 0° - AREIA E BRITA COMERCIAIS - ALAS ESCONSAS</v>
      </c>
      <c r="C1153" s="16" t="s">
        <v>20028</v>
      </c>
      <c r="D1153" s="105">
        <v>5455.48</v>
      </c>
      <c r="J1153" s="59" t="s">
        <v>24462</v>
      </c>
    </row>
    <row r="1154" spans="1:10" ht="40.5">
      <c r="A1154" s="16" t="s">
        <v>24463</v>
      </c>
      <c r="B1154" s="59" t="str">
        <f t="shared" si="17"/>
        <v>BOCA DE BSTC D = 1,50 M - ESCONSIDADE 0° - AREIA E BRITA COMERCIAIS - ALAS RETAS</v>
      </c>
      <c r="C1154" s="16" t="s">
        <v>20028</v>
      </c>
      <c r="D1154" s="105">
        <v>3321.23</v>
      </c>
      <c r="J1154" s="59" t="s">
        <v>24464</v>
      </c>
    </row>
    <row r="1155" spans="1:10" ht="40.5">
      <c r="A1155" s="16" t="s">
        <v>24465</v>
      </c>
      <c r="B1155" s="59" t="str">
        <f t="shared" ref="B1155:B1218" si="18">UPPER(J1155)</f>
        <v>BOCA DE BSTC D = 1,50 M - ESCONSIDADE 0° - AREIA EXTRAÍDA E BRITA PRODUZIDA - ALAS ESCONSAS</v>
      </c>
      <c r="C1155" s="16" t="s">
        <v>20028</v>
      </c>
      <c r="D1155" s="105">
        <v>4423.12</v>
      </c>
      <c r="J1155" s="59" t="s">
        <v>24466</v>
      </c>
    </row>
    <row r="1156" spans="1:10" ht="40.5">
      <c r="A1156" s="16" t="s">
        <v>24467</v>
      </c>
      <c r="B1156" s="59" t="str">
        <f t="shared" si="18"/>
        <v>BOCA DE BSTC D = 1,50 M - ESCONSIDADE 0° - AREIA EXTRAÍDA E BRITA PRODUZIDA - ALAS RETAS</v>
      </c>
      <c r="C1156" s="16" t="s">
        <v>20028</v>
      </c>
      <c r="D1156" s="105">
        <v>2701.72</v>
      </c>
      <c r="J1156" s="59" t="s">
        <v>24468</v>
      </c>
    </row>
    <row r="1157" spans="1:10" ht="40.5">
      <c r="A1157" s="16" t="s">
        <v>24469</v>
      </c>
      <c r="B1157" s="59" t="str">
        <f t="shared" si="18"/>
        <v>BOCA DE BSTC D = 1,50 M - ESCONSIDADE 10° - AREIA E BRITA COMERCIAIS - ALAS RETAS</v>
      </c>
      <c r="C1157" s="16" t="s">
        <v>20028</v>
      </c>
      <c r="D1157" s="105">
        <v>3330.62</v>
      </c>
      <c r="J1157" s="59" t="s">
        <v>24470</v>
      </c>
    </row>
    <row r="1158" spans="1:10" ht="40.5">
      <c r="A1158" s="16" t="s">
        <v>24471</v>
      </c>
      <c r="B1158" s="59" t="str">
        <f t="shared" si="18"/>
        <v>BOCA DE BSTC D = 1,50 M - ESCONSIDADE 10° - AREIA EXTRAÍDA E BRITA PRODUZIDA - ALAS RETAS</v>
      </c>
      <c r="C1158" s="16" t="s">
        <v>20028</v>
      </c>
      <c r="D1158" s="105">
        <v>2710.63</v>
      </c>
      <c r="J1158" s="59" t="s">
        <v>24472</v>
      </c>
    </row>
    <row r="1159" spans="1:10" ht="40.5">
      <c r="A1159" s="16" t="s">
        <v>24473</v>
      </c>
      <c r="B1159" s="59" t="str">
        <f t="shared" si="18"/>
        <v>BOCA DE BSTC D = 1,50 M - ESCONSIDADE 15° - AREIA E BRITA COMERCIAIS - ALAS ESCONSAS</v>
      </c>
      <c r="C1159" s="16" t="s">
        <v>20028</v>
      </c>
      <c r="D1159" s="105">
        <v>5754.62</v>
      </c>
      <c r="J1159" s="59" t="s">
        <v>24474</v>
      </c>
    </row>
    <row r="1160" spans="1:10" ht="40.5">
      <c r="A1160" s="16" t="s">
        <v>24475</v>
      </c>
      <c r="B1160" s="59" t="str">
        <f t="shared" si="18"/>
        <v>BOCA DE BSTC D = 1,50 M - ESCONSIDADE 15° - AREIA E BRITA COMERCIAIS - ALAS RETAS</v>
      </c>
      <c r="C1160" s="16" t="s">
        <v>20028</v>
      </c>
      <c r="D1160" s="105">
        <v>3342.89</v>
      </c>
      <c r="J1160" s="59" t="s">
        <v>24476</v>
      </c>
    </row>
    <row r="1161" spans="1:10" ht="40.5">
      <c r="A1161" s="16" t="s">
        <v>24477</v>
      </c>
      <c r="B1161" s="59" t="str">
        <f t="shared" si="18"/>
        <v>BOCA DE BSTC D = 1,50 M - ESCONSIDADE 15° - AREIA EXTRAÍDA E BRITA PRODUZIDA - ALAS ESCONSAS</v>
      </c>
      <c r="C1161" s="16" t="s">
        <v>20028</v>
      </c>
      <c r="D1161" s="105">
        <v>4662.96</v>
      </c>
      <c r="J1161" s="59" t="s">
        <v>24478</v>
      </c>
    </row>
    <row r="1162" spans="1:10" ht="40.5">
      <c r="A1162" s="16" t="s">
        <v>24479</v>
      </c>
      <c r="B1162" s="59" t="str">
        <f t="shared" si="18"/>
        <v>BOCA DE BSTC D = 1,50 M - ESCONSIDADE 15° - AREIA EXTRAÍDA E BRITA PRODUZIDA - ALAS RETAS</v>
      </c>
      <c r="C1162" s="16" t="s">
        <v>20028</v>
      </c>
      <c r="D1162" s="105">
        <v>2722.24</v>
      </c>
      <c r="J1162" s="59" t="s">
        <v>24480</v>
      </c>
    </row>
    <row r="1163" spans="1:10" ht="40.5">
      <c r="A1163" s="16" t="s">
        <v>24481</v>
      </c>
      <c r="B1163" s="59" t="str">
        <f t="shared" si="18"/>
        <v>BOCA DE BSTC D = 1,50 M - ESCONSIDADE 20° - AREIA E BRITA COMERCIAIS - ALAS RETAS</v>
      </c>
      <c r="C1163" s="16" t="s">
        <v>20028</v>
      </c>
      <c r="D1163" s="105">
        <v>3360.78</v>
      </c>
      <c r="J1163" s="59" t="s">
        <v>24482</v>
      </c>
    </row>
    <row r="1164" spans="1:10" ht="40.5">
      <c r="A1164" s="16" t="s">
        <v>24483</v>
      </c>
      <c r="B1164" s="59" t="str">
        <f t="shared" si="18"/>
        <v>BOCA DE BSTC D = 1,50 M - ESCONSIDADE 20° - AREIA EXTRAÍDA E BRITA PRODUZIDA - ALAS RETAS</v>
      </c>
      <c r="C1164" s="16" t="s">
        <v>20028</v>
      </c>
      <c r="D1164" s="105">
        <v>2739.27</v>
      </c>
      <c r="J1164" s="59" t="s">
        <v>24484</v>
      </c>
    </row>
    <row r="1165" spans="1:10" ht="40.5">
      <c r="A1165" s="16" t="s">
        <v>24485</v>
      </c>
      <c r="B1165" s="59" t="str">
        <f t="shared" si="18"/>
        <v>BOCA DE BSTC D = 1,50 M - ESCONSIDADE 25° - AREIA E BRITA COMERCIAIS - ALAS RETAS</v>
      </c>
      <c r="C1165" s="16" t="s">
        <v>20028</v>
      </c>
      <c r="D1165" s="105">
        <v>3385.19</v>
      </c>
      <c r="J1165" s="59" t="s">
        <v>24486</v>
      </c>
    </row>
    <row r="1166" spans="1:10" ht="40.5">
      <c r="A1166" s="16" t="s">
        <v>24487</v>
      </c>
      <c r="B1166" s="59" t="str">
        <f t="shared" si="18"/>
        <v>BOCA DE BSTC D = 1,50 M - ESCONSIDADE 25° - AREIA EXTRAÍDA E BRITA PRODUZIDA - ALAS RETAS</v>
      </c>
      <c r="C1166" s="16" t="s">
        <v>20028</v>
      </c>
      <c r="D1166" s="105">
        <v>2762.53</v>
      </c>
      <c r="J1166" s="59" t="s">
        <v>24488</v>
      </c>
    </row>
    <row r="1167" spans="1:10" ht="40.5">
      <c r="A1167" s="16" t="s">
        <v>24489</v>
      </c>
      <c r="B1167" s="59" t="str">
        <f t="shared" si="18"/>
        <v>BOCA DE BSTC D = 1,50 M - ESCONSIDADE 30° - AREIA E BRITA COMERCIAIS - ALAS ESCONSAS</v>
      </c>
      <c r="C1167" s="16" t="s">
        <v>20028</v>
      </c>
      <c r="D1167" s="105">
        <v>6450.94</v>
      </c>
      <c r="J1167" s="59" t="s">
        <v>24490</v>
      </c>
    </row>
    <row r="1168" spans="1:10" ht="40.5">
      <c r="A1168" s="16" t="s">
        <v>24491</v>
      </c>
      <c r="B1168" s="59" t="str">
        <f t="shared" si="18"/>
        <v>BOCA DE BSTC D = 1,50 M - ESCONSIDADE 30° - AREIA E BRITA COMERCIAIS - ALAS RETAS</v>
      </c>
      <c r="C1168" s="16" t="s">
        <v>20028</v>
      </c>
      <c r="D1168" s="105">
        <v>3417.98</v>
      </c>
      <c r="J1168" s="59" t="s">
        <v>24492</v>
      </c>
    </row>
    <row r="1169" spans="1:10" ht="40.5">
      <c r="A1169" s="16" t="s">
        <v>24493</v>
      </c>
      <c r="B1169" s="59" t="str">
        <f t="shared" si="18"/>
        <v>BOCA DE BSTC D = 1,50 M - ESCONSIDADE 30° - AREIA EXTRAÍDA E BRITA PRODUZIDA - ALAS ESCONSAS</v>
      </c>
      <c r="C1169" s="16" t="s">
        <v>20028</v>
      </c>
      <c r="D1169" s="105">
        <v>5222.04</v>
      </c>
      <c r="J1169" s="59" t="s">
        <v>24494</v>
      </c>
    </row>
    <row r="1170" spans="1:10" ht="40.5">
      <c r="A1170" s="16" t="s">
        <v>24495</v>
      </c>
      <c r="B1170" s="59" t="str">
        <f t="shared" si="18"/>
        <v>BOCA DE BSTC D = 1,50 M - ESCONSIDADE 30° - AREIA EXTRAÍDA E BRITA PRODUZIDA - ALAS RETAS</v>
      </c>
      <c r="C1170" s="16" t="s">
        <v>20028</v>
      </c>
      <c r="D1170" s="105">
        <v>2793.98</v>
      </c>
      <c r="J1170" s="59" t="s">
        <v>24496</v>
      </c>
    </row>
    <row r="1171" spans="1:10" ht="40.5">
      <c r="A1171" s="16" t="s">
        <v>24497</v>
      </c>
      <c r="B1171" s="59" t="str">
        <f t="shared" si="18"/>
        <v>BOCA DE BSTC D = 1,50 M - ESCONSIDADE 35° - AREIA E BRITA COMERCIAIS - ALAS RETAS</v>
      </c>
      <c r="C1171" s="16" t="s">
        <v>20028</v>
      </c>
      <c r="D1171" s="105">
        <v>3461.88</v>
      </c>
      <c r="J1171" s="59" t="s">
        <v>24498</v>
      </c>
    </row>
    <row r="1172" spans="1:10" ht="40.5">
      <c r="A1172" s="16" t="s">
        <v>24499</v>
      </c>
      <c r="B1172" s="59" t="str">
        <f t="shared" si="18"/>
        <v>BOCA DE BSTC D = 1,50 M - ESCONSIDADE 35° - AREIA EXTRAÍDA E BRITA PRODUZIDA - ALAS RETAS</v>
      </c>
      <c r="C1172" s="16" t="s">
        <v>20028</v>
      </c>
      <c r="D1172" s="105">
        <v>2836.36</v>
      </c>
      <c r="J1172" s="59" t="s">
        <v>24500</v>
      </c>
    </row>
    <row r="1173" spans="1:10" ht="40.5">
      <c r="A1173" s="16" t="s">
        <v>24501</v>
      </c>
      <c r="B1173" s="59" t="str">
        <f t="shared" si="18"/>
        <v>BOCA DE BSTC D = 1,50 M - ESCONSIDADE 40° - AREIA E BRITA COMERCIAIS - ALAS RETAS</v>
      </c>
      <c r="C1173" s="16" t="s">
        <v>20028</v>
      </c>
      <c r="D1173" s="105">
        <v>3520.55</v>
      </c>
      <c r="J1173" s="59" t="s">
        <v>24502</v>
      </c>
    </row>
    <row r="1174" spans="1:10" ht="40.5">
      <c r="A1174" s="16" t="s">
        <v>24503</v>
      </c>
      <c r="B1174" s="59" t="str">
        <f t="shared" si="18"/>
        <v>BOCA DE BSTC D = 1,50 M - ESCONSIDADE 40° - AREIA EXTRAÍDA E BRITA PRODUZIDA - ALAS RETAS</v>
      </c>
      <c r="C1174" s="16" t="s">
        <v>20028</v>
      </c>
      <c r="D1174" s="105">
        <v>2893.21</v>
      </c>
      <c r="J1174" s="59" t="s">
        <v>24504</v>
      </c>
    </row>
    <row r="1175" spans="1:10" ht="40.5">
      <c r="A1175" s="16" t="s">
        <v>24505</v>
      </c>
      <c r="B1175" s="59" t="str">
        <f t="shared" si="18"/>
        <v>BOCA DE BSTC D = 1,50 M - ESCONSIDADE 45° - AREIA E BRITA COMERCIAIS - ALAS ESCONSAS</v>
      </c>
      <c r="C1175" s="16" t="s">
        <v>20028</v>
      </c>
      <c r="D1175" s="105">
        <v>8091.58</v>
      </c>
      <c r="J1175" s="59" t="s">
        <v>24506</v>
      </c>
    </row>
    <row r="1176" spans="1:10" ht="40.5">
      <c r="A1176" s="16" t="s">
        <v>24507</v>
      </c>
      <c r="B1176" s="59" t="str">
        <f t="shared" si="18"/>
        <v>BOCA DE BSTC D = 1,50 M - ESCONSIDADE 45° - AREIA E BRITA COMERCIAIS - ALAS RETAS</v>
      </c>
      <c r="C1176" s="16" t="s">
        <v>20028</v>
      </c>
      <c r="D1176" s="105">
        <v>3600.78</v>
      </c>
      <c r="J1176" s="59" t="s">
        <v>24508</v>
      </c>
    </row>
    <row r="1177" spans="1:10" ht="40.5">
      <c r="A1177" s="16" t="s">
        <v>24509</v>
      </c>
      <c r="B1177" s="59" t="str">
        <f t="shared" si="18"/>
        <v>BOCA DE BSTC D = 1,50 M - ESCONSIDADE 45° - AREIA EXTRAÍDA E BRITA PRODUZIDA - ALAS ESCONSAS</v>
      </c>
      <c r="C1177" s="16" t="s">
        <v>20028</v>
      </c>
      <c r="D1177" s="105">
        <v>6534.64</v>
      </c>
      <c r="J1177" s="59" t="s">
        <v>24510</v>
      </c>
    </row>
    <row r="1178" spans="1:10" ht="40.5">
      <c r="A1178" s="16" t="s">
        <v>24511</v>
      </c>
      <c r="B1178" s="59" t="str">
        <f t="shared" si="18"/>
        <v>BOCA DE BSTC D = 1,50 M - ESCONSIDADE 45° - AREIA EXTRAÍDA E BRITA PRODUZIDA - ALAS RETAS</v>
      </c>
      <c r="C1178" s="16" t="s">
        <v>20028</v>
      </c>
      <c r="D1178" s="105">
        <v>2971.44</v>
      </c>
      <c r="J1178" s="59" t="s">
        <v>24512</v>
      </c>
    </row>
    <row r="1179" spans="1:10" ht="40.5">
      <c r="A1179" s="16" t="s">
        <v>24513</v>
      </c>
      <c r="B1179" s="59" t="str">
        <f t="shared" si="18"/>
        <v>BOCA DE BSTC D = 1,50 M - ESCONSIDADE 5° - AREIA E BRITA COMERCIAIS - ALAS RETAS</v>
      </c>
      <c r="C1179" s="16" t="s">
        <v>20028</v>
      </c>
      <c r="D1179" s="105">
        <v>3323.77</v>
      </c>
      <c r="J1179" s="59" t="s">
        <v>24514</v>
      </c>
    </row>
    <row r="1180" spans="1:10" ht="40.5">
      <c r="A1180" s="16" t="s">
        <v>24515</v>
      </c>
      <c r="B1180" s="59" t="str">
        <f t="shared" si="18"/>
        <v>BOCA DE BSTC D = 1,50 M - ESCONSIDADE 5° - AREIA EXTRAÍDA E BRITA PRODUZIDA - ALAS RETAS</v>
      </c>
      <c r="C1180" s="16" t="s">
        <v>20028</v>
      </c>
      <c r="D1180" s="105">
        <v>2704.16</v>
      </c>
      <c r="J1180" s="59" t="s">
        <v>24516</v>
      </c>
    </row>
    <row r="1181" spans="1:10" ht="40.5">
      <c r="A1181" s="16" t="s">
        <v>24517</v>
      </c>
      <c r="B1181" s="59" t="str">
        <f t="shared" si="18"/>
        <v>BOCA DE BTTC D = 1,00 M - ESCONSIDADE 0° - AREIA E BRITA COMERCIAIS - ALAS ESCONSAS</v>
      </c>
      <c r="C1181" s="16" t="s">
        <v>20028</v>
      </c>
      <c r="D1181" s="105">
        <v>3709.59</v>
      </c>
      <c r="J1181" s="59" t="s">
        <v>24518</v>
      </c>
    </row>
    <row r="1182" spans="1:10" ht="40.5">
      <c r="A1182" s="16" t="s">
        <v>24519</v>
      </c>
      <c r="B1182" s="59" t="str">
        <f t="shared" si="18"/>
        <v>BOCA DE BTTC D = 1,00 M - ESCONSIDADE 0° - AREIA E BRITA COMERCIAIS - ALAS RETAS</v>
      </c>
      <c r="C1182" s="16" t="s">
        <v>20028</v>
      </c>
      <c r="D1182" s="105">
        <v>2025.99</v>
      </c>
      <c r="J1182" s="59" t="s">
        <v>24520</v>
      </c>
    </row>
    <row r="1183" spans="1:10" ht="40.5">
      <c r="A1183" s="16" t="s">
        <v>24521</v>
      </c>
      <c r="B1183" s="59" t="str">
        <f t="shared" si="18"/>
        <v>BOCA DE BTTC D = 1,00 M - ESCONSIDADE 0° - AREIA EXTRAÍDA E BRITA PRODUZIDA - ALAS ESCONSAS</v>
      </c>
      <c r="C1183" s="16" t="s">
        <v>20028</v>
      </c>
      <c r="D1183" s="105">
        <v>3074.99</v>
      </c>
      <c r="J1183" s="59" t="s">
        <v>24522</v>
      </c>
    </row>
    <row r="1184" spans="1:10" ht="40.5">
      <c r="A1184" s="16" t="s">
        <v>24523</v>
      </c>
      <c r="B1184" s="59" t="str">
        <f t="shared" si="18"/>
        <v>BOCA DE BTTC D = 1,00 M - ESCONSIDADE 0° - AREIA EXTRAÍDA E BRITA PRODUZIDA - ALAS RETAS</v>
      </c>
      <c r="C1184" s="16" t="s">
        <v>20028</v>
      </c>
      <c r="D1184" s="105">
        <v>1662.04</v>
      </c>
      <c r="J1184" s="59" t="s">
        <v>24524</v>
      </c>
    </row>
    <row r="1185" spans="1:10" ht="40.5">
      <c r="A1185" s="16" t="s">
        <v>24525</v>
      </c>
      <c r="B1185" s="59" t="str">
        <f t="shared" si="18"/>
        <v>BOCA DE BTTC D = 1,00 M - ESCONSIDADE 10° - AREIA E BRITA COMERCIAIS - ALAS RETAS</v>
      </c>
      <c r="C1185" s="16" t="s">
        <v>20028</v>
      </c>
      <c r="D1185" s="105">
        <v>2039.96</v>
      </c>
      <c r="J1185" s="59" t="s">
        <v>24526</v>
      </c>
    </row>
    <row r="1186" spans="1:10" ht="40.5">
      <c r="A1186" s="16" t="s">
        <v>24527</v>
      </c>
      <c r="B1186" s="59" t="str">
        <f t="shared" si="18"/>
        <v>BOCA DE BTTC D = 1,00 M - ESCONSIDADE 10° - AREIA EXTRAÍDA E BRITA PRODUZIDA - ALAS RETAS</v>
      </c>
      <c r="C1186" s="16" t="s">
        <v>20028</v>
      </c>
      <c r="D1186" s="105">
        <v>1674.86</v>
      </c>
      <c r="J1186" s="59" t="s">
        <v>24528</v>
      </c>
    </row>
    <row r="1187" spans="1:10" ht="40.5">
      <c r="A1187" s="16" t="s">
        <v>24529</v>
      </c>
      <c r="B1187" s="59" t="str">
        <f t="shared" si="18"/>
        <v>BOCA DE BTTC D = 1,00 M - ESCONSIDADE 15° - AREIA E BRITA COMERCIAIS - ALAS ESCONSAS</v>
      </c>
      <c r="C1187" s="16" t="s">
        <v>20028</v>
      </c>
      <c r="D1187" s="105">
        <v>3871.35</v>
      </c>
      <c r="J1187" s="59" t="s">
        <v>24530</v>
      </c>
    </row>
    <row r="1188" spans="1:10" ht="40.5">
      <c r="A1188" s="16" t="s">
        <v>24531</v>
      </c>
      <c r="B1188" s="59" t="str">
        <f t="shared" si="18"/>
        <v>BOCA DE BTTC D = 1,00 M - ESCONSIDADE 15° - AREIA E BRITA COMERCIAIS - ALAS RETAS</v>
      </c>
      <c r="C1188" s="16" t="s">
        <v>20028</v>
      </c>
      <c r="D1188" s="105">
        <v>2058.58</v>
      </c>
      <c r="J1188" s="59" t="s">
        <v>24532</v>
      </c>
    </row>
    <row r="1189" spans="1:10" ht="40.5">
      <c r="A1189" s="16" t="s">
        <v>24533</v>
      </c>
      <c r="B1189" s="59" t="str">
        <f t="shared" si="18"/>
        <v>BOCA DE BTTC D = 1,00 M - ESCONSIDADE 15° - AREIA EXTRAÍDA E BRITA PRODUZIDA - ALAS ESCONSAS</v>
      </c>
      <c r="C1189" s="16" t="s">
        <v>20028</v>
      </c>
      <c r="D1189" s="105">
        <v>3208.39</v>
      </c>
      <c r="J1189" s="59" t="s">
        <v>24534</v>
      </c>
    </row>
    <row r="1190" spans="1:10" ht="40.5">
      <c r="A1190" s="16" t="s">
        <v>24535</v>
      </c>
      <c r="B1190" s="59" t="str">
        <f t="shared" si="18"/>
        <v>BOCA DE BTTC D = 1,00 M - ESCONSIDADE 15° - AREIA EXTRAÍDA E BRITA PRODUZIDA - ALAS RETAS</v>
      </c>
      <c r="C1190" s="16" t="s">
        <v>20028</v>
      </c>
      <c r="D1190" s="105">
        <v>1691.95</v>
      </c>
      <c r="J1190" s="59" t="s">
        <v>24536</v>
      </c>
    </row>
    <row r="1191" spans="1:10" ht="40.5">
      <c r="A1191" s="16" t="s">
        <v>24537</v>
      </c>
      <c r="B1191" s="59" t="str">
        <f t="shared" si="18"/>
        <v>BOCA DE BTTC D = 1,00 M - ESCONSIDADE 20° - AREIA E BRITA COMERCIAIS - ALAS RETAS</v>
      </c>
      <c r="C1191" s="16" t="s">
        <v>20028</v>
      </c>
      <c r="D1191" s="105">
        <v>2085.4899999999998</v>
      </c>
      <c r="J1191" s="59" t="s">
        <v>24538</v>
      </c>
    </row>
    <row r="1192" spans="1:10" ht="40.5">
      <c r="A1192" s="16" t="s">
        <v>24539</v>
      </c>
      <c r="B1192" s="59" t="str">
        <f t="shared" si="18"/>
        <v>BOCA DE BTTC D = 1,00 M - ESCONSIDADE 20° - AREIA EXTRAÍDA E BRITA PRODUZIDA - ALAS RETAS</v>
      </c>
      <c r="C1192" s="16" t="s">
        <v>20028</v>
      </c>
      <c r="D1192" s="105">
        <v>1716.86</v>
      </c>
      <c r="J1192" s="59" t="s">
        <v>24540</v>
      </c>
    </row>
    <row r="1193" spans="1:10" ht="40.5">
      <c r="A1193" s="16" t="s">
        <v>24541</v>
      </c>
      <c r="B1193" s="59" t="str">
        <f t="shared" si="18"/>
        <v>BOCA DE BTTC D = 1,00 M - ESCONSIDADE 25° - AREIA E BRITA COMERCIAIS - ALAS RETAS</v>
      </c>
      <c r="C1193" s="16" t="s">
        <v>20028</v>
      </c>
      <c r="D1193" s="105">
        <v>2122.4699999999998</v>
      </c>
      <c r="J1193" s="59" t="s">
        <v>24542</v>
      </c>
    </row>
    <row r="1194" spans="1:10" ht="40.5">
      <c r="A1194" s="16" t="s">
        <v>24543</v>
      </c>
      <c r="B1194" s="59" t="str">
        <f t="shared" si="18"/>
        <v>BOCA DE BTTC D = 1,00 M - ESCONSIDADE 25° - AREIA EXTRAÍDA E BRITA PRODUZIDA - ALAS RETAS</v>
      </c>
      <c r="C1194" s="16" t="s">
        <v>20028</v>
      </c>
      <c r="D1194" s="105">
        <v>1751.17</v>
      </c>
      <c r="J1194" s="59" t="s">
        <v>24544</v>
      </c>
    </row>
    <row r="1195" spans="1:10" ht="40.5">
      <c r="A1195" s="16" t="s">
        <v>24545</v>
      </c>
      <c r="B1195" s="59" t="str">
        <f t="shared" si="18"/>
        <v>BOCA DE BTTC D = 1,00 M - ESCONSIDADE 30° - AREIA E BRITA COMERCIAIS - ALAS ESCONSAS</v>
      </c>
      <c r="C1195" s="16" t="s">
        <v>20028</v>
      </c>
      <c r="D1195" s="105">
        <v>4320.71</v>
      </c>
      <c r="J1195" s="59" t="s">
        <v>24546</v>
      </c>
    </row>
    <row r="1196" spans="1:10" ht="40.5">
      <c r="A1196" s="16" t="s">
        <v>24547</v>
      </c>
      <c r="B1196" s="59" t="str">
        <f t="shared" si="18"/>
        <v>BOCA DE BTTC D = 1,00 M - ESCONSIDADE 30° - AREIA E BRITA COMERCIAIS - ALAS RETAS</v>
      </c>
      <c r="C1196" s="16" t="s">
        <v>20028</v>
      </c>
      <c r="D1196" s="105">
        <v>2171.59</v>
      </c>
      <c r="J1196" s="59" t="s">
        <v>24548</v>
      </c>
    </row>
    <row r="1197" spans="1:10" ht="40.5">
      <c r="A1197" s="16" t="s">
        <v>24549</v>
      </c>
      <c r="B1197" s="59" t="str">
        <f t="shared" si="18"/>
        <v>BOCA DE BTTC D = 1,00 M - ESCONSIDADE 30° - AREIA EXTRAÍDA E BRITA PRODUZIDA - ALAS ESCONSAS</v>
      </c>
      <c r="C1197" s="16" t="s">
        <v>20028</v>
      </c>
      <c r="D1197" s="105">
        <v>3579.05</v>
      </c>
      <c r="J1197" s="59" t="s">
        <v>24550</v>
      </c>
    </row>
    <row r="1198" spans="1:10" ht="40.5">
      <c r="A1198" s="16" t="s">
        <v>24551</v>
      </c>
      <c r="B1198" s="59" t="str">
        <f t="shared" si="18"/>
        <v>BOCA DE BTTC D = 1,00 M - ESCONSIDADE 30° - AREIA EXTRAÍDA E BRITA PRODUZIDA - ALAS RETAS</v>
      </c>
      <c r="C1198" s="16" t="s">
        <v>20028</v>
      </c>
      <c r="D1198" s="105">
        <v>1797.14</v>
      </c>
      <c r="J1198" s="59" t="s">
        <v>24552</v>
      </c>
    </row>
    <row r="1199" spans="1:10" ht="40.5">
      <c r="A1199" s="16" t="s">
        <v>24553</v>
      </c>
      <c r="B1199" s="59" t="str">
        <f t="shared" si="18"/>
        <v>BOCA DE BTTC D = 1,00 M - ESCONSIDADE 35° - AREIA E BRITA COMERCIAIS - ALAS RETAS</v>
      </c>
      <c r="C1199" s="16" t="s">
        <v>20028</v>
      </c>
      <c r="D1199" s="105">
        <v>2235.06</v>
      </c>
      <c r="J1199" s="59" t="s">
        <v>24554</v>
      </c>
    </row>
    <row r="1200" spans="1:10" ht="40.5">
      <c r="A1200" s="16" t="s">
        <v>24555</v>
      </c>
      <c r="B1200" s="59" t="str">
        <f t="shared" si="18"/>
        <v>BOCA DE BTTC D = 1,00 M - ESCONSIDADE 35° - AREIA EXTRAÍDA E BRITA PRODUZIDA - ALAS RETAS</v>
      </c>
      <c r="C1200" s="16" t="s">
        <v>20028</v>
      </c>
      <c r="D1200" s="105">
        <v>1856.97</v>
      </c>
      <c r="J1200" s="59" t="s">
        <v>24556</v>
      </c>
    </row>
    <row r="1201" spans="1:10" ht="40.5">
      <c r="A1201" s="16" t="s">
        <v>24557</v>
      </c>
      <c r="B1201" s="59" t="str">
        <f t="shared" si="18"/>
        <v>BOCA DE BTTC D = 1,00 M - ESCONSIDADE 40° - AREIA E BRITA COMERCIAIS - ALAS RETAS</v>
      </c>
      <c r="C1201" s="16" t="s">
        <v>20028</v>
      </c>
      <c r="D1201" s="105">
        <v>2319.79</v>
      </c>
      <c r="J1201" s="59" t="s">
        <v>24558</v>
      </c>
    </row>
    <row r="1202" spans="1:10" ht="40.5">
      <c r="A1202" s="16" t="s">
        <v>24559</v>
      </c>
      <c r="B1202" s="59" t="str">
        <f t="shared" si="18"/>
        <v>BOCA DE BTTC D = 1,00 M - ESCONSIDADE 40° - AREIA EXTRAÍDA E BRITA PRODUZIDA - ALAS RETAS</v>
      </c>
      <c r="C1202" s="16" t="s">
        <v>20028</v>
      </c>
      <c r="D1202" s="105">
        <v>1937.51</v>
      </c>
      <c r="J1202" s="59" t="s">
        <v>24560</v>
      </c>
    </row>
    <row r="1203" spans="1:10" ht="40.5">
      <c r="A1203" s="16" t="s">
        <v>24561</v>
      </c>
      <c r="B1203" s="59" t="str">
        <f t="shared" si="18"/>
        <v>BOCA DE BTTC D = 1,00 M - ESCONSIDADE 45° - AREIA E BRITA COMERCIAIS - ALAS ESCONSAS</v>
      </c>
      <c r="C1203" s="16" t="s">
        <v>20028</v>
      </c>
      <c r="D1203" s="105">
        <v>5346.12</v>
      </c>
      <c r="J1203" s="59" t="s">
        <v>24562</v>
      </c>
    </row>
    <row r="1204" spans="1:10" ht="40.5">
      <c r="A1204" s="16" t="s">
        <v>24563</v>
      </c>
      <c r="B1204" s="59" t="str">
        <f t="shared" si="18"/>
        <v>BOCA DE BTTC D = 1,00 M - ESCONSIDADE 45° - AREIA E BRITA COMERCIAIS - ALAS RETAS</v>
      </c>
      <c r="C1204" s="16" t="s">
        <v>20028</v>
      </c>
      <c r="D1204" s="105">
        <v>2431.7199999999998</v>
      </c>
      <c r="J1204" s="59" t="s">
        <v>24564</v>
      </c>
    </row>
    <row r="1205" spans="1:10" ht="40.5">
      <c r="A1205" s="16" t="s">
        <v>24565</v>
      </c>
      <c r="B1205" s="59" t="str">
        <f t="shared" si="18"/>
        <v>BOCA DE BTTC D = 1,00 M - ESCONSIDADE 45° - AREIA EXTRAÍDA E BRITA PRODUZIDA - ALAS ESCONSAS</v>
      </c>
      <c r="C1205" s="16" t="s">
        <v>20028</v>
      </c>
      <c r="D1205" s="105">
        <v>4424.26</v>
      </c>
      <c r="J1205" s="59" t="s">
        <v>24566</v>
      </c>
    </row>
    <row r="1206" spans="1:10" ht="40.5">
      <c r="A1206" s="16" t="s">
        <v>24567</v>
      </c>
      <c r="B1206" s="59" t="str">
        <f t="shared" si="18"/>
        <v>BOCA DE BTTC D = 1,00 M - ESCONSIDADE 45° - AREIA EXTRAÍDA E BRITA PRODUZIDA - ALAS RETAS</v>
      </c>
      <c r="C1206" s="16" t="s">
        <v>20028</v>
      </c>
      <c r="D1206" s="105">
        <v>2044.85</v>
      </c>
      <c r="J1206" s="59" t="s">
        <v>24568</v>
      </c>
    </row>
    <row r="1207" spans="1:10" ht="40.5">
      <c r="A1207" s="16" t="s">
        <v>24569</v>
      </c>
      <c r="B1207" s="59" t="str">
        <f t="shared" si="18"/>
        <v>BOCA DE BTTC D = 1,00 M - ESCONSIDADE 5° - AREIA E BRITA COMERCIAIS - ALAS RETAS</v>
      </c>
      <c r="C1207" s="16" t="s">
        <v>20028</v>
      </c>
      <c r="D1207" s="105">
        <v>2029.21</v>
      </c>
      <c r="J1207" s="59" t="s">
        <v>24570</v>
      </c>
    </row>
    <row r="1208" spans="1:10" ht="40.5">
      <c r="A1208" s="16" t="s">
        <v>24571</v>
      </c>
      <c r="B1208" s="59" t="str">
        <f t="shared" si="18"/>
        <v>BOCA DE BTTC D = 1,00 M - ESCONSIDADE 5° - AREIA EXTRAÍDA E BRITA PRODUZIDA - ALAS RETAS</v>
      </c>
      <c r="C1208" s="16" t="s">
        <v>20028</v>
      </c>
      <c r="D1208" s="105">
        <v>1664.97</v>
      </c>
      <c r="J1208" s="59" t="s">
        <v>24572</v>
      </c>
    </row>
    <row r="1209" spans="1:10" ht="40.5">
      <c r="A1209" s="16" t="s">
        <v>24573</v>
      </c>
      <c r="B1209" s="59" t="str">
        <f t="shared" si="18"/>
        <v>BOCA DE BTTC D = 1,20 M - ESCONSIDADE 0° - AREIA E BRITA COMERCIAIS - ALAS ESCONSAS</v>
      </c>
      <c r="C1209" s="16" t="s">
        <v>20028</v>
      </c>
      <c r="D1209" s="105">
        <v>5399.42</v>
      </c>
      <c r="J1209" s="59" t="s">
        <v>24574</v>
      </c>
    </row>
    <row r="1210" spans="1:10" ht="40.5">
      <c r="A1210" s="16" t="s">
        <v>24575</v>
      </c>
      <c r="B1210" s="59" t="str">
        <f t="shared" si="18"/>
        <v>BOCA DE BTTC D = 1,20 M - ESCONSIDADE 0° - AREIA E BRITA COMERCIAIS - ALAS RETAS</v>
      </c>
      <c r="C1210" s="16" t="s">
        <v>20028</v>
      </c>
      <c r="D1210" s="105">
        <v>2780.38</v>
      </c>
      <c r="J1210" s="59" t="s">
        <v>24576</v>
      </c>
    </row>
    <row r="1211" spans="1:10" ht="40.5">
      <c r="A1211" s="16" t="s">
        <v>24577</v>
      </c>
      <c r="B1211" s="59" t="str">
        <f t="shared" si="18"/>
        <v>BOCA DE BTTC D = 1,20 M - ESCONSIDADE 0° - AREIA EXTRAÍDA E BRITA PRODUZIDA - ALAS ESCONSAS</v>
      </c>
      <c r="C1211" s="16" t="s">
        <v>20028</v>
      </c>
      <c r="D1211" s="105">
        <v>4418.4399999999996</v>
      </c>
      <c r="J1211" s="59" t="s">
        <v>24578</v>
      </c>
    </row>
    <row r="1212" spans="1:10" ht="40.5">
      <c r="A1212" s="16" t="s">
        <v>24579</v>
      </c>
      <c r="B1212" s="59" t="str">
        <f t="shared" si="18"/>
        <v>BOCA DE BTTC D = 1,20 M - ESCONSIDADE 0° - AREIA EXTRAÍDA E BRITA PRODUZIDA - ALAS RETAS</v>
      </c>
      <c r="C1212" s="16" t="s">
        <v>20028</v>
      </c>
      <c r="D1212" s="105">
        <v>2255.42</v>
      </c>
      <c r="J1212" s="59" t="s">
        <v>24580</v>
      </c>
    </row>
    <row r="1213" spans="1:10" ht="40.5">
      <c r="A1213" s="16" t="s">
        <v>24581</v>
      </c>
      <c r="B1213" s="59" t="str">
        <f t="shared" si="18"/>
        <v>BOCA DE BTTC D = 1,20 M - ESCONSIDADE 10° - AREIA E BRITA COMERCIAIS - ALAS RETAS</v>
      </c>
      <c r="C1213" s="16" t="s">
        <v>20028</v>
      </c>
      <c r="D1213" s="105">
        <v>2801.72</v>
      </c>
      <c r="J1213" s="59" t="s">
        <v>24582</v>
      </c>
    </row>
    <row r="1214" spans="1:10" ht="40.5">
      <c r="A1214" s="16" t="s">
        <v>24583</v>
      </c>
      <c r="B1214" s="59" t="str">
        <f t="shared" si="18"/>
        <v>BOCA DE BTTC D = 1,20 M - ESCONSIDADE 10° - AREIA EXTRAÍDA E BRITA PRODUZIDA - ALAS RETAS</v>
      </c>
      <c r="C1214" s="16" t="s">
        <v>20028</v>
      </c>
      <c r="D1214" s="105">
        <v>2274.46</v>
      </c>
      <c r="J1214" s="59" t="s">
        <v>24584</v>
      </c>
    </row>
    <row r="1215" spans="1:10" ht="40.5">
      <c r="A1215" s="16" t="s">
        <v>24585</v>
      </c>
      <c r="B1215" s="59" t="str">
        <f t="shared" si="18"/>
        <v>BOCA DE BTTC D = 1,20 M - ESCONSIDADE 15° - AREIA E BRITA COMERCIAIS - ALAS ESCONSAS</v>
      </c>
      <c r="C1215" s="16" t="s">
        <v>20028</v>
      </c>
      <c r="D1215" s="105">
        <v>5647.61</v>
      </c>
      <c r="J1215" s="59" t="s">
        <v>24586</v>
      </c>
    </row>
    <row r="1216" spans="1:10" ht="40.5">
      <c r="A1216" s="16" t="s">
        <v>24587</v>
      </c>
      <c r="B1216" s="59" t="str">
        <f t="shared" si="18"/>
        <v>BOCA DE BTTC D = 1,20 M - ESCONSIDADE 15° - AREIA E BRITA COMERCIAIS - ALAS RETAS</v>
      </c>
      <c r="C1216" s="16" t="s">
        <v>20028</v>
      </c>
      <c r="D1216" s="105">
        <v>2828.93</v>
      </c>
      <c r="J1216" s="59" t="s">
        <v>24588</v>
      </c>
    </row>
    <row r="1217" spans="1:10" ht="40.5">
      <c r="A1217" s="16" t="s">
        <v>24589</v>
      </c>
      <c r="B1217" s="59" t="str">
        <f t="shared" si="18"/>
        <v>BOCA DE BTTC D = 1,20 M - ESCONSIDADE 15° - AREIA EXTRAÍDA E BRITA PRODUZIDA - ALAS ESCONSAS</v>
      </c>
      <c r="C1217" s="16" t="s">
        <v>20028</v>
      </c>
      <c r="D1217" s="105">
        <v>4620.13</v>
      </c>
      <c r="J1217" s="59" t="s">
        <v>24590</v>
      </c>
    </row>
    <row r="1218" spans="1:10" ht="40.5">
      <c r="A1218" s="16" t="s">
        <v>24591</v>
      </c>
      <c r="B1218" s="59" t="str">
        <f t="shared" si="18"/>
        <v>BOCA DE BTTC D = 1,20 M - ESCONSIDADE 15° - AREIA EXTRAÍDA E BRITA PRODUZIDA - ALAS RETAS</v>
      </c>
      <c r="C1218" s="16" t="s">
        <v>20028</v>
      </c>
      <c r="D1218" s="105">
        <v>2298.81</v>
      </c>
      <c r="J1218" s="59" t="s">
        <v>24592</v>
      </c>
    </row>
    <row r="1219" spans="1:10" ht="40.5">
      <c r="A1219" s="16" t="s">
        <v>24593</v>
      </c>
      <c r="B1219" s="59" t="str">
        <f t="shared" ref="B1219:B1282" si="19">UPPER(J1219)</f>
        <v>BOCA DE BTTC D = 1,20 M - ESCONSIDADE 20° - AREIA E BRITA COMERCIAIS - ALAS RETAS</v>
      </c>
      <c r="C1219" s="16" t="s">
        <v>20028</v>
      </c>
      <c r="D1219" s="105">
        <v>2868.68</v>
      </c>
      <c r="J1219" s="59" t="s">
        <v>24594</v>
      </c>
    </row>
    <row r="1220" spans="1:10" ht="40.5">
      <c r="A1220" s="16" t="s">
        <v>24595</v>
      </c>
      <c r="B1220" s="59" t="str">
        <f t="shared" si="19"/>
        <v>BOCA DE BTTC D = 1,20 M - ESCONSIDADE 20° - AREIA EXTRAÍDA E BRITA PRODUZIDA - ALAS RETAS</v>
      </c>
      <c r="C1220" s="16" t="s">
        <v>20028</v>
      </c>
      <c r="D1220" s="105">
        <v>2334.64</v>
      </c>
      <c r="J1220" s="59" t="s">
        <v>24596</v>
      </c>
    </row>
    <row r="1221" spans="1:10" ht="40.5">
      <c r="A1221" s="16" t="s">
        <v>24597</v>
      </c>
      <c r="B1221" s="59" t="str">
        <f t="shared" si="19"/>
        <v>BOCA DE BTTC D = 1,20 M - ESCONSIDADE 25° - AREIA E BRITA COMERCIAIS - ALAS RETAS</v>
      </c>
      <c r="C1221" s="16" t="s">
        <v>20028</v>
      </c>
      <c r="D1221" s="105">
        <v>2922.93</v>
      </c>
      <c r="J1221" s="59" t="s">
        <v>24598</v>
      </c>
    </row>
    <row r="1222" spans="1:10" ht="40.5">
      <c r="A1222" s="16" t="s">
        <v>24599</v>
      </c>
      <c r="B1222" s="59" t="str">
        <f t="shared" si="19"/>
        <v>BOCA DE BTTC D = 1,20 M - ESCONSIDADE 25° - AREIA EXTRAÍDA E BRITA PRODUZIDA - ALAS RETAS</v>
      </c>
      <c r="C1222" s="16" t="s">
        <v>20028</v>
      </c>
      <c r="D1222" s="105">
        <v>2383.84</v>
      </c>
      <c r="J1222" s="59" t="s">
        <v>24600</v>
      </c>
    </row>
    <row r="1223" spans="1:10" ht="40.5">
      <c r="A1223" s="16" t="s">
        <v>24601</v>
      </c>
      <c r="B1223" s="59" t="str">
        <f t="shared" si="19"/>
        <v>BOCA DE BTTC D = 1,20 M - ESCONSIDADE 30° - AREIA E BRITA COMERCIAIS - ALAS ESCONSAS</v>
      </c>
      <c r="C1223" s="16" t="s">
        <v>20028</v>
      </c>
      <c r="D1223" s="105">
        <v>6297.27</v>
      </c>
      <c r="J1223" s="59" t="s">
        <v>24602</v>
      </c>
    </row>
    <row r="1224" spans="1:10" ht="40.5">
      <c r="A1224" s="16" t="s">
        <v>24603</v>
      </c>
      <c r="B1224" s="59" t="str">
        <f t="shared" si="19"/>
        <v>BOCA DE BTTC D = 1,20 M - ESCONSIDADE 30° - AREIA E BRITA COMERCIAIS - ALAS RETAS</v>
      </c>
      <c r="C1224" s="16" t="s">
        <v>20028</v>
      </c>
      <c r="D1224" s="105">
        <v>2994.12</v>
      </c>
      <c r="J1224" s="59" t="s">
        <v>24604</v>
      </c>
    </row>
    <row r="1225" spans="1:10" ht="40.5">
      <c r="A1225" s="16" t="s">
        <v>24605</v>
      </c>
      <c r="B1225" s="59" t="str">
        <f t="shared" si="19"/>
        <v>BOCA DE BTTC D = 1,20 M - ESCONSIDADE 30° - AREIA EXTRAÍDA E BRITA PRODUZIDA - ALAS ESCONSAS</v>
      </c>
      <c r="C1225" s="16" t="s">
        <v>20028</v>
      </c>
      <c r="D1225" s="105">
        <v>5147.55</v>
      </c>
      <c r="J1225" s="59" t="s">
        <v>24606</v>
      </c>
    </row>
    <row r="1226" spans="1:10" ht="40.5">
      <c r="A1226" s="16" t="s">
        <v>24607</v>
      </c>
      <c r="B1226" s="59" t="str">
        <f t="shared" si="19"/>
        <v>BOCA DE BTTC D = 1,20 M - ESCONSIDADE 30° - AREIA EXTRAÍDA E BRITA PRODUZIDA - ALAS RETAS</v>
      </c>
      <c r="C1226" s="16" t="s">
        <v>20028</v>
      </c>
      <c r="D1226" s="105">
        <v>2448.91</v>
      </c>
      <c r="J1226" s="59" t="s">
        <v>24608</v>
      </c>
    </row>
    <row r="1227" spans="1:10" ht="40.5">
      <c r="A1227" s="16" t="s">
        <v>24609</v>
      </c>
      <c r="B1227" s="59" t="str">
        <f t="shared" si="19"/>
        <v>BOCA DE BTTC D = 1,20 M - ESCONSIDADE 35° - AREIA E BRITA COMERCIAIS - ALAS RETAS</v>
      </c>
      <c r="C1227" s="16" t="s">
        <v>20028</v>
      </c>
      <c r="D1227" s="105">
        <v>3085.73</v>
      </c>
      <c r="J1227" s="59" t="s">
        <v>24610</v>
      </c>
    </row>
    <row r="1228" spans="1:10" ht="40.5">
      <c r="A1228" s="16" t="s">
        <v>24611</v>
      </c>
      <c r="B1228" s="59" t="str">
        <f t="shared" si="19"/>
        <v>BOCA DE BTTC D = 1,20 M - ESCONSIDADE 35° - AREIA EXTRAÍDA E BRITA PRODUZIDA - ALAS RETAS</v>
      </c>
      <c r="C1228" s="16" t="s">
        <v>20028</v>
      </c>
      <c r="D1228" s="105">
        <v>2533.4499999999998</v>
      </c>
      <c r="J1228" s="59" t="s">
        <v>24612</v>
      </c>
    </row>
    <row r="1229" spans="1:10" ht="40.5">
      <c r="A1229" s="16" t="s">
        <v>24613</v>
      </c>
      <c r="B1229" s="59" t="str">
        <f t="shared" si="19"/>
        <v>BOCA DE BTTC D = 1,20 M - ESCONSIDADE 40° - AREIA E BRITA COMERCIAIS - ALAS RETAS</v>
      </c>
      <c r="C1229" s="16" t="s">
        <v>20028</v>
      </c>
      <c r="D1229" s="105">
        <v>3206.02</v>
      </c>
      <c r="J1229" s="59" t="s">
        <v>24614</v>
      </c>
    </row>
    <row r="1230" spans="1:10" ht="40.5">
      <c r="A1230" s="16" t="s">
        <v>24615</v>
      </c>
      <c r="B1230" s="59" t="str">
        <f t="shared" si="19"/>
        <v>BOCA DE BTTC D = 1,20 M - ESCONSIDADE 40° - AREIA EXTRAÍDA E BRITA PRODUZIDA - ALAS RETAS</v>
      </c>
      <c r="C1230" s="16" t="s">
        <v>20028</v>
      </c>
      <c r="D1230" s="105">
        <v>2645.72</v>
      </c>
      <c r="J1230" s="59" t="s">
        <v>24616</v>
      </c>
    </row>
    <row r="1231" spans="1:10" ht="40.5">
      <c r="A1231" s="16" t="s">
        <v>24617</v>
      </c>
      <c r="B1231" s="59" t="str">
        <f t="shared" si="19"/>
        <v>BOCA DE BTTC D = 1,20 M - ESCONSIDADE 45° - AREIA E BRITA COMERCIAIS - ALAS ESCONSAS</v>
      </c>
      <c r="C1231" s="16" t="s">
        <v>20028</v>
      </c>
      <c r="D1231" s="105">
        <v>7797.2</v>
      </c>
      <c r="J1231" s="59" t="s">
        <v>24618</v>
      </c>
    </row>
    <row r="1232" spans="1:10" ht="40.5">
      <c r="A1232" s="16" t="s">
        <v>24619</v>
      </c>
      <c r="B1232" s="59" t="str">
        <f t="shared" si="19"/>
        <v>BOCA DE BTTC D = 1,20 M - ESCONSIDADE 45° - AREIA E BRITA COMERCIAIS - ALAS RETAS</v>
      </c>
      <c r="C1232" s="16" t="s">
        <v>20028</v>
      </c>
      <c r="D1232" s="105">
        <v>3364.34</v>
      </c>
      <c r="J1232" s="59" t="s">
        <v>24620</v>
      </c>
    </row>
    <row r="1233" spans="1:10" ht="40.5">
      <c r="A1233" s="16" t="s">
        <v>24621</v>
      </c>
      <c r="B1233" s="59" t="str">
        <f t="shared" si="19"/>
        <v>BOCA DE BTTC D = 1,20 M - ESCONSIDADE 45° - AREIA EXTRAÍDA E BRITA PRODUZIDA - ALAS ESCONSAS</v>
      </c>
      <c r="C1233" s="16" t="s">
        <v>20028</v>
      </c>
      <c r="D1233" s="105">
        <v>6366.33</v>
      </c>
      <c r="J1233" s="59" t="s">
        <v>24622</v>
      </c>
    </row>
    <row r="1234" spans="1:10" ht="40.5">
      <c r="A1234" s="16" t="s">
        <v>24623</v>
      </c>
      <c r="B1234" s="59" t="str">
        <f t="shared" si="19"/>
        <v>BOCA DE BTTC D = 1,20 M - ESCONSIDADE 45° - AREIA EXTRAÍDA E BRITA PRODUZIDA - ALAS RETAS</v>
      </c>
      <c r="C1234" s="16" t="s">
        <v>20028</v>
      </c>
      <c r="D1234" s="105">
        <v>2795.06</v>
      </c>
      <c r="J1234" s="59" t="s">
        <v>24624</v>
      </c>
    </row>
    <row r="1235" spans="1:10" ht="40.5">
      <c r="A1235" s="16" t="s">
        <v>24625</v>
      </c>
      <c r="B1235" s="59" t="str">
        <f t="shared" si="19"/>
        <v>BOCA DE BTTC D = 1,20 M - ESCONSIDADE 5° - AREIA E BRITA COMERCIAIS - ALAS RETAS</v>
      </c>
      <c r="C1235" s="16" t="s">
        <v>20028</v>
      </c>
      <c r="D1235" s="105">
        <v>2785.72</v>
      </c>
      <c r="J1235" s="59" t="s">
        <v>24626</v>
      </c>
    </row>
    <row r="1236" spans="1:10" ht="40.5">
      <c r="A1236" s="16" t="s">
        <v>24627</v>
      </c>
      <c r="B1236" s="59" t="str">
        <f t="shared" si="19"/>
        <v>BOCA DE BTTC D = 1,20 M - ESCONSIDADE 5° - AREIA EXTRAÍDA E BRITA PRODUZIDA - ALAS RETAS</v>
      </c>
      <c r="C1236" s="16" t="s">
        <v>20028</v>
      </c>
      <c r="D1236" s="105">
        <v>2260.1799999999998</v>
      </c>
      <c r="J1236" s="59" t="s">
        <v>24628</v>
      </c>
    </row>
    <row r="1237" spans="1:10" ht="40.5">
      <c r="A1237" s="16" t="s">
        <v>24629</v>
      </c>
      <c r="B1237" s="59" t="str">
        <f t="shared" si="19"/>
        <v>BOCA DE BTTC D = 1,50 M - ESCONSIDADE 0° - AREIA E BRITA COMERCIAIS - ALAS ESCONSAS</v>
      </c>
      <c r="C1237" s="16" t="s">
        <v>20028</v>
      </c>
      <c r="D1237" s="105">
        <v>9482.1200000000008</v>
      </c>
      <c r="J1237" s="59" t="s">
        <v>24630</v>
      </c>
    </row>
    <row r="1238" spans="1:10" ht="40.5">
      <c r="A1238" s="16" t="s">
        <v>24631</v>
      </c>
      <c r="B1238" s="59" t="str">
        <f t="shared" si="19"/>
        <v>BOCA DE BTTC D = 1,50 M - ESCONSIDADE 0° - AREIA E BRITA COMERCIAIS - ALAS RETAS</v>
      </c>
      <c r="C1238" s="16" t="s">
        <v>20028</v>
      </c>
      <c r="D1238" s="105">
        <v>4699.87</v>
      </c>
      <c r="J1238" s="59" t="s">
        <v>24632</v>
      </c>
    </row>
    <row r="1239" spans="1:10" ht="40.5">
      <c r="A1239" s="16" t="s">
        <v>24633</v>
      </c>
      <c r="B1239" s="59" t="str">
        <f t="shared" si="19"/>
        <v>BOCA DE BTTC D = 1,50 M - ESCONSIDADE 0° - AREIA EXTRAÍDA E BRITA PRODUZIDA - ALAS ESCONSAS</v>
      </c>
      <c r="C1239" s="16" t="s">
        <v>20028</v>
      </c>
      <c r="D1239" s="105">
        <v>7618.34</v>
      </c>
      <c r="J1239" s="59" t="s">
        <v>24634</v>
      </c>
    </row>
    <row r="1240" spans="1:10" ht="40.5">
      <c r="A1240" s="16" t="s">
        <v>24635</v>
      </c>
      <c r="B1240" s="59" t="str">
        <f t="shared" si="19"/>
        <v>BOCA DE BTTC D = 1,50 M - ESCONSIDADE 0° - AREIA EXTRAÍDA E BRITA PRODUZIDA - ALAS RETAS</v>
      </c>
      <c r="C1240" s="16" t="s">
        <v>20028</v>
      </c>
      <c r="D1240" s="105">
        <v>3770.37</v>
      </c>
      <c r="J1240" s="59" t="s">
        <v>24636</v>
      </c>
    </row>
    <row r="1241" spans="1:10" ht="40.5">
      <c r="A1241" s="16" t="s">
        <v>24637</v>
      </c>
      <c r="B1241" s="59" t="str">
        <f t="shared" si="19"/>
        <v>BOCA DE BTTC D = 1,50 M - ESCONSIDADE 10° - AREIA E BRITA COMERCIAIS - ALAS RETAS</v>
      </c>
      <c r="C1241" s="16" t="s">
        <v>20028</v>
      </c>
      <c r="D1241" s="105">
        <v>4732.8100000000004</v>
      </c>
      <c r="J1241" s="59" t="s">
        <v>24638</v>
      </c>
    </row>
    <row r="1242" spans="1:10" ht="40.5">
      <c r="A1242" s="16" t="s">
        <v>24639</v>
      </c>
      <c r="B1242" s="59" t="str">
        <f t="shared" si="19"/>
        <v>BOCA DE BTTC D = 1,50 M - ESCONSIDADE 10° - AREIA EXTRAÍDA E BRITA PRODUZIDA - ALAS RETAS</v>
      </c>
      <c r="C1242" s="16" t="s">
        <v>20028</v>
      </c>
      <c r="D1242" s="105">
        <v>3799.29</v>
      </c>
      <c r="J1242" s="59" t="s">
        <v>24640</v>
      </c>
    </row>
    <row r="1243" spans="1:10" ht="40.5">
      <c r="A1243" s="16" t="s">
        <v>24641</v>
      </c>
      <c r="B1243" s="59" t="str">
        <f t="shared" si="19"/>
        <v>BOCA DE BTTC D = 1,50 M - ESCONSIDADE 15° - AREIA E BRITA COMERCIAIS - ALAS ESCONSAS</v>
      </c>
      <c r="C1243" s="16" t="s">
        <v>20028</v>
      </c>
      <c r="D1243" s="105">
        <v>9924</v>
      </c>
      <c r="J1243" s="59" t="s">
        <v>24642</v>
      </c>
    </row>
    <row r="1244" spans="1:10" ht="40.5">
      <c r="A1244" s="16" t="s">
        <v>24643</v>
      </c>
      <c r="B1244" s="59" t="str">
        <f t="shared" si="19"/>
        <v>BOCA DE BTTC D = 1,50 M - ESCONSIDADE 15° - AREIA E BRITA COMERCIAIS - ALAS RETAS</v>
      </c>
      <c r="C1244" s="16" t="s">
        <v>20028</v>
      </c>
      <c r="D1244" s="105">
        <v>4774.97</v>
      </c>
      <c r="J1244" s="59" t="s">
        <v>24644</v>
      </c>
    </row>
    <row r="1245" spans="1:10" ht="40.5">
      <c r="A1245" s="16" t="s">
        <v>24645</v>
      </c>
      <c r="B1245" s="59" t="str">
        <f t="shared" si="19"/>
        <v>BOCA DE BTTC D = 1,50 M - ESCONSIDADE 15° - AREIA EXTRAÍDA E BRITA PRODUZIDA - ALAS ESCONSAS</v>
      </c>
      <c r="C1245" s="16" t="s">
        <v>20028</v>
      </c>
      <c r="D1245" s="105">
        <v>7971.41</v>
      </c>
      <c r="J1245" s="59" t="s">
        <v>24646</v>
      </c>
    </row>
    <row r="1246" spans="1:10" ht="40.5">
      <c r="A1246" s="16" t="s">
        <v>24647</v>
      </c>
      <c r="B1246" s="59" t="str">
        <f t="shared" si="19"/>
        <v>BOCA DE BTTC D = 1,50 M - ESCONSIDADE 15° - AREIA EXTRAÍDA E BRITA PRODUZIDA - ALAS RETAS</v>
      </c>
      <c r="C1246" s="16" t="s">
        <v>20028</v>
      </c>
      <c r="D1246" s="105">
        <v>3836.4</v>
      </c>
      <c r="J1246" s="59" t="s">
        <v>24648</v>
      </c>
    </row>
    <row r="1247" spans="1:10" ht="40.5">
      <c r="A1247" s="16" t="s">
        <v>24649</v>
      </c>
      <c r="B1247" s="59" t="str">
        <f t="shared" si="19"/>
        <v>BOCA DE BTTC D = 1,50 M - ESCONSIDADE 20° - AREIA E BRITA COMERCIAIS - ALAS RETAS</v>
      </c>
      <c r="C1247" s="16" t="s">
        <v>20028</v>
      </c>
      <c r="D1247" s="105">
        <v>4835.8</v>
      </c>
      <c r="J1247" s="59" t="s">
        <v>24650</v>
      </c>
    </row>
    <row r="1248" spans="1:10" ht="40.5">
      <c r="A1248" s="16" t="s">
        <v>24651</v>
      </c>
      <c r="B1248" s="59" t="str">
        <f t="shared" si="19"/>
        <v>BOCA DE BTTC D = 1,50 M - ESCONSIDADE 20° - AREIA EXTRAÍDA E BRITA PRODUZIDA - ALAS RETAS</v>
      </c>
      <c r="C1248" s="16" t="s">
        <v>20028</v>
      </c>
      <c r="D1248" s="105">
        <v>3890.16</v>
      </c>
      <c r="J1248" s="59" t="s">
        <v>24652</v>
      </c>
    </row>
    <row r="1249" spans="1:10" ht="40.5">
      <c r="A1249" s="16" t="s">
        <v>24653</v>
      </c>
      <c r="B1249" s="59" t="str">
        <f t="shared" si="19"/>
        <v>BOCA DE BTTC D = 1,50 M - ESCONSIDADE 25° - AREIA E BRITA COMERCIAIS - ALAS RETAS</v>
      </c>
      <c r="C1249" s="16" t="s">
        <v>20028</v>
      </c>
      <c r="D1249" s="105">
        <v>4918.26</v>
      </c>
      <c r="J1249" s="59" t="s">
        <v>24654</v>
      </c>
    </row>
    <row r="1250" spans="1:10" ht="40.5">
      <c r="A1250" s="16" t="s">
        <v>24655</v>
      </c>
      <c r="B1250" s="59" t="str">
        <f t="shared" si="19"/>
        <v>BOCA DE BTTC D = 1,50 M - ESCONSIDADE 25° - AREIA EXTRAÍDA E BRITA PRODUZIDA - ALAS RETAS</v>
      </c>
      <c r="C1250" s="16" t="s">
        <v>20028</v>
      </c>
      <c r="D1250" s="105">
        <v>3963.64</v>
      </c>
      <c r="J1250" s="59" t="s">
        <v>24656</v>
      </c>
    </row>
    <row r="1251" spans="1:10" ht="40.5">
      <c r="A1251" s="16" t="s">
        <v>24657</v>
      </c>
      <c r="B1251" s="59" t="str">
        <f t="shared" si="19"/>
        <v>BOCA DE BTTC D = 1,50 M - ESCONSIDADE 30° - AREIA E BRITA COMERCIAIS - ALAS ESCONSAS</v>
      </c>
      <c r="C1251" s="16" t="s">
        <v>20028</v>
      </c>
      <c r="D1251" s="105">
        <v>11097.35</v>
      </c>
      <c r="J1251" s="59" t="s">
        <v>24658</v>
      </c>
    </row>
    <row r="1252" spans="1:10" ht="40.5">
      <c r="A1252" s="16" t="s">
        <v>24659</v>
      </c>
      <c r="B1252" s="59" t="str">
        <f t="shared" si="19"/>
        <v>BOCA DE BTTC D = 1,50 M - ESCONSIDADE 30° - AREIA E BRITA COMERCIAIS - ALAS RETAS</v>
      </c>
      <c r="C1252" s="16" t="s">
        <v>20028</v>
      </c>
      <c r="D1252" s="105">
        <v>5025.6400000000003</v>
      </c>
      <c r="J1252" s="59" t="s">
        <v>24660</v>
      </c>
    </row>
    <row r="1253" spans="1:10" ht="40.5">
      <c r="A1253" s="16" t="s">
        <v>24661</v>
      </c>
      <c r="B1253" s="59" t="str">
        <f t="shared" si="19"/>
        <v>BOCA DE BTTC D = 1,50 M - ESCONSIDADE 30° - AREIA EXTRAÍDA E BRITA PRODUZIDA - ALAS ESCONSAS</v>
      </c>
      <c r="C1253" s="16" t="s">
        <v>20028</v>
      </c>
      <c r="D1253" s="105">
        <v>8908.9699999999993</v>
      </c>
      <c r="J1253" s="59" t="s">
        <v>24662</v>
      </c>
    </row>
    <row r="1254" spans="1:10" ht="40.5">
      <c r="A1254" s="16" t="s">
        <v>24663</v>
      </c>
      <c r="B1254" s="59" t="str">
        <f t="shared" si="19"/>
        <v>BOCA DE BTTC D = 1,50 M - ESCONSIDADE 35° - AREIA E BRITA COMERCIAIS - ALAS RETAS</v>
      </c>
      <c r="C1254" s="16" t="s">
        <v>20028</v>
      </c>
      <c r="D1254" s="105">
        <v>5163.8599999999997</v>
      </c>
      <c r="J1254" s="59" t="s">
        <v>24664</v>
      </c>
    </row>
    <row r="1255" spans="1:10" ht="40.5">
      <c r="A1255" s="16" t="s">
        <v>24665</v>
      </c>
      <c r="B1255" s="59" t="str">
        <f t="shared" si="19"/>
        <v>BOCA DE BTTC D = 1,50 M - ESCONSIDADE 35° - AREIA EXTRAÍDA E BRITA PRODUZIDA - ALAS RETAS</v>
      </c>
      <c r="C1255" s="16" t="s">
        <v>20028</v>
      </c>
      <c r="D1255" s="105">
        <v>4185.75</v>
      </c>
      <c r="J1255" s="59" t="s">
        <v>24666</v>
      </c>
    </row>
    <row r="1256" spans="1:10" ht="40.5">
      <c r="A1256" s="16" t="s">
        <v>24667</v>
      </c>
      <c r="B1256" s="59" t="str">
        <f t="shared" si="19"/>
        <v>BOCA DE BTTC D = 1,50 M - ESCONSIDADE 40° - AREIA E BRITA COMERCIAIS - ALAS RETAS</v>
      </c>
      <c r="C1256" s="16" t="s">
        <v>20028</v>
      </c>
      <c r="D1256" s="105">
        <v>5341.94</v>
      </c>
      <c r="J1256" s="59" t="s">
        <v>24668</v>
      </c>
    </row>
    <row r="1257" spans="1:10" ht="40.5">
      <c r="A1257" s="16" t="s">
        <v>24669</v>
      </c>
      <c r="B1257" s="59" t="str">
        <f t="shared" si="19"/>
        <v>BOCA DE BTTC D = 1,50 M - ESCONSIDADE 40° - AREIA EXTRAÍDA E BRITA PRODUZIDA - ALAS RETAS</v>
      </c>
      <c r="C1257" s="16" t="s">
        <v>20028</v>
      </c>
      <c r="D1257" s="105">
        <v>4349.59</v>
      </c>
      <c r="J1257" s="59" t="s">
        <v>24670</v>
      </c>
    </row>
    <row r="1258" spans="1:10" ht="40.5">
      <c r="A1258" s="16" t="s">
        <v>24671</v>
      </c>
      <c r="B1258" s="59" t="str">
        <f t="shared" si="19"/>
        <v>BOCA DE BTTC D = 1,50 M - ESCONSIDADE 45° - AREIA E BRITA COMERCIAIS - ALAS ESCONSAS</v>
      </c>
      <c r="C1258" s="16" t="s">
        <v>20028</v>
      </c>
      <c r="D1258" s="105">
        <v>13786.42</v>
      </c>
      <c r="J1258" s="59" t="s">
        <v>24672</v>
      </c>
    </row>
    <row r="1259" spans="1:10" ht="40.5">
      <c r="A1259" s="16" t="s">
        <v>24673</v>
      </c>
      <c r="B1259" s="59" t="str">
        <f t="shared" si="19"/>
        <v>BOCA DE BTTC D = 1,50 M - ESCONSIDADE 45° - AREIA E BRITA COMERCIAIS - ALAS RETAS</v>
      </c>
      <c r="C1259" s="16" t="s">
        <v>20028</v>
      </c>
      <c r="D1259" s="105">
        <v>5575.8</v>
      </c>
      <c r="J1259" s="59" t="s">
        <v>24674</v>
      </c>
    </row>
    <row r="1260" spans="1:10" ht="40.5">
      <c r="A1260" s="16" t="s">
        <v>24675</v>
      </c>
      <c r="B1260" s="59" t="str">
        <f t="shared" si="19"/>
        <v>BOCA DE BTTC D = 1,50 M - ESCONSIDADE 45° - AREIA EXTRAÍDA E BRITA PRODUZIDA - ALAS ESCONSAS</v>
      </c>
      <c r="C1260" s="16" t="s">
        <v>20028</v>
      </c>
      <c r="D1260" s="105">
        <v>11053.59</v>
      </c>
      <c r="J1260" s="59" t="s">
        <v>24676</v>
      </c>
    </row>
    <row r="1261" spans="1:10" ht="40.5">
      <c r="A1261" s="16" t="s">
        <v>24677</v>
      </c>
      <c r="B1261" s="59" t="str">
        <f t="shared" si="19"/>
        <v>BOCA DE BTTC D = 1,50 M - ESCONSIDADE 45° - AREIA EXTRAÍDA E BRITA PRODUZIDA - ALAS RETAS</v>
      </c>
      <c r="C1261" s="16" t="s">
        <v>20028</v>
      </c>
      <c r="D1261" s="105">
        <v>4567.6000000000004</v>
      </c>
      <c r="J1261" s="59" t="s">
        <v>24678</v>
      </c>
    </row>
    <row r="1262" spans="1:10" ht="40.5">
      <c r="A1262" s="16" t="s">
        <v>24679</v>
      </c>
      <c r="B1262" s="59" t="str">
        <f t="shared" si="19"/>
        <v>BOCA DE BTTC D = 1,50 M - ESCONSIDADE 5° - AREIA E BRITA COMERCIAIS - ALAS RETAS</v>
      </c>
      <c r="C1262" s="16" t="s">
        <v>20028</v>
      </c>
      <c r="D1262" s="105">
        <v>4708.21</v>
      </c>
      <c r="J1262" s="59" t="s">
        <v>24680</v>
      </c>
    </row>
    <row r="1263" spans="1:10" ht="40.5">
      <c r="A1263" s="16" t="s">
        <v>24681</v>
      </c>
      <c r="B1263" s="59" t="str">
        <f t="shared" si="19"/>
        <v>BOCA DE BTTC D = 1,50 M - ESCONSIDADE 5° - AREIA EXTRAÍDA E BRITA PRODUZIDA - ALAS RETAS</v>
      </c>
      <c r="C1263" s="16" t="s">
        <v>20028</v>
      </c>
      <c r="D1263" s="105">
        <v>3777.75</v>
      </c>
      <c r="J1263" s="59" t="s">
        <v>24682</v>
      </c>
    </row>
    <row r="1264" spans="1:10" ht="40.5">
      <c r="A1264" s="16" t="s">
        <v>24683</v>
      </c>
      <c r="B1264" s="59" t="str">
        <f t="shared" si="19"/>
        <v>BOCA DE BTTC D = 1,50 M ESCONSIDADE 30° - AREIA EXTRAÍDA E BRITA PRODUZIDA - ALAS RETAS</v>
      </c>
      <c r="C1264" s="16" t="s">
        <v>20028</v>
      </c>
      <c r="D1264" s="105">
        <v>4060.14</v>
      </c>
      <c r="J1264" s="59" t="s">
        <v>24684</v>
      </c>
    </row>
    <row r="1265" spans="1:10" ht="40.5">
      <c r="A1265" s="16" t="s">
        <v>24685</v>
      </c>
      <c r="B1265" s="59" t="str">
        <f t="shared" si="19"/>
        <v>CONFECÇÃO DE TUBOS DE CONCRETO ARMADO D = 0,60 M PA1 - AREIA E BRITA COMERCIAIS</v>
      </c>
      <c r="C1265" s="16" t="s">
        <v>139</v>
      </c>
      <c r="D1265" s="105">
        <v>101.34</v>
      </c>
      <c r="J1265" s="59" t="s">
        <v>24686</v>
      </c>
    </row>
    <row r="1266" spans="1:10" ht="40.5">
      <c r="A1266" s="16" t="s">
        <v>24687</v>
      </c>
      <c r="B1266" s="59" t="str">
        <f t="shared" si="19"/>
        <v>CONFECÇÃO DE TUBOS DE CONCRETO ARMADO D = 0,60 M PA1 - AREIA EXTRAÍDA E BRITA PRODUZIDA</v>
      </c>
      <c r="C1266" s="16" t="s">
        <v>139</v>
      </c>
      <c r="D1266" s="105">
        <v>88.45</v>
      </c>
      <c r="J1266" s="59" t="s">
        <v>24688</v>
      </c>
    </row>
    <row r="1267" spans="1:10" ht="40.5">
      <c r="A1267" s="16" t="s">
        <v>24689</v>
      </c>
      <c r="B1267" s="59" t="str">
        <f t="shared" si="19"/>
        <v>CONFECÇÃO DE TUBOS DE CONCRETO ARMADO D = 0,60 M PA2 - AREIA E BRITA COMERCIAIS</v>
      </c>
      <c r="C1267" s="16" t="s">
        <v>139</v>
      </c>
      <c r="D1267" s="105">
        <v>112.8</v>
      </c>
      <c r="J1267" s="59" t="s">
        <v>24690</v>
      </c>
    </row>
    <row r="1268" spans="1:10" ht="40.5">
      <c r="A1268" s="16" t="s">
        <v>24691</v>
      </c>
      <c r="B1268" s="59" t="str">
        <f t="shared" si="19"/>
        <v>CONFECÇÃO DE TUBOS DE CONCRETO ARMADO D = 0,60 M PA2 - AREIA EXTRAÍDA E BRITA PRODUZIDA</v>
      </c>
      <c r="C1268" s="16" t="s">
        <v>139</v>
      </c>
      <c r="D1268" s="105">
        <v>99.93</v>
      </c>
      <c r="J1268" s="59" t="s">
        <v>24692</v>
      </c>
    </row>
    <row r="1269" spans="1:10" ht="40.5">
      <c r="A1269" s="16" t="s">
        <v>24693</v>
      </c>
      <c r="B1269" s="59" t="str">
        <f t="shared" si="19"/>
        <v>CONFECÇÃO DE TUBOS DE CONCRETO ARMADO D = 0,60 M PA3 - AREIA E BRITA COMERCIAIS</v>
      </c>
      <c r="C1269" s="16" t="s">
        <v>139</v>
      </c>
      <c r="D1269" s="105">
        <v>170.08</v>
      </c>
      <c r="J1269" s="59" t="s">
        <v>24694</v>
      </c>
    </row>
    <row r="1270" spans="1:10" ht="40.5">
      <c r="A1270" s="16" t="s">
        <v>24695</v>
      </c>
      <c r="B1270" s="59" t="str">
        <f t="shared" si="19"/>
        <v>CONFECÇÃO DE TUBOS DE CONCRETO ARMADO D = 0,60 M PA3 - AREIA EXTRAÍDA E BRITA PRODUZIDA</v>
      </c>
      <c r="C1270" s="16" t="s">
        <v>139</v>
      </c>
      <c r="D1270" s="105">
        <v>157.27000000000001</v>
      </c>
      <c r="J1270" s="59" t="s">
        <v>24696</v>
      </c>
    </row>
    <row r="1271" spans="1:10" ht="40.5">
      <c r="A1271" s="16" t="s">
        <v>24697</v>
      </c>
      <c r="B1271" s="59" t="str">
        <f t="shared" si="19"/>
        <v>CONFECÇÃO DE TUBOS DE CONCRETO ARMADO D = 0,60 M PA4 - AREIA E BRITA COMERCIAIS</v>
      </c>
      <c r="C1271" s="16" t="s">
        <v>139</v>
      </c>
      <c r="D1271" s="105">
        <v>213.02</v>
      </c>
      <c r="J1271" s="59" t="s">
        <v>24698</v>
      </c>
    </row>
    <row r="1272" spans="1:10" ht="40.5">
      <c r="A1272" s="16" t="s">
        <v>24699</v>
      </c>
      <c r="B1272" s="59" t="str">
        <f t="shared" si="19"/>
        <v>CONFECÇÃO DE TUBOS DE CONCRETO ARMADO D = 0,60 M PA4 - AREIA EXTRAÍDA E BRITA PRODUZIDA</v>
      </c>
      <c r="C1272" s="16" t="s">
        <v>139</v>
      </c>
      <c r="D1272" s="105">
        <v>197.83</v>
      </c>
      <c r="J1272" s="59" t="s">
        <v>24700</v>
      </c>
    </row>
    <row r="1273" spans="1:10" ht="40.5">
      <c r="A1273" s="16" t="s">
        <v>24701</v>
      </c>
      <c r="B1273" s="59" t="str">
        <f t="shared" si="19"/>
        <v>CONFECÇÃO DE TUBOS DE CONCRETO ARMADO D = 0,80 M PA1 - AREIA E BRITA COMERCIAIS</v>
      </c>
      <c r="C1273" s="16" t="s">
        <v>139</v>
      </c>
      <c r="D1273" s="105">
        <v>153.55000000000001</v>
      </c>
      <c r="J1273" s="59" t="s">
        <v>24702</v>
      </c>
    </row>
    <row r="1274" spans="1:10" ht="40.5">
      <c r="A1274" s="16" t="s">
        <v>24703</v>
      </c>
      <c r="B1274" s="59" t="str">
        <f t="shared" si="19"/>
        <v>CONFECÇÃO DE TUBOS DE CONCRETO ARMADO D = 0,80 M PA1 - AREIA EXTRAÍDA E BRITA PRODUZIDA</v>
      </c>
      <c r="C1274" s="16" t="s">
        <v>139</v>
      </c>
      <c r="D1274" s="105">
        <v>133.03</v>
      </c>
      <c r="J1274" s="59" t="s">
        <v>24704</v>
      </c>
    </row>
    <row r="1275" spans="1:10" ht="40.5">
      <c r="A1275" s="16" t="s">
        <v>24705</v>
      </c>
      <c r="B1275" s="59" t="str">
        <f t="shared" si="19"/>
        <v>CONFECÇÃO DE TUBOS DE CONCRETO ARMADO D = 0,80 M PA2 - AREIA E BRITA COMERCIAIS</v>
      </c>
      <c r="C1275" s="16" t="s">
        <v>139</v>
      </c>
      <c r="D1275" s="105">
        <v>199.38</v>
      </c>
      <c r="J1275" s="59" t="s">
        <v>24706</v>
      </c>
    </row>
    <row r="1276" spans="1:10" ht="40.5">
      <c r="A1276" s="16" t="s">
        <v>24707</v>
      </c>
      <c r="B1276" s="59" t="str">
        <f t="shared" si="19"/>
        <v>CONFECÇÃO DE TUBOS DE CONCRETO ARMADO D = 0,80 M PA2 - AREIA EXTRAÍDA E BRITA PRODUZIDA</v>
      </c>
      <c r="C1276" s="16" t="s">
        <v>139</v>
      </c>
      <c r="D1276" s="105">
        <v>178.91</v>
      </c>
      <c r="J1276" s="59" t="s">
        <v>24708</v>
      </c>
    </row>
    <row r="1277" spans="1:10" ht="40.5">
      <c r="A1277" s="16" t="s">
        <v>24709</v>
      </c>
      <c r="B1277" s="59" t="str">
        <f t="shared" si="19"/>
        <v>CONFECÇÃO DE TUBOS DE CONCRETO ARMADO D = 0,80 M PA3 - AREIA E BRITA COMERCIAIS</v>
      </c>
      <c r="C1277" s="16" t="s">
        <v>139</v>
      </c>
      <c r="D1277" s="105">
        <v>288.55</v>
      </c>
      <c r="J1277" s="59" t="s">
        <v>24710</v>
      </c>
    </row>
    <row r="1278" spans="1:10" ht="40.5">
      <c r="A1278" s="16" t="s">
        <v>24711</v>
      </c>
      <c r="B1278" s="59" t="str">
        <f t="shared" si="19"/>
        <v>CONFECÇÃO DE TUBOS DE CONCRETO ARMADO D = 0,80 M PA3 - AREIA EXTRAÍDA E BRITA PRODUZIDA</v>
      </c>
      <c r="C1278" s="16" t="s">
        <v>139</v>
      </c>
      <c r="D1278" s="105">
        <v>265.64</v>
      </c>
      <c r="J1278" s="59" t="s">
        <v>24712</v>
      </c>
    </row>
    <row r="1279" spans="1:10" ht="40.5">
      <c r="A1279" s="16" t="s">
        <v>24713</v>
      </c>
      <c r="B1279" s="59" t="str">
        <f t="shared" si="19"/>
        <v>CONFECÇÃO DE TUBOS DE CONCRETO ARMADO D = 0,80 M PA4 - AREIA E BRITA COMERCIAIS</v>
      </c>
      <c r="C1279" s="16" t="s">
        <v>139</v>
      </c>
      <c r="D1279" s="105">
        <v>340.2</v>
      </c>
      <c r="J1279" s="59" t="s">
        <v>24714</v>
      </c>
    </row>
    <row r="1280" spans="1:10" ht="40.5">
      <c r="A1280" s="16" t="s">
        <v>24715</v>
      </c>
      <c r="B1280" s="59" t="str">
        <f t="shared" si="19"/>
        <v>CONFECÇÃO DE TUBOS DE CONCRETO ARMADO D = 0,80 M PA4 - AREIA EXTRAÍDA E BRITA PRODUZIDA</v>
      </c>
      <c r="C1280" s="16" t="s">
        <v>139</v>
      </c>
      <c r="D1280" s="105">
        <v>312.45999999999998</v>
      </c>
      <c r="J1280" s="59" t="s">
        <v>24716</v>
      </c>
    </row>
    <row r="1281" spans="1:10" ht="40.5">
      <c r="A1281" s="16" t="s">
        <v>24717</v>
      </c>
      <c r="B1281" s="59" t="str">
        <f t="shared" si="19"/>
        <v>CONFECÇÃO DE TUBOS DE CONCRETO ARMADO D = 1,00 M PA1 - AREIA E BRITA COMERCIAIS</v>
      </c>
      <c r="C1281" s="16" t="s">
        <v>139</v>
      </c>
      <c r="D1281" s="105">
        <v>275.79000000000002</v>
      </c>
      <c r="J1281" s="59" t="s">
        <v>24718</v>
      </c>
    </row>
    <row r="1282" spans="1:10" ht="40.5">
      <c r="A1282" s="16" t="s">
        <v>24719</v>
      </c>
      <c r="B1282" s="59" t="str">
        <f t="shared" si="19"/>
        <v>CONFECÇÃO DE TUBOS DE CONCRETO ARMADO D = 1,00 M PA1 - AREIA EXTRAÍDA E BRITA PRODUZIDA</v>
      </c>
      <c r="C1282" s="16" t="s">
        <v>139</v>
      </c>
      <c r="D1282" s="105">
        <v>247.65</v>
      </c>
      <c r="J1282" s="59" t="s">
        <v>24720</v>
      </c>
    </row>
    <row r="1283" spans="1:10" ht="40.5">
      <c r="A1283" s="16" t="s">
        <v>24721</v>
      </c>
      <c r="B1283" s="59" t="str">
        <f t="shared" ref="B1283:B1346" si="20">UPPER(J1283)</f>
        <v>CONFECÇÃO DE TUBOS DE CONCRETO ARMADO D = 1,00 M PA2 - AREIA E BRITA COMERCIAIS</v>
      </c>
      <c r="C1283" s="16" t="s">
        <v>139</v>
      </c>
      <c r="D1283" s="105">
        <v>321.61</v>
      </c>
      <c r="J1283" s="59" t="s">
        <v>24722</v>
      </c>
    </row>
    <row r="1284" spans="1:10" ht="40.5">
      <c r="A1284" s="16" t="s">
        <v>24723</v>
      </c>
      <c r="B1284" s="59" t="str">
        <f t="shared" si="20"/>
        <v>CONFECÇÃO DE TUBOS DE CONCRETO ARMADO D = 1,00 M PA2 - AREIA EXTRAÍDA E BRITA PRODUZIDA</v>
      </c>
      <c r="C1284" s="16" t="s">
        <v>139</v>
      </c>
      <c r="D1284" s="105">
        <v>293.52999999999997</v>
      </c>
      <c r="J1284" s="59" t="s">
        <v>24724</v>
      </c>
    </row>
    <row r="1285" spans="1:10" ht="40.5">
      <c r="A1285" s="16" t="s">
        <v>24725</v>
      </c>
      <c r="B1285" s="59" t="str">
        <f t="shared" si="20"/>
        <v>CONFECÇÃO DE TUBOS DE CONCRETO ARMADO D = 1,00 M PA3 - AREIA E BRITA COMERCIAIS</v>
      </c>
      <c r="C1285" s="16" t="s">
        <v>139</v>
      </c>
      <c r="D1285" s="105">
        <v>406.67</v>
      </c>
      <c r="J1285" s="59" t="s">
        <v>24726</v>
      </c>
    </row>
    <row r="1286" spans="1:10" ht="40.5">
      <c r="A1286" s="16" t="s">
        <v>24727</v>
      </c>
      <c r="B1286" s="59" t="str">
        <f t="shared" si="20"/>
        <v>CONFECÇÃO DE TUBOS DE CONCRETO ARMADO D = 1,00 M PA3 - AREIA EXTRAÍDA E BRITA PRODUZIDA</v>
      </c>
      <c r="C1286" s="16" t="s">
        <v>139</v>
      </c>
      <c r="D1286" s="105">
        <v>370.83</v>
      </c>
      <c r="J1286" s="59" t="s">
        <v>24728</v>
      </c>
    </row>
    <row r="1287" spans="1:10" ht="40.5">
      <c r="A1287" s="16" t="s">
        <v>24729</v>
      </c>
      <c r="B1287" s="59" t="str">
        <f t="shared" si="20"/>
        <v>CONFECÇÃO DE TUBOS DE CONCRETO ARMADO D = 1,00 M PA4 - AREIA E BRITA COMERCIAIS</v>
      </c>
      <c r="C1287" s="16" t="s">
        <v>139</v>
      </c>
      <c r="D1287" s="105">
        <v>519.85</v>
      </c>
      <c r="J1287" s="59" t="s">
        <v>24730</v>
      </c>
    </row>
    <row r="1288" spans="1:10" ht="40.5">
      <c r="A1288" s="16" t="s">
        <v>24731</v>
      </c>
      <c r="B1288" s="59" t="str">
        <f t="shared" si="20"/>
        <v>CONFECÇÃO DE TUBOS DE CONCRETO ARMADO D = 1,00 M PA4 - AREIA EXTRAÍDA E BRITA PRODUZIDA</v>
      </c>
      <c r="C1288" s="16" t="s">
        <v>139</v>
      </c>
      <c r="D1288" s="105">
        <v>478.05</v>
      </c>
      <c r="J1288" s="59" t="s">
        <v>24732</v>
      </c>
    </row>
    <row r="1289" spans="1:10" ht="40.5">
      <c r="A1289" s="16" t="s">
        <v>24733</v>
      </c>
      <c r="B1289" s="59" t="str">
        <f t="shared" si="20"/>
        <v>CONFECÇÃO DE TUBOS DE CONCRETO ARMADO D = 1,20 M PA1 - AREIA E BRITA COMERCIAIS</v>
      </c>
      <c r="C1289" s="16" t="s">
        <v>139</v>
      </c>
      <c r="D1289" s="105">
        <v>372.42</v>
      </c>
      <c r="J1289" s="59" t="s">
        <v>24734</v>
      </c>
    </row>
    <row r="1290" spans="1:10" ht="40.5">
      <c r="A1290" s="16" t="s">
        <v>24735</v>
      </c>
      <c r="B1290" s="59" t="str">
        <f t="shared" si="20"/>
        <v>CONFECÇÃO DE TUBOS DE CONCRETO ARMADO D = 1,20 M PA1 - AREIA EXTRAÍDA E BRITA PRODUZIDA</v>
      </c>
      <c r="C1290" s="16" t="s">
        <v>139</v>
      </c>
      <c r="D1290" s="105">
        <v>331.45</v>
      </c>
      <c r="J1290" s="59" t="s">
        <v>24736</v>
      </c>
    </row>
    <row r="1291" spans="1:10" ht="40.5">
      <c r="A1291" s="16" t="s">
        <v>24737</v>
      </c>
      <c r="B1291" s="59" t="str">
        <f t="shared" si="20"/>
        <v>CONFECÇÃO DE TUBOS DE CONCRETO ARMADO D = 1,20 M PA2 - AREIA E BRITA COMERCIAIS</v>
      </c>
      <c r="C1291" s="16" t="s">
        <v>139</v>
      </c>
      <c r="D1291" s="105">
        <v>475.53</v>
      </c>
      <c r="J1291" s="59" t="s">
        <v>24738</v>
      </c>
    </row>
    <row r="1292" spans="1:10" ht="40.5">
      <c r="A1292" s="16" t="s">
        <v>24739</v>
      </c>
      <c r="B1292" s="59" t="str">
        <f t="shared" si="20"/>
        <v>CONFECÇÃO DE TUBOS DE CONCRETO ARMADO D = 1,20 M PA2 - AREIA EXTRAÍDA E BRITA PRODUZIDA</v>
      </c>
      <c r="C1292" s="16" t="s">
        <v>139</v>
      </c>
      <c r="D1292" s="105">
        <v>434.67</v>
      </c>
      <c r="J1292" s="59" t="s">
        <v>24740</v>
      </c>
    </row>
    <row r="1293" spans="1:10" ht="40.5">
      <c r="A1293" s="16" t="s">
        <v>24741</v>
      </c>
      <c r="B1293" s="59" t="str">
        <f t="shared" si="20"/>
        <v>CONFECÇÃO DE TUBOS DE CONCRETO ARMADO D = 1,20 M PA3 - AREIA E BRITA COMERCIAIS</v>
      </c>
      <c r="C1293" s="16" t="s">
        <v>139</v>
      </c>
      <c r="D1293" s="105">
        <v>627.73</v>
      </c>
      <c r="J1293" s="59" t="s">
        <v>24742</v>
      </c>
    </row>
    <row r="1294" spans="1:10" ht="40.5">
      <c r="A1294" s="16" t="s">
        <v>24743</v>
      </c>
      <c r="B1294" s="59" t="str">
        <f t="shared" si="20"/>
        <v>CONFECÇÃO DE TUBOS DE CONCRETO ARMADO D = 1,20 M PA3 - AREIA EXTRAÍDA E BRITA PRODUZIDA</v>
      </c>
      <c r="C1294" s="16" t="s">
        <v>139</v>
      </c>
      <c r="D1294" s="105">
        <v>573.16</v>
      </c>
      <c r="J1294" s="59" t="s">
        <v>24744</v>
      </c>
    </row>
    <row r="1295" spans="1:10" ht="40.5">
      <c r="A1295" s="16" t="s">
        <v>24745</v>
      </c>
      <c r="B1295" s="59" t="str">
        <f t="shared" si="20"/>
        <v>CONFECÇÃO DE TUBOS DE CONCRETO ARMADO D = 1,20 M PA4 - AREIA E BRITA COMERCIAIS</v>
      </c>
      <c r="C1295" s="16" t="s">
        <v>139</v>
      </c>
      <c r="D1295" s="105">
        <v>757.13</v>
      </c>
      <c r="J1295" s="59" t="s">
        <v>24746</v>
      </c>
    </row>
    <row r="1296" spans="1:10" ht="40.5">
      <c r="A1296" s="16" t="s">
        <v>24747</v>
      </c>
      <c r="B1296" s="59" t="str">
        <f t="shared" si="20"/>
        <v>CONFECÇÃO DE TUBOS DE CONCRETO ARMADO D = 1,20 M PA4 - AREIA EXTRAÍDA E BRITA PRODUZIDA</v>
      </c>
      <c r="C1296" s="16" t="s">
        <v>139</v>
      </c>
      <c r="D1296" s="105">
        <v>695.27</v>
      </c>
      <c r="J1296" s="59" t="s">
        <v>24748</v>
      </c>
    </row>
    <row r="1297" spans="1:10" ht="40.5">
      <c r="A1297" s="16" t="s">
        <v>24749</v>
      </c>
      <c r="B1297" s="59" t="str">
        <f t="shared" si="20"/>
        <v>CONFECÇÃO DE TUBOS DE CONCRETO ARMADO D = 1,50 M PA1 - AREIA E BRITA COMERCIAIS</v>
      </c>
      <c r="C1297" s="16" t="s">
        <v>139</v>
      </c>
      <c r="D1297" s="105">
        <v>602.32000000000005</v>
      </c>
      <c r="J1297" s="59" t="s">
        <v>24750</v>
      </c>
    </row>
    <row r="1298" spans="1:10" ht="40.5">
      <c r="A1298" s="16" t="s">
        <v>24751</v>
      </c>
      <c r="B1298" s="59" t="str">
        <f t="shared" si="20"/>
        <v>CONFECÇÃO DE TUBOS DE CONCRETO ARMADO D = 1,50 M PA1 - AREIA EXTRAÍDA E BRITA PRODUZIDA</v>
      </c>
      <c r="C1298" s="16" t="s">
        <v>139</v>
      </c>
      <c r="D1298" s="105">
        <v>538.33000000000004</v>
      </c>
      <c r="J1298" s="59" t="s">
        <v>24752</v>
      </c>
    </row>
    <row r="1299" spans="1:10" ht="40.5">
      <c r="A1299" s="16" t="s">
        <v>24753</v>
      </c>
      <c r="B1299" s="59" t="str">
        <f t="shared" si="20"/>
        <v>CONFECÇÃO DE TUBOS DE CONCRETO ARMADO D = 1,50 M PA2 - AREIA E BRITA COMERCIAIS</v>
      </c>
      <c r="C1299" s="16" t="s">
        <v>139</v>
      </c>
      <c r="D1299" s="105">
        <v>762.71</v>
      </c>
      <c r="J1299" s="59" t="s">
        <v>24754</v>
      </c>
    </row>
    <row r="1300" spans="1:10" ht="40.5">
      <c r="A1300" s="16" t="s">
        <v>24755</v>
      </c>
      <c r="B1300" s="59" t="str">
        <f t="shared" si="20"/>
        <v>CONFECÇÃO DE TUBOS DE CONCRETO ARMADO D = 1,50 M PA2 - AREIA EXTRAÍDA E BRITA PRODUZIDA</v>
      </c>
      <c r="C1300" s="16" t="s">
        <v>139</v>
      </c>
      <c r="D1300" s="105">
        <v>698.9</v>
      </c>
      <c r="J1300" s="59" t="s">
        <v>24756</v>
      </c>
    </row>
    <row r="1301" spans="1:10" ht="40.5">
      <c r="A1301" s="16" t="s">
        <v>24757</v>
      </c>
      <c r="B1301" s="59" t="str">
        <f t="shared" si="20"/>
        <v>CONFECÇÃO DE TUBOS DE CONCRETO ARMADO D = 1,50 M PA3 - AREIA E BRITA COMERCIAIS</v>
      </c>
      <c r="C1301" s="16" t="s">
        <v>139</v>
      </c>
      <c r="D1301" s="105">
        <v>1008.57</v>
      </c>
      <c r="J1301" s="59" t="s">
        <v>24758</v>
      </c>
    </row>
    <row r="1302" spans="1:10" ht="40.5">
      <c r="A1302" s="16" t="s">
        <v>24759</v>
      </c>
      <c r="B1302" s="59" t="str">
        <f t="shared" si="20"/>
        <v>CONFECÇÃO DE TUBOS DE CONCRETO ARMADO D = 1,50 M PA3 - AREIA EXTRAÍDA E BRITA PRODUZIDA</v>
      </c>
      <c r="C1302" s="16" t="s">
        <v>139</v>
      </c>
      <c r="D1302" s="105">
        <v>924.1</v>
      </c>
      <c r="J1302" s="59" t="s">
        <v>24760</v>
      </c>
    </row>
    <row r="1303" spans="1:10" ht="40.5">
      <c r="A1303" s="16" t="s">
        <v>24761</v>
      </c>
      <c r="B1303" s="59" t="str">
        <f t="shared" si="20"/>
        <v>CONFECÇÃO DE TUBOS DE CONCRETO ARMADO D = 1,50 M PA4 - AREIA E BRITA COMERCIAIS</v>
      </c>
      <c r="C1303" s="16" t="s">
        <v>139</v>
      </c>
      <c r="D1303" s="105">
        <v>1214.18</v>
      </c>
      <c r="J1303" s="59" t="s">
        <v>24762</v>
      </c>
    </row>
    <row r="1304" spans="1:10" ht="40.5">
      <c r="A1304" s="16" t="s">
        <v>24763</v>
      </c>
      <c r="B1304" s="59" t="str">
        <f t="shared" si="20"/>
        <v>CONFECÇÃO DE TUBOS DE CONCRETO ARMADO D = 1,50 M PA4 - AREIA EXTRAÍDA E BRITA PRODUZIDA</v>
      </c>
      <c r="C1304" s="16" t="s">
        <v>139</v>
      </c>
      <c r="D1304" s="105">
        <v>1126.8599999999999</v>
      </c>
      <c r="J1304" s="59" t="s">
        <v>24764</v>
      </c>
    </row>
    <row r="1305" spans="1:10" ht="40.5">
      <c r="A1305" s="16" t="s">
        <v>24765</v>
      </c>
      <c r="B1305" s="59" t="str">
        <f t="shared" si="20"/>
        <v>CORPO DE BDTC D = 0,80 M PA1 - AREIA EXTRAÍDA E BRITA E PEDRA DE MÃO PRODUZIDAS</v>
      </c>
      <c r="C1305" s="16" t="s">
        <v>139</v>
      </c>
      <c r="D1305" s="105">
        <v>781.11</v>
      </c>
      <c r="J1305" s="59" t="s">
        <v>24766</v>
      </c>
    </row>
    <row r="1306" spans="1:10" ht="40.5">
      <c r="A1306" s="16" t="s">
        <v>24767</v>
      </c>
      <c r="B1306" s="59" t="str">
        <f t="shared" si="20"/>
        <v>CORPO DE BDTC D = 0,80 M PA1 - AREIA, BRITA E PEDRA DE MÃO COMERCIAIS</v>
      </c>
      <c r="C1306" s="16" t="s">
        <v>139</v>
      </c>
      <c r="D1306" s="105">
        <v>840.44</v>
      </c>
      <c r="J1306" s="59" t="s">
        <v>24768</v>
      </c>
    </row>
    <row r="1307" spans="1:10" ht="40.5">
      <c r="A1307" s="16" t="s">
        <v>24769</v>
      </c>
      <c r="B1307" s="59" t="str">
        <f t="shared" si="20"/>
        <v>CORPO DE BDTC D = 0,80 M PA2 - AREIA EXTRAÍDA E BRITA E PEDRA DE MÃO PRODUZIDAS</v>
      </c>
      <c r="C1307" s="16" t="s">
        <v>139</v>
      </c>
      <c r="D1307" s="105">
        <v>916.23</v>
      </c>
      <c r="J1307" s="59" t="s">
        <v>24770</v>
      </c>
    </row>
    <row r="1308" spans="1:10" ht="40.5">
      <c r="A1308" s="16" t="s">
        <v>24771</v>
      </c>
      <c r="B1308" s="59" t="str">
        <f t="shared" si="20"/>
        <v>CORPO DE BDTC D = 0,80 M PA2 - AREIA, BRITA E PEDRA DE MÃO COMERCIAIS</v>
      </c>
      <c r="C1308" s="16" t="s">
        <v>139</v>
      </c>
      <c r="D1308" s="105">
        <v>975.56</v>
      </c>
      <c r="J1308" s="59" t="s">
        <v>24772</v>
      </c>
    </row>
    <row r="1309" spans="1:10" ht="40.5">
      <c r="A1309" s="16" t="s">
        <v>24773</v>
      </c>
      <c r="B1309" s="59" t="str">
        <f t="shared" si="20"/>
        <v>CORPO DE BDTC D = 0,80 M PA3 - AREIA EXTRAÍDA E BRITA E PEDRA DE MÃO PRODUZIDAS</v>
      </c>
      <c r="C1309" s="16" t="s">
        <v>139</v>
      </c>
      <c r="D1309" s="105">
        <v>933.54</v>
      </c>
      <c r="J1309" s="59" t="s">
        <v>24774</v>
      </c>
    </row>
    <row r="1310" spans="1:10" ht="40.5">
      <c r="A1310" s="16" t="s">
        <v>24775</v>
      </c>
      <c r="B1310" s="59" t="str">
        <f t="shared" si="20"/>
        <v>CORPO DE BDTC D = 0,80 M PA3 - AREIA, BRITA E PEDRA DE MÃO COMERCIAIS</v>
      </c>
      <c r="C1310" s="16" t="s">
        <v>139</v>
      </c>
      <c r="D1310" s="105">
        <v>992.86</v>
      </c>
      <c r="J1310" s="59" t="s">
        <v>24776</v>
      </c>
    </row>
    <row r="1311" spans="1:10" ht="40.5">
      <c r="A1311" s="16" t="s">
        <v>24777</v>
      </c>
      <c r="B1311" s="59" t="str">
        <f t="shared" si="20"/>
        <v>CORPO DE BDTC D = 0,80 M PA4 - AREIA EXTRAÍDA E BRITA E PEDRA DE MÃO PRODUZIDAS</v>
      </c>
      <c r="C1311" s="16" t="s">
        <v>139</v>
      </c>
      <c r="D1311" s="105">
        <v>941.19</v>
      </c>
      <c r="J1311" s="59" t="s">
        <v>24778</v>
      </c>
    </row>
    <row r="1312" spans="1:10" ht="40.5">
      <c r="A1312" s="16" t="s">
        <v>24779</v>
      </c>
      <c r="B1312" s="59" t="str">
        <f t="shared" si="20"/>
        <v>CORPO DE BDTC D = 0,80 M PA4 - AREIA, BRITA E PEDRA DE MÃO COMERCIAIS</v>
      </c>
      <c r="C1312" s="16" t="s">
        <v>139</v>
      </c>
      <c r="D1312" s="105">
        <v>1000.52</v>
      </c>
      <c r="J1312" s="59" t="s">
        <v>24780</v>
      </c>
    </row>
    <row r="1313" spans="1:10" ht="40.5">
      <c r="A1313" s="16" t="s">
        <v>24781</v>
      </c>
      <c r="B1313" s="59" t="str">
        <f t="shared" si="20"/>
        <v>CORPO DE BDTC D = 1,00 M PA1 - AREIA EXTRAÍDA E BRITA E PEDRA DE MÃO PRODUZIDAS</v>
      </c>
      <c r="C1313" s="16" t="s">
        <v>139</v>
      </c>
      <c r="D1313" s="105">
        <v>1116.44</v>
      </c>
      <c r="J1313" s="59" t="s">
        <v>24782</v>
      </c>
    </row>
    <row r="1314" spans="1:10" ht="40.5">
      <c r="A1314" s="16" t="s">
        <v>24783</v>
      </c>
      <c r="B1314" s="59" t="str">
        <f t="shared" si="20"/>
        <v>CORPO DE BDTC D = 1,00 M PA1 - AREIA, BRITA E PEDRA DE MÃO COMERCIAIS</v>
      </c>
      <c r="C1314" s="16" t="s">
        <v>139</v>
      </c>
      <c r="D1314" s="105">
        <v>1195.8</v>
      </c>
      <c r="J1314" s="59" t="s">
        <v>24784</v>
      </c>
    </row>
    <row r="1315" spans="1:10" ht="40.5">
      <c r="A1315" s="16" t="s">
        <v>24785</v>
      </c>
      <c r="B1315" s="59" t="str">
        <f t="shared" si="20"/>
        <v>CORPO DE BDTC D = 1,00 M PA2 - AREIA EXTRAÍDA E BRITA E PEDRA DE MÃO PRODUZIDAS</v>
      </c>
      <c r="C1315" s="16" t="s">
        <v>139</v>
      </c>
      <c r="D1315" s="105">
        <v>1207.57</v>
      </c>
      <c r="J1315" s="59" t="s">
        <v>24786</v>
      </c>
    </row>
    <row r="1316" spans="1:10" ht="40.5">
      <c r="A1316" s="16" t="s">
        <v>24787</v>
      </c>
      <c r="B1316" s="59" t="str">
        <f t="shared" si="20"/>
        <v>CORPO DE BDTC D = 1,00 M PA2 - AREIA, BRITA E PEDRA DE MÃO COMERCIAIS</v>
      </c>
      <c r="C1316" s="16" t="s">
        <v>139</v>
      </c>
      <c r="D1316" s="105">
        <v>1286.93</v>
      </c>
      <c r="J1316" s="59" t="s">
        <v>24788</v>
      </c>
    </row>
    <row r="1317" spans="1:10" ht="40.5">
      <c r="A1317" s="16" t="s">
        <v>24789</v>
      </c>
      <c r="B1317" s="59" t="str">
        <f t="shared" si="20"/>
        <v>CORPO DE BDTC D = 1,00 M PA3 - AREIA EXTRAÍDA E BRITA E PEDRA DE MÃO PRODUZIDAS</v>
      </c>
      <c r="C1317" s="16" t="s">
        <v>139</v>
      </c>
      <c r="D1317" s="105">
        <v>1338.3</v>
      </c>
      <c r="J1317" s="59" t="s">
        <v>24790</v>
      </c>
    </row>
    <row r="1318" spans="1:10" ht="40.5">
      <c r="A1318" s="16" t="s">
        <v>24791</v>
      </c>
      <c r="B1318" s="59" t="str">
        <f t="shared" si="20"/>
        <v>CORPO DE BDTC D = 1,00 M PA3 - AREIA, BRITA E PEDRA DE MÃO COMERCIAIS</v>
      </c>
      <c r="C1318" s="16" t="s">
        <v>139</v>
      </c>
      <c r="D1318" s="105">
        <v>1417.65</v>
      </c>
      <c r="J1318" s="59" t="s">
        <v>24792</v>
      </c>
    </row>
    <row r="1319" spans="1:10" ht="40.5">
      <c r="A1319" s="16" t="s">
        <v>24793</v>
      </c>
      <c r="B1319" s="59" t="str">
        <f t="shared" si="20"/>
        <v>CORPO DE BDTC D = 1,00 M PA4 - AREIA EXTRAÍDA E BRITA E PEDRA DE MÃO PRODUZIDAS</v>
      </c>
      <c r="C1319" s="16" t="s">
        <v>139</v>
      </c>
      <c r="D1319" s="105">
        <v>1382.19</v>
      </c>
      <c r="J1319" s="59" t="s">
        <v>24794</v>
      </c>
    </row>
    <row r="1320" spans="1:10" ht="40.5">
      <c r="A1320" s="16" t="s">
        <v>24795</v>
      </c>
      <c r="B1320" s="59" t="str">
        <f t="shared" si="20"/>
        <v>CORPO DE BDTC D = 1,00 M PA4 - AREIA, BRITA E PEDRA DE MÃO COMERCIAIS</v>
      </c>
      <c r="C1320" s="16" t="s">
        <v>139</v>
      </c>
      <c r="D1320" s="105">
        <v>1461.55</v>
      </c>
      <c r="J1320" s="59" t="s">
        <v>24796</v>
      </c>
    </row>
    <row r="1321" spans="1:10" ht="40.5">
      <c r="A1321" s="16" t="s">
        <v>24797</v>
      </c>
      <c r="B1321" s="59" t="str">
        <f t="shared" si="20"/>
        <v>CORPO DE BDTC D = 1,20 M PA1 - AREIA EXTRAÍDA E BRITA E PEDRA DE MÃO PRODUZIDAS</v>
      </c>
      <c r="C1321" s="16" t="s">
        <v>139</v>
      </c>
      <c r="D1321" s="105">
        <v>1558.96</v>
      </c>
      <c r="J1321" s="59" t="s">
        <v>24798</v>
      </c>
    </row>
    <row r="1322" spans="1:10" ht="40.5">
      <c r="A1322" s="16" t="s">
        <v>24799</v>
      </c>
      <c r="B1322" s="59" t="str">
        <f t="shared" si="20"/>
        <v>CORPO DE BDTC D = 1,20 M PA1 - AREIA, BRITA E PEDRA DE MÃO COMERCIAIS</v>
      </c>
      <c r="C1322" s="16" t="s">
        <v>139</v>
      </c>
      <c r="D1322" s="105">
        <v>1660.19</v>
      </c>
      <c r="J1322" s="59" t="s">
        <v>24800</v>
      </c>
    </row>
    <row r="1323" spans="1:10" ht="40.5">
      <c r="A1323" s="16" t="s">
        <v>24801</v>
      </c>
      <c r="B1323" s="59" t="str">
        <f t="shared" si="20"/>
        <v>CORPO DE BDTC D = 1,20 M PA2 - AREIA EXTRAÍDA E BRITA E PEDRA DE MÃO PRODUZIDAS</v>
      </c>
      <c r="C1323" s="16" t="s">
        <v>139</v>
      </c>
      <c r="D1323" s="105">
        <v>1648.08</v>
      </c>
      <c r="J1323" s="59" t="s">
        <v>24802</v>
      </c>
    </row>
    <row r="1324" spans="1:10" ht="40.5">
      <c r="A1324" s="16" t="s">
        <v>24803</v>
      </c>
      <c r="B1324" s="59" t="str">
        <f t="shared" si="20"/>
        <v>CORPO DE BDTC D = 1,20 M PA2 - AREIA, BRITA E PEDRA DE MÃO COMERCIAIS</v>
      </c>
      <c r="C1324" s="16" t="s">
        <v>139</v>
      </c>
      <c r="D1324" s="105">
        <v>1749.31</v>
      </c>
      <c r="J1324" s="59" t="s">
        <v>24804</v>
      </c>
    </row>
    <row r="1325" spans="1:10" ht="40.5">
      <c r="A1325" s="16" t="s">
        <v>24805</v>
      </c>
      <c r="B1325" s="59" t="str">
        <f t="shared" si="20"/>
        <v>CORPO DE BDTC D = 1,20 M PA3 - AREIA EXTRAÍDA E BRITA E PEDRA DE MÃO PRODUZIDAS</v>
      </c>
      <c r="C1325" s="16" t="s">
        <v>139</v>
      </c>
      <c r="D1325" s="105">
        <v>1774.04</v>
      </c>
      <c r="J1325" s="59" t="s">
        <v>24806</v>
      </c>
    </row>
    <row r="1326" spans="1:10" ht="40.5">
      <c r="A1326" s="16" t="s">
        <v>24807</v>
      </c>
      <c r="B1326" s="59" t="str">
        <f t="shared" si="20"/>
        <v>CORPO DE BDTC D = 1,20 M PA3 - AREIA, BRITA E PEDRA DE MÃO COMERCIAIS</v>
      </c>
      <c r="C1326" s="16" t="s">
        <v>139</v>
      </c>
      <c r="D1326" s="105">
        <v>1875.27</v>
      </c>
      <c r="J1326" s="59" t="s">
        <v>24808</v>
      </c>
    </row>
    <row r="1327" spans="1:10" ht="40.5">
      <c r="A1327" s="16" t="s">
        <v>24809</v>
      </c>
      <c r="B1327" s="59" t="str">
        <f t="shared" si="20"/>
        <v>CORPO DE BDTC D = 1,20 M PA4 - AREIA EXTRAÍDA E BRITA E PEDRA DE MÃO PRODUZIDAS</v>
      </c>
      <c r="C1327" s="16" t="s">
        <v>139</v>
      </c>
      <c r="D1327" s="105">
        <v>1843.62</v>
      </c>
      <c r="J1327" s="59" t="s">
        <v>24810</v>
      </c>
    </row>
    <row r="1328" spans="1:10" ht="40.5">
      <c r="A1328" s="16" t="s">
        <v>24811</v>
      </c>
      <c r="B1328" s="59" t="str">
        <f t="shared" si="20"/>
        <v>CORPO DE BDTC D = 1,20 M PA4 - AREIA, BRITA E PEDRA DE MÃO COMERCIAIS</v>
      </c>
      <c r="C1328" s="16" t="s">
        <v>139</v>
      </c>
      <c r="D1328" s="105">
        <v>1944.85</v>
      </c>
      <c r="J1328" s="59" t="s">
        <v>24812</v>
      </c>
    </row>
    <row r="1329" spans="1:10" ht="40.5">
      <c r="A1329" s="16" t="s">
        <v>24813</v>
      </c>
      <c r="B1329" s="59" t="str">
        <f t="shared" si="20"/>
        <v>CORPO DE BDTC D = 1,50 M PA1 - AREIA EXTRAÍDA E BRITA E PEDRA DE MÃO PRODUZIDAS</v>
      </c>
      <c r="C1329" s="16" t="s">
        <v>139</v>
      </c>
      <c r="D1329" s="105">
        <v>2111.3200000000002</v>
      </c>
      <c r="J1329" s="59" t="s">
        <v>24814</v>
      </c>
    </row>
    <row r="1330" spans="1:10" ht="40.5">
      <c r="A1330" s="16" t="s">
        <v>24815</v>
      </c>
      <c r="B1330" s="59" t="str">
        <f t="shared" si="20"/>
        <v>CORPO DE BDTC D = 1,50 M PA1 - AREIA, BRITA E PEDRA DE MÃO COMERCIAIS</v>
      </c>
      <c r="C1330" s="16" t="s">
        <v>139</v>
      </c>
      <c r="D1330" s="105">
        <v>2242.17</v>
      </c>
      <c r="J1330" s="59" t="s">
        <v>24816</v>
      </c>
    </row>
    <row r="1331" spans="1:10" ht="40.5">
      <c r="A1331" s="16" t="s">
        <v>24817</v>
      </c>
      <c r="B1331" s="59" t="str">
        <f t="shared" si="20"/>
        <v>CORPO DE BDTC D = 1,50 M PA2 - AREIA EXTRAÍDA E BRITA E PEDRA DE MÃO PRODUZIDAS</v>
      </c>
      <c r="C1331" s="16" t="s">
        <v>139</v>
      </c>
      <c r="D1331" s="105">
        <v>2488.36</v>
      </c>
      <c r="J1331" s="59" t="s">
        <v>24818</v>
      </c>
    </row>
    <row r="1332" spans="1:10" ht="40.5">
      <c r="A1332" s="16" t="s">
        <v>24819</v>
      </c>
      <c r="B1332" s="59" t="str">
        <f t="shared" si="20"/>
        <v>CORPO DE BDTC D = 1,50 M PA2 - AREIA, BRITA E PEDRA DE MÃO COMERCIAIS</v>
      </c>
      <c r="C1332" s="16" t="s">
        <v>139</v>
      </c>
      <c r="D1332" s="105">
        <v>2619.21</v>
      </c>
      <c r="J1332" s="59" t="s">
        <v>24820</v>
      </c>
    </row>
    <row r="1333" spans="1:10" ht="40.5">
      <c r="A1333" s="16" t="s">
        <v>24821</v>
      </c>
      <c r="B1333" s="59" t="str">
        <f t="shared" si="20"/>
        <v>CORPO DE BDTC D = 1,50 M PA3 - AREIA EXTRAÍDA E BRITA E PEDRA DE MÃO PRODUZIDAS</v>
      </c>
      <c r="C1333" s="16" t="s">
        <v>139</v>
      </c>
      <c r="D1333" s="105">
        <v>2561.41</v>
      </c>
      <c r="J1333" s="59" t="s">
        <v>24822</v>
      </c>
    </row>
    <row r="1334" spans="1:10" ht="40.5">
      <c r="A1334" s="16" t="s">
        <v>24823</v>
      </c>
      <c r="B1334" s="59" t="str">
        <f t="shared" si="20"/>
        <v>CORPO DE BDTC D = 1,50 M PA3 - AREIA, BRITA E PEDRA DE MÃO COMERCIAIS</v>
      </c>
      <c r="C1334" s="16" t="s">
        <v>139</v>
      </c>
      <c r="D1334" s="105">
        <v>2692.26</v>
      </c>
      <c r="J1334" s="59" t="s">
        <v>24824</v>
      </c>
    </row>
    <row r="1335" spans="1:10" ht="40.5">
      <c r="A1335" s="16" t="s">
        <v>24825</v>
      </c>
      <c r="B1335" s="59" t="str">
        <f t="shared" si="20"/>
        <v>CORPO DE BDTC D = 1,50 M PA4 - AREIA EXTRAÍDA E BRITA E PEDRA DE MÃO PRODUZIDAS</v>
      </c>
      <c r="C1335" s="16" t="s">
        <v>139</v>
      </c>
      <c r="D1335" s="105">
        <v>2756.38</v>
      </c>
      <c r="J1335" s="59" t="s">
        <v>24826</v>
      </c>
    </row>
    <row r="1336" spans="1:10" ht="40.5">
      <c r="A1336" s="16" t="s">
        <v>24827</v>
      </c>
      <c r="B1336" s="59" t="str">
        <f t="shared" si="20"/>
        <v>CORPO DE BDTC D = 1,50 M PA4 - AREIA, BRITA E PEDRA DE MÃO COMERCIAIS</v>
      </c>
      <c r="C1336" s="16" t="s">
        <v>139</v>
      </c>
      <c r="D1336" s="105">
        <v>2887.23</v>
      </c>
      <c r="J1336" s="59" t="s">
        <v>24828</v>
      </c>
    </row>
    <row r="1337" spans="1:10" ht="40.5">
      <c r="A1337" s="16" t="s">
        <v>24829</v>
      </c>
      <c r="B1337" s="59" t="str">
        <f t="shared" si="20"/>
        <v>CORPO DE BSTC D = 0,40 M PA1 - AREIA EXTRAÍDA E BRITA E PEDRA DE MÃO PRODUZIDAS</v>
      </c>
      <c r="C1337" s="16" t="s">
        <v>139</v>
      </c>
      <c r="D1337" s="105">
        <v>170.06</v>
      </c>
      <c r="J1337" s="59" t="s">
        <v>24830</v>
      </c>
    </row>
    <row r="1338" spans="1:10" ht="40.5">
      <c r="A1338" s="16" t="s">
        <v>24831</v>
      </c>
      <c r="B1338" s="59" t="str">
        <f t="shared" si="20"/>
        <v>CORPO DE BSTC D = 0,40 M PA1 - AREIA, BRITA E PEDRA DE MÃO COMERCIAIS</v>
      </c>
      <c r="C1338" s="16" t="s">
        <v>139</v>
      </c>
      <c r="D1338" s="105">
        <v>184.49</v>
      </c>
      <c r="J1338" s="59" t="s">
        <v>24832</v>
      </c>
    </row>
    <row r="1339" spans="1:10" ht="40.5">
      <c r="A1339" s="16" t="s">
        <v>24833</v>
      </c>
      <c r="B1339" s="59" t="str">
        <f t="shared" si="20"/>
        <v>CORPO DE BSTC D = 0,40 M PA2 - AREIA EXTRAÍDA E BRITA E PEDRA DE MÃO PRODUZIDAS</v>
      </c>
      <c r="C1339" s="16" t="s">
        <v>139</v>
      </c>
      <c r="D1339" s="105">
        <v>178.45</v>
      </c>
      <c r="J1339" s="59" t="s">
        <v>24834</v>
      </c>
    </row>
    <row r="1340" spans="1:10" ht="40.5">
      <c r="A1340" s="16" t="s">
        <v>24835</v>
      </c>
      <c r="B1340" s="59" t="str">
        <f t="shared" si="20"/>
        <v>CORPO DE BSTC D = 0,40 M PA2 - AREIA, BRITA E PEDRA DE MÃO COMERCIAIS</v>
      </c>
      <c r="C1340" s="16" t="s">
        <v>139</v>
      </c>
      <c r="D1340" s="105">
        <v>192.88</v>
      </c>
      <c r="J1340" s="59" t="s">
        <v>24836</v>
      </c>
    </row>
    <row r="1341" spans="1:10" ht="40.5">
      <c r="A1341" s="16" t="s">
        <v>24837</v>
      </c>
      <c r="B1341" s="59" t="str">
        <f t="shared" si="20"/>
        <v>CORPO DE BSTC D = 0,40 M PA3 - AREIA EXTRAÍDA E BRITA E PEDRA DE MÃO PRODUZIDAS</v>
      </c>
      <c r="C1341" s="16" t="s">
        <v>139</v>
      </c>
      <c r="D1341" s="105">
        <v>202.96</v>
      </c>
      <c r="J1341" s="59" t="s">
        <v>24838</v>
      </c>
    </row>
    <row r="1342" spans="1:10" ht="40.5">
      <c r="A1342" s="16" t="s">
        <v>24839</v>
      </c>
      <c r="B1342" s="59" t="str">
        <f t="shared" si="20"/>
        <v>CORPO DE BSTC D = 0,40 M PA3 - AREIA, BRITA E PEDRA DE MÃO COMERCIAIS</v>
      </c>
      <c r="C1342" s="16" t="s">
        <v>139</v>
      </c>
      <c r="D1342" s="105">
        <v>217.39</v>
      </c>
      <c r="J1342" s="59" t="s">
        <v>24840</v>
      </c>
    </row>
    <row r="1343" spans="1:10" ht="40.5">
      <c r="A1343" s="16" t="s">
        <v>24841</v>
      </c>
      <c r="B1343" s="59" t="str">
        <f t="shared" si="20"/>
        <v>CORPO DE BSTC D = 0,40 M PA4 - AREIA EXTRAÍDA E BRITA E PEDRA DE MÃO PRODUZIDAS</v>
      </c>
      <c r="C1343" s="16" t="s">
        <v>139</v>
      </c>
      <c r="D1343" s="105">
        <v>255.28</v>
      </c>
      <c r="J1343" s="59" t="s">
        <v>24842</v>
      </c>
    </row>
    <row r="1344" spans="1:10" ht="40.5">
      <c r="A1344" s="16" t="s">
        <v>24843</v>
      </c>
      <c r="B1344" s="59" t="str">
        <f t="shared" si="20"/>
        <v>CORPO DE BSTC D = 0,40 M PA4 - AREIA, BRITA E PEDRA DE MÃO COMERCIAIS</v>
      </c>
      <c r="C1344" s="16" t="s">
        <v>139</v>
      </c>
      <c r="D1344" s="105">
        <v>269.70999999999998</v>
      </c>
      <c r="J1344" s="59" t="s">
        <v>24844</v>
      </c>
    </row>
    <row r="1345" spans="1:10" ht="40.5">
      <c r="A1345" s="16" t="s">
        <v>24845</v>
      </c>
      <c r="B1345" s="59" t="str">
        <f t="shared" si="20"/>
        <v>CORPO DE BSTC D = 0,60 M PA1 - AREIA EXTRAÍDA E BRITA E PEDRA DE MÃO PRODUZIDAS</v>
      </c>
      <c r="C1345" s="16" t="s">
        <v>139</v>
      </c>
      <c r="D1345" s="105">
        <v>263.67</v>
      </c>
      <c r="J1345" s="59" t="s">
        <v>24846</v>
      </c>
    </row>
    <row r="1346" spans="1:10" ht="40.5">
      <c r="A1346" s="16" t="s">
        <v>24847</v>
      </c>
      <c r="B1346" s="59" t="str">
        <f t="shared" si="20"/>
        <v>CORPO DE BSTC D = 0,60 M PA1 - AREIA, BRITA E PEDRA DE MÃO COMERCIAIS</v>
      </c>
      <c r="C1346" s="16" t="s">
        <v>139</v>
      </c>
      <c r="D1346" s="105">
        <v>285.37</v>
      </c>
      <c r="J1346" s="59" t="s">
        <v>24848</v>
      </c>
    </row>
    <row r="1347" spans="1:10" ht="40.5">
      <c r="A1347" s="16" t="s">
        <v>24849</v>
      </c>
      <c r="B1347" s="59" t="str">
        <f t="shared" ref="B1347:B1410" si="21">UPPER(J1347)</f>
        <v>CORPO DE BSTC D = 0,60 M PA2 - AREIA EXTRAÍDA E BRITA E PEDRA DE MÃO PRODUZIDAS</v>
      </c>
      <c r="C1347" s="16" t="s">
        <v>139</v>
      </c>
      <c r="D1347" s="105">
        <v>294.93</v>
      </c>
      <c r="J1347" s="59" t="s">
        <v>24850</v>
      </c>
    </row>
    <row r="1348" spans="1:10" ht="40.5">
      <c r="A1348" s="16" t="s">
        <v>24851</v>
      </c>
      <c r="B1348" s="59" t="str">
        <f t="shared" si="21"/>
        <v>CORPO DE BSTC D = 0,60 M PA2 - AREIA, BRITA E PEDRA DE MÃO COMERCIAIS</v>
      </c>
      <c r="C1348" s="16" t="s">
        <v>139</v>
      </c>
      <c r="D1348" s="105">
        <v>316.63</v>
      </c>
      <c r="J1348" s="59" t="s">
        <v>24852</v>
      </c>
    </row>
    <row r="1349" spans="1:10" ht="40.5">
      <c r="A1349" s="16" t="s">
        <v>24853</v>
      </c>
      <c r="B1349" s="59" t="str">
        <f t="shared" si="21"/>
        <v>CORPO DE BSTC D = 0,60 M PA3 - AREIA EXTRAÍDA E BRITA E PEDRA DE MÃO PRODUZIDAS</v>
      </c>
      <c r="C1349" s="16" t="s">
        <v>139</v>
      </c>
      <c r="D1349" s="105">
        <v>310.06</v>
      </c>
      <c r="J1349" s="59" t="s">
        <v>24854</v>
      </c>
    </row>
    <row r="1350" spans="1:10" ht="40.5">
      <c r="A1350" s="16" t="s">
        <v>24855</v>
      </c>
      <c r="B1350" s="59" t="str">
        <f t="shared" si="21"/>
        <v>CORPO DE BSTC D = 0,60 M PA3 - AREIA, BRITA E PEDRA DE MÃO COMERCIAIS</v>
      </c>
      <c r="C1350" s="16" t="s">
        <v>139</v>
      </c>
      <c r="D1350" s="105">
        <v>331.76</v>
      </c>
      <c r="J1350" s="59" t="s">
        <v>24856</v>
      </c>
    </row>
    <row r="1351" spans="1:10" ht="40.5">
      <c r="A1351" s="16" t="s">
        <v>24857</v>
      </c>
      <c r="B1351" s="59" t="str">
        <f t="shared" si="21"/>
        <v>CORPO DE BSTC D = 0,60 M PA4 - AREIA EXTRAÍDA E BRITA E PEDRA DE MÃO PRODUZIDAS</v>
      </c>
      <c r="C1351" s="16" t="s">
        <v>139</v>
      </c>
      <c r="D1351" s="105">
        <v>387.06</v>
      </c>
      <c r="J1351" s="59" t="s">
        <v>24858</v>
      </c>
    </row>
    <row r="1352" spans="1:10" ht="40.5">
      <c r="A1352" s="16" t="s">
        <v>24859</v>
      </c>
      <c r="B1352" s="59" t="str">
        <f t="shared" si="21"/>
        <v>CORPO DE BSTC D = 0,60 M PA4 - AREIA, BRITA E PEDRA DE MÃO COMERCIAIS</v>
      </c>
      <c r="C1352" s="16" t="s">
        <v>139</v>
      </c>
      <c r="D1352" s="105">
        <v>408.76</v>
      </c>
      <c r="J1352" s="59" t="s">
        <v>24860</v>
      </c>
    </row>
    <row r="1353" spans="1:10" ht="40.5">
      <c r="A1353" s="16" t="s">
        <v>24861</v>
      </c>
      <c r="B1353" s="59" t="str">
        <f t="shared" si="21"/>
        <v>CORPO DE BSTC D = 0,80 M PA1 - AREIA EXTRAÍDA E BRITA E PEDRA DE MÃO PRODUZIDAS</v>
      </c>
      <c r="C1353" s="16" t="s">
        <v>139</v>
      </c>
      <c r="D1353" s="105">
        <v>409.8</v>
      </c>
      <c r="J1353" s="59" t="s">
        <v>24862</v>
      </c>
    </row>
    <row r="1354" spans="1:10" ht="40.5">
      <c r="A1354" s="16" t="s">
        <v>24863</v>
      </c>
      <c r="B1354" s="59" t="str">
        <f t="shared" si="21"/>
        <v>CORPO DE BSTC D = 0,80 M PA1 - AREIA, BRITA E PEDRA DE MÃO COMERCIAIS</v>
      </c>
      <c r="C1354" s="16" t="s">
        <v>139</v>
      </c>
      <c r="D1354" s="105">
        <v>439.46</v>
      </c>
      <c r="J1354" s="59" t="s">
        <v>24864</v>
      </c>
    </row>
    <row r="1355" spans="1:10" ht="40.5">
      <c r="A1355" s="16" t="s">
        <v>24865</v>
      </c>
      <c r="B1355" s="59" t="str">
        <f t="shared" si="21"/>
        <v>CORPO DE BSTC D = 0,80 M PA2 - AREIA EXTRAÍDA E BRITA E PEDRA DE MÃO PRODUZIDAS</v>
      </c>
      <c r="C1355" s="16" t="s">
        <v>139</v>
      </c>
      <c r="D1355" s="105">
        <v>477.35</v>
      </c>
      <c r="J1355" s="59" t="s">
        <v>24866</v>
      </c>
    </row>
    <row r="1356" spans="1:10" ht="40.5">
      <c r="A1356" s="16" t="s">
        <v>24867</v>
      </c>
      <c r="B1356" s="59" t="str">
        <f t="shared" si="21"/>
        <v>CORPO DE BSTC D = 0,80 M PA2 - AREIA, BRITA E PEDRA DE MÃO COMERCIAIS</v>
      </c>
      <c r="C1356" s="16" t="s">
        <v>139</v>
      </c>
      <c r="D1356" s="105">
        <v>507.02</v>
      </c>
      <c r="J1356" s="59" t="s">
        <v>24868</v>
      </c>
    </row>
    <row r="1357" spans="1:10" ht="40.5">
      <c r="A1357" s="16" t="s">
        <v>24869</v>
      </c>
      <c r="B1357" s="59" t="str">
        <f t="shared" si="21"/>
        <v>CORPO DE BSTC D = 0,80 M PA3 - AREIA EXTRAÍDA E BRITA E PEDRA DE MÃO PRODUZIDAS</v>
      </c>
      <c r="C1357" s="16" t="s">
        <v>139</v>
      </c>
      <c r="D1357" s="105">
        <v>486.01</v>
      </c>
      <c r="J1357" s="59" t="s">
        <v>24870</v>
      </c>
    </row>
    <row r="1358" spans="1:10" ht="40.5">
      <c r="A1358" s="16" t="s">
        <v>24871</v>
      </c>
      <c r="B1358" s="59" t="str">
        <f t="shared" si="21"/>
        <v>CORPO DE BSTC D = 0,80 M PA3 - AREIA, BRITA E PEDRA DE MÃO COMERCIAIS</v>
      </c>
      <c r="C1358" s="16" t="s">
        <v>139</v>
      </c>
      <c r="D1358" s="105">
        <v>515.66999999999996</v>
      </c>
      <c r="J1358" s="59" t="s">
        <v>24872</v>
      </c>
    </row>
    <row r="1359" spans="1:10" ht="40.5">
      <c r="A1359" s="16" t="s">
        <v>24873</v>
      </c>
      <c r="B1359" s="59" t="str">
        <f t="shared" si="21"/>
        <v>CORPO DE BSTC D = 0,80 M PA4 - AREIA EXTRAÍDA E BRITA E PEDRA DE MÃO PRODUZIDAS</v>
      </c>
      <c r="C1359" s="16" t="s">
        <v>139</v>
      </c>
      <c r="D1359" s="105">
        <v>489.83</v>
      </c>
      <c r="J1359" s="59" t="s">
        <v>24874</v>
      </c>
    </row>
    <row r="1360" spans="1:10" ht="40.5">
      <c r="A1360" s="16" t="s">
        <v>24875</v>
      </c>
      <c r="B1360" s="59" t="str">
        <f t="shared" si="21"/>
        <v>CORPO DE BSTC D = 0,80 M PA4 - AREIA, BRITA E PEDRA DE MÃO COMERCIAIS</v>
      </c>
      <c r="C1360" s="16" t="s">
        <v>139</v>
      </c>
      <c r="D1360" s="105">
        <v>519.5</v>
      </c>
      <c r="J1360" s="59" t="s">
        <v>24876</v>
      </c>
    </row>
    <row r="1361" spans="1:10" ht="40.5">
      <c r="A1361" s="16" t="s">
        <v>24877</v>
      </c>
      <c r="B1361" s="59" t="str">
        <f t="shared" si="21"/>
        <v>CORPO DE BSTC D = 1,00 M PA1 - AREIA EXTRAÍDA E BRITA E PEDRA DE MÃO PRODUZIDAS</v>
      </c>
      <c r="C1361" s="16" t="s">
        <v>139</v>
      </c>
      <c r="D1361" s="105">
        <v>578.24</v>
      </c>
      <c r="J1361" s="59" t="s">
        <v>24878</v>
      </c>
    </row>
    <row r="1362" spans="1:10" ht="40.5">
      <c r="A1362" s="16" t="s">
        <v>24879</v>
      </c>
      <c r="B1362" s="59" t="str">
        <f t="shared" si="21"/>
        <v>CORPO DE BSTC D = 1,00 M PA1 - AREIA, BRITA E PEDRA DE MÃO COMERCIAIS</v>
      </c>
      <c r="C1362" s="16" t="s">
        <v>139</v>
      </c>
      <c r="D1362" s="105">
        <v>616.98</v>
      </c>
      <c r="J1362" s="59" t="s">
        <v>24880</v>
      </c>
    </row>
    <row r="1363" spans="1:10" ht="40.5">
      <c r="A1363" s="16" t="s">
        <v>24881</v>
      </c>
      <c r="B1363" s="59" t="str">
        <f t="shared" si="21"/>
        <v>CORPO DE BSTC D = 1,00 M PA2 - AREIA EXTRAÍDA E BRITA E PEDRA DE MÃO PRODUZIDAS</v>
      </c>
      <c r="C1363" s="16" t="s">
        <v>139</v>
      </c>
      <c r="D1363" s="105">
        <v>623.80999999999995</v>
      </c>
      <c r="J1363" s="59" t="s">
        <v>24882</v>
      </c>
    </row>
    <row r="1364" spans="1:10" ht="40.5">
      <c r="A1364" s="16" t="s">
        <v>24883</v>
      </c>
      <c r="B1364" s="59" t="str">
        <f t="shared" si="21"/>
        <v>CORPO DE BSTC D = 1,00 M PA2 - AREIA, BRITA E PEDRA DE MÃO COMERCIAIS</v>
      </c>
      <c r="C1364" s="16" t="s">
        <v>139</v>
      </c>
      <c r="D1364" s="105">
        <v>662.54</v>
      </c>
      <c r="J1364" s="59" t="s">
        <v>24884</v>
      </c>
    </row>
    <row r="1365" spans="1:10" ht="40.5">
      <c r="A1365" s="16" t="s">
        <v>24885</v>
      </c>
      <c r="B1365" s="59" t="str">
        <f t="shared" si="21"/>
        <v>CORPO DE BSTC D = 1,00 M PA3 - AREIA EXTRAÍDA E BRITA E PEDRA DE MÃO PRODUZIDAS</v>
      </c>
      <c r="C1365" s="16" t="s">
        <v>139</v>
      </c>
      <c r="D1365" s="105">
        <v>689.17</v>
      </c>
      <c r="J1365" s="59" t="s">
        <v>24886</v>
      </c>
    </row>
    <row r="1366" spans="1:10" ht="40.5">
      <c r="A1366" s="16" t="s">
        <v>24887</v>
      </c>
      <c r="B1366" s="59" t="str">
        <f t="shared" si="21"/>
        <v>CORPO DE BSTC D = 1,00 M PA3 - AREIA, BRITA E PEDRA DE MÃO COMERCIAIS</v>
      </c>
      <c r="C1366" s="16" t="s">
        <v>139</v>
      </c>
      <c r="D1366" s="105">
        <v>727.9</v>
      </c>
      <c r="J1366" s="59" t="s">
        <v>24888</v>
      </c>
    </row>
    <row r="1367" spans="1:10" ht="40.5">
      <c r="A1367" s="16" t="s">
        <v>24889</v>
      </c>
      <c r="B1367" s="59" t="str">
        <f t="shared" si="21"/>
        <v>CORPO DE BSTC D = 1,00 M PA4 - AREIA EXTRAÍDA E BRITA E PEDRA DE MÃO PRODUZIDAS</v>
      </c>
      <c r="C1367" s="16" t="s">
        <v>139</v>
      </c>
      <c r="D1367" s="105">
        <v>711.12</v>
      </c>
      <c r="J1367" s="59" t="s">
        <v>24890</v>
      </c>
    </row>
    <row r="1368" spans="1:10" ht="40.5">
      <c r="A1368" s="16" t="s">
        <v>24891</v>
      </c>
      <c r="B1368" s="59" t="str">
        <f t="shared" si="21"/>
        <v>CORPO DE BSTC D = 1,00 M PA4 - AREIA, BRITA E PEDRA DE MÃO COMERCIAIS</v>
      </c>
      <c r="C1368" s="16" t="s">
        <v>139</v>
      </c>
      <c r="D1368" s="105">
        <v>749.85</v>
      </c>
      <c r="J1368" s="59" t="s">
        <v>24892</v>
      </c>
    </row>
    <row r="1369" spans="1:10" ht="40.5">
      <c r="A1369" s="16" t="s">
        <v>24893</v>
      </c>
      <c r="B1369" s="59" t="str">
        <f t="shared" si="21"/>
        <v>CORPO DE BSTC D = 1,20 M PA1 - AREIA EXTRAÍDA E BRITA E PEDRA DE MÃO PRODUZIDAS</v>
      </c>
      <c r="C1369" s="16" t="s">
        <v>139</v>
      </c>
      <c r="D1369" s="105">
        <v>799.69</v>
      </c>
      <c r="J1369" s="59" t="s">
        <v>24894</v>
      </c>
    </row>
    <row r="1370" spans="1:10" ht="40.5">
      <c r="A1370" s="16" t="s">
        <v>24895</v>
      </c>
      <c r="B1370" s="59" t="str">
        <f t="shared" si="21"/>
        <v>CORPO DE BSTC D = 1,20 M PA1 - AREIA, BRITA E PEDRA DE MÃO COMERCIAIS</v>
      </c>
      <c r="C1370" s="16" t="s">
        <v>139</v>
      </c>
      <c r="D1370" s="105">
        <v>848.14</v>
      </c>
      <c r="J1370" s="59" t="s">
        <v>24896</v>
      </c>
    </row>
    <row r="1371" spans="1:10" ht="40.5">
      <c r="A1371" s="16" t="s">
        <v>24897</v>
      </c>
      <c r="B1371" s="59" t="str">
        <f t="shared" si="21"/>
        <v>CORPO DE BSTC D = 1,20 M PA2 - AREIA EXTRAÍDA E BRITA E PEDRA DE MÃO PRODUZIDAS</v>
      </c>
      <c r="C1371" s="16" t="s">
        <v>139</v>
      </c>
      <c r="D1371" s="105">
        <v>844.25</v>
      </c>
      <c r="J1371" s="59" t="s">
        <v>24898</v>
      </c>
    </row>
    <row r="1372" spans="1:10" ht="40.5">
      <c r="A1372" s="16" t="s">
        <v>24899</v>
      </c>
      <c r="B1372" s="59" t="str">
        <f t="shared" si="21"/>
        <v>CORPO DE BSTC D = 1,20 M PA2 - AREIA, BRITA E PEDRA DE MÃO COMERCIAIS</v>
      </c>
      <c r="C1372" s="16" t="s">
        <v>139</v>
      </c>
      <c r="D1372" s="105">
        <v>892.7</v>
      </c>
      <c r="J1372" s="59" t="s">
        <v>24900</v>
      </c>
    </row>
    <row r="1373" spans="1:10" ht="40.5">
      <c r="A1373" s="16" t="s">
        <v>24901</v>
      </c>
      <c r="B1373" s="59" t="str">
        <f t="shared" si="21"/>
        <v>CORPO DE BSTC D = 1,20 M PA3 - AREIA EXTRAÍDA E BRITA E PEDRA DE MÃO PRODUZIDAS</v>
      </c>
      <c r="C1373" s="16" t="s">
        <v>139</v>
      </c>
      <c r="D1373" s="105">
        <v>907.23</v>
      </c>
      <c r="J1373" s="59" t="s">
        <v>24902</v>
      </c>
    </row>
    <row r="1374" spans="1:10" ht="40.5">
      <c r="A1374" s="16" t="s">
        <v>24903</v>
      </c>
      <c r="B1374" s="59" t="str">
        <f t="shared" si="21"/>
        <v>CORPO DE BSTC D = 1,20 M PA3 - AREIA, BRITA E PEDRA DE MÃO COMERCIAIS</v>
      </c>
      <c r="C1374" s="16" t="s">
        <v>139</v>
      </c>
      <c r="D1374" s="105">
        <v>955.68</v>
      </c>
      <c r="J1374" s="59" t="s">
        <v>24904</v>
      </c>
    </row>
    <row r="1375" spans="1:10" ht="40.5">
      <c r="A1375" s="16" t="s">
        <v>24905</v>
      </c>
      <c r="B1375" s="59" t="str">
        <f t="shared" si="21"/>
        <v>CORPO DE BSTC D = 1,20 M PA4 - AREIA EXTRAÍDA E BRITA E PEDRA DE MÃO PRODUZIDAS</v>
      </c>
      <c r="C1375" s="16" t="s">
        <v>139</v>
      </c>
      <c r="D1375" s="105">
        <v>942.02</v>
      </c>
      <c r="J1375" s="59" t="s">
        <v>24906</v>
      </c>
    </row>
    <row r="1376" spans="1:10" ht="40.5">
      <c r="A1376" s="16" t="s">
        <v>24907</v>
      </c>
      <c r="B1376" s="59" t="str">
        <f t="shared" si="21"/>
        <v>CORPO DE BSTC D = 1,20 M PA4 - AREIA, BRITA E PEDRA DE MÃO COMERCIAIS</v>
      </c>
      <c r="C1376" s="16" t="s">
        <v>139</v>
      </c>
      <c r="D1376" s="105">
        <v>990.47</v>
      </c>
      <c r="J1376" s="59" t="s">
        <v>24908</v>
      </c>
    </row>
    <row r="1377" spans="1:10" ht="40.5">
      <c r="A1377" s="16" t="s">
        <v>24909</v>
      </c>
      <c r="B1377" s="59" t="str">
        <f t="shared" si="21"/>
        <v>CORPO DE BSTC D = 1,50 M PA1 - AREIA EXTRAÍDA E BRITA E PEDRA DE MÃO PRODUZIDAS</v>
      </c>
      <c r="C1377" s="16" t="s">
        <v>139</v>
      </c>
      <c r="D1377" s="105">
        <v>1078.23</v>
      </c>
      <c r="J1377" s="59" t="s">
        <v>24910</v>
      </c>
    </row>
    <row r="1378" spans="1:10" ht="40.5">
      <c r="A1378" s="16" t="s">
        <v>24911</v>
      </c>
      <c r="B1378" s="59" t="str">
        <f t="shared" si="21"/>
        <v>CORPO DE BSTC D = 1,50 M PA1 - AREIA, BRITA E PEDRA DE MÃO COMERCIAIS</v>
      </c>
      <c r="C1378" s="16" t="s">
        <v>139</v>
      </c>
      <c r="D1378" s="105">
        <v>1141.29</v>
      </c>
      <c r="J1378" s="59" t="s">
        <v>24912</v>
      </c>
    </row>
    <row r="1379" spans="1:10" ht="40.5">
      <c r="A1379" s="16" t="s">
        <v>24913</v>
      </c>
      <c r="B1379" s="59" t="str">
        <f t="shared" si="21"/>
        <v>CORPO DE BSTC D = 1,50 M PA2 - AREIA EXTRAÍDA E BRITA E PEDRA DE MÃO PRODUZIDAS</v>
      </c>
      <c r="C1379" s="16" t="s">
        <v>139</v>
      </c>
      <c r="D1379" s="105">
        <v>1266.75</v>
      </c>
      <c r="J1379" s="59" t="s">
        <v>24914</v>
      </c>
    </row>
    <row r="1380" spans="1:10" ht="40.5">
      <c r="A1380" s="16" t="s">
        <v>24915</v>
      </c>
      <c r="B1380" s="59" t="str">
        <f t="shared" si="21"/>
        <v>CORPO DE BSTC D = 1,50 M PA2 - AREIA, BRITA E PEDRA DE MÃO COMERCIAIS</v>
      </c>
      <c r="C1380" s="16" t="s">
        <v>139</v>
      </c>
      <c r="D1380" s="105">
        <v>1329.81</v>
      </c>
      <c r="J1380" s="59" t="s">
        <v>24916</v>
      </c>
    </row>
    <row r="1381" spans="1:10" ht="40.5">
      <c r="A1381" s="16" t="s">
        <v>24917</v>
      </c>
      <c r="B1381" s="59" t="str">
        <f t="shared" si="21"/>
        <v>CORPO DE BSTC D = 1,50 M PA3 - AREIA EXTRAÍDA E BRITA E PEDRA DE MÃO PRODUZIDAS</v>
      </c>
      <c r="C1381" s="16" t="s">
        <v>139</v>
      </c>
      <c r="D1381" s="105">
        <v>1303.27</v>
      </c>
      <c r="J1381" s="59" t="s">
        <v>24918</v>
      </c>
    </row>
    <row r="1382" spans="1:10" ht="40.5">
      <c r="A1382" s="16" t="s">
        <v>24919</v>
      </c>
      <c r="B1382" s="59" t="str">
        <f t="shared" si="21"/>
        <v>CORPO DE BSTC D = 1,50 M PA3 - AREIA, BRITA E PEDRA DE MÃO COMERCIAIS</v>
      </c>
      <c r="C1382" s="16" t="s">
        <v>139</v>
      </c>
      <c r="D1382" s="105">
        <v>1366.33</v>
      </c>
      <c r="J1382" s="59" t="s">
        <v>24920</v>
      </c>
    </row>
    <row r="1383" spans="1:10" ht="40.5">
      <c r="A1383" s="16" t="s">
        <v>24921</v>
      </c>
      <c r="B1383" s="59" t="str">
        <f t="shared" si="21"/>
        <v>CORPO DE BSTC D = 1,50 M PA4 - AREIA EXTRAÍDA E BRITA E PEDRA DE MÃO PRODUZIDAS</v>
      </c>
      <c r="C1383" s="16" t="s">
        <v>139</v>
      </c>
      <c r="D1383" s="105">
        <v>1400.76</v>
      </c>
      <c r="J1383" s="59" t="s">
        <v>24922</v>
      </c>
    </row>
    <row r="1384" spans="1:10" ht="40.5">
      <c r="A1384" s="16" t="s">
        <v>24923</v>
      </c>
      <c r="B1384" s="59" t="str">
        <f t="shared" si="21"/>
        <v>CORPO DE BSTC D = 1,50 M PA4 - AREIA, BRITA E PEDRA DE MÃO COMERCIAIS</v>
      </c>
      <c r="C1384" s="16" t="s">
        <v>139</v>
      </c>
      <c r="D1384" s="105">
        <v>1463.82</v>
      </c>
      <c r="J1384" s="59" t="s">
        <v>24924</v>
      </c>
    </row>
    <row r="1385" spans="1:10" ht="40.5">
      <c r="A1385" s="16" t="s">
        <v>24925</v>
      </c>
      <c r="B1385" s="59" t="str">
        <f t="shared" si="21"/>
        <v>CORPO DE BTTC D = 1,00 M PA1 - AREIA EXTRAÍDA E BRITA E PEDRA DE MÃO PRODUZIDAS</v>
      </c>
      <c r="C1385" s="16" t="s">
        <v>139</v>
      </c>
      <c r="D1385" s="105">
        <v>1654.65</v>
      </c>
      <c r="J1385" s="59" t="s">
        <v>24926</v>
      </c>
    </row>
    <row r="1386" spans="1:10" ht="40.5">
      <c r="A1386" s="16" t="s">
        <v>24927</v>
      </c>
      <c r="B1386" s="59" t="str">
        <f t="shared" si="21"/>
        <v>CORPO DE BTTC D = 1,00 M PA1 - AREIA, BRITA E PEDRA DE MÃO COMERCIAIS</v>
      </c>
      <c r="C1386" s="16" t="s">
        <v>139</v>
      </c>
      <c r="D1386" s="105">
        <v>1774.62</v>
      </c>
      <c r="J1386" s="59" t="s">
        <v>24928</v>
      </c>
    </row>
    <row r="1387" spans="1:10" ht="40.5">
      <c r="A1387" s="16" t="s">
        <v>24929</v>
      </c>
      <c r="B1387" s="59" t="str">
        <f t="shared" si="21"/>
        <v>CORPO DE BTTC D = 1,00 M PA2 - AREIA EXTRAÍDA E BRITA E PEDRA DE MÃO PRODUZIDAS</v>
      </c>
      <c r="C1387" s="16" t="s">
        <v>139</v>
      </c>
      <c r="D1387" s="105">
        <v>1791.34</v>
      </c>
      <c r="J1387" s="59" t="s">
        <v>24930</v>
      </c>
    </row>
    <row r="1388" spans="1:10" ht="40.5">
      <c r="A1388" s="16" t="s">
        <v>24931</v>
      </c>
      <c r="B1388" s="59" t="str">
        <f t="shared" si="21"/>
        <v>CORPO DE BTTC D = 1,00 M PA2 - AREIA, BRITA E PEDRA DE MÃO COMERCIAIS</v>
      </c>
      <c r="C1388" s="16" t="s">
        <v>139</v>
      </c>
      <c r="D1388" s="105">
        <v>1911.31</v>
      </c>
      <c r="J1388" s="59" t="s">
        <v>24932</v>
      </c>
    </row>
    <row r="1389" spans="1:10" ht="40.5">
      <c r="A1389" s="16" t="s">
        <v>24933</v>
      </c>
      <c r="B1389" s="59" t="str">
        <f t="shared" si="21"/>
        <v>CORPO DE BTTC D = 1,00 M PA3 - AREIA EXTRAÍDA E BRITA E PEDRA DE MÃO PRODUZIDAS</v>
      </c>
      <c r="C1389" s="16" t="s">
        <v>139</v>
      </c>
      <c r="D1389" s="105">
        <v>1987.42</v>
      </c>
      <c r="J1389" s="59" t="s">
        <v>24934</v>
      </c>
    </row>
    <row r="1390" spans="1:10" ht="40.5">
      <c r="A1390" s="16" t="s">
        <v>24935</v>
      </c>
      <c r="B1390" s="59" t="str">
        <f t="shared" si="21"/>
        <v>CORPO DE BTTC D = 1,00 M PA3 - AREIA, BRITA E PEDRA DE MÃO COMERCIAIS</v>
      </c>
      <c r="C1390" s="16" t="s">
        <v>139</v>
      </c>
      <c r="D1390" s="105">
        <v>2107.4</v>
      </c>
      <c r="J1390" s="59" t="s">
        <v>24936</v>
      </c>
    </row>
    <row r="1391" spans="1:10" ht="40.5">
      <c r="A1391" s="16" t="s">
        <v>24937</v>
      </c>
      <c r="B1391" s="59" t="str">
        <f t="shared" si="21"/>
        <v>CORPO DE BTTC D = 1,00 M PA4 - AREIA EXTRAÍDA E BRITA E PEDRA DE MÃO PRODUZIDAS</v>
      </c>
      <c r="C1391" s="16" t="s">
        <v>139</v>
      </c>
      <c r="D1391" s="105">
        <v>2053.27</v>
      </c>
      <c r="J1391" s="59" t="s">
        <v>24938</v>
      </c>
    </row>
    <row r="1392" spans="1:10" ht="40.5">
      <c r="A1392" s="16" t="s">
        <v>24939</v>
      </c>
      <c r="B1392" s="59" t="str">
        <f t="shared" si="21"/>
        <v>CORPO DE BTTC D = 1,00 M PA4 - AREIA, BRITA E PEDRA DE MÃO COMERCIAIS</v>
      </c>
      <c r="C1392" s="16" t="s">
        <v>139</v>
      </c>
      <c r="D1392" s="105">
        <v>2173.2399999999998</v>
      </c>
      <c r="J1392" s="59" t="s">
        <v>24940</v>
      </c>
    </row>
    <row r="1393" spans="1:10" ht="40.5">
      <c r="A1393" s="16" t="s">
        <v>24941</v>
      </c>
      <c r="B1393" s="59" t="str">
        <f t="shared" si="21"/>
        <v>CORPO DE BTTC D = 1,20 M PA1 - AREIA EXTRAÍDA E BRITA E PEDRA DE MÃO PRODUZIDAS</v>
      </c>
      <c r="C1393" s="16" t="s">
        <v>139</v>
      </c>
      <c r="D1393" s="105">
        <v>2318.0300000000002</v>
      </c>
      <c r="J1393" s="59" t="s">
        <v>24942</v>
      </c>
    </row>
    <row r="1394" spans="1:10" ht="40.5">
      <c r="A1394" s="16" t="s">
        <v>24943</v>
      </c>
      <c r="B1394" s="59" t="str">
        <f t="shared" si="21"/>
        <v>CORPO DE BTTC D = 1,20 M PA1 - AREIA, BRITA E PEDRA DE MÃO COMERCIAIS</v>
      </c>
      <c r="C1394" s="16" t="s">
        <v>139</v>
      </c>
      <c r="D1394" s="105">
        <v>2471.96</v>
      </c>
      <c r="J1394" s="59" t="s">
        <v>24944</v>
      </c>
    </row>
    <row r="1395" spans="1:10" ht="40.5">
      <c r="A1395" s="16" t="s">
        <v>24945</v>
      </c>
      <c r="B1395" s="59" t="str">
        <f t="shared" si="21"/>
        <v>CORPO DE BTTC D = 1,20 M PA2 - AREIA EXTRAÍDA E BRITA E PEDRA DE MÃO PRODUZIDAS</v>
      </c>
      <c r="C1395" s="16" t="s">
        <v>139</v>
      </c>
      <c r="D1395" s="105">
        <v>2451.7199999999998</v>
      </c>
      <c r="J1395" s="59" t="s">
        <v>24946</v>
      </c>
    </row>
    <row r="1396" spans="1:10" ht="40.5">
      <c r="A1396" s="16" t="s">
        <v>24947</v>
      </c>
      <c r="B1396" s="59" t="str">
        <f t="shared" si="21"/>
        <v>CORPO DE BTTC D = 1,20 M PA2 - AREIA, BRITA E PEDRA DE MÃO COMERCIAIS</v>
      </c>
      <c r="C1396" s="16" t="s">
        <v>139</v>
      </c>
      <c r="D1396" s="105">
        <v>2605.64</v>
      </c>
      <c r="J1396" s="59" t="s">
        <v>24948</v>
      </c>
    </row>
    <row r="1397" spans="1:10" ht="40.5">
      <c r="A1397" s="16" t="s">
        <v>24949</v>
      </c>
      <c r="B1397" s="59" t="str">
        <f t="shared" si="21"/>
        <v>CORPO DE BTTC D = 1,20 M PA3 - AREIA EXTRAÍDA E BRITA E PEDRA DE MÃO PRODUZIDAS</v>
      </c>
      <c r="C1397" s="16" t="s">
        <v>139</v>
      </c>
      <c r="D1397" s="105">
        <v>2640.65</v>
      </c>
      <c r="J1397" s="59" t="s">
        <v>24950</v>
      </c>
    </row>
    <row r="1398" spans="1:10" ht="40.5">
      <c r="A1398" s="16" t="s">
        <v>24951</v>
      </c>
      <c r="B1398" s="59" t="str">
        <f t="shared" si="21"/>
        <v>CORPO DE BTTC D = 1,20 M PA3 - AREIA, BRITA E PEDRA DE MÃO COMERCIAIS</v>
      </c>
      <c r="C1398" s="16" t="s">
        <v>139</v>
      </c>
      <c r="D1398" s="105">
        <v>2794.58</v>
      </c>
      <c r="J1398" s="59" t="s">
        <v>24952</v>
      </c>
    </row>
    <row r="1399" spans="1:10" ht="40.5">
      <c r="A1399" s="16" t="s">
        <v>24953</v>
      </c>
      <c r="B1399" s="59" t="str">
        <f t="shared" si="21"/>
        <v>CORPO DE BTTC D = 1,20 M PA4 - AREIA EXTRAÍDA E BRITA E PEDRA DE MÃO PRODUZIDAS</v>
      </c>
      <c r="C1399" s="16" t="s">
        <v>139</v>
      </c>
      <c r="D1399" s="105">
        <v>2745.02</v>
      </c>
      <c r="J1399" s="59" t="s">
        <v>24954</v>
      </c>
    </row>
    <row r="1400" spans="1:10" ht="40.5">
      <c r="A1400" s="16" t="s">
        <v>24955</v>
      </c>
      <c r="B1400" s="59" t="str">
        <f t="shared" si="21"/>
        <v>CORPO DE BTTC D = 1,20 M PA4 - AREIA, BRITA E PEDRA DE MÃO COMERCIAIS</v>
      </c>
      <c r="C1400" s="16" t="s">
        <v>139</v>
      </c>
      <c r="D1400" s="105">
        <v>2898.95</v>
      </c>
      <c r="J1400" s="59" t="s">
        <v>24956</v>
      </c>
    </row>
    <row r="1401" spans="1:10" ht="40.5">
      <c r="A1401" s="16" t="s">
        <v>24957</v>
      </c>
      <c r="B1401" s="59" t="str">
        <f t="shared" si="21"/>
        <v>CORPO DE BTTC D = 1,50 M PA1 - AREIA EXTRAÍDA E BRITA E PEDRA DE MÃO PRODUZIDAS</v>
      </c>
      <c r="C1401" s="16" t="s">
        <v>139</v>
      </c>
      <c r="D1401" s="105">
        <v>3144.61</v>
      </c>
      <c r="J1401" s="59" t="s">
        <v>24958</v>
      </c>
    </row>
    <row r="1402" spans="1:10" ht="40.5">
      <c r="A1402" s="16" t="s">
        <v>24959</v>
      </c>
      <c r="B1402" s="59" t="str">
        <f t="shared" si="21"/>
        <v>CORPO DE BTTC D = 1,50 M PA1 - AREIA, BRITA E PEDRA DE MÃO COMERCIAIS</v>
      </c>
      <c r="C1402" s="16" t="s">
        <v>139</v>
      </c>
      <c r="D1402" s="105">
        <v>3343.34</v>
      </c>
      <c r="J1402" s="59" t="s">
        <v>24960</v>
      </c>
    </row>
    <row r="1403" spans="1:10" ht="40.5">
      <c r="A1403" s="16" t="s">
        <v>24961</v>
      </c>
      <c r="B1403" s="59" t="str">
        <f t="shared" si="21"/>
        <v>CORPO DE BTTC D = 1,50 M PA2 - AREIA EXTRAÍDA E BRITA E PEDRA DE MÃO PRODUZIDAS</v>
      </c>
      <c r="C1403" s="16" t="s">
        <v>139</v>
      </c>
      <c r="D1403" s="105">
        <v>3710.18</v>
      </c>
      <c r="J1403" s="59" t="s">
        <v>24962</v>
      </c>
    </row>
    <row r="1404" spans="1:10" ht="40.5">
      <c r="A1404" s="16" t="s">
        <v>24963</v>
      </c>
      <c r="B1404" s="59" t="str">
        <f t="shared" si="21"/>
        <v>CORPO DE BTTC D = 1,50 M PA2 - AREIA, BRITA E PEDRA DE MÃO COMERCIAIS</v>
      </c>
      <c r="C1404" s="16" t="s">
        <v>139</v>
      </c>
      <c r="D1404" s="105">
        <v>3908.9</v>
      </c>
      <c r="J1404" s="59" t="s">
        <v>24964</v>
      </c>
    </row>
    <row r="1405" spans="1:10" ht="40.5">
      <c r="A1405" s="16" t="s">
        <v>24965</v>
      </c>
      <c r="B1405" s="59" t="str">
        <f t="shared" si="21"/>
        <v>CORPO DE BTTC D = 1,50 M PA3 - AREIA EXTRAÍDA E BRITA E PEDRA DE MÃO PRODUZIDAS</v>
      </c>
      <c r="C1405" s="16" t="s">
        <v>139</v>
      </c>
      <c r="D1405" s="105">
        <v>3819.74</v>
      </c>
      <c r="J1405" s="59" t="s">
        <v>24966</v>
      </c>
    </row>
    <row r="1406" spans="1:10" ht="40.5">
      <c r="A1406" s="16" t="s">
        <v>24967</v>
      </c>
      <c r="B1406" s="59" t="str">
        <f t="shared" si="21"/>
        <v>CORPO DE BTTC D = 1,50 M PA3 - AREIA, BRITA E PEDRA DE MÃO COMERCIAIS</v>
      </c>
      <c r="C1406" s="16" t="s">
        <v>139</v>
      </c>
      <c r="D1406" s="105">
        <v>4018.47</v>
      </c>
      <c r="J1406" s="59" t="s">
        <v>24968</v>
      </c>
    </row>
    <row r="1407" spans="1:10" ht="40.5">
      <c r="A1407" s="16" t="s">
        <v>24969</v>
      </c>
      <c r="B1407" s="59" t="str">
        <f t="shared" si="21"/>
        <v>CORPO DE BTTC D = 1,50 M PA4 - AREIA EXTRAÍDA E BRITA E PEDRA DE MÃO PRODUZIDAS</v>
      </c>
      <c r="C1407" s="16" t="s">
        <v>139</v>
      </c>
      <c r="D1407" s="105">
        <v>4112.21</v>
      </c>
      <c r="J1407" s="59" t="s">
        <v>24970</v>
      </c>
    </row>
    <row r="1408" spans="1:10" ht="40.5">
      <c r="A1408" s="16" t="s">
        <v>24971</v>
      </c>
      <c r="B1408" s="59" t="str">
        <f t="shared" si="21"/>
        <v>CORPO DE BTTC D = 1,50 M PA4 - AREIA, BRITA E PEDRA DE MÃO COMERCIAIS</v>
      </c>
      <c r="C1408" s="16" t="s">
        <v>139</v>
      </c>
      <c r="D1408" s="105">
        <v>4310.9399999999996</v>
      </c>
      <c r="J1408" s="59" t="s">
        <v>24972</v>
      </c>
    </row>
    <row r="1409" spans="1:10" ht="40.5">
      <c r="A1409" s="16" t="s">
        <v>24973</v>
      </c>
      <c r="B1409" s="59" t="str">
        <f t="shared" si="21"/>
        <v>DENTES PARA BUEIROS DUPLOS D = 0,80 M - AREIA EXTRAÍDA E BRITA E PEDRA DE MÃO PRODUZIDAS</v>
      </c>
      <c r="C1409" s="16" t="s">
        <v>20028</v>
      </c>
      <c r="D1409" s="105">
        <v>33.159999999999997</v>
      </c>
      <c r="J1409" s="59" t="s">
        <v>24974</v>
      </c>
    </row>
    <row r="1410" spans="1:10" ht="40.5">
      <c r="A1410" s="16" t="s">
        <v>24975</v>
      </c>
      <c r="B1410" s="59" t="str">
        <f t="shared" si="21"/>
        <v>DENTES PARA BUEIROS DUPLOS D = 0,80 M - AREIA, BRITA E PEDRA DE MÃO COMERCIAIS</v>
      </c>
      <c r="C1410" s="16" t="s">
        <v>20028</v>
      </c>
      <c r="D1410" s="105">
        <v>42.22</v>
      </c>
      <c r="J1410" s="59" t="s">
        <v>24976</v>
      </c>
    </row>
    <row r="1411" spans="1:10" ht="40.5">
      <c r="A1411" s="16" t="s">
        <v>24977</v>
      </c>
      <c r="B1411" s="59" t="str">
        <f t="shared" ref="B1411:B1474" si="22">UPPER(J1411)</f>
        <v>DENTES PARA BUEIROS DUPLOS D = 1,00 M - AREIA EXTRAÍDA E BRITA E PEDRA DE MÃO PRODUZIDAS</v>
      </c>
      <c r="C1411" s="16" t="s">
        <v>20028</v>
      </c>
      <c r="D1411" s="105">
        <v>39.75</v>
      </c>
      <c r="J1411" s="59" t="s">
        <v>24978</v>
      </c>
    </row>
    <row r="1412" spans="1:10" ht="40.5">
      <c r="A1412" s="16" t="s">
        <v>24979</v>
      </c>
      <c r="B1412" s="59" t="str">
        <f t="shared" si="22"/>
        <v>DENTES PARA BUEIROS DUPLOS D = 1,00 M - AREIA, BRITA E PEDRA DE MÃO COMERCIAIS</v>
      </c>
      <c r="C1412" s="16" t="s">
        <v>20028</v>
      </c>
      <c r="D1412" s="105">
        <v>50.6</v>
      </c>
      <c r="J1412" s="59" t="s">
        <v>24980</v>
      </c>
    </row>
    <row r="1413" spans="1:10" ht="40.5">
      <c r="A1413" s="16" t="s">
        <v>24981</v>
      </c>
      <c r="B1413" s="59" t="str">
        <f t="shared" si="22"/>
        <v>DENTES PARA BUEIROS DUPLOS D = 1,20 M - AREIA EXTRAÍDA E BRITA E PEDRA DE MÃO PRODUZIDAS</v>
      </c>
      <c r="C1413" s="16" t="s">
        <v>20028</v>
      </c>
      <c r="D1413" s="105">
        <v>46.14</v>
      </c>
      <c r="J1413" s="59" t="s">
        <v>24982</v>
      </c>
    </row>
    <row r="1414" spans="1:10" ht="40.5">
      <c r="A1414" s="16" t="s">
        <v>24983</v>
      </c>
      <c r="B1414" s="59" t="str">
        <f t="shared" si="22"/>
        <v>DENTES PARA BUEIROS DUPLOS D = 1,20 M - AREIA, BRITA E PEDRA DE MÃO COMERCIAIS</v>
      </c>
      <c r="C1414" s="16" t="s">
        <v>20028</v>
      </c>
      <c r="D1414" s="105">
        <v>58.7</v>
      </c>
      <c r="J1414" s="59" t="s">
        <v>24984</v>
      </c>
    </row>
    <row r="1415" spans="1:10" ht="40.5">
      <c r="A1415" s="16" t="s">
        <v>24985</v>
      </c>
      <c r="B1415" s="59" t="str">
        <f t="shared" si="22"/>
        <v>DENTES PARA BUEIROS DUPLOS D = 1,50 M - AREIA EXTRAÍDA E BRITA E PEDRA DE MÃO PRODUZIDAS</v>
      </c>
      <c r="C1415" s="16" t="s">
        <v>20028</v>
      </c>
      <c r="D1415" s="105">
        <v>53.92</v>
      </c>
      <c r="J1415" s="59" t="s">
        <v>24986</v>
      </c>
    </row>
    <row r="1416" spans="1:10" ht="40.5">
      <c r="A1416" s="16" t="s">
        <v>24987</v>
      </c>
      <c r="B1416" s="59" t="str">
        <f t="shared" si="22"/>
        <v>DENTES PARA BUEIROS DUPLOS D = 1,50 M - AREIA, BRITA E PEDRA DE MÃO COMERCIAIS</v>
      </c>
      <c r="C1416" s="16" t="s">
        <v>20028</v>
      </c>
      <c r="D1416" s="105">
        <v>68.83</v>
      </c>
      <c r="J1416" s="59" t="s">
        <v>24988</v>
      </c>
    </row>
    <row r="1417" spans="1:10" ht="40.5">
      <c r="A1417" s="16" t="s">
        <v>24989</v>
      </c>
      <c r="B1417" s="59" t="str">
        <f t="shared" si="22"/>
        <v>DENTES PARA BUEIROS SIMPLES D = 0,40 M - AREIA EXTRAÍDA E BRITA E PEDRA DE MÃO PRODUZIDAS</v>
      </c>
      <c r="C1417" s="16" t="s">
        <v>20028</v>
      </c>
      <c r="D1417" s="105">
        <v>11.41</v>
      </c>
      <c r="J1417" s="59" t="s">
        <v>24990</v>
      </c>
    </row>
    <row r="1418" spans="1:10" ht="40.5">
      <c r="A1418" s="16" t="s">
        <v>24991</v>
      </c>
      <c r="B1418" s="59" t="str">
        <f t="shared" si="22"/>
        <v>DENTES PARA BUEIROS SIMPLES D = 0,40 M - AREIA, BRITA E PEDRA DE MÃO COMERCIAIS</v>
      </c>
      <c r="C1418" s="16" t="s">
        <v>20028</v>
      </c>
      <c r="D1418" s="105">
        <v>14.15</v>
      </c>
      <c r="J1418" s="59" t="s">
        <v>24992</v>
      </c>
    </row>
    <row r="1419" spans="1:10" ht="40.5">
      <c r="A1419" s="16" t="s">
        <v>24993</v>
      </c>
      <c r="B1419" s="59" t="str">
        <f t="shared" si="22"/>
        <v>DENTES PARA BUEIROS SIMPLES D = 0,60 M - AREIA EXTRAÍDA E BRITA E PEDRA DE MÃO PRODUZIDAS</v>
      </c>
      <c r="C1419" s="16" t="s">
        <v>20028</v>
      </c>
      <c r="D1419" s="105">
        <v>13.18</v>
      </c>
      <c r="J1419" s="59" t="s">
        <v>24994</v>
      </c>
    </row>
    <row r="1420" spans="1:10" ht="40.5">
      <c r="A1420" s="16" t="s">
        <v>24995</v>
      </c>
      <c r="B1420" s="59" t="str">
        <f t="shared" si="22"/>
        <v>DENTES PARA BUEIROS SIMPLES D = 0,60 M - AREIA, BRITA E PEDRA DE MÃO COMERCIAIS</v>
      </c>
      <c r="C1420" s="16" t="s">
        <v>20028</v>
      </c>
      <c r="D1420" s="105">
        <v>16.77</v>
      </c>
      <c r="J1420" s="59" t="s">
        <v>24996</v>
      </c>
    </row>
    <row r="1421" spans="1:10" ht="40.5">
      <c r="A1421" s="16" t="s">
        <v>24997</v>
      </c>
      <c r="B1421" s="59" t="str">
        <f t="shared" si="22"/>
        <v>DENTES PARA BUEIROS SIMPLES D = 0,80 M - AREIA EXTRAÍDA E BRITA E PEDRA DE MÃO PRODUZIDAS</v>
      </c>
      <c r="C1421" s="16" t="s">
        <v>20028</v>
      </c>
      <c r="D1421" s="105">
        <v>18</v>
      </c>
      <c r="J1421" s="59" t="s">
        <v>24998</v>
      </c>
    </row>
    <row r="1422" spans="1:10" ht="40.5">
      <c r="A1422" s="16" t="s">
        <v>24999</v>
      </c>
      <c r="B1422" s="59" t="str">
        <f t="shared" si="22"/>
        <v>DENTES PARA BUEIROS SIMPLES D = 0,80 M - AREIA, BRITA E PEDRA DE MÃO COMERCIAIS</v>
      </c>
      <c r="C1422" s="16" t="s">
        <v>20028</v>
      </c>
      <c r="D1422" s="105">
        <v>22.54</v>
      </c>
      <c r="J1422" s="59" t="s">
        <v>25000</v>
      </c>
    </row>
    <row r="1423" spans="1:10" ht="40.5">
      <c r="A1423" s="16" t="s">
        <v>25001</v>
      </c>
      <c r="B1423" s="59" t="str">
        <f t="shared" si="22"/>
        <v>DENTES PARA BUEIROS SIMPLES D = 1,00 M - AREIA EXTRAÍDA E BRITA E PEDRA DE MÃO PRODUZIDAS</v>
      </c>
      <c r="C1423" s="16" t="s">
        <v>20028</v>
      </c>
      <c r="D1423" s="105">
        <v>19.97</v>
      </c>
      <c r="J1423" s="59" t="s">
        <v>25002</v>
      </c>
    </row>
    <row r="1424" spans="1:10" ht="40.5">
      <c r="A1424" s="16" t="s">
        <v>25003</v>
      </c>
      <c r="B1424" s="59" t="str">
        <f t="shared" si="22"/>
        <v>DENTES PARA BUEIROS SIMPLES D = 1,00 M - AREIA, BRITA E PEDRA DE MÃO COMERCIAIS</v>
      </c>
      <c r="C1424" s="16" t="s">
        <v>20028</v>
      </c>
      <c r="D1424" s="105">
        <v>25.45</v>
      </c>
      <c r="J1424" s="59" t="s">
        <v>25004</v>
      </c>
    </row>
    <row r="1425" spans="1:10" ht="40.5">
      <c r="A1425" s="16" t="s">
        <v>25005</v>
      </c>
      <c r="B1425" s="59" t="str">
        <f t="shared" si="22"/>
        <v>DENTES PARA BUEIROS SIMPLES D = 1,20 M - AREIA EXTRAÍDA E BRITA E PEDRA DE MÃO PRODUZIDAS</v>
      </c>
      <c r="C1425" s="16" t="s">
        <v>20028</v>
      </c>
      <c r="D1425" s="105">
        <v>24.4</v>
      </c>
      <c r="J1425" s="59" t="s">
        <v>25006</v>
      </c>
    </row>
    <row r="1426" spans="1:10" ht="40.5">
      <c r="A1426" s="16" t="s">
        <v>25007</v>
      </c>
      <c r="B1426" s="59" t="str">
        <f t="shared" si="22"/>
        <v>DENTES PARA BUEIROS SIMPLES D = 1,20 M - AREIA, BRITA E PEDRA DE MÃO COMERCIAIS</v>
      </c>
      <c r="C1426" s="16" t="s">
        <v>20028</v>
      </c>
      <c r="D1426" s="105">
        <v>30.63</v>
      </c>
      <c r="J1426" s="59" t="s">
        <v>25008</v>
      </c>
    </row>
    <row r="1427" spans="1:10" ht="40.5">
      <c r="A1427" s="16" t="s">
        <v>25009</v>
      </c>
      <c r="B1427" s="59" t="str">
        <f t="shared" si="22"/>
        <v>DENTES PARA BUEIROS SIMPLES D = 1,50 M - AREIA EXTRAÍDA E BRITA E PEDRA DE MÃO PRODUZIDAS</v>
      </c>
      <c r="C1427" s="16" t="s">
        <v>20028</v>
      </c>
      <c r="D1427" s="105">
        <v>26.96</v>
      </c>
      <c r="J1427" s="59" t="s">
        <v>25010</v>
      </c>
    </row>
    <row r="1428" spans="1:10" ht="40.5">
      <c r="A1428" s="16" t="s">
        <v>25011</v>
      </c>
      <c r="B1428" s="59" t="str">
        <f t="shared" si="22"/>
        <v>DENTES PARA BUEIROS SIMPLES D = 1,50 M - AREIA, BRITA E PEDRA DE MÃO COMERCIAIS</v>
      </c>
      <c r="C1428" s="16" t="s">
        <v>20028</v>
      </c>
      <c r="D1428" s="105">
        <v>34.409999999999997</v>
      </c>
      <c r="J1428" s="59" t="s">
        <v>25012</v>
      </c>
    </row>
    <row r="1429" spans="1:10" ht="40.5">
      <c r="A1429" s="16" t="s">
        <v>25013</v>
      </c>
      <c r="B1429" s="59" t="str">
        <f t="shared" si="22"/>
        <v>DENTES PARA BUEIROS TRIPLOS D = 1,00 M - AREIA EXTRAÍDA E BRITA E PEDRA DE MÃO PRODUZIDAS</v>
      </c>
      <c r="C1429" s="16" t="s">
        <v>20028</v>
      </c>
      <c r="D1429" s="105">
        <v>59.72</v>
      </c>
      <c r="J1429" s="59" t="s">
        <v>25014</v>
      </c>
    </row>
    <row r="1430" spans="1:10" ht="40.5">
      <c r="A1430" s="16" t="s">
        <v>25015</v>
      </c>
      <c r="B1430" s="59" t="str">
        <f t="shared" si="22"/>
        <v>DENTES PARA BUEIROS TRIPLOS D = 1,00 M - AREIA, BRITA E PEDRA DE MÃO COMERCIAIS</v>
      </c>
      <c r="C1430" s="16" t="s">
        <v>20028</v>
      </c>
      <c r="D1430" s="105">
        <v>76.05</v>
      </c>
      <c r="J1430" s="59" t="s">
        <v>25016</v>
      </c>
    </row>
    <row r="1431" spans="1:10" ht="40.5">
      <c r="A1431" s="16" t="s">
        <v>25017</v>
      </c>
      <c r="B1431" s="59" t="str">
        <f t="shared" si="22"/>
        <v>DENTES PARA BUEIROS TRIPLOS D = 1,20 M - AREIA EXTRAÍDA E BRITA E PEDRA DE MÃO PRODUZIDAS</v>
      </c>
      <c r="C1431" s="16" t="s">
        <v>20028</v>
      </c>
      <c r="D1431" s="105">
        <v>67.69</v>
      </c>
      <c r="J1431" s="59" t="s">
        <v>25018</v>
      </c>
    </row>
    <row r="1432" spans="1:10" ht="40.5">
      <c r="A1432" s="16" t="s">
        <v>25019</v>
      </c>
      <c r="B1432" s="59" t="str">
        <f t="shared" si="22"/>
        <v>DENTES PARA BUEIROS TRIPLOS D = 1,20 M - AREIA, BRITA E PEDRA DE MÃO COMERCIAIS</v>
      </c>
      <c r="C1432" s="16" t="s">
        <v>20028</v>
      </c>
      <c r="D1432" s="105">
        <v>86.47</v>
      </c>
      <c r="J1432" s="59" t="s">
        <v>25020</v>
      </c>
    </row>
    <row r="1433" spans="1:10" ht="40.5">
      <c r="A1433" s="16" t="s">
        <v>25021</v>
      </c>
      <c r="B1433" s="59" t="str">
        <f t="shared" si="22"/>
        <v>DENTES PARA BUEIROS TRIPLOS D = 1,50 M - AREIA EXTRAÍDA E BRITA E PEDRA DE MÃO PRODUZIDAS</v>
      </c>
      <c r="C1433" s="16" t="s">
        <v>20028</v>
      </c>
      <c r="D1433" s="105">
        <v>81.069999999999993</v>
      </c>
      <c r="J1433" s="59" t="s">
        <v>25022</v>
      </c>
    </row>
    <row r="1434" spans="1:10" ht="40.5">
      <c r="A1434" s="16" t="s">
        <v>25023</v>
      </c>
      <c r="B1434" s="59" t="str">
        <f t="shared" si="22"/>
        <v>DENTES PARA BUEIROS TRIPLOS D = 1,50 M - AREIA, BRITA E PEDRA DE MÃO COMERCIAIS</v>
      </c>
      <c r="C1434" s="16" t="s">
        <v>20028</v>
      </c>
      <c r="D1434" s="105">
        <v>103.54</v>
      </c>
      <c r="J1434" s="59" t="s">
        <v>25024</v>
      </c>
    </row>
    <row r="1435" spans="1:10" ht="54">
      <c r="A1435" s="16" t="s">
        <v>25025</v>
      </c>
      <c r="B1435" s="59" t="str">
        <f t="shared" si="22"/>
        <v>ALVENARIA DE BLOCOS DE CONCRETO 19 X 19 X 39 CM COM ESPESSURA DE 20 CM COM ARGAMASSA TRAÇO 1:0,5:3,5 - AREIA COMERCIAL</v>
      </c>
      <c r="C1435" s="16" t="s">
        <v>141</v>
      </c>
      <c r="D1435" s="105">
        <v>95.08</v>
      </c>
      <c r="J1435" s="59" t="s">
        <v>25026</v>
      </c>
    </row>
    <row r="1436" spans="1:10" ht="54">
      <c r="A1436" s="16" t="s">
        <v>25027</v>
      </c>
      <c r="B1436" s="59" t="str">
        <f t="shared" si="22"/>
        <v>ALVENARIA DE BLOCOS DE CONCRETO 19 X 19 X 39 CM COM ESPESSURA DE 20 CM COM ARGAMASSA TRAÇO 1:0,5:3,5 - AREIA EXTRAÍDA</v>
      </c>
      <c r="C1436" s="16" t="s">
        <v>141</v>
      </c>
      <c r="D1436" s="105">
        <v>93.87</v>
      </c>
      <c r="J1436" s="59" t="s">
        <v>25028</v>
      </c>
    </row>
    <row r="1437" spans="1:10" ht="27">
      <c r="A1437" s="16" t="s">
        <v>25029</v>
      </c>
      <c r="B1437" s="59" t="str">
        <f t="shared" si="22"/>
        <v>APLICAÇÃO DE FUNDO SELADOR ACRÍLICO EM PAREDES, UMA DEMÃO</v>
      </c>
      <c r="C1437" s="16" t="s">
        <v>141</v>
      </c>
      <c r="D1437" s="105">
        <v>2.64</v>
      </c>
      <c r="J1437" s="59" t="s">
        <v>25030</v>
      </c>
    </row>
    <row r="1438" spans="1:10" ht="27">
      <c r="A1438" s="16" t="s">
        <v>25031</v>
      </c>
      <c r="B1438" s="59" t="str">
        <f t="shared" si="22"/>
        <v>APLICAÇÃO MANUAL DE TINTA LÁTEX EM PAREDES, DUAS DEMÃOS</v>
      </c>
      <c r="C1438" s="16" t="s">
        <v>141</v>
      </c>
      <c r="D1438" s="105">
        <v>13.21</v>
      </c>
      <c r="J1438" s="59" t="s">
        <v>25032</v>
      </c>
    </row>
    <row r="1439" spans="1:10" ht="40.5">
      <c r="A1439" s="16" t="s">
        <v>25033</v>
      </c>
      <c r="B1439" s="59" t="str">
        <f t="shared" si="22"/>
        <v>BACIA DE CONTENÇÃO PARA TANQUE DE EMULSÃO DE 30000 L, SEM COBERTURA, INCLUSIVE DEMOLIÇÕES</v>
      </c>
      <c r="C1439" s="16" t="s">
        <v>20028</v>
      </c>
      <c r="D1439" s="105">
        <v>11309.96</v>
      </c>
      <c r="J1439" s="59" t="s">
        <v>25034</v>
      </c>
    </row>
    <row r="1440" spans="1:10" ht="27">
      <c r="A1440" s="16" t="s">
        <v>25035</v>
      </c>
      <c r="B1440" s="59" t="str">
        <f t="shared" si="22"/>
        <v>CANALETA PERFIL CARTOLA 50 X 50 X 3 MM - ABA 25 MM</v>
      </c>
      <c r="C1440" s="16" t="s">
        <v>139</v>
      </c>
      <c r="D1440" s="105">
        <v>47.86</v>
      </c>
      <c r="J1440" s="59" t="s">
        <v>25036</v>
      </c>
    </row>
    <row r="1441" spans="1:10" ht="40.5">
      <c r="A1441" s="16" t="s">
        <v>25037</v>
      </c>
      <c r="B1441" s="59" t="str">
        <f t="shared" si="22"/>
        <v>CHAPISCO APLICADO EM ALVENARIAS E ESTRUTURAS DE CONCRETO, COM COLHER DE PEDREIRO</v>
      </c>
      <c r="C1441" s="16" t="s">
        <v>141</v>
      </c>
      <c r="D1441" s="105">
        <v>3.24</v>
      </c>
      <c r="J1441" s="59" t="s">
        <v>25038</v>
      </c>
    </row>
    <row r="1442" spans="1:10" ht="40.5">
      <c r="A1442" s="16" t="s">
        <v>25039</v>
      </c>
      <c r="B1442" s="59" t="str">
        <f t="shared" si="22"/>
        <v>COBERTURA EM CHAPAS ZINCADAS COM ESPESSURA DE 0,43MM - UTILIZAÇÃO 2 VEZES</v>
      </c>
      <c r="C1442" s="16" t="s">
        <v>141</v>
      </c>
      <c r="D1442" s="105">
        <v>30.72</v>
      </c>
      <c r="J1442" s="59" t="s">
        <v>25040</v>
      </c>
    </row>
    <row r="1443" spans="1:10" ht="27">
      <c r="A1443" s="16" t="s">
        <v>25041</v>
      </c>
      <c r="B1443" s="59" t="str">
        <f t="shared" si="22"/>
        <v>DEPÓSITO DE ÓLEO ENTERRADO PARA OFICINA, INCLUSIVE DEMOLIÇÃO</v>
      </c>
      <c r="C1443" s="16" t="s">
        <v>20028</v>
      </c>
      <c r="D1443" s="105">
        <v>6366.5</v>
      </c>
      <c r="J1443" s="59" t="s">
        <v>25042</v>
      </c>
    </row>
    <row r="1444" spans="1:10" ht="40.5">
      <c r="A1444" s="16" t="s">
        <v>25043</v>
      </c>
      <c r="B1444" s="59" t="str">
        <f t="shared" si="22"/>
        <v>DIQUE DE CONTENÇÃO PARA USINA DE ASFALTO A QUENTE - INCLUSIVE DEMOLIÇÃO</v>
      </c>
      <c r="C1444" s="16" t="s">
        <v>141</v>
      </c>
      <c r="D1444" s="105">
        <v>85.07</v>
      </c>
      <c r="J1444" s="59" t="s">
        <v>25044</v>
      </c>
    </row>
    <row r="1445" spans="1:10" ht="27">
      <c r="A1445" s="16" t="s">
        <v>25045</v>
      </c>
      <c r="B1445" s="59" t="str">
        <f t="shared" si="22"/>
        <v>FORNECIMENTO E INSTALAÇÃO DE EXTINTOR DE ESPUMA 10 L</v>
      </c>
      <c r="C1445" s="16" t="s">
        <v>20028</v>
      </c>
      <c r="D1445" s="105">
        <v>413.3</v>
      </c>
      <c r="J1445" s="59" t="s">
        <v>25046</v>
      </c>
    </row>
    <row r="1446" spans="1:10" ht="27">
      <c r="A1446" s="16" t="s">
        <v>25047</v>
      </c>
      <c r="B1446" s="59" t="str">
        <f t="shared" si="22"/>
        <v>INSTALAÇÃO DA CENTRAL DE BRITAGEM COM CAPACIDADE DE 80M³/H</v>
      </c>
      <c r="C1446" s="16" t="s">
        <v>20028</v>
      </c>
      <c r="D1446" s="105">
        <v>80306.759999999995</v>
      </c>
      <c r="J1446" s="59" t="s">
        <v>25048</v>
      </c>
    </row>
    <row r="1447" spans="1:10" ht="27">
      <c r="A1447" s="16" t="s">
        <v>25049</v>
      </c>
      <c r="B1447" s="59" t="str">
        <f t="shared" si="22"/>
        <v>INSTALAÇÃO DA CENTRAL DE CONCRETO COM CAPACIDADE DE 150M³/H</v>
      </c>
      <c r="C1447" s="16" t="s">
        <v>20028</v>
      </c>
      <c r="D1447" s="105">
        <v>137720.66</v>
      </c>
      <c r="J1447" s="59" t="s">
        <v>25050</v>
      </c>
    </row>
    <row r="1448" spans="1:10" ht="27">
      <c r="A1448" s="16" t="s">
        <v>25051</v>
      </c>
      <c r="B1448" s="59" t="str">
        <f t="shared" si="22"/>
        <v>INSTALAÇÃO DA CENTRAL DE CONCRETO COM CAPACIDADE DE 30M³/H</v>
      </c>
      <c r="C1448" s="16" t="s">
        <v>20028</v>
      </c>
      <c r="D1448" s="105">
        <v>48963.22</v>
      </c>
      <c r="J1448" s="59" t="s">
        <v>25052</v>
      </c>
    </row>
    <row r="1449" spans="1:10" ht="27">
      <c r="A1449" s="16" t="s">
        <v>25053</v>
      </c>
      <c r="B1449" s="59" t="str">
        <f t="shared" si="22"/>
        <v>INSTALAÇÃO DA CENTRAL DE CONCRETO COM CAPACIDADE DE 40M³/H</v>
      </c>
      <c r="C1449" s="16" t="s">
        <v>20028</v>
      </c>
      <c r="D1449" s="105">
        <v>58477.79</v>
      </c>
      <c r="J1449" s="59" t="s">
        <v>25054</v>
      </c>
    </row>
    <row r="1450" spans="1:10" ht="27">
      <c r="A1450" s="16" t="s">
        <v>25055</v>
      </c>
      <c r="B1450" s="59" t="str">
        <f t="shared" si="22"/>
        <v>INSTALAÇÃO DA USINA DE ASFALTO A QUENTE CAPACIDADE DE 120 T/H</v>
      </c>
      <c r="C1450" s="16" t="s">
        <v>20028</v>
      </c>
      <c r="D1450" s="105">
        <v>145186.19</v>
      </c>
      <c r="J1450" s="59" t="s">
        <v>25056</v>
      </c>
    </row>
    <row r="1451" spans="1:10" ht="27">
      <c r="A1451" s="16" t="s">
        <v>25057</v>
      </c>
      <c r="B1451" s="59" t="str">
        <f t="shared" si="22"/>
        <v>INSTALAÇÃO DA USINA DE PRÉ-MISTURADO A FRIO COM CAPACIDADE DE 60T/H</v>
      </c>
      <c r="C1451" s="16" t="s">
        <v>20028</v>
      </c>
      <c r="D1451" s="105">
        <v>93901.26</v>
      </c>
      <c r="J1451" s="59" t="s">
        <v>25058</v>
      </c>
    </row>
    <row r="1452" spans="1:10" ht="27">
      <c r="A1452" s="16" t="s">
        <v>25059</v>
      </c>
      <c r="B1452" s="59" t="str">
        <f t="shared" si="22"/>
        <v>INSTALAÇÃO DA USINA MISTURADORA DE SOLOS COM CAPACIDADE DE 300 T/H</v>
      </c>
      <c r="C1452" s="16" t="s">
        <v>20028</v>
      </c>
      <c r="D1452" s="105">
        <v>82653.38</v>
      </c>
      <c r="J1452" s="59" t="s">
        <v>25060</v>
      </c>
    </row>
    <row r="1453" spans="1:10" ht="27">
      <c r="A1453" s="16" t="s">
        <v>25061</v>
      </c>
      <c r="B1453" s="59" t="str">
        <f t="shared" si="22"/>
        <v>LASTRO DE BRITA COMERCIAL - ESPALHAMENTO MECÂNICO</v>
      </c>
      <c r="C1453" s="16" t="s">
        <v>140</v>
      </c>
      <c r="D1453" s="105">
        <v>93.06</v>
      </c>
      <c r="J1453" s="59" t="s">
        <v>25062</v>
      </c>
    </row>
    <row r="1454" spans="1:10" ht="40.5">
      <c r="A1454" s="16" t="s">
        <v>25063</v>
      </c>
      <c r="B1454" s="59" t="str">
        <f t="shared" si="22"/>
        <v>MASSA ÚNICA, PARA RECEBIMENTO DE PINTURA, EM ARGAMASSA TRAÇO 1:2:8, ESPESSURA DE 20MM</v>
      </c>
      <c r="C1454" s="16" t="s">
        <v>141</v>
      </c>
      <c r="D1454" s="105">
        <v>23.83</v>
      </c>
      <c r="J1454" s="59" t="s">
        <v>25064</v>
      </c>
    </row>
    <row r="1455" spans="1:10" ht="67.5">
      <c r="A1455" s="16" t="s">
        <v>25065</v>
      </c>
      <c r="B1455" s="59" t="str">
        <f t="shared" si="22"/>
        <v>MONTAGEM E DESMONTAGEM DA CENTRAL DE BRITAGEM COM CAPACIDADE DE 80 M³/H - INCLUSIVE CONSTRUÇÃO DE ATERRO, CONSTRUÇÃO E DEMOLIÇÃO DE RAMPA E BASES</v>
      </c>
      <c r="C1455" s="16" t="s">
        <v>20028</v>
      </c>
      <c r="D1455" s="105">
        <v>51710.75</v>
      </c>
      <c r="J1455" s="59" t="s">
        <v>25066</v>
      </c>
    </row>
    <row r="1456" spans="1:10" ht="67.5">
      <c r="A1456" s="16" t="s">
        <v>25067</v>
      </c>
      <c r="B1456" s="59" t="str">
        <f t="shared" si="22"/>
        <v>MONTAGEM E DESMONTAGEM DA CENTRAL DE CONCRETO COM CAPACIDADE DE 150 M³/H - INCLUSIVE CONSTRUÇÃO E DEMOLIÇÃO DE BASES, RAMPAS E DEPÓSITOS DE AGREGADOS</v>
      </c>
      <c r="C1456" s="16" t="s">
        <v>20028</v>
      </c>
      <c r="D1456" s="105">
        <v>97053.759999999995</v>
      </c>
      <c r="J1456" s="59" t="s">
        <v>25068</v>
      </c>
    </row>
    <row r="1457" spans="1:10" ht="67.5">
      <c r="A1457" s="16" t="s">
        <v>25069</v>
      </c>
      <c r="B1457" s="59" t="str">
        <f t="shared" si="22"/>
        <v>MONTAGEM E DESMONTAGEM DA CENTRAL DE CONCRETO COM CAPACIDADE DE 30 M³/H - INCLUSIVE CONSTRUÇÃO E DEMOLIÇÃO DE BASES, RAMPAS E DEPÓSITOS DE AGREGADOS</v>
      </c>
      <c r="C1457" s="16" t="s">
        <v>20028</v>
      </c>
      <c r="D1457" s="105">
        <v>26920.97</v>
      </c>
      <c r="J1457" s="59" t="s">
        <v>25070</v>
      </c>
    </row>
    <row r="1458" spans="1:10" ht="67.5">
      <c r="A1458" s="16" t="s">
        <v>25071</v>
      </c>
      <c r="B1458" s="59" t="str">
        <f t="shared" si="22"/>
        <v>MONTAGEM E DESMONTAGEM DA CENTRAL DE CONCRETO COM CAPACIDADE DE 40 M³/H - INCLUSIVE CONSTRUÇÃO E DEMOLIÇÃO DE BASES, RAMPAS E DEPÓSITOS DE AGREGADOS</v>
      </c>
      <c r="C1458" s="16" t="s">
        <v>20028</v>
      </c>
      <c r="D1458" s="105">
        <v>37675.089999999997</v>
      </c>
      <c r="J1458" s="59" t="s">
        <v>25072</v>
      </c>
    </row>
    <row r="1459" spans="1:10" ht="81">
      <c r="A1459" s="16" t="s">
        <v>25073</v>
      </c>
      <c r="B1459" s="59" t="str">
        <f t="shared" si="22"/>
        <v>MONTAGEM E DESMONTAGEM DA USINA DE ASFALTO A QUENTE COM CAPACIDADE DE 120 T/H - INCLUSIVE CONSTRUÇÃO E DEMOLIÇÃO DE BASES, RAMPAS, DEPÓSITOS DE AGREGADOS E DIQUE DE CONTENÇÃO</v>
      </c>
      <c r="C1459" s="16" t="s">
        <v>20028</v>
      </c>
      <c r="D1459" s="105">
        <v>104084.23</v>
      </c>
      <c r="J1459" s="59" t="s">
        <v>25074</v>
      </c>
    </row>
    <row r="1460" spans="1:10" ht="81">
      <c r="A1460" s="16" t="s">
        <v>25075</v>
      </c>
      <c r="B1460" s="59" t="str">
        <f t="shared" si="22"/>
        <v>MONTAGEM E DESMONTAGEM DA USINA DE PRÉ-MISTURADO A FRIO COM CAPACIDADE DE 60 T/H - INCLUSIVE CONSTRUÇÃO E DEMOLIÇÃO DE BASES, RAMPAS, DEPÓSITOS DE AGREGADOS E BACIA DE CONTENÇÃO</v>
      </c>
      <c r="C1460" s="16" t="s">
        <v>20028</v>
      </c>
      <c r="D1460" s="105">
        <v>74297.78</v>
      </c>
      <c r="J1460" s="59" t="s">
        <v>25076</v>
      </c>
    </row>
    <row r="1461" spans="1:10" ht="67.5">
      <c r="A1461" s="16" t="s">
        <v>25077</v>
      </c>
      <c r="B1461" s="59" t="str">
        <f t="shared" si="22"/>
        <v>MONTAGEM E DESMONTAGEM DA USINA MISTURADORA DE SOLOS COM CAPACIDADE DE 300 T/H - INCLUSIVE CONSTRUÇÃO E DEMOLIÇÃO DE BASES, RAMPAS E DEPÓSITOS DE AGREGADOS</v>
      </c>
      <c r="C1461" s="16" t="s">
        <v>20028</v>
      </c>
      <c r="D1461" s="105">
        <v>47982.45</v>
      </c>
      <c r="J1461" s="59" t="s">
        <v>25078</v>
      </c>
    </row>
    <row r="1462" spans="1:10" ht="40.5">
      <c r="A1462" s="16" t="s">
        <v>25079</v>
      </c>
      <c r="B1462" s="59" t="str">
        <f t="shared" si="22"/>
        <v>MURO EM ALVENARIA DE BLOCOS DE CONCRETO COM ESPESSURA DE 0,20 M H=1,0M</v>
      </c>
      <c r="C1462" s="16" t="s">
        <v>139</v>
      </c>
      <c r="D1462" s="105">
        <v>128.08000000000001</v>
      </c>
      <c r="J1462" s="59" t="s">
        <v>25080</v>
      </c>
    </row>
    <row r="1463" spans="1:10" ht="54">
      <c r="A1463" s="16" t="s">
        <v>25081</v>
      </c>
      <c r="B1463" s="59" t="str">
        <f t="shared" si="22"/>
        <v>POSTO DE COMBUSTIVEL - COM REAPROVEITAMENTO DE 2 VEZES DO TANQUE/BOMBA/COBERTURA - INCLUSIVE DEMOLIÇÃO</v>
      </c>
      <c r="C1463" s="16" t="s">
        <v>20028</v>
      </c>
      <c r="D1463" s="105">
        <v>34333.599999999999</v>
      </c>
      <c r="J1463" s="59" t="s">
        <v>25082</v>
      </c>
    </row>
    <row r="1464" spans="1:10" ht="27">
      <c r="A1464" s="16" t="s">
        <v>25083</v>
      </c>
      <c r="B1464" s="59" t="str">
        <f t="shared" si="22"/>
        <v>RAMPA DE LAVAGEM - INCLUSIVE DEMOLIÇÃO</v>
      </c>
      <c r="C1464" s="16" t="s">
        <v>20028</v>
      </c>
      <c r="D1464" s="105">
        <v>15163.52</v>
      </c>
      <c r="J1464" s="59" t="s">
        <v>25084</v>
      </c>
    </row>
    <row r="1465" spans="1:10" ht="40.5">
      <c r="A1465" s="16" t="s">
        <v>25085</v>
      </c>
      <c r="B1465" s="59" t="str">
        <f t="shared" si="22"/>
        <v>RAMPA PARA ACESSO DO MISTURADOR DE AGREGADOS PARA CENTRAIS DE 30M³ E 40M³ - INCLUSIVE DEMOLIÇÃO</v>
      </c>
      <c r="C1465" s="16" t="s">
        <v>20028</v>
      </c>
      <c r="D1465" s="105">
        <v>10668.49</v>
      </c>
      <c r="J1465" s="59" t="s">
        <v>25086</v>
      </c>
    </row>
    <row r="1466" spans="1:10" ht="40.5">
      <c r="A1466" s="16" t="s">
        <v>25087</v>
      </c>
      <c r="B1466" s="59" t="str">
        <f t="shared" si="22"/>
        <v>RAMPA PARA ACESSO DO MISTURADOR DE AGREGADOS PARA CENTRAL DE 150M³ - INCLUSIVE DEMOLIÇÃO</v>
      </c>
      <c r="C1466" s="16" t="s">
        <v>20028</v>
      </c>
      <c r="D1466" s="105">
        <v>17534.72</v>
      </c>
      <c r="J1466" s="59" t="s">
        <v>25088</v>
      </c>
    </row>
    <row r="1467" spans="1:10" ht="40.5">
      <c r="A1467" s="16" t="s">
        <v>25089</v>
      </c>
      <c r="B1467" s="59" t="str">
        <f t="shared" si="22"/>
        <v>RAMPA PARA ACESSO DO MISTURADOR DE AGREGADOS PARA CENTRAL DE BRITAGEM - INCLUSIVE DEMOLIÇÃO</v>
      </c>
      <c r="C1467" s="16" t="s">
        <v>20028</v>
      </c>
      <c r="D1467" s="105">
        <v>37362.89</v>
      </c>
      <c r="J1467" s="59" t="s">
        <v>25090</v>
      </c>
    </row>
    <row r="1468" spans="1:10" ht="40.5">
      <c r="A1468" s="16" t="s">
        <v>25091</v>
      </c>
      <c r="B1468" s="59" t="str">
        <f t="shared" si="22"/>
        <v>RAMPA PARA ACESSO DO MISTURADOR DE AGREGADOS PARA PMF - INCLUSIVE DEMOLIÇÃO</v>
      </c>
      <c r="C1468" s="16" t="s">
        <v>20028</v>
      </c>
      <c r="D1468" s="105">
        <v>30705.88</v>
      </c>
      <c r="J1468" s="59" t="s">
        <v>25092</v>
      </c>
    </row>
    <row r="1469" spans="1:10" ht="40.5">
      <c r="A1469" s="16" t="s">
        <v>25093</v>
      </c>
      <c r="B1469" s="59" t="str">
        <f t="shared" si="22"/>
        <v>RAMPA PARA ACESSO DO MISTURADOR DE AGREGADOS PARA USINA DE ASFALTO A QUENTE - INCLUSIVE DEMOLIÇÃO</v>
      </c>
      <c r="C1469" s="16" t="s">
        <v>20028</v>
      </c>
      <c r="D1469" s="105">
        <v>18164.810000000001</v>
      </c>
      <c r="J1469" s="59" t="s">
        <v>25094</v>
      </c>
    </row>
    <row r="1470" spans="1:10" ht="40.5">
      <c r="A1470" s="16" t="s">
        <v>25095</v>
      </c>
      <c r="B1470" s="59" t="str">
        <f t="shared" si="22"/>
        <v>RAMPA PARA ACESSO DO MISTURADOR DE AGREGADOS PARA USINA DE SOLOS - INCLUSIVE DEMOLIÇÃO</v>
      </c>
      <c r="C1470" s="16" t="s">
        <v>20028</v>
      </c>
      <c r="D1470" s="105">
        <v>13886.53</v>
      </c>
      <c r="J1470" s="59" t="s">
        <v>25096</v>
      </c>
    </row>
    <row r="1471" spans="1:10" ht="27">
      <c r="A1471" s="16" t="s">
        <v>25097</v>
      </c>
      <c r="B1471" s="59" t="str">
        <f t="shared" si="22"/>
        <v>SISTEMA SEPARADOR ÁGUA E ÓLEO, INCLUSIVE DEMOLIÇÃO</v>
      </c>
      <c r="C1471" s="16" t="s">
        <v>20028</v>
      </c>
      <c r="D1471" s="105">
        <v>1525.08</v>
      </c>
      <c r="J1471" s="59" t="s">
        <v>25098</v>
      </c>
    </row>
    <row r="1472" spans="1:10" ht="27">
      <c r="A1472" s="16" t="s">
        <v>25099</v>
      </c>
      <c r="B1472" s="59" t="str">
        <f t="shared" si="22"/>
        <v>ADENSAMENTO DE CONCRETO POR VIBRADOR DE IMERSÃO</v>
      </c>
      <c r="C1472" s="16" t="s">
        <v>140</v>
      </c>
      <c r="D1472" s="105">
        <v>2.93</v>
      </c>
      <c r="J1472" s="59" t="s">
        <v>25100</v>
      </c>
    </row>
    <row r="1473" spans="1:10" ht="40.5">
      <c r="A1473" s="16" t="s">
        <v>25101</v>
      </c>
      <c r="B1473" s="59" t="str">
        <f t="shared" si="22"/>
        <v>ARGAMASSA AUTOADENSÁVEL PARA REPAROS E GRAUTEAMENTO - CONFECÇÃO EM MISTURADOR E LANÇAMENTO MANUAL</v>
      </c>
      <c r="C1473" s="16" t="s">
        <v>140</v>
      </c>
      <c r="D1473" s="105">
        <v>3157.33</v>
      </c>
      <c r="J1473" s="59" t="s">
        <v>25102</v>
      </c>
    </row>
    <row r="1474" spans="1:10" ht="40.5">
      <c r="A1474" s="16" t="s">
        <v>25103</v>
      </c>
      <c r="B1474" s="59" t="str">
        <f t="shared" si="22"/>
        <v>ARGAMASSA DE CIMENTO E AREIA 1:1 - CONFECÇÃO EM BETONEIRA E LANÇAMENTO MANUAL - AREIA COMERCIAL</v>
      </c>
      <c r="C1474" s="16" t="s">
        <v>140</v>
      </c>
      <c r="D1474" s="105">
        <v>585.80999999999995</v>
      </c>
      <c r="J1474" s="59" t="s">
        <v>25104</v>
      </c>
    </row>
    <row r="1475" spans="1:10" ht="40.5">
      <c r="A1475" s="16" t="s">
        <v>25105</v>
      </c>
      <c r="B1475" s="59" t="str">
        <f t="shared" ref="B1475:B1538" si="23">UPPER(J1475)</f>
        <v>ARGAMASSA DE CIMENTO E AREIA 1:1 - CONFECÇÃO EM BETONEIRA E LANÇAMENTO MANUAL - AREIA EXTRAÍDA</v>
      </c>
      <c r="C1475" s="16" t="s">
        <v>140</v>
      </c>
      <c r="D1475" s="105">
        <v>538.48</v>
      </c>
      <c r="J1475" s="59" t="s">
        <v>25106</v>
      </c>
    </row>
    <row r="1476" spans="1:10" ht="40.5">
      <c r="A1476" s="16" t="s">
        <v>25107</v>
      </c>
      <c r="B1476" s="59" t="str">
        <f t="shared" si="23"/>
        <v>ARGAMASSA DE CIMENTO E AREIA 1:2 - CONFECÇÃO EM BETONEIRA E LANÇAMENTO MANUAL - AREIA COMERCIAL</v>
      </c>
      <c r="C1476" s="16" t="s">
        <v>140</v>
      </c>
      <c r="D1476" s="105">
        <v>452.95</v>
      </c>
      <c r="J1476" s="59" t="s">
        <v>25108</v>
      </c>
    </row>
    <row r="1477" spans="1:10" ht="40.5">
      <c r="A1477" s="16" t="s">
        <v>25109</v>
      </c>
      <c r="B1477" s="59" t="str">
        <f t="shared" si="23"/>
        <v>ARGAMASSA DE CIMENTO E AREIA 1:2 - CONFECÇÃO EM BETONEIRA E LANÇAMENTO MANUAL - AREIA EXTRAÍDA</v>
      </c>
      <c r="C1477" s="16" t="s">
        <v>140</v>
      </c>
      <c r="D1477" s="105">
        <v>370.92</v>
      </c>
      <c r="J1477" s="59" t="s">
        <v>25110</v>
      </c>
    </row>
    <row r="1478" spans="1:10" ht="40.5">
      <c r="A1478" s="16" t="s">
        <v>25111</v>
      </c>
      <c r="B1478" s="59" t="str">
        <f t="shared" si="23"/>
        <v>ARGAMASSA DE CIMENTO E AREIA 1:3 - CONFECÇÃO EM BETONEIRA E LANÇAMENTO MANUAL - AREIA COMERCIAL</v>
      </c>
      <c r="C1478" s="16" t="s">
        <v>140</v>
      </c>
      <c r="D1478" s="105">
        <v>387.24</v>
      </c>
      <c r="J1478" s="59" t="s">
        <v>25112</v>
      </c>
    </row>
    <row r="1479" spans="1:10" ht="40.5">
      <c r="A1479" s="16" t="s">
        <v>25113</v>
      </c>
      <c r="B1479" s="59" t="str">
        <f t="shared" si="23"/>
        <v>ARGAMASSA DE CIMENTO E AREIA 1:3 - CONFECÇÃO EM BETONEIRA E LANÇAMENTO MANUAL - AREIA EXTRAÍDA</v>
      </c>
      <c r="C1479" s="16" t="s">
        <v>140</v>
      </c>
      <c r="D1479" s="105">
        <v>288.83999999999997</v>
      </c>
      <c r="J1479" s="59" t="s">
        <v>25114</v>
      </c>
    </row>
    <row r="1480" spans="1:10" ht="54">
      <c r="A1480" s="16" t="s">
        <v>25115</v>
      </c>
      <c r="B1480" s="59" t="str">
        <f t="shared" si="23"/>
        <v>ARGAMASSA DE CIMENTO E AREIA 1:3 COM 8% DE MICROSSÍLICA - CONFECÇÃO EM BETONEIRA E LANÇAMENTO MANUAL - AREIA COMERCIAL</v>
      </c>
      <c r="C1480" s="16" t="s">
        <v>140</v>
      </c>
      <c r="D1480" s="105">
        <v>454.84</v>
      </c>
      <c r="J1480" s="59" t="s">
        <v>25116</v>
      </c>
    </row>
    <row r="1481" spans="1:10" ht="54">
      <c r="A1481" s="16" t="s">
        <v>25117</v>
      </c>
      <c r="B1481" s="59" t="str">
        <f t="shared" si="23"/>
        <v>ARGAMASSA DE CIMENTO E AREIA 1:3 COM 8% DE MICROSSÍLICA - CONFECÇÃO EM BETONEIRA E LANÇAMENTO MANUAL - AREIA EXTRAÍDA</v>
      </c>
      <c r="C1481" s="16" t="s">
        <v>140</v>
      </c>
      <c r="D1481" s="105">
        <v>353.4</v>
      </c>
      <c r="J1481" s="59" t="s">
        <v>25118</v>
      </c>
    </row>
    <row r="1482" spans="1:10" ht="40.5">
      <c r="A1482" s="16" t="s">
        <v>25119</v>
      </c>
      <c r="B1482" s="59" t="str">
        <f t="shared" si="23"/>
        <v>ARGAMASSA DE CIMENTO E AREIA 1:4 - CONFECÇÃO EM BETONEIRA E LANÇAMENTO MANUAL - AREIA COMERCIAL</v>
      </c>
      <c r="C1482" s="16" t="s">
        <v>140</v>
      </c>
      <c r="D1482" s="105">
        <v>354.85</v>
      </c>
      <c r="J1482" s="59" t="s">
        <v>25120</v>
      </c>
    </row>
    <row r="1483" spans="1:10" ht="40.5">
      <c r="A1483" s="16" t="s">
        <v>25121</v>
      </c>
      <c r="B1483" s="59" t="str">
        <f t="shared" si="23"/>
        <v>ARGAMASSA DE CIMENTO E AREIA 1:4 - CONFECÇÃO EM BETONEIRA E LANÇAMENTO MANUAL - AREIA EXTRAÍDA</v>
      </c>
      <c r="C1483" s="16" t="s">
        <v>140</v>
      </c>
      <c r="D1483" s="105">
        <v>246.92</v>
      </c>
      <c r="J1483" s="59" t="s">
        <v>25122</v>
      </c>
    </row>
    <row r="1484" spans="1:10" ht="54">
      <c r="A1484" s="16" t="s">
        <v>25123</v>
      </c>
      <c r="B1484" s="59" t="str">
        <f t="shared" si="23"/>
        <v>ARGAMASSA DE CIMENTO E AREIA COM ADITIVO AGLUTINANTE 1:8 - CONFECÇÃO EM BETONEIRA E LANÇAMENTO MANUAL - AREIA COMERCIAL</v>
      </c>
      <c r="C1484" s="16" t="s">
        <v>140</v>
      </c>
      <c r="D1484" s="105">
        <v>291.41000000000003</v>
      </c>
      <c r="J1484" s="59" t="s">
        <v>25124</v>
      </c>
    </row>
    <row r="1485" spans="1:10" ht="54">
      <c r="A1485" s="16" t="s">
        <v>25125</v>
      </c>
      <c r="B1485" s="59" t="str">
        <f t="shared" si="23"/>
        <v>ARGAMASSA DE CIMENTO E AREIA COM ADITIVO AGLUTINANTE 1:8 - CONFECÇÃO EM BETONEIRA E LANÇAMENTO MANUAL - AREIA EXTRAÍDA</v>
      </c>
      <c r="C1485" s="16" t="s">
        <v>140</v>
      </c>
      <c r="D1485" s="105">
        <v>167.05</v>
      </c>
      <c r="J1485" s="59" t="s">
        <v>25126</v>
      </c>
    </row>
    <row r="1486" spans="1:10" ht="54">
      <c r="A1486" s="16" t="s">
        <v>25127</v>
      </c>
      <c r="B1486" s="59" t="str">
        <f t="shared" si="23"/>
        <v>ARGAMASSA DE CIMENTO E AREIA COM SILICATO DE ALUMÍNIO 1:3 - CONFECÇÃO EM BETONEIRA E LANÇAMENTO MANUAL - AREIA COMERCIAL</v>
      </c>
      <c r="C1486" s="16" t="s">
        <v>140</v>
      </c>
      <c r="D1486" s="105">
        <v>402.15</v>
      </c>
      <c r="J1486" s="59" t="s">
        <v>25128</v>
      </c>
    </row>
    <row r="1487" spans="1:10" ht="54">
      <c r="A1487" s="16" t="s">
        <v>25129</v>
      </c>
      <c r="B1487" s="59" t="str">
        <f t="shared" si="23"/>
        <v>ARGAMASSA DE CIMENTO E AREIA COM SILICATO DE ALUMÍNIO 1:3 - CONFECÇÃO EM BETONEIRA E LANÇAMENTO MANUAL - AREIA EXTRAÍDA</v>
      </c>
      <c r="C1487" s="16" t="s">
        <v>140</v>
      </c>
      <c r="D1487" s="105">
        <v>303.75</v>
      </c>
      <c r="J1487" s="59" t="s">
        <v>25130</v>
      </c>
    </row>
    <row r="1488" spans="1:10" ht="54">
      <c r="A1488" s="16" t="s">
        <v>25131</v>
      </c>
      <c r="B1488" s="59" t="str">
        <f t="shared" si="23"/>
        <v>ARGAMASSA DE CIMENTO, CAL HIDRATADA E AREIA 1:0,5:3,5 - CONFECÇÃO EM BETONEIRA E LANÇAMENTO MANUAL - AREIA COMERCIAL</v>
      </c>
      <c r="C1488" s="16" t="s">
        <v>140</v>
      </c>
      <c r="D1488" s="105">
        <v>344.19</v>
      </c>
      <c r="J1488" s="59" t="s">
        <v>25132</v>
      </c>
    </row>
    <row r="1489" spans="1:10" ht="54">
      <c r="A1489" s="16" t="s">
        <v>25133</v>
      </c>
      <c r="B1489" s="59" t="str">
        <f t="shared" si="23"/>
        <v>ARGAMASSA DE CIMENTO, CAL HIDRATADA E AREIA 1:0,5:3,5 - CONFECÇÃO EM BETONEIRA E LANÇAMENTO MANUAL - AREIA EXTRAÍDA</v>
      </c>
      <c r="C1489" s="16" t="s">
        <v>140</v>
      </c>
      <c r="D1489" s="105">
        <v>263.77999999999997</v>
      </c>
      <c r="J1489" s="59" t="s">
        <v>25134</v>
      </c>
    </row>
    <row r="1490" spans="1:10" ht="54">
      <c r="A1490" s="16" t="s">
        <v>25135</v>
      </c>
      <c r="B1490" s="59" t="str">
        <f t="shared" si="23"/>
        <v>ARGAMASSA DE CIMENTO, CAL HIDRATADA E AREIA 1:0,5:8 - CONFECÇÃO EM BETONEIRA E LANÇAMENTO MANUAL - AREIA COMERCIAL</v>
      </c>
      <c r="C1490" s="16" t="s">
        <v>140</v>
      </c>
      <c r="D1490" s="105">
        <v>265.18</v>
      </c>
      <c r="J1490" s="59" t="s">
        <v>25136</v>
      </c>
    </row>
    <row r="1491" spans="1:10" ht="54">
      <c r="A1491" s="16" t="s">
        <v>25137</v>
      </c>
      <c r="B1491" s="59" t="str">
        <f t="shared" si="23"/>
        <v>ARGAMASSA DE CIMENTO, CAL HIDRATADA E AREIA 1:0,5:8 - CONFECÇÃO EM BETONEIRA E LANÇAMENTO MANUAL - AREIA EXTRAÍDA</v>
      </c>
      <c r="C1491" s="16" t="s">
        <v>140</v>
      </c>
      <c r="D1491" s="105">
        <v>163.35</v>
      </c>
      <c r="J1491" s="59" t="s">
        <v>25138</v>
      </c>
    </row>
    <row r="1492" spans="1:10" ht="54">
      <c r="A1492" s="16" t="s">
        <v>25139</v>
      </c>
      <c r="B1492" s="59" t="str">
        <f t="shared" si="23"/>
        <v>ARGAMASSA DE CIMENTO, CAL HIDRATADA E AREIA 1:1:6 - CONFECÇÃO EM BETONEIRA E LANÇAMENTO MANUAL - AREIA COMERCIAL</v>
      </c>
      <c r="C1492" s="16" t="s">
        <v>140</v>
      </c>
      <c r="D1492" s="105">
        <v>298.14999999999998</v>
      </c>
      <c r="J1492" s="59" t="s">
        <v>25140</v>
      </c>
    </row>
    <row r="1493" spans="1:10" ht="54">
      <c r="A1493" s="16" t="s">
        <v>25141</v>
      </c>
      <c r="B1493" s="59" t="str">
        <f t="shared" si="23"/>
        <v>ARGAMASSA DE CIMENTO, CAL HIDRATADA E AREIA 1:1:6 - CONFECÇÃO EM BETONEIRA E LANÇAMENTO MANUAL - AREIA EXTRAÍDA</v>
      </c>
      <c r="C1493" s="16" t="s">
        <v>140</v>
      </c>
      <c r="D1493" s="105">
        <v>205.78</v>
      </c>
      <c r="J1493" s="59" t="s">
        <v>25142</v>
      </c>
    </row>
    <row r="1494" spans="1:10" ht="54">
      <c r="A1494" s="16" t="s">
        <v>25143</v>
      </c>
      <c r="B1494" s="59" t="str">
        <f t="shared" si="23"/>
        <v>ARGAMASSA DE CIMENTO, CAL HIDRATADA E AREIA 1:2:10 - CONFECÇÃO EM BETONEIRA E LANÇAMENTO MANUAL - AREIA COMERCIAL</v>
      </c>
      <c r="C1494" s="16" t="s">
        <v>140</v>
      </c>
      <c r="D1494" s="105">
        <v>272.06</v>
      </c>
      <c r="J1494" s="59" t="s">
        <v>25144</v>
      </c>
    </row>
    <row r="1495" spans="1:10" ht="54">
      <c r="A1495" s="16" t="s">
        <v>25145</v>
      </c>
      <c r="B1495" s="59" t="str">
        <f t="shared" si="23"/>
        <v>ARGAMASSA DE CIMENTO, CAL HIDRATADA E AREIA 1:2:10 - CONFECÇÃO EM BETONEIRA E LANÇAMENTO MANUAL - AREIA EXTRAÍDA</v>
      </c>
      <c r="C1495" s="16" t="s">
        <v>140</v>
      </c>
      <c r="D1495" s="105">
        <v>173.03</v>
      </c>
      <c r="J1495" s="59" t="s">
        <v>25146</v>
      </c>
    </row>
    <row r="1496" spans="1:10" ht="54">
      <c r="A1496" s="16" t="s">
        <v>25147</v>
      </c>
      <c r="B1496" s="59" t="str">
        <f t="shared" si="23"/>
        <v>ARGAMASSA DE CIMENTO, CAL HIDRATADA E AREIA 1:2:6 - CONFECÇÃO EM BETONEIRA E LANÇAMENTO MANUAL - AREIA COMERCIAL</v>
      </c>
      <c r="C1496" s="16" t="s">
        <v>140</v>
      </c>
      <c r="D1496" s="105">
        <v>317.41000000000003</v>
      </c>
      <c r="J1496" s="59" t="s">
        <v>25148</v>
      </c>
    </row>
    <row r="1497" spans="1:10" ht="54">
      <c r="A1497" s="16" t="s">
        <v>25149</v>
      </c>
      <c r="B1497" s="59" t="str">
        <f t="shared" si="23"/>
        <v>ARGAMASSA DE CIMENTO, CAL HIDRATADA E AREIA 1:2:6 - CONFECÇÃO EM BETONEIRA E LANÇAMENTO MANUAL - AREIA EXTRAÍDA</v>
      </c>
      <c r="C1497" s="16" t="s">
        <v>140</v>
      </c>
      <c r="D1497" s="105">
        <v>231.16</v>
      </c>
      <c r="J1497" s="59" t="s">
        <v>25150</v>
      </c>
    </row>
    <row r="1498" spans="1:10" ht="54">
      <c r="A1498" s="16" t="s">
        <v>25151</v>
      </c>
      <c r="B1498" s="59" t="str">
        <f t="shared" si="23"/>
        <v>ARGAMASSA DE CIMENTO, CAL HIDRATADA E AREIA 1:2:7 - CONFECÇÃO EM BETONEIRA E LANÇAMENTO MANUAL - AREIA COMERCIAL</v>
      </c>
      <c r="C1498" s="16" t="s">
        <v>140</v>
      </c>
      <c r="D1498" s="105">
        <v>302.14</v>
      </c>
      <c r="J1498" s="59" t="s">
        <v>25152</v>
      </c>
    </row>
    <row r="1499" spans="1:10" ht="54">
      <c r="A1499" s="16" t="s">
        <v>25153</v>
      </c>
      <c r="B1499" s="59" t="str">
        <f t="shared" si="23"/>
        <v>ARGAMASSA DE CIMENTO, CAL HIDRATADA E AREIA 1:2:7 - CONFECÇÃO EM BETONEIRA E LANÇAMENTO MANUAL - AREIA EXTRAÍDA</v>
      </c>
      <c r="C1499" s="16" t="s">
        <v>140</v>
      </c>
      <c r="D1499" s="105">
        <v>211.59</v>
      </c>
      <c r="J1499" s="59" t="s">
        <v>25154</v>
      </c>
    </row>
    <row r="1500" spans="1:10" ht="54">
      <c r="A1500" s="16" t="s">
        <v>25155</v>
      </c>
      <c r="B1500" s="59" t="str">
        <f t="shared" si="23"/>
        <v>ARGAMASSA DE CIMENTO, CAL HIDRATADA E AREIA 1:2:8 - CONFECÇÃO EM BETONEIRA E LANÇAMENTO MANUAL - AREIA COMERCIAL</v>
      </c>
      <c r="C1500" s="16" t="s">
        <v>140</v>
      </c>
      <c r="D1500" s="105">
        <v>289.95999999999998</v>
      </c>
      <c r="J1500" s="59" t="s">
        <v>25156</v>
      </c>
    </row>
    <row r="1501" spans="1:10" ht="54">
      <c r="A1501" s="16" t="s">
        <v>25157</v>
      </c>
      <c r="B1501" s="59" t="str">
        <f t="shared" si="23"/>
        <v>ARGAMASSA DE CIMENTO, CAL HIDRATADA E AREIA 1:2:8 - CONFECÇÃO EM BETONEIRA E LANÇAMENTO MANUAL - AREIA EXTRAÍDA</v>
      </c>
      <c r="C1501" s="16" t="s">
        <v>140</v>
      </c>
      <c r="D1501" s="105">
        <v>195.99</v>
      </c>
      <c r="J1501" s="59" t="s">
        <v>25158</v>
      </c>
    </row>
    <row r="1502" spans="1:10" ht="54">
      <c r="A1502" s="16" t="s">
        <v>25159</v>
      </c>
      <c r="B1502" s="59" t="str">
        <f t="shared" si="23"/>
        <v>ARGAMASSA DE CIMENTO, CAL HIDRATADA E AREIA 1:2:9 - CONFECÇÃO EM BETONEIRA E LANÇAMENTO MANUAL - AREIA COMERCIAL</v>
      </c>
      <c r="C1502" s="16" t="s">
        <v>140</v>
      </c>
      <c r="D1502" s="105">
        <v>280.11</v>
      </c>
      <c r="J1502" s="59" t="s">
        <v>25160</v>
      </c>
    </row>
    <row r="1503" spans="1:10" ht="54">
      <c r="A1503" s="16" t="s">
        <v>25161</v>
      </c>
      <c r="B1503" s="59" t="str">
        <f t="shared" si="23"/>
        <v>ARGAMASSA DE CIMENTO, CAL HIDRATADA E AREIA 1:2:9 - CONFECÇÃO EM BETONEIRA E LANÇAMENTO MANUAL - AREIA EXTRAÍDA</v>
      </c>
      <c r="C1503" s="16" t="s">
        <v>140</v>
      </c>
      <c r="D1503" s="105">
        <v>183.38</v>
      </c>
      <c r="J1503" s="59" t="s">
        <v>25162</v>
      </c>
    </row>
    <row r="1504" spans="1:10" ht="40.5">
      <c r="A1504" s="16" t="s">
        <v>25163</v>
      </c>
      <c r="B1504" s="59" t="str">
        <f t="shared" si="23"/>
        <v>ARGAMASSA PARA REPAROS E GRAUTEAMENTO - CONFECÇÃO EM MISTURADOR E LANÇAMENTO MANUAL</v>
      </c>
      <c r="C1504" s="16" t="s">
        <v>140</v>
      </c>
      <c r="D1504" s="105">
        <v>2446.52</v>
      </c>
      <c r="J1504" s="59" t="s">
        <v>25164</v>
      </c>
    </row>
    <row r="1505" spans="1:10" ht="67.5">
      <c r="A1505" s="16" t="s">
        <v>25165</v>
      </c>
      <c r="B1505" s="59" t="str">
        <f t="shared" si="23"/>
        <v>ARGAMASSA POLIMÉRICA DE ALTO DESEMPENHO PROJETADA PARA REPAROS SUPERFICIAIS E REFORÇOS ESTRUTURAIS - CONFECÇÃO EM MISTURADOR E LANÇAMENTO PROJETADO</v>
      </c>
      <c r="C1505" s="16" t="s">
        <v>140</v>
      </c>
      <c r="D1505" s="105">
        <v>10922.01</v>
      </c>
      <c r="J1505" s="59" t="s">
        <v>25166</v>
      </c>
    </row>
    <row r="1506" spans="1:10">
      <c r="A1506" s="16" t="s">
        <v>25167</v>
      </c>
      <c r="B1506" s="59" t="str">
        <f t="shared" si="23"/>
        <v>CONCRETO</v>
      </c>
      <c r="C1506" s="16" t="s">
        <v>140</v>
      </c>
      <c r="D1506" s="105">
        <v>0</v>
      </c>
      <c r="J1506" s="59" t="s">
        <v>25168</v>
      </c>
    </row>
    <row r="1507" spans="1:10" ht="54">
      <c r="A1507" s="16" t="s">
        <v>25169</v>
      </c>
      <c r="B1507" s="59" t="str">
        <f t="shared" si="23"/>
        <v>CONCRETO AUTOADENSÁVEL COM SILICATO DE ALUMÍNIO FCK = 20 MPA - CONFECÇÃO EM BETONEIRA E LANÇAMENTO MANUAL - AREIA E BRITA COMERCIAIS</v>
      </c>
      <c r="C1507" s="16" t="s">
        <v>140</v>
      </c>
      <c r="D1507" s="105">
        <v>435.34</v>
      </c>
      <c r="J1507" s="59" t="s">
        <v>25170</v>
      </c>
    </row>
    <row r="1508" spans="1:10" ht="54">
      <c r="A1508" s="16" t="s">
        <v>25171</v>
      </c>
      <c r="B1508" s="59" t="str">
        <f t="shared" si="23"/>
        <v>CONCRETO AUTOADENSÁVEL COM SILICATO DE ALUMÍNIO FCK = 20 MPA - CONFECÇÃO EM BETONEIRA E LANÇAMENTO MANUAL - AREIA EXTRAÍDA E BRITA PRODUZIDA</v>
      </c>
      <c r="C1508" s="16" t="s">
        <v>140</v>
      </c>
      <c r="D1508" s="105">
        <v>337.61</v>
      </c>
      <c r="J1508" s="59" t="s">
        <v>25172</v>
      </c>
    </row>
    <row r="1509" spans="1:10" ht="54">
      <c r="A1509" s="16" t="s">
        <v>25173</v>
      </c>
      <c r="B1509" s="59" t="str">
        <f t="shared" si="23"/>
        <v>CONCRETO AUTOADENSÁVEL COM SILICATO DE ALUMÍNIO FCK = 20 MPA - CONFECÇÃO EM CENTRAL DOSADORA DE 30 M³/H - AREIA E BRITA COMERCIAIS</v>
      </c>
      <c r="C1509" s="16" t="s">
        <v>140</v>
      </c>
      <c r="D1509" s="105">
        <v>368.48</v>
      </c>
      <c r="J1509" s="59" t="s">
        <v>25174</v>
      </c>
    </row>
    <row r="1510" spans="1:10" ht="54">
      <c r="A1510" s="16" t="s">
        <v>25175</v>
      </c>
      <c r="B1510" s="59" t="str">
        <f t="shared" si="23"/>
        <v>CONCRETO AUTOADENSÁVEL COM SILICATO DE ALUMÍNIO FCK = 25 MPA - CONFECÇÃO EM CENTRAL DOSADORA DE 30 M³/H - AREIA E BRITA COMERCIAIS</v>
      </c>
      <c r="C1510" s="16" t="s">
        <v>140</v>
      </c>
      <c r="D1510" s="105">
        <v>392.39</v>
      </c>
      <c r="J1510" s="59" t="s">
        <v>25176</v>
      </c>
    </row>
    <row r="1511" spans="1:10" ht="54">
      <c r="A1511" s="16" t="s">
        <v>25177</v>
      </c>
      <c r="B1511" s="59" t="str">
        <f t="shared" si="23"/>
        <v>CONCRETO AUTOADENSÁVEL COM SILICATO DE ALUMÍNIO FCK = 30 MPA - CONFECÇÃO EM CENTRAL DOSADORA DE 30 M³/H - AREIA E BRITA COMERCIAIS</v>
      </c>
      <c r="C1511" s="16" t="s">
        <v>140</v>
      </c>
      <c r="D1511" s="105">
        <v>419.08</v>
      </c>
      <c r="J1511" s="59" t="s">
        <v>25178</v>
      </c>
    </row>
    <row r="1512" spans="1:10" ht="54">
      <c r="A1512" s="16" t="s">
        <v>25179</v>
      </c>
      <c r="B1512" s="59" t="str">
        <f t="shared" si="23"/>
        <v>CONCRETO AUTOADENSÁVEL COM SILICATO DE ALUMÍNIO FCK = 35 MPA - CONFECÇÃO EM CENTRAL DOSADORA DE 30 M³/H - AREIA E BRITA COMERCIAIS</v>
      </c>
      <c r="C1512" s="16" t="s">
        <v>140</v>
      </c>
      <c r="D1512" s="105">
        <v>448.9</v>
      </c>
      <c r="J1512" s="59" t="s">
        <v>25180</v>
      </c>
    </row>
    <row r="1513" spans="1:10" ht="54">
      <c r="A1513" s="16" t="s">
        <v>25181</v>
      </c>
      <c r="B1513" s="59" t="str">
        <f t="shared" si="23"/>
        <v>CONCRETO AUTOADENSÁVEL COM SILICATO DE ALUMÍNIO FCK = 40 MPA - CONFECÇÃO EM CENTRAL DOSADORA DE 30 M³/H - AREIA E BRITA COMERCIAIS</v>
      </c>
      <c r="C1513" s="16" t="s">
        <v>140</v>
      </c>
      <c r="D1513" s="105">
        <v>482.24</v>
      </c>
      <c r="J1513" s="59" t="s">
        <v>25182</v>
      </c>
    </row>
    <row r="1514" spans="1:10" ht="54">
      <c r="A1514" s="16" t="s">
        <v>25183</v>
      </c>
      <c r="B1514" s="59" t="str">
        <f t="shared" si="23"/>
        <v>CONCRETO AUTOADENSÁVEL COM SILICATO DE ALUMÍNIO FCK = 45 MPA - CONFECÇÃO EM CENTRAL DOSADORA DE 30 M³/H - AREIA E BRITA COMERCIAIS</v>
      </c>
      <c r="C1514" s="16" t="s">
        <v>140</v>
      </c>
      <c r="D1514" s="105">
        <v>519.5</v>
      </c>
      <c r="J1514" s="59" t="s">
        <v>25184</v>
      </c>
    </row>
    <row r="1515" spans="1:10" ht="54">
      <c r="A1515" s="16" t="s">
        <v>25185</v>
      </c>
      <c r="B1515" s="59" t="str">
        <f t="shared" si="23"/>
        <v>CONCRETO AUTOADENSÁVEL COM SILICATO DE ALUMÍNIO FCK = 50 MPA - CONFECÇÃO EM CENTRAL DOSADORA DE 30 M³/H - AREIA E BRITA COMERCIAIS</v>
      </c>
      <c r="C1515" s="16" t="s">
        <v>140</v>
      </c>
      <c r="D1515" s="105">
        <v>572.22</v>
      </c>
      <c r="J1515" s="59" t="s">
        <v>25186</v>
      </c>
    </row>
    <row r="1516" spans="1:10" ht="54">
      <c r="A1516" s="16" t="s">
        <v>25187</v>
      </c>
      <c r="B1516" s="59" t="str">
        <f t="shared" si="23"/>
        <v>CONCRETO CICLÓPICO FCK = 20 MPA - CONFECÇÃO EM BETONEIRA E LANÇAMENTO MANUAL - AREIA EXTRAÍDA, BRITA E PEDRA DE MÃO PRODUZIDAS</v>
      </c>
      <c r="C1516" s="16" t="s">
        <v>140</v>
      </c>
      <c r="D1516" s="105">
        <v>196.82</v>
      </c>
      <c r="J1516" s="59" t="s">
        <v>25188</v>
      </c>
    </row>
    <row r="1517" spans="1:10" ht="54">
      <c r="A1517" s="16" t="s">
        <v>25189</v>
      </c>
      <c r="B1517" s="59" t="str">
        <f t="shared" si="23"/>
        <v>CONCRETO CICLÓPICO FCK = 20 MPA - CONFECÇÃO EM BETONEIRA E LANÇAMENTO MANUAL - AREIA, BRITA E PEDRA DE MÃO COMERCIAIS</v>
      </c>
      <c r="C1517" s="16" t="s">
        <v>140</v>
      </c>
      <c r="D1517" s="105">
        <v>291.2</v>
      </c>
      <c r="J1517" s="59" t="s">
        <v>25190</v>
      </c>
    </row>
    <row r="1518" spans="1:10" ht="54">
      <c r="A1518" s="16" t="s">
        <v>25191</v>
      </c>
      <c r="B1518" s="59" t="str">
        <f t="shared" si="23"/>
        <v>CONCRETO COM 10% DE MICROSSÍLICA FCK = 45 MPA - CONFECÇÃO EM CENTRAL DOSADORA DE 30 M³/H - AREIA E BRITA COMERCIAIS</v>
      </c>
      <c r="C1518" s="16" t="s">
        <v>140</v>
      </c>
      <c r="D1518" s="105">
        <v>408.15</v>
      </c>
      <c r="J1518" s="59" t="s">
        <v>25192</v>
      </c>
    </row>
    <row r="1519" spans="1:10" ht="54">
      <c r="A1519" s="16" t="s">
        <v>25193</v>
      </c>
      <c r="B1519" s="59" t="str">
        <f t="shared" si="23"/>
        <v>CONCRETO COM 10% DE MICROSSÍLICA FCK = 50 MPA - CONFECÇÃO EM CENTRAL DOSADORA DE 30 M³/H - AREIA E BRITA COMERCIAIS</v>
      </c>
      <c r="C1519" s="16" t="s">
        <v>140</v>
      </c>
      <c r="D1519" s="105">
        <v>436.55</v>
      </c>
      <c r="J1519" s="59" t="s">
        <v>25194</v>
      </c>
    </row>
    <row r="1520" spans="1:10" ht="54">
      <c r="A1520" s="16" t="s">
        <v>25195</v>
      </c>
      <c r="B1520" s="59" t="str">
        <f t="shared" si="23"/>
        <v>CONCRETO COM 8% DE MICROSSÍLICA FCK = 25 MPA - CONFECÇÃO EM CENTRAL DOSADORA DE 30 M³/H - AREIA E BRITA COMERCIAIS</v>
      </c>
      <c r="C1520" s="16" t="s">
        <v>140</v>
      </c>
      <c r="D1520" s="105">
        <v>327.64999999999998</v>
      </c>
      <c r="J1520" s="59" t="s">
        <v>25196</v>
      </c>
    </row>
    <row r="1521" spans="1:10" ht="54">
      <c r="A1521" s="16" t="s">
        <v>25197</v>
      </c>
      <c r="B1521" s="59" t="str">
        <f t="shared" si="23"/>
        <v>CONCRETO COM 8% DE MICROSSÍLICA FCK = 30 MPA - CONFECÇÃO EM CENTRAL DOSADORA DE 30 M³/H - AREIA E BRITA COMERCIAIS</v>
      </c>
      <c r="C1521" s="16" t="s">
        <v>140</v>
      </c>
      <c r="D1521" s="105">
        <v>335.64</v>
      </c>
      <c r="J1521" s="59" t="s">
        <v>25198</v>
      </c>
    </row>
    <row r="1522" spans="1:10" ht="54">
      <c r="A1522" s="16" t="s">
        <v>25199</v>
      </c>
      <c r="B1522" s="59" t="str">
        <f t="shared" si="23"/>
        <v>CONCRETO COM 8% DE MICROSSÍLICA FCK = 35 MPA - CONFECÇÃO EM CENTRAL DOSADORA DE 30 M³/H - AREIA E BRITA COMERCIAIS</v>
      </c>
      <c r="C1522" s="16" t="s">
        <v>140</v>
      </c>
      <c r="D1522" s="105">
        <v>355.51</v>
      </c>
      <c r="J1522" s="59" t="s">
        <v>25200</v>
      </c>
    </row>
    <row r="1523" spans="1:10" ht="54">
      <c r="A1523" s="16" t="s">
        <v>25201</v>
      </c>
      <c r="B1523" s="59" t="str">
        <f t="shared" si="23"/>
        <v>CONCRETO COM 8% DE MICROSSÍLICA FCK = 40 MPA - CONFECÇÃO EM CENTRAL DOSADORA DE 30 M³/H - AREIA E BRITA COMERCIAIS</v>
      </c>
      <c r="C1523" s="16" t="s">
        <v>140</v>
      </c>
      <c r="D1523" s="105">
        <v>377.68</v>
      </c>
      <c r="J1523" s="59" t="s">
        <v>25202</v>
      </c>
    </row>
    <row r="1524" spans="1:10" ht="40.5">
      <c r="A1524" s="16" t="s">
        <v>25203</v>
      </c>
      <c r="B1524" s="59" t="str">
        <f t="shared" si="23"/>
        <v>CONCRETO COM LÁTEX SBR FCK = 25 MPA - CONFECÇÃO EM BETONEIRA E LANÇAMENTO MANUAL - AREIA E BRITA COMERCIAIS</v>
      </c>
      <c r="C1524" s="16" t="s">
        <v>140</v>
      </c>
      <c r="D1524" s="105">
        <v>617.77</v>
      </c>
      <c r="J1524" s="59" t="s">
        <v>25204</v>
      </c>
    </row>
    <row r="1525" spans="1:10" ht="40.5">
      <c r="A1525" s="16" t="s">
        <v>25205</v>
      </c>
      <c r="B1525" s="59" t="str">
        <f t="shared" si="23"/>
        <v>CONCRETO COM LÁTEX SBR FCK = 30 MPA - CONFECÇÃO EM BETONEIRA E LANÇAMENTO MANUAL - AREIA E BRITA COMERCIAIS</v>
      </c>
      <c r="C1525" s="16" t="s">
        <v>140</v>
      </c>
      <c r="D1525" s="105">
        <v>666.09</v>
      </c>
      <c r="J1525" s="59" t="s">
        <v>25206</v>
      </c>
    </row>
    <row r="1526" spans="1:10" ht="40.5">
      <c r="A1526" s="16" t="s">
        <v>25207</v>
      </c>
      <c r="B1526" s="59" t="str">
        <f t="shared" si="23"/>
        <v>CONCRETO FCK = 15 MPA - CONFECÇÃO EM BETONEIRA E LANÇAMENTO MANUAL - AREIA E BRITA COMERCIAIS</v>
      </c>
      <c r="C1526" s="16" t="s">
        <v>140</v>
      </c>
      <c r="D1526" s="105">
        <v>325.26</v>
      </c>
      <c r="J1526" s="59" t="s">
        <v>25208</v>
      </c>
    </row>
    <row r="1527" spans="1:10" ht="40.5">
      <c r="A1527" s="16" t="s">
        <v>25209</v>
      </c>
      <c r="B1527" s="59" t="str">
        <f t="shared" si="23"/>
        <v>CONCRETO FCK = 15 MPA - CONFECÇÃO EM BETONEIRA E LANÇAMENTO MANUAL - AREIA EXTRAÍDA E BRITA PRODUZIDA</v>
      </c>
      <c r="C1527" s="16" t="s">
        <v>140</v>
      </c>
      <c r="D1527" s="105">
        <v>228.11</v>
      </c>
      <c r="J1527" s="59" t="s">
        <v>25210</v>
      </c>
    </row>
    <row r="1528" spans="1:10" ht="40.5">
      <c r="A1528" s="16" t="s">
        <v>25211</v>
      </c>
      <c r="B1528" s="59" t="str">
        <f t="shared" si="23"/>
        <v>CONCRETO FCK = 20 MPA - CONFECÇÃO EM BETONEIRA E LANÇAMENTO MANUAL - AREIA E BRITA COMERCIAIS</v>
      </c>
      <c r="C1528" s="16" t="s">
        <v>140</v>
      </c>
      <c r="D1528" s="105">
        <v>339.2</v>
      </c>
      <c r="J1528" s="59" t="s">
        <v>25212</v>
      </c>
    </row>
    <row r="1529" spans="1:10" ht="40.5">
      <c r="A1529" s="16" t="s">
        <v>25213</v>
      </c>
      <c r="B1529" s="59" t="str">
        <f t="shared" si="23"/>
        <v>CONCRETO FCK = 20 MPA - CONFECÇÃO EM BETONEIRA E LANÇAMENTO MANUAL - AREIA EXTRAÍDA E BRITA PRODUZIDA</v>
      </c>
      <c r="C1529" s="16" t="s">
        <v>140</v>
      </c>
      <c r="D1529" s="105">
        <v>243.7</v>
      </c>
      <c r="J1529" s="59" t="s">
        <v>25214</v>
      </c>
    </row>
    <row r="1530" spans="1:10" ht="40.5">
      <c r="A1530" s="16" t="s">
        <v>25215</v>
      </c>
      <c r="B1530" s="59" t="str">
        <f t="shared" si="23"/>
        <v>CONCRETO FCK = 20 MPA - CONFECÇÃO EM CENTRAL DOSADORA DE 30 M³/H - AREIA E BRITA COMERCIAIS</v>
      </c>
      <c r="C1530" s="16" t="s">
        <v>140</v>
      </c>
      <c r="D1530" s="105">
        <v>286.95</v>
      </c>
      <c r="J1530" s="59" t="s">
        <v>25216</v>
      </c>
    </row>
    <row r="1531" spans="1:10" ht="40.5">
      <c r="A1531" s="16" t="s">
        <v>25217</v>
      </c>
      <c r="B1531" s="59" t="str">
        <f t="shared" si="23"/>
        <v>CONCRETO FCK = 20 MPA - CONFECÇÃO EM CENTRAL DOSADORA DE 30 M³/H - AREIA EXTRAÍDA E BRITA PRODUZIDA</v>
      </c>
      <c r="C1531" s="16" t="s">
        <v>140</v>
      </c>
      <c r="D1531" s="105">
        <v>191.03</v>
      </c>
      <c r="J1531" s="59" t="s">
        <v>25218</v>
      </c>
    </row>
    <row r="1532" spans="1:10" ht="40.5">
      <c r="A1532" s="16" t="s">
        <v>25219</v>
      </c>
      <c r="B1532" s="59" t="str">
        <f t="shared" si="23"/>
        <v>CONCRETO FCK = 20 MPA - CONFECÇÃO EM CENTRAL DOSADORA DE 40 M³/H - AREIA E BRITA COMERCIAIS</v>
      </c>
      <c r="C1532" s="16" t="s">
        <v>140</v>
      </c>
      <c r="D1532" s="105">
        <v>280.51</v>
      </c>
      <c r="J1532" s="59" t="s">
        <v>25220</v>
      </c>
    </row>
    <row r="1533" spans="1:10" ht="40.5">
      <c r="A1533" s="16" t="s">
        <v>25221</v>
      </c>
      <c r="B1533" s="59" t="str">
        <f t="shared" si="23"/>
        <v>CONCRETO FCK = 20 MPA - CONFECÇÃO EM CENTRAL DOSADORA DE 40 M³/H - AREIA EXTRAÍDA E BRITA PRODUZIDA</v>
      </c>
      <c r="C1533" s="16" t="s">
        <v>140</v>
      </c>
      <c r="D1533" s="105">
        <v>184.59</v>
      </c>
      <c r="J1533" s="59" t="s">
        <v>25222</v>
      </c>
    </row>
    <row r="1534" spans="1:10" ht="40.5">
      <c r="A1534" s="16" t="s">
        <v>25223</v>
      </c>
      <c r="B1534" s="59" t="str">
        <f t="shared" si="23"/>
        <v>CONCRETO FCK = 25 MPA - CONFECÇÃO EM BETONEIRA E LANÇAMENTO MANUAL - AREIA E BRITA COMERCIAIS</v>
      </c>
      <c r="C1534" s="16" t="s">
        <v>140</v>
      </c>
      <c r="D1534" s="105">
        <v>354.84</v>
      </c>
      <c r="J1534" s="59" t="s">
        <v>25224</v>
      </c>
    </row>
    <row r="1535" spans="1:10" ht="40.5">
      <c r="A1535" s="16" t="s">
        <v>25225</v>
      </c>
      <c r="B1535" s="59" t="str">
        <f t="shared" si="23"/>
        <v>CONCRETO FCK = 25 MPA - CONFECÇÃO EM BETONEIRA E LANÇAMENTO MANUAL - AREIA EXTRAÍDA E BRITA PRODUZIDA</v>
      </c>
      <c r="C1535" s="16" t="s">
        <v>140</v>
      </c>
      <c r="D1535" s="105">
        <v>261.17</v>
      </c>
      <c r="J1535" s="59" t="s">
        <v>25226</v>
      </c>
    </row>
    <row r="1536" spans="1:10" ht="40.5">
      <c r="A1536" s="16" t="s">
        <v>25227</v>
      </c>
      <c r="B1536" s="59" t="str">
        <f t="shared" si="23"/>
        <v>CONCRETO FCK = 25 MPA - CONFECÇÃO EM CENTRAL DOSADORA DE 30 M³/H - AREIA E BRITA COMERCIAIS</v>
      </c>
      <c r="C1536" s="16" t="s">
        <v>140</v>
      </c>
      <c r="D1536" s="105">
        <v>297.35000000000002</v>
      </c>
      <c r="J1536" s="59" t="s">
        <v>25228</v>
      </c>
    </row>
    <row r="1537" spans="1:10" ht="40.5">
      <c r="A1537" s="16" t="s">
        <v>25229</v>
      </c>
      <c r="B1537" s="59" t="str">
        <f t="shared" si="23"/>
        <v>CONCRETO FCK = 25 MPA - CONFECÇÃO EM CENTRAL DOSADORA DE 30 M³/H - AREIA EXTRAÍDA E BRITA PRODUZIDA</v>
      </c>
      <c r="C1537" s="16" t="s">
        <v>140</v>
      </c>
      <c r="D1537" s="105">
        <v>202.7</v>
      </c>
      <c r="J1537" s="59" t="s">
        <v>25230</v>
      </c>
    </row>
    <row r="1538" spans="1:10" ht="40.5">
      <c r="A1538" s="16" t="s">
        <v>25231</v>
      </c>
      <c r="B1538" s="59" t="str">
        <f t="shared" si="23"/>
        <v>CONCRETO FCK = 25 MPA - CONFECÇÃO EM CENTRAL DOSADORA DE 40 M³/H - AREIA E BRITA COMERCIAIS</v>
      </c>
      <c r="C1538" s="16" t="s">
        <v>140</v>
      </c>
      <c r="D1538" s="105">
        <v>290.38</v>
      </c>
      <c r="J1538" s="59" t="s">
        <v>25232</v>
      </c>
    </row>
    <row r="1539" spans="1:10" ht="40.5">
      <c r="A1539" s="16" t="s">
        <v>25233</v>
      </c>
      <c r="B1539" s="59" t="str">
        <f t="shared" ref="B1539:B1602" si="24">UPPER(J1539)</f>
        <v>CONCRETO FCK = 25 MPA - CONFECÇÃO EM CENTRAL DOSADORA DE 40 M³/H - AREIA EXTRAÍDA E BRITA PRODUZIDA</v>
      </c>
      <c r="C1539" s="16" t="s">
        <v>140</v>
      </c>
      <c r="D1539" s="105">
        <v>195.73</v>
      </c>
      <c r="J1539" s="59" t="s">
        <v>25234</v>
      </c>
    </row>
    <row r="1540" spans="1:10" ht="54">
      <c r="A1540" s="16" t="s">
        <v>25235</v>
      </c>
      <c r="B1540" s="59" t="str">
        <f t="shared" si="24"/>
        <v>CONCRETO FCK = 25 MPA PARA PRÉ-MOLDADOS (MOURÕES) - CONFECÇÃO EM BETONEIRA E LANÇAMENTO MANUAL - AREIA E BRITA COMERCIAIS</v>
      </c>
      <c r="C1540" s="16" t="s">
        <v>140</v>
      </c>
      <c r="D1540" s="105">
        <v>368.5</v>
      </c>
      <c r="J1540" s="59" t="s">
        <v>25236</v>
      </c>
    </row>
    <row r="1541" spans="1:10" ht="54">
      <c r="A1541" s="16" t="s">
        <v>25237</v>
      </c>
      <c r="B1541" s="59" t="str">
        <f t="shared" si="24"/>
        <v>CONCRETO FCK = 25 MPA PARA PRÉ-MOLDADOS (MOURÕES) - CONFECÇÃO EM BETONEIRA E LANÇAMENTO MANUAL - AREIA EXTRAÍDA E BRITA PRODUZIDA</v>
      </c>
      <c r="C1541" s="16" t="s">
        <v>140</v>
      </c>
      <c r="D1541" s="105">
        <v>279.12</v>
      </c>
      <c r="J1541" s="59" t="s">
        <v>25238</v>
      </c>
    </row>
    <row r="1542" spans="1:10" ht="40.5">
      <c r="A1542" s="16" t="s">
        <v>25239</v>
      </c>
      <c r="B1542" s="59" t="str">
        <f t="shared" si="24"/>
        <v>CONCRETO FCK = 30 MPA - CONFECÇÃO EM BETONEIRA E LANÇAMENTO MANUAL - AREIA E BRITA COMERCIAIS</v>
      </c>
      <c r="C1542" s="16" t="s">
        <v>140</v>
      </c>
      <c r="D1542" s="105">
        <v>372.25</v>
      </c>
      <c r="J1542" s="59" t="s">
        <v>25240</v>
      </c>
    </row>
    <row r="1543" spans="1:10" ht="40.5">
      <c r="A1543" s="16" t="s">
        <v>25241</v>
      </c>
      <c r="B1543" s="59" t="str">
        <f t="shared" si="24"/>
        <v>CONCRETO FCK = 30 MPA - CONFECÇÃO EM BETONEIRA E LANÇAMENTO MANUAL - AREIA EXTRAÍDA E BRITA PRODUZIDA</v>
      </c>
      <c r="C1543" s="16" t="s">
        <v>140</v>
      </c>
      <c r="D1543" s="105">
        <v>280.64</v>
      </c>
      <c r="J1543" s="59" t="s">
        <v>25242</v>
      </c>
    </row>
    <row r="1544" spans="1:10" ht="40.5">
      <c r="A1544" s="16" t="s">
        <v>25243</v>
      </c>
      <c r="B1544" s="59" t="str">
        <f t="shared" si="24"/>
        <v>CONCRETO FCK = 30 MPA - CONFECÇÃO EM CENTRAL DOSADORA DE 30 M³/H - AREIA E BRITA COMERCIAIS</v>
      </c>
      <c r="C1544" s="16" t="s">
        <v>140</v>
      </c>
      <c r="D1544" s="105">
        <v>310.93</v>
      </c>
      <c r="J1544" s="59" t="s">
        <v>25244</v>
      </c>
    </row>
    <row r="1545" spans="1:10" ht="40.5">
      <c r="A1545" s="16" t="s">
        <v>25245</v>
      </c>
      <c r="B1545" s="59" t="str">
        <f t="shared" si="24"/>
        <v>CONCRETO FCK = 30 MPA - CONFECÇÃO EM CENTRAL DOSADORA DE 30 M³/H - AREIA EXTRAÍDA E BRITA PRODUZIDA</v>
      </c>
      <c r="C1545" s="16" t="s">
        <v>140</v>
      </c>
      <c r="D1545" s="105">
        <v>217.94</v>
      </c>
      <c r="J1545" s="59" t="s">
        <v>25246</v>
      </c>
    </row>
    <row r="1546" spans="1:10" ht="40.5">
      <c r="A1546" s="16" t="s">
        <v>25247</v>
      </c>
      <c r="B1546" s="59" t="str">
        <f t="shared" si="24"/>
        <v>CONCRETO FCK = 30 MPA - CONFECÇÃO EM CENTRAL DOSADORA DE 40 M³/H - AREIA E BRITA COMERCIAIS</v>
      </c>
      <c r="C1546" s="16" t="s">
        <v>140</v>
      </c>
      <c r="D1546" s="105">
        <v>303.31</v>
      </c>
      <c r="J1546" s="59" t="s">
        <v>25248</v>
      </c>
    </row>
    <row r="1547" spans="1:10" ht="40.5">
      <c r="A1547" s="16" t="s">
        <v>25249</v>
      </c>
      <c r="B1547" s="59" t="str">
        <f t="shared" si="24"/>
        <v>CONCRETO FCK = 30 MPA - CONFECÇÃO EM CENTRAL DOSADORA DE 40 M³/H - AREIA EXTRAÍDA E BRITA PRODUZIDA</v>
      </c>
      <c r="C1547" s="16" t="s">
        <v>140</v>
      </c>
      <c r="D1547" s="105">
        <v>210.32</v>
      </c>
      <c r="J1547" s="59" t="s">
        <v>25250</v>
      </c>
    </row>
    <row r="1548" spans="1:10" ht="40.5">
      <c r="A1548" s="16" t="s">
        <v>25251</v>
      </c>
      <c r="B1548" s="59" t="str">
        <f t="shared" si="24"/>
        <v>CONCRETO FCK = 35 MPA - CONFECÇÃO EM BETONEIRA E LANÇAMENTO MANUAL - AREIA E BRITA COMERCIAIS</v>
      </c>
      <c r="C1548" s="16" t="s">
        <v>140</v>
      </c>
      <c r="D1548" s="105">
        <v>391.76</v>
      </c>
      <c r="J1548" s="59" t="s">
        <v>25252</v>
      </c>
    </row>
    <row r="1549" spans="1:10" ht="40.5">
      <c r="A1549" s="16" t="s">
        <v>25253</v>
      </c>
      <c r="B1549" s="59" t="str">
        <f t="shared" si="24"/>
        <v>CONCRETO FCK = 35 MPA - CONFECÇÃO EM BETONEIRA E LANÇAMENTO MANUAL - AREIA EXTRAÍDA E BRITA PRODUZIDA</v>
      </c>
      <c r="C1549" s="16" t="s">
        <v>140</v>
      </c>
      <c r="D1549" s="105">
        <v>302.44</v>
      </c>
      <c r="J1549" s="59" t="s">
        <v>25254</v>
      </c>
    </row>
    <row r="1550" spans="1:10" ht="40.5">
      <c r="A1550" s="16" t="s">
        <v>25255</v>
      </c>
      <c r="B1550" s="59" t="str">
        <f t="shared" si="24"/>
        <v>CONCRETO FCK = 40 MPA - CONFECÇÃO EM BETONEIRA E LANÇAMENTO MANUAL - AREIA E BRITA COMERCIAIS</v>
      </c>
      <c r="C1550" s="16" t="s">
        <v>140</v>
      </c>
      <c r="D1550" s="105">
        <v>413.47</v>
      </c>
      <c r="J1550" s="59" t="s">
        <v>25256</v>
      </c>
    </row>
    <row r="1551" spans="1:10" ht="40.5">
      <c r="A1551" s="16" t="s">
        <v>25257</v>
      </c>
      <c r="B1551" s="59" t="str">
        <f t="shared" si="24"/>
        <v>CONCRETO FCK = 40 MPA - CONFECÇÃO EM BETONEIRA E LANÇAMENTO MANUAL - AREIA EXTRAÍDA E BRITA PRODUZIDA</v>
      </c>
      <c r="C1551" s="16" t="s">
        <v>140</v>
      </c>
      <c r="D1551" s="105">
        <v>326.72000000000003</v>
      </c>
      <c r="J1551" s="59" t="s">
        <v>25258</v>
      </c>
    </row>
    <row r="1552" spans="1:10" ht="40.5">
      <c r="A1552" s="16" t="s">
        <v>25259</v>
      </c>
      <c r="B1552" s="59" t="str">
        <f t="shared" si="24"/>
        <v>CONCRETO FCTM,K = 4,5 MPA - CONFECÇÃO EM CENTRAL DOSADORA DE 30 M³/H - AREIA E BRITA COMERCIAIS</v>
      </c>
      <c r="C1552" s="16" t="s">
        <v>140</v>
      </c>
      <c r="D1552" s="105">
        <v>336.75</v>
      </c>
      <c r="J1552" s="59" t="s">
        <v>25260</v>
      </c>
    </row>
    <row r="1553" spans="1:10" ht="54">
      <c r="A1553" s="16" t="s">
        <v>25261</v>
      </c>
      <c r="B1553" s="59" t="str">
        <f t="shared" si="24"/>
        <v>CONCRETO FCTM,K = 4,5 MPA - CONFECÇÃO EM CENTRAL DOSADORA DE 30 M³/H - AREIA EXTRAÍDA E BRITA PRODUZIDA</v>
      </c>
      <c r="C1553" s="16" t="s">
        <v>140</v>
      </c>
      <c r="D1553" s="105">
        <v>244.71</v>
      </c>
      <c r="J1553" s="59" t="s">
        <v>25262</v>
      </c>
    </row>
    <row r="1554" spans="1:10" ht="40.5">
      <c r="A1554" s="16" t="s">
        <v>25263</v>
      </c>
      <c r="B1554" s="59" t="str">
        <f t="shared" si="24"/>
        <v>CONCRETO MAGRO - CONFECÇÃO EM BETONEIRA E LANÇAMENTO MANUAL - AREIA E BRITA COMERCIAIS</v>
      </c>
      <c r="C1554" s="16" t="s">
        <v>140</v>
      </c>
      <c r="D1554" s="105">
        <v>326.64999999999998</v>
      </c>
      <c r="J1554" s="59" t="s">
        <v>25264</v>
      </c>
    </row>
    <row r="1555" spans="1:10" ht="40.5">
      <c r="A1555" s="16" t="s">
        <v>25265</v>
      </c>
      <c r="B1555" s="59" t="str">
        <f t="shared" si="24"/>
        <v>CONCRETO MAGRO - CONFECÇÃO EM BETONEIRA E LANÇAMENTO MANUAL - AREIA EXTRAÍDA E BRITA PRODUZIDA</v>
      </c>
      <c r="C1555" s="16" t="s">
        <v>140</v>
      </c>
      <c r="D1555" s="105">
        <v>235.67</v>
      </c>
      <c r="J1555" s="59" t="s">
        <v>25266</v>
      </c>
    </row>
    <row r="1556" spans="1:10" ht="54">
      <c r="A1556" s="16" t="s">
        <v>25267</v>
      </c>
      <c r="B1556" s="59" t="str">
        <f t="shared" si="24"/>
        <v>CONCRETO PARA BOMBEAMENTO FCK = 25 MPA - CONFECÇÃO EM CENTRAL DOSADORA DE 30 M³/H - AREIA E BRITA COMERCIAIS</v>
      </c>
      <c r="C1556" s="16" t="s">
        <v>140</v>
      </c>
      <c r="D1556" s="105">
        <v>318.12</v>
      </c>
      <c r="J1556" s="59" t="s">
        <v>25268</v>
      </c>
    </row>
    <row r="1557" spans="1:10" ht="54">
      <c r="A1557" s="16" t="s">
        <v>25269</v>
      </c>
      <c r="B1557" s="59" t="str">
        <f t="shared" si="24"/>
        <v>CONCRETO PARA BOMBEAMENTO FCK = 25 MPA - CONFECÇÃO EM CENTRAL DOSADORA DE 30 M³/H - AREIA EXTRAÍDA E BRITA PRODUZIDA</v>
      </c>
      <c r="C1557" s="16" t="s">
        <v>140</v>
      </c>
      <c r="D1557" s="105">
        <v>227.59</v>
      </c>
      <c r="J1557" s="59" t="s">
        <v>25270</v>
      </c>
    </row>
    <row r="1558" spans="1:10" ht="54">
      <c r="A1558" s="16" t="s">
        <v>25271</v>
      </c>
      <c r="B1558" s="59" t="str">
        <f t="shared" si="24"/>
        <v>CONCRETO PARA BOMBEAMENTO FCK = 25 MPA - CONFECÇÃO EM CENTRAL DOSADORA DE 40 M³/H - AREIA E BRITA COMERCIAIS</v>
      </c>
      <c r="C1558" s="16" t="s">
        <v>140</v>
      </c>
      <c r="D1558" s="105">
        <v>310.04000000000002</v>
      </c>
      <c r="J1558" s="59" t="s">
        <v>25272</v>
      </c>
    </row>
    <row r="1559" spans="1:10" ht="54">
      <c r="A1559" s="16" t="s">
        <v>25273</v>
      </c>
      <c r="B1559" s="59" t="str">
        <f t="shared" si="24"/>
        <v>CONCRETO PARA BOMBEAMENTO FCK = 25 MPA - CONFECÇÃO EM CENTRAL DOSADORA DE 40 M³/H - AREIA EXTRAÍDA E BRITA PRODUZIDA</v>
      </c>
      <c r="C1559" s="16" t="s">
        <v>140</v>
      </c>
      <c r="D1559" s="105">
        <v>219.51</v>
      </c>
      <c r="J1559" s="59" t="s">
        <v>25274</v>
      </c>
    </row>
    <row r="1560" spans="1:10" ht="54">
      <c r="A1560" s="16" t="s">
        <v>25275</v>
      </c>
      <c r="B1560" s="59" t="str">
        <f t="shared" si="24"/>
        <v>CONCRETO PARA BOMBEAMENTO FCK = 30 MPA - CONFECÇÃO EM CENTRAL DOSADORA DE 30 M³/H - AREIA E BRITA COMERCIAIS</v>
      </c>
      <c r="C1560" s="16" t="s">
        <v>140</v>
      </c>
      <c r="D1560" s="105">
        <v>334.15</v>
      </c>
      <c r="J1560" s="59" t="s">
        <v>25276</v>
      </c>
    </row>
    <row r="1561" spans="1:10" ht="54">
      <c r="A1561" s="16" t="s">
        <v>25277</v>
      </c>
      <c r="B1561" s="59" t="str">
        <f t="shared" si="24"/>
        <v>CONCRETO PARA BOMBEAMENTO FCK = 30 MPA - CONFECÇÃO EM CENTRAL DOSADORA DE 30 M³/H - AREIA EXTRAÍDA E BRITA PRODUZIDA</v>
      </c>
      <c r="C1561" s="16" t="s">
        <v>140</v>
      </c>
      <c r="D1561" s="105">
        <v>245.55</v>
      </c>
      <c r="J1561" s="59" t="s">
        <v>25278</v>
      </c>
    </row>
    <row r="1562" spans="1:10" ht="54">
      <c r="A1562" s="16" t="s">
        <v>25279</v>
      </c>
      <c r="B1562" s="59" t="str">
        <f t="shared" si="24"/>
        <v>CONCRETO PARA BOMBEAMENTO FCK = 30 MPA - CONFECÇÃO EM CENTRAL DOSADORA DE 40 M³/H - AREIA E BRITA COMERCIAIS</v>
      </c>
      <c r="C1562" s="16" t="s">
        <v>140</v>
      </c>
      <c r="D1562" s="105">
        <v>325.31</v>
      </c>
      <c r="J1562" s="59" t="s">
        <v>25280</v>
      </c>
    </row>
    <row r="1563" spans="1:10" ht="54">
      <c r="A1563" s="16" t="s">
        <v>25281</v>
      </c>
      <c r="B1563" s="59" t="str">
        <f t="shared" si="24"/>
        <v>CONCRETO PARA BOMBEAMENTO FCK = 30 MPA - CONFECÇÃO EM CENTRAL DOSADORA DE 40 M³/H - AREIA EXTRAÍDA E BRITA PRODUZIDA</v>
      </c>
      <c r="C1563" s="16" t="s">
        <v>140</v>
      </c>
      <c r="D1563" s="105">
        <v>236.71</v>
      </c>
      <c r="J1563" s="59" t="s">
        <v>25282</v>
      </c>
    </row>
    <row r="1564" spans="1:10" ht="54">
      <c r="A1564" s="16" t="s">
        <v>25283</v>
      </c>
      <c r="B1564" s="59" t="str">
        <f t="shared" si="24"/>
        <v>CONCRETO PARA BOMBEAMENTO FCK = 35 MPA - CONFECÇÃO EM CENTRAL DOSADORA DE 30 M³/H - AREIA E BRITA COMERCIAIS</v>
      </c>
      <c r="C1564" s="16" t="s">
        <v>140</v>
      </c>
      <c r="D1564" s="105">
        <v>354.79</v>
      </c>
      <c r="J1564" s="59" t="s">
        <v>25284</v>
      </c>
    </row>
    <row r="1565" spans="1:10" ht="54">
      <c r="A1565" s="16" t="s">
        <v>25285</v>
      </c>
      <c r="B1565" s="59" t="str">
        <f t="shared" si="24"/>
        <v>CONCRETO PARA BOMBEAMENTO FCK = 35 MPA - CONFECÇÃO EM CENTRAL DOSADORA DE 30 M³/H - AREIA EXTRAÍDA E BRITA PRODUZIDA</v>
      </c>
      <c r="C1565" s="16" t="s">
        <v>140</v>
      </c>
      <c r="D1565" s="105">
        <v>268.68</v>
      </c>
      <c r="J1565" s="59" t="s">
        <v>25286</v>
      </c>
    </row>
    <row r="1566" spans="1:10" ht="54">
      <c r="A1566" s="16" t="s">
        <v>25287</v>
      </c>
      <c r="B1566" s="59" t="str">
        <f t="shared" si="24"/>
        <v>CONCRETO PARA BOMBEAMENTO FCK = 35 MPA - CONFECÇÃO EM CENTRAL DOSADORA DE 40 M³/H - AREIA E BRITA COMERCIAIS</v>
      </c>
      <c r="C1566" s="16" t="s">
        <v>140</v>
      </c>
      <c r="D1566" s="105">
        <v>344.92</v>
      </c>
      <c r="J1566" s="59" t="s">
        <v>25288</v>
      </c>
    </row>
    <row r="1567" spans="1:10" ht="54">
      <c r="A1567" s="16" t="s">
        <v>25289</v>
      </c>
      <c r="B1567" s="59" t="str">
        <f t="shared" si="24"/>
        <v>CONCRETO PARA BOMBEAMENTO FCK = 35 MPA - CONFECÇÃO EM CENTRAL DOSADORA DE 40 M³/H - AREIA EXTRAÍDA E BRITA PRODUZIDA</v>
      </c>
      <c r="C1567" s="16" t="s">
        <v>140</v>
      </c>
      <c r="D1567" s="105">
        <v>258.81</v>
      </c>
      <c r="J1567" s="59" t="s">
        <v>25290</v>
      </c>
    </row>
    <row r="1568" spans="1:10" ht="54">
      <c r="A1568" s="16" t="s">
        <v>25291</v>
      </c>
      <c r="B1568" s="59" t="str">
        <f t="shared" si="24"/>
        <v>CONCRETO PARA BOMBEAMENTO FCK = 40 MPA - CONFECÇÃO EM CENTRAL DOSADORA DE 30 M³/H - AREIA E BRITA COMERCIAIS</v>
      </c>
      <c r="C1568" s="16" t="s">
        <v>140</v>
      </c>
      <c r="D1568" s="105">
        <v>377.84</v>
      </c>
      <c r="J1568" s="59" t="s">
        <v>25292</v>
      </c>
    </row>
    <row r="1569" spans="1:10" ht="54">
      <c r="A1569" s="16" t="s">
        <v>25293</v>
      </c>
      <c r="B1569" s="59" t="str">
        <f t="shared" si="24"/>
        <v>CONCRETO PARA BOMBEAMENTO FCK = 40 MPA - CONFECÇÃO EM CENTRAL DOSADORA DE 30 M³/H - AREIA EXTRAÍDA E BRITA PRODUZIDA</v>
      </c>
      <c r="C1569" s="16" t="s">
        <v>140</v>
      </c>
      <c r="D1569" s="105">
        <v>294.5</v>
      </c>
      <c r="J1569" s="59" t="s">
        <v>25294</v>
      </c>
    </row>
    <row r="1570" spans="1:10" ht="54">
      <c r="A1570" s="16" t="s">
        <v>25295</v>
      </c>
      <c r="B1570" s="59" t="str">
        <f t="shared" si="24"/>
        <v>CONCRETO PARA BOMBEAMENTO FCK = 40 MPA - CONFECÇÃO EM CENTRAL DOSADORA DE 40 M³/H - AREIA E BRITA COMERCIAIS</v>
      </c>
      <c r="C1570" s="16" t="s">
        <v>140</v>
      </c>
      <c r="D1570" s="105">
        <v>366.85</v>
      </c>
      <c r="J1570" s="59" t="s">
        <v>25296</v>
      </c>
    </row>
    <row r="1571" spans="1:10" ht="54">
      <c r="A1571" s="16" t="s">
        <v>25297</v>
      </c>
      <c r="B1571" s="59" t="str">
        <f t="shared" si="24"/>
        <v>CONCRETO PARA BOMBEAMENTO FCK = 40 MPA - CONFECÇÃO EM CENTRAL DOSADORA DE 40 M³/H - AREIA EXTRAÍDA E BRITA PRODUZIDA</v>
      </c>
      <c r="C1571" s="16" t="s">
        <v>140</v>
      </c>
      <c r="D1571" s="105">
        <v>283.5</v>
      </c>
      <c r="J1571" s="59" t="s">
        <v>25298</v>
      </c>
    </row>
    <row r="1572" spans="1:10" ht="54">
      <c r="A1572" s="16" t="s">
        <v>25299</v>
      </c>
      <c r="B1572" s="59" t="str">
        <f t="shared" si="24"/>
        <v>CONCRETO PARA SUB-BASE ADENSADO POR VIBRAÇÃO FCK = 7,5 MPA - CONFECÇÃO EM CENTRAL DOSADORA DE 30 M³/H - AREIA E BRITA COMERCIAIS</v>
      </c>
      <c r="C1572" s="16" t="s">
        <v>140</v>
      </c>
      <c r="D1572" s="105">
        <v>252.41</v>
      </c>
      <c r="J1572" s="59" t="s">
        <v>25300</v>
      </c>
    </row>
    <row r="1573" spans="1:10" ht="54">
      <c r="A1573" s="16" t="s">
        <v>25301</v>
      </c>
      <c r="B1573" s="59" t="str">
        <f t="shared" si="24"/>
        <v>CONCRETO PARA SUB-BASE ADENSADO POR VIBRAÇÃO FCK = 7,5 MPA - CONFECÇÃO EM CENTRAL DOSADORA DE 30 M³/H - AREIA EXTRAÍDA E BRITA PRODUZIDA</v>
      </c>
      <c r="C1573" s="16" t="s">
        <v>140</v>
      </c>
      <c r="D1573" s="105">
        <v>152.28</v>
      </c>
      <c r="J1573" s="59" t="s">
        <v>25302</v>
      </c>
    </row>
    <row r="1574" spans="1:10" ht="54">
      <c r="A1574" s="16" t="s">
        <v>25303</v>
      </c>
      <c r="B1574" s="59" t="str">
        <f t="shared" si="24"/>
        <v>CONCRETO POROSO PARA TUBOS DE DRENAGEM FCK = 25 MPA - CONFECÇÃO EM BETONEIRA E LANÇAMENTO MANUAL - AREIA E BRITA COMERCIAIS</v>
      </c>
      <c r="C1574" s="16" t="s">
        <v>140</v>
      </c>
      <c r="D1574" s="105">
        <v>323.68</v>
      </c>
      <c r="J1574" s="59" t="s">
        <v>25304</v>
      </c>
    </row>
    <row r="1575" spans="1:10" ht="54">
      <c r="A1575" s="16" t="s">
        <v>25305</v>
      </c>
      <c r="B1575" s="59" t="str">
        <f t="shared" si="24"/>
        <v>CONCRETO POROSO PARA TUBOS DE DRENAGEM FCK = 25 MPA - CONFECÇÃO EM BETONEIRA E LANÇAMENTO MANUAL - AREIA EXTRAÍDA E BRITA PRODUZIDA</v>
      </c>
      <c r="C1575" s="16" t="s">
        <v>140</v>
      </c>
      <c r="D1575" s="105">
        <v>268.94</v>
      </c>
      <c r="J1575" s="59" t="s">
        <v>25306</v>
      </c>
    </row>
    <row r="1576" spans="1:10" ht="40.5">
      <c r="A1576" s="16" t="s">
        <v>25307</v>
      </c>
      <c r="B1576" s="59" t="str">
        <f t="shared" si="24"/>
        <v>CONCRETO SUBMERSO FCK = 20 MPA - CONFECÇÃO EM CENTRAL DOSADORA DE 30 M³/H - AREIA E BRITA COMERCIAIS</v>
      </c>
      <c r="C1576" s="16" t="s">
        <v>140</v>
      </c>
      <c r="D1576" s="105">
        <v>333.17</v>
      </c>
      <c r="J1576" s="59" t="s">
        <v>25308</v>
      </c>
    </row>
    <row r="1577" spans="1:10" ht="40.5">
      <c r="A1577" s="16" t="s">
        <v>25309</v>
      </c>
      <c r="B1577" s="59" t="str">
        <f t="shared" si="24"/>
        <v>CONCRETO SUBMERSO FCK = 25 MPA - CONFECÇÃO EM CENTRAL DOSADORA DE 30 M³/H - AREIA E BRITA COMERCIAIS</v>
      </c>
      <c r="C1577" s="16" t="s">
        <v>140</v>
      </c>
      <c r="D1577" s="105">
        <v>337.24</v>
      </c>
      <c r="J1577" s="59" t="s">
        <v>25310</v>
      </c>
    </row>
    <row r="1578" spans="1:10" ht="40.5">
      <c r="A1578" s="16" t="s">
        <v>25311</v>
      </c>
      <c r="B1578" s="59" t="str">
        <f t="shared" si="24"/>
        <v>CONCRETO SUBMERSO FCK = 30 MPA - CONFECÇÃO EM CENTRAL DOSADORA DE 30 M³/H - AREIA E BRITA COMERCIAIS</v>
      </c>
      <c r="C1578" s="16" t="s">
        <v>140</v>
      </c>
      <c r="D1578" s="105">
        <v>355.4</v>
      </c>
      <c r="J1578" s="59" t="s">
        <v>25312</v>
      </c>
    </row>
    <row r="1579" spans="1:10" ht="40.5">
      <c r="A1579" s="16" t="s">
        <v>25313</v>
      </c>
      <c r="B1579" s="59" t="str">
        <f t="shared" si="24"/>
        <v>CONCRETO SUBMERSO FCK = 35 MPA - CONFECÇÃO EM CENTRAL DOSADORA DE 30 M³/H - AREIA E BRITA COMERCIAIS</v>
      </c>
      <c r="C1579" s="16" t="s">
        <v>140</v>
      </c>
      <c r="D1579" s="105">
        <v>378.28</v>
      </c>
      <c r="J1579" s="59" t="s">
        <v>25314</v>
      </c>
    </row>
    <row r="1580" spans="1:10" ht="40.5">
      <c r="A1580" s="16" t="s">
        <v>25315</v>
      </c>
      <c r="B1580" s="59" t="str">
        <f t="shared" si="24"/>
        <v>CONCRETO SUBMERSO FCK = 40 MPA - CONFECÇÃO EM CENTRAL DOSADORA DE 30 M³/H - AREIA E BRITA COMERCIAIS</v>
      </c>
      <c r="C1580" s="16" t="s">
        <v>140</v>
      </c>
      <c r="D1580" s="105">
        <v>403.85</v>
      </c>
      <c r="J1580" s="59" t="s">
        <v>25316</v>
      </c>
    </row>
    <row r="1581" spans="1:10" ht="54">
      <c r="A1581" s="16" t="s">
        <v>25317</v>
      </c>
      <c r="B1581" s="59" t="str">
        <f t="shared" si="24"/>
        <v>LANÇAMENTO LIVRE DE CONCRETO USINADO POR MEIO DE CAMINHÃO BETONEIRA - CONFECÇÃO EM CENTRAL DOSADORA DE 30 M³/H</v>
      </c>
      <c r="C1581" s="16" t="s">
        <v>140</v>
      </c>
      <c r="D1581" s="105">
        <v>36.58</v>
      </c>
      <c r="J1581" s="59" t="s">
        <v>25318</v>
      </c>
    </row>
    <row r="1582" spans="1:10" ht="54">
      <c r="A1582" s="16" t="s">
        <v>25319</v>
      </c>
      <c r="B1582" s="59" t="str">
        <f t="shared" si="24"/>
        <v>LANÇAMENTO LIVRE DE CONCRETO USINADO POR MEIO DE CAMINHÃO BETONEIRA - CONFECÇÃO EM CENTRAL DOSADORA DE 40 M³/H</v>
      </c>
      <c r="C1582" s="16" t="s">
        <v>140</v>
      </c>
      <c r="D1582" s="105">
        <v>30.62</v>
      </c>
      <c r="J1582" s="59" t="s">
        <v>25320</v>
      </c>
    </row>
    <row r="1583" spans="1:10" ht="40.5">
      <c r="A1583" s="16" t="s">
        <v>25321</v>
      </c>
      <c r="B1583" s="59" t="str">
        <f t="shared" si="24"/>
        <v>LANÇAMENTO MANUAL DE CONCRETO USINADO - CONFECÇÃO EM CENTRAL DOSADORA DE 30 M³/H</v>
      </c>
      <c r="C1583" s="16" t="s">
        <v>140</v>
      </c>
      <c r="D1583" s="105">
        <v>42.33</v>
      </c>
      <c r="J1583" s="59" t="s">
        <v>25322</v>
      </c>
    </row>
    <row r="1584" spans="1:10" ht="40.5">
      <c r="A1584" s="16" t="s">
        <v>25323</v>
      </c>
      <c r="B1584" s="59" t="str">
        <f t="shared" si="24"/>
        <v>LANÇAMENTO MANUAL DE CONCRETO USINADO - CONFECÇÃO EM CENTRAL DOSADORA DE 40 M³/H</v>
      </c>
      <c r="C1584" s="16" t="s">
        <v>140</v>
      </c>
      <c r="D1584" s="105">
        <v>36.56</v>
      </c>
      <c r="J1584" s="59" t="s">
        <v>25324</v>
      </c>
    </row>
    <row r="1585" spans="1:10" ht="54">
      <c r="A1585" s="16" t="s">
        <v>25325</v>
      </c>
      <c r="B1585" s="59" t="str">
        <f t="shared" si="24"/>
        <v>LANÇAMENTO MECÂNICO DE CONCRETO COM BOMBA LANÇA SOBRE CHASSI COM CAPACIDADE DE 50 M³/H - CONFECÇÃO EM CENTRAL DOSADORA DE 40 M³/H</v>
      </c>
      <c r="C1585" s="16" t="s">
        <v>140</v>
      </c>
      <c r="D1585" s="105">
        <v>43.89</v>
      </c>
      <c r="J1585" s="59" t="s">
        <v>25326</v>
      </c>
    </row>
    <row r="1586" spans="1:10" ht="54">
      <c r="A1586" s="16" t="s">
        <v>25327</v>
      </c>
      <c r="B1586" s="59" t="str">
        <f t="shared" si="24"/>
        <v>LANÇAMENTO MECÂNICO DE CONCRETO COM BOMBA REBOCÁVEL COM CAPACIDADE DE 30 M³/H - CONFECÇÃO EM CENTRAL DOSADORA DE 30 M³/H</v>
      </c>
      <c r="C1586" s="16" t="s">
        <v>140</v>
      </c>
      <c r="D1586" s="105">
        <v>45.38</v>
      </c>
      <c r="J1586" s="59" t="s">
        <v>25328</v>
      </c>
    </row>
    <row r="1587" spans="1:10" ht="54">
      <c r="A1587" s="16" t="s">
        <v>25329</v>
      </c>
      <c r="B1587" s="59" t="str">
        <f t="shared" si="24"/>
        <v>LANÇAMENTO MECÂNICO DE CONCRETO COM BOMBA REBOCÁVEL COM CAPACIDADE DE 41 M³/H - CONFECÇÃO EM CENTRAL DOSADORA DE 40 M³/H</v>
      </c>
      <c r="C1587" s="16" t="s">
        <v>140</v>
      </c>
      <c r="D1587" s="105">
        <v>37.65</v>
      </c>
      <c r="J1587" s="59" t="s">
        <v>25330</v>
      </c>
    </row>
    <row r="1588" spans="1:10" ht="40.5">
      <c r="A1588" s="16" t="s">
        <v>25331</v>
      </c>
      <c r="B1588" s="59" t="str">
        <f t="shared" si="24"/>
        <v>MICROCONCRETO AUTOADENSÁVEL PARA REPAROS E GRAUTEAMENTO - CONFECÇÃO EM MISTURADOR E LANÇAMENTO MANUAL</v>
      </c>
      <c r="C1588" s="16" t="s">
        <v>140</v>
      </c>
      <c r="D1588" s="105">
        <v>2722.45</v>
      </c>
      <c r="J1588" s="59" t="s">
        <v>25332</v>
      </c>
    </row>
    <row r="1589" spans="1:10" ht="40.5">
      <c r="A1589" s="16" t="s">
        <v>25333</v>
      </c>
      <c r="B1589" s="59" t="str">
        <f t="shared" si="24"/>
        <v>MICROCONCRETO PARA REPAROS E GRAUTEAMENTO - CONFECÇÃO EM MISTURADOR E LANÇAMENTO MANUAL</v>
      </c>
      <c r="C1589" s="16" t="s">
        <v>140</v>
      </c>
      <c r="D1589" s="105">
        <v>2220.48</v>
      </c>
      <c r="J1589" s="59" t="s">
        <v>25334</v>
      </c>
    </row>
    <row r="1590" spans="1:10" ht="40.5">
      <c r="A1590" s="16" t="s">
        <v>25335</v>
      </c>
      <c r="B1590" s="59" t="str">
        <f t="shared" si="24"/>
        <v>CONCRETO FCK = 20 MPA PARA PROJEÇÃO VIA SECA - CONFECÇÃO EM BETONEIRA - AREIA E BRITA COMERCIAIS</v>
      </c>
      <c r="C1590" s="16" t="s">
        <v>140</v>
      </c>
      <c r="D1590" s="105">
        <v>431.98</v>
      </c>
      <c r="J1590" s="59" t="s">
        <v>25336</v>
      </c>
    </row>
    <row r="1591" spans="1:10" ht="40.5">
      <c r="A1591" s="16" t="s">
        <v>25337</v>
      </c>
      <c r="B1591" s="59" t="str">
        <f t="shared" si="24"/>
        <v>CONCRETO FCK = 25 MPA PARA PROJEÇÃO VIA SECA - CONFECÇÃO EM BETONEIRA - AREIA E BRITA COMERCIAIS</v>
      </c>
      <c r="C1591" s="16" t="s">
        <v>140</v>
      </c>
      <c r="D1591" s="105">
        <v>459.62</v>
      </c>
      <c r="J1591" s="59" t="s">
        <v>25338</v>
      </c>
    </row>
    <row r="1592" spans="1:10" ht="40.5">
      <c r="A1592" s="16" t="s">
        <v>25339</v>
      </c>
      <c r="B1592" s="59" t="str">
        <f t="shared" si="24"/>
        <v>CONCRETO FCK = 30 MPA PARA PROJEÇÃO VIA SECA - CONFECÇÃO EM BETONEIRA - AREIA E BRITA COMERCIAIS</v>
      </c>
      <c r="C1592" s="16" t="s">
        <v>140</v>
      </c>
      <c r="D1592" s="105">
        <v>490.55</v>
      </c>
      <c r="J1592" s="59" t="s">
        <v>25340</v>
      </c>
    </row>
    <row r="1593" spans="1:10" ht="54">
      <c r="A1593" s="16" t="s">
        <v>25341</v>
      </c>
      <c r="B1593" s="59" t="str">
        <f t="shared" si="24"/>
        <v>CONCRETO FCK = 30 MPA PARA PROJEÇÃO VIA ÚMIDA - CONFECÇÃO EM CENTRAL DOSADORA DE 30 M³/H - AREIA E BRITA COMERCIAIS</v>
      </c>
      <c r="C1593" s="16" t="s">
        <v>140</v>
      </c>
      <c r="D1593" s="105">
        <v>439.29</v>
      </c>
      <c r="J1593" s="59" t="s">
        <v>25342</v>
      </c>
    </row>
    <row r="1594" spans="1:10" ht="40.5">
      <c r="A1594" s="16" t="s">
        <v>25343</v>
      </c>
      <c r="B1594" s="59" t="str">
        <f t="shared" si="24"/>
        <v>CONCRETO FCK = 40 MPA PARA PROJEÇÃO VIA SECA - CONFECÇÃO EM BETONEIRA - AREIA E BRITA COMERCIAIS</v>
      </c>
      <c r="C1594" s="16" t="s">
        <v>140</v>
      </c>
      <c r="D1594" s="105">
        <v>563.83000000000004</v>
      </c>
      <c r="J1594" s="59" t="s">
        <v>25344</v>
      </c>
    </row>
    <row r="1595" spans="1:10" ht="54">
      <c r="A1595" s="16" t="s">
        <v>25345</v>
      </c>
      <c r="B1595" s="59" t="str">
        <f t="shared" si="24"/>
        <v>CONCRETO FCK = 40 MPA PARA PROJEÇÃO VIA ÚMIDA - CONFECÇÃO EM CENTRAL DOSADORA DE 30 M³/H - AREIA E BRITA COMERCIAIS</v>
      </c>
      <c r="C1595" s="16" t="s">
        <v>140</v>
      </c>
      <c r="D1595" s="105">
        <v>506.44</v>
      </c>
      <c r="J1595" s="59" t="s">
        <v>25346</v>
      </c>
    </row>
    <row r="1596" spans="1:10" ht="27">
      <c r="A1596" s="16" t="s">
        <v>25347</v>
      </c>
      <c r="B1596" s="59" t="str">
        <f t="shared" si="24"/>
        <v>CONCRETO PROJETADO VIA SECA FCK = 20 MPA APLICADO EM PISOS</v>
      </c>
      <c r="C1596" s="16" t="s">
        <v>140</v>
      </c>
      <c r="D1596" s="105">
        <v>661.94</v>
      </c>
      <c r="J1596" s="59" t="s">
        <v>25348</v>
      </c>
    </row>
    <row r="1597" spans="1:10" ht="40.5">
      <c r="A1597" s="16" t="s">
        <v>25349</v>
      </c>
      <c r="B1597" s="59" t="str">
        <f t="shared" si="24"/>
        <v>CONCRETO PROJETADO VIA SECA FCK = 20 MPA APLICADO EM SUPERFÍCIES INCLINADAS E VERTICAIS</v>
      </c>
      <c r="C1597" s="16" t="s">
        <v>140</v>
      </c>
      <c r="D1597" s="105">
        <v>827.38</v>
      </c>
      <c r="J1597" s="59" t="s">
        <v>25350</v>
      </c>
    </row>
    <row r="1598" spans="1:10" ht="27">
      <c r="A1598" s="16" t="s">
        <v>25351</v>
      </c>
      <c r="B1598" s="59" t="str">
        <f t="shared" si="24"/>
        <v>CONCRETO PROJETADO VIA SECA FCK = 20 MPA APLICADO EM TETO</v>
      </c>
      <c r="C1598" s="16" t="s">
        <v>140</v>
      </c>
      <c r="D1598" s="105">
        <v>1259.8900000000001</v>
      </c>
      <c r="J1598" s="59" t="s">
        <v>25352</v>
      </c>
    </row>
    <row r="1599" spans="1:10" ht="27">
      <c r="A1599" s="16" t="s">
        <v>25353</v>
      </c>
      <c r="B1599" s="59" t="str">
        <f t="shared" si="24"/>
        <v>CONCRETO PROJETADO VIA SECA FCK = 25 MPA APLICADO EM PISOS</v>
      </c>
      <c r="C1599" s="16" t="s">
        <v>140</v>
      </c>
      <c r="D1599" s="105">
        <v>694.45</v>
      </c>
      <c r="J1599" s="59" t="s">
        <v>25354</v>
      </c>
    </row>
    <row r="1600" spans="1:10" ht="40.5">
      <c r="A1600" s="16" t="s">
        <v>25355</v>
      </c>
      <c r="B1600" s="59" t="str">
        <f t="shared" si="24"/>
        <v>CONCRETO PROJETADO VIA SECA FCK = 25 MPA APLICADO EM SUPERFÍCIES INCLINADAS E VERTICAIS</v>
      </c>
      <c r="C1600" s="16" t="s">
        <v>140</v>
      </c>
      <c r="D1600" s="105">
        <v>866.87</v>
      </c>
      <c r="J1600" s="59" t="s">
        <v>25356</v>
      </c>
    </row>
    <row r="1601" spans="1:10" ht="27">
      <c r="A1601" s="16" t="s">
        <v>25357</v>
      </c>
      <c r="B1601" s="59" t="str">
        <f t="shared" si="24"/>
        <v>CONCRETO PROJETADO VIA SECA FCK = 25 MPA APLICADO EM TETO</v>
      </c>
      <c r="C1601" s="16" t="s">
        <v>140</v>
      </c>
      <c r="D1601" s="105">
        <v>1315.17</v>
      </c>
      <c r="J1601" s="59" t="s">
        <v>25358</v>
      </c>
    </row>
    <row r="1602" spans="1:10" ht="27">
      <c r="A1602" s="16" t="s">
        <v>25359</v>
      </c>
      <c r="B1602" s="59" t="str">
        <f t="shared" si="24"/>
        <v>CONCRETO PROJETADO VIA SECA FCK = 30 MPA APLICADO EM PISOS</v>
      </c>
      <c r="C1602" s="16" t="s">
        <v>140</v>
      </c>
      <c r="D1602" s="105">
        <v>730.84</v>
      </c>
      <c r="J1602" s="59" t="s">
        <v>25360</v>
      </c>
    </row>
    <row r="1603" spans="1:10" ht="40.5">
      <c r="A1603" s="16" t="s">
        <v>25361</v>
      </c>
      <c r="B1603" s="59" t="str">
        <f t="shared" ref="B1603:B1666" si="25">UPPER(J1603)</f>
        <v>CONCRETO PROJETADO VIA SECA FCK = 30 MPA APLICADO EM SUPERFÍCIES INCLINADAS E VERTICAIS</v>
      </c>
      <c r="C1603" s="16" t="s">
        <v>140</v>
      </c>
      <c r="D1603" s="105">
        <v>911.05</v>
      </c>
      <c r="J1603" s="59" t="s">
        <v>25362</v>
      </c>
    </row>
    <row r="1604" spans="1:10" ht="27">
      <c r="A1604" s="16" t="s">
        <v>25363</v>
      </c>
      <c r="B1604" s="59" t="str">
        <f t="shared" si="25"/>
        <v>CONCRETO PROJETADO VIA SECA FCK = 30 MPA APLICADO EM TETO</v>
      </c>
      <c r="C1604" s="16" t="s">
        <v>140</v>
      </c>
      <c r="D1604" s="105">
        <v>1377.03</v>
      </c>
      <c r="J1604" s="59" t="s">
        <v>25364</v>
      </c>
    </row>
    <row r="1605" spans="1:10" ht="27">
      <c r="A1605" s="16" t="s">
        <v>25365</v>
      </c>
      <c r="B1605" s="59" t="str">
        <f t="shared" si="25"/>
        <v>CONCRETO PROJETADO VIA SECA FCK = 40 MPA APLICADO EM PISOS</v>
      </c>
      <c r="C1605" s="16" t="s">
        <v>140</v>
      </c>
      <c r="D1605" s="105">
        <v>817.05</v>
      </c>
      <c r="J1605" s="59" t="s">
        <v>25366</v>
      </c>
    </row>
    <row r="1606" spans="1:10" ht="40.5">
      <c r="A1606" s="16" t="s">
        <v>25367</v>
      </c>
      <c r="B1606" s="59" t="str">
        <f t="shared" si="25"/>
        <v>CONCRETO PROJETADO VIA SECA FCK = 40 MPA APLICADO EM SUPERFÍCIES INCLINADAS E VERTICAIS</v>
      </c>
      <c r="C1606" s="16" t="s">
        <v>140</v>
      </c>
      <c r="D1606" s="105">
        <v>1015.74</v>
      </c>
      <c r="J1606" s="59" t="s">
        <v>25368</v>
      </c>
    </row>
    <row r="1607" spans="1:10" ht="27">
      <c r="A1607" s="16" t="s">
        <v>25369</v>
      </c>
      <c r="B1607" s="59" t="str">
        <f t="shared" si="25"/>
        <v>CONCRETO PROJETADO VIA SECA FCK = 40 MPA VIA SECA APLICADO EM TETO</v>
      </c>
      <c r="C1607" s="16" t="s">
        <v>140</v>
      </c>
      <c r="D1607" s="105">
        <v>1523.59</v>
      </c>
      <c r="J1607" s="59" t="s">
        <v>25370</v>
      </c>
    </row>
    <row r="1608" spans="1:10" ht="40.5">
      <c r="A1608" s="16" t="s">
        <v>25371</v>
      </c>
      <c r="B1608" s="59" t="str">
        <f t="shared" si="25"/>
        <v>CONCRETO PROJETADO VIA ÚMIDA FCK = 30 MPA APLICADO EM TÚNEIS CLASSE I COM SEÇÃO DE 20 A 40 M²</v>
      </c>
      <c r="C1608" s="16" t="s">
        <v>140</v>
      </c>
      <c r="D1608" s="105">
        <v>684.11</v>
      </c>
      <c r="J1608" s="59" t="s">
        <v>25372</v>
      </c>
    </row>
    <row r="1609" spans="1:10" ht="40.5">
      <c r="A1609" s="16" t="s">
        <v>25373</v>
      </c>
      <c r="B1609" s="59" t="str">
        <f t="shared" si="25"/>
        <v>CONCRETO PROJETADO VIA ÚMIDA FCK = 30 MPA APLICADO EM TÚNEIS CLASSE I COM SEÇÃO DE 40 A 60 M²</v>
      </c>
      <c r="C1609" s="16" t="s">
        <v>140</v>
      </c>
      <c r="D1609" s="105">
        <v>663.99</v>
      </c>
      <c r="J1609" s="59" t="s">
        <v>25374</v>
      </c>
    </row>
    <row r="1610" spans="1:10" ht="40.5">
      <c r="A1610" s="16" t="s">
        <v>25375</v>
      </c>
      <c r="B1610" s="59" t="str">
        <f t="shared" si="25"/>
        <v>CONCRETO PROJETADO VIA ÚMIDA FCK = 30 MPA APLICADO EM TÚNEIS CLASSE I COM SEÇÃO DE 60 A 90 M²</v>
      </c>
      <c r="C1610" s="16" t="s">
        <v>140</v>
      </c>
      <c r="D1610" s="105">
        <v>647.91999999999996</v>
      </c>
      <c r="J1610" s="59" t="s">
        <v>25376</v>
      </c>
    </row>
    <row r="1611" spans="1:10" ht="40.5">
      <c r="A1611" s="16" t="s">
        <v>25377</v>
      </c>
      <c r="B1611" s="59" t="str">
        <f t="shared" si="25"/>
        <v>CONCRETO PROJETADO VIA ÚMIDA FCK = 30 MPA APLICADO EM TÚNEIS CLASSE I COM SEÇÃO SUPERIOR A 90 M²</v>
      </c>
      <c r="C1611" s="16" t="s">
        <v>140</v>
      </c>
      <c r="D1611" s="105">
        <v>629.4</v>
      </c>
      <c r="J1611" s="59" t="s">
        <v>25378</v>
      </c>
    </row>
    <row r="1612" spans="1:10" ht="40.5">
      <c r="A1612" s="16" t="s">
        <v>25379</v>
      </c>
      <c r="B1612" s="59" t="str">
        <f t="shared" si="25"/>
        <v>CONCRETO PROJETADO VIA ÚMIDA FCK = 30 MPA APLICADO EM TÚNEIS CLASSE II COM SEÇÃO DE 20 A 40 M²</v>
      </c>
      <c r="C1612" s="16" t="s">
        <v>140</v>
      </c>
      <c r="D1612" s="105">
        <v>723.64</v>
      </c>
      <c r="J1612" s="59" t="s">
        <v>25380</v>
      </c>
    </row>
    <row r="1613" spans="1:10" ht="40.5">
      <c r="A1613" s="16" t="s">
        <v>25381</v>
      </c>
      <c r="B1613" s="59" t="str">
        <f t="shared" si="25"/>
        <v>CONCRETO PROJETADO VIA ÚMIDA FCK = 30 MPA APLICADO EM TÚNEIS CLASSE II COM SEÇÃO DE 40 A 60 M²</v>
      </c>
      <c r="C1613" s="16" t="s">
        <v>140</v>
      </c>
      <c r="D1613" s="105">
        <v>697.07</v>
      </c>
      <c r="J1613" s="59" t="s">
        <v>25382</v>
      </c>
    </row>
    <row r="1614" spans="1:10" ht="40.5">
      <c r="A1614" s="16" t="s">
        <v>25383</v>
      </c>
      <c r="B1614" s="59" t="str">
        <f t="shared" si="25"/>
        <v>CONCRETO PROJETADO VIA ÚMIDA FCK = 30 MPA APLICADO EM TÚNEIS CLASSE II COM SEÇÃO DE 60 A 90 M²</v>
      </c>
      <c r="C1614" s="16" t="s">
        <v>140</v>
      </c>
      <c r="D1614" s="105">
        <v>676.82</v>
      </c>
      <c r="J1614" s="59" t="s">
        <v>25384</v>
      </c>
    </row>
    <row r="1615" spans="1:10" ht="40.5">
      <c r="A1615" s="16" t="s">
        <v>25385</v>
      </c>
      <c r="B1615" s="59" t="str">
        <f t="shared" si="25"/>
        <v>CONCRETO PROJETADO VIA ÚMIDA FCK = 30 MPA APLICADO EM TÚNEIS CLASSE II COM SEÇÃO SUPERIOR A 90 M²</v>
      </c>
      <c r="C1615" s="16" t="s">
        <v>140</v>
      </c>
      <c r="D1615" s="105">
        <v>655.29999999999995</v>
      </c>
      <c r="J1615" s="59" t="s">
        <v>25386</v>
      </c>
    </row>
    <row r="1616" spans="1:10" ht="40.5">
      <c r="A1616" s="16" t="s">
        <v>25387</v>
      </c>
      <c r="B1616" s="59" t="str">
        <f t="shared" si="25"/>
        <v>CONCRETO PROJETADO VIA ÚMIDA FCK = 30 MPA APLICADO EM TÚNEIS CLASSE III COM SEÇÃO DE 20 A 40 M²</v>
      </c>
      <c r="C1616" s="16" t="s">
        <v>140</v>
      </c>
      <c r="D1616" s="105">
        <v>772.09</v>
      </c>
      <c r="J1616" s="59" t="s">
        <v>25388</v>
      </c>
    </row>
    <row r="1617" spans="1:10" ht="40.5">
      <c r="A1617" s="16" t="s">
        <v>25389</v>
      </c>
      <c r="B1617" s="59" t="str">
        <f t="shared" si="25"/>
        <v>CONCRETO PROJETADO VIA ÚMIDA FCK = 30 MPA APLICADO EM TÚNEIS CLASSE III COM SEÇÃO DE 40 A 60 M²</v>
      </c>
      <c r="C1617" s="16" t="s">
        <v>140</v>
      </c>
      <c r="D1617" s="105">
        <v>735.92</v>
      </c>
      <c r="J1617" s="59" t="s">
        <v>25390</v>
      </c>
    </row>
    <row r="1618" spans="1:10" ht="40.5">
      <c r="A1618" s="16" t="s">
        <v>25391</v>
      </c>
      <c r="B1618" s="59" t="str">
        <f t="shared" si="25"/>
        <v>CONCRETO PROJETADO VIA ÚMIDA FCK = 30 MPA APLICADO EM TÚNEIS CLASSE III COM SEÇÃO DE 60 A 90 M²</v>
      </c>
      <c r="C1618" s="16" t="s">
        <v>140</v>
      </c>
      <c r="D1618" s="105">
        <v>705.5</v>
      </c>
      <c r="J1618" s="59" t="s">
        <v>25392</v>
      </c>
    </row>
    <row r="1619" spans="1:10" ht="40.5">
      <c r="A1619" s="16" t="s">
        <v>25393</v>
      </c>
      <c r="B1619" s="59" t="str">
        <f t="shared" si="25"/>
        <v>CONCRETO PROJETADO VIA ÚMIDA FCK = 30 MPA APLICADO EM TÚNEIS CLASSE III COM SEÇÃO SUPERIOR A 90 M²</v>
      </c>
      <c r="C1619" s="16" t="s">
        <v>140</v>
      </c>
      <c r="D1619" s="105">
        <v>680.43</v>
      </c>
      <c r="J1619" s="59" t="s">
        <v>25394</v>
      </c>
    </row>
    <row r="1620" spans="1:10" ht="40.5">
      <c r="A1620" s="16" t="s">
        <v>25395</v>
      </c>
      <c r="B1620" s="59" t="str">
        <f t="shared" si="25"/>
        <v>CONCRETO PROJETADO VIA ÚMIDA FCK = 30 MPA APLICADO EM TÚNEIS CLASSE IV COM SEÇÃO DE 20 A 40 M²</v>
      </c>
      <c r="C1620" s="16" t="s">
        <v>140</v>
      </c>
      <c r="D1620" s="105">
        <v>834.33</v>
      </c>
      <c r="J1620" s="59" t="s">
        <v>25396</v>
      </c>
    </row>
    <row r="1621" spans="1:10" ht="40.5">
      <c r="A1621" s="16" t="s">
        <v>25397</v>
      </c>
      <c r="B1621" s="59" t="str">
        <f t="shared" si="25"/>
        <v>CONCRETO PROJETADO VIA ÚMIDA FCK = 30 MPA APLICADO EM TÚNEIS CLASSE IV COM SEÇÃO DE 40 A 60 M²</v>
      </c>
      <c r="C1621" s="16" t="s">
        <v>140</v>
      </c>
      <c r="D1621" s="105">
        <v>782.63</v>
      </c>
      <c r="J1621" s="59" t="s">
        <v>25398</v>
      </c>
    </row>
    <row r="1622" spans="1:10" ht="40.5">
      <c r="A1622" s="16" t="s">
        <v>25399</v>
      </c>
      <c r="B1622" s="59" t="str">
        <f t="shared" si="25"/>
        <v>CONCRETO PROJETADO VIA ÚMIDA FCK = 30 MPA APLICADO EM TÚNEIS CLASSE IV COM SEÇÃO DE 60 A 90 M²</v>
      </c>
      <c r="C1622" s="16" t="s">
        <v>140</v>
      </c>
      <c r="D1622" s="105">
        <v>747.46</v>
      </c>
      <c r="J1622" s="59" t="s">
        <v>25400</v>
      </c>
    </row>
    <row r="1623" spans="1:10" ht="40.5">
      <c r="A1623" s="16" t="s">
        <v>25401</v>
      </c>
      <c r="B1623" s="59" t="str">
        <f t="shared" si="25"/>
        <v>CONCRETO PROJETADO VIA ÚMIDA FCK = 30 MPA APLICADO EM TÚNEIS CLASSE IV COM SEÇÃO SUPERIOR A 90 M²</v>
      </c>
      <c r="C1623" s="16" t="s">
        <v>140</v>
      </c>
      <c r="D1623" s="105">
        <v>712.1</v>
      </c>
      <c r="J1623" s="59" t="s">
        <v>25402</v>
      </c>
    </row>
    <row r="1624" spans="1:10" ht="40.5">
      <c r="A1624" s="16" t="s">
        <v>25403</v>
      </c>
      <c r="B1624" s="59" t="str">
        <f t="shared" si="25"/>
        <v>CONCRETO PROJETADO VIA ÚMIDA FCK = 30 MPA APLICADO EM TÚNEIS CLASSE V COM SEÇÃO DE 20 A 40 M²</v>
      </c>
      <c r="C1624" s="16" t="s">
        <v>140</v>
      </c>
      <c r="D1624" s="105">
        <v>877.99</v>
      </c>
      <c r="J1624" s="59" t="s">
        <v>25404</v>
      </c>
    </row>
    <row r="1625" spans="1:10" ht="40.5">
      <c r="A1625" s="16" t="s">
        <v>25405</v>
      </c>
      <c r="B1625" s="59" t="str">
        <f t="shared" si="25"/>
        <v>CONCRETO PROJETADO VIA ÚMIDA FCK = 30 MPA APLICADO EM TÚNEIS CLASSE V COM SEÇÃO DE 40 A 60 M²</v>
      </c>
      <c r="C1625" s="16" t="s">
        <v>140</v>
      </c>
      <c r="D1625" s="105">
        <v>854.84</v>
      </c>
      <c r="J1625" s="59" t="s">
        <v>25406</v>
      </c>
    </row>
    <row r="1626" spans="1:10" ht="40.5">
      <c r="A1626" s="16" t="s">
        <v>25407</v>
      </c>
      <c r="B1626" s="59" t="str">
        <f t="shared" si="25"/>
        <v>CONCRETO PROJETADO VIA ÚMIDA FCK = 30 MPA APLICADO EM TÚNEIS CLASSE V COM SEÇÃO DE 60 A 90 M²</v>
      </c>
      <c r="C1626" s="16" t="s">
        <v>140</v>
      </c>
      <c r="D1626" s="105">
        <v>836.32</v>
      </c>
      <c r="J1626" s="59" t="s">
        <v>25408</v>
      </c>
    </row>
    <row r="1627" spans="1:10" ht="40.5">
      <c r="A1627" s="16" t="s">
        <v>25409</v>
      </c>
      <c r="B1627" s="59" t="str">
        <f t="shared" si="25"/>
        <v>CONCRETO PROJETADO VIA ÚMIDA FCK = 30 MPA APLICADO EM TÚNEIS CLASSE V COM SEÇÃO SUPERIOR A 90 M²</v>
      </c>
      <c r="C1627" s="16" t="s">
        <v>140</v>
      </c>
      <c r="D1627" s="105">
        <v>808.54</v>
      </c>
      <c r="J1627" s="59" t="s">
        <v>25410</v>
      </c>
    </row>
    <row r="1628" spans="1:10" ht="40.5">
      <c r="A1628" s="16" t="s">
        <v>25411</v>
      </c>
      <c r="B1628" s="59" t="str">
        <f t="shared" si="25"/>
        <v>CONCRETO PROJETADO VIA ÚMIDA FCK = 30 MPA APLICADO EM TÚNEIS CLASSE VI COM SEÇÃO DE 20 A 40 M²</v>
      </c>
      <c r="C1628" s="16" t="s">
        <v>140</v>
      </c>
      <c r="D1628" s="105">
        <v>980.11</v>
      </c>
      <c r="J1628" s="59" t="s">
        <v>25412</v>
      </c>
    </row>
    <row r="1629" spans="1:10" ht="40.5">
      <c r="A1629" s="16" t="s">
        <v>25413</v>
      </c>
      <c r="B1629" s="59" t="str">
        <f t="shared" si="25"/>
        <v>CONCRETO PROJETADO VIA ÚMIDA FCK = 30 MPA APLICADO EM TÚNEIS CLASSE VI COM SEÇÃO DE 40 A 60 M²</v>
      </c>
      <c r="C1629" s="16" t="s">
        <v>140</v>
      </c>
      <c r="D1629" s="105">
        <v>951.37</v>
      </c>
      <c r="J1629" s="59" t="s">
        <v>25414</v>
      </c>
    </row>
    <row r="1630" spans="1:10" ht="40.5">
      <c r="A1630" s="16" t="s">
        <v>25415</v>
      </c>
      <c r="B1630" s="59" t="str">
        <f t="shared" si="25"/>
        <v>CONCRETO PROJETADO VIA ÚMIDA FCK = 30 MPA APLICADO EM TÚNEIS CLASSE VI COM SEÇÃO DE 60 A 90 M²</v>
      </c>
      <c r="C1630" s="16" t="s">
        <v>140</v>
      </c>
      <c r="D1630" s="105">
        <v>908.26</v>
      </c>
      <c r="J1630" s="59" t="s">
        <v>25416</v>
      </c>
    </row>
    <row r="1631" spans="1:10" ht="40.5">
      <c r="A1631" s="16" t="s">
        <v>25417</v>
      </c>
      <c r="B1631" s="59" t="str">
        <f t="shared" si="25"/>
        <v>CONCRETO PROJETADO VIA ÚMIDA FCK = 30 MPA APLICADO EM TÚNEIS CLASSE VI COM SEÇÃO SUPERIOR A 90 M²</v>
      </c>
      <c r="C1631" s="16" t="s">
        <v>140</v>
      </c>
      <c r="D1631" s="105">
        <v>865.16</v>
      </c>
      <c r="J1631" s="59" t="s">
        <v>25418</v>
      </c>
    </row>
    <row r="1632" spans="1:10" ht="40.5">
      <c r="A1632" s="16" t="s">
        <v>25419</v>
      </c>
      <c r="B1632" s="59" t="str">
        <f t="shared" si="25"/>
        <v>CONCRETO PROJETADO VIA ÚMIDA FCK = 40 MPA APLICADO EM TÚNEIS CLASSE I COM SEÇÃO DE 20 A 40 M²</v>
      </c>
      <c r="C1632" s="16" t="s">
        <v>140</v>
      </c>
      <c r="D1632" s="105">
        <v>763.11</v>
      </c>
      <c r="J1632" s="59" t="s">
        <v>25420</v>
      </c>
    </row>
    <row r="1633" spans="1:10" ht="40.5">
      <c r="A1633" s="16" t="s">
        <v>25421</v>
      </c>
      <c r="B1633" s="59" t="str">
        <f t="shared" si="25"/>
        <v>CONCRETO PROJETADO VIA ÚMIDA FCK = 40 MPA APLICADO EM TÚNEIS CLASSE I COM SEÇÃO DE 40 A 60 M²</v>
      </c>
      <c r="C1633" s="16" t="s">
        <v>140</v>
      </c>
      <c r="D1633" s="105">
        <v>742.99</v>
      </c>
      <c r="J1633" s="59" t="s">
        <v>25422</v>
      </c>
    </row>
    <row r="1634" spans="1:10" ht="40.5">
      <c r="A1634" s="16" t="s">
        <v>25423</v>
      </c>
      <c r="B1634" s="59" t="str">
        <f t="shared" si="25"/>
        <v>CONCRETO PROJETADO VIA ÚMIDA FCK = 40 MPA APLICADO EM TÚNEIS CLASSE I COM SEÇÃO DE 60 A 90 M²</v>
      </c>
      <c r="C1634" s="16" t="s">
        <v>140</v>
      </c>
      <c r="D1634" s="105">
        <v>726.92</v>
      </c>
      <c r="J1634" s="59" t="s">
        <v>25424</v>
      </c>
    </row>
    <row r="1635" spans="1:10" ht="40.5">
      <c r="A1635" s="16" t="s">
        <v>25425</v>
      </c>
      <c r="B1635" s="59" t="str">
        <f t="shared" si="25"/>
        <v>CONCRETO PROJETADO VIA ÚMIDA FCK = 40 MPA APLICADO EM TÚNEIS CLASSE I COM SEÇÃO SUPERIOR A 90 M²</v>
      </c>
      <c r="C1635" s="16" t="s">
        <v>140</v>
      </c>
      <c r="D1635" s="105">
        <v>708.4</v>
      </c>
      <c r="J1635" s="59" t="s">
        <v>25426</v>
      </c>
    </row>
    <row r="1636" spans="1:10" ht="40.5">
      <c r="A1636" s="16" t="s">
        <v>25427</v>
      </c>
      <c r="B1636" s="59" t="str">
        <f t="shared" si="25"/>
        <v>CONCRETO PROJETADO VIA ÚMIDA FCK = 40 MPA APLICADO EM TÚNEIS CLASSE II COM SEÇÃO DE 20 A 40 M²</v>
      </c>
      <c r="C1636" s="16" t="s">
        <v>140</v>
      </c>
      <c r="D1636" s="105">
        <v>805.03</v>
      </c>
      <c r="J1636" s="59" t="s">
        <v>25428</v>
      </c>
    </row>
    <row r="1637" spans="1:10" ht="40.5">
      <c r="A1637" s="16" t="s">
        <v>25429</v>
      </c>
      <c r="B1637" s="59" t="str">
        <f t="shared" si="25"/>
        <v>CONCRETO PROJETADO VIA ÚMIDA FCK = 40 MPA APLICADO EM TÚNEIS CLASSE II COM SEÇÃO DE 40 A 60 M²</v>
      </c>
      <c r="C1637" s="16" t="s">
        <v>140</v>
      </c>
      <c r="D1637" s="105">
        <v>778.46</v>
      </c>
      <c r="J1637" s="59" t="s">
        <v>25430</v>
      </c>
    </row>
    <row r="1638" spans="1:10" ht="40.5">
      <c r="A1638" s="16" t="s">
        <v>25431</v>
      </c>
      <c r="B1638" s="59" t="str">
        <f t="shared" si="25"/>
        <v>CONCRETO PROJETADO VIA ÚMIDA FCK = 40 MPA APLICADO EM TÚNEIS CLASSE II COM SEÇÃO DE 60 A 90 M²</v>
      </c>
      <c r="C1638" s="16" t="s">
        <v>140</v>
      </c>
      <c r="D1638" s="105">
        <v>758.22</v>
      </c>
      <c r="J1638" s="59" t="s">
        <v>25432</v>
      </c>
    </row>
    <row r="1639" spans="1:10" ht="40.5">
      <c r="A1639" s="16" t="s">
        <v>25433</v>
      </c>
      <c r="B1639" s="59" t="str">
        <f t="shared" si="25"/>
        <v>CONCRETO PROJETADO VIA ÚMIDA FCK = 40 MPA APLICADO EM TÚNEIS CLASSE II COM SEÇÃO SUPERIOR A 90 M²</v>
      </c>
      <c r="C1639" s="16" t="s">
        <v>140</v>
      </c>
      <c r="D1639" s="105">
        <v>736.69</v>
      </c>
      <c r="J1639" s="59" t="s">
        <v>25434</v>
      </c>
    </row>
    <row r="1640" spans="1:10" ht="40.5">
      <c r="A1640" s="16" t="s">
        <v>25435</v>
      </c>
      <c r="B1640" s="59" t="str">
        <f t="shared" si="25"/>
        <v>CONCRETO PROJETADO VIA ÚMIDA FCK = 40 MPA APLICADO EM TÚNEIS CLASSE III COM SEÇÃO DE 20 A 40 M²</v>
      </c>
      <c r="C1640" s="16" t="s">
        <v>140</v>
      </c>
      <c r="D1640" s="105">
        <v>856.02</v>
      </c>
      <c r="J1640" s="59" t="s">
        <v>25436</v>
      </c>
    </row>
    <row r="1641" spans="1:10" ht="40.5">
      <c r="A1641" s="16" t="s">
        <v>25437</v>
      </c>
      <c r="B1641" s="59" t="str">
        <f t="shared" si="25"/>
        <v>CONCRETO PROJETADO VIA ÚMIDA FCK = 40 MPA APLICADO EM TÚNEIS CLASSE III COM SEÇÃO DE 40 A 60 M²</v>
      </c>
      <c r="C1641" s="16" t="s">
        <v>140</v>
      </c>
      <c r="D1641" s="105">
        <v>819.85</v>
      </c>
      <c r="J1641" s="59" t="s">
        <v>25438</v>
      </c>
    </row>
    <row r="1642" spans="1:10" ht="40.5">
      <c r="A1642" s="16" t="s">
        <v>25439</v>
      </c>
      <c r="B1642" s="59" t="str">
        <f t="shared" si="25"/>
        <v>CONCRETO PROJETADO VIA ÚMIDA FCK = 40 MPA APLICADO EM TÚNEIS CLASSE III COM SEÇÃO DE 60 A 90 M²</v>
      </c>
      <c r="C1642" s="16" t="s">
        <v>140</v>
      </c>
      <c r="D1642" s="105">
        <v>789.44</v>
      </c>
      <c r="J1642" s="59" t="s">
        <v>25440</v>
      </c>
    </row>
    <row r="1643" spans="1:10" ht="40.5">
      <c r="A1643" s="16" t="s">
        <v>25441</v>
      </c>
      <c r="B1643" s="59" t="str">
        <f t="shared" si="25"/>
        <v>CONCRETO PROJETADO VIA ÚMIDA FCK = 40 MPA APLICADO EM TÚNEIS CLASSE III COM SEÇÃO SUPERIOR A 90 M²</v>
      </c>
      <c r="C1643" s="16" t="s">
        <v>140</v>
      </c>
      <c r="D1643" s="105">
        <v>764.37</v>
      </c>
      <c r="J1643" s="59" t="s">
        <v>25442</v>
      </c>
    </row>
    <row r="1644" spans="1:10" ht="40.5">
      <c r="A1644" s="16" t="s">
        <v>25443</v>
      </c>
      <c r="B1644" s="59" t="str">
        <f t="shared" si="25"/>
        <v>CONCRETO PROJETADO VIA ÚMIDA FCK = 40 MPA APLICADO EM TÚNEIS CLASSE IV COM SEÇÃO DE 20 A 40 M²</v>
      </c>
      <c r="C1644" s="16" t="s">
        <v>140</v>
      </c>
      <c r="D1644" s="105">
        <v>920.97</v>
      </c>
      <c r="J1644" s="59" t="s">
        <v>25444</v>
      </c>
    </row>
    <row r="1645" spans="1:10" ht="40.5">
      <c r="A1645" s="16" t="s">
        <v>25445</v>
      </c>
      <c r="B1645" s="59" t="str">
        <f t="shared" si="25"/>
        <v>CONCRETO PROJETADO VIA ÚMIDA FCK = 40 MPA APLICADO EM TÚNEIS CLASSE IV COM SEÇÃO DE 40 A 60 M²</v>
      </c>
      <c r="C1645" s="16" t="s">
        <v>140</v>
      </c>
      <c r="D1645" s="105">
        <v>869.28</v>
      </c>
      <c r="J1645" s="59" t="s">
        <v>25446</v>
      </c>
    </row>
    <row r="1646" spans="1:10" ht="40.5">
      <c r="A1646" s="16" t="s">
        <v>25447</v>
      </c>
      <c r="B1646" s="59" t="str">
        <f t="shared" si="25"/>
        <v>CONCRETO PROJETADO VIA ÚMIDA FCK = 40 MPA APLICADO EM TÚNEIS CLASSE IV COM SEÇÃO DE 60 A 90 M²</v>
      </c>
      <c r="C1646" s="16" t="s">
        <v>140</v>
      </c>
      <c r="D1646" s="105">
        <v>834.11</v>
      </c>
      <c r="J1646" s="59" t="s">
        <v>25448</v>
      </c>
    </row>
    <row r="1647" spans="1:10" ht="40.5">
      <c r="A1647" s="16" t="s">
        <v>25449</v>
      </c>
      <c r="B1647" s="59" t="str">
        <f t="shared" si="25"/>
        <v>CONCRETO PROJETADO VIA ÚMIDA FCK = 40 MPA APLICADO EM TÚNEIS CLASSE IV COM SEÇÃO SUPERIOR A 90 M²</v>
      </c>
      <c r="C1647" s="16" t="s">
        <v>140</v>
      </c>
      <c r="D1647" s="105">
        <v>798.75</v>
      </c>
      <c r="J1647" s="59" t="s">
        <v>25450</v>
      </c>
    </row>
    <row r="1648" spans="1:10" ht="40.5">
      <c r="A1648" s="16" t="s">
        <v>25451</v>
      </c>
      <c r="B1648" s="59" t="str">
        <f t="shared" si="25"/>
        <v>CONCRETO PROJETADO VIA ÚMIDA FCK = 40 MPA APLICADO EM TÚNEIS CLASSE V COM SEÇÃO DE 20 A 40 M²</v>
      </c>
      <c r="C1648" s="16" t="s">
        <v>140</v>
      </c>
      <c r="D1648" s="105">
        <v>967.52</v>
      </c>
      <c r="J1648" s="59" t="s">
        <v>25452</v>
      </c>
    </row>
    <row r="1649" spans="1:10" ht="40.5">
      <c r="A1649" s="16" t="s">
        <v>25453</v>
      </c>
      <c r="B1649" s="59" t="str">
        <f t="shared" si="25"/>
        <v>CONCRETO PROJETADO VIA ÚMIDA FCK = 40 MPA APLICADO EM TÚNEIS CLASSE V COM SEÇÃO DE 40 A 60 M²</v>
      </c>
      <c r="C1649" s="16" t="s">
        <v>140</v>
      </c>
      <c r="D1649" s="105">
        <v>944.37</v>
      </c>
      <c r="J1649" s="59" t="s">
        <v>25454</v>
      </c>
    </row>
    <row r="1650" spans="1:10" ht="40.5">
      <c r="A1650" s="16" t="s">
        <v>25455</v>
      </c>
      <c r="B1650" s="59" t="str">
        <f t="shared" si="25"/>
        <v>CONCRETO PROJETADO VIA ÚMIDA FCK = 40 MPA APLICADO EM TÚNEIS CLASSE V COM SEÇÃO DE 60 A 90 M²</v>
      </c>
      <c r="C1650" s="16" t="s">
        <v>140</v>
      </c>
      <c r="D1650" s="105">
        <v>925.85</v>
      </c>
      <c r="J1650" s="59" t="s">
        <v>25456</v>
      </c>
    </row>
    <row r="1651" spans="1:10" ht="40.5">
      <c r="A1651" s="16" t="s">
        <v>25457</v>
      </c>
      <c r="B1651" s="59" t="str">
        <f t="shared" si="25"/>
        <v>CONCRETO PROJETADO VIA ÚMIDA FCK = 40 MPA APLICADO EM TÚNEIS CLASSE V COM SEÇÃO SUPERIOR A 90 M²</v>
      </c>
      <c r="C1651" s="16" t="s">
        <v>140</v>
      </c>
      <c r="D1651" s="105">
        <v>898.07</v>
      </c>
      <c r="J1651" s="59" t="s">
        <v>25458</v>
      </c>
    </row>
    <row r="1652" spans="1:10" ht="40.5">
      <c r="A1652" s="16" t="s">
        <v>25459</v>
      </c>
      <c r="B1652" s="59" t="str">
        <f t="shared" si="25"/>
        <v>CONCRETO PROJETADO VIA ÚMIDA FCK = 40 MPA APLICADO EM TÚNEIS CLASSE VI COM SEÇÃO DE 20 A 40 M²</v>
      </c>
      <c r="C1652" s="16" t="s">
        <v>140</v>
      </c>
      <c r="D1652" s="105">
        <v>1072.73</v>
      </c>
      <c r="J1652" s="59" t="s">
        <v>25460</v>
      </c>
    </row>
    <row r="1653" spans="1:10" ht="40.5">
      <c r="A1653" s="16" t="s">
        <v>25461</v>
      </c>
      <c r="B1653" s="59" t="str">
        <f t="shared" si="25"/>
        <v>CONCRETO PROJETADO VIA ÚMIDA FCK = 40 MPA APLICADO EM TÚNEIS CLASSE VI COM SEÇÃO DE 40 A 60 M²</v>
      </c>
      <c r="C1653" s="16" t="s">
        <v>140</v>
      </c>
      <c r="D1653" s="105">
        <v>1043.99</v>
      </c>
      <c r="J1653" s="59" t="s">
        <v>25462</v>
      </c>
    </row>
    <row r="1654" spans="1:10" ht="40.5">
      <c r="A1654" s="16" t="s">
        <v>25463</v>
      </c>
      <c r="B1654" s="59" t="str">
        <f t="shared" si="25"/>
        <v>CONCRETO PROJETADO VIA ÚMIDA FCK = 40 MPA APLICADO EM TÚNEIS CLASSE VI COM SEÇÃO DE 60 A 90 M²</v>
      </c>
      <c r="C1654" s="16" t="s">
        <v>140</v>
      </c>
      <c r="D1654" s="105">
        <v>1000.88</v>
      </c>
      <c r="J1654" s="59" t="s">
        <v>25464</v>
      </c>
    </row>
    <row r="1655" spans="1:10" ht="40.5">
      <c r="A1655" s="16" t="s">
        <v>25465</v>
      </c>
      <c r="B1655" s="59" t="str">
        <f t="shared" si="25"/>
        <v>CONCRETO PROJETADO VIA ÚMIDA FCK = 40 MPA APLICADO EM TÚNEIS CLASSE VI COM SEÇÃO SUPERIOR A 90 M²</v>
      </c>
      <c r="C1655" s="16" t="s">
        <v>140</v>
      </c>
      <c r="D1655" s="105">
        <v>957.78</v>
      </c>
      <c r="J1655" s="59" t="s">
        <v>25466</v>
      </c>
    </row>
    <row r="1656" spans="1:10" ht="40.5">
      <c r="A1656" s="16" t="s">
        <v>25467</v>
      </c>
      <c r="B1656" s="59" t="str">
        <f t="shared" si="25"/>
        <v>ABERTURA DE RASGOS EM SUPERFÍCIE DE CONCRETO MEDINDO 10 X 10 MM PARA FIXAÇÃO DE BARRAS DE AÇO DE 8 MM</v>
      </c>
      <c r="C1656" s="16" t="s">
        <v>139</v>
      </c>
      <c r="D1656" s="105">
        <v>5.07</v>
      </c>
      <c r="J1656" s="59" t="s">
        <v>25468</v>
      </c>
    </row>
    <row r="1657" spans="1:10" ht="40.5">
      <c r="A1657" s="16" t="s">
        <v>25469</v>
      </c>
      <c r="B1657" s="59" t="str">
        <f t="shared" si="25"/>
        <v>ABERTURA DE RASGOS EM SUPERFÍCIE DE CONCRETO MEDINDO 12 X 12 MM PARA FIXAÇÃO DE BARRAS DE AÇO DE 10 MM</v>
      </c>
      <c r="C1657" s="16" t="s">
        <v>139</v>
      </c>
      <c r="D1657" s="105">
        <v>6.63</v>
      </c>
      <c r="J1657" s="59" t="s">
        <v>25470</v>
      </c>
    </row>
    <row r="1658" spans="1:10" ht="40.5">
      <c r="A1658" s="16" t="s">
        <v>25471</v>
      </c>
      <c r="B1658" s="59" t="str">
        <f t="shared" si="25"/>
        <v>ABERTURA DE RASGOS EM SUPERFÍCIE DE CONCRETO MEDINDO 15 X 15 MM PARA FIXAÇÃO DE BARRAS DE AÇO DE 12,5 MM</v>
      </c>
      <c r="C1658" s="16" t="s">
        <v>139</v>
      </c>
      <c r="D1658" s="105">
        <v>9.57</v>
      </c>
      <c r="J1658" s="59" t="s">
        <v>25472</v>
      </c>
    </row>
    <row r="1659" spans="1:10" ht="40.5">
      <c r="A1659" s="16" t="s">
        <v>25473</v>
      </c>
      <c r="B1659" s="59" t="str">
        <f t="shared" si="25"/>
        <v>ABERTURA DE RASGOS EM SUPERFÍCIE DE CONCRETO MEDINDO 8 X 8 MM PARA FIXAÇÃO DE BARRAS DE AÇO DE 6,3 MM</v>
      </c>
      <c r="C1659" s="16" t="s">
        <v>139</v>
      </c>
      <c r="D1659" s="105">
        <v>3.87</v>
      </c>
      <c r="J1659" s="59" t="s">
        <v>25474</v>
      </c>
    </row>
    <row r="1660" spans="1:10" ht="27">
      <c r="A1660" s="16" t="s">
        <v>25475</v>
      </c>
      <c r="B1660" s="59" t="str">
        <f t="shared" si="25"/>
        <v>ABERTURA EM MURO DE ALVENARIA DE PEDRA ARGAMASSADA COM MARTELETE</v>
      </c>
      <c r="C1660" s="16" t="s">
        <v>140</v>
      </c>
      <c r="D1660" s="105">
        <v>75.53</v>
      </c>
      <c r="J1660" s="59" t="s">
        <v>25476</v>
      </c>
    </row>
    <row r="1661" spans="1:10" ht="27">
      <c r="A1661" s="16" t="s">
        <v>25477</v>
      </c>
      <c r="B1661" s="59" t="str">
        <f t="shared" si="25"/>
        <v>CORTE A PLASMA CNC EM CHAPA COM ESPESSURA DE 6,3 A 10 MM</v>
      </c>
      <c r="C1661" s="16" t="s">
        <v>139</v>
      </c>
      <c r="D1661" s="105">
        <v>3.55</v>
      </c>
      <c r="J1661" s="59" t="s">
        <v>25478</v>
      </c>
    </row>
    <row r="1662" spans="1:10" ht="40.5">
      <c r="A1662" s="16" t="s">
        <v>25479</v>
      </c>
      <c r="B1662" s="59" t="str">
        <f t="shared" si="25"/>
        <v>CORTE A PLASMA MANUAL EM CHAPA DE AÇO-CARBONO COM ESPESSURA DE 4 A 8 MM</v>
      </c>
      <c r="C1662" s="16" t="s">
        <v>139</v>
      </c>
      <c r="D1662" s="105">
        <v>1.83</v>
      </c>
      <c r="J1662" s="59" t="s">
        <v>25480</v>
      </c>
    </row>
    <row r="1663" spans="1:10" ht="40.5">
      <c r="A1663" s="16" t="s">
        <v>25481</v>
      </c>
      <c r="B1663" s="59" t="str">
        <f t="shared" si="25"/>
        <v>CORTE A PLASMA MANUAL EM CHAPA DE AÇO-CARBONO COM ESPESSURA DE 9 A 25 MM</v>
      </c>
      <c r="C1663" s="16" t="s">
        <v>139</v>
      </c>
      <c r="D1663" s="105">
        <v>8.02</v>
      </c>
      <c r="J1663" s="59" t="s">
        <v>25482</v>
      </c>
    </row>
    <row r="1664" spans="1:10" ht="27">
      <c r="A1664" s="16" t="s">
        <v>25483</v>
      </c>
      <c r="B1664" s="59" t="str">
        <f t="shared" si="25"/>
        <v>CORTE A PLASMA MANUAL EM CHAPA DE ALUMÍNIO COM ESPESSURA DE 1,5 MM</v>
      </c>
      <c r="C1664" s="16" t="s">
        <v>139</v>
      </c>
      <c r="D1664" s="105">
        <v>1.46</v>
      </c>
      <c r="J1664" s="59" t="s">
        <v>25484</v>
      </c>
    </row>
    <row r="1665" spans="1:10" ht="27">
      <c r="A1665" s="16" t="s">
        <v>25485</v>
      </c>
      <c r="B1665" s="59" t="str">
        <f t="shared" si="25"/>
        <v>CORTE DE BARRAS DE AÇO CA-50 COM MAÇARICO OXIACETILENO</v>
      </c>
      <c r="C1665" s="16" t="s">
        <v>25487</v>
      </c>
      <c r="D1665" s="105">
        <v>0.14000000000000001</v>
      </c>
      <c r="J1665" s="59" t="s">
        <v>25486</v>
      </c>
    </row>
    <row r="1666" spans="1:10">
      <c r="A1666" s="16" t="s">
        <v>25488</v>
      </c>
      <c r="B1666" s="59" t="str">
        <f t="shared" si="25"/>
        <v>CORTE DE CANTONEIRA DE ALUMÍNIO</v>
      </c>
      <c r="C1666" s="16" t="s">
        <v>20028</v>
      </c>
      <c r="D1666" s="105">
        <v>0.11</v>
      </c>
      <c r="J1666" s="59" t="s">
        <v>25489</v>
      </c>
    </row>
    <row r="1667" spans="1:10" ht="27">
      <c r="A1667" s="16" t="s">
        <v>25490</v>
      </c>
      <c r="B1667" s="59" t="str">
        <f t="shared" ref="B1667:B1730" si="26">UPPER(J1667)</f>
        <v>CORTE DE CHAPA DE AÇO COM GUILHOTINA HIDRÁULICA</v>
      </c>
      <c r="C1667" s="16" t="s">
        <v>139</v>
      </c>
      <c r="D1667" s="105">
        <v>2.9</v>
      </c>
      <c r="J1667" s="59" t="s">
        <v>25491</v>
      </c>
    </row>
    <row r="1668" spans="1:10" ht="27">
      <c r="A1668" s="16" t="s">
        <v>25492</v>
      </c>
      <c r="B1668" s="59" t="str">
        <f t="shared" si="26"/>
        <v>CORTE DE CHAPAS DE AÇO COM ESPESSURA DE 12,5 MM COM MAÇARICO OXIACETILENO</v>
      </c>
      <c r="C1668" s="16" t="s">
        <v>139</v>
      </c>
      <c r="D1668" s="105">
        <v>2.2999999999999998</v>
      </c>
      <c r="J1668" s="59" t="s">
        <v>25493</v>
      </c>
    </row>
    <row r="1669" spans="1:10" ht="27">
      <c r="A1669" s="16" t="s">
        <v>25494</v>
      </c>
      <c r="B1669" s="59" t="str">
        <f t="shared" si="26"/>
        <v>CORTE DE CHAPAS DE AÇO COM ESPESSURA DE 16 MM COM MAÇARICO OXIACETILENO</v>
      </c>
      <c r="C1669" s="16" t="s">
        <v>139</v>
      </c>
      <c r="D1669" s="105">
        <v>3.47</v>
      </c>
      <c r="J1669" s="59" t="s">
        <v>25495</v>
      </c>
    </row>
    <row r="1670" spans="1:10" ht="27">
      <c r="A1670" s="16" t="s">
        <v>25496</v>
      </c>
      <c r="B1670" s="59" t="str">
        <f t="shared" si="26"/>
        <v>CORTE DE CHAPAS DE AÇO COM ESPESSURA DE 3 MM COM MAÇARICO OXIACETILENO</v>
      </c>
      <c r="C1670" s="16" t="s">
        <v>139</v>
      </c>
      <c r="D1670" s="105">
        <v>1.06</v>
      </c>
      <c r="J1670" s="59" t="s">
        <v>25497</v>
      </c>
    </row>
    <row r="1671" spans="1:10" ht="27">
      <c r="A1671" s="16" t="s">
        <v>25498</v>
      </c>
      <c r="B1671" s="59" t="str">
        <f t="shared" si="26"/>
        <v>CORTE DE CHAPAS DE AÇO COM ESPESSURA DE 5 MM COM MAÇARICO OXIACETILENO</v>
      </c>
      <c r="C1671" s="16" t="s">
        <v>139</v>
      </c>
      <c r="D1671" s="105">
        <v>1.22</v>
      </c>
      <c r="J1671" s="59" t="s">
        <v>25499</v>
      </c>
    </row>
    <row r="1672" spans="1:10" ht="27">
      <c r="A1672" s="16" t="s">
        <v>25500</v>
      </c>
      <c r="B1672" s="59" t="str">
        <f t="shared" si="26"/>
        <v>CORTE DE CHAPAS DE AÇO COM ESPESSURA DE 6,3 MM COM MAÇARICO OXIACETILENO</v>
      </c>
      <c r="C1672" s="16" t="s">
        <v>139</v>
      </c>
      <c r="D1672" s="105">
        <v>1.34</v>
      </c>
      <c r="J1672" s="59" t="s">
        <v>25501</v>
      </c>
    </row>
    <row r="1673" spans="1:10" ht="27">
      <c r="A1673" s="16" t="s">
        <v>25502</v>
      </c>
      <c r="B1673" s="59" t="str">
        <f t="shared" si="26"/>
        <v>CORTE DE CHAPAS DE AÇO COM ESPESSURA DE 8 MM COM MAÇARICO OXIACETILENO</v>
      </c>
      <c r="C1673" s="16" t="s">
        <v>139</v>
      </c>
      <c r="D1673" s="105">
        <v>1.53</v>
      </c>
      <c r="J1673" s="59" t="s">
        <v>25503</v>
      </c>
    </row>
    <row r="1674" spans="1:10" ht="27">
      <c r="A1674" s="16" t="s">
        <v>25504</v>
      </c>
      <c r="B1674" s="59" t="str">
        <f t="shared" si="26"/>
        <v>CORTE DE CHAPAS DE AÇO COM ESPESSURA DE 9,5 MM COM MAÇARICO OXIACETILENO</v>
      </c>
      <c r="C1674" s="16" t="s">
        <v>139</v>
      </c>
      <c r="D1674" s="105">
        <v>1.73</v>
      </c>
      <c r="J1674" s="59" t="s">
        <v>25505</v>
      </c>
    </row>
    <row r="1675" spans="1:10" ht="27">
      <c r="A1675" s="16" t="s">
        <v>25506</v>
      </c>
      <c r="B1675" s="59" t="str">
        <f t="shared" si="26"/>
        <v>CORTE DE PERFIL METÁLICO COM MÁQUINA POLICORTE COM ESPESSURA DE ATÉ 1/8"</v>
      </c>
      <c r="C1675" s="16" t="s">
        <v>20028</v>
      </c>
      <c r="D1675" s="105">
        <v>0.15</v>
      </c>
      <c r="J1675" s="59" t="s">
        <v>25507</v>
      </c>
    </row>
    <row r="1676" spans="1:10" ht="27">
      <c r="A1676" s="16" t="s">
        <v>25508</v>
      </c>
      <c r="B1676" s="59" t="str">
        <f t="shared" si="26"/>
        <v>CORTE DE PERFIS METÁLICOS COM MAÇARICO OXIACETILENO</v>
      </c>
      <c r="C1676" s="16" t="s">
        <v>25487</v>
      </c>
      <c r="D1676" s="105">
        <v>0.04</v>
      </c>
      <c r="J1676" s="59" t="s">
        <v>25509</v>
      </c>
    </row>
    <row r="1677" spans="1:10" ht="27">
      <c r="A1677" s="16" t="s">
        <v>25510</v>
      </c>
      <c r="B1677" s="59" t="str">
        <f t="shared" si="26"/>
        <v>CORTE DE TRILHO TR45 COM UTILIZAÇÃO DE EQUIPAMENTO LEVE</v>
      </c>
      <c r="C1677" s="16" t="s">
        <v>20028</v>
      </c>
      <c r="D1677" s="105">
        <v>6.56</v>
      </c>
      <c r="J1677" s="59" t="s">
        <v>25511</v>
      </c>
    </row>
    <row r="1678" spans="1:10" ht="27">
      <c r="A1678" s="16" t="s">
        <v>25512</v>
      </c>
      <c r="B1678" s="59" t="str">
        <f t="shared" si="26"/>
        <v>CORTE DE TRILHO TR57 COM UTILIZAÇÃO DE EQUIPAMENTO LEVE</v>
      </c>
      <c r="C1678" s="16" t="s">
        <v>20028</v>
      </c>
      <c r="D1678" s="105">
        <v>6.77</v>
      </c>
      <c r="J1678" s="59" t="s">
        <v>25513</v>
      </c>
    </row>
    <row r="1679" spans="1:10" ht="27">
      <c r="A1679" s="16" t="s">
        <v>25514</v>
      </c>
      <c r="B1679" s="59" t="str">
        <f t="shared" si="26"/>
        <v>CORTE DE TRILHO TR68 COM UTILIZAÇÃO DE EQUIPAMENTO LEVE</v>
      </c>
      <c r="C1679" s="16" t="s">
        <v>20028</v>
      </c>
      <c r="D1679" s="105">
        <v>6.94</v>
      </c>
      <c r="J1679" s="59" t="s">
        <v>25515</v>
      </c>
    </row>
    <row r="1680" spans="1:10" ht="27">
      <c r="A1680" s="16" t="s">
        <v>25516</v>
      </c>
      <c r="B1680" s="59" t="str">
        <f t="shared" si="26"/>
        <v>CORTE DE TRILHO UIC60 COM UTILIZAÇÃO DE EQUIPAMENTO LEVE</v>
      </c>
      <c r="C1680" s="16" t="s">
        <v>20028</v>
      </c>
      <c r="D1680" s="105">
        <v>6.82</v>
      </c>
      <c r="J1680" s="59" t="s">
        <v>25517</v>
      </c>
    </row>
    <row r="1681" spans="1:10" ht="27">
      <c r="A1681" s="16" t="s">
        <v>25518</v>
      </c>
      <c r="B1681" s="59" t="str">
        <f t="shared" si="26"/>
        <v>DOBRAMENTO DE CHAPAS METÁLICAS COM ESPESSURAS DE 6,3 A 10 MM</v>
      </c>
      <c r="C1681" s="16" t="s">
        <v>139</v>
      </c>
      <c r="D1681" s="105">
        <v>2.0699999999999998</v>
      </c>
      <c r="J1681" s="59" t="s">
        <v>25519</v>
      </c>
    </row>
    <row r="1682" spans="1:10" ht="27">
      <c r="A1682" s="16" t="s">
        <v>25520</v>
      </c>
      <c r="B1682" s="59" t="str">
        <f t="shared" si="26"/>
        <v>FURAÇÃO DE TRILHO TR45 COM UTILIZAÇÃO DE EQUIPAMENTO LEVE</v>
      </c>
      <c r="C1682" s="16" t="s">
        <v>20028</v>
      </c>
      <c r="D1682" s="105">
        <v>2.2400000000000002</v>
      </c>
      <c r="J1682" s="59" t="s">
        <v>25521</v>
      </c>
    </row>
    <row r="1683" spans="1:10" ht="27">
      <c r="A1683" s="16" t="s">
        <v>25522</v>
      </c>
      <c r="B1683" s="59" t="str">
        <f t="shared" si="26"/>
        <v>FURAÇÃO DE TRILHO TR57 COM UTILIZAÇÃO DE EQUIPAMENTO LEVE</v>
      </c>
      <c r="C1683" s="16" t="s">
        <v>20028</v>
      </c>
      <c r="D1683" s="105">
        <v>2.52</v>
      </c>
      <c r="J1683" s="59" t="s">
        <v>25523</v>
      </c>
    </row>
    <row r="1684" spans="1:10" ht="27">
      <c r="A1684" s="16" t="s">
        <v>25524</v>
      </c>
      <c r="B1684" s="59" t="str">
        <f t="shared" si="26"/>
        <v>FURAÇÃO DE TRILHO TR68 COM UTILIZAÇÃO DE EQUIPAMENTO LEVE</v>
      </c>
      <c r="C1684" s="16" t="s">
        <v>20028</v>
      </c>
      <c r="D1684" s="105">
        <v>2.74</v>
      </c>
      <c r="J1684" s="59" t="s">
        <v>25525</v>
      </c>
    </row>
    <row r="1685" spans="1:10" ht="27">
      <c r="A1685" s="16" t="s">
        <v>25526</v>
      </c>
      <c r="B1685" s="59" t="str">
        <f t="shared" si="26"/>
        <v>FURAÇÃO DE TRILHO UIC60 COM UTILIZAÇÃO DE EQUIPAMENTO LEVE</v>
      </c>
      <c r="C1685" s="16" t="s">
        <v>20028</v>
      </c>
      <c r="D1685" s="105">
        <v>2.61</v>
      </c>
      <c r="J1685" s="59" t="s">
        <v>25527</v>
      </c>
    </row>
    <row r="1686" spans="1:10" ht="27">
      <c r="A1686" s="16" t="s">
        <v>25528</v>
      </c>
      <c r="B1686" s="59" t="str">
        <f t="shared" si="26"/>
        <v>PERFURAÇÃO EM CONCRETO COM COROA DIAMANTADA - D = 100 MM</v>
      </c>
      <c r="C1686" s="16" t="s">
        <v>139</v>
      </c>
      <c r="D1686" s="105">
        <v>422.99</v>
      </c>
      <c r="J1686" s="59" t="s">
        <v>25529</v>
      </c>
    </row>
    <row r="1687" spans="1:10" ht="27">
      <c r="A1687" s="16" t="s">
        <v>25530</v>
      </c>
      <c r="B1687" s="59" t="str">
        <f t="shared" si="26"/>
        <v>PERFURAÇÃO EM CONCRETO COM COROA DIAMANTADA - D = 16 MM</v>
      </c>
      <c r="C1687" s="16" t="s">
        <v>139</v>
      </c>
      <c r="D1687" s="105">
        <v>128.22</v>
      </c>
      <c r="J1687" s="59" t="s">
        <v>25531</v>
      </c>
    </row>
    <row r="1688" spans="1:10" ht="27">
      <c r="A1688" s="16" t="s">
        <v>25532</v>
      </c>
      <c r="B1688" s="59" t="str">
        <f t="shared" si="26"/>
        <v>PERFURAÇÃO EM CONCRETO COM COROA DIAMANTADA - D = 20 MM</v>
      </c>
      <c r="C1688" s="16" t="s">
        <v>139</v>
      </c>
      <c r="D1688" s="105">
        <v>131.94999999999999</v>
      </c>
      <c r="J1688" s="59" t="s">
        <v>25533</v>
      </c>
    </row>
    <row r="1689" spans="1:10" ht="27">
      <c r="A1689" s="16" t="s">
        <v>25534</v>
      </c>
      <c r="B1689" s="59" t="str">
        <f t="shared" si="26"/>
        <v>PERFURAÇÃO EM CONCRETO COM COROA DIAMANTADA - D = 25 MM</v>
      </c>
      <c r="C1689" s="16" t="s">
        <v>139</v>
      </c>
      <c r="D1689" s="105">
        <v>163.9</v>
      </c>
      <c r="J1689" s="59" t="s">
        <v>25535</v>
      </c>
    </row>
    <row r="1690" spans="1:10" ht="27">
      <c r="A1690" s="16" t="s">
        <v>25536</v>
      </c>
      <c r="B1690" s="59" t="str">
        <f t="shared" si="26"/>
        <v>PERFURAÇÃO EM CONCRETO COM COROA DIAMANTADA - D = 32 MM</v>
      </c>
      <c r="C1690" s="16" t="s">
        <v>139</v>
      </c>
      <c r="D1690" s="105">
        <v>204.84</v>
      </c>
      <c r="J1690" s="59" t="s">
        <v>25537</v>
      </c>
    </row>
    <row r="1691" spans="1:10" ht="27">
      <c r="A1691" s="16" t="s">
        <v>25538</v>
      </c>
      <c r="B1691" s="59" t="str">
        <f t="shared" si="26"/>
        <v>PERFURAÇÃO EM CONCRETO COM COROA DIAMANTADA - D = 38 MM</v>
      </c>
      <c r="C1691" s="16" t="s">
        <v>139</v>
      </c>
      <c r="D1691" s="105">
        <v>208.05</v>
      </c>
      <c r="J1691" s="59" t="s">
        <v>25539</v>
      </c>
    </row>
    <row r="1692" spans="1:10" ht="27">
      <c r="A1692" s="16" t="s">
        <v>25540</v>
      </c>
      <c r="B1692" s="59" t="str">
        <f t="shared" si="26"/>
        <v>PERFURAÇÃO EM CONCRETO COM COROA DIAMANTADA - D = 44 MM</v>
      </c>
      <c r="C1692" s="16" t="s">
        <v>139</v>
      </c>
      <c r="D1692" s="105">
        <v>215.33</v>
      </c>
      <c r="J1692" s="59" t="s">
        <v>25541</v>
      </c>
    </row>
    <row r="1693" spans="1:10" ht="27">
      <c r="A1693" s="16" t="s">
        <v>25542</v>
      </c>
      <c r="B1693" s="59" t="str">
        <f t="shared" si="26"/>
        <v>PERFURAÇÃO EM CONCRETO COM COROA DIAMANTADA - D = 50 MM</v>
      </c>
      <c r="C1693" s="16" t="s">
        <v>139</v>
      </c>
      <c r="D1693" s="105">
        <v>230.3</v>
      </c>
      <c r="J1693" s="59" t="s">
        <v>25543</v>
      </c>
    </row>
    <row r="1694" spans="1:10" ht="27">
      <c r="A1694" s="16" t="s">
        <v>25544</v>
      </c>
      <c r="B1694" s="59" t="str">
        <f t="shared" si="26"/>
        <v>PERFURAÇÃO EM CONCRETO COM COROA DIAMANTADA - D = 63 MM</v>
      </c>
      <c r="C1694" s="16" t="s">
        <v>139</v>
      </c>
      <c r="D1694" s="105">
        <v>248.72</v>
      </c>
      <c r="J1694" s="59" t="s">
        <v>25545</v>
      </c>
    </row>
    <row r="1695" spans="1:10" ht="27">
      <c r="A1695" s="16" t="s">
        <v>25546</v>
      </c>
      <c r="B1695" s="59" t="str">
        <f t="shared" si="26"/>
        <v>PERFURAÇÃO EM CONCRETO COM COROA DIAMANTADA - D = 75 MM</v>
      </c>
      <c r="C1695" s="16" t="s">
        <v>139</v>
      </c>
      <c r="D1695" s="105">
        <v>351.63</v>
      </c>
      <c r="J1695" s="59" t="s">
        <v>25547</v>
      </c>
    </row>
    <row r="1696" spans="1:10" ht="27">
      <c r="A1696" s="16" t="s">
        <v>25548</v>
      </c>
      <c r="B1696" s="59" t="str">
        <f t="shared" si="26"/>
        <v>PERFURAÇÃO EM CONCRETO COM MARTELETE ELÉTRICO - D = 10 MM</v>
      </c>
      <c r="C1696" s="16" t="s">
        <v>139</v>
      </c>
      <c r="D1696" s="105">
        <v>15.09</v>
      </c>
      <c r="J1696" s="59" t="s">
        <v>25549</v>
      </c>
    </row>
    <row r="1697" spans="1:10" ht="27">
      <c r="A1697" s="16" t="s">
        <v>25550</v>
      </c>
      <c r="B1697" s="59" t="str">
        <f t="shared" si="26"/>
        <v>PERFURAÇÃO EM CONCRETO COM MARTELETE ELÉTRICO - D = 13,0 MM</v>
      </c>
      <c r="C1697" s="16" t="s">
        <v>139</v>
      </c>
      <c r="D1697" s="105">
        <v>20.07</v>
      </c>
      <c r="J1697" s="59" t="s">
        <v>25551</v>
      </c>
    </row>
    <row r="1698" spans="1:10" ht="27">
      <c r="A1698" s="16" t="s">
        <v>25552</v>
      </c>
      <c r="B1698" s="59" t="str">
        <f t="shared" si="26"/>
        <v>PERFURAÇÃO EM CONCRETO COM MARTELETE ELÉTRICO - D = 14 MM</v>
      </c>
      <c r="C1698" s="16" t="s">
        <v>139</v>
      </c>
      <c r="D1698" s="105">
        <v>24.61</v>
      </c>
      <c r="J1698" s="59" t="s">
        <v>25553</v>
      </c>
    </row>
    <row r="1699" spans="1:10" ht="27">
      <c r="A1699" s="16" t="s">
        <v>25554</v>
      </c>
      <c r="B1699" s="59" t="str">
        <f t="shared" si="26"/>
        <v>SOLDA COM MAÇARICO OXIACETILENO DE CHAPAS DE AÇO DE 12,5 MM</v>
      </c>
      <c r="C1699" s="16" t="s">
        <v>139</v>
      </c>
      <c r="D1699" s="105">
        <v>157.19</v>
      </c>
      <c r="J1699" s="59" t="s">
        <v>25555</v>
      </c>
    </row>
    <row r="1700" spans="1:10" ht="27">
      <c r="A1700" s="16" t="s">
        <v>25556</v>
      </c>
      <c r="B1700" s="59" t="str">
        <f t="shared" si="26"/>
        <v>SOLDA COM MAÇARICO OXIACETILENO DE CHAPAS DE AÇO DE 16 MM</v>
      </c>
      <c r="C1700" s="16" t="s">
        <v>139</v>
      </c>
      <c r="D1700" s="105">
        <v>339.97</v>
      </c>
      <c r="J1700" s="59" t="s">
        <v>25557</v>
      </c>
    </row>
    <row r="1701" spans="1:10" ht="27">
      <c r="A1701" s="16" t="s">
        <v>25558</v>
      </c>
      <c r="B1701" s="59" t="str">
        <f t="shared" si="26"/>
        <v>SOLDA COM MAÇARICO OXIACETILENO DE CHAPAS DE AÇO DE 6,3 MM</v>
      </c>
      <c r="C1701" s="16" t="s">
        <v>139</v>
      </c>
      <c r="D1701" s="105">
        <v>32.72</v>
      </c>
      <c r="J1701" s="59" t="s">
        <v>25559</v>
      </c>
    </row>
    <row r="1702" spans="1:10" ht="27">
      <c r="A1702" s="16" t="s">
        <v>25560</v>
      </c>
      <c r="B1702" s="59" t="str">
        <f t="shared" si="26"/>
        <v>SOLDA COM MAÇARICO OXIACETILENO DE CHAPAS DE AÇO DE 8 MM</v>
      </c>
      <c r="C1702" s="16" t="s">
        <v>139</v>
      </c>
      <c r="D1702" s="105">
        <v>55.87</v>
      </c>
      <c r="J1702" s="59" t="s">
        <v>25561</v>
      </c>
    </row>
    <row r="1703" spans="1:10" ht="27">
      <c r="A1703" s="16" t="s">
        <v>25562</v>
      </c>
      <c r="B1703" s="59" t="str">
        <f t="shared" si="26"/>
        <v>SOLDA COM MAÇARICO OXIACETILENO DE CHAPAS DE AÇO DE 9,5 MM</v>
      </c>
      <c r="C1703" s="16" t="s">
        <v>139</v>
      </c>
      <c r="D1703" s="105">
        <v>84.18</v>
      </c>
      <c r="J1703" s="59" t="s">
        <v>25563</v>
      </c>
    </row>
    <row r="1704" spans="1:10" ht="54">
      <c r="A1704" s="16" t="s">
        <v>25564</v>
      </c>
      <c r="B1704" s="59" t="str">
        <f t="shared" si="26"/>
        <v>SOLDA ELÉTRICA MANUAL DE PERFIS METÁLICOS E CHAPAS DE AÇO COM ELETRODO E70XX PARA BENEFICIAMENTO DE AÇO NAVAL</v>
      </c>
      <c r="C1704" s="16" t="s">
        <v>22334</v>
      </c>
      <c r="D1704" s="105">
        <v>162.53</v>
      </c>
      <c r="J1704" s="59" t="s">
        <v>25565</v>
      </c>
    </row>
    <row r="1705" spans="1:10">
      <c r="A1705" s="16" t="s">
        <v>25566</v>
      </c>
      <c r="B1705" s="59" t="str">
        <f t="shared" si="26"/>
        <v>SOLDA TIPO MIG/MAG AUTOMATIZADA</v>
      </c>
      <c r="C1705" s="16" t="s">
        <v>22334</v>
      </c>
      <c r="D1705" s="105">
        <v>96.98</v>
      </c>
      <c r="J1705" s="59" t="s">
        <v>25567</v>
      </c>
    </row>
    <row r="1706" spans="1:10">
      <c r="A1706" s="16" t="s">
        <v>25568</v>
      </c>
      <c r="B1706" s="59" t="str">
        <f t="shared" si="26"/>
        <v>SOLDA TIPO MIG/MAG MANUAL</v>
      </c>
      <c r="C1706" s="16" t="s">
        <v>22334</v>
      </c>
      <c r="D1706" s="105">
        <v>157.25</v>
      </c>
      <c r="J1706" s="59" t="s">
        <v>25569</v>
      </c>
    </row>
    <row r="1707" spans="1:10" ht="40.5">
      <c r="A1707" s="16" t="s">
        <v>25570</v>
      </c>
      <c r="B1707" s="59" t="str">
        <f t="shared" si="26"/>
        <v>CONTENÇÃO EM AREIA-CIMENTO ENSACADA COM MISTURA DE AREIA COM 8% DE CIMENTO - CONFECÇÃO E ASSENTAMENTO</v>
      </c>
      <c r="C1707" s="16" t="s">
        <v>140</v>
      </c>
      <c r="D1707" s="105">
        <v>362.32</v>
      </c>
      <c r="J1707" s="59" t="s">
        <v>25571</v>
      </c>
    </row>
    <row r="1708" spans="1:10" ht="54">
      <c r="A1708" s="16" t="s">
        <v>25572</v>
      </c>
      <c r="B1708" s="59" t="str">
        <f t="shared" si="26"/>
        <v>CONTENÇÃO EM SOLO-CIMENTO ENSACADO COM MISTURA DE SOLO DE JAZIDA COM 8% DE CIMENTO - CONFECÇÃO E ASSENTAMENTO</v>
      </c>
      <c r="C1708" s="16" t="s">
        <v>140</v>
      </c>
      <c r="D1708" s="105">
        <v>269.47000000000003</v>
      </c>
      <c r="J1708" s="59" t="s">
        <v>25573</v>
      </c>
    </row>
    <row r="1709" spans="1:10" ht="40.5">
      <c r="A1709" s="16" t="s">
        <v>25574</v>
      </c>
      <c r="B1709" s="59" t="str">
        <f t="shared" si="26"/>
        <v>ENROCAMENTO DE PEDRA ARRUMADA MANUALMENTE - PEDRA DE MÃO COMERCIAL - FORNECIMENTO E ASSENTAMENTO</v>
      </c>
      <c r="C1709" s="16" t="s">
        <v>140</v>
      </c>
      <c r="D1709" s="105">
        <v>197.69</v>
      </c>
      <c r="J1709" s="59" t="s">
        <v>25575</v>
      </c>
    </row>
    <row r="1710" spans="1:10" ht="40.5">
      <c r="A1710" s="16" t="s">
        <v>25576</v>
      </c>
      <c r="B1710" s="59" t="str">
        <f t="shared" si="26"/>
        <v>ENROCAMENTO DE PEDRA ARRUMADA MANUALMENTE - PEDRA DE MÃO PRODUZIDA - CONFECÇÃO E ASSENTAMENTO</v>
      </c>
      <c r="C1710" s="16" t="s">
        <v>140</v>
      </c>
      <c r="D1710" s="105">
        <v>134.9</v>
      </c>
      <c r="J1710" s="59" t="s">
        <v>25577</v>
      </c>
    </row>
    <row r="1711" spans="1:10" ht="54">
      <c r="A1711" s="16" t="s">
        <v>25578</v>
      </c>
      <c r="B1711" s="59" t="str">
        <f t="shared" si="26"/>
        <v>ENROCAMENTO DE PEDRA ESPALHADA E COMPACTADA MECANICAMENTE - PEDRA DE MÃO COMERCIAL - FORNECIMENTO E ASSENTAMENTO</v>
      </c>
      <c r="C1711" s="16" t="s">
        <v>140</v>
      </c>
      <c r="D1711" s="105">
        <v>117.37</v>
      </c>
      <c r="J1711" s="59" t="s">
        <v>25579</v>
      </c>
    </row>
    <row r="1712" spans="1:10" ht="40.5">
      <c r="A1712" s="16" t="s">
        <v>25580</v>
      </c>
      <c r="B1712" s="59" t="str">
        <f t="shared" si="26"/>
        <v>ENROCAMENTO DE PEDRA JOGADA - PEDRA DE MÃO COMERCIAL - FORNECIMENTO E ASSENTAMENTO</v>
      </c>
      <c r="C1712" s="16" t="s">
        <v>140</v>
      </c>
      <c r="D1712" s="105">
        <v>124.85</v>
      </c>
      <c r="J1712" s="59" t="s">
        <v>25581</v>
      </c>
    </row>
    <row r="1713" spans="1:10" ht="40.5">
      <c r="A1713" s="16" t="s">
        <v>25582</v>
      </c>
      <c r="B1713" s="59" t="str">
        <f t="shared" si="26"/>
        <v>ENROCAMENTO DE PEDRA JOGADA - PEDRA DE MÃO PRODUZIDA - CONFECÇÃO E ASSENTAMENTO</v>
      </c>
      <c r="C1713" s="16" t="s">
        <v>140</v>
      </c>
      <c r="D1713" s="105">
        <v>72.52</v>
      </c>
      <c r="J1713" s="59" t="s">
        <v>25583</v>
      </c>
    </row>
    <row r="1714" spans="1:10" ht="40.5">
      <c r="A1714" s="16" t="s">
        <v>25584</v>
      </c>
      <c r="B1714" s="59" t="str">
        <f t="shared" si="26"/>
        <v>FABRICAÇÃO DE BLOCOS SEGMENTAIS DE FACE PRÉ-MOLDADOS - C = 40 CM, L = 40 CM E H = 20 CM - MASSA DE 25 KG</v>
      </c>
      <c r="C1714" s="16" t="s">
        <v>20028</v>
      </c>
      <c r="D1714" s="105">
        <v>4.09</v>
      </c>
      <c r="J1714" s="59" t="s">
        <v>25585</v>
      </c>
    </row>
    <row r="1715" spans="1:10" ht="54">
      <c r="A1715" s="16" t="s">
        <v>25586</v>
      </c>
      <c r="B1715" s="59" t="str">
        <f t="shared" si="26"/>
        <v>GEOCÉLULA EM PEAD, PAREDES PERFURADAS, SOLDADAS - ALTURA DE 100 MM E 1.206 CM² DE ÁREA DE CÉLULA - FORNECIMENTO E INSTALAÇÃO</v>
      </c>
      <c r="C1715" s="16" t="s">
        <v>141</v>
      </c>
      <c r="D1715" s="105">
        <v>40.799999999999997</v>
      </c>
      <c r="J1715" s="59" t="s">
        <v>25587</v>
      </c>
    </row>
    <row r="1716" spans="1:10" ht="54">
      <c r="A1716" s="16" t="s">
        <v>25588</v>
      </c>
      <c r="B1716" s="59" t="str">
        <f t="shared" si="26"/>
        <v>GEOCÉLULA EM PEAD, PAREDES PERFURADAS, SOLDADAS - ALTURA DE 100 MM E 289 CM² DE ÁREA DE CÉLULA - FORNECIMENTO E INSTALAÇÃO</v>
      </c>
      <c r="C1716" s="16" t="s">
        <v>141</v>
      </c>
      <c r="D1716" s="105">
        <v>52.22</v>
      </c>
      <c r="J1716" s="59" t="s">
        <v>25589</v>
      </c>
    </row>
    <row r="1717" spans="1:10" ht="54">
      <c r="A1717" s="16" t="s">
        <v>25590</v>
      </c>
      <c r="B1717" s="59" t="str">
        <f t="shared" si="26"/>
        <v>GEOCÉLULA EM PEAD, PAREDES PERFURADAS, SOLDADAS - ALTURA DE 100 MM E 460 CM² DE ÁREA DE CÉLULA - FORNECIMENTO E INSTALAÇÃO</v>
      </c>
      <c r="C1717" s="16" t="s">
        <v>141</v>
      </c>
      <c r="D1717" s="105">
        <v>42.88</v>
      </c>
      <c r="J1717" s="59" t="s">
        <v>25591</v>
      </c>
    </row>
    <row r="1718" spans="1:10" ht="54">
      <c r="A1718" s="16" t="s">
        <v>25592</v>
      </c>
      <c r="B1718" s="59" t="str">
        <f t="shared" si="26"/>
        <v>GEOCÉLULA EM PEAD, PAREDES PERFURADAS, SOLDADAS - ALTURA DE 150 MM E 1.206 CM² DE ÁREA DE CÉLULA - FORNECIMENTO E INSTALAÇÃO</v>
      </c>
      <c r="C1718" s="16" t="s">
        <v>141</v>
      </c>
      <c r="D1718" s="105">
        <v>48.61</v>
      </c>
      <c r="J1718" s="59" t="s">
        <v>25593</v>
      </c>
    </row>
    <row r="1719" spans="1:10" ht="54">
      <c r="A1719" s="16" t="s">
        <v>25594</v>
      </c>
      <c r="B1719" s="59" t="str">
        <f t="shared" si="26"/>
        <v>GEOCÉLULA EM PEAD, PAREDES PERFURADAS, SOLDADAS - ALTURA DE 150 MM E 289 CM² DE ÁREA DE CÉLULA - FORNECIMENTO E INSTALAÇÃO</v>
      </c>
      <c r="C1719" s="16" t="s">
        <v>141</v>
      </c>
      <c r="D1719" s="105">
        <v>62.79</v>
      </c>
      <c r="J1719" s="59" t="s">
        <v>25595</v>
      </c>
    </row>
    <row r="1720" spans="1:10" ht="54">
      <c r="A1720" s="16" t="s">
        <v>25596</v>
      </c>
      <c r="B1720" s="59" t="str">
        <f t="shared" si="26"/>
        <v>GEOCÉLULA EM PEAD, PAREDES PERFURADAS, SOLDADAS - ALTURA DE 150 MM E 460 CM² DE ÁREA DE CÉLULA - FORNECIMENTO E INSTALAÇÃO</v>
      </c>
      <c r="C1720" s="16" t="s">
        <v>141</v>
      </c>
      <c r="D1720" s="105">
        <v>51.47</v>
      </c>
      <c r="J1720" s="59" t="s">
        <v>25597</v>
      </c>
    </row>
    <row r="1721" spans="1:10" ht="54">
      <c r="A1721" s="16" t="s">
        <v>25598</v>
      </c>
      <c r="B1721" s="59" t="str">
        <f t="shared" si="26"/>
        <v>GEOCÉLULA EM PEAD, PAREDES PERFURADAS, SOLDADAS - ALTURA DE 200 MM E 1.206 CM² DE ÁREA DE CÉLULA - FORNECIMENTO E INSTALAÇÃO</v>
      </c>
      <c r="C1721" s="16" t="s">
        <v>141</v>
      </c>
      <c r="D1721" s="105">
        <v>56.79</v>
      </c>
      <c r="J1721" s="59" t="s">
        <v>25599</v>
      </c>
    </row>
    <row r="1722" spans="1:10" ht="54">
      <c r="A1722" s="16" t="s">
        <v>25600</v>
      </c>
      <c r="B1722" s="59" t="str">
        <f t="shared" si="26"/>
        <v>GEOCÉLULA EM PEAD, PAREDES PERFURADAS, SOLDADAS - ALTURA DE 200 MM E 289 CM² DE ÁREA DE CÉLULA - FORNECIMENTO E INSTALAÇÃO</v>
      </c>
      <c r="C1722" s="16" t="s">
        <v>141</v>
      </c>
      <c r="D1722" s="105">
        <v>73.58</v>
      </c>
      <c r="J1722" s="59" t="s">
        <v>25601</v>
      </c>
    </row>
    <row r="1723" spans="1:10" ht="54">
      <c r="A1723" s="16" t="s">
        <v>25602</v>
      </c>
      <c r="B1723" s="59" t="str">
        <f t="shared" si="26"/>
        <v>GEOCÉLULA EM PEAD, PAREDES PERFURADAS, SOLDADAS - ALTURA DE 200 MM E 460 CM² DE ÁREA DE CÉLULA - FORNECIMENTO E INSTALAÇÃO</v>
      </c>
      <c r="C1723" s="16" t="s">
        <v>141</v>
      </c>
      <c r="D1723" s="105">
        <v>60.04</v>
      </c>
      <c r="J1723" s="59" t="s">
        <v>25603</v>
      </c>
    </row>
    <row r="1724" spans="1:10" ht="54">
      <c r="A1724" s="16" t="s">
        <v>25604</v>
      </c>
      <c r="B1724" s="59" t="str">
        <f t="shared" si="26"/>
        <v>GEOCÉLULA EM PEAD, PAREDES PERFURADAS, SOLDADAS - ALTURA DE 75 MM E 1.206 CM² DE ÁREA DE CÉLULA - FORNECIMENTO E INSTALAÇÃO</v>
      </c>
      <c r="C1724" s="16" t="s">
        <v>141</v>
      </c>
      <c r="D1724" s="105">
        <v>31.33</v>
      </c>
      <c r="J1724" s="59" t="s">
        <v>25605</v>
      </c>
    </row>
    <row r="1725" spans="1:10" ht="54">
      <c r="A1725" s="16" t="s">
        <v>25606</v>
      </c>
      <c r="B1725" s="59" t="str">
        <f t="shared" si="26"/>
        <v>GEOCÉLULA EM PEAD, PAREDES PERFURADAS, SOLDADAS - ALTURA DE 75 MM E 289 CM² DE ÁREA DE CÉLULA - FORNECIMENTO E INSTALAÇÃO</v>
      </c>
      <c r="C1725" s="16" t="s">
        <v>141</v>
      </c>
      <c r="D1725" s="105">
        <v>41.74</v>
      </c>
      <c r="J1725" s="59" t="s">
        <v>25607</v>
      </c>
    </row>
    <row r="1726" spans="1:10" ht="54">
      <c r="A1726" s="16" t="s">
        <v>25608</v>
      </c>
      <c r="B1726" s="59" t="str">
        <f t="shared" si="26"/>
        <v>GEOCÉLULA EM PEAD, PAREDES PERFURADAS, SOLDADAS - ALTURA DE 75 MM E 460 CM² DE ÁREA DE CÉLULA - FORNECIMENTO E INSTALAÇÃO</v>
      </c>
      <c r="C1726" s="16" t="s">
        <v>141</v>
      </c>
      <c r="D1726" s="105">
        <v>34.630000000000003</v>
      </c>
      <c r="J1726" s="59" t="s">
        <v>25609</v>
      </c>
    </row>
    <row r="1727" spans="1:10" ht="40.5">
      <c r="A1727" s="16" t="s">
        <v>25610</v>
      </c>
      <c r="B1727" s="59" t="str">
        <f t="shared" si="26"/>
        <v>GEOGRELHA UNIDIRECIONAL COM RESISTÊNCIA À TRAÇÃO DE 100 KN/M - FORNECIMENTO E INSTALAÇÃO</v>
      </c>
      <c r="C1727" s="16" t="s">
        <v>141</v>
      </c>
      <c r="D1727" s="105">
        <v>27.95</v>
      </c>
      <c r="J1727" s="59" t="s">
        <v>25611</v>
      </c>
    </row>
    <row r="1728" spans="1:10" ht="40.5">
      <c r="A1728" s="16" t="s">
        <v>25612</v>
      </c>
      <c r="B1728" s="59" t="str">
        <f t="shared" si="26"/>
        <v>GEOGRELHA UNIDIRECIONAL COM RESISTÊNCIA À TRAÇÃO DE 150 KN/M - FORNECIMENTO E INSTALAÇÃO</v>
      </c>
      <c r="C1728" s="16" t="s">
        <v>141</v>
      </c>
      <c r="D1728" s="105">
        <v>33.93</v>
      </c>
      <c r="J1728" s="59" t="s">
        <v>25613</v>
      </c>
    </row>
    <row r="1729" spans="1:10" ht="40.5">
      <c r="A1729" s="16" t="s">
        <v>25614</v>
      </c>
      <c r="B1729" s="59" t="str">
        <f t="shared" si="26"/>
        <v>GEOGRELHA UNIDIRECIONAL COM RESISTÊNCIA À TRAÇÃO DE 200 KN/M - FORNECIMENTO E INSTALAÇÃO</v>
      </c>
      <c r="C1729" s="16" t="s">
        <v>141</v>
      </c>
      <c r="D1729" s="105">
        <v>43.9</v>
      </c>
      <c r="J1729" s="59" t="s">
        <v>25615</v>
      </c>
    </row>
    <row r="1730" spans="1:10" ht="40.5">
      <c r="A1730" s="16" t="s">
        <v>25616</v>
      </c>
      <c r="B1730" s="59" t="str">
        <f t="shared" si="26"/>
        <v>GEOGRELHA UNIDIRECIONAL COM RESISTÊNCIA À TRAÇÃO DE 300 KN/M - FORNECIMENTO E INSTALAÇÃO</v>
      </c>
      <c r="C1730" s="16" t="s">
        <v>141</v>
      </c>
      <c r="D1730" s="105">
        <v>63.92</v>
      </c>
      <c r="J1730" s="59" t="s">
        <v>25617</v>
      </c>
    </row>
    <row r="1731" spans="1:10" ht="40.5">
      <c r="A1731" s="16" t="s">
        <v>25618</v>
      </c>
      <c r="B1731" s="59" t="str">
        <f t="shared" ref="B1731:B1794" si="27">UPPER(J1731)</f>
        <v>GEOGRELHA UNIDIRECIONAL COM RESISTÊNCIA À TRAÇÃO DE 400 KN/M - FORNECIMENTO E INSTALAÇÃO</v>
      </c>
      <c r="C1731" s="16" t="s">
        <v>141</v>
      </c>
      <c r="D1731" s="105">
        <v>83.84</v>
      </c>
      <c r="J1731" s="59" t="s">
        <v>25619</v>
      </c>
    </row>
    <row r="1732" spans="1:10" ht="40.5">
      <c r="A1732" s="16" t="s">
        <v>25620</v>
      </c>
      <c r="B1732" s="59" t="str">
        <f t="shared" si="27"/>
        <v>GEOGRELHA UNIDIRECIONAL COM RESISTÊNCIA À TRAÇÃO DE 50 KN/M - FORNECIMENTO E INSTALAÇÃO</v>
      </c>
      <c r="C1732" s="16" t="s">
        <v>141</v>
      </c>
      <c r="D1732" s="105">
        <v>20.58</v>
      </c>
      <c r="J1732" s="59" t="s">
        <v>25621</v>
      </c>
    </row>
    <row r="1733" spans="1:10" ht="40.5">
      <c r="A1733" s="16" t="s">
        <v>25622</v>
      </c>
      <c r="B1733" s="59" t="str">
        <f t="shared" si="27"/>
        <v>GEOGRELHA UNIDIRECIONAL COM RESISTÊNCIA À TRAÇÃO DE 90 KN/M - FORNECIMENTO E INSTALAÇÃO</v>
      </c>
      <c r="C1733" s="16" t="s">
        <v>141</v>
      </c>
      <c r="D1733" s="105">
        <v>27.22</v>
      </c>
      <c r="J1733" s="59" t="s">
        <v>25623</v>
      </c>
    </row>
    <row r="1734" spans="1:10" ht="54">
      <c r="A1734" s="16" t="s">
        <v>25624</v>
      </c>
      <c r="B1734" s="59" t="str">
        <f t="shared" si="27"/>
        <v>MURO DE FACE EM TELA METÁLICA DOBRADA EM L PARA SOLO REFORÇADO - C = 2,0 M, L = 0,4 M E H = 0,4 M - FORNECIMENTO E INSTALAÇÃO</v>
      </c>
      <c r="C1734" s="16" t="s">
        <v>141</v>
      </c>
      <c r="D1734" s="105">
        <v>319.95999999999998</v>
      </c>
      <c r="J1734" s="59" t="s">
        <v>25625</v>
      </c>
    </row>
    <row r="1735" spans="1:10" ht="54">
      <c r="A1735" s="16" t="s">
        <v>25626</v>
      </c>
      <c r="B1735" s="59" t="str">
        <f t="shared" si="27"/>
        <v>MURO DE FACE EM TELA METÁLICA DOBRADA EM L PARA SOLO REFORÇADO - C = 2,0 M, L = 0,5 M E H = 0,5 M - FORNECIMENTO E INSTALAÇÃO</v>
      </c>
      <c r="C1735" s="16" t="s">
        <v>141</v>
      </c>
      <c r="D1735" s="105">
        <v>567.09</v>
      </c>
      <c r="J1735" s="59" t="s">
        <v>25627</v>
      </c>
    </row>
    <row r="1736" spans="1:10" ht="54">
      <c r="A1736" s="16" t="s">
        <v>25628</v>
      </c>
      <c r="B1736" s="59" t="str">
        <f t="shared" si="27"/>
        <v>MURO EM BLOCOS SEGMENTAIS DE FACE PRÉ-MOLDADOS - C = 40 CM, L = 40 CM, E H = 20 CM COM ALTURA DE 4 A 6 M - CONFECÇÃO E ASSENTAMENTO</v>
      </c>
      <c r="C1736" s="16" t="s">
        <v>141</v>
      </c>
      <c r="D1736" s="105">
        <v>127.58</v>
      </c>
      <c r="J1736" s="59" t="s">
        <v>25629</v>
      </c>
    </row>
    <row r="1737" spans="1:10" ht="54">
      <c r="A1737" s="16" t="s">
        <v>25630</v>
      </c>
      <c r="B1737" s="59" t="str">
        <f t="shared" si="27"/>
        <v>MURO EM BLOCOS SEGMENTAIS DE FACE PRÉ-MOLDADOS - C = 40 CM, L = 40 CM, E H = 20 CM COM ALTURA DE 6 A 8 M - CONFECÇÃO E ASSENTAMENTO</v>
      </c>
      <c r="C1737" s="16" t="s">
        <v>141</v>
      </c>
      <c r="D1737" s="105">
        <v>124.31</v>
      </c>
      <c r="J1737" s="59" t="s">
        <v>25631</v>
      </c>
    </row>
    <row r="1738" spans="1:10" ht="54">
      <c r="A1738" s="16" t="s">
        <v>25632</v>
      </c>
      <c r="B1738" s="59" t="str">
        <f t="shared" si="27"/>
        <v>MURO EM BLOCOS SEGMENTAIS DE FACE PRÉ-MOLDADOS - C = 40 CM, L = 40 CM, E H = 20 CM COM ALTURA DE 8 A 10 M - CONFECÇÃO E ASSENTAMENTO</v>
      </c>
      <c r="C1738" s="16" t="s">
        <v>141</v>
      </c>
      <c r="D1738" s="105">
        <v>122.5</v>
      </c>
      <c r="J1738" s="59" t="s">
        <v>25633</v>
      </c>
    </row>
    <row r="1739" spans="1:10" ht="54">
      <c r="A1739" s="16" t="s">
        <v>25634</v>
      </c>
      <c r="B1739" s="59" t="str">
        <f t="shared" si="27"/>
        <v>MURO EM BLOCOS SEGMENTAIS DE FACE PRÉ-MOLDADOS - C = 40 CM, L = 40 CM, E H = 20 CM COM ALTURA DE ATÉ 4 M - CONFECÇÃO E ASSENTAMENTO</v>
      </c>
      <c r="C1739" s="16" t="s">
        <v>141</v>
      </c>
      <c r="D1739" s="105">
        <v>144.75</v>
      </c>
      <c r="J1739" s="59" t="s">
        <v>25635</v>
      </c>
    </row>
    <row r="1740" spans="1:10" ht="54">
      <c r="A1740" s="16" t="s">
        <v>25636</v>
      </c>
      <c r="B1740" s="59" t="str">
        <f t="shared" si="27"/>
        <v>PEDRA ARGAMASSADA COM CIMENTO E AREIA 1:3 - AREIA E PEDRA DE MÃO COMERCIAL - FORNECIMENTO E ASSENTAMENTO</v>
      </c>
      <c r="C1740" s="16" t="s">
        <v>140</v>
      </c>
      <c r="D1740" s="105">
        <v>313.83</v>
      </c>
      <c r="J1740" s="59" t="s">
        <v>25637</v>
      </c>
    </row>
    <row r="1741" spans="1:10" ht="54">
      <c r="A1741" s="16" t="s">
        <v>25638</v>
      </c>
      <c r="B1741" s="59" t="str">
        <f t="shared" si="27"/>
        <v>PEDRA ARGAMASSADA COM CIMENTO E AREIA 1:3 - AREIA EXTRAÍDA E PEDRA DE MÃO PRODUZIDA - CONFECÇÃO E ASSENTAMENTO</v>
      </c>
      <c r="C1741" s="16" t="s">
        <v>140</v>
      </c>
      <c r="D1741" s="105">
        <v>219.99</v>
      </c>
      <c r="J1741" s="59" t="s">
        <v>25639</v>
      </c>
    </row>
    <row r="1742" spans="1:10" ht="54">
      <c r="A1742" s="16" t="s">
        <v>25640</v>
      </c>
      <c r="B1742" s="59" t="str">
        <f t="shared" si="27"/>
        <v>PROTEÇÃO DE TALUDES ROCHOSOS COM TELAS METÁLICAS DE DUPLA TORÇÃO COM LIGA EM 95% ZN E 5% AL - MALHA DE 8 X 10 CM - FORNECIMENTO E INSTALAÇÃO</v>
      </c>
      <c r="C1742" s="16" t="s">
        <v>141</v>
      </c>
      <c r="D1742" s="105">
        <v>70.28</v>
      </c>
      <c r="J1742" s="59" t="s">
        <v>25641</v>
      </c>
    </row>
    <row r="1743" spans="1:10">
      <c r="A1743" s="16" t="s">
        <v>25642</v>
      </c>
      <c r="B1743" s="59" t="str">
        <f t="shared" si="27"/>
        <v>APICOAMENTO MANUAL DE CONCRETO</v>
      </c>
      <c r="C1743" s="16" t="s">
        <v>141</v>
      </c>
      <c r="D1743" s="105">
        <v>14.36</v>
      </c>
      <c r="J1743" s="59" t="s">
        <v>25643</v>
      </c>
    </row>
    <row r="1744" spans="1:10">
      <c r="A1744" s="16" t="s">
        <v>25644</v>
      </c>
      <c r="B1744" s="59" t="str">
        <f t="shared" si="27"/>
        <v>DEMOLIÇÃO DE CONCRETO ARMADO</v>
      </c>
      <c r="C1744" s="16" t="s">
        <v>140</v>
      </c>
      <c r="D1744" s="105">
        <v>457.21</v>
      </c>
      <c r="J1744" s="59" t="s">
        <v>25645</v>
      </c>
    </row>
    <row r="1745" spans="1:10" ht="27">
      <c r="A1745" s="16" t="s">
        <v>25646</v>
      </c>
      <c r="B1745" s="59" t="str">
        <f t="shared" si="27"/>
        <v>DEMOLIÇÃO DE CONCRETO ARMADO COM MARTELETE E CORTE OXIACETILENO</v>
      </c>
      <c r="C1745" s="16" t="s">
        <v>140</v>
      </c>
      <c r="D1745" s="105">
        <v>542.13</v>
      </c>
      <c r="J1745" s="59" t="s">
        <v>25647</v>
      </c>
    </row>
    <row r="1746" spans="1:10">
      <c r="A1746" s="16" t="s">
        <v>25648</v>
      </c>
      <c r="B1746" s="59" t="str">
        <f t="shared" si="27"/>
        <v>DEMOLIÇÃO DE CONCRETO SIMPLES</v>
      </c>
      <c r="C1746" s="16" t="s">
        <v>140</v>
      </c>
      <c r="D1746" s="105">
        <v>313.25</v>
      </c>
      <c r="J1746" s="59" t="s">
        <v>25649</v>
      </c>
    </row>
    <row r="1747" spans="1:10" ht="27">
      <c r="A1747" s="16" t="s">
        <v>25650</v>
      </c>
      <c r="B1747" s="59" t="str">
        <f t="shared" si="27"/>
        <v>DEMOLIÇÃO DE CONCRETO SIMPLES COM MARTELETE</v>
      </c>
      <c r="C1747" s="16" t="s">
        <v>140</v>
      </c>
      <c r="D1747" s="105">
        <v>293.56</v>
      </c>
      <c r="J1747" s="59" t="s">
        <v>25651</v>
      </c>
    </row>
    <row r="1748" spans="1:10" ht="40.5">
      <c r="A1748" s="16" t="s">
        <v>25652</v>
      </c>
      <c r="B1748" s="59" t="str">
        <f t="shared" si="27"/>
        <v>DEMOLIÇÃO MANUAL DE CONSTRUÇÕES PROVISÓRIAS DE MADEIRA - SEM REAPROVEITAMENTO</v>
      </c>
      <c r="C1748" s="16" t="s">
        <v>141</v>
      </c>
      <c r="D1748" s="105">
        <v>10.97</v>
      </c>
      <c r="J1748" s="59" t="s">
        <v>25653</v>
      </c>
    </row>
    <row r="1749" spans="1:10" ht="54">
      <c r="A1749" s="16" t="s">
        <v>25654</v>
      </c>
      <c r="B1749" s="59" t="str">
        <f t="shared" si="27"/>
        <v>DEMOLIÇÃO MANUAL DE CONSTRUÇÕES PROVISÓRIAS DE MADEIRA, SEM FECHAMENTO LATERAL E SEM PAVIMENTAÇÃO</v>
      </c>
      <c r="C1749" s="16" t="s">
        <v>141</v>
      </c>
      <c r="D1749" s="105">
        <v>2.94</v>
      </c>
      <c r="J1749" s="59" t="s">
        <v>25655</v>
      </c>
    </row>
    <row r="1750" spans="1:10" ht="40.5">
      <c r="A1750" s="16" t="s">
        <v>25656</v>
      </c>
      <c r="B1750" s="59" t="str">
        <f t="shared" si="27"/>
        <v>DEMOLIÇÃO MECÂNICA DE ALVENARIA, COM CARREGADEIRA DE PNEUS - SEM REAPROVEITAMENTO</v>
      </c>
      <c r="C1750" s="16" t="s">
        <v>140</v>
      </c>
      <c r="D1750" s="105">
        <v>5.68</v>
      </c>
      <c r="J1750" s="59" t="s">
        <v>25657</v>
      </c>
    </row>
    <row r="1751" spans="1:10" ht="54">
      <c r="A1751" s="16" t="s">
        <v>25658</v>
      </c>
      <c r="B1751" s="59" t="str">
        <f t="shared" si="27"/>
        <v>DEMOLIÇÃO MECÂNICA DE CONCRETO ARMADO, COM ESCAVADEIRA HIDRÁULICA COM MARTELO HIDRÁULICO - SEM REAPROVEITAMENTO</v>
      </c>
      <c r="C1751" s="16" t="s">
        <v>140</v>
      </c>
      <c r="D1751" s="105">
        <v>54.8</v>
      </c>
      <c r="J1751" s="59" t="s">
        <v>25659</v>
      </c>
    </row>
    <row r="1752" spans="1:10" ht="54">
      <c r="A1752" s="16" t="s">
        <v>25660</v>
      </c>
      <c r="B1752" s="59" t="str">
        <f t="shared" si="27"/>
        <v>DEMOLIÇÃO MECÂNICA DE CONSTRUÇÕES PROVISÓRIAS EM ALVENARIA COM ESCAVADEIRA HIDRÁULICA - SEM REAPROVEITAMENTO</v>
      </c>
      <c r="C1752" s="16" t="s">
        <v>141</v>
      </c>
      <c r="D1752" s="105">
        <v>12.95</v>
      </c>
      <c r="J1752" s="59" t="s">
        <v>25661</v>
      </c>
    </row>
    <row r="1753" spans="1:10">
      <c r="A1753" s="16" t="s">
        <v>25662</v>
      </c>
      <c r="B1753" s="59" t="str">
        <f t="shared" si="27"/>
        <v>FRESAGEM DE PISO DE CONCRETO</v>
      </c>
      <c r="C1753" s="16" t="s">
        <v>141</v>
      </c>
      <c r="D1753" s="105">
        <v>1.02</v>
      </c>
      <c r="J1753" s="59" t="s">
        <v>25663</v>
      </c>
    </row>
    <row r="1754" spans="1:10" ht="27">
      <c r="A1754" s="16" t="s">
        <v>25664</v>
      </c>
      <c r="B1754" s="59" t="str">
        <f t="shared" si="27"/>
        <v>PREPARO E REGULARIZAÇÃO DE TERRENO EM DESNÍVEL</v>
      </c>
      <c r="C1754" s="16" t="s">
        <v>141</v>
      </c>
      <c r="D1754" s="105">
        <v>3.98</v>
      </c>
      <c r="J1754" s="59" t="s">
        <v>25665</v>
      </c>
    </row>
    <row r="1755" spans="1:10">
      <c r="A1755" s="16" t="s">
        <v>25666</v>
      </c>
      <c r="B1755" s="59" t="str">
        <f t="shared" si="27"/>
        <v>RASPAGEM E LIMPEZA DE TERRENO PLANO</v>
      </c>
      <c r="C1755" s="16" t="s">
        <v>141</v>
      </c>
      <c r="D1755" s="105">
        <v>3.42</v>
      </c>
      <c r="J1755" s="59" t="s">
        <v>25667</v>
      </c>
    </row>
    <row r="1756" spans="1:10" ht="27">
      <c r="A1756" s="16" t="s">
        <v>25668</v>
      </c>
      <c r="B1756" s="59" t="str">
        <f t="shared" si="27"/>
        <v>REMOÇÃO DE CERCA COM MOURÕES DE CONCRETO</v>
      </c>
      <c r="C1756" s="16" t="s">
        <v>139</v>
      </c>
      <c r="D1756" s="105">
        <v>0.59</v>
      </c>
      <c r="J1756" s="59" t="s">
        <v>25669</v>
      </c>
    </row>
    <row r="1757" spans="1:10" ht="40.5">
      <c r="A1757" s="16" t="s">
        <v>25670</v>
      </c>
      <c r="B1757" s="59" t="str">
        <f t="shared" si="27"/>
        <v>REMOÇÃO DE PAINEL PUBLICITÁRIO, TIPO OUTDOOR, COM ESTRUTURA E SUPORTES EM MADEIRA</v>
      </c>
      <c r="C1757" s="16" t="s">
        <v>141</v>
      </c>
      <c r="D1757" s="105">
        <v>9.51</v>
      </c>
      <c r="J1757" s="59" t="s">
        <v>25671</v>
      </c>
    </row>
    <row r="1758" spans="1:10">
      <c r="A1758" s="16" t="s">
        <v>25672</v>
      </c>
      <c r="B1758" s="59" t="str">
        <f t="shared" si="27"/>
        <v>REMOÇÃO DE PARALELEPÍPEDOS</v>
      </c>
      <c r="C1758" s="16" t="s">
        <v>141</v>
      </c>
      <c r="D1758" s="105">
        <v>3.11</v>
      </c>
      <c r="J1758" s="59" t="s">
        <v>25673</v>
      </c>
    </row>
    <row r="1759" spans="1:10" ht="40.5">
      <c r="A1759" s="16" t="s">
        <v>25674</v>
      </c>
      <c r="B1759" s="59" t="str">
        <f t="shared" si="27"/>
        <v>REMOÇÃO DE TUBOS DE CONCRETO COM DIÂMETRO DE 0,40 M A 1,00 M EM VALAS E BUEIROS</v>
      </c>
      <c r="C1759" s="16" t="s">
        <v>139</v>
      </c>
      <c r="D1759" s="105">
        <v>7.79</v>
      </c>
      <c r="J1759" s="59" t="s">
        <v>25675</v>
      </c>
    </row>
    <row r="1760" spans="1:10" ht="40.5">
      <c r="A1760" s="16" t="s">
        <v>25676</v>
      </c>
      <c r="B1760" s="59" t="str">
        <f t="shared" si="27"/>
        <v>REMOÇÃO DE TUBOS DE CONCRETO COM DIÂMETRO DE 1,20 M A 1,50 M EM VALAS E BUEIROS</v>
      </c>
      <c r="C1760" s="16" t="s">
        <v>139</v>
      </c>
      <c r="D1760" s="105">
        <v>8.66</v>
      </c>
      <c r="J1760" s="59" t="s">
        <v>25677</v>
      </c>
    </row>
    <row r="1761" spans="1:10" ht="67.5">
      <c r="A1761" s="16" t="s">
        <v>25678</v>
      </c>
      <c r="B1761" s="59" t="str">
        <f t="shared" si="27"/>
        <v>DERROCAGEM SUBAQUÁTICA DE MATERIAL DE 3ª CATEGORIA - CARGA E LIMPEZA - PLATAFORMA COM CLAMSHELL - FLUTUANTE E BATELÃO REBOCADO DE 100 T MONTADO NA OBRA - DMT ATÉ 200 M</v>
      </c>
      <c r="C1761" s="16" t="s">
        <v>140</v>
      </c>
      <c r="D1761" s="105">
        <v>96.89</v>
      </c>
      <c r="J1761" s="59" t="s">
        <v>25679</v>
      </c>
    </row>
    <row r="1762" spans="1:10" ht="67.5">
      <c r="A1762" s="16" t="s">
        <v>25680</v>
      </c>
      <c r="B1762" s="59" t="str">
        <f t="shared" si="27"/>
        <v>DERROCAGEM SUBAQUÁTICA DE MATERIAL DE 3ª CATEGORIA - CARGA E LIMPEZA - PLATAFORMA COM CLAMSHELL - FLUTUANTE E BATELÃO REBOCADO DE 100 T MONTADO NA OBRA - DMT DE 1.000 A 1200 M</v>
      </c>
      <c r="C1762" s="16" t="s">
        <v>140</v>
      </c>
      <c r="D1762" s="105">
        <v>100.51</v>
      </c>
      <c r="J1762" s="59" t="s">
        <v>25681</v>
      </c>
    </row>
    <row r="1763" spans="1:10" ht="67.5">
      <c r="A1763" s="16" t="s">
        <v>25682</v>
      </c>
      <c r="B1763" s="59" t="str">
        <f t="shared" si="27"/>
        <v>DERROCAGEM SUBAQUÁTICA DE MATERIAL DE 3ª CATEGORIA - CARGA E LIMPEZA - PLATAFORMA COM CLAMSHELL - FLUTUANTE E BATELÃO REBOCADO DE 100 T MONTADO NA OBRA - DMT DE 1.200 A 1.400 M</v>
      </c>
      <c r="C1763" s="16" t="s">
        <v>140</v>
      </c>
      <c r="D1763" s="105">
        <v>100.96</v>
      </c>
      <c r="J1763" s="59" t="s">
        <v>25683</v>
      </c>
    </row>
    <row r="1764" spans="1:10" ht="67.5">
      <c r="A1764" s="16" t="s">
        <v>25684</v>
      </c>
      <c r="B1764" s="59" t="str">
        <f t="shared" si="27"/>
        <v>DERROCAGEM SUBAQUÁTICA DE MATERIAL DE 3ª CATEGORIA - CARGA E LIMPEZA - PLATAFORMA COM CLAMSHELL - FLUTUANTE E BATELÃO REBOCADO DE 100 T MONTADO NA OBRA - DMT DE 1.400 A 1.600 M</v>
      </c>
      <c r="C1764" s="16" t="s">
        <v>140</v>
      </c>
      <c r="D1764" s="105">
        <v>101.41</v>
      </c>
      <c r="J1764" s="59" t="s">
        <v>25685</v>
      </c>
    </row>
    <row r="1765" spans="1:10" ht="67.5">
      <c r="A1765" s="16" t="s">
        <v>25686</v>
      </c>
      <c r="B1765" s="59" t="str">
        <f t="shared" si="27"/>
        <v>DERROCAGEM SUBAQUÁTICA DE MATERIAL DE 3ª CATEGORIA - CARGA E LIMPEZA - PLATAFORMA COM CLAMSHELL - FLUTUANTE E BATELÃO REBOCADO DE 100 T MONTADO NA OBRA - DMT DE 1.600 A 1.800 M</v>
      </c>
      <c r="C1765" s="16" t="s">
        <v>140</v>
      </c>
      <c r="D1765" s="105">
        <v>101.86</v>
      </c>
      <c r="J1765" s="59" t="s">
        <v>25687</v>
      </c>
    </row>
    <row r="1766" spans="1:10" ht="67.5">
      <c r="A1766" s="16" t="s">
        <v>25688</v>
      </c>
      <c r="B1766" s="59" t="str">
        <f t="shared" si="27"/>
        <v>DERROCAGEM SUBAQUÁTICA DE MATERIAL DE 3ª CATEGORIA - CARGA E LIMPEZA - PLATAFORMA COM CLAMSHELL - FLUTUANTE E BATELÃO REBOCADO DE 100 T MONTADO NA OBRA - DMT DE 1.800 A 2.000 M</v>
      </c>
      <c r="C1766" s="16" t="s">
        <v>140</v>
      </c>
      <c r="D1766" s="105">
        <v>102.76</v>
      </c>
      <c r="J1766" s="59" t="s">
        <v>25689</v>
      </c>
    </row>
    <row r="1767" spans="1:10" ht="67.5">
      <c r="A1767" s="16" t="s">
        <v>25690</v>
      </c>
      <c r="B1767" s="59" t="str">
        <f t="shared" si="27"/>
        <v>DERROCAGEM SUBAQUÁTICA DE MATERIAL DE 3ª CATEGORIA - CARGA E LIMPEZA - PLATAFORMA COM CLAMSHELL - FLUTUANTE E BATELÃO REBOCADO DE 100 T MONTADO NA OBRA - DMT DE 2.000 A 2.500 M</v>
      </c>
      <c r="C1767" s="16" t="s">
        <v>140</v>
      </c>
      <c r="D1767" s="105">
        <v>103.67</v>
      </c>
      <c r="J1767" s="59" t="s">
        <v>25691</v>
      </c>
    </row>
    <row r="1768" spans="1:10" ht="67.5">
      <c r="A1768" s="16" t="s">
        <v>25692</v>
      </c>
      <c r="B1768" s="59" t="str">
        <f t="shared" si="27"/>
        <v>DERROCAGEM SUBAQUÁTICA DE MATERIAL DE 3ª CATEGORIA - CARGA E LIMPEZA - PLATAFORMA COM CLAMSHELL - FLUTUANTE E BATELÃO REBOCADO DE 100 T MONTADO NA OBRA - DMT DE 2.500 A 3.000 M</v>
      </c>
      <c r="C1768" s="16" t="s">
        <v>140</v>
      </c>
      <c r="D1768" s="105">
        <v>105.02</v>
      </c>
      <c r="J1768" s="59" t="s">
        <v>25693</v>
      </c>
    </row>
    <row r="1769" spans="1:10" ht="67.5">
      <c r="A1769" s="16" t="s">
        <v>25694</v>
      </c>
      <c r="B1769" s="59" t="str">
        <f t="shared" si="27"/>
        <v>DERROCAGEM SUBAQUÁTICA DE MATERIAL DE 3ª CATEGORIA - CARGA E LIMPEZA - PLATAFORMA COM CLAMSHELL - FLUTUANTE E BATELÃO REBOCADO DE 100 T MONTADO NA OBRA - DMT DE 200 A 400 M</v>
      </c>
      <c r="C1769" s="16" t="s">
        <v>140</v>
      </c>
      <c r="D1769" s="105">
        <v>98.25</v>
      </c>
      <c r="J1769" s="59" t="s">
        <v>25695</v>
      </c>
    </row>
    <row r="1770" spans="1:10" ht="67.5">
      <c r="A1770" s="16" t="s">
        <v>25696</v>
      </c>
      <c r="B1770" s="59" t="str">
        <f t="shared" si="27"/>
        <v>DERROCAGEM SUBAQUÁTICA DE MATERIAL DE 3ª CATEGORIA - CARGA E LIMPEZA - PLATAFORMA COM CLAMSHELL - FLUTUANTE E BATELÃO REBOCADO DE 100 T MONTADO NA OBRA - DMT DE 3.000 M</v>
      </c>
      <c r="C1770" s="16" t="s">
        <v>140</v>
      </c>
      <c r="D1770" s="105">
        <v>105.93</v>
      </c>
      <c r="J1770" s="59" t="s">
        <v>25697</v>
      </c>
    </row>
    <row r="1771" spans="1:10" ht="67.5">
      <c r="A1771" s="16" t="s">
        <v>25698</v>
      </c>
      <c r="B1771" s="59" t="str">
        <f t="shared" si="27"/>
        <v>DERROCAGEM SUBAQUÁTICA DE MATERIAL DE 3ª CATEGORIA - CARGA E LIMPEZA - PLATAFORMA COM CLAMSHELL - FLUTUANTE E BATELÃO REBOCADO DE 100 T MONTADO NA OBRA - DMT DE 400 A 600 M</v>
      </c>
      <c r="C1771" s="16" t="s">
        <v>140</v>
      </c>
      <c r="D1771" s="105">
        <v>98.7</v>
      </c>
      <c r="J1771" s="59" t="s">
        <v>25699</v>
      </c>
    </row>
    <row r="1772" spans="1:10" ht="67.5">
      <c r="A1772" s="16" t="s">
        <v>25700</v>
      </c>
      <c r="B1772" s="59" t="str">
        <f t="shared" si="27"/>
        <v>DERROCAGEM SUBAQUÁTICA DE MATERIAL DE 3ª CATEGORIA - CARGA E LIMPEZA - PLATAFORMA COM CLAMSHELL - FLUTUANTE E BATELÃO REBOCADO DE 100 T MONTADO NA OBRA - DMT DE 600 A 800 M</v>
      </c>
      <c r="C1772" s="16" t="s">
        <v>140</v>
      </c>
      <c r="D1772" s="105">
        <v>99.6</v>
      </c>
      <c r="J1772" s="59" t="s">
        <v>25701</v>
      </c>
    </row>
    <row r="1773" spans="1:10" ht="67.5">
      <c r="A1773" s="16" t="s">
        <v>25702</v>
      </c>
      <c r="B1773" s="59" t="str">
        <f t="shared" si="27"/>
        <v>DERROCAGEM SUBAQUÁTICA DE MATERIAL DE 3ª CATEGORIA - CARGA E LIMPEZA - PLATAFORMA COM CLAMSHELL - FLUTUANTE E BATELÃO REBOCADO DE 100 T MONTADO NA OBRA - DMT DE 800 A 1.000 M</v>
      </c>
      <c r="C1773" s="16" t="s">
        <v>140</v>
      </c>
      <c r="D1773" s="105">
        <v>100.06</v>
      </c>
      <c r="J1773" s="59" t="s">
        <v>25703</v>
      </c>
    </row>
    <row r="1774" spans="1:10" ht="54">
      <c r="A1774" s="16" t="s">
        <v>25704</v>
      </c>
      <c r="B1774" s="59" t="str">
        <f t="shared" si="27"/>
        <v>DERROCAGEM SUBAQUÁTICA DE MATERIAL DE 3ª CATEGORIA - CARGA E LIMPEZA - PLATAFORMA COM CLAMSHELL - FLUTUANTE MONTADO NA OBRA - SEM TRANSPORTE</v>
      </c>
      <c r="C1774" s="16" t="s">
        <v>140</v>
      </c>
      <c r="D1774" s="105">
        <v>55.84</v>
      </c>
      <c r="J1774" s="59" t="s">
        <v>25705</v>
      </c>
    </row>
    <row r="1775" spans="1:10" ht="54">
      <c r="A1775" s="16" t="s">
        <v>25706</v>
      </c>
      <c r="B1775" s="59" t="str">
        <f t="shared" si="27"/>
        <v>DERROCAGEM SUBAQUÁTICA DE MATERIAL DE 3ª CATEGORIA - CARGA E LIMPEZA - PLATAFORMA FLUTUANTE COM CLAMSHELL - SEM TRANSPORTE</v>
      </c>
      <c r="C1775" s="16" t="s">
        <v>140</v>
      </c>
      <c r="D1775" s="105">
        <v>54.82</v>
      </c>
      <c r="J1775" s="59" t="s">
        <v>25707</v>
      </c>
    </row>
    <row r="1776" spans="1:10" ht="67.5">
      <c r="A1776" s="16" t="s">
        <v>25708</v>
      </c>
      <c r="B1776" s="59" t="str">
        <f t="shared" si="27"/>
        <v>DERROCAGEM SUBAQUÁTICA DE MATERIAL DE 3ª CATEGORIA - CARGA E LIMPEZA - PLATAFORMA FLUTUANTE COM CLAMSHELL E BATELÃO REBOCADO DE 100 T - DMT ATÉ 200 M</v>
      </c>
      <c r="C1776" s="16" t="s">
        <v>140</v>
      </c>
      <c r="D1776" s="105">
        <v>95.87</v>
      </c>
      <c r="J1776" s="59" t="s">
        <v>25709</v>
      </c>
    </row>
    <row r="1777" spans="1:10" ht="67.5">
      <c r="A1777" s="16" t="s">
        <v>25710</v>
      </c>
      <c r="B1777" s="59" t="str">
        <f t="shared" si="27"/>
        <v>DERROCAGEM SUBAQUÁTICA DE MATERIAL DE 3ª CATEGORIA - CARGA E LIMPEZA - PLATAFORMA FLUTUANTE COM CLAMSHELL E BATELÃO REBOCADO DE 100 T - DMT DE 1.000 A 1.200 M</v>
      </c>
      <c r="C1777" s="16" t="s">
        <v>140</v>
      </c>
      <c r="D1777" s="105">
        <v>99.49</v>
      </c>
      <c r="J1777" s="59" t="s">
        <v>25711</v>
      </c>
    </row>
    <row r="1778" spans="1:10" ht="67.5">
      <c r="A1778" s="16" t="s">
        <v>25712</v>
      </c>
      <c r="B1778" s="59" t="str">
        <f t="shared" si="27"/>
        <v>DERROCAGEM SUBAQUÁTICA DE MATERIAL DE 3ª CATEGORIA - CARGA E LIMPEZA - PLATAFORMA FLUTUANTE COM CLAMSHELL E BATELÃO REBOCADO DE 100 T - DMT DE 1.200 A 1.400 M</v>
      </c>
      <c r="C1778" s="16" t="s">
        <v>140</v>
      </c>
      <c r="D1778" s="105">
        <v>99.94</v>
      </c>
      <c r="J1778" s="59" t="s">
        <v>25713</v>
      </c>
    </row>
    <row r="1779" spans="1:10" ht="67.5">
      <c r="A1779" s="16" t="s">
        <v>25714</v>
      </c>
      <c r="B1779" s="59" t="str">
        <f t="shared" si="27"/>
        <v>DERROCAGEM SUBAQUÁTICA DE MATERIAL DE 3ª CATEGORIA - CARGA E LIMPEZA - PLATAFORMA FLUTUANTE COM CLAMSHELL E BATELÃO REBOCADO DE 100 T - DMT DE 1.400 A 1.600 M</v>
      </c>
      <c r="C1779" s="16" t="s">
        <v>140</v>
      </c>
      <c r="D1779" s="105">
        <v>100.39</v>
      </c>
      <c r="J1779" s="59" t="s">
        <v>25715</v>
      </c>
    </row>
    <row r="1780" spans="1:10" ht="67.5">
      <c r="A1780" s="16" t="s">
        <v>25716</v>
      </c>
      <c r="B1780" s="59" t="str">
        <f t="shared" si="27"/>
        <v>DERROCAGEM SUBAQUÁTICA DE MATERIAL DE 3ª CATEGORIA - CARGA E LIMPEZA - PLATAFORMA FLUTUANTE COM CLAMSHELL E BATELÃO REBOCADO DE 100 T - DMT DE 1.600 A 1.800 M</v>
      </c>
      <c r="C1780" s="16" t="s">
        <v>140</v>
      </c>
      <c r="D1780" s="105">
        <v>100.84</v>
      </c>
      <c r="J1780" s="59" t="s">
        <v>25717</v>
      </c>
    </row>
    <row r="1781" spans="1:10" ht="67.5">
      <c r="A1781" s="16" t="s">
        <v>25718</v>
      </c>
      <c r="B1781" s="59" t="str">
        <f t="shared" si="27"/>
        <v>DERROCAGEM SUBAQUÁTICA DE MATERIAL DE 3ª CATEGORIA - CARGA E LIMPEZA - PLATAFORMA FLUTUANTE COM CLAMSHELL E BATELÃO REBOCADO DE 100 T - DMT DE 1.800 A 2.000 M</v>
      </c>
      <c r="C1781" s="16" t="s">
        <v>140</v>
      </c>
      <c r="D1781" s="105">
        <v>101.75</v>
      </c>
      <c r="J1781" s="59" t="s">
        <v>25719</v>
      </c>
    </row>
    <row r="1782" spans="1:10" ht="67.5">
      <c r="A1782" s="16" t="s">
        <v>25720</v>
      </c>
      <c r="B1782" s="59" t="str">
        <f t="shared" si="27"/>
        <v>DERROCAGEM SUBAQUÁTICA DE MATERIAL DE 3ª CATEGORIA - CARGA E LIMPEZA - PLATAFORMA FLUTUANTE COM CLAMSHELL E BATELÃO REBOCADO DE 100 T - DMT DE 2.000 A 2.500 M</v>
      </c>
      <c r="C1782" s="16" t="s">
        <v>140</v>
      </c>
      <c r="D1782" s="105">
        <v>102.65</v>
      </c>
      <c r="J1782" s="59" t="s">
        <v>25721</v>
      </c>
    </row>
    <row r="1783" spans="1:10" ht="67.5">
      <c r="A1783" s="16" t="s">
        <v>25722</v>
      </c>
      <c r="B1783" s="59" t="str">
        <f t="shared" si="27"/>
        <v>DERROCAGEM SUBAQUÁTICA DE MATERIAL DE 3ª CATEGORIA - CARGA E LIMPEZA - PLATAFORMA FLUTUANTE COM CLAMSHELL E BATELÃO REBOCADO DE 100 T - DMT DE 2.500 A 3.000 M</v>
      </c>
      <c r="C1783" s="16" t="s">
        <v>140</v>
      </c>
      <c r="D1783" s="105">
        <v>104</v>
      </c>
      <c r="J1783" s="59" t="s">
        <v>25723</v>
      </c>
    </row>
    <row r="1784" spans="1:10" ht="67.5">
      <c r="A1784" s="16" t="s">
        <v>25724</v>
      </c>
      <c r="B1784" s="59" t="str">
        <f t="shared" si="27"/>
        <v>DERROCAGEM SUBAQUÁTICA DE MATERIAL DE 3ª CATEGORIA - CARGA E LIMPEZA - PLATAFORMA FLUTUANTE COM CLAMSHELL E BATELÃO REBOCADO DE 100 T - DMT DE 200 A 400 M</v>
      </c>
      <c r="C1784" s="16" t="s">
        <v>140</v>
      </c>
      <c r="D1784" s="105">
        <v>97.23</v>
      </c>
      <c r="J1784" s="59" t="s">
        <v>25725</v>
      </c>
    </row>
    <row r="1785" spans="1:10" ht="67.5">
      <c r="A1785" s="16" t="s">
        <v>25726</v>
      </c>
      <c r="B1785" s="59" t="str">
        <f t="shared" si="27"/>
        <v>DERROCAGEM SUBAQUÁTICA DE MATERIAL DE 3ª CATEGORIA - CARGA E LIMPEZA - PLATAFORMA FLUTUANTE COM CLAMSHELL E BATELÃO REBOCADO DE 100 T - DMT DE 3.000 M</v>
      </c>
      <c r="C1785" s="16" t="s">
        <v>140</v>
      </c>
      <c r="D1785" s="105">
        <v>104.91</v>
      </c>
      <c r="J1785" s="59" t="s">
        <v>25727</v>
      </c>
    </row>
    <row r="1786" spans="1:10" ht="67.5">
      <c r="A1786" s="16" t="s">
        <v>25728</v>
      </c>
      <c r="B1786" s="59" t="str">
        <f t="shared" si="27"/>
        <v>DERROCAGEM SUBAQUÁTICA DE MATERIAL DE 3ª CATEGORIA - CARGA E LIMPEZA - PLATAFORMA FLUTUANTE COM CLAMSHELL E BATELÃO REBOCADO DE 100 T - DMT DE 400 A 600 M</v>
      </c>
      <c r="C1786" s="16" t="s">
        <v>140</v>
      </c>
      <c r="D1786" s="105">
        <v>97.68</v>
      </c>
      <c r="J1786" s="59" t="s">
        <v>25729</v>
      </c>
    </row>
    <row r="1787" spans="1:10" ht="67.5">
      <c r="A1787" s="16" t="s">
        <v>25730</v>
      </c>
      <c r="B1787" s="59" t="str">
        <f t="shared" si="27"/>
        <v>DERROCAGEM SUBAQUÁTICA DE MATERIAL DE 3ª CATEGORIA - CARGA E LIMPEZA - PLATAFORMA FLUTUANTE COM CLAMSHELL E BATELÃO REBOCADO DE 100 T - DMT DE 600 A 800 M</v>
      </c>
      <c r="C1787" s="16" t="s">
        <v>140</v>
      </c>
      <c r="D1787" s="105">
        <v>98.58</v>
      </c>
      <c r="J1787" s="59" t="s">
        <v>25731</v>
      </c>
    </row>
    <row r="1788" spans="1:10" ht="67.5">
      <c r="A1788" s="16" t="s">
        <v>25732</v>
      </c>
      <c r="B1788" s="59" t="str">
        <f t="shared" si="27"/>
        <v>DERROCAGEM SUBAQUÁTICA DE MATERIAL DE 3ª CATEGORIA - CARGA E LIMPEZA - PLATAFORMA FLUTUANTE COM CLAMSHELL E BATELÃO REBOCADO DE 100 T - DMT DE 800 A 1.000 M</v>
      </c>
      <c r="C1788" s="16" t="s">
        <v>140</v>
      </c>
      <c r="D1788" s="105">
        <v>99.04</v>
      </c>
      <c r="J1788" s="59" t="s">
        <v>25733</v>
      </c>
    </row>
    <row r="1789" spans="1:10" ht="54">
      <c r="A1789" s="16" t="s">
        <v>25734</v>
      </c>
      <c r="B1789" s="59" t="str">
        <f t="shared" si="27"/>
        <v>DERROCAGEM SUBAQUÁTICA DE MATERIAL DE 3ª CATEGORIA - CARGA E LIMPEZA COM DRAGA BACKHOE DE 7 M³ - SEM TRANSPORTE</v>
      </c>
      <c r="C1789" s="16" t="s">
        <v>140</v>
      </c>
      <c r="D1789" s="105">
        <v>31.83</v>
      </c>
      <c r="J1789" s="59" t="s">
        <v>25735</v>
      </c>
    </row>
    <row r="1790" spans="1:10" ht="67.5">
      <c r="A1790" s="16" t="s">
        <v>25736</v>
      </c>
      <c r="B1790" s="59" t="str">
        <f t="shared" si="27"/>
        <v>DERROCAGEM SUBAQUÁTICA DE MATERIAL DE 3ª CATEGORIA - CARGA E LIMPEZA COM DRAGA BACKHOE DE 7 M³ - TRANSPORTE COM BATELÃO AUTOPROPELIDO DE 300 M³ - DMT ATÉ 200 M</v>
      </c>
      <c r="C1790" s="16" t="s">
        <v>140</v>
      </c>
      <c r="D1790" s="105">
        <v>40.9</v>
      </c>
      <c r="J1790" s="59" t="s">
        <v>25737</v>
      </c>
    </row>
    <row r="1791" spans="1:10" ht="67.5">
      <c r="A1791" s="16" t="s">
        <v>25738</v>
      </c>
      <c r="B1791" s="59" t="str">
        <f t="shared" si="27"/>
        <v>DERROCAGEM SUBAQUÁTICA DE MATERIAL DE 3ª CATEGORIA - CARGA E LIMPEZA COM DRAGA BACKHOE DE 7 M³ - TRANSPORTE COM BATELÃO AUTOPROPELIDO DE 300 M³ - DMT DE 1.000 A 1.200 M</v>
      </c>
      <c r="C1791" s="16" t="s">
        <v>140</v>
      </c>
      <c r="D1791" s="105">
        <v>41.48</v>
      </c>
      <c r="J1791" s="59" t="s">
        <v>25739</v>
      </c>
    </row>
    <row r="1792" spans="1:10" ht="67.5">
      <c r="A1792" s="16" t="s">
        <v>25740</v>
      </c>
      <c r="B1792" s="59" t="str">
        <f t="shared" si="27"/>
        <v>DERROCAGEM SUBAQUÁTICA DE MATERIAL DE 3ª CATEGORIA - CARGA E LIMPEZA COM DRAGA BACKHOE DE 7 M³ - TRANSPORTE COM BATELÃO AUTOPROPELIDO DE 300 M³ - DMT DE 1.200 A 1.400 M</v>
      </c>
      <c r="C1792" s="16" t="s">
        <v>140</v>
      </c>
      <c r="D1792" s="105">
        <v>41.53</v>
      </c>
      <c r="J1792" s="59" t="s">
        <v>25741</v>
      </c>
    </row>
    <row r="1793" spans="1:10" ht="67.5">
      <c r="A1793" s="16" t="s">
        <v>25742</v>
      </c>
      <c r="B1793" s="59" t="str">
        <f t="shared" si="27"/>
        <v>DERROCAGEM SUBAQUÁTICA DE MATERIAL DE 3ª CATEGORIA - CARGA E LIMPEZA COM DRAGA BACKHOE DE 7 M³ - TRANSPORTE COM BATELÃO AUTOPROPELIDO DE 300 M³ - DMT DE 1.400 A 1.600 M</v>
      </c>
      <c r="C1793" s="16" t="s">
        <v>140</v>
      </c>
      <c r="D1793" s="105">
        <v>41.65</v>
      </c>
      <c r="J1793" s="59" t="s">
        <v>25743</v>
      </c>
    </row>
    <row r="1794" spans="1:10" ht="67.5">
      <c r="A1794" s="16" t="s">
        <v>25744</v>
      </c>
      <c r="B1794" s="59" t="str">
        <f t="shared" si="27"/>
        <v>DERROCAGEM SUBAQUÁTICA DE MATERIAL DE 3ª CATEGORIA - CARGA E LIMPEZA COM DRAGA BACKHOE DE 7 M³ - TRANSPORTE COM BATELÃO AUTOPROPELIDO DE 300 M³ - DMT DE 1.600 A 1.800 M</v>
      </c>
      <c r="C1794" s="16" t="s">
        <v>140</v>
      </c>
      <c r="D1794" s="105">
        <v>41.71</v>
      </c>
      <c r="J1794" s="59" t="s">
        <v>25745</v>
      </c>
    </row>
    <row r="1795" spans="1:10" ht="67.5">
      <c r="A1795" s="16" t="s">
        <v>25746</v>
      </c>
      <c r="B1795" s="59" t="str">
        <f t="shared" ref="B1795:B1858" si="28">UPPER(J1795)</f>
        <v>DERROCAGEM SUBAQUÁTICA DE MATERIAL DE 3ª CATEGORIA - CARGA E LIMPEZA COM DRAGA BACKHOE DE 7 M³ - TRANSPORTE COM BATELÃO AUTOPROPELIDO DE 300 M³ - DMT DE 1.800 A 2.000 M</v>
      </c>
      <c r="C1795" s="16" t="s">
        <v>140</v>
      </c>
      <c r="D1795" s="105">
        <v>41.82</v>
      </c>
      <c r="J1795" s="59" t="s">
        <v>25747</v>
      </c>
    </row>
    <row r="1796" spans="1:10" ht="67.5">
      <c r="A1796" s="16" t="s">
        <v>25748</v>
      </c>
      <c r="B1796" s="59" t="str">
        <f t="shared" si="28"/>
        <v>DERROCAGEM SUBAQUÁTICA DE MATERIAL DE 3ª CATEGORIA - CARGA E LIMPEZA COM DRAGA BACKHOE DE 7 M³ - TRANSPORTE COM BATELÃO AUTOPROPELIDO DE 300 M³ - DMT DE 2.000 A 2.500 M</v>
      </c>
      <c r="C1796" s="16" t="s">
        <v>140</v>
      </c>
      <c r="D1796" s="105">
        <v>41.94</v>
      </c>
      <c r="J1796" s="59" t="s">
        <v>25749</v>
      </c>
    </row>
    <row r="1797" spans="1:10" ht="67.5">
      <c r="A1797" s="16" t="s">
        <v>25750</v>
      </c>
      <c r="B1797" s="59" t="str">
        <f t="shared" si="28"/>
        <v>DERROCAGEM SUBAQUÁTICA DE MATERIAL DE 3ª CATEGORIA - CARGA E LIMPEZA COM DRAGA BACKHOE DE 7 M³ - TRANSPORTE COM BATELÃO AUTOPROPELIDO DE 300 M³ - DMT DE 2.500 A 3.000 M</v>
      </c>
      <c r="C1797" s="16" t="s">
        <v>140</v>
      </c>
      <c r="D1797" s="105">
        <v>42.17</v>
      </c>
      <c r="J1797" s="59" t="s">
        <v>25751</v>
      </c>
    </row>
    <row r="1798" spans="1:10" ht="67.5">
      <c r="A1798" s="16" t="s">
        <v>25752</v>
      </c>
      <c r="B1798" s="59" t="str">
        <f t="shared" si="28"/>
        <v>DERROCAGEM SUBAQUÁTICA DE MATERIAL DE 3ª CATEGORIA - CARGA E LIMPEZA COM DRAGA BACKHOE DE 7 M³ - TRANSPORTE COM BATELÃO AUTOPROPELIDO DE 300 M³ - DMT DE 200 A 400 M</v>
      </c>
      <c r="C1798" s="16" t="s">
        <v>140</v>
      </c>
      <c r="D1798" s="105">
        <v>41.07</v>
      </c>
      <c r="J1798" s="59" t="s">
        <v>25753</v>
      </c>
    </row>
    <row r="1799" spans="1:10" ht="67.5">
      <c r="A1799" s="16" t="s">
        <v>25754</v>
      </c>
      <c r="B1799" s="59" t="str">
        <f t="shared" si="28"/>
        <v>DERROCAGEM SUBAQUÁTICA DE MATERIAL DE 3ª CATEGORIA - CARGA E LIMPEZA COM DRAGA BACKHOE DE 7 M³ - TRANSPORTE COM BATELÃO AUTOPROPELIDO DE 300 M³ - DMT DE 3.000 M</v>
      </c>
      <c r="C1799" s="16" t="s">
        <v>140</v>
      </c>
      <c r="D1799" s="105">
        <v>42.34</v>
      </c>
      <c r="J1799" s="59" t="s">
        <v>25755</v>
      </c>
    </row>
    <row r="1800" spans="1:10" ht="67.5">
      <c r="A1800" s="16" t="s">
        <v>25756</v>
      </c>
      <c r="B1800" s="59" t="str">
        <f t="shared" si="28"/>
        <v>DERROCAGEM SUBAQUÁTICA DE MATERIAL DE 3ª CATEGORIA - CARGA E LIMPEZA COM DRAGA BACKHOE DE 7 M³ - TRANSPORTE COM BATELÃO AUTOPROPELIDO DE 300 M³ - DMT DE 400 A 600 M</v>
      </c>
      <c r="C1800" s="16" t="s">
        <v>140</v>
      </c>
      <c r="D1800" s="105">
        <v>41.19</v>
      </c>
      <c r="J1800" s="59" t="s">
        <v>25757</v>
      </c>
    </row>
    <row r="1801" spans="1:10" ht="67.5">
      <c r="A1801" s="16" t="s">
        <v>25758</v>
      </c>
      <c r="B1801" s="59" t="str">
        <f t="shared" si="28"/>
        <v>DERROCAGEM SUBAQUÁTICA DE MATERIAL DE 3ª CATEGORIA - CARGA E LIMPEZA COM DRAGA BACKHOE DE 7 M³ - TRANSPORTE COM BATELÃO AUTOPROPELIDO DE 300 M³ - DMT DE 600 A 800 M</v>
      </c>
      <c r="C1801" s="16" t="s">
        <v>140</v>
      </c>
      <c r="D1801" s="105">
        <v>41.3</v>
      </c>
      <c r="J1801" s="59" t="s">
        <v>25759</v>
      </c>
    </row>
    <row r="1802" spans="1:10" ht="67.5">
      <c r="A1802" s="16" t="s">
        <v>25760</v>
      </c>
      <c r="B1802" s="59" t="str">
        <f t="shared" si="28"/>
        <v>DERROCAGEM SUBAQUÁTICA DE MATERIAL DE 3ª CATEGORIA - CARGA E LIMPEZA COM DRAGA BACKHOE DE 7 M³ - TRANSPORTE COM BATELÃO AUTOPROPELIDO DE 300 M³ - DMT DE 800 A 1.000 M</v>
      </c>
      <c r="C1802" s="16" t="s">
        <v>140</v>
      </c>
      <c r="D1802" s="105">
        <v>41.36</v>
      </c>
      <c r="J1802" s="59" t="s">
        <v>25761</v>
      </c>
    </row>
    <row r="1803" spans="1:10" ht="67.5">
      <c r="A1803" s="16" t="s">
        <v>25762</v>
      </c>
      <c r="B1803" s="59" t="str">
        <f t="shared" si="28"/>
        <v>DERROCAGEM SUBAQUÁTICA DE MATERIAL DE 3ª CATEGORIA - MALHA DE 1,5 M² - PERFURAÇÃO E DETONAÇÃO - PLATAFORMA AUTOELEVATRIZ COM TRÊS TORRES DE PERFURAÇÃO</v>
      </c>
      <c r="C1803" s="16" t="s">
        <v>140</v>
      </c>
      <c r="D1803" s="105">
        <v>67.38</v>
      </c>
      <c r="J1803" s="59" t="s">
        <v>25763</v>
      </c>
    </row>
    <row r="1804" spans="1:10" ht="67.5">
      <c r="A1804" s="16" t="s">
        <v>25764</v>
      </c>
      <c r="B1804" s="59" t="str">
        <f t="shared" si="28"/>
        <v>DERROCAGEM SUBAQUÁTICA DE MATERIAL DE 3ª CATEGORIA - MALHA DE 1,5 M² - PERFURAÇÃO E DETONAÇÃO - PLATAFORMA AUTOELEVATRIZ MONTADA NA OBRA COM TRÊS TORRES DE PERFURAÇÃO</v>
      </c>
      <c r="C1804" s="16" t="s">
        <v>140</v>
      </c>
      <c r="D1804" s="105">
        <v>67.38</v>
      </c>
      <c r="J1804" s="59" t="s">
        <v>25765</v>
      </c>
    </row>
    <row r="1805" spans="1:10" ht="67.5">
      <c r="A1805" s="16" t="s">
        <v>25766</v>
      </c>
      <c r="B1805" s="59" t="str">
        <f t="shared" si="28"/>
        <v>DERROCAGEM SUBAQUÁTICA DE MATERIAL DE 3ª CATEGORIA - MALHA DE 1,5 M² - PERFURAÇÃO E DETONAÇÃO - PLATAFORMA FLUTUANTE COM DUAS TORRES DE PERFURAÇÃO</v>
      </c>
      <c r="C1805" s="16" t="s">
        <v>140</v>
      </c>
      <c r="D1805" s="105">
        <v>85.6</v>
      </c>
      <c r="J1805" s="59" t="s">
        <v>25767</v>
      </c>
    </row>
    <row r="1806" spans="1:10" ht="67.5">
      <c r="A1806" s="16" t="s">
        <v>25768</v>
      </c>
      <c r="B1806" s="59" t="str">
        <f t="shared" si="28"/>
        <v>DERROCAGEM SUBAQUÁTICA DE MATERIAL DE 3ª CATEGORIA - MALHA DE 1,5 M² - PERFURAÇÃO E DETONAÇÃO - PLATAFORMA FLUTUANTE COM TRÊS TORRES DE PERFURAÇÃO</v>
      </c>
      <c r="C1806" s="16" t="s">
        <v>140</v>
      </c>
      <c r="D1806" s="105">
        <v>67.849999999999994</v>
      </c>
      <c r="J1806" s="59" t="s">
        <v>25769</v>
      </c>
    </row>
    <row r="1807" spans="1:10" ht="67.5">
      <c r="A1807" s="16" t="s">
        <v>25770</v>
      </c>
      <c r="B1807" s="59" t="str">
        <f t="shared" si="28"/>
        <v>DERROCAGEM SUBAQUÁTICA DE MATERIAL DE 3ª CATEGORIA - MALHA DE 1,5 M² - PERFURAÇÃO E DETONAÇÃO - PLATAFORMA FLUTUANTE COM UMA TORRE DE PERFURAÇÃO</v>
      </c>
      <c r="C1807" s="16" t="s">
        <v>140</v>
      </c>
      <c r="D1807" s="105">
        <v>138.9</v>
      </c>
      <c r="J1807" s="59" t="s">
        <v>25771</v>
      </c>
    </row>
    <row r="1808" spans="1:10" ht="67.5">
      <c r="A1808" s="16" t="s">
        <v>25772</v>
      </c>
      <c r="B1808" s="59" t="str">
        <f t="shared" si="28"/>
        <v>DERROCAGEM SUBAQUÁTICA DE MATERIAL DE 3ª CATEGORIA - MALHA DE 1,5 M² - PERFURAÇÃO E DETONAÇÃO - PLATAFORMA MONTADA NA OBRA COM DUAS TORRES DE PERFURAÇÃO</v>
      </c>
      <c r="C1808" s="16" t="s">
        <v>140</v>
      </c>
      <c r="D1808" s="105">
        <v>86.97</v>
      </c>
      <c r="J1808" s="59" t="s">
        <v>25773</v>
      </c>
    </row>
    <row r="1809" spans="1:10" ht="67.5">
      <c r="A1809" s="16" t="s">
        <v>25774</v>
      </c>
      <c r="B1809" s="59" t="str">
        <f t="shared" si="28"/>
        <v>DERROCAGEM SUBAQUÁTICA DE MATERIAL DE 3ª CATEGORIA - MALHA DE 1,5 M² - PERFURAÇÃO E DETONAÇÃO - PLATAFORMA MONTADA NA OBRA COM TRÊS TORRES DE PERFURAÇÃO</v>
      </c>
      <c r="C1809" s="16" t="s">
        <v>140</v>
      </c>
      <c r="D1809" s="105">
        <v>68.77</v>
      </c>
      <c r="J1809" s="59" t="s">
        <v>25775</v>
      </c>
    </row>
    <row r="1810" spans="1:10" ht="67.5">
      <c r="A1810" s="16" t="s">
        <v>25776</v>
      </c>
      <c r="B1810" s="59" t="str">
        <f t="shared" si="28"/>
        <v>DERROCAGEM SUBAQUÁTICA DE MATERIAL DE 3ª CATEGORIA - MALHA DE 1,5 M² - PERFURAÇÃO E DETONAÇÃO - PLATAFORMA MONTADA NA OBRA COM UMA TORRE DE PERFURAÇÃO</v>
      </c>
      <c r="C1810" s="16" t="s">
        <v>140</v>
      </c>
      <c r="D1810" s="105">
        <v>141.63</v>
      </c>
      <c r="J1810" s="59" t="s">
        <v>25777</v>
      </c>
    </row>
    <row r="1811" spans="1:10" ht="54">
      <c r="A1811" s="16" t="s">
        <v>25778</v>
      </c>
      <c r="B1811" s="59" t="str">
        <f t="shared" si="28"/>
        <v>DERROCAGEM SUBAQUÁTICA DE MATERIAL DE 3ª CATEGORIA - MALHA DE 2,5 M² - PERFURAÇÃO E DETONAÇÃO - PLATAFORMA COM DUAS TORRES DE PERFURAÇÃO</v>
      </c>
      <c r="C1811" s="16" t="s">
        <v>140</v>
      </c>
      <c r="D1811" s="105">
        <v>50.19</v>
      </c>
      <c r="J1811" s="59" t="s">
        <v>25779</v>
      </c>
    </row>
    <row r="1812" spans="1:10" ht="54">
      <c r="A1812" s="16" t="s">
        <v>25780</v>
      </c>
      <c r="B1812" s="59" t="str">
        <f t="shared" si="28"/>
        <v>DERROCAGEM SUBAQUÁTICA DE MATERIAL DE 3ª CATEGORIA - MALHA DE 4,0 M² - PERFURAÇÃO E DETONAÇÃO - PLATAFORMA COM DUAS TORRES DE PERFURAÇÃO</v>
      </c>
      <c r="C1812" s="16" t="s">
        <v>140</v>
      </c>
      <c r="D1812" s="105">
        <v>34.93</v>
      </c>
      <c r="J1812" s="59" t="s">
        <v>25781</v>
      </c>
    </row>
    <row r="1813" spans="1:10" ht="27">
      <c r="A1813" s="16" t="s">
        <v>25782</v>
      </c>
      <c r="B1813" s="59" t="str">
        <f t="shared" si="28"/>
        <v>LEVANTAMENTO BATIMÉTRICO MONOFEIXE LONGITUDINAL</v>
      </c>
      <c r="C1813" s="16" t="s">
        <v>25784</v>
      </c>
      <c r="D1813" s="105">
        <v>17.54</v>
      </c>
      <c r="J1813" s="59" t="s">
        <v>25783</v>
      </c>
    </row>
    <row r="1814" spans="1:10" ht="27">
      <c r="A1814" s="16" t="s">
        <v>25785</v>
      </c>
      <c r="B1814" s="59" t="str">
        <f t="shared" si="28"/>
        <v>LEVANTAMENTO BATIMÉTRICO MONOFEIXE TRANSVERSAL</v>
      </c>
      <c r="C1814" s="16" t="s">
        <v>25784</v>
      </c>
      <c r="D1814" s="105">
        <v>23.38</v>
      </c>
      <c r="J1814" s="59" t="s">
        <v>25786</v>
      </c>
    </row>
    <row r="1815" spans="1:10">
      <c r="A1815" s="16" t="s">
        <v>25787</v>
      </c>
      <c r="B1815" s="59" t="str">
        <f t="shared" si="28"/>
        <v>LEVANTAMENTO BATIMÉTRICO MULTIFEIXE</v>
      </c>
      <c r="C1815" s="16" t="s">
        <v>25784</v>
      </c>
      <c r="D1815" s="105">
        <v>92.31</v>
      </c>
      <c r="J1815" s="59" t="s">
        <v>25788</v>
      </c>
    </row>
    <row r="1816" spans="1:10" ht="40.5">
      <c r="A1816" s="16" t="s">
        <v>25789</v>
      </c>
      <c r="B1816" s="59" t="str">
        <f t="shared" si="28"/>
        <v>LEVANTAMENTO HIDROMÉTRICO COM ADCP EM RIOS COM VELOCIDADE DE CORRENTE ACIMA DE 1,5 M/S</v>
      </c>
      <c r="C1816" s="16" t="s">
        <v>25784</v>
      </c>
      <c r="D1816" s="105">
        <v>40.840000000000003</v>
      </c>
      <c r="J1816" s="59" t="s">
        <v>25790</v>
      </c>
    </row>
    <row r="1817" spans="1:10" ht="40.5">
      <c r="A1817" s="16" t="s">
        <v>25791</v>
      </c>
      <c r="B1817" s="59" t="str">
        <f t="shared" si="28"/>
        <v>LEVANTAMENTO HIDROMÉTRICO COM ADCP EM RIOS COM VELOCIDADE DE CORRENTE DE 0,5 A 1,0 M/S</v>
      </c>
      <c r="C1817" s="16" t="s">
        <v>25784</v>
      </c>
      <c r="D1817" s="105">
        <v>122.51</v>
      </c>
      <c r="J1817" s="59" t="s">
        <v>25792</v>
      </c>
    </row>
    <row r="1818" spans="1:10" ht="40.5">
      <c r="A1818" s="16" t="s">
        <v>25793</v>
      </c>
      <c r="B1818" s="59" t="str">
        <f t="shared" si="28"/>
        <v>LEVANTAMENTO HIDROMÉTRICO COM ADCP EM RIOS COM VELOCIDADE DE CORRENTE DE 1,0 A 1,5 M/S</v>
      </c>
      <c r="C1818" s="16" t="s">
        <v>25784</v>
      </c>
      <c r="D1818" s="105">
        <v>61.25</v>
      </c>
      <c r="J1818" s="59" t="s">
        <v>25794</v>
      </c>
    </row>
    <row r="1819" spans="1:10" ht="54">
      <c r="A1819" s="16" t="s">
        <v>25795</v>
      </c>
      <c r="B1819" s="59" t="str">
        <f t="shared" si="28"/>
        <v>DRAGAGEM DE AREIA FINA COM DRAGA DE SUCÇÃO E RECALQUE - BOMBA DE 1.350 KW E CORTADOR DE 170 KW - DISTÂNCIA DE RECALQUE DE 1.100 A 1.300 M</v>
      </c>
      <c r="C1819" s="16" t="s">
        <v>140</v>
      </c>
      <c r="D1819" s="105">
        <v>4.4400000000000004</v>
      </c>
      <c r="J1819" s="59" t="s">
        <v>25796</v>
      </c>
    </row>
    <row r="1820" spans="1:10" ht="54">
      <c r="A1820" s="16" t="s">
        <v>25797</v>
      </c>
      <c r="B1820" s="59" t="str">
        <f t="shared" si="28"/>
        <v>DRAGAGEM DE AREIA FINA COM DRAGA DE SUCÇÃO E RECALQUE - BOMBA DE 1.350 KW E CORTADOR DE 170 KW - DISTÂNCIA DE RECALQUE DE 1.300 A 1.500 M</v>
      </c>
      <c r="C1820" s="16" t="s">
        <v>140</v>
      </c>
      <c r="D1820" s="105">
        <v>4.63</v>
      </c>
      <c r="J1820" s="59" t="s">
        <v>25798</v>
      </c>
    </row>
    <row r="1821" spans="1:10" ht="54">
      <c r="A1821" s="16" t="s">
        <v>25799</v>
      </c>
      <c r="B1821" s="59" t="str">
        <f t="shared" si="28"/>
        <v>DRAGAGEM DE AREIA FINA COM DRAGA DE SUCÇÃO E RECALQUE - BOMBA DE 1.350 KW E CORTADOR DE 170 KW - DISTÂNCIA DE RECALQUE DE 1.500 A 1.700 M</v>
      </c>
      <c r="C1821" s="16" t="s">
        <v>140</v>
      </c>
      <c r="D1821" s="105">
        <v>5.07</v>
      </c>
      <c r="J1821" s="59" t="s">
        <v>25800</v>
      </c>
    </row>
    <row r="1822" spans="1:10" ht="54">
      <c r="A1822" s="16" t="s">
        <v>25801</v>
      </c>
      <c r="B1822" s="59" t="str">
        <f t="shared" si="28"/>
        <v>DRAGAGEM DE AREIA FINA COM DRAGA DE SUCÇÃO E RECALQUE - BOMBA DE 1.350 KW E CORTADOR DE 170 KW - DISTÂNCIA DE RECALQUE DE 1.700 A 1.900 M</v>
      </c>
      <c r="C1822" s="16" t="s">
        <v>140</v>
      </c>
      <c r="D1822" s="105">
        <v>5.29</v>
      </c>
      <c r="J1822" s="59" t="s">
        <v>25802</v>
      </c>
    </row>
    <row r="1823" spans="1:10" ht="54">
      <c r="A1823" s="16" t="s">
        <v>25803</v>
      </c>
      <c r="B1823" s="59" t="str">
        <f t="shared" si="28"/>
        <v>DRAGAGEM DE AREIA FINA COM DRAGA DE SUCÇÃO E RECALQUE - BOMBA DE 1.350 KW E CORTADOR DE 170 KW - DISTÂNCIA DE RECALQUE DE 1.900 A 2.100 M</v>
      </c>
      <c r="C1823" s="16" t="s">
        <v>140</v>
      </c>
      <c r="D1823" s="105">
        <v>5.57</v>
      </c>
      <c r="J1823" s="59" t="s">
        <v>25804</v>
      </c>
    </row>
    <row r="1824" spans="1:10" ht="54">
      <c r="A1824" s="16" t="s">
        <v>25805</v>
      </c>
      <c r="B1824" s="59" t="str">
        <f t="shared" si="28"/>
        <v>DRAGAGEM DE AREIA FINA COM DRAGA DE SUCÇÃO E RECALQUE - BOMBA DE 1.350 KW E CORTADOR DE 170 KW - DISTÂNCIA DE RECALQUE DE 10.100 A 10.300 M</v>
      </c>
      <c r="C1824" s="16" t="s">
        <v>140</v>
      </c>
      <c r="D1824" s="105">
        <v>28.03</v>
      </c>
      <c r="J1824" s="59" t="s">
        <v>25806</v>
      </c>
    </row>
    <row r="1825" spans="1:10" ht="54">
      <c r="A1825" s="16" t="s">
        <v>25807</v>
      </c>
      <c r="B1825" s="59" t="str">
        <f t="shared" si="28"/>
        <v>DRAGAGEM DE AREIA FINA COM DRAGA DE SUCÇÃO E RECALQUE - BOMBA DE 1.350 KW E CORTADOR DE 170 KW - DISTÂNCIA DE RECALQUE DE 10.300 A 10.500 M</v>
      </c>
      <c r="C1825" s="16" t="s">
        <v>140</v>
      </c>
      <c r="D1825" s="105">
        <v>28.94</v>
      </c>
      <c r="J1825" s="59" t="s">
        <v>25808</v>
      </c>
    </row>
    <row r="1826" spans="1:10" ht="54">
      <c r="A1826" s="16" t="s">
        <v>25809</v>
      </c>
      <c r="B1826" s="59" t="str">
        <f t="shared" si="28"/>
        <v>DRAGAGEM DE AREIA FINA COM DRAGA DE SUCÇÃO E RECALQUE - BOMBA DE 1.350 KW E CORTADOR DE 170 KW - DISTÂNCIA DE RECALQUE DE 10.500 A 10.700 M</v>
      </c>
      <c r="C1826" s="16" t="s">
        <v>140</v>
      </c>
      <c r="D1826" s="105">
        <v>30.36</v>
      </c>
      <c r="J1826" s="59" t="s">
        <v>25810</v>
      </c>
    </row>
    <row r="1827" spans="1:10" ht="54">
      <c r="A1827" s="16" t="s">
        <v>25811</v>
      </c>
      <c r="B1827" s="59" t="str">
        <f t="shared" si="28"/>
        <v>DRAGAGEM DE AREIA FINA COM DRAGA DE SUCÇÃO E RECALQUE - BOMBA DE 1.350 KW E CORTADOR DE 170 KW - DISTÂNCIA DE RECALQUE DE 10.700 A 10.900 M</v>
      </c>
      <c r="C1827" s="16" t="s">
        <v>140</v>
      </c>
      <c r="D1827" s="105">
        <v>31.91</v>
      </c>
      <c r="J1827" s="59" t="s">
        <v>25812</v>
      </c>
    </row>
    <row r="1828" spans="1:10" ht="54">
      <c r="A1828" s="16" t="s">
        <v>25813</v>
      </c>
      <c r="B1828" s="59" t="str">
        <f t="shared" si="28"/>
        <v>DRAGAGEM DE AREIA FINA COM DRAGA DE SUCÇÃO E RECALQUE - BOMBA DE 1.350 KW E CORTADOR DE 170 KW - DISTÂNCIA DE RECALQUE DE 10.900 A 11.100 M</v>
      </c>
      <c r="C1828" s="16" t="s">
        <v>140</v>
      </c>
      <c r="D1828" s="105">
        <v>33.64</v>
      </c>
      <c r="J1828" s="59" t="s">
        <v>25814</v>
      </c>
    </row>
    <row r="1829" spans="1:10" ht="54">
      <c r="A1829" s="16" t="s">
        <v>25815</v>
      </c>
      <c r="B1829" s="59" t="str">
        <f t="shared" si="28"/>
        <v>DRAGAGEM DE AREIA FINA COM DRAGA DE SUCÇÃO E RECALQUE - BOMBA DE 1.350 KW E CORTADOR DE 170 KW - DISTÂNCIA DE RECALQUE DE 11.100 A 11.300 M</v>
      </c>
      <c r="C1829" s="16" t="s">
        <v>140</v>
      </c>
      <c r="D1829" s="105">
        <v>34.57</v>
      </c>
      <c r="J1829" s="59" t="s">
        <v>25816</v>
      </c>
    </row>
    <row r="1830" spans="1:10" ht="54">
      <c r="A1830" s="16" t="s">
        <v>25817</v>
      </c>
      <c r="B1830" s="59" t="str">
        <f t="shared" si="28"/>
        <v>DRAGAGEM DE AREIA FINA COM DRAGA DE SUCÇÃO E RECALQUE - BOMBA DE 1.350 KW E CORTADOR DE 170 KW - DISTÂNCIA DE RECALQUE DE 11.300 A 11.500 M</v>
      </c>
      <c r="C1830" s="16" t="s">
        <v>140</v>
      </c>
      <c r="D1830" s="105">
        <v>35.53</v>
      </c>
      <c r="J1830" s="59" t="s">
        <v>25818</v>
      </c>
    </row>
    <row r="1831" spans="1:10" ht="54">
      <c r="A1831" s="16" t="s">
        <v>25819</v>
      </c>
      <c r="B1831" s="59" t="str">
        <f t="shared" si="28"/>
        <v>DRAGAGEM DE AREIA FINA COM DRAGA DE SUCÇÃO E RECALQUE - BOMBA DE 1.350 KW E CORTADOR DE 170 KW - DISTÂNCIA DE RECALQUE DE 11.500 A 11.700 M</v>
      </c>
      <c r="C1831" s="16" t="s">
        <v>140</v>
      </c>
      <c r="D1831" s="105">
        <v>36.78</v>
      </c>
      <c r="J1831" s="59" t="s">
        <v>25820</v>
      </c>
    </row>
    <row r="1832" spans="1:10" ht="54">
      <c r="A1832" s="16" t="s">
        <v>25821</v>
      </c>
      <c r="B1832" s="59" t="str">
        <f t="shared" si="28"/>
        <v>DRAGAGEM DE AREIA FINA COM DRAGA DE SUCÇÃO E RECALQUE - BOMBA DE 1.350 KW E CORTADOR DE 170 KW - DISTÂNCIA DE RECALQUE DE 11.700 A 11.900 M</v>
      </c>
      <c r="C1832" s="16" t="s">
        <v>140</v>
      </c>
      <c r="D1832" s="105">
        <v>37.869999999999997</v>
      </c>
      <c r="J1832" s="59" t="s">
        <v>25822</v>
      </c>
    </row>
    <row r="1833" spans="1:10" ht="54">
      <c r="A1833" s="16" t="s">
        <v>25823</v>
      </c>
      <c r="B1833" s="59" t="str">
        <f t="shared" si="28"/>
        <v>DRAGAGEM DE AREIA FINA COM DRAGA DE SUCÇÃO E RECALQUE - BOMBA DE 1.350 KW E CORTADOR DE 170 KW - DISTÂNCIA DE RECALQUE DE 11.900 A 12.100 M</v>
      </c>
      <c r="C1833" s="16" t="s">
        <v>140</v>
      </c>
      <c r="D1833" s="105">
        <v>38.99</v>
      </c>
      <c r="J1833" s="59" t="s">
        <v>25824</v>
      </c>
    </row>
    <row r="1834" spans="1:10" ht="54">
      <c r="A1834" s="16" t="s">
        <v>25825</v>
      </c>
      <c r="B1834" s="59" t="str">
        <f t="shared" si="28"/>
        <v>DRAGAGEM DE AREIA FINA COM DRAGA DE SUCÇÃO E RECALQUE - BOMBA DE 1.350 KW E CORTADOR DE 170 KW - DISTÂNCIA DE RECALQUE DE 2.100 A 2.300 M</v>
      </c>
      <c r="C1834" s="16" t="s">
        <v>140</v>
      </c>
      <c r="D1834" s="105">
        <v>5.8</v>
      </c>
      <c r="J1834" s="59" t="s">
        <v>25826</v>
      </c>
    </row>
    <row r="1835" spans="1:10" ht="54">
      <c r="A1835" s="16" t="s">
        <v>25827</v>
      </c>
      <c r="B1835" s="59" t="str">
        <f t="shared" si="28"/>
        <v>DRAGAGEM DE AREIA FINA COM DRAGA DE SUCÇÃO E RECALQUE - BOMBA DE 1.350 KW E CORTADOR DE 170 KW - DISTÂNCIA DE RECALQUE DE 2.300 A 2.500 M</v>
      </c>
      <c r="C1835" s="16" t="s">
        <v>140</v>
      </c>
      <c r="D1835" s="105">
        <v>6.07</v>
      </c>
      <c r="J1835" s="59" t="s">
        <v>25828</v>
      </c>
    </row>
    <row r="1836" spans="1:10" ht="54">
      <c r="A1836" s="16" t="s">
        <v>25829</v>
      </c>
      <c r="B1836" s="59" t="str">
        <f t="shared" si="28"/>
        <v>DRAGAGEM DE AREIA FINA COM DRAGA DE SUCÇÃO E RECALQUE - BOMBA DE 1.350 KW E CORTADOR DE 170 KW - DISTÂNCIA DE RECALQUE DE 2.500 A 2.700 M</v>
      </c>
      <c r="C1836" s="16" t="s">
        <v>140</v>
      </c>
      <c r="D1836" s="105">
        <v>6.49</v>
      </c>
      <c r="J1836" s="59" t="s">
        <v>25830</v>
      </c>
    </row>
    <row r="1837" spans="1:10" ht="54">
      <c r="A1837" s="16" t="s">
        <v>25831</v>
      </c>
      <c r="B1837" s="59" t="str">
        <f t="shared" si="28"/>
        <v>DRAGAGEM DE AREIA FINA COM DRAGA DE SUCÇÃO E RECALQUE - BOMBA DE 1.350 KW E CORTADOR DE 170 KW - DISTÂNCIA DE RECALQUE DE 2.700 A 2.900 M</v>
      </c>
      <c r="C1837" s="16" t="s">
        <v>140</v>
      </c>
      <c r="D1837" s="105">
        <v>6.79</v>
      </c>
      <c r="J1837" s="59" t="s">
        <v>25832</v>
      </c>
    </row>
    <row r="1838" spans="1:10" ht="54">
      <c r="A1838" s="16" t="s">
        <v>25833</v>
      </c>
      <c r="B1838" s="59" t="str">
        <f t="shared" si="28"/>
        <v>DRAGAGEM DE AREIA FINA COM DRAGA DE SUCÇÃO E RECALQUE - BOMBA DE 1.350 KW E CORTADOR DE 170 KW - DISTÂNCIA DE RECALQUE DE 2.900 A 3.100 M</v>
      </c>
      <c r="C1838" s="16" t="s">
        <v>140</v>
      </c>
      <c r="D1838" s="105">
        <v>7.04</v>
      </c>
      <c r="J1838" s="59" t="s">
        <v>25834</v>
      </c>
    </row>
    <row r="1839" spans="1:10" ht="54">
      <c r="A1839" s="16" t="s">
        <v>25835</v>
      </c>
      <c r="B1839" s="59" t="str">
        <f t="shared" si="28"/>
        <v>DRAGAGEM DE AREIA FINA COM DRAGA DE SUCÇÃO E RECALQUE - BOMBA DE 1.350 KW E CORTADOR DE 170 KW - DISTÂNCIA DE RECALQUE DE 3.100 A 3.300 M</v>
      </c>
      <c r="C1839" s="16" t="s">
        <v>140</v>
      </c>
      <c r="D1839" s="105">
        <v>7.35</v>
      </c>
      <c r="J1839" s="59" t="s">
        <v>25836</v>
      </c>
    </row>
    <row r="1840" spans="1:10" ht="54">
      <c r="A1840" s="16" t="s">
        <v>25837</v>
      </c>
      <c r="B1840" s="59" t="str">
        <f t="shared" si="28"/>
        <v>DRAGAGEM DE AREIA FINA COM DRAGA DE SUCÇÃO E RECALQUE - BOMBA DE 1.350 KW E CORTADOR DE 170 KW - DISTÂNCIA DE RECALQUE DE 3.300 A 3.500 M</v>
      </c>
      <c r="C1840" s="16" t="s">
        <v>140</v>
      </c>
      <c r="D1840" s="105">
        <v>7.67</v>
      </c>
      <c r="J1840" s="59" t="s">
        <v>25838</v>
      </c>
    </row>
    <row r="1841" spans="1:10" ht="54">
      <c r="A1841" s="16" t="s">
        <v>25839</v>
      </c>
      <c r="B1841" s="59" t="str">
        <f t="shared" si="28"/>
        <v>DRAGAGEM DE AREIA FINA COM DRAGA DE SUCÇÃO E RECALQUE - BOMBA DE 1.350 KW E CORTADOR DE 170 KW - DISTÂNCIA DE RECALQUE DE 3.500 A 3.700 M</v>
      </c>
      <c r="C1841" s="16" t="s">
        <v>140</v>
      </c>
      <c r="D1841" s="105">
        <v>8.14</v>
      </c>
      <c r="J1841" s="59" t="s">
        <v>25840</v>
      </c>
    </row>
    <row r="1842" spans="1:10" ht="54">
      <c r="A1842" s="16" t="s">
        <v>25841</v>
      </c>
      <c r="B1842" s="59" t="str">
        <f t="shared" si="28"/>
        <v>DRAGAGEM DE AREIA FINA COM DRAGA DE SUCÇÃO E RECALQUE - BOMBA DE 1.350 KW E CORTADOR DE 170 KW - DISTÂNCIA DE RECALQUE DE 3.700 A 3.900 M</v>
      </c>
      <c r="C1842" s="16" t="s">
        <v>140</v>
      </c>
      <c r="D1842" s="105">
        <v>8.44</v>
      </c>
      <c r="J1842" s="59" t="s">
        <v>25842</v>
      </c>
    </row>
    <row r="1843" spans="1:10" ht="54">
      <c r="A1843" s="16" t="s">
        <v>25843</v>
      </c>
      <c r="B1843" s="59" t="str">
        <f t="shared" si="28"/>
        <v>DRAGAGEM DE AREIA FINA COM DRAGA DE SUCÇÃO E RECALQUE - BOMBA DE 1.350 KW E CORTADOR DE 170 KW - DISTÂNCIA DE RECALQUE DE 3.900 A 4.100 M</v>
      </c>
      <c r="C1843" s="16" t="s">
        <v>140</v>
      </c>
      <c r="D1843" s="105">
        <v>8.75</v>
      </c>
      <c r="J1843" s="59" t="s">
        <v>25844</v>
      </c>
    </row>
    <row r="1844" spans="1:10" ht="54">
      <c r="A1844" s="16" t="s">
        <v>25845</v>
      </c>
      <c r="B1844" s="59" t="str">
        <f t="shared" si="28"/>
        <v>DRAGAGEM DE AREIA FINA COM DRAGA DE SUCÇÃO E RECALQUE - BOMBA DE 1.350 KW E CORTADOR DE 170 KW - DISTÂNCIA DE RECALQUE DE 4.100 A 4.300 M</v>
      </c>
      <c r="C1844" s="16" t="s">
        <v>140</v>
      </c>
      <c r="D1844" s="105">
        <v>9.06</v>
      </c>
      <c r="J1844" s="59" t="s">
        <v>25846</v>
      </c>
    </row>
    <row r="1845" spans="1:10" ht="54">
      <c r="A1845" s="16" t="s">
        <v>25847</v>
      </c>
      <c r="B1845" s="59" t="str">
        <f t="shared" si="28"/>
        <v>DRAGAGEM DE AREIA FINA COM DRAGA DE SUCÇÃO E RECALQUE - BOMBA DE 1.350 KW E CORTADOR DE 170 KW - DISTÂNCIA DE RECALQUE DE 4.300 A 4.500 M</v>
      </c>
      <c r="C1845" s="16" t="s">
        <v>140</v>
      </c>
      <c r="D1845" s="105">
        <v>9.33</v>
      </c>
      <c r="J1845" s="59" t="s">
        <v>25848</v>
      </c>
    </row>
    <row r="1846" spans="1:10" ht="54">
      <c r="A1846" s="16" t="s">
        <v>25849</v>
      </c>
      <c r="B1846" s="59" t="str">
        <f t="shared" si="28"/>
        <v>DRAGAGEM DE AREIA FINA COM DRAGA DE SUCÇÃO E RECALQUE - BOMBA DE 1.350 KW E CORTADOR DE 170 KW - DISTÂNCIA DE RECALQUE DE 4.500 A 4.700 M</v>
      </c>
      <c r="C1846" s="16" t="s">
        <v>140</v>
      </c>
      <c r="D1846" s="105">
        <v>9.84</v>
      </c>
      <c r="J1846" s="59" t="s">
        <v>25850</v>
      </c>
    </row>
    <row r="1847" spans="1:10" ht="54">
      <c r="A1847" s="16" t="s">
        <v>25851</v>
      </c>
      <c r="B1847" s="59" t="str">
        <f t="shared" si="28"/>
        <v>DRAGAGEM DE AREIA FINA COM DRAGA DE SUCÇÃO E RECALQUE - BOMBA DE 1.350 KW E CORTADOR DE 170 KW - DISTÂNCIA DE RECALQUE DE 4.700 A 4.900 M</v>
      </c>
      <c r="C1847" s="16" t="s">
        <v>140</v>
      </c>
      <c r="D1847" s="105">
        <v>10.16</v>
      </c>
      <c r="J1847" s="59" t="s">
        <v>25852</v>
      </c>
    </row>
    <row r="1848" spans="1:10" ht="54">
      <c r="A1848" s="16" t="s">
        <v>25853</v>
      </c>
      <c r="B1848" s="59" t="str">
        <f t="shared" si="28"/>
        <v>DRAGAGEM DE AREIA FINA COM DRAGA DE SUCÇÃO E RECALQUE - BOMBA DE 1.350 KW E CORTADOR DE 170 KW - DISTÂNCIA DE RECALQUE DE 4.900 A 5.100 M</v>
      </c>
      <c r="C1848" s="16" t="s">
        <v>140</v>
      </c>
      <c r="D1848" s="105">
        <v>10.48</v>
      </c>
      <c r="J1848" s="59" t="s">
        <v>25854</v>
      </c>
    </row>
    <row r="1849" spans="1:10" ht="54">
      <c r="A1849" s="16" t="s">
        <v>25855</v>
      </c>
      <c r="B1849" s="59" t="str">
        <f t="shared" si="28"/>
        <v>DRAGAGEM DE AREIA FINA COM DRAGA DE SUCÇÃO E RECALQUE - BOMBA DE 1.350 KW E CORTADOR DE 170 KW - DISTÂNCIA DE RECALQUE DE 5.100 A 5.300 M</v>
      </c>
      <c r="C1849" s="16" t="s">
        <v>140</v>
      </c>
      <c r="D1849" s="105">
        <v>10.81</v>
      </c>
      <c r="J1849" s="59" t="s">
        <v>25856</v>
      </c>
    </row>
    <row r="1850" spans="1:10" ht="54">
      <c r="A1850" s="16" t="s">
        <v>25857</v>
      </c>
      <c r="B1850" s="59" t="str">
        <f t="shared" si="28"/>
        <v>DRAGAGEM DE AREIA FINA COM DRAGA DE SUCÇÃO E RECALQUE - BOMBA DE 1.350 KW E CORTADOR DE 170 KW - DISTÂNCIA DE RECALQUE DE 5.300 A 5.500 M</v>
      </c>
      <c r="C1850" s="16" t="s">
        <v>140</v>
      </c>
      <c r="D1850" s="105">
        <v>11.14</v>
      </c>
      <c r="J1850" s="59" t="s">
        <v>25858</v>
      </c>
    </row>
    <row r="1851" spans="1:10" ht="54">
      <c r="A1851" s="16" t="s">
        <v>25859</v>
      </c>
      <c r="B1851" s="59" t="str">
        <f t="shared" si="28"/>
        <v>DRAGAGEM DE AREIA FINA COM DRAGA DE SUCÇÃO E RECALQUE - BOMBA DE 1.350 KW E CORTADOR DE 170 KW - DISTÂNCIA DE RECALQUE DE 5.500 A 5.700 M</v>
      </c>
      <c r="C1851" s="16" t="s">
        <v>140</v>
      </c>
      <c r="D1851" s="105">
        <v>11.68</v>
      </c>
      <c r="J1851" s="59" t="s">
        <v>25860</v>
      </c>
    </row>
    <row r="1852" spans="1:10" ht="54">
      <c r="A1852" s="16" t="s">
        <v>25861</v>
      </c>
      <c r="B1852" s="59" t="str">
        <f t="shared" si="28"/>
        <v>DRAGAGEM DE AREIA FINA COM DRAGA DE SUCÇÃO E RECALQUE - BOMBA DE 1.350 KW E CORTADOR DE 170 KW - DISTÂNCIA DE RECALQUE DE 5.700 A 5.900 M</v>
      </c>
      <c r="C1852" s="16" t="s">
        <v>140</v>
      </c>
      <c r="D1852" s="105">
        <v>12.01</v>
      </c>
      <c r="J1852" s="59" t="s">
        <v>25862</v>
      </c>
    </row>
    <row r="1853" spans="1:10" ht="54">
      <c r="A1853" s="16" t="s">
        <v>25863</v>
      </c>
      <c r="B1853" s="59" t="str">
        <f t="shared" si="28"/>
        <v>DRAGAGEM DE AREIA FINA COM DRAGA DE SUCÇÃO E RECALQUE - BOMBA DE 1.350 KW E CORTADOR DE 170 KW - DISTÂNCIA DE RECALQUE DE 5.900 A 6.100 M</v>
      </c>
      <c r="C1853" s="16" t="s">
        <v>140</v>
      </c>
      <c r="D1853" s="105">
        <v>12.35</v>
      </c>
      <c r="J1853" s="59" t="s">
        <v>25864</v>
      </c>
    </row>
    <row r="1854" spans="1:10" ht="54">
      <c r="A1854" s="16" t="s">
        <v>25865</v>
      </c>
      <c r="B1854" s="59" t="str">
        <f t="shared" si="28"/>
        <v>DRAGAGEM DE AREIA FINA COM DRAGA DE SUCÇÃO E RECALQUE - BOMBA DE 1.350 KW E CORTADOR DE 170 KW - DISTÂNCIA DE RECALQUE DE 500 A 700 M</v>
      </c>
      <c r="C1854" s="16" t="s">
        <v>140</v>
      </c>
      <c r="D1854" s="105">
        <v>3.84</v>
      </c>
      <c r="J1854" s="59" t="s">
        <v>25866</v>
      </c>
    </row>
    <row r="1855" spans="1:10" ht="54">
      <c r="A1855" s="16" t="s">
        <v>25867</v>
      </c>
      <c r="B1855" s="59" t="str">
        <f t="shared" si="28"/>
        <v>DRAGAGEM DE AREIA FINA COM DRAGA DE SUCÇÃO E RECALQUE - BOMBA DE 1.350 KW E CORTADOR DE 170 KW - DISTÂNCIA DE RECALQUE DE 6.100 A 6.300 M</v>
      </c>
      <c r="C1855" s="16" t="s">
        <v>140</v>
      </c>
      <c r="D1855" s="105">
        <v>12.69</v>
      </c>
      <c r="J1855" s="59" t="s">
        <v>25868</v>
      </c>
    </row>
    <row r="1856" spans="1:10" ht="54">
      <c r="A1856" s="16" t="s">
        <v>25869</v>
      </c>
      <c r="B1856" s="59" t="str">
        <f t="shared" si="28"/>
        <v>DRAGAGEM DE AREIA FINA COM DRAGA DE SUCÇÃO E RECALQUE - BOMBA DE 1.350 KW E CORTADOR DE 170 KW - DISTÂNCIA DE RECALQUE DE 6.300 A 6.500 M</v>
      </c>
      <c r="C1856" s="16" t="s">
        <v>140</v>
      </c>
      <c r="D1856" s="105">
        <v>13.11</v>
      </c>
      <c r="J1856" s="59" t="s">
        <v>25870</v>
      </c>
    </row>
    <row r="1857" spans="1:10" ht="54">
      <c r="A1857" s="16" t="s">
        <v>25871</v>
      </c>
      <c r="B1857" s="59" t="str">
        <f t="shared" si="28"/>
        <v>DRAGAGEM DE AREIA FINA COM DRAGA DE SUCÇÃO E RECALQUE - BOMBA DE 1.350 KW E CORTADOR DE 170 KW - DISTÂNCIA DE RECALQUE DE 6.500 A 6.700 M</v>
      </c>
      <c r="C1857" s="16" t="s">
        <v>140</v>
      </c>
      <c r="D1857" s="105">
        <v>13.67</v>
      </c>
      <c r="J1857" s="59" t="s">
        <v>25872</v>
      </c>
    </row>
    <row r="1858" spans="1:10" ht="54">
      <c r="A1858" s="16" t="s">
        <v>25873</v>
      </c>
      <c r="B1858" s="59" t="str">
        <f t="shared" si="28"/>
        <v>DRAGAGEM DE AREIA FINA COM DRAGA DE SUCÇÃO E RECALQUE - BOMBA DE 1.350 KW E CORTADOR DE 170 KW - DISTÂNCIA DE RECALQUE DE 6.700 A 6.900 M</v>
      </c>
      <c r="C1858" s="16" t="s">
        <v>140</v>
      </c>
      <c r="D1858" s="105">
        <v>14.05</v>
      </c>
      <c r="J1858" s="59" t="s">
        <v>25874</v>
      </c>
    </row>
    <row r="1859" spans="1:10" ht="54">
      <c r="A1859" s="16" t="s">
        <v>25875</v>
      </c>
      <c r="B1859" s="59" t="str">
        <f t="shared" ref="B1859:B1922" si="29">UPPER(J1859)</f>
        <v>DRAGAGEM DE AREIA FINA COM DRAGA DE SUCÇÃO E RECALQUE - BOMBA DE 1.350 KW E CORTADOR DE 170 KW - DISTÂNCIA DE RECALQUE DE 6.900 A 7.100 M</v>
      </c>
      <c r="C1859" s="16" t="s">
        <v>140</v>
      </c>
      <c r="D1859" s="105">
        <v>14.5</v>
      </c>
      <c r="J1859" s="59" t="s">
        <v>25876</v>
      </c>
    </row>
    <row r="1860" spans="1:10" ht="54">
      <c r="A1860" s="16" t="s">
        <v>25877</v>
      </c>
      <c r="B1860" s="59" t="str">
        <f t="shared" si="29"/>
        <v>DRAGAGEM DE AREIA FINA COM DRAGA DE SUCÇÃO E RECALQUE - BOMBA DE 1.350 KW E CORTADOR DE 170 KW - DISTÂNCIA DE RECALQUE DE 7.100 A 7.300 M</v>
      </c>
      <c r="C1860" s="16" t="s">
        <v>140</v>
      </c>
      <c r="D1860" s="105">
        <v>14.92</v>
      </c>
      <c r="J1860" s="59" t="s">
        <v>25878</v>
      </c>
    </row>
    <row r="1861" spans="1:10" ht="54">
      <c r="A1861" s="16" t="s">
        <v>25879</v>
      </c>
      <c r="B1861" s="59" t="str">
        <f t="shared" si="29"/>
        <v>DRAGAGEM DE AREIA FINA COM DRAGA DE SUCÇÃO E RECALQUE - BOMBA DE 1.350 KW E CORTADOR DE 170 KW - DISTÂNCIA DE RECALQUE DE 7.300 A 7.500 M</v>
      </c>
      <c r="C1861" s="16" t="s">
        <v>140</v>
      </c>
      <c r="D1861" s="105">
        <v>15.41</v>
      </c>
      <c r="J1861" s="59" t="s">
        <v>25880</v>
      </c>
    </row>
    <row r="1862" spans="1:10" ht="54">
      <c r="A1862" s="16" t="s">
        <v>25881</v>
      </c>
      <c r="B1862" s="59" t="str">
        <f t="shared" si="29"/>
        <v>DRAGAGEM DE AREIA FINA COM DRAGA DE SUCÇÃO E RECALQUE - BOMBA DE 1.350 KW E CORTADOR DE 170 KW - DISTÂNCIA DE RECALQUE DE 7.500 A 7.700 M</v>
      </c>
      <c r="C1862" s="16" t="s">
        <v>140</v>
      </c>
      <c r="D1862" s="105">
        <v>16.12</v>
      </c>
      <c r="J1862" s="59" t="s">
        <v>25882</v>
      </c>
    </row>
    <row r="1863" spans="1:10" ht="54">
      <c r="A1863" s="16" t="s">
        <v>25883</v>
      </c>
      <c r="B1863" s="59" t="str">
        <f t="shared" si="29"/>
        <v>DRAGAGEM DE AREIA FINA COM DRAGA DE SUCÇÃO E RECALQUE - BOMBA DE 1.350 KW E CORTADOR DE 170 KW - DISTÂNCIA DE RECALQUE DE 7.700 A 7.900 M</v>
      </c>
      <c r="C1863" s="16" t="s">
        <v>140</v>
      </c>
      <c r="D1863" s="105">
        <v>16.649999999999999</v>
      </c>
      <c r="J1863" s="59" t="s">
        <v>25884</v>
      </c>
    </row>
    <row r="1864" spans="1:10" ht="54">
      <c r="A1864" s="16" t="s">
        <v>25885</v>
      </c>
      <c r="B1864" s="59" t="str">
        <f t="shared" si="29"/>
        <v>DRAGAGEM DE AREIA FINA COM DRAGA DE SUCÇÃO E RECALQUE - BOMBA DE 1.350 KW E CORTADOR DE 170 KW - DISTÂNCIA DE RECALQUE DE 7.900 A 8.100 M</v>
      </c>
      <c r="C1864" s="16" t="s">
        <v>140</v>
      </c>
      <c r="D1864" s="105">
        <v>17.37</v>
      </c>
      <c r="J1864" s="59" t="s">
        <v>25886</v>
      </c>
    </row>
    <row r="1865" spans="1:10" ht="54">
      <c r="A1865" s="16" t="s">
        <v>25887</v>
      </c>
      <c r="B1865" s="59" t="str">
        <f t="shared" si="29"/>
        <v>DRAGAGEM DE AREIA FINA COM DRAGA DE SUCÇÃO E RECALQUE - BOMBA DE 1.350 KW E CORTADOR DE 170 KW - DISTÂNCIA DE RECALQUE DE 700 A 900 M</v>
      </c>
      <c r="C1865" s="16" t="s">
        <v>140</v>
      </c>
      <c r="D1865" s="105">
        <v>4.0199999999999996</v>
      </c>
      <c r="J1865" s="59" t="s">
        <v>25888</v>
      </c>
    </row>
    <row r="1866" spans="1:10" ht="54">
      <c r="A1866" s="16" t="s">
        <v>25889</v>
      </c>
      <c r="B1866" s="59" t="str">
        <f t="shared" si="29"/>
        <v>DRAGAGEM DE AREIA FINA COM DRAGA DE SUCÇÃO E RECALQUE - BOMBA DE 1.350 KW E CORTADOR DE 170 KW - DISTÂNCIA DE RECALQUE DE 8.100 A 8.300 M</v>
      </c>
      <c r="C1866" s="16" t="s">
        <v>140</v>
      </c>
      <c r="D1866" s="105">
        <v>18.09</v>
      </c>
      <c r="J1866" s="59" t="s">
        <v>25890</v>
      </c>
    </row>
    <row r="1867" spans="1:10" ht="54">
      <c r="A1867" s="16" t="s">
        <v>25891</v>
      </c>
      <c r="B1867" s="59" t="str">
        <f t="shared" si="29"/>
        <v>DRAGAGEM DE AREIA FINA COM DRAGA DE SUCÇÃO E RECALQUE - BOMBA DE 1.350 KW E CORTADOR DE 170 KW - DISTÂNCIA DE RECALQUE DE 8.300 A 8.500 M</v>
      </c>
      <c r="C1867" s="16" t="s">
        <v>140</v>
      </c>
      <c r="D1867" s="105">
        <v>18.97</v>
      </c>
      <c r="J1867" s="59" t="s">
        <v>25892</v>
      </c>
    </row>
    <row r="1868" spans="1:10" ht="54">
      <c r="A1868" s="16" t="s">
        <v>25893</v>
      </c>
      <c r="B1868" s="59" t="str">
        <f t="shared" si="29"/>
        <v>DRAGAGEM DE AREIA FINA COM DRAGA DE SUCÇÃO E RECALQUE - BOMBA DE 1.350 KW E CORTADOR DE 170 KW - DISTÂNCIA DE RECALQUE DE 8.500 A 8.700 M</v>
      </c>
      <c r="C1868" s="16" t="s">
        <v>140</v>
      </c>
      <c r="D1868" s="105">
        <v>19.96</v>
      </c>
      <c r="J1868" s="59" t="s">
        <v>25894</v>
      </c>
    </row>
    <row r="1869" spans="1:10" ht="54">
      <c r="A1869" s="16" t="s">
        <v>25895</v>
      </c>
      <c r="B1869" s="59" t="str">
        <f t="shared" si="29"/>
        <v>DRAGAGEM DE AREIA FINA COM DRAGA DE SUCÇÃO E RECALQUE - BOMBA DE 1.350 KW E CORTADOR DE 170 KW - DISTÂNCIA DE RECALQUE DE 8.700 A 8.900 M</v>
      </c>
      <c r="C1869" s="16" t="s">
        <v>140</v>
      </c>
      <c r="D1869" s="105">
        <v>20.81</v>
      </c>
      <c r="J1869" s="59" t="s">
        <v>25896</v>
      </c>
    </row>
    <row r="1870" spans="1:10" ht="54">
      <c r="A1870" s="16" t="s">
        <v>25897</v>
      </c>
      <c r="B1870" s="59" t="str">
        <f t="shared" si="29"/>
        <v>DRAGAGEM DE AREIA FINA COM DRAGA DE SUCÇÃO E RECALQUE - BOMBA DE 1.350 KW E CORTADOR DE 170 KW - DISTÂNCIA DE RECALQUE DE 8.900 A 9.100 M</v>
      </c>
      <c r="C1870" s="16" t="s">
        <v>140</v>
      </c>
      <c r="D1870" s="105">
        <v>21.74</v>
      </c>
      <c r="J1870" s="59" t="s">
        <v>25898</v>
      </c>
    </row>
    <row r="1871" spans="1:10" ht="54">
      <c r="A1871" s="16" t="s">
        <v>25899</v>
      </c>
      <c r="B1871" s="59" t="str">
        <f t="shared" si="29"/>
        <v>DRAGAGEM DE AREIA FINA COM DRAGA DE SUCÇÃO E RECALQUE - BOMBA DE 1.350 KW E CORTADOR DE 170 KW - DISTÂNCIA DE RECALQUE DE 9.100 A 9.300 M</v>
      </c>
      <c r="C1871" s="16" t="s">
        <v>140</v>
      </c>
      <c r="D1871" s="105">
        <v>22.69</v>
      </c>
      <c r="J1871" s="59" t="s">
        <v>25900</v>
      </c>
    </row>
    <row r="1872" spans="1:10" ht="54">
      <c r="A1872" s="16" t="s">
        <v>25901</v>
      </c>
      <c r="B1872" s="59" t="str">
        <f t="shared" si="29"/>
        <v>DRAGAGEM DE AREIA FINA COM DRAGA DE SUCÇÃO E RECALQUE - BOMBA DE 1.350 KW E CORTADOR DE 170 KW - DISTÂNCIA DE RECALQUE DE 9.300 A 9.500 M</v>
      </c>
      <c r="C1872" s="16" t="s">
        <v>140</v>
      </c>
      <c r="D1872" s="105">
        <v>23.72</v>
      </c>
      <c r="J1872" s="59" t="s">
        <v>25902</v>
      </c>
    </row>
    <row r="1873" spans="1:10" ht="54">
      <c r="A1873" s="16" t="s">
        <v>25903</v>
      </c>
      <c r="B1873" s="59" t="str">
        <f t="shared" si="29"/>
        <v>DRAGAGEM DE AREIA FINA COM DRAGA DE SUCÇÃO E RECALQUE - BOMBA DE 1.350 KW E CORTADOR DE 170 KW - DISTÂNCIA DE RECALQUE DE 9.500 A 9.700 M</v>
      </c>
      <c r="C1873" s="16" t="s">
        <v>140</v>
      </c>
      <c r="D1873" s="105">
        <v>24.91</v>
      </c>
      <c r="J1873" s="59" t="s">
        <v>25904</v>
      </c>
    </row>
    <row r="1874" spans="1:10" ht="54">
      <c r="A1874" s="16" t="s">
        <v>25905</v>
      </c>
      <c r="B1874" s="59" t="str">
        <f t="shared" si="29"/>
        <v>DRAGAGEM DE AREIA FINA COM DRAGA DE SUCÇÃO E RECALQUE - BOMBA DE 1.350 KW E CORTADOR DE 170 KW - DISTÂNCIA DE RECALQUE DE 9.700 A 9.900 M</v>
      </c>
      <c r="C1874" s="16" t="s">
        <v>140</v>
      </c>
      <c r="D1874" s="105">
        <v>25.85</v>
      </c>
      <c r="J1874" s="59" t="s">
        <v>25906</v>
      </c>
    </row>
    <row r="1875" spans="1:10" ht="54">
      <c r="A1875" s="16" t="s">
        <v>25907</v>
      </c>
      <c r="B1875" s="59" t="str">
        <f t="shared" si="29"/>
        <v>DRAGAGEM DE AREIA FINA COM DRAGA DE SUCÇÃO E RECALQUE - BOMBA DE 1.350 KW E CORTADOR DE 170 KW - DISTÂNCIA DE RECALQUE DE 9.900 A 10.100 M</v>
      </c>
      <c r="C1875" s="16" t="s">
        <v>140</v>
      </c>
      <c r="D1875" s="105">
        <v>26.79</v>
      </c>
      <c r="J1875" s="59" t="s">
        <v>25908</v>
      </c>
    </row>
    <row r="1876" spans="1:10" ht="54">
      <c r="A1876" s="16" t="s">
        <v>25909</v>
      </c>
      <c r="B1876" s="59" t="str">
        <f t="shared" si="29"/>
        <v>DRAGAGEM DE AREIA FINA COM DRAGA DE SUCÇÃO E RECALQUE - BOMBA DE 1.350 KW E CORTADOR DE 170 KW - DISTÂNCIA DE RECALQUE DE 900 A 1.100 M</v>
      </c>
      <c r="C1876" s="16" t="s">
        <v>140</v>
      </c>
      <c r="D1876" s="105">
        <v>4.2</v>
      </c>
      <c r="J1876" s="59" t="s">
        <v>25910</v>
      </c>
    </row>
    <row r="1877" spans="1:10" ht="54">
      <c r="A1877" s="16" t="s">
        <v>25911</v>
      </c>
      <c r="B1877" s="59" t="str">
        <f t="shared" si="29"/>
        <v>DRAGAGEM DE AREIA FINA COM DRAGA DE SUCÇÃO E RECALQUE - BOMBA DE 1.350 KW E CORTADOR DE 170 KW - DISTÂNCIA DE RECALQUE DE ATÉ 500 M</v>
      </c>
      <c r="C1877" s="16" t="s">
        <v>140</v>
      </c>
      <c r="D1877" s="105">
        <v>3.81</v>
      </c>
      <c r="J1877" s="59" t="s">
        <v>25912</v>
      </c>
    </row>
    <row r="1878" spans="1:10" ht="54">
      <c r="A1878" s="16" t="s">
        <v>25913</v>
      </c>
      <c r="B1878" s="59" t="str">
        <f t="shared" si="29"/>
        <v>DRAGAGEM DE AREIA FINA COM DRAGA DE SUCÇÃO E RECALQUE - BOMBA DE 294 KW E CORTADOR DE 30 KW - DISTÂNCIA DE RECALQUE DE 1.100 A 1.300 M</v>
      </c>
      <c r="C1878" s="16" t="s">
        <v>140</v>
      </c>
      <c r="D1878" s="105">
        <v>7.08</v>
      </c>
      <c r="J1878" s="59" t="s">
        <v>25914</v>
      </c>
    </row>
    <row r="1879" spans="1:10" ht="54">
      <c r="A1879" s="16" t="s">
        <v>25915</v>
      </c>
      <c r="B1879" s="59" t="str">
        <f t="shared" si="29"/>
        <v>DRAGAGEM DE AREIA FINA COM DRAGA DE SUCÇÃO E RECALQUE - BOMBA DE 294 KW E CORTADOR DE 30 KW - DISTÂNCIA DE RECALQUE DE 1.300 A 1.500 M</v>
      </c>
      <c r="C1879" s="16" t="s">
        <v>140</v>
      </c>
      <c r="D1879" s="105">
        <v>7.56</v>
      </c>
      <c r="J1879" s="59" t="s">
        <v>25916</v>
      </c>
    </row>
    <row r="1880" spans="1:10" ht="54">
      <c r="A1880" s="16" t="s">
        <v>25917</v>
      </c>
      <c r="B1880" s="59" t="str">
        <f t="shared" si="29"/>
        <v>DRAGAGEM DE AREIA FINA COM DRAGA DE SUCÇÃO E RECALQUE - BOMBA DE 294 KW E CORTADOR DE 30 KW - DISTÂNCIA DE RECALQUE DE 1.500 A 1.700 M</v>
      </c>
      <c r="C1880" s="16" t="s">
        <v>140</v>
      </c>
      <c r="D1880" s="105">
        <v>8.1</v>
      </c>
      <c r="J1880" s="59" t="s">
        <v>25918</v>
      </c>
    </row>
    <row r="1881" spans="1:10" ht="54">
      <c r="A1881" s="16" t="s">
        <v>25919</v>
      </c>
      <c r="B1881" s="59" t="str">
        <f t="shared" si="29"/>
        <v>DRAGAGEM DE AREIA FINA COM DRAGA DE SUCÇÃO E RECALQUE - BOMBA DE 294 KW E CORTADOR DE 30 KW - DISTÂNCIA DE RECALQUE DE 1.700 A 1.900 M</v>
      </c>
      <c r="C1881" s="16" t="s">
        <v>140</v>
      </c>
      <c r="D1881" s="105">
        <v>8.4600000000000009</v>
      </c>
      <c r="J1881" s="59" t="s">
        <v>25920</v>
      </c>
    </row>
    <row r="1882" spans="1:10" ht="54">
      <c r="A1882" s="16" t="s">
        <v>25921</v>
      </c>
      <c r="B1882" s="59" t="str">
        <f t="shared" si="29"/>
        <v>DRAGAGEM DE AREIA FINA COM DRAGA DE SUCÇÃO E RECALQUE - BOMBA DE 294 KW E CORTADOR DE 30 KW - DISTÂNCIA DE RECALQUE DE 1.900 A 2.100 M</v>
      </c>
      <c r="C1882" s="16" t="s">
        <v>140</v>
      </c>
      <c r="D1882" s="105">
        <v>8.82</v>
      </c>
      <c r="J1882" s="59" t="s">
        <v>25922</v>
      </c>
    </row>
    <row r="1883" spans="1:10" ht="54">
      <c r="A1883" s="16" t="s">
        <v>25923</v>
      </c>
      <c r="B1883" s="59" t="str">
        <f t="shared" si="29"/>
        <v>DRAGAGEM DE AREIA FINA COM DRAGA DE SUCÇÃO E RECALQUE - BOMBA DE 294 KW E CORTADOR DE 30 KW - DISTÂNCIA DE RECALQUE DE 2.100 A 2.300 M</v>
      </c>
      <c r="C1883" s="16" t="s">
        <v>140</v>
      </c>
      <c r="D1883" s="105">
        <v>9.26</v>
      </c>
      <c r="J1883" s="59" t="s">
        <v>25924</v>
      </c>
    </row>
    <row r="1884" spans="1:10" ht="54">
      <c r="A1884" s="16" t="s">
        <v>25925</v>
      </c>
      <c r="B1884" s="59" t="str">
        <f t="shared" si="29"/>
        <v>DRAGAGEM DE AREIA FINA COM DRAGA DE SUCÇÃO E RECALQUE - BOMBA DE 294 KW E CORTADOR DE 30 KW - DISTÂNCIA DE RECALQUE DE 2.300 A 2.500 M</v>
      </c>
      <c r="C1884" s="16" t="s">
        <v>140</v>
      </c>
      <c r="D1884" s="105">
        <v>9.67</v>
      </c>
      <c r="J1884" s="59" t="s">
        <v>25926</v>
      </c>
    </row>
    <row r="1885" spans="1:10" ht="54">
      <c r="A1885" s="16" t="s">
        <v>25927</v>
      </c>
      <c r="B1885" s="59" t="str">
        <f t="shared" si="29"/>
        <v>DRAGAGEM DE AREIA FINA COM DRAGA DE SUCÇÃO E RECALQUE - BOMBA DE 294 KW E CORTADOR DE 30 KW - DISTÂNCIA DE RECALQUE DE 2.500 A 2.700 M</v>
      </c>
      <c r="C1885" s="16" t="s">
        <v>140</v>
      </c>
      <c r="D1885" s="105">
        <v>10.24</v>
      </c>
      <c r="J1885" s="59" t="s">
        <v>25928</v>
      </c>
    </row>
    <row r="1886" spans="1:10" ht="54">
      <c r="A1886" s="16" t="s">
        <v>25929</v>
      </c>
      <c r="B1886" s="59" t="str">
        <f t="shared" si="29"/>
        <v>DRAGAGEM DE AREIA FINA COM DRAGA DE SUCÇÃO E RECALQUE - BOMBA DE 294 KW E CORTADOR DE 30 KW - DISTÂNCIA DE RECALQUE DE 2.700 A 2.900 M</v>
      </c>
      <c r="C1886" s="16" t="s">
        <v>140</v>
      </c>
      <c r="D1886" s="105">
        <v>10.73</v>
      </c>
      <c r="J1886" s="59" t="s">
        <v>25930</v>
      </c>
    </row>
    <row r="1887" spans="1:10" ht="54">
      <c r="A1887" s="16" t="s">
        <v>25931</v>
      </c>
      <c r="B1887" s="59" t="str">
        <f t="shared" si="29"/>
        <v>DRAGAGEM DE AREIA FINA COM DRAGA DE SUCÇÃO E RECALQUE - BOMBA DE 294 KW E CORTADOR DE 30 KW - DISTÂNCIA DE RECALQUE DE 2.900 A 3.100 M</v>
      </c>
      <c r="C1887" s="16" t="s">
        <v>140</v>
      </c>
      <c r="D1887" s="105">
        <v>11.16</v>
      </c>
      <c r="J1887" s="59" t="s">
        <v>25932</v>
      </c>
    </row>
    <row r="1888" spans="1:10" ht="54">
      <c r="A1888" s="16" t="s">
        <v>25933</v>
      </c>
      <c r="B1888" s="59" t="str">
        <f t="shared" si="29"/>
        <v>DRAGAGEM DE AREIA FINA COM DRAGA DE SUCÇÃO E RECALQUE - BOMBA DE 294 KW E CORTADOR DE 30 KW - DISTÂNCIA DE RECALQUE DE 3.100 A 3.300 M</v>
      </c>
      <c r="C1888" s="16" t="s">
        <v>140</v>
      </c>
      <c r="D1888" s="105">
        <v>11.64</v>
      </c>
      <c r="J1888" s="59" t="s">
        <v>25934</v>
      </c>
    </row>
    <row r="1889" spans="1:10" ht="54">
      <c r="A1889" s="16" t="s">
        <v>25935</v>
      </c>
      <c r="B1889" s="59" t="str">
        <f t="shared" si="29"/>
        <v>DRAGAGEM DE AREIA FINA COM DRAGA DE SUCÇÃO E RECALQUE - BOMBA DE 294 KW E CORTADOR DE 30 KW - DISTÂNCIA DE RECALQUE DE 3.300 A 3.500 M</v>
      </c>
      <c r="C1889" s="16" t="s">
        <v>140</v>
      </c>
      <c r="D1889" s="105">
        <v>12.15</v>
      </c>
      <c r="J1889" s="59" t="s">
        <v>25936</v>
      </c>
    </row>
    <row r="1890" spans="1:10" ht="54">
      <c r="A1890" s="16" t="s">
        <v>25937</v>
      </c>
      <c r="B1890" s="59" t="str">
        <f t="shared" si="29"/>
        <v>DRAGAGEM DE AREIA FINA COM DRAGA DE SUCÇÃO E RECALQUE - BOMBA DE 294 KW E CORTADOR DE 30 KW - DISTÂNCIA DE RECALQUE DE 3.500 A 3.700 M</v>
      </c>
      <c r="C1890" s="16" t="s">
        <v>140</v>
      </c>
      <c r="D1890" s="105">
        <v>12.81</v>
      </c>
      <c r="J1890" s="59" t="s">
        <v>25938</v>
      </c>
    </row>
    <row r="1891" spans="1:10" ht="54">
      <c r="A1891" s="16" t="s">
        <v>25939</v>
      </c>
      <c r="B1891" s="59" t="str">
        <f t="shared" si="29"/>
        <v>DRAGAGEM DE AREIA FINA COM DRAGA DE SUCÇÃO E RECALQUE - BOMBA DE 294 KW E CORTADOR DE 30 KW - DISTÂNCIA DE RECALQUE DE 3.700 A 3.900 M</v>
      </c>
      <c r="C1891" s="16" t="s">
        <v>140</v>
      </c>
      <c r="D1891" s="105">
        <v>13.32</v>
      </c>
      <c r="J1891" s="59" t="s">
        <v>25940</v>
      </c>
    </row>
    <row r="1892" spans="1:10" ht="54">
      <c r="A1892" s="16" t="s">
        <v>25941</v>
      </c>
      <c r="B1892" s="59" t="str">
        <f t="shared" si="29"/>
        <v>DRAGAGEM DE AREIA FINA COM DRAGA DE SUCÇÃO E RECALQUE - BOMBA DE 294 KW E CORTADOR DE 30 KW - DISTÂNCIA DE RECALQUE DE 3.900 A 4.100 M</v>
      </c>
      <c r="C1892" s="16" t="s">
        <v>140</v>
      </c>
      <c r="D1892" s="105">
        <v>13.95</v>
      </c>
      <c r="J1892" s="59" t="s">
        <v>25942</v>
      </c>
    </row>
    <row r="1893" spans="1:10" ht="54">
      <c r="A1893" s="16" t="s">
        <v>25943</v>
      </c>
      <c r="B1893" s="59" t="str">
        <f t="shared" si="29"/>
        <v>DRAGAGEM DE AREIA FINA COM DRAGA DE SUCÇÃO E RECALQUE - BOMBA DE 294 KW E CORTADOR DE 30 KW - DISTÂNCIA DE RECALQUE DE 500 A 700 M</v>
      </c>
      <c r="C1893" s="16" t="s">
        <v>140</v>
      </c>
      <c r="D1893" s="105">
        <v>5.83</v>
      </c>
      <c r="J1893" s="59" t="s">
        <v>25944</v>
      </c>
    </row>
    <row r="1894" spans="1:10" ht="54">
      <c r="A1894" s="16" t="s">
        <v>25945</v>
      </c>
      <c r="B1894" s="59" t="str">
        <f t="shared" si="29"/>
        <v>DRAGAGEM DE AREIA FINA COM DRAGA DE SUCÇÃO E RECALQUE - BOMBA DE 294 KW E CORTADOR DE 30 KW - DISTÂNCIA DE RECALQUE DE 700 A 900 M</v>
      </c>
      <c r="C1894" s="16" t="s">
        <v>140</v>
      </c>
      <c r="D1894" s="105">
        <v>6.04</v>
      </c>
      <c r="J1894" s="59" t="s">
        <v>25946</v>
      </c>
    </row>
    <row r="1895" spans="1:10" ht="54">
      <c r="A1895" s="16" t="s">
        <v>25947</v>
      </c>
      <c r="B1895" s="59" t="str">
        <f t="shared" si="29"/>
        <v>DRAGAGEM DE AREIA FINA COM DRAGA DE SUCÇÃO E RECALQUE - BOMBA DE 294 KW E CORTADOR DE 30 KW - DISTÂNCIA DE RECALQUE DE 900 A 1.100 M</v>
      </c>
      <c r="C1895" s="16" t="s">
        <v>140</v>
      </c>
      <c r="D1895" s="105">
        <v>6.5</v>
      </c>
      <c r="J1895" s="59" t="s">
        <v>25948</v>
      </c>
    </row>
    <row r="1896" spans="1:10" ht="54">
      <c r="A1896" s="16" t="s">
        <v>25949</v>
      </c>
      <c r="B1896" s="59" t="str">
        <f t="shared" si="29"/>
        <v>DRAGAGEM DE AREIA FINA COM DRAGA DE SUCÇÃO E RECALQUE - BOMBA DE 294 KW E CORTADOR DE 30 KW - DISTÂNCIA DE RECALQUE DE ATÉ 500 M</v>
      </c>
      <c r="C1896" s="16" t="s">
        <v>140</v>
      </c>
      <c r="D1896" s="105">
        <v>5.71</v>
      </c>
      <c r="J1896" s="59" t="s">
        <v>25950</v>
      </c>
    </row>
    <row r="1897" spans="1:10" ht="54">
      <c r="A1897" s="16" t="s">
        <v>25951</v>
      </c>
      <c r="B1897" s="59" t="str">
        <f t="shared" si="29"/>
        <v>DRAGAGEM DE AREIA FINA COM DRAGA DE SUCÇÃO E RECALQUE - BOMBA DE 483 KW E CORTADOR DE 55 KW - DISTÂNCIA DE RECALQUE DE 1.100 A 1.300 M</v>
      </c>
      <c r="C1897" s="16" t="s">
        <v>140</v>
      </c>
      <c r="D1897" s="105">
        <v>4.75</v>
      </c>
      <c r="J1897" s="59" t="s">
        <v>25952</v>
      </c>
    </row>
    <row r="1898" spans="1:10" ht="54">
      <c r="A1898" s="16" t="s">
        <v>25953</v>
      </c>
      <c r="B1898" s="59" t="str">
        <f t="shared" si="29"/>
        <v>DRAGAGEM DE AREIA FINA COM DRAGA DE SUCÇÃO E RECALQUE - BOMBA DE 483 KW E CORTADOR DE 55 KW - DISTÂNCIA DE RECALQUE DE 1.300 A 1.500 M</v>
      </c>
      <c r="C1898" s="16" t="s">
        <v>140</v>
      </c>
      <c r="D1898" s="105">
        <v>5.05</v>
      </c>
      <c r="J1898" s="59" t="s">
        <v>25954</v>
      </c>
    </row>
    <row r="1899" spans="1:10" ht="54">
      <c r="A1899" s="16" t="s">
        <v>25955</v>
      </c>
      <c r="B1899" s="59" t="str">
        <f t="shared" si="29"/>
        <v>DRAGAGEM DE AREIA FINA COM DRAGA DE SUCÇÃO E RECALQUE - BOMBA DE 483 KW E CORTADOR DE 55 KW - DISTÂNCIA DE RECALQUE DE 1.500 A 1.700 M</v>
      </c>
      <c r="C1899" s="16" t="s">
        <v>140</v>
      </c>
      <c r="D1899" s="105">
        <v>5.5</v>
      </c>
      <c r="J1899" s="59" t="s">
        <v>25956</v>
      </c>
    </row>
    <row r="1900" spans="1:10" ht="54">
      <c r="A1900" s="16" t="s">
        <v>25957</v>
      </c>
      <c r="B1900" s="59" t="str">
        <f t="shared" si="29"/>
        <v>DRAGAGEM DE AREIA FINA COM DRAGA DE SUCÇÃO E RECALQUE - BOMBA DE 483 KW E CORTADOR DE 55 KW - DISTÂNCIA DE RECALQUE DE 1.700 A 1.900 M</v>
      </c>
      <c r="C1900" s="16" t="s">
        <v>140</v>
      </c>
      <c r="D1900" s="105">
        <v>5.89</v>
      </c>
      <c r="J1900" s="59" t="s">
        <v>25958</v>
      </c>
    </row>
    <row r="1901" spans="1:10" ht="54">
      <c r="A1901" s="16" t="s">
        <v>25959</v>
      </c>
      <c r="B1901" s="59" t="str">
        <f t="shared" si="29"/>
        <v>DRAGAGEM DE AREIA FINA COM DRAGA DE SUCÇÃO E RECALQUE - BOMBA DE 483 KW E CORTADOR DE 55 KW - DISTÂNCIA DE RECALQUE DE 1.900 A 2.100 M</v>
      </c>
      <c r="C1901" s="16" t="s">
        <v>140</v>
      </c>
      <c r="D1901" s="105">
        <v>6.07</v>
      </c>
      <c r="J1901" s="59" t="s">
        <v>25960</v>
      </c>
    </row>
    <row r="1902" spans="1:10" ht="54">
      <c r="A1902" s="16" t="s">
        <v>25961</v>
      </c>
      <c r="B1902" s="59" t="str">
        <f t="shared" si="29"/>
        <v>DRAGAGEM DE AREIA FINA COM DRAGA DE SUCÇÃO E RECALQUE - BOMBA DE 483 KW E CORTADOR DE 55 KW - DISTÂNCIA DE RECALQUE DE 2.100 A 2.300 M</v>
      </c>
      <c r="C1902" s="16" t="s">
        <v>140</v>
      </c>
      <c r="D1902" s="105">
        <v>6.47</v>
      </c>
      <c r="J1902" s="59" t="s">
        <v>25962</v>
      </c>
    </row>
    <row r="1903" spans="1:10" ht="54">
      <c r="A1903" s="16" t="s">
        <v>25963</v>
      </c>
      <c r="B1903" s="59" t="str">
        <f t="shared" si="29"/>
        <v>DRAGAGEM DE AREIA FINA COM DRAGA DE SUCÇÃO E RECALQUE - BOMBA DE 483 KW E CORTADOR DE 55 KW - DISTÂNCIA DE RECALQUE DE 2.300 A 2.500 M</v>
      </c>
      <c r="C1903" s="16" t="s">
        <v>140</v>
      </c>
      <c r="D1903" s="105">
        <v>6.83</v>
      </c>
      <c r="J1903" s="59" t="s">
        <v>25964</v>
      </c>
    </row>
    <row r="1904" spans="1:10" ht="54">
      <c r="A1904" s="16" t="s">
        <v>25965</v>
      </c>
      <c r="B1904" s="59" t="str">
        <f t="shared" si="29"/>
        <v>DRAGAGEM DE AREIA FINA COM DRAGA DE SUCÇÃO E RECALQUE - BOMBA DE 483 KW E CORTADOR DE 55 KW - DISTÂNCIA DE RECALQUE DE 2.500 A 2.700 M</v>
      </c>
      <c r="C1904" s="16" t="s">
        <v>140</v>
      </c>
      <c r="D1904" s="105">
        <v>7.3</v>
      </c>
      <c r="J1904" s="59" t="s">
        <v>25966</v>
      </c>
    </row>
    <row r="1905" spans="1:10" ht="54">
      <c r="A1905" s="16" t="s">
        <v>25967</v>
      </c>
      <c r="B1905" s="59" t="str">
        <f t="shared" si="29"/>
        <v>DRAGAGEM DE AREIA FINA COM DRAGA DE SUCÇÃO E RECALQUE - BOMBA DE 483 KW E CORTADOR DE 55 KW - DISTÂNCIA DE RECALQUE DE 2.700 A 2.900 M</v>
      </c>
      <c r="C1905" s="16" t="s">
        <v>140</v>
      </c>
      <c r="D1905" s="105">
        <v>7.66</v>
      </c>
      <c r="J1905" s="59" t="s">
        <v>25968</v>
      </c>
    </row>
    <row r="1906" spans="1:10" ht="54">
      <c r="A1906" s="16" t="s">
        <v>25969</v>
      </c>
      <c r="B1906" s="59" t="str">
        <f t="shared" si="29"/>
        <v>DRAGAGEM DE AREIA FINA COM DRAGA DE SUCÇÃO E RECALQUE - BOMBA DE 483 KW E CORTADOR DE 55 KW - DISTÂNCIA DE RECALQUE DE 2.900 A 3.100 M</v>
      </c>
      <c r="C1906" s="16" t="s">
        <v>140</v>
      </c>
      <c r="D1906" s="105">
        <v>8.0299999999999994</v>
      </c>
      <c r="J1906" s="59" t="s">
        <v>25970</v>
      </c>
    </row>
    <row r="1907" spans="1:10" ht="54">
      <c r="A1907" s="16" t="s">
        <v>25971</v>
      </c>
      <c r="B1907" s="59" t="str">
        <f t="shared" si="29"/>
        <v>DRAGAGEM DE AREIA FINA COM DRAGA DE SUCÇÃO E RECALQUE - BOMBA DE 483 KW E CORTADOR DE 55 KW - DISTÂNCIA DE RECALQUE DE 3.100 A 3.300 M</v>
      </c>
      <c r="C1907" s="16" t="s">
        <v>140</v>
      </c>
      <c r="D1907" s="105">
        <v>8.3800000000000008</v>
      </c>
      <c r="J1907" s="59" t="s">
        <v>25972</v>
      </c>
    </row>
    <row r="1908" spans="1:10" ht="54">
      <c r="A1908" s="16" t="s">
        <v>25973</v>
      </c>
      <c r="B1908" s="59" t="str">
        <f t="shared" si="29"/>
        <v>DRAGAGEM DE AREIA FINA COM DRAGA DE SUCÇÃO E RECALQUE - BOMBA DE 483 KW E CORTADOR DE 55 KW - DISTÂNCIA DE RECALQUE DE 3.300 A 3.500 M</v>
      </c>
      <c r="C1908" s="16" t="s">
        <v>140</v>
      </c>
      <c r="D1908" s="105">
        <v>8.76</v>
      </c>
      <c r="J1908" s="59" t="s">
        <v>25974</v>
      </c>
    </row>
    <row r="1909" spans="1:10" ht="54">
      <c r="A1909" s="16" t="s">
        <v>25975</v>
      </c>
      <c r="B1909" s="59" t="str">
        <f t="shared" si="29"/>
        <v>DRAGAGEM DE AREIA FINA COM DRAGA DE SUCÇÃO E RECALQUE - BOMBA DE 483 KW E CORTADOR DE 55 KW - DISTÂNCIA DE RECALQUE DE 3.500 A 3.700 M</v>
      </c>
      <c r="C1909" s="16" t="s">
        <v>140</v>
      </c>
      <c r="D1909" s="105">
        <v>9.34</v>
      </c>
      <c r="J1909" s="59" t="s">
        <v>25976</v>
      </c>
    </row>
    <row r="1910" spans="1:10" ht="54">
      <c r="A1910" s="16" t="s">
        <v>25977</v>
      </c>
      <c r="B1910" s="59" t="str">
        <f t="shared" si="29"/>
        <v>DRAGAGEM DE AREIA FINA COM DRAGA DE SUCÇÃO E RECALQUE - BOMBA DE 483 KW E CORTADOR DE 55 KW - DISTÂNCIA DE RECALQUE DE 3.700 A 3.900 M</v>
      </c>
      <c r="C1910" s="16" t="s">
        <v>140</v>
      </c>
      <c r="D1910" s="105">
        <v>9.76</v>
      </c>
      <c r="J1910" s="59" t="s">
        <v>25978</v>
      </c>
    </row>
    <row r="1911" spans="1:10" ht="54">
      <c r="A1911" s="16" t="s">
        <v>25979</v>
      </c>
      <c r="B1911" s="59" t="str">
        <f t="shared" si="29"/>
        <v>DRAGAGEM DE AREIA FINA COM DRAGA DE SUCÇÃO E RECALQUE - BOMBA DE 483 KW E CORTADOR DE 55 KW - DISTÂNCIA DE RECALQUE DE 3.900 A 4.100 M</v>
      </c>
      <c r="C1911" s="16" t="s">
        <v>140</v>
      </c>
      <c r="D1911" s="105">
        <v>10.19</v>
      </c>
      <c r="J1911" s="59" t="s">
        <v>25980</v>
      </c>
    </row>
    <row r="1912" spans="1:10" ht="54">
      <c r="A1912" s="16" t="s">
        <v>25981</v>
      </c>
      <c r="B1912" s="59" t="str">
        <f t="shared" si="29"/>
        <v>DRAGAGEM DE AREIA FINA COM DRAGA DE SUCÇÃO E RECALQUE - BOMBA DE 483 KW E CORTADOR DE 55 KW - DISTÂNCIA DE RECALQUE DE 4.100 A 4.300 M</v>
      </c>
      <c r="C1912" s="16" t="s">
        <v>140</v>
      </c>
      <c r="D1912" s="105">
        <v>10.66</v>
      </c>
      <c r="J1912" s="59" t="s">
        <v>25982</v>
      </c>
    </row>
    <row r="1913" spans="1:10" ht="54">
      <c r="A1913" s="16" t="s">
        <v>25983</v>
      </c>
      <c r="B1913" s="59" t="str">
        <f t="shared" si="29"/>
        <v>DRAGAGEM DE AREIA FINA COM DRAGA DE SUCÇÃO E RECALQUE - BOMBA DE 483 KW E CORTADOR DE 55 KW - DISTÂNCIA DE RECALQUE DE 4.300 A 4.500 M</v>
      </c>
      <c r="C1913" s="16" t="s">
        <v>140</v>
      </c>
      <c r="D1913" s="105">
        <v>11.16</v>
      </c>
      <c r="J1913" s="59" t="s">
        <v>25984</v>
      </c>
    </row>
    <row r="1914" spans="1:10" ht="54">
      <c r="A1914" s="16" t="s">
        <v>25985</v>
      </c>
      <c r="B1914" s="59" t="str">
        <f t="shared" si="29"/>
        <v>DRAGAGEM DE AREIA FINA COM DRAGA DE SUCÇÃO E RECALQUE - BOMBA DE 483 KW E CORTADOR DE 55 KW - DISTÂNCIA DE RECALQUE DE 4.500 A 4.700 M</v>
      </c>
      <c r="C1914" s="16" t="s">
        <v>140</v>
      </c>
      <c r="D1914" s="105">
        <v>11.81</v>
      </c>
      <c r="J1914" s="59" t="s">
        <v>25986</v>
      </c>
    </row>
    <row r="1915" spans="1:10" ht="54">
      <c r="A1915" s="16" t="s">
        <v>25987</v>
      </c>
      <c r="B1915" s="59" t="str">
        <f t="shared" si="29"/>
        <v>DRAGAGEM DE AREIA FINA COM DRAGA DE SUCÇÃO E RECALQUE - BOMBA DE 483 KW E CORTADOR DE 55 KW - DISTÂNCIA DE RECALQUE DE 4.700 A 4.900 M</v>
      </c>
      <c r="C1915" s="16" t="s">
        <v>140</v>
      </c>
      <c r="D1915" s="105">
        <v>12.35</v>
      </c>
      <c r="J1915" s="59" t="s">
        <v>25988</v>
      </c>
    </row>
    <row r="1916" spans="1:10" ht="54">
      <c r="A1916" s="16" t="s">
        <v>25989</v>
      </c>
      <c r="B1916" s="59" t="str">
        <f t="shared" si="29"/>
        <v>DRAGAGEM DE AREIA FINA COM DRAGA DE SUCÇÃO E RECALQUE - BOMBA DE 483 KW E CORTADOR DE 55 KW - DISTÂNCIA DE RECALQUE DE 4.900 A 5.100 M</v>
      </c>
      <c r="C1916" s="16" t="s">
        <v>140</v>
      </c>
      <c r="D1916" s="105">
        <v>12.92</v>
      </c>
      <c r="J1916" s="59" t="s">
        <v>25990</v>
      </c>
    </row>
    <row r="1917" spans="1:10" ht="54">
      <c r="A1917" s="16" t="s">
        <v>25991</v>
      </c>
      <c r="B1917" s="59" t="str">
        <f t="shared" si="29"/>
        <v>DRAGAGEM DE AREIA FINA COM DRAGA DE SUCÇÃO E RECALQUE - BOMBA DE 483 KW E CORTADOR DE 55 KW - DISTÂNCIA DE RECALQUE DE 5.100 A 5.300 M</v>
      </c>
      <c r="C1917" s="16" t="s">
        <v>140</v>
      </c>
      <c r="D1917" s="105">
        <v>13.66</v>
      </c>
      <c r="J1917" s="59" t="s">
        <v>25992</v>
      </c>
    </row>
    <row r="1918" spans="1:10" ht="54">
      <c r="A1918" s="16" t="s">
        <v>25993</v>
      </c>
      <c r="B1918" s="59" t="str">
        <f t="shared" si="29"/>
        <v>DRAGAGEM DE AREIA FINA COM DRAGA DE SUCÇÃO E RECALQUE - BOMBA DE 483 KW E CORTADOR DE 55 KW - DISTÂNCIA DE RECALQUE DE 5.300 A 5.500 M</v>
      </c>
      <c r="C1918" s="16" t="s">
        <v>140</v>
      </c>
      <c r="D1918" s="105">
        <v>14.4</v>
      </c>
      <c r="J1918" s="59" t="s">
        <v>25994</v>
      </c>
    </row>
    <row r="1919" spans="1:10" ht="54">
      <c r="A1919" s="16" t="s">
        <v>25995</v>
      </c>
      <c r="B1919" s="59" t="str">
        <f t="shared" si="29"/>
        <v>DRAGAGEM DE AREIA FINA COM DRAGA DE SUCÇÃO E RECALQUE - BOMBA DE 483 KW E CORTADOR DE 55 KW - DISTÂNCIA DE RECALQUE DE 5.500 A 5.700 M</v>
      </c>
      <c r="C1919" s="16" t="s">
        <v>140</v>
      </c>
      <c r="D1919" s="105">
        <v>15.38</v>
      </c>
      <c r="J1919" s="59" t="s">
        <v>25996</v>
      </c>
    </row>
    <row r="1920" spans="1:10" ht="54">
      <c r="A1920" s="16" t="s">
        <v>25997</v>
      </c>
      <c r="B1920" s="59" t="str">
        <f t="shared" si="29"/>
        <v>DRAGAGEM DE AREIA FINA COM DRAGA DE SUCÇÃO E RECALQUE - BOMBA DE 483 KW E CORTADOR DE 55 KW - DISTÂNCIA DE RECALQUE DE 5.700 A 5.900 M</v>
      </c>
      <c r="C1920" s="16" t="s">
        <v>140</v>
      </c>
      <c r="D1920" s="105">
        <v>16.329999999999998</v>
      </c>
      <c r="J1920" s="59" t="s">
        <v>25998</v>
      </c>
    </row>
    <row r="1921" spans="1:10" ht="54">
      <c r="A1921" s="16" t="s">
        <v>25999</v>
      </c>
      <c r="B1921" s="59" t="str">
        <f t="shared" si="29"/>
        <v>DRAGAGEM DE AREIA FINA COM DRAGA DE SUCÇÃO E RECALQUE - BOMBA DE 483 KW E CORTADOR DE 55 KW - DISTÂNCIA DE RECALQUE DE 5.900 A 6.100 M</v>
      </c>
      <c r="C1921" s="16" t="s">
        <v>140</v>
      </c>
      <c r="D1921" s="105">
        <v>17.36</v>
      </c>
      <c r="J1921" s="59" t="s">
        <v>26000</v>
      </c>
    </row>
    <row r="1922" spans="1:10" ht="54">
      <c r="A1922" s="16" t="s">
        <v>26001</v>
      </c>
      <c r="B1922" s="59" t="str">
        <f t="shared" si="29"/>
        <v>DRAGAGEM DE AREIA FINA COM DRAGA DE SUCÇÃO E RECALQUE - BOMBA DE 483 KW E CORTADOR DE 55 KW - DISTÂNCIA DE RECALQUE DE 500 A 700 M</v>
      </c>
      <c r="C1922" s="16" t="s">
        <v>140</v>
      </c>
      <c r="D1922" s="105">
        <v>3.99</v>
      </c>
      <c r="J1922" s="59" t="s">
        <v>26002</v>
      </c>
    </row>
    <row r="1923" spans="1:10" ht="54">
      <c r="A1923" s="16" t="s">
        <v>26003</v>
      </c>
      <c r="B1923" s="59" t="str">
        <f t="shared" ref="B1923:B1986" si="30">UPPER(J1923)</f>
        <v>DRAGAGEM DE AREIA FINA COM DRAGA DE SUCÇÃO E RECALQUE - BOMBA DE 483 KW E CORTADOR DE 55 KW - DISTÂNCIA DE RECALQUE DE 6.100 A 6.300 M</v>
      </c>
      <c r="C1923" s="16" t="s">
        <v>140</v>
      </c>
      <c r="D1923" s="105">
        <v>18.579999999999998</v>
      </c>
      <c r="J1923" s="59" t="s">
        <v>26004</v>
      </c>
    </row>
    <row r="1924" spans="1:10" ht="54">
      <c r="A1924" s="16" t="s">
        <v>26005</v>
      </c>
      <c r="B1924" s="59" t="str">
        <f t="shared" si="30"/>
        <v>DRAGAGEM DE AREIA FINA COM DRAGA DE SUCÇÃO E RECALQUE - BOMBA DE 483 KW E CORTADOR DE 55 KW - DISTÂNCIA DE RECALQUE DE 6.300 A 6.500 M</v>
      </c>
      <c r="C1924" s="16" t="s">
        <v>140</v>
      </c>
      <c r="D1924" s="105">
        <v>19.91</v>
      </c>
      <c r="J1924" s="59" t="s">
        <v>26006</v>
      </c>
    </row>
    <row r="1925" spans="1:10" ht="54">
      <c r="A1925" s="16" t="s">
        <v>26007</v>
      </c>
      <c r="B1925" s="59" t="str">
        <f t="shared" si="30"/>
        <v>DRAGAGEM DE AREIA FINA COM DRAGA DE SUCÇÃO E RECALQUE - BOMBA DE 483 KW E CORTADOR DE 55 KW - DISTÂNCIA DE RECALQUE DE 6.500 A 6.700 M</v>
      </c>
      <c r="C1925" s="16" t="s">
        <v>140</v>
      </c>
      <c r="D1925" s="105">
        <v>21.62</v>
      </c>
      <c r="J1925" s="59" t="s">
        <v>26008</v>
      </c>
    </row>
    <row r="1926" spans="1:10" ht="54">
      <c r="A1926" s="16" t="s">
        <v>26009</v>
      </c>
      <c r="B1926" s="59" t="str">
        <f t="shared" si="30"/>
        <v>DRAGAGEM DE AREIA FINA COM DRAGA DE SUCÇÃO E RECALQUE - BOMBA DE 483 KW E CORTADOR DE 55 KW - DISTÂNCIA DE RECALQUE DE 6.700 A 6.900 M</v>
      </c>
      <c r="C1926" s="16" t="s">
        <v>140</v>
      </c>
      <c r="D1926" s="105">
        <v>23.3</v>
      </c>
      <c r="J1926" s="59" t="s">
        <v>26010</v>
      </c>
    </row>
    <row r="1927" spans="1:10" ht="54">
      <c r="A1927" s="16" t="s">
        <v>26011</v>
      </c>
      <c r="B1927" s="59" t="str">
        <f t="shared" si="30"/>
        <v>DRAGAGEM DE AREIA FINA COM DRAGA DE SUCÇÃO E RECALQUE - BOMBA DE 483 KW E CORTADOR DE 55 KW - DISTÂNCIA DE RECALQUE DE 6.900 A 7.100 M</v>
      </c>
      <c r="C1927" s="16" t="s">
        <v>140</v>
      </c>
      <c r="D1927" s="105">
        <v>24.86</v>
      </c>
      <c r="J1927" s="59" t="s">
        <v>26012</v>
      </c>
    </row>
    <row r="1928" spans="1:10" ht="54">
      <c r="A1928" s="16" t="s">
        <v>26013</v>
      </c>
      <c r="B1928" s="59" t="str">
        <f t="shared" si="30"/>
        <v>DRAGAGEM DE AREIA FINA COM DRAGA DE SUCÇÃO E RECALQUE - BOMBA DE 483 KW E CORTADOR DE 55 KW - DISTÂNCIA DE RECALQUE DE 7.100 A 7.300 M</v>
      </c>
      <c r="C1928" s="16" t="s">
        <v>140</v>
      </c>
      <c r="D1928" s="105">
        <v>26.39</v>
      </c>
      <c r="J1928" s="59" t="s">
        <v>26014</v>
      </c>
    </row>
    <row r="1929" spans="1:10" ht="54">
      <c r="A1929" s="16" t="s">
        <v>26015</v>
      </c>
      <c r="B1929" s="59" t="str">
        <f t="shared" si="30"/>
        <v>DRAGAGEM DE AREIA FINA COM DRAGA DE SUCÇÃO E RECALQUE - BOMBA DE 483 KW E CORTADOR DE 55 KW - DISTÂNCIA DE RECALQUE DE 7.300 A 7.500 M</v>
      </c>
      <c r="C1929" s="16" t="s">
        <v>140</v>
      </c>
      <c r="D1929" s="105">
        <v>28.09</v>
      </c>
      <c r="J1929" s="59" t="s">
        <v>26016</v>
      </c>
    </row>
    <row r="1930" spans="1:10" ht="54">
      <c r="A1930" s="16" t="s">
        <v>26017</v>
      </c>
      <c r="B1930" s="59" t="str">
        <f t="shared" si="30"/>
        <v>DRAGAGEM DE AREIA FINA COM DRAGA DE SUCÇÃO E RECALQUE - BOMBA DE 483 KW E CORTADOR DE 55 KW - DISTÂNCIA DE RECALQUE DE 7.500 A 7.700 M</v>
      </c>
      <c r="C1930" s="16" t="s">
        <v>140</v>
      </c>
      <c r="D1930" s="105">
        <v>30.13</v>
      </c>
      <c r="J1930" s="59" t="s">
        <v>26018</v>
      </c>
    </row>
    <row r="1931" spans="1:10" ht="54">
      <c r="A1931" s="16" t="s">
        <v>26019</v>
      </c>
      <c r="B1931" s="59" t="str">
        <f t="shared" si="30"/>
        <v>DRAGAGEM DE AREIA FINA COM DRAGA DE SUCÇÃO E RECALQUE - BOMBA DE 483 KW E CORTADOR DE 55 KW - DISTÂNCIA DE RECALQUE DE 7.700 A 7.900 M</v>
      </c>
      <c r="C1931" s="16" t="s">
        <v>140</v>
      </c>
      <c r="D1931" s="105">
        <v>31.67</v>
      </c>
      <c r="J1931" s="59" t="s">
        <v>26020</v>
      </c>
    </row>
    <row r="1932" spans="1:10" ht="54">
      <c r="A1932" s="16" t="s">
        <v>26021</v>
      </c>
      <c r="B1932" s="59" t="str">
        <f t="shared" si="30"/>
        <v>DRAGAGEM DE AREIA FINA COM DRAGA DE SUCÇÃO E RECALQUE - BOMBA DE 483 KW E CORTADOR DE 55 KW - DISTÂNCIA DE RECALQUE DE 700 A 900 M</v>
      </c>
      <c r="C1932" s="16" t="s">
        <v>140</v>
      </c>
      <c r="D1932" s="105">
        <v>4.1900000000000004</v>
      </c>
      <c r="J1932" s="59" t="s">
        <v>26022</v>
      </c>
    </row>
    <row r="1933" spans="1:10" ht="54">
      <c r="A1933" s="16" t="s">
        <v>26023</v>
      </c>
      <c r="B1933" s="59" t="str">
        <f t="shared" si="30"/>
        <v>DRAGAGEM DE AREIA FINA COM DRAGA DE SUCÇÃO E RECALQUE - BOMBA DE 483 KW E CORTADOR DE 55 KW - DISTÂNCIA DE RECALQUE DE 900 A 1.100 M</v>
      </c>
      <c r="C1933" s="16" t="s">
        <v>140</v>
      </c>
      <c r="D1933" s="105">
        <v>4.41</v>
      </c>
      <c r="J1933" s="59" t="s">
        <v>26024</v>
      </c>
    </row>
    <row r="1934" spans="1:10" ht="54">
      <c r="A1934" s="16" t="s">
        <v>26025</v>
      </c>
      <c r="B1934" s="59" t="str">
        <f t="shared" si="30"/>
        <v>DRAGAGEM DE AREIA FINA COM DRAGA DE SUCÇÃO E RECALQUE - BOMBA DE 483 KW E CORTADOR DE 55 KW - DISTÂNCIA DE RECALQUE DE ATÉ 500 M</v>
      </c>
      <c r="C1934" s="16" t="s">
        <v>140</v>
      </c>
      <c r="D1934" s="105">
        <v>3.93</v>
      </c>
      <c r="J1934" s="59" t="s">
        <v>26026</v>
      </c>
    </row>
    <row r="1935" spans="1:10" ht="54">
      <c r="A1935" s="16" t="s">
        <v>26027</v>
      </c>
      <c r="B1935" s="59" t="str">
        <f t="shared" si="30"/>
        <v>DRAGAGEM DE AREIA FINA COM DRAGA DE SUCÇÃO E RECALQUE - BOMBA DE 746 KW E CORTADOR DE 110 KW - DISTÂNCIA DE RECALQUE DE 1.100 A 1.300 M</v>
      </c>
      <c r="C1935" s="16" t="s">
        <v>140</v>
      </c>
      <c r="D1935" s="105">
        <v>4.4400000000000004</v>
      </c>
      <c r="J1935" s="59" t="s">
        <v>26028</v>
      </c>
    </row>
    <row r="1936" spans="1:10" ht="54">
      <c r="A1936" s="16" t="s">
        <v>26029</v>
      </c>
      <c r="B1936" s="59" t="str">
        <f t="shared" si="30"/>
        <v>DRAGAGEM DE AREIA FINA COM DRAGA DE SUCÇÃO E RECALQUE - BOMBA DE 746 KW E CORTADOR DE 110 KW - DISTÂNCIA DE RECALQUE DE 1.300 A 1.500 M</v>
      </c>
      <c r="C1936" s="16" t="s">
        <v>140</v>
      </c>
      <c r="D1936" s="105">
        <v>4.74</v>
      </c>
      <c r="J1936" s="59" t="s">
        <v>26030</v>
      </c>
    </row>
    <row r="1937" spans="1:10" ht="54">
      <c r="A1937" s="16" t="s">
        <v>26031</v>
      </c>
      <c r="B1937" s="59" t="str">
        <f t="shared" si="30"/>
        <v>DRAGAGEM DE AREIA FINA COM DRAGA DE SUCÇÃO E RECALQUE - BOMBA DE 746 KW E CORTADOR DE 110 KW - DISTÂNCIA DE RECALQUE DE 1.500 A 1.700 M</v>
      </c>
      <c r="C1937" s="16" t="s">
        <v>140</v>
      </c>
      <c r="D1937" s="105">
        <v>5.15</v>
      </c>
      <c r="J1937" s="59" t="s">
        <v>26032</v>
      </c>
    </row>
    <row r="1938" spans="1:10" ht="54">
      <c r="A1938" s="16" t="s">
        <v>26033</v>
      </c>
      <c r="B1938" s="59" t="str">
        <f t="shared" si="30"/>
        <v>DRAGAGEM DE AREIA FINA COM DRAGA DE SUCÇÃO E RECALQUE - BOMBA DE 746 KW E CORTADOR DE 110 KW - DISTÂNCIA DE RECALQUE DE 1.700 A 1.900 M</v>
      </c>
      <c r="C1938" s="16" t="s">
        <v>140</v>
      </c>
      <c r="D1938" s="105">
        <v>5.43</v>
      </c>
      <c r="J1938" s="59" t="s">
        <v>26034</v>
      </c>
    </row>
    <row r="1939" spans="1:10" ht="54">
      <c r="A1939" s="16" t="s">
        <v>26035</v>
      </c>
      <c r="B1939" s="59" t="str">
        <f t="shared" si="30"/>
        <v>DRAGAGEM DE AREIA FINA COM DRAGA DE SUCÇÃO E RECALQUE - BOMBA DE 746 KW E CORTADOR DE 110 KW - DISTÂNCIA DE RECALQUE DE 1.900 A 2.100 M</v>
      </c>
      <c r="C1939" s="16" t="s">
        <v>140</v>
      </c>
      <c r="D1939" s="105">
        <v>5.69</v>
      </c>
      <c r="J1939" s="59" t="s">
        <v>26036</v>
      </c>
    </row>
    <row r="1940" spans="1:10" ht="54">
      <c r="A1940" s="16" t="s">
        <v>26037</v>
      </c>
      <c r="B1940" s="59" t="str">
        <f t="shared" si="30"/>
        <v>DRAGAGEM DE AREIA FINA COM DRAGA DE SUCÇÃO E RECALQUE - BOMBA DE 746 KW E CORTADOR DE 110 KW - DISTÂNCIA DE RECALQUE DE 2.100 A 2.300 M</v>
      </c>
      <c r="C1940" s="16" t="s">
        <v>140</v>
      </c>
      <c r="D1940" s="105">
        <v>5.96</v>
      </c>
      <c r="J1940" s="59" t="s">
        <v>26038</v>
      </c>
    </row>
    <row r="1941" spans="1:10" ht="54">
      <c r="A1941" s="16" t="s">
        <v>26039</v>
      </c>
      <c r="B1941" s="59" t="str">
        <f t="shared" si="30"/>
        <v>DRAGAGEM DE AREIA FINA COM DRAGA DE SUCÇÃO E RECALQUE - BOMBA DE 746 KW E CORTADOR DE 110 KW - DISTÂNCIA DE RECALQUE DE 2.300 A 2.500 M</v>
      </c>
      <c r="C1941" s="16" t="s">
        <v>140</v>
      </c>
      <c r="D1941" s="105">
        <v>6.19</v>
      </c>
      <c r="J1941" s="59" t="s">
        <v>26040</v>
      </c>
    </row>
    <row r="1942" spans="1:10" ht="54">
      <c r="A1942" s="16" t="s">
        <v>26041</v>
      </c>
      <c r="B1942" s="59" t="str">
        <f t="shared" si="30"/>
        <v>DRAGAGEM DE AREIA FINA COM DRAGA DE SUCÇÃO E RECALQUE - BOMBA DE 746 KW E CORTADOR DE 110 KW - DISTÂNCIA DE RECALQUE DE 2.500 A 2.700 M</v>
      </c>
      <c r="C1942" s="16" t="s">
        <v>140</v>
      </c>
      <c r="D1942" s="105">
        <v>6.64</v>
      </c>
      <c r="J1942" s="59" t="s">
        <v>26042</v>
      </c>
    </row>
    <row r="1943" spans="1:10" ht="54">
      <c r="A1943" s="16" t="s">
        <v>26043</v>
      </c>
      <c r="B1943" s="59" t="str">
        <f t="shared" si="30"/>
        <v>DRAGAGEM DE AREIA FINA COM DRAGA DE SUCÇÃO E RECALQUE - BOMBA DE 746 KW E CORTADOR DE 110 KW - DISTÂNCIA DE RECALQUE DE 2.700 A 2.900 M</v>
      </c>
      <c r="C1943" s="16" t="s">
        <v>140</v>
      </c>
      <c r="D1943" s="105">
        <v>6.88</v>
      </c>
      <c r="J1943" s="59" t="s">
        <v>26044</v>
      </c>
    </row>
    <row r="1944" spans="1:10" ht="54">
      <c r="A1944" s="16" t="s">
        <v>26045</v>
      </c>
      <c r="B1944" s="59" t="str">
        <f t="shared" si="30"/>
        <v>DRAGAGEM DE AREIA FINA COM DRAGA DE SUCÇÃO E RECALQUE - BOMBA DE 746 KW E CORTADOR DE 110 KW - DISTÂNCIA DE RECALQUE DE 2.900 A 3.100 M</v>
      </c>
      <c r="C1944" s="16" t="s">
        <v>140</v>
      </c>
      <c r="D1944" s="105">
        <v>7.14</v>
      </c>
      <c r="J1944" s="59" t="s">
        <v>26046</v>
      </c>
    </row>
    <row r="1945" spans="1:10" ht="54">
      <c r="A1945" s="16" t="s">
        <v>26047</v>
      </c>
      <c r="B1945" s="59" t="str">
        <f t="shared" si="30"/>
        <v>DRAGAGEM DE AREIA FINA COM DRAGA DE SUCÇÃO E RECALQUE - BOMBA DE 746 KW E CORTADOR DE 110 KW - DISTÂNCIA DE RECALQUE DE 3.100 A 3.300 M</v>
      </c>
      <c r="C1945" s="16" t="s">
        <v>140</v>
      </c>
      <c r="D1945" s="105">
        <v>7.39</v>
      </c>
      <c r="J1945" s="59" t="s">
        <v>26048</v>
      </c>
    </row>
    <row r="1946" spans="1:10" ht="54">
      <c r="A1946" s="16" t="s">
        <v>26049</v>
      </c>
      <c r="B1946" s="59" t="str">
        <f t="shared" si="30"/>
        <v>DRAGAGEM DE AREIA FINA COM DRAGA DE SUCÇÃO E RECALQUE - BOMBA DE 746 KW E CORTADOR DE 110 KW - DISTÂNCIA DE RECALQUE DE 3.300 A 3.500 M</v>
      </c>
      <c r="C1946" s="16" t="s">
        <v>140</v>
      </c>
      <c r="D1946" s="105">
        <v>7.65</v>
      </c>
      <c r="J1946" s="59" t="s">
        <v>26050</v>
      </c>
    </row>
    <row r="1947" spans="1:10" ht="54">
      <c r="A1947" s="16" t="s">
        <v>26051</v>
      </c>
      <c r="B1947" s="59" t="str">
        <f t="shared" si="30"/>
        <v>DRAGAGEM DE AREIA FINA COM DRAGA DE SUCÇÃO E RECALQUE - BOMBA DE 746 KW E CORTADOR DE 110 KW - DISTÂNCIA DE RECALQUE DE 3.500 A 3.700 M</v>
      </c>
      <c r="C1947" s="16" t="s">
        <v>140</v>
      </c>
      <c r="D1947" s="105">
        <v>8.1199999999999992</v>
      </c>
      <c r="J1947" s="59" t="s">
        <v>26052</v>
      </c>
    </row>
    <row r="1948" spans="1:10" ht="54">
      <c r="A1948" s="16" t="s">
        <v>26053</v>
      </c>
      <c r="B1948" s="59" t="str">
        <f t="shared" si="30"/>
        <v>DRAGAGEM DE AREIA FINA COM DRAGA DE SUCÇÃO E RECALQUE - BOMBA DE 746 KW E CORTADOR DE 110 KW - DISTÂNCIA DE RECALQUE DE 3.700 A 3.900 M</v>
      </c>
      <c r="C1948" s="16" t="s">
        <v>140</v>
      </c>
      <c r="D1948" s="105">
        <v>8.44</v>
      </c>
      <c r="J1948" s="59" t="s">
        <v>26054</v>
      </c>
    </row>
    <row r="1949" spans="1:10" ht="54">
      <c r="A1949" s="16" t="s">
        <v>26055</v>
      </c>
      <c r="B1949" s="59" t="str">
        <f t="shared" si="30"/>
        <v>DRAGAGEM DE AREIA FINA COM DRAGA DE SUCÇÃO E RECALQUE - BOMBA DE 746 KW E CORTADOR DE 110 KW - DISTÂNCIA DE RECALQUE DE 3.900 A 4.100 M</v>
      </c>
      <c r="C1949" s="16" t="s">
        <v>140</v>
      </c>
      <c r="D1949" s="105">
        <v>8.76</v>
      </c>
      <c r="J1949" s="59" t="s">
        <v>26056</v>
      </c>
    </row>
    <row r="1950" spans="1:10" ht="54">
      <c r="A1950" s="16" t="s">
        <v>26057</v>
      </c>
      <c r="B1950" s="59" t="str">
        <f t="shared" si="30"/>
        <v>DRAGAGEM DE AREIA FINA COM DRAGA DE SUCÇÃO E RECALQUE - BOMBA DE 746 KW E CORTADOR DE 110 KW - DISTÂNCIA DE RECALQUE DE 4.100 A 4.300 M</v>
      </c>
      <c r="C1950" s="16" t="s">
        <v>140</v>
      </c>
      <c r="D1950" s="105">
        <v>9.14</v>
      </c>
      <c r="J1950" s="59" t="s">
        <v>26058</v>
      </c>
    </row>
    <row r="1951" spans="1:10" ht="54">
      <c r="A1951" s="16" t="s">
        <v>26059</v>
      </c>
      <c r="B1951" s="59" t="str">
        <f t="shared" si="30"/>
        <v>DRAGAGEM DE AREIA FINA COM DRAGA DE SUCÇÃO E RECALQUE - BOMBA DE 746 KW E CORTADOR DE 110 KW - DISTÂNCIA DE RECALQUE DE 4.300 A 4.500 M</v>
      </c>
      <c r="C1951" s="16" t="s">
        <v>140</v>
      </c>
      <c r="D1951" s="105">
        <v>9.49</v>
      </c>
      <c r="J1951" s="59" t="s">
        <v>26060</v>
      </c>
    </row>
    <row r="1952" spans="1:10" ht="54">
      <c r="A1952" s="16" t="s">
        <v>26061</v>
      </c>
      <c r="B1952" s="59" t="str">
        <f t="shared" si="30"/>
        <v>DRAGAGEM DE AREIA FINA COM DRAGA DE SUCÇÃO E RECALQUE - BOMBA DE 746 KW E CORTADOR DE 110 KW - DISTÂNCIA DE RECALQUE DE 4.500 A 4.700 M</v>
      </c>
      <c r="C1952" s="16" t="s">
        <v>140</v>
      </c>
      <c r="D1952" s="105">
        <v>10.02</v>
      </c>
      <c r="J1952" s="59" t="s">
        <v>26062</v>
      </c>
    </row>
    <row r="1953" spans="1:10" ht="54">
      <c r="A1953" s="16" t="s">
        <v>26063</v>
      </c>
      <c r="B1953" s="59" t="str">
        <f t="shared" si="30"/>
        <v>DRAGAGEM DE AREIA FINA COM DRAGA DE SUCÇÃO E RECALQUE - BOMBA DE 746 KW E CORTADOR DE 110 KW - DISTÂNCIA DE RECALQUE DE 4.700 A 4.900 M</v>
      </c>
      <c r="C1953" s="16" t="s">
        <v>140</v>
      </c>
      <c r="D1953" s="105">
        <v>10.45</v>
      </c>
      <c r="J1953" s="59" t="s">
        <v>26064</v>
      </c>
    </row>
    <row r="1954" spans="1:10" ht="54">
      <c r="A1954" s="16" t="s">
        <v>26065</v>
      </c>
      <c r="B1954" s="59" t="str">
        <f t="shared" si="30"/>
        <v>DRAGAGEM DE AREIA FINA COM DRAGA DE SUCÇÃO E RECALQUE - BOMBA DE 746 KW E CORTADOR DE 110 KW - DISTÂNCIA DE RECALQUE DE 4.900 A 5.100 M</v>
      </c>
      <c r="C1954" s="16" t="s">
        <v>140</v>
      </c>
      <c r="D1954" s="105">
        <v>10.89</v>
      </c>
      <c r="J1954" s="59" t="s">
        <v>26066</v>
      </c>
    </row>
    <row r="1955" spans="1:10" ht="54">
      <c r="A1955" s="16" t="s">
        <v>26067</v>
      </c>
      <c r="B1955" s="59" t="str">
        <f t="shared" si="30"/>
        <v>DRAGAGEM DE AREIA FINA COM DRAGA DE SUCÇÃO E RECALQUE - BOMBA DE 746 KW E CORTADOR DE 110 KW - DISTÂNCIA DE RECALQUE DE 5.100 A 5.300 M</v>
      </c>
      <c r="C1955" s="16" t="s">
        <v>140</v>
      </c>
      <c r="D1955" s="105">
        <v>11.35</v>
      </c>
      <c r="J1955" s="59" t="s">
        <v>26068</v>
      </c>
    </row>
    <row r="1956" spans="1:10" ht="54">
      <c r="A1956" s="16" t="s">
        <v>26069</v>
      </c>
      <c r="B1956" s="59" t="str">
        <f t="shared" si="30"/>
        <v>DRAGAGEM DE AREIA FINA COM DRAGA DE SUCÇÃO E RECALQUE - BOMBA DE 746 KW E CORTADOR DE 110 KW - DISTÂNCIA DE RECALQUE DE 5.300 A 5.500 M</v>
      </c>
      <c r="C1956" s="16" t="s">
        <v>140</v>
      </c>
      <c r="D1956" s="105">
        <v>11.84</v>
      </c>
      <c r="J1956" s="59" t="s">
        <v>26070</v>
      </c>
    </row>
    <row r="1957" spans="1:10" ht="54">
      <c r="A1957" s="16" t="s">
        <v>26071</v>
      </c>
      <c r="B1957" s="59" t="str">
        <f t="shared" si="30"/>
        <v>DRAGAGEM DE AREIA FINA COM DRAGA DE SUCÇÃO E RECALQUE - BOMBA DE 746 KW E CORTADOR DE 110 KW - DISTÂNCIA DE RECALQUE DE 5.500 A 5.700 M</v>
      </c>
      <c r="C1957" s="16" t="s">
        <v>140</v>
      </c>
      <c r="D1957" s="105">
        <v>12.52</v>
      </c>
      <c r="J1957" s="59" t="s">
        <v>26072</v>
      </c>
    </row>
    <row r="1958" spans="1:10" ht="54">
      <c r="A1958" s="16" t="s">
        <v>26073</v>
      </c>
      <c r="B1958" s="59" t="str">
        <f t="shared" si="30"/>
        <v>DRAGAGEM DE AREIA FINA COM DRAGA DE SUCÇÃO E RECALQUE - BOMBA DE 746 KW E CORTADOR DE 110 KW - DISTÂNCIA DE RECALQUE DE 5.700 A 5.900 M</v>
      </c>
      <c r="C1958" s="16" t="s">
        <v>140</v>
      </c>
      <c r="D1958" s="105">
        <v>13.17</v>
      </c>
      <c r="J1958" s="59" t="s">
        <v>26074</v>
      </c>
    </row>
    <row r="1959" spans="1:10" ht="54">
      <c r="A1959" s="16" t="s">
        <v>26075</v>
      </c>
      <c r="B1959" s="59" t="str">
        <f t="shared" si="30"/>
        <v>DRAGAGEM DE AREIA FINA COM DRAGA DE SUCÇÃO E RECALQUE - BOMBA DE 746 KW E CORTADOR DE 110 KW - DISTÂNCIA DE RECALQUE DE 5.900 A 6.100 M</v>
      </c>
      <c r="C1959" s="16" t="s">
        <v>140</v>
      </c>
      <c r="D1959" s="105">
        <v>13.88</v>
      </c>
      <c r="J1959" s="59" t="s">
        <v>26076</v>
      </c>
    </row>
    <row r="1960" spans="1:10" ht="54">
      <c r="A1960" s="16" t="s">
        <v>26077</v>
      </c>
      <c r="B1960" s="59" t="str">
        <f t="shared" si="30"/>
        <v>DRAGAGEM DE AREIA FINA COM DRAGA DE SUCÇÃO E RECALQUE - BOMBA DE 746 KW E CORTADOR DE 110 KW - DISTÂNCIA DE RECALQUE DE 500 A 700 M</v>
      </c>
      <c r="C1960" s="16" t="s">
        <v>140</v>
      </c>
      <c r="D1960" s="105">
        <v>3.53</v>
      </c>
      <c r="J1960" s="59" t="s">
        <v>26078</v>
      </c>
    </row>
    <row r="1961" spans="1:10" ht="54">
      <c r="A1961" s="16" t="s">
        <v>26079</v>
      </c>
      <c r="B1961" s="59" t="str">
        <f t="shared" si="30"/>
        <v>DRAGAGEM DE AREIA FINA COM DRAGA DE SUCÇÃO E RECALQUE - BOMBA DE 746 KW E CORTADOR DE 110 KW - DISTÂNCIA DE RECALQUE DE 6.100 A 6.300 M</v>
      </c>
      <c r="C1961" s="16" t="s">
        <v>140</v>
      </c>
      <c r="D1961" s="105">
        <v>14.75</v>
      </c>
      <c r="J1961" s="59" t="s">
        <v>26080</v>
      </c>
    </row>
    <row r="1962" spans="1:10" ht="54">
      <c r="A1962" s="16" t="s">
        <v>26081</v>
      </c>
      <c r="B1962" s="59" t="str">
        <f t="shared" si="30"/>
        <v>DRAGAGEM DE AREIA FINA COM DRAGA DE SUCÇÃO E RECALQUE - BOMBA DE 746 KW E CORTADOR DE 110 KW - DISTÂNCIA DE RECALQUE DE 6.300 A 6.500 M</v>
      </c>
      <c r="C1962" s="16" t="s">
        <v>140</v>
      </c>
      <c r="D1962" s="105">
        <v>15.68</v>
      </c>
      <c r="J1962" s="59" t="s">
        <v>26082</v>
      </c>
    </row>
    <row r="1963" spans="1:10" ht="54">
      <c r="A1963" s="16" t="s">
        <v>26083</v>
      </c>
      <c r="B1963" s="59" t="str">
        <f t="shared" si="30"/>
        <v>DRAGAGEM DE AREIA FINA COM DRAGA DE SUCÇÃO E RECALQUE - BOMBA DE 746 KW E CORTADOR DE 110 KW - DISTÂNCIA DE RECALQUE DE 6.500 A 6.700 M</v>
      </c>
      <c r="C1963" s="16" t="s">
        <v>140</v>
      </c>
      <c r="D1963" s="105">
        <v>16.920000000000002</v>
      </c>
      <c r="J1963" s="59" t="s">
        <v>26084</v>
      </c>
    </row>
    <row r="1964" spans="1:10" ht="54">
      <c r="A1964" s="16" t="s">
        <v>26085</v>
      </c>
      <c r="B1964" s="59" t="str">
        <f t="shared" si="30"/>
        <v>DRAGAGEM DE AREIA FINA COM DRAGA DE SUCÇÃO E RECALQUE - BOMBA DE 746 KW E CORTADOR DE 110 KW - DISTÂNCIA DE RECALQUE DE 6.700 A 6.900 M</v>
      </c>
      <c r="C1964" s="16" t="s">
        <v>140</v>
      </c>
      <c r="D1964" s="105">
        <v>17.829999999999998</v>
      </c>
      <c r="J1964" s="59" t="s">
        <v>26086</v>
      </c>
    </row>
    <row r="1965" spans="1:10" ht="54">
      <c r="A1965" s="16" t="s">
        <v>26087</v>
      </c>
      <c r="B1965" s="59" t="str">
        <f t="shared" si="30"/>
        <v>DRAGAGEM DE AREIA FINA COM DRAGA DE SUCÇÃO E RECALQUE - BOMBA DE 746 KW E CORTADOR DE 110 KW - DISTÂNCIA DE RECALQUE DE 6.900 A 7.100 M</v>
      </c>
      <c r="C1965" s="16" t="s">
        <v>140</v>
      </c>
      <c r="D1965" s="105">
        <v>18.87</v>
      </c>
      <c r="J1965" s="59" t="s">
        <v>26088</v>
      </c>
    </row>
    <row r="1966" spans="1:10" ht="54">
      <c r="A1966" s="16" t="s">
        <v>26089</v>
      </c>
      <c r="B1966" s="59" t="str">
        <f t="shared" si="30"/>
        <v>DRAGAGEM DE AREIA FINA COM DRAGA DE SUCÇÃO E RECALQUE - BOMBA DE 746 KW E CORTADOR DE 110 KW - DISTÂNCIA DE RECALQUE DE 7.100 A 7.300 M</v>
      </c>
      <c r="C1966" s="16" t="s">
        <v>140</v>
      </c>
      <c r="D1966" s="105">
        <v>20.059999999999999</v>
      </c>
      <c r="J1966" s="59" t="s">
        <v>26090</v>
      </c>
    </row>
    <row r="1967" spans="1:10" ht="54">
      <c r="A1967" s="16" t="s">
        <v>26091</v>
      </c>
      <c r="B1967" s="59" t="str">
        <f t="shared" si="30"/>
        <v>DRAGAGEM DE AREIA FINA COM DRAGA DE SUCÇÃO E RECALQUE - BOMBA DE 746 KW E CORTADOR DE 110 KW - DISTÂNCIA DE RECALQUE DE 7.300 A 7.500 M</v>
      </c>
      <c r="C1967" s="16" t="s">
        <v>140</v>
      </c>
      <c r="D1967" s="105">
        <v>21.11</v>
      </c>
      <c r="J1967" s="59" t="s">
        <v>26092</v>
      </c>
    </row>
    <row r="1968" spans="1:10" ht="54">
      <c r="A1968" s="16" t="s">
        <v>26093</v>
      </c>
      <c r="B1968" s="59" t="str">
        <f t="shared" si="30"/>
        <v>DRAGAGEM DE AREIA FINA COM DRAGA DE SUCÇÃO E RECALQUE - BOMBA DE 746 KW E CORTADOR DE 110 KW - DISTÂNCIA DE RECALQUE DE 7.500 A 7.700 M</v>
      </c>
      <c r="C1968" s="16" t="s">
        <v>140</v>
      </c>
      <c r="D1968" s="105">
        <v>22.52</v>
      </c>
      <c r="J1968" s="59" t="s">
        <v>26094</v>
      </c>
    </row>
    <row r="1969" spans="1:10" ht="54">
      <c r="A1969" s="16" t="s">
        <v>26095</v>
      </c>
      <c r="B1969" s="59" t="str">
        <f t="shared" si="30"/>
        <v>DRAGAGEM DE AREIA FINA COM DRAGA DE SUCÇÃO E RECALQUE - BOMBA DE 746 KW E CORTADOR DE 110 KW - DISTÂNCIA DE RECALQUE DE 7.700 A 7.900 M</v>
      </c>
      <c r="C1969" s="16" t="s">
        <v>140</v>
      </c>
      <c r="D1969" s="105">
        <v>23.86</v>
      </c>
      <c r="J1969" s="59" t="s">
        <v>26096</v>
      </c>
    </row>
    <row r="1970" spans="1:10" ht="54">
      <c r="A1970" s="16" t="s">
        <v>26097</v>
      </c>
      <c r="B1970" s="59" t="str">
        <f t="shared" si="30"/>
        <v>DRAGAGEM DE AREIA FINA COM DRAGA DE SUCÇÃO E RECALQUE - BOMBA DE 746 KW E CORTADOR DE 110 KW - DISTÂNCIA DE RECALQUE DE 7.900 A 8.100 M</v>
      </c>
      <c r="C1970" s="16" t="s">
        <v>140</v>
      </c>
      <c r="D1970" s="105">
        <v>25.08</v>
      </c>
      <c r="J1970" s="59" t="s">
        <v>26098</v>
      </c>
    </row>
    <row r="1971" spans="1:10" ht="54">
      <c r="A1971" s="16" t="s">
        <v>26099</v>
      </c>
      <c r="B1971" s="59" t="str">
        <f t="shared" si="30"/>
        <v>DRAGAGEM DE AREIA FINA COM DRAGA DE SUCÇÃO E RECALQUE - BOMBA DE 746 KW E CORTADOR DE 110 KW - DISTÂNCIA DE RECALQUE DE 700 A 900 M</v>
      </c>
      <c r="C1971" s="16" t="s">
        <v>140</v>
      </c>
      <c r="D1971" s="105">
        <v>3.88</v>
      </c>
      <c r="J1971" s="59" t="s">
        <v>26100</v>
      </c>
    </row>
    <row r="1972" spans="1:10" ht="54">
      <c r="A1972" s="16" t="s">
        <v>26101</v>
      </c>
      <c r="B1972" s="59" t="str">
        <f t="shared" si="30"/>
        <v>DRAGAGEM DE AREIA FINA COM DRAGA DE SUCÇÃO E RECALQUE - BOMBA DE 746 KW E CORTADOR DE 110 KW - DISTÂNCIA DE RECALQUE DE 8.100 A 8.300 M</v>
      </c>
      <c r="C1972" s="16" t="s">
        <v>140</v>
      </c>
      <c r="D1972" s="105">
        <v>26.5</v>
      </c>
      <c r="J1972" s="59" t="s">
        <v>26102</v>
      </c>
    </row>
    <row r="1973" spans="1:10" ht="54">
      <c r="A1973" s="16" t="s">
        <v>26103</v>
      </c>
      <c r="B1973" s="59" t="str">
        <f t="shared" si="30"/>
        <v>DRAGAGEM DE AREIA FINA COM DRAGA DE SUCÇÃO E RECALQUE - BOMBA DE 746 KW E CORTADOR DE 110 KW - DISTÂNCIA DE RECALQUE DE 8.300 A 8.500 M</v>
      </c>
      <c r="C1973" s="16" t="s">
        <v>140</v>
      </c>
      <c r="D1973" s="105">
        <v>28.09</v>
      </c>
      <c r="J1973" s="59" t="s">
        <v>26104</v>
      </c>
    </row>
    <row r="1974" spans="1:10" ht="54">
      <c r="A1974" s="16" t="s">
        <v>26105</v>
      </c>
      <c r="B1974" s="59" t="str">
        <f t="shared" si="30"/>
        <v>DRAGAGEM DE AREIA FINA COM DRAGA DE SUCÇÃO E RECALQUE - BOMBA DE 746 KW E CORTADOR DE 110 KW - DISTÂNCIA DE RECALQUE DE 8.500 A 8.700 M</v>
      </c>
      <c r="C1974" s="16" t="s">
        <v>140</v>
      </c>
      <c r="D1974" s="105">
        <v>29.66</v>
      </c>
      <c r="J1974" s="59" t="s">
        <v>26106</v>
      </c>
    </row>
    <row r="1975" spans="1:10" ht="54">
      <c r="A1975" s="16" t="s">
        <v>26107</v>
      </c>
      <c r="B1975" s="59" t="str">
        <f t="shared" si="30"/>
        <v>DRAGAGEM DE AREIA FINA COM DRAGA DE SUCÇÃO E RECALQUE - BOMBA DE 746 KW E CORTADOR DE 110 KW - DISTÂNCIA DE RECALQUE DE 8.700 A 8.900 M</v>
      </c>
      <c r="C1975" s="16" t="s">
        <v>140</v>
      </c>
      <c r="D1975" s="105">
        <v>31.22</v>
      </c>
      <c r="J1975" s="59" t="s">
        <v>26108</v>
      </c>
    </row>
    <row r="1976" spans="1:10" ht="54">
      <c r="A1976" s="16" t="s">
        <v>26109</v>
      </c>
      <c r="B1976" s="59" t="str">
        <f t="shared" si="30"/>
        <v>DRAGAGEM DE AREIA FINA COM DRAGA DE SUCÇÃO E RECALQUE - BOMBA DE 746 KW E CORTADOR DE 110 KW - DISTÂNCIA DE RECALQUE DE 8.900 A 9.100 M</v>
      </c>
      <c r="C1976" s="16" t="s">
        <v>140</v>
      </c>
      <c r="D1976" s="105">
        <v>32.950000000000003</v>
      </c>
      <c r="J1976" s="59" t="s">
        <v>26110</v>
      </c>
    </row>
    <row r="1977" spans="1:10" ht="54">
      <c r="A1977" s="16" t="s">
        <v>26111</v>
      </c>
      <c r="B1977" s="59" t="str">
        <f t="shared" si="30"/>
        <v>DRAGAGEM DE AREIA FINA COM DRAGA DE SUCÇÃO E RECALQUE - BOMBA DE 746 KW E CORTADOR DE 110 KW - DISTÂNCIA DE RECALQUE DE 9.100 A 9.300 M</v>
      </c>
      <c r="C1977" s="16" t="s">
        <v>140</v>
      </c>
      <c r="D1977" s="105">
        <v>34.92</v>
      </c>
      <c r="J1977" s="59" t="s">
        <v>26112</v>
      </c>
    </row>
    <row r="1978" spans="1:10" ht="54">
      <c r="A1978" s="16" t="s">
        <v>26113</v>
      </c>
      <c r="B1978" s="59" t="str">
        <f t="shared" si="30"/>
        <v>DRAGAGEM DE AREIA FINA COM DRAGA DE SUCÇÃO E RECALQUE - BOMBA DE 746 KW E CORTADOR DE 110 KW - DISTÂNCIA DE RECALQUE DE 9.300 A 9.500 M</v>
      </c>
      <c r="C1978" s="16" t="s">
        <v>140</v>
      </c>
      <c r="D1978" s="105">
        <v>37.1</v>
      </c>
      <c r="J1978" s="59" t="s">
        <v>26114</v>
      </c>
    </row>
    <row r="1979" spans="1:10" ht="54">
      <c r="A1979" s="16" t="s">
        <v>26115</v>
      </c>
      <c r="B1979" s="59" t="str">
        <f t="shared" si="30"/>
        <v>DRAGAGEM DE AREIA FINA COM DRAGA DE SUCÇÃO E RECALQUE - BOMBA DE 746 KW E CORTADOR DE 110 KW - DISTÂNCIA DE RECALQUE DE 9.500 A 9.700 M</v>
      </c>
      <c r="C1979" s="16" t="s">
        <v>140</v>
      </c>
      <c r="D1979" s="105">
        <v>38.79</v>
      </c>
      <c r="J1979" s="59" t="s">
        <v>26116</v>
      </c>
    </row>
    <row r="1980" spans="1:10" ht="54">
      <c r="A1980" s="16" t="s">
        <v>26117</v>
      </c>
      <c r="B1980" s="59" t="str">
        <f t="shared" si="30"/>
        <v>DRAGAGEM DE AREIA FINA COM DRAGA DE SUCÇÃO E RECALQUE - BOMBA DE 746 KW E CORTADOR DE 110 KW - DISTÂNCIA DE RECALQUE DE 9.700 A 9.900 M</v>
      </c>
      <c r="C1980" s="16" t="s">
        <v>140</v>
      </c>
      <c r="D1980" s="105">
        <v>40.380000000000003</v>
      </c>
      <c r="J1980" s="59" t="s">
        <v>26118</v>
      </c>
    </row>
    <row r="1981" spans="1:10" ht="54">
      <c r="A1981" s="16" t="s">
        <v>26119</v>
      </c>
      <c r="B1981" s="59" t="str">
        <f t="shared" si="30"/>
        <v>DRAGAGEM DE AREIA FINA COM DRAGA DE SUCÇÃO E RECALQUE - BOMBA DE 746 KW E CORTADOR DE 110 KW - DISTÂNCIA DE RECALQUE DE 9.900 A 10.100 M</v>
      </c>
      <c r="C1981" s="16" t="s">
        <v>140</v>
      </c>
      <c r="D1981" s="105">
        <v>42.16</v>
      </c>
      <c r="J1981" s="59" t="s">
        <v>26120</v>
      </c>
    </row>
    <row r="1982" spans="1:10" ht="54">
      <c r="A1982" s="16" t="s">
        <v>26121</v>
      </c>
      <c r="B1982" s="59" t="str">
        <f t="shared" si="30"/>
        <v>DRAGAGEM DE AREIA FINA COM DRAGA DE SUCÇÃO E RECALQUE - BOMBA DE 746 KW E CORTADOR DE 110 KW - DISTÂNCIA DE RECALQUE DE 900 A 1.100 M</v>
      </c>
      <c r="C1982" s="16" t="s">
        <v>140</v>
      </c>
      <c r="D1982" s="105">
        <v>4.13</v>
      </c>
      <c r="J1982" s="59" t="s">
        <v>26122</v>
      </c>
    </row>
    <row r="1983" spans="1:10" ht="54">
      <c r="A1983" s="16" t="s">
        <v>26123</v>
      </c>
      <c r="B1983" s="59" t="str">
        <f t="shared" si="30"/>
        <v>DRAGAGEM DE AREIA FINA COM DRAGA DE SUCÇÃO E RECALQUE - BOMBA DE 746 KW E CORTADOR DE 110 KW - DISTÂNCIA DE RECALQUE DE ATÉ 500 M</v>
      </c>
      <c r="C1983" s="16" t="s">
        <v>140</v>
      </c>
      <c r="D1983" s="105">
        <v>3.3</v>
      </c>
      <c r="J1983" s="59" t="s">
        <v>26124</v>
      </c>
    </row>
    <row r="1984" spans="1:10" ht="40.5">
      <c r="A1984" s="16" t="s">
        <v>26125</v>
      </c>
      <c r="B1984" s="59" t="str">
        <f t="shared" si="30"/>
        <v>DRAGAGEM DE AREIA FINA COM DRAGA HOPPER - CAPACIDADE DA CISTERNA DE 1.000 M³ - DMT DE 1.500 A 1.800 M</v>
      </c>
      <c r="C1984" s="16" t="s">
        <v>140</v>
      </c>
      <c r="D1984" s="105">
        <v>11.47</v>
      </c>
      <c r="J1984" s="59" t="s">
        <v>26126</v>
      </c>
    </row>
    <row r="1985" spans="1:10" ht="40.5">
      <c r="A1985" s="16" t="s">
        <v>26127</v>
      </c>
      <c r="B1985" s="59" t="str">
        <f t="shared" si="30"/>
        <v>DRAGAGEM DE AREIA FINA COM DRAGA HOPPER - CAPACIDADE DA CISTERNA DE 1.000 M³ - DMT DE 1.800 A 2.100 M</v>
      </c>
      <c r="C1985" s="16" t="s">
        <v>140</v>
      </c>
      <c r="D1985" s="105">
        <v>11.67</v>
      </c>
      <c r="J1985" s="59" t="s">
        <v>26128</v>
      </c>
    </row>
    <row r="1986" spans="1:10" ht="40.5">
      <c r="A1986" s="16" t="s">
        <v>26129</v>
      </c>
      <c r="B1986" s="59" t="str">
        <f t="shared" si="30"/>
        <v>DRAGAGEM DE AREIA FINA COM DRAGA HOPPER - CAPACIDADE DA CISTERNA DE 1.000 M³ - DMT DE 2.100 A 2.400 M</v>
      </c>
      <c r="C1986" s="16" t="s">
        <v>140</v>
      </c>
      <c r="D1986" s="105">
        <v>11.87</v>
      </c>
      <c r="J1986" s="59" t="s">
        <v>26130</v>
      </c>
    </row>
    <row r="1987" spans="1:10" ht="40.5">
      <c r="A1987" s="16" t="s">
        <v>26131</v>
      </c>
      <c r="B1987" s="59" t="str">
        <f t="shared" ref="B1987:B2050" si="31">UPPER(J1987)</f>
        <v>DRAGAGEM DE AREIA FINA COM DRAGA HOPPER - CAPACIDADE DA CISTERNA DE 1.000 M³ - DMT DE 2.400 A 2.700 M</v>
      </c>
      <c r="C1987" s="16" t="s">
        <v>140</v>
      </c>
      <c r="D1987" s="105">
        <v>12.09</v>
      </c>
      <c r="J1987" s="59" t="s">
        <v>26132</v>
      </c>
    </row>
    <row r="1988" spans="1:10" ht="40.5">
      <c r="A1988" s="16" t="s">
        <v>26133</v>
      </c>
      <c r="B1988" s="59" t="str">
        <f t="shared" si="31"/>
        <v>DRAGAGEM DE AREIA FINA COM DRAGA HOPPER - CAPACIDADE DA CISTERNA DE 1.000 M³ - DMT DE 2.700 A 3.000 M</v>
      </c>
      <c r="C1988" s="16" t="s">
        <v>140</v>
      </c>
      <c r="D1988" s="105">
        <v>12.31</v>
      </c>
      <c r="J1988" s="59" t="s">
        <v>26134</v>
      </c>
    </row>
    <row r="1989" spans="1:10" ht="40.5">
      <c r="A1989" s="16" t="s">
        <v>26135</v>
      </c>
      <c r="B1989" s="59" t="str">
        <f t="shared" si="31"/>
        <v>DRAGAGEM DE AREIA FINA COM DRAGA HOPPER - CAPACIDADE DA CISTERNA DE 1.000 M³ - DMT DE 3.000 M</v>
      </c>
      <c r="C1989" s="16" t="s">
        <v>140</v>
      </c>
      <c r="D1989" s="105">
        <v>12.43</v>
      </c>
      <c r="J1989" s="59" t="s">
        <v>26136</v>
      </c>
    </row>
    <row r="1990" spans="1:10" ht="40.5">
      <c r="A1990" s="16" t="s">
        <v>26137</v>
      </c>
      <c r="B1990" s="59" t="str">
        <f t="shared" si="31"/>
        <v>DRAGAGEM DE AREIA FINA COM DRAGA HOPPER - CAPACIDADE DA CISTERNA DE 10.000 M³ - DMT DE 1.500 A 1.800 M</v>
      </c>
      <c r="C1990" s="16" t="s">
        <v>140</v>
      </c>
      <c r="D1990" s="105">
        <v>9.34</v>
      </c>
      <c r="J1990" s="59" t="s">
        <v>26138</v>
      </c>
    </row>
    <row r="1991" spans="1:10" ht="40.5">
      <c r="A1991" s="16" t="s">
        <v>26139</v>
      </c>
      <c r="B1991" s="59" t="str">
        <f t="shared" si="31"/>
        <v>DRAGAGEM DE AREIA FINA COM DRAGA HOPPER - CAPACIDADE DA CISTERNA DE 10.000 M³ - DMT DE 1.800 A 2.100 M</v>
      </c>
      <c r="C1991" s="16" t="s">
        <v>140</v>
      </c>
      <c r="D1991" s="105">
        <v>9.41</v>
      </c>
      <c r="J1991" s="59" t="s">
        <v>26140</v>
      </c>
    </row>
    <row r="1992" spans="1:10" ht="40.5">
      <c r="A1992" s="16" t="s">
        <v>26141</v>
      </c>
      <c r="B1992" s="59" t="str">
        <f t="shared" si="31"/>
        <v>DRAGAGEM DE AREIA FINA COM DRAGA HOPPER - CAPACIDADE DA CISTERNA DE 10.000 M³ - DMT DE 2.100 A 2.400 M</v>
      </c>
      <c r="C1992" s="16" t="s">
        <v>140</v>
      </c>
      <c r="D1992" s="105">
        <v>9.48</v>
      </c>
      <c r="J1992" s="59" t="s">
        <v>26142</v>
      </c>
    </row>
    <row r="1993" spans="1:10" ht="40.5">
      <c r="A1993" s="16" t="s">
        <v>26143</v>
      </c>
      <c r="B1993" s="59" t="str">
        <f t="shared" si="31"/>
        <v>DRAGAGEM DE AREIA FINA COM DRAGA HOPPER - CAPACIDADE DA CISTERNA DE 10.000 M³ - DMT DE 2.400 A 2.700 M</v>
      </c>
      <c r="C1993" s="16" t="s">
        <v>140</v>
      </c>
      <c r="D1993" s="105">
        <v>9.56</v>
      </c>
      <c r="J1993" s="59" t="s">
        <v>26144</v>
      </c>
    </row>
    <row r="1994" spans="1:10" ht="40.5">
      <c r="A1994" s="16" t="s">
        <v>26145</v>
      </c>
      <c r="B1994" s="59" t="str">
        <f t="shared" si="31"/>
        <v>DRAGAGEM DE AREIA FINA COM DRAGA HOPPER - CAPACIDADE DA CISTERNA DE 10.000 M³ - DMT DE 2.700 A 3.000 M</v>
      </c>
      <c r="C1994" s="16" t="s">
        <v>140</v>
      </c>
      <c r="D1994" s="105">
        <v>9.64</v>
      </c>
      <c r="J1994" s="59" t="s">
        <v>26146</v>
      </c>
    </row>
    <row r="1995" spans="1:10" ht="40.5">
      <c r="A1995" s="16" t="s">
        <v>26147</v>
      </c>
      <c r="B1995" s="59" t="str">
        <f t="shared" si="31"/>
        <v>DRAGAGEM DE AREIA FINA COM DRAGA HOPPER - CAPACIDADE DA CISTERNA DE 10.000 M³ - DMT DE 3.000 M</v>
      </c>
      <c r="C1995" s="16" t="s">
        <v>140</v>
      </c>
      <c r="D1995" s="105">
        <v>9.68</v>
      </c>
      <c r="J1995" s="59" t="s">
        <v>26148</v>
      </c>
    </row>
    <row r="1996" spans="1:10" ht="40.5">
      <c r="A1996" s="16" t="s">
        <v>26149</v>
      </c>
      <c r="B1996" s="59" t="str">
        <f t="shared" si="31"/>
        <v>DRAGAGEM DE AREIA FINA COM DRAGA HOPPER - CAPACIDADE DA CISTERNA DE 15.000 M³ - DMT DE 1.500 A 1.800 M</v>
      </c>
      <c r="C1996" s="16" t="s">
        <v>140</v>
      </c>
      <c r="D1996" s="105">
        <v>12.58</v>
      </c>
      <c r="J1996" s="59" t="s">
        <v>26150</v>
      </c>
    </row>
    <row r="1997" spans="1:10" ht="40.5">
      <c r="A1997" s="16" t="s">
        <v>26151</v>
      </c>
      <c r="B1997" s="59" t="str">
        <f t="shared" si="31"/>
        <v>DRAGAGEM DE AREIA FINA COM DRAGA HOPPER - CAPACIDADE DA CISTERNA DE 15.000 M³ - DMT DE 1.800 A 2.100 M</v>
      </c>
      <c r="C1997" s="16" t="s">
        <v>140</v>
      </c>
      <c r="D1997" s="105">
        <v>12.65</v>
      </c>
      <c r="J1997" s="59" t="s">
        <v>26152</v>
      </c>
    </row>
    <row r="1998" spans="1:10" ht="40.5">
      <c r="A1998" s="16" t="s">
        <v>26153</v>
      </c>
      <c r="B1998" s="59" t="str">
        <f t="shared" si="31"/>
        <v>DRAGAGEM DE AREIA FINA COM DRAGA HOPPER - CAPACIDADE DA CISTERNA DE 15.000 M³ - DMT DE 2.100 A 2.400 M</v>
      </c>
      <c r="C1998" s="16" t="s">
        <v>140</v>
      </c>
      <c r="D1998" s="105">
        <v>12.72</v>
      </c>
      <c r="J1998" s="59" t="s">
        <v>26154</v>
      </c>
    </row>
    <row r="1999" spans="1:10" ht="40.5">
      <c r="A1999" s="16" t="s">
        <v>26155</v>
      </c>
      <c r="B1999" s="59" t="str">
        <f t="shared" si="31"/>
        <v>DRAGAGEM DE AREIA FINA COM DRAGA HOPPER - CAPACIDADE DA CISTERNA DE 15.000 M³ - DMT DE 2.400 A 2.700 M</v>
      </c>
      <c r="C1999" s="16" t="s">
        <v>140</v>
      </c>
      <c r="D1999" s="105">
        <v>12.79</v>
      </c>
      <c r="J1999" s="59" t="s">
        <v>26156</v>
      </c>
    </row>
    <row r="2000" spans="1:10" ht="40.5">
      <c r="A2000" s="16" t="s">
        <v>26157</v>
      </c>
      <c r="B2000" s="59" t="str">
        <f t="shared" si="31"/>
        <v>DRAGAGEM DE AREIA FINA COM DRAGA HOPPER - CAPACIDADE DA CISTERNA DE 15.000 M³ - DMT DE 2.700 A 3.000 M</v>
      </c>
      <c r="C2000" s="16" t="s">
        <v>140</v>
      </c>
      <c r="D2000" s="105">
        <v>12.87</v>
      </c>
      <c r="J2000" s="59" t="s">
        <v>26158</v>
      </c>
    </row>
    <row r="2001" spans="1:10" ht="40.5">
      <c r="A2001" s="16" t="s">
        <v>26159</v>
      </c>
      <c r="B2001" s="59" t="str">
        <f t="shared" si="31"/>
        <v>DRAGAGEM DE AREIA FINA COM DRAGA HOPPER - CAPACIDADE DA CISTERNA DE 15.000 M³ - DMT DE 3.000 M</v>
      </c>
      <c r="C2001" s="16" t="s">
        <v>140</v>
      </c>
      <c r="D2001" s="105">
        <v>12.91</v>
      </c>
      <c r="J2001" s="59" t="s">
        <v>26160</v>
      </c>
    </row>
    <row r="2002" spans="1:10" ht="40.5">
      <c r="A2002" s="16" t="s">
        <v>26161</v>
      </c>
      <c r="B2002" s="59" t="str">
        <f t="shared" si="31"/>
        <v>DRAGAGEM DE AREIA FINA COM DRAGA HOPPER - CAPACIDADE DA CISTERNA DE 2.000 M³ - DMT DE 1.500 A 1.800 M</v>
      </c>
      <c r="C2002" s="16" t="s">
        <v>140</v>
      </c>
      <c r="D2002" s="105">
        <v>14.03</v>
      </c>
      <c r="J2002" s="59" t="s">
        <v>26162</v>
      </c>
    </row>
    <row r="2003" spans="1:10" ht="40.5">
      <c r="A2003" s="16" t="s">
        <v>26163</v>
      </c>
      <c r="B2003" s="59" t="str">
        <f t="shared" si="31"/>
        <v>DRAGAGEM DE AREIA FINA COM DRAGA HOPPER - CAPACIDADE DA CISTERNA DE 2.000 M³ - DMT DE 1.800 A 2.100 M</v>
      </c>
      <c r="C2003" s="16" t="s">
        <v>140</v>
      </c>
      <c r="D2003" s="105">
        <v>14.2</v>
      </c>
      <c r="J2003" s="59" t="s">
        <v>26164</v>
      </c>
    </row>
    <row r="2004" spans="1:10" ht="40.5">
      <c r="A2004" s="16" t="s">
        <v>26165</v>
      </c>
      <c r="B2004" s="59" t="str">
        <f t="shared" si="31"/>
        <v>DRAGAGEM DE AREIA FINA COM DRAGA HOPPER - CAPACIDADE DA CISTERNA DE 2.000 M³ - DMT DE 2.100 A 2.400 M</v>
      </c>
      <c r="C2004" s="16" t="s">
        <v>140</v>
      </c>
      <c r="D2004" s="105">
        <v>14.38</v>
      </c>
      <c r="J2004" s="59" t="s">
        <v>26166</v>
      </c>
    </row>
    <row r="2005" spans="1:10" ht="40.5">
      <c r="A2005" s="16" t="s">
        <v>26167</v>
      </c>
      <c r="B2005" s="59" t="str">
        <f t="shared" si="31"/>
        <v>DRAGAGEM DE AREIA FINA COM DRAGA HOPPER - CAPACIDADE DA CISTERNA DE 2.000 M³ - DMT DE 2.400 A 2.700 M</v>
      </c>
      <c r="C2005" s="16" t="s">
        <v>140</v>
      </c>
      <c r="D2005" s="105">
        <v>14.57</v>
      </c>
      <c r="J2005" s="59" t="s">
        <v>26168</v>
      </c>
    </row>
    <row r="2006" spans="1:10" ht="40.5">
      <c r="A2006" s="16" t="s">
        <v>26169</v>
      </c>
      <c r="B2006" s="59" t="str">
        <f t="shared" si="31"/>
        <v>DRAGAGEM DE AREIA FINA COM DRAGA HOPPER - CAPACIDADE DA CISTERNA DE 2.000 M³ - DMT DE 2.700 A 3.000 M</v>
      </c>
      <c r="C2006" s="16" t="s">
        <v>140</v>
      </c>
      <c r="D2006" s="105">
        <v>14.76</v>
      </c>
      <c r="J2006" s="59" t="s">
        <v>26170</v>
      </c>
    </row>
    <row r="2007" spans="1:10" ht="40.5">
      <c r="A2007" s="16" t="s">
        <v>26171</v>
      </c>
      <c r="B2007" s="59" t="str">
        <f t="shared" si="31"/>
        <v>DRAGAGEM DE AREIA FINA COM DRAGA HOPPER - CAPACIDADE DA CISTERNA DE 2.000 M³ - DMT DE 3.000 M</v>
      </c>
      <c r="C2007" s="16" t="s">
        <v>140</v>
      </c>
      <c r="D2007" s="105">
        <v>14.87</v>
      </c>
      <c r="J2007" s="59" t="s">
        <v>26172</v>
      </c>
    </row>
    <row r="2008" spans="1:10" ht="40.5">
      <c r="A2008" s="16" t="s">
        <v>26173</v>
      </c>
      <c r="B2008" s="59" t="str">
        <f t="shared" si="31"/>
        <v>DRAGAGEM DE AREIA FINA COM DRAGA HOPPER - CAPACIDADE DA CISTERNA DE 20.000 M³ - DMT DE 1.500 A 1.800 M</v>
      </c>
      <c r="C2008" s="16" t="s">
        <v>140</v>
      </c>
      <c r="D2008" s="105">
        <v>15.88</v>
      </c>
      <c r="J2008" s="59" t="s">
        <v>26174</v>
      </c>
    </row>
    <row r="2009" spans="1:10" ht="40.5">
      <c r="A2009" s="16" t="s">
        <v>26175</v>
      </c>
      <c r="B2009" s="59" t="str">
        <f t="shared" si="31"/>
        <v>DRAGAGEM DE AREIA FINA COM DRAGA HOPPER - CAPACIDADE DA CISTERNA DE 20.000 M³ - DMT DE 1.800 A 2.100 M</v>
      </c>
      <c r="C2009" s="16" t="s">
        <v>140</v>
      </c>
      <c r="D2009" s="105">
        <v>15.95</v>
      </c>
      <c r="J2009" s="59" t="s">
        <v>26176</v>
      </c>
    </row>
    <row r="2010" spans="1:10" ht="40.5">
      <c r="A2010" s="16" t="s">
        <v>26177</v>
      </c>
      <c r="B2010" s="59" t="str">
        <f t="shared" si="31"/>
        <v>DRAGAGEM DE AREIA FINA COM DRAGA HOPPER - CAPACIDADE DA CISTERNA DE 20.000 M³ - DMT DE 2.100 A 2.400 M</v>
      </c>
      <c r="C2010" s="16" t="s">
        <v>140</v>
      </c>
      <c r="D2010" s="105">
        <v>16.010000000000002</v>
      </c>
      <c r="J2010" s="59" t="s">
        <v>26178</v>
      </c>
    </row>
    <row r="2011" spans="1:10" ht="40.5">
      <c r="A2011" s="16" t="s">
        <v>26179</v>
      </c>
      <c r="B2011" s="59" t="str">
        <f t="shared" si="31"/>
        <v>DRAGAGEM DE AREIA FINA COM DRAGA HOPPER - CAPACIDADE DA CISTERNA DE 20.000 M³ - DMT DE 2.400 A 2.700 M</v>
      </c>
      <c r="C2011" s="16" t="s">
        <v>140</v>
      </c>
      <c r="D2011" s="105">
        <v>16.09</v>
      </c>
      <c r="J2011" s="59" t="s">
        <v>26180</v>
      </c>
    </row>
    <row r="2012" spans="1:10" ht="40.5">
      <c r="A2012" s="16" t="s">
        <v>26181</v>
      </c>
      <c r="B2012" s="59" t="str">
        <f t="shared" si="31"/>
        <v>DRAGAGEM DE AREIA FINA COM DRAGA HOPPER - CAPACIDADE DA CISTERNA DE 20.000 M³ - DMT DE 2.700 A 3.000 M</v>
      </c>
      <c r="C2012" s="16" t="s">
        <v>140</v>
      </c>
      <c r="D2012" s="105">
        <v>16.16</v>
      </c>
      <c r="J2012" s="59" t="s">
        <v>26182</v>
      </c>
    </row>
    <row r="2013" spans="1:10" ht="40.5">
      <c r="A2013" s="16" t="s">
        <v>26183</v>
      </c>
      <c r="B2013" s="59" t="str">
        <f t="shared" si="31"/>
        <v>DRAGAGEM DE AREIA FINA COM DRAGA HOPPER - CAPACIDADE DA CISTERNA DE 20.000 M³ - DMT DE 3.000 M</v>
      </c>
      <c r="C2013" s="16" t="s">
        <v>140</v>
      </c>
      <c r="D2013" s="105">
        <v>16.2</v>
      </c>
      <c r="J2013" s="59" t="s">
        <v>26184</v>
      </c>
    </row>
    <row r="2014" spans="1:10" ht="40.5">
      <c r="A2014" s="16" t="s">
        <v>26185</v>
      </c>
      <c r="B2014" s="59" t="str">
        <f t="shared" si="31"/>
        <v>DRAGAGEM DE AREIA FINA COM DRAGA HOPPER - CAPACIDADE DA CISTERNA DE 3.000 M³ - DMT DE 1.500 A 1.800 M</v>
      </c>
      <c r="C2014" s="16" t="s">
        <v>140</v>
      </c>
      <c r="D2014" s="105">
        <v>13.17</v>
      </c>
      <c r="J2014" s="59" t="s">
        <v>26186</v>
      </c>
    </row>
    <row r="2015" spans="1:10" ht="40.5">
      <c r="A2015" s="16" t="s">
        <v>26187</v>
      </c>
      <c r="B2015" s="59" t="str">
        <f t="shared" si="31"/>
        <v>DRAGAGEM DE AREIA FINA COM DRAGA HOPPER - CAPACIDADE DA CISTERNA DE 3.000 M³ - DMT DE 1.800 A 2.100 M</v>
      </c>
      <c r="C2015" s="16" t="s">
        <v>140</v>
      </c>
      <c r="D2015" s="105">
        <v>13.31</v>
      </c>
      <c r="J2015" s="59" t="s">
        <v>26188</v>
      </c>
    </row>
    <row r="2016" spans="1:10" ht="40.5">
      <c r="A2016" s="16" t="s">
        <v>26189</v>
      </c>
      <c r="B2016" s="59" t="str">
        <f t="shared" si="31"/>
        <v>DRAGAGEM DE AREIA FINA COM DRAGA HOPPER - CAPACIDADE DA CISTERNA DE 3.000 M³ - DMT DE 2.100 A 2.400 M</v>
      </c>
      <c r="C2016" s="16" t="s">
        <v>140</v>
      </c>
      <c r="D2016" s="105">
        <v>13.45</v>
      </c>
      <c r="J2016" s="59" t="s">
        <v>26190</v>
      </c>
    </row>
    <row r="2017" spans="1:10" ht="40.5">
      <c r="A2017" s="16" t="s">
        <v>26191</v>
      </c>
      <c r="B2017" s="59" t="str">
        <f t="shared" si="31"/>
        <v>DRAGAGEM DE AREIA FINA COM DRAGA HOPPER - CAPACIDADE DA CISTERNA DE 3.000 M³ - DMT DE 2.400 A 2.700 M</v>
      </c>
      <c r="C2017" s="16" t="s">
        <v>140</v>
      </c>
      <c r="D2017" s="105">
        <v>13.6</v>
      </c>
      <c r="J2017" s="59" t="s">
        <v>26192</v>
      </c>
    </row>
    <row r="2018" spans="1:10" ht="40.5">
      <c r="A2018" s="16" t="s">
        <v>26193</v>
      </c>
      <c r="B2018" s="59" t="str">
        <f t="shared" si="31"/>
        <v>DRAGAGEM DE AREIA FINA COM DRAGA HOPPER - CAPACIDADE DA CISTERNA DE 3.000 M³ - DMT DE 2.700 A 3.000 M</v>
      </c>
      <c r="C2018" s="16" t="s">
        <v>140</v>
      </c>
      <c r="D2018" s="105">
        <v>13.76</v>
      </c>
      <c r="J2018" s="59" t="s">
        <v>26194</v>
      </c>
    </row>
    <row r="2019" spans="1:10" ht="40.5">
      <c r="A2019" s="16" t="s">
        <v>26195</v>
      </c>
      <c r="B2019" s="59" t="str">
        <f t="shared" si="31"/>
        <v>DRAGAGEM DE AREIA FINA COM DRAGA HOPPER - CAPACIDADE DA CISTERNA DE 3.000 M³ - DMT DE 3.000 M</v>
      </c>
      <c r="C2019" s="16" t="s">
        <v>140</v>
      </c>
      <c r="D2019" s="105">
        <v>13.85</v>
      </c>
      <c r="J2019" s="59" t="s">
        <v>26196</v>
      </c>
    </row>
    <row r="2020" spans="1:10" ht="40.5">
      <c r="A2020" s="16" t="s">
        <v>26197</v>
      </c>
      <c r="B2020" s="59" t="str">
        <f t="shared" si="31"/>
        <v>DRAGAGEM DE AREIA FINA COM DRAGA HOPPER - CAPACIDADE DA CISTERNA DE 4.000 M³ - DMT DE 1.500 A 1.800 M</v>
      </c>
      <c r="C2020" s="16" t="s">
        <v>140</v>
      </c>
      <c r="D2020" s="105">
        <v>11.49</v>
      </c>
      <c r="J2020" s="59" t="s">
        <v>26198</v>
      </c>
    </row>
    <row r="2021" spans="1:10" ht="40.5">
      <c r="A2021" s="16" t="s">
        <v>26199</v>
      </c>
      <c r="B2021" s="59" t="str">
        <f t="shared" si="31"/>
        <v>DRAGAGEM DE AREIA FINA COM DRAGA HOPPER - CAPACIDADE DA CISTERNA DE 4.000 M³ - DMT DE 1.800 A 2.100 M</v>
      </c>
      <c r="C2021" s="16" t="s">
        <v>140</v>
      </c>
      <c r="D2021" s="105">
        <v>11.61</v>
      </c>
      <c r="J2021" s="59" t="s">
        <v>26200</v>
      </c>
    </row>
    <row r="2022" spans="1:10" ht="40.5">
      <c r="A2022" s="16" t="s">
        <v>26201</v>
      </c>
      <c r="B2022" s="59" t="str">
        <f t="shared" si="31"/>
        <v>DRAGAGEM DE AREIA FINA COM DRAGA HOPPER - CAPACIDADE DA CISTERNA DE 4.000 M³ - DMT DE 2.100 A 2.400 M</v>
      </c>
      <c r="C2022" s="16" t="s">
        <v>140</v>
      </c>
      <c r="D2022" s="105">
        <v>11.73</v>
      </c>
      <c r="J2022" s="59" t="s">
        <v>26202</v>
      </c>
    </row>
    <row r="2023" spans="1:10" ht="40.5">
      <c r="A2023" s="16" t="s">
        <v>26203</v>
      </c>
      <c r="B2023" s="59" t="str">
        <f t="shared" si="31"/>
        <v>DRAGAGEM DE AREIA FINA COM DRAGA HOPPER - CAPACIDADE DA CISTERNA DE 4.000 M³ - DMT DE 2.400 A 2.700 M</v>
      </c>
      <c r="C2023" s="16" t="s">
        <v>140</v>
      </c>
      <c r="D2023" s="105">
        <v>11.85</v>
      </c>
      <c r="J2023" s="59" t="s">
        <v>26204</v>
      </c>
    </row>
    <row r="2024" spans="1:10" ht="40.5">
      <c r="A2024" s="16" t="s">
        <v>26205</v>
      </c>
      <c r="B2024" s="59" t="str">
        <f t="shared" si="31"/>
        <v>DRAGAGEM DE AREIA FINA COM DRAGA HOPPER - CAPACIDADE DA CISTERNA DE 4.000 M³ - DMT DE 2.700 A 3.000 M</v>
      </c>
      <c r="C2024" s="16" t="s">
        <v>140</v>
      </c>
      <c r="D2024" s="105">
        <v>11.99</v>
      </c>
      <c r="J2024" s="59" t="s">
        <v>26206</v>
      </c>
    </row>
    <row r="2025" spans="1:10" ht="40.5">
      <c r="A2025" s="16" t="s">
        <v>26207</v>
      </c>
      <c r="B2025" s="59" t="str">
        <f t="shared" si="31"/>
        <v>DRAGAGEM DE AREIA FINA COM DRAGA HOPPER - CAPACIDADE DA CISTERNA DE 4.000 M³ - DMT DE 3.000 M</v>
      </c>
      <c r="C2025" s="16" t="s">
        <v>140</v>
      </c>
      <c r="D2025" s="105">
        <v>12.06</v>
      </c>
      <c r="J2025" s="59" t="s">
        <v>26208</v>
      </c>
    </row>
    <row r="2026" spans="1:10" ht="40.5">
      <c r="A2026" s="16" t="s">
        <v>26209</v>
      </c>
      <c r="B2026" s="59" t="str">
        <f t="shared" si="31"/>
        <v>DRAGAGEM DE AREIA FINA COM DRAGA HOPPER - CAPACIDADE DA CISTERNA DE 5.000 M³ - DMT DE 1.500 A 1.800 M</v>
      </c>
      <c r="C2026" s="16" t="s">
        <v>140</v>
      </c>
      <c r="D2026" s="105">
        <v>10.82</v>
      </c>
      <c r="J2026" s="59" t="s">
        <v>26210</v>
      </c>
    </row>
    <row r="2027" spans="1:10" ht="40.5">
      <c r="A2027" s="16" t="s">
        <v>26211</v>
      </c>
      <c r="B2027" s="59" t="str">
        <f t="shared" si="31"/>
        <v>DRAGAGEM DE AREIA FINA COM DRAGA HOPPER - CAPACIDADE DA CISTERNA DE 5.000 M³ - DMT DE 1.800 A 2.100 M</v>
      </c>
      <c r="C2027" s="16" t="s">
        <v>140</v>
      </c>
      <c r="D2027" s="105">
        <v>10.92</v>
      </c>
      <c r="J2027" s="59" t="s">
        <v>26212</v>
      </c>
    </row>
    <row r="2028" spans="1:10" ht="40.5">
      <c r="A2028" s="16" t="s">
        <v>26213</v>
      </c>
      <c r="B2028" s="59" t="str">
        <f t="shared" si="31"/>
        <v>DRAGAGEM DE AREIA FINA COM DRAGA HOPPER - CAPACIDADE DA CISTERNA DE 5.000 M³ - DMT DE 2.100 A 2.400 M</v>
      </c>
      <c r="C2028" s="16" t="s">
        <v>140</v>
      </c>
      <c r="D2028" s="105">
        <v>11.03</v>
      </c>
      <c r="J2028" s="59" t="s">
        <v>26214</v>
      </c>
    </row>
    <row r="2029" spans="1:10" ht="40.5">
      <c r="A2029" s="16" t="s">
        <v>26215</v>
      </c>
      <c r="B2029" s="59" t="str">
        <f t="shared" si="31"/>
        <v>DRAGAGEM DE AREIA FINA COM DRAGA HOPPER - CAPACIDADE DA CISTERNA DE 5.000 M³ - DMT DE 2.400 A 2.700 M</v>
      </c>
      <c r="C2029" s="16" t="s">
        <v>140</v>
      </c>
      <c r="D2029" s="105">
        <v>11.14</v>
      </c>
      <c r="J2029" s="59" t="s">
        <v>26216</v>
      </c>
    </row>
    <row r="2030" spans="1:10" ht="40.5">
      <c r="A2030" s="16" t="s">
        <v>26217</v>
      </c>
      <c r="B2030" s="59" t="str">
        <f t="shared" si="31"/>
        <v>DRAGAGEM DE AREIA FINA COM DRAGA HOPPER - CAPACIDADE DA CISTERNA DE 5.000 M³ - DMT DE 2.700 A 3.000 M</v>
      </c>
      <c r="C2030" s="16" t="s">
        <v>140</v>
      </c>
      <c r="D2030" s="105">
        <v>11.26</v>
      </c>
      <c r="J2030" s="59" t="s">
        <v>26218</v>
      </c>
    </row>
    <row r="2031" spans="1:10" ht="40.5">
      <c r="A2031" s="16" t="s">
        <v>26219</v>
      </c>
      <c r="B2031" s="59" t="str">
        <f t="shared" si="31"/>
        <v>DRAGAGEM DE AREIA FINA COM DRAGA HOPPER - CAPACIDADE DA CISTERNA DE 5.000 M³ - DMT DE 3.000 M</v>
      </c>
      <c r="C2031" s="16" t="s">
        <v>140</v>
      </c>
      <c r="D2031" s="105">
        <v>11.32</v>
      </c>
      <c r="J2031" s="59" t="s">
        <v>26220</v>
      </c>
    </row>
    <row r="2032" spans="1:10" ht="40.5">
      <c r="A2032" s="16" t="s">
        <v>26221</v>
      </c>
      <c r="B2032" s="59" t="str">
        <f t="shared" si="31"/>
        <v>DRAGAGEM DE AREIA FINA COM DRAGA HOPPER - CAPACIDADE DA CISTERNA DE 750 M³ - DMT DE 1.500 A 1.800 M</v>
      </c>
      <c r="C2032" s="16" t="s">
        <v>140</v>
      </c>
      <c r="D2032" s="105">
        <v>14.67</v>
      </c>
      <c r="J2032" s="59" t="s">
        <v>26222</v>
      </c>
    </row>
    <row r="2033" spans="1:10" ht="40.5">
      <c r="A2033" s="16" t="s">
        <v>26223</v>
      </c>
      <c r="B2033" s="59" t="str">
        <f t="shared" si="31"/>
        <v>DRAGAGEM DE AREIA FINA COM DRAGA HOPPER - CAPACIDADE DA CISTERNA DE 750 M³ - DMT DE 1.800 A 2.100 M</v>
      </c>
      <c r="C2033" s="16" t="s">
        <v>140</v>
      </c>
      <c r="D2033" s="105">
        <v>14.94</v>
      </c>
      <c r="J2033" s="59" t="s">
        <v>26224</v>
      </c>
    </row>
    <row r="2034" spans="1:10" ht="40.5">
      <c r="A2034" s="16" t="s">
        <v>26225</v>
      </c>
      <c r="B2034" s="59" t="str">
        <f t="shared" si="31"/>
        <v>DRAGAGEM DE AREIA FINA COM DRAGA HOPPER - CAPACIDADE DA CISTERNA DE 750 M³ - DMT DE 2.100 A 2.400 M</v>
      </c>
      <c r="C2034" s="16" t="s">
        <v>140</v>
      </c>
      <c r="D2034" s="105">
        <v>15.22</v>
      </c>
      <c r="J2034" s="59" t="s">
        <v>26226</v>
      </c>
    </row>
    <row r="2035" spans="1:10" ht="40.5">
      <c r="A2035" s="16" t="s">
        <v>26227</v>
      </c>
      <c r="B2035" s="59" t="str">
        <f t="shared" si="31"/>
        <v>DRAGAGEM DE AREIA FINA COM DRAGA HOPPER - CAPACIDADE DA CISTERNA DE 750 M³ - DMT DE 2.400 A 2.700 M</v>
      </c>
      <c r="C2035" s="16" t="s">
        <v>140</v>
      </c>
      <c r="D2035" s="105">
        <v>15.51</v>
      </c>
      <c r="J2035" s="59" t="s">
        <v>26228</v>
      </c>
    </row>
    <row r="2036" spans="1:10" ht="40.5">
      <c r="A2036" s="16" t="s">
        <v>26229</v>
      </c>
      <c r="B2036" s="59" t="str">
        <f t="shared" si="31"/>
        <v>DRAGAGEM DE AREIA FINA COM DRAGA HOPPER - CAPACIDADE DA CISTERNA DE 750 M³ - DMT DE 2.700 A 3.000 M</v>
      </c>
      <c r="C2036" s="16" t="s">
        <v>140</v>
      </c>
      <c r="D2036" s="105">
        <v>15.81</v>
      </c>
      <c r="J2036" s="59" t="s">
        <v>26230</v>
      </c>
    </row>
    <row r="2037" spans="1:10" ht="40.5">
      <c r="A2037" s="16" t="s">
        <v>26231</v>
      </c>
      <c r="B2037" s="59" t="str">
        <f t="shared" si="31"/>
        <v>DRAGAGEM DE AREIA FINA COM DRAGA HOPPER - CAPACIDADE DA CISTERNA DE 750 M³ - DMT DE 3.000 M</v>
      </c>
      <c r="C2037" s="16" t="s">
        <v>140</v>
      </c>
      <c r="D2037" s="105">
        <v>15.97</v>
      </c>
      <c r="J2037" s="59" t="s">
        <v>26232</v>
      </c>
    </row>
    <row r="2038" spans="1:10" ht="67.5">
      <c r="A2038" s="16" t="s">
        <v>26233</v>
      </c>
      <c r="B2038" s="59" t="str">
        <f t="shared" si="31"/>
        <v>DRAGAGEM DE AREIA GROSSA COM DRAGA DE SUCÇÃO E RECALQUE - BOMBA DE 1.350 KW E CORTADOR DE 170 KW - DISTÂNCIA DE RECALQUE DE 1.100 A 1.300 M</v>
      </c>
      <c r="C2038" s="16" t="s">
        <v>140</v>
      </c>
      <c r="D2038" s="105">
        <v>6.3</v>
      </c>
      <c r="J2038" s="59" t="s">
        <v>26234</v>
      </c>
    </row>
    <row r="2039" spans="1:10" ht="67.5">
      <c r="A2039" s="16" t="s">
        <v>26235</v>
      </c>
      <c r="B2039" s="59" t="str">
        <f t="shared" si="31"/>
        <v>DRAGAGEM DE AREIA GROSSA COM DRAGA DE SUCÇÃO E RECALQUE - BOMBA DE 1.350 KW E CORTADOR DE 170 KW - DISTÂNCIA DE RECALQUE DE 1.300 A 1.500 M</v>
      </c>
      <c r="C2039" s="16" t="s">
        <v>140</v>
      </c>
      <c r="D2039" s="105">
        <v>6.76</v>
      </c>
      <c r="J2039" s="59" t="s">
        <v>26236</v>
      </c>
    </row>
    <row r="2040" spans="1:10" ht="67.5">
      <c r="A2040" s="16" t="s">
        <v>26237</v>
      </c>
      <c r="B2040" s="59" t="str">
        <f t="shared" si="31"/>
        <v>DRAGAGEM DE AREIA GROSSA COM DRAGA DE SUCÇÃO E RECALQUE - BOMBA DE 1.350 KW E CORTADOR DE 170 KW - DISTÂNCIA DE RECALQUE DE 1.500 A 1.700 M</v>
      </c>
      <c r="C2040" s="16" t="s">
        <v>140</v>
      </c>
      <c r="D2040" s="105">
        <v>7.16</v>
      </c>
      <c r="J2040" s="59" t="s">
        <v>26238</v>
      </c>
    </row>
    <row r="2041" spans="1:10" ht="67.5">
      <c r="A2041" s="16" t="s">
        <v>26239</v>
      </c>
      <c r="B2041" s="59" t="str">
        <f t="shared" si="31"/>
        <v>DRAGAGEM DE AREIA GROSSA COM DRAGA DE SUCÇÃO E RECALQUE - BOMBA DE 1.350 KW E CORTADOR DE 170 KW - DISTÂNCIA DE RECALQUE DE 1.700 A 1.900 M</v>
      </c>
      <c r="C2041" s="16" t="s">
        <v>140</v>
      </c>
      <c r="D2041" s="105">
        <v>7.6</v>
      </c>
      <c r="J2041" s="59" t="s">
        <v>26240</v>
      </c>
    </row>
    <row r="2042" spans="1:10" ht="67.5">
      <c r="A2042" s="16" t="s">
        <v>26241</v>
      </c>
      <c r="B2042" s="59" t="str">
        <f t="shared" si="31"/>
        <v>DRAGAGEM DE AREIA GROSSA COM DRAGA DE SUCÇÃO E RECALQUE - BOMBA DE 1.350 KW E CORTADOR DE 170 KW - DISTÂNCIA DE RECALQUE DE 1.900 A 2.100 M</v>
      </c>
      <c r="C2042" s="16" t="s">
        <v>140</v>
      </c>
      <c r="D2042" s="105">
        <v>8.19</v>
      </c>
      <c r="J2042" s="59" t="s">
        <v>26242</v>
      </c>
    </row>
    <row r="2043" spans="1:10" ht="67.5">
      <c r="A2043" s="16" t="s">
        <v>26243</v>
      </c>
      <c r="B2043" s="59" t="str">
        <f t="shared" si="31"/>
        <v>DRAGAGEM DE AREIA GROSSA COM DRAGA DE SUCÇÃO E RECALQUE - BOMBA DE 1.350 KW E CORTADOR DE 170 KW - DISTÂNCIA DE RECALQUE DE 2.100 A 2.300 M</v>
      </c>
      <c r="C2043" s="16" t="s">
        <v>140</v>
      </c>
      <c r="D2043" s="105">
        <v>8.68</v>
      </c>
      <c r="J2043" s="59" t="s">
        <v>26244</v>
      </c>
    </row>
    <row r="2044" spans="1:10" ht="67.5">
      <c r="A2044" s="16" t="s">
        <v>26245</v>
      </c>
      <c r="B2044" s="59" t="str">
        <f t="shared" si="31"/>
        <v>DRAGAGEM DE AREIA GROSSA COM DRAGA DE SUCÇÃO E RECALQUE - BOMBA DE 1.350 KW E CORTADOR DE 170 KW - DISTÂNCIA DE RECALQUE DE 2.300 A 2.500 M</v>
      </c>
      <c r="C2044" s="16" t="s">
        <v>140</v>
      </c>
      <c r="D2044" s="105">
        <v>9.1199999999999992</v>
      </c>
      <c r="J2044" s="59" t="s">
        <v>26246</v>
      </c>
    </row>
    <row r="2045" spans="1:10" ht="67.5">
      <c r="A2045" s="16" t="s">
        <v>26247</v>
      </c>
      <c r="B2045" s="59" t="str">
        <f t="shared" si="31"/>
        <v>DRAGAGEM DE AREIA GROSSA COM DRAGA DE SUCÇÃO E RECALQUE - BOMBA DE 1.350 KW E CORTADOR DE 170 KW - DISTÂNCIA DE RECALQUE DE 2.500 A 2.700 M</v>
      </c>
      <c r="C2045" s="16" t="s">
        <v>140</v>
      </c>
      <c r="D2045" s="105">
        <v>9.75</v>
      </c>
      <c r="J2045" s="59" t="s">
        <v>26248</v>
      </c>
    </row>
    <row r="2046" spans="1:10" ht="67.5">
      <c r="A2046" s="16" t="s">
        <v>26249</v>
      </c>
      <c r="B2046" s="59" t="str">
        <f t="shared" si="31"/>
        <v>DRAGAGEM DE AREIA GROSSA COM DRAGA DE SUCÇÃO E RECALQUE - BOMBA DE 1.350 KW E CORTADOR DE 170 KW - DISTÂNCIA DE RECALQUE DE 2.700 A 2.900 M</v>
      </c>
      <c r="C2046" s="16" t="s">
        <v>140</v>
      </c>
      <c r="D2046" s="105">
        <v>10.61</v>
      </c>
      <c r="J2046" s="59" t="s">
        <v>26250</v>
      </c>
    </row>
    <row r="2047" spans="1:10" ht="67.5">
      <c r="A2047" s="16" t="s">
        <v>26251</v>
      </c>
      <c r="B2047" s="59" t="str">
        <f t="shared" si="31"/>
        <v>DRAGAGEM DE AREIA GROSSA COM DRAGA DE SUCÇÃO E RECALQUE - BOMBA DE 1.350 KW E CORTADOR DE 170 KW - DISTÂNCIA DE RECALQUE DE 2.900 A 3.100 M</v>
      </c>
      <c r="C2047" s="16" t="s">
        <v>140</v>
      </c>
      <c r="D2047" s="105">
        <v>11.31</v>
      </c>
      <c r="J2047" s="59" t="s">
        <v>26252</v>
      </c>
    </row>
    <row r="2048" spans="1:10" ht="67.5">
      <c r="A2048" s="16" t="s">
        <v>26253</v>
      </c>
      <c r="B2048" s="59" t="str">
        <f t="shared" si="31"/>
        <v>DRAGAGEM DE AREIA GROSSA COM DRAGA DE SUCÇÃO E RECALQUE - BOMBA DE 1.350 KW E CORTADOR DE 170 KW - DISTÂNCIA DE RECALQUE DE 3.100 A 3.300 M</v>
      </c>
      <c r="C2048" s="16" t="s">
        <v>140</v>
      </c>
      <c r="D2048" s="105">
        <v>12.1</v>
      </c>
      <c r="J2048" s="59" t="s">
        <v>26254</v>
      </c>
    </row>
    <row r="2049" spans="1:10" ht="67.5">
      <c r="A2049" s="16" t="s">
        <v>26255</v>
      </c>
      <c r="B2049" s="59" t="str">
        <f t="shared" si="31"/>
        <v>DRAGAGEM DE AREIA GROSSA COM DRAGA DE SUCÇÃO E RECALQUE - BOMBA DE 1.350 KW E CORTADOR DE 170 KW - DISTÂNCIA DE RECALQUE DE 3.300 A 3.500 M</v>
      </c>
      <c r="C2049" s="16" t="s">
        <v>140</v>
      </c>
      <c r="D2049" s="105">
        <v>13.6</v>
      </c>
      <c r="J2049" s="59" t="s">
        <v>26256</v>
      </c>
    </row>
    <row r="2050" spans="1:10" ht="67.5">
      <c r="A2050" s="16" t="s">
        <v>26257</v>
      </c>
      <c r="B2050" s="59" t="str">
        <f t="shared" si="31"/>
        <v>DRAGAGEM DE AREIA GROSSA COM DRAGA DE SUCÇÃO E RECALQUE - BOMBA DE 1.350 KW E CORTADOR DE 170 KW - DISTÂNCIA DE RECALQUE DE 3.500 A 3.700 M</v>
      </c>
      <c r="C2050" s="16" t="s">
        <v>140</v>
      </c>
      <c r="D2050" s="105">
        <v>15.66</v>
      </c>
      <c r="J2050" s="59" t="s">
        <v>26258</v>
      </c>
    </row>
    <row r="2051" spans="1:10" ht="67.5">
      <c r="A2051" s="16" t="s">
        <v>26259</v>
      </c>
      <c r="B2051" s="59" t="str">
        <f t="shared" ref="B2051:B2114" si="32">UPPER(J2051)</f>
        <v>DRAGAGEM DE AREIA GROSSA COM DRAGA DE SUCÇÃO E RECALQUE - BOMBA DE 1.350 KW E CORTADOR DE 170 KW - DISTÂNCIA DE RECALQUE DE 3.700 A 3.900 M</v>
      </c>
      <c r="C2051" s="16" t="s">
        <v>140</v>
      </c>
      <c r="D2051" s="105">
        <v>17.54</v>
      </c>
      <c r="J2051" s="59" t="s">
        <v>26260</v>
      </c>
    </row>
    <row r="2052" spans="1:10" ht="67.5">
      <c r="A2052" s="16" t="s">
        <v>26261</v>
      </c>
      <c r="B2052" s="59" t="str">
        <f t="shared" si="32"/>
        <v>DRAGAGEM DE AREIA GROSSA COM DRAGA DE SUCÇÃO E RECALQUE - BOMBA DE 1.350 KW E CORTADOR DE 170 KW - DISTÂNCIA DE RECALQUE DE 3.900 A 4.100 M</v>
      </c>
      <c r="C2052" s="16" t="s">
        <v>140</v>
      </c>
      <c r="D2052" s="105">
        <v>19.91</v>
      </c>
      <c r="J2052" s="59" t="s">
        <v>26262</v>
      </c>
    </row>
    <row r="2053" spans="1:10" ht="67.5">
      <c r="A2053" s="16" t="s">
        <v>26263</v>
      </c>
      <c r="B2053" s="59" t="str">
        <f t="shared" si="32"/>
        <v>DRAGAGEM DE AREIA GROSSA COM DRAGA DE SUCÇÃO E RECALQUE - BOMBA DE 1.350 KW E CORTADOR DE 170 KW - DISTÂNCIA DE RECALQUE DE 4.100 A 4.300 M</v>
      </c>
      <c r="C2053" s="16" t="s">
        <v>140</v>
      </c>
      <c r="D2053" s="105">
        <v>22.36</v>
      </c>
      <c r="J2053" s="59" t="s">
        <v>26264</v>
      </c>
    </row>
    <row r="2054" spans="1:10" ht="67.5">
      <c r="A2054" s="16" t="s">
        <v>26265</v>
      </c>
      <c r="B2054" s="59" t="str">
        <f t="shared" si="32"/>
        <v>DRAGAGEM DE AREIA GROSSA COM DRAGA DE SUCÇÃO E RECALQUE - BOMBA DE 1.350 KW E CORTADOR DE 170 KW - DISTÂNCIA DE RECALQUE DE 4.300 A 4.500 M</v>
      </c>
      <c r="C2054" s="16" t="s">
        <v>140</v>
      </c>
      <c r="D2054" s="105">
        <v>25.28</v>
      </c>
      <c r="J2054" s="59" t="s">
        <v>26266</v>
      </c>
    </row>
    <row r="2055" spans="1:10" ht="67.5">
      <c r="A2055" s="16" t="s">
        <v>26267</v>
      </c>
      <c r="B2055" s="59" t="str">
        <f t="shared" si="32"/>
        <v>DRAGAGEM DE AREIA GROSSA COM DRAGA DE SUCÇÃO E RECALQUE - BOMBA DE 1.350 KW E CORTADOR DE 170 KW - DISTÂNCIA DE RECALQUE DE 4.500 A 4.700 M</v>
      </c>
      <c r="C2055" s="16" t="s">
        <v>140</v>
      </c>
      <c r="D2055" s="105">
        <v>28.46</v>
      </c>
      <c r="J2055" s="59" t="s">
        <v>26268</v>
      </c>
    </row>
    <row r="2056" spans="1:10" ht="67.5">
      <c r="A2056" s="16" t="s">
        <v>26269</v>
      </c>
      <c r="B2056" s="59" t="str">
        <f t="shared" si="32"/>
        <v>DRAGAGEM DE AREIA GROSSA COM DRAGA DE SUCÇÃO E RECALQUE - BOMBA DE 1.350 KW E CORTADOR DE 170 KW - DISTÂNCIA DE RECALQUE DE 4.700 A 4.900 M</v>
      </c>
      <c r="C2056" s="16" t="s">
        <v>140</v>
      </c>
      <c r="D2056" s="105">
        <v>31.34</v>
      </c>
      <c r="J2056" s="59" t="s">
        <v>26270</v>
      </c>
    </row>
    <row r="2057" spans="1:10" ht="67.5">
      <c r="A2057" s="16" t="s">
        <v>26271</v>
      </c>
      <c r="B2057" s="59" t="str">
        <f t="shared" si="32"/>
        <v>DRAGAGEM DE AREIA GROSSA COM DRAGA DE SUCÇÃO E RECALQUE - BOMBA DE 1.350 KW E CORTADOR DE 170 KW - DISTÂNCIA DE RECALQUE DE 4.900 A 5.100 M</v>
      </c>
      <c r="C2057" s="16" t="s">
        <v>140</v>
      </c>
      <c r="D2057" s="105">
        <v>35.29</v>
      </c>
      <c r="J2057" s="59" t="s">
        <v>26272</v>
      </c>
    </row>
    <row r="2058" spans="1:10" ht="67.5">
      <c r="A2058" s="16" t="s">
        <v>26273</v>
      </c>
      <c r="B2058" s="59" t="str">
        <f t="shared" si="32"/>
        <v>DRAGAGEM DE AREIA GROSSA COM DRAGA DE SUCÇÃO E RECALQUE - BOMBA DE 1.350 KW E CORTADOR DE 170 KW - DISTÂNCIA DE RECALQUE DE 5.100 A 5.300 M</v>
      </c>
      <c r="C2058" s="16" t="s">
        <v>140</v>
      </c>
      <c r="D2058" s="105">
        <v>38.880000000000003</v>
      </c>
      <c r="J2058" s="59" t="s">
        <v>26274</v>
      </c>
    </row>
    <row r="2059" spans="1:10" ht="67.5">
      <c r="A2059" s="16" t="s">
        <v>26275</v>
      </c>
      <c r="B2059" s="59" t="str">
        <f t="shared" si="32"/>
        <v>DRAGAGEM DE AREIA GROSSA COM DRAGA DE SUCÇÃO E RECALQUE - BOMBA DE 1.350 KW E CORTADOR DE 170 KW - DISTÂNCIA DE RECALQUE DE 5.300 A 5.500 M</v>
      </c>
      <c r="C2059" s="16" t="s">
        <v>140</v>
      </c>
      <c r="D2059" s="105">
        <v>43.03</v>
      </c>
      <c r="J2059" s="59" t="s">
        <v>26276</v>
      </c>
    </row>
    <row r="2060" spans="1:10" ht="67.5">
      <c r="A2060" s="16" t="s">
        <v>26277</v>
      </c>
      <c r="B2060" s="59" t="str">
        <f t="shared" si="32"/>
        <v>DRAGAGEM DE AREIA GROSSA COM DRAGA DE SUCÇÃO E RECALQUE - BOMBA DE 1.350 KW E CORTADOR DE 170 KW - DISTÂNCIA DE RECALQUE DE 5.500 A 5.700 M</v>
      </c>
      <c r="C2060" s="16" t="s">
        <v>140</v>
      </c>
      <c r="D2060" s="105">
        <v>48.33</v>
      </c>
      <c r="J2060" s="59" t="s">
        <v>26278</v>
      </c>
    </row>
    <row r="2061" spans="1:10" ht="67.5">
      <c r="A2061" s="16" t="s">
        <v>26279</v>
      </c>
      <c r="B2061" s="59" t="str">
        <f t="shared" si="32"/>
        <v>DRAGAGEM DE AREIA GROSSA COM DRAGA DE SUCÇÃO E RECALQUE - BOMBA DE 1.350 KW E CORTADOR DE 170 KW - DISTÂNCIA DE RECALQUE DE 5.700 A 5.900 M</v>
      </c>
      <c r="C2061" s="16" t="s">
        <v>140</v>
      </c>
      <c r="D2061" s="105">
        <v>50.73</v>
      </c>
      <c r="J2061" s="59" t="s">
        <v>26280</v>
      </c>
    </row>
    <row r="2062" spans="1:10" ht="54">
      <c r="A2062" s="16" t="s">
        <v>26281</v>
      </c>
      <c r="B2062" s="59" t="str">
        <f t="shared" si="32"/>
        <v>DRAGAGEM DE AREIA GROSSA COM DRAGA DE SUCÇÃO E RECALQUE - BOMBA DE 1.350 KW E CORTADOR DE 170 KW - DISTÂNCIA DE RECALQUE DE 500 A 700 M</v>
      </c>
      <c r="C2062" s="16" t="s">
        <v>140</v>
      </c>
      <c r="D2062" s="105">
        <v>4.88</v>
      </c>
      <c r="J2062" s="59" t="s">
        <v>26282</v>
      </c>
    </row>
    <row r="2063" spans="1:10" ht="54">
      <c r="A2063" s="16" t="s">
        <v>26283</v>
      </c>
      <c r="B2063" s="59" t="str">
        <f t="shared" si="32"/>
        <v>DRAGAGEM DE AREIA GROSSA COM DRAGA DE SUCÇÃO E RECALQUE - BOMBA DE 1.350 KW E CORTADOR DE 170 KW - DISTÂNCIA DE RECALQUE DE 700 A 900 M</v>
      </c>
      <c r="C2063" s="16" t="s">
        <v>140</v>
      </c>
      <c r="D2063" s="105">
        <v>5.26</v>
      </c>
      <c r="J2063" s="59" t="s">
        <v>26284</v>
      </c>
    </row>
    <row r="2064" spans="1:10" ht="67.5">
      <c r="A2064" s="16" t="s">
        <v>26285</v>
      </c>
      <c r="B2064" s="59" t="str">
        <f t="shared" si="32"/>
        <v>DRAGAGEM DE AREIA GROSSA COM DRAGA DE SUCÇÃO E RECALQUE - BOMBA DE 1.350 KW E CORTADOR DE 170 KW - DISTÂNCIA DE RECALQUE DE 900 A 1.100 M</v>
      </c>
      <c r="C2064" s="16" t="s">
        <v>140</v>
      </c>
      <c r="D2064" s="105">
        <v>5.7</v>
      </c>
      <c r="J2064" s="59" t="s">
        <v>26286</v>
      </c>
    </row>
    <row r="2065" spans="1:10" ht="54">
      <c r="A2065" s="16" t="s">
        <v>26287</v>
      </c>
      <c r="B2065" s="59" t="str">
        <f t="shared" si="32"/>
        <v>DRAGAGEM DE AREIA GROSSA COM DRAGA DE SUCÇÃO E RECALQUE - BOMBA DE 1.350 KW E CORTADOR DE 170 KW - DISTÂNCIA DE RECALQUE DE ATÉ 500 M</v>
      </c>
      <c r="C2065" s="16" t="s">
        <v>140</v>
      </c>
      <c r="D2065" s="105">
        <v>4.8</v>
      </c>
      <c r="J2065" s="59" t="s">
        <v>26288</v>
      </c>
    </row>
    <row r="2066" spans="1:10" ht="54">
      <c r="A2066" s="16" t="s">
        <v>26289</v>
      </c>
      <c r="B2066" s="59" t="str">
        <f t="shared" si="32"/>
        <v>DRAGAGEM DE AREIA GROSSA COM DRAGA DE SUCÇÃO E RECALQUE - BOMBA DE 294 KW E CORTADOR DE 30 KW - DISTÂNCIA DE RECALQUE DE 1.100 A 1.300 M</v>
      </c>
      <c r="C2066" s="16" t="s">
        <v>140</v>
      </c>
      <c r="D2066" s="105">
        <v>8.42</v>
      </c>
      <c r="J2066" s="59" t="s">
        <v>26290</v>
      </c>
    </row>
    <row r="2067" spans="1:10" ht="54">
      <c r="A2067" s="16" t="s">
        <v>26291</v>
      </c>
      <c r="B2067" s="59" t="str">
        <f t="shared" si="32"/>
        <v>DRAGAGEM DE AREIA GROSSA COM DRAGA DE SUCÇÃO E RECALQUE - BOMBA DE 294 KW E CORTADOR DE 30 KW - DISTÂNCIA DE RECALQUE DE 1.300 A 1.500 M</v>
      </c>
      <c r="C2067" s="16" t="s">
        <v>140</v>
      </c>
      <c r="D2067" s="105">
        <v>9.01</v>
      </c>
      <c r="J2067" s="59" t="s">
        <v>26292</v>
      </c>
    </row>
    <row r="2068" spans="1:10" ht="54">
      <c r="A2068" s="16" t="s">
        <v>26293</v>
      </c>
      <c r="B2068" s="59" t="str">
        <f t="shared" si="32"/>
        <v>DRAGAGEM DE AREIA GROSSA COM DRAGA DE SUCÇÃO E RECALQUE - BOMBA DE 294 KW E CORTADOR DE 30 KW - DISTÂNCIA DE RECALQUE DE 1.500 A 1.700 M</v>
      </c>
      <c r="C2068" s="16" t="s">
        <v>140</v>
      </c>
      <c r="D2068" s="105">
        <v>9.74</v>
      </c>
      <c r="J2068" s="59" t="s">
        <v>26294</v>
      </c>
    </row>
    <row r="2069" spans="1:10" ht="54">
      <c r="A2069" s="16" t="s">
        <v>26295</v>
      </c>
      <c r="B2069" s="59" t="str">
        <f t="shared" si="32"/>
        <v>DRAGAGEM DE AREIA GROSSA COM DRAGA DE SUCÇÃO E RECALQUE - BOMBA DE 294 KW E CORTADOR DE 30 KW - DISTÂNCIA DE RECALQUE DE 1.700 A 1.900 M</v>
      </c>
      <c r="C2069" s="16" t="s">
        <v>140</v>
      </c>
      <c r="D2069" s="105">
        <v>10.51</v>
      </c>
      <c r="J2069" s="59" t="s">
        <v>26296</v>
      </c>
    </row>
    <row r="2070" spans="1:10" ht="54">
      <c r="A2070" s="16" t="s">
        <v>26297</v>
      </c>
      <c r="B2070" s="59" t="str">
        <f t="shared" si="32"/>
        <v>DRAGAGEM DE AREIA GROSSA COM DRAGA DE SUCÇÃO E RECALQUE - BOMBA DE 294 KW E CORTADOR DE 30 KW - DISTÂNCIA DE RECALQUE DE 1.900 A 2.100 M</v>
      </c>
      <c r="C2070" s="16" t="s">
        <v>140</v>
      </c>
      <c r="D2070" s="105">
        <v>11.52</v>
      </c>
      <c r="J2070" s="59" t="s">
        <v>26298</v>
      </c>
    </row>
    <row r="2071" spans="1:10" ht="54">
      <c r="A2071" s="16" t="s">
        <v>26299</v>
      </c>
      <c r="B2071" s="59" t="str">
        <f t="shared" si="32"/>
        <v>DRAGAGEM DE AREIA GROSSA COM DRAGA DE SUCÇÃO E RECALQUE - BOMBA DE 294 KW E CORTADOR DE 30 KW - DISTÂNCIA DE RECALQUE DE 2.100 A 2.300 M</v>
      </c>
      <c r="C2071" s="16" t="s">
        <v>140</v>
      </c>
      <c r="D2071" s="105">
        <v>12.59</v>
      </c>
      <c r="J2071" s="59" t="s">
        <v>26300</v>
      </c>
    </row>
    <row r="2072" spans="1:10" ht="54">
      <c r="A2072" s="16" t="s">
        <v>26301</v>
      </c>
      <c r="B2072" s="59" t="str">
        <f t="shared" si="32"/>
        <v>DRAGAGEM DE AREIA GROSSA COM DRAGA DE SUCÇÃO E RECALQUE - BOMBA DE 294 KW E CORTADOR DE 30 KW - DISTÂNCIA DE RECALQUE DE 2.300 A 2.500 M</v>
      </c>
      <c r="C2072" s="16" t="s">
        <v>140</v>
      </c>
      <c r="D2072" s="105">
        <v>15.69</v>
      </c>
      <c r="J2072" s="59" t="s">
        <v>26302</v>
      </c>
    </row>
    <row r="2073" spans="1:10" ht="54">
      <c r="A2073" s="16" t="s">
        <v>26303</v>
      </c>
      <c r="B2073" s="59" t="str">
        <f t="shared" si="32"/>
        <v>DRAGAGEM DE AREIA GROSSA COM DRAGA DE SUCÇÃO E RECALQUE - BOMBA DE 294 KW E CORTADOR DE 30 KW - DISTÂNCIA DE RECALQUE DE 500 A 700 M</v>
      </c>
      <c r="C2073" s="16" t="s">
        <v>140</v>
      </c>
      <c r="D2073" s="105">
        <v>6.38</v>
      </c>
      <c r="J2073" s="59" t="s">
        <v>26304</v>
      </c>
    </row>
    <row r="2074" spans="1:10" ht="54">
      <c r="A2074" s="16" t="s">
        <v>26305</v>
      </c>
      <c r="B2074" s="59" t="str">
        <f t="shared" si="32"/>
        <v>DRAGAGEM DE AREIA GROSSA COM DRAGA DE SUCÇÃO E RECALQUE - BOMBA DE 294 KW E CORTADOR DE 30 KW - DISTÂNCIA DE RECALQUE DE 700 A 900 M</v>
      </c>
      <c r="C2074" s="16" t="s">
        <v>140</v>
      </c>
      <c r="D2074" s="105">
        <v>6.76</v>
      </c>
      <c r="J2074" s="59" t="s">
        <v>26306</v>
      </c>
    </row>
    <row r="2075" spans="1:10" ht="54">
      <c r="A2075" s="16" t="s">
        <v>26307</v>
      </c>
      <c r="B2075" s="59" t="str">
        <f t="shared" si="32"/>
        <v>DRAGAGEM DE AREIA GROSSA COM DRAGA DE SUCÇÃO E RECALQUE - BOMBA DE 294 KW E CORTADOR DE 30 KW - DISTÂNCIA DE RECALQUE DE 900 A 1.100 M</v>
      </c>
      <c r="C2075" s="16" t="s">
        <v>140</v>
      </c>
      <c r="D2075" s="105">
        <v>7.53</v>
      </c>
      <c r="J2075" s="59" t="s">
        <v>26308</v>
      </c>
    </row>
    <row r="2076" spans="1:10" ht="54">
      <c r="A2076" s="16" t="s">
        <v>26309</v>
      </c>
      <c r="B2076" s="59" t="str">
        <f t="shared" si="32"/>
        <v>DRAGAGEM DE AREIA GROSSA COM DRAGA DE SUCÇÃO E RECALQUE - BOMBA DE 294 KW E CORTADOR DE 30 KW - DISTÂNCIA DE RECALQUE DE ATÉ 500 M</v>
      </c>
      <c r="C2076" s="16" t="s">
        <v>140</v>
      </c>
      <c r="D2076" s="105">
        <v>6.25</v>
      </c>
      <c r="J2076" s="59" t="s">
        <v>26310</v>
      </c>
    </row>
    <row r="2077" spans="1:10" ht="54">
      <c r="A2077" s="16" t="s">
        <v>26311</v>
      </c>
      <c r="B2077" s="59" t="str">
        <f t="shared" si="32"/>
        <v>DRAGAGEM DE AREIA GROSSA COM DRAGA DE SUCÇÃO E RECALQUE - BOMBA DE 483 KW E CORTADOR DE 55 KW - DISTÂNCIA DE RECALQUE DE 1.100 A 1.300 M</v>
      </c>
      <c r="C2077" s="16" t="s">
        <v>140</v>
      </c>
      <c r="D2077" s="105">
        <v>5.7</v>
      </c>
      <c r="J2077" s="59" t="s">
        <v>26312</v>
      </c>
    </row>
    <row r="2078" spans="1:10" ht="54">
      <c r="A2078" s="16" t="s">
        <v>26313</v>
      </c>
      <c r="B2078" s="59" t="str">
        <f t="shared" si="32"/>
        <v>DRAGAGEM DE AREIA GROSSA COM DRAGA DE SUCÇÃO E RECALQUE - BOMBA DE 483 KW E CORTADOR DE 55 KW - DISTÂNCIA DE RECALQUE DE 1.300 A 1.500 M</v>
      </c>
      <c r="C2078" s="16" t="s">
        <v>140</v>
      </c>
      <c r="D2078" s="105">
        <v>6.4</v>
      </c>
      <c r="J2078" s="59" t="s">
        <v>26314</v>
      </c>
    </row>
    <row r="2079" spans="1:10" ht="54">
      <c r="A2079" s="16" t="s">
        <v>26315</v>
      </c>
      <c r="B2079" s="59" t="str">
        <f t="shared" si="32"/>
        <v>DRAGAGEM DE AREIA GROSSA COM DRAGA DE SUCÇÃO E RECALQUE - BOMBA DE 483 KW E CORTADOR DE 55 KW - DISTÂNCIA DE RECALQUE DE 1.500 A 1.700 M</v>
      </c>
      <c r="C2079" s="16" t="s">
        <v>140</v>
      </c>
      <c r="D2079" s="105">
        <v>7</v>
      </c>
      <c r="J2079" s="59" t="s">
        <v>26316</v>
      </c>
    </row>
    <row r="2080" spans="1:10" ht="54">
      <c r="A2080" s="16" t="s">
        <v>26317</v>
      </c>
      <c r="B2080" s="59" t="str">
        <f t="shared" si="32"/>
        <v>DRAGAGEM DE AREIA GROSSA COM DRAGA DE SUCÇÃO E RECALQUE - BOMBA DE 483 KW E CORTADOR DE 55 KW - DISTÂNCIA DE RECALQUE DE 1.700 A 1.900 M</v>
      </c>
      <c r="C2080" s="16" t="s">
        <v>140</v>
      </c>
      <c r="D2080" s="105">
        <v>7.74</v>
      </c>
      <c r="J2080" s="59" t="s">
        <v>26318</v>
      </c>
    </row>
    <row r="2081" spans="1:10" ht="54">
      <c r="A2081" s="16" t="s">
        <v>26319</v>
      </c>
      <c r="B2081" s="59" t="str">
        <f t="shared" si="32"/>
        <v>DRAGAGEM DE AREIA GROSSA COM DRAGA DE SUCÇÃO E RECALQUE - BOMBA DE 483 KW E CORTADOR DE 55 KW - DISTÂNCIA DE RECALQUE DE 1.900 A 2.100 M</v>
      </c>
      <c r="C2081" s="16" t="s">
        <v>140</v>
      </c>
      <c r="D2081" s="105">
        <v>8.6300000000000008</v>
      </c>
      <c r="J2081" s="59" t="s">
        <v>26320</v>
      </c>
    </row>
    <row r="2082" spans="1:10" ht="54">
      <c r="A2082" s="16" t="s">
        <v>26321</v>
      </c>
      <c r="B2082" s="59" t="str">
        <f t="shared" si="32"/>
        <v>DRAGAGEM DE AREIA GROSSA COM DRAGA DE SUCÇÃO E RECALQUE - BOMBA DE 483 KW E CORTADOR DE 55 KW - DISTÂNCIA DE RECALQUE DE 2.100 A 2.300 M</v>
      </c>
      <c r="C2082" s="16" t="s">
        <v>140</v>
      </c>
      <c r="D2082" s="105">
        <v>10.039999999999999</v>
      </c>
      <c r="J2082" s="59" t="s">
        <v>26322</v>
      </c>
    </row>
    <row r="2083" spans="1:10" ht="54">
      <c r="A2083" s="16" t="s">
        <v>26323</v>
      </c>
      <c r="B2083" s="59" t="str">
        <f t="shared" si="32"/>
        <v>DRAGAGEM DE AREIA GROSSA COM DRAGA DE SUCÇÃO E RECALQUE - BOMBA DE 483 KW E CORTADOR DE 55 KW - DISTÂNCIA DE RECALQUE DE 2.300 A 2.500 M</v>
      </c>
      <c r="C2083" s="16" t="s">
        <v>140</v>
      </c>
      <c r="D2083" s="105">
        <v>12.69</v>
      </c>
      <c r="J2083" s="59" t="s">
        <v>26324</v>
      </c>
    </row>
    <row r="2084" spans="1:10" ht="54">
      <c r="A2084" s="16" t="s">
        <v>26325</v>
      </c>
      <c r="B2084" s="59" t="str">
        <f t="shared" si="32"/>
        <v>DRAGAGEM DE AREIA GROSSA COM DRAGA DE SUCÇÃO E RECALQUE - BOMBA DE 483 KW E CORTADOR DE 55 KW - DISTÂNCIA DE RECALQUE DE 2.500 A 2.700 M</v>
      </c>
      <c r="C2084" s="16" t="s">
        <v>140</v>
      </c>
      <c r="D2084" s="105">
        <v>15.75</v>
      </c>
      <c r="J2084" s="59" t="s">
        <v>26326</v>
      </c>
    </row>
    <row r="2085" spans="1:10" ht="54">
      <c r="A2085" s="16" t="s">
        <v>26327</v>
      </c>
      <c r="B2085" s="59" t="str">
        <f t="shared" si="32"/>
        <v>DRAGAGEM DE AREIA GROSSA COM DRAGA DE SUCÇÃO E RECALQUE - BOMBA DE 483 KW E CORTADOR DE 55 KW - DISTÂNCIA DE RECALQUE DE 2.700 A 2.900 M</v>
      </c>
      <c r="C2085" s="16" t="s">
        <v>140</v>
      </c>
      <c r="D2085" s="105">
        <v>19.64</v>
      </c>
      <c r="J2085" s="59" t="s">
        <v>26328</v>
      </c>
    </row>
    <row r="2086" spans="1:10" ht="54">
      <c r="A2086" s="16" t="s">
        <v>26329</v>
      </c>
      <c r="B2086" s="59" t="str">
        <f t="shared" si="32"/>
        <v>DRAGAGEM DE AREIA GROSSA COM DRAGA DE SUCÇÃO E RECALQUE - BOMBA DE 483 KW E CORTADOR DE 55 KW - DISTÂNCIA DE RECALQUE DE 2.900 A 3.100 M</v>
      </c>
      <c r="C2086" s="16" t="s">
        <v>140</v>
      </c>
      <c r="D2086" s="105">
        <v>23.73</v>
      </c>
      <c r="J2086" s="59" t="s">
        <v>26330</v>
      </c>
    </row>
    <row r="2087" spans="1:10" ht="54">
      <c r="A2087" s="16" t="s">
        <v>26331</v>
      </c>
      <c r="B2087" s="59" t="str">
        <f t="shared" si="32"/>
        <v>DRAGAGEM DE AREIA GROSSA COM DRAGA DE SUCÇÃO E RECALQUE - BOMBA DE 483 KW E CORTADOR DE 55 KW - DISTÂNCIA DE RECALQUE DE 3.100 A 3.300 M</v>
      </c>
      <c r="C2087" s="16" t="s">
        <v>140</v>
      </c>
      <c r="D2087" s="105">
        <v>29.43</v>
      </c>
      <c r="J2087" s="59" t="s">
        <v>26332</v>
      </c>
    </row>
    <row r="2088" spans="1:10" ht="54">
      <c r="A2088" s="16" t="s">
        <v>26333</v>
      </c>
      <c r="B2088" s="59" t="str">
        <f t="shared" si="32"/>
        <v>DRAGAGEM DE AREIA GROSSA COM DRAGA DE SUCÇÃO E RECALQUE - BOMBA DE 483 KW E CORTADOR DE 55 KW - DISTÂNCIA DE RECALQUE DE 3.300 A 3.500 M</v>
      </c>
      <c r="C2088" s="16" t="s">
        <v>140</v>
      </c>
      <c r="D2088" s="105">
        <v>35.06</v>
      </c>
      <c r="J2088" s="59" t="s">
        <v>26334</v>
      </c>
    </row>
    <row r="2089" spans="1:10" ht="54">
      <c r="A2089" s="16" t="s">
        <v>26335</v>
      </c>
      <c r="B2089" s="59" t="str">
        <f t="shared" si="32"/>
        <v>DRAGAGEM DE AREIA GROSSA COM DRAGA DE SUCÇÃO E RECALQUE - BOMBA DE 483 KW E CORTADOR DE 55 KW - DISTÂNCIA DE RECALQUE DE 3.500 A 3.700 M</v>
      </c>
      <c r="C2089" s="16" t="s">
        <v>140</v>
      </c>
      <c r="D2089" s="105">
        <v>43.51</v>
      </c>
      <c r="J2089" s="59" t="s">
        <v>26336</v>
      </c>
    </row>
    <row r="2090" spans="1:10" ht="54">
      <c r="A2090" s="16" t="s">
        <v>26337</v>
      </c>
      <c r="B2090" s="59" t="str">
        <f t="shared" si="32"/>
        <v>DRAGAGEM DE AREIA GROSSA COM DRAGA DE SUCÇÃO E RECALQUE - BOMBA DE 483 KW E CORTADOR DE 55 KW - DISTÂNCIA DE RECALQUE DE 500 A 700 M</v>
      </c>
      <c r="C2090" s="16" t="s">
        <v>140</v>
      </c>
      <c r="D2090" s="105">
        <v>4.6399999999999997</v>
      </c>
      <c r="J2090" s="59" t="s">
        <v>26338</v>
      </c>
    </row>
    <row r="2091" spans="1:10" ht="54">
      <c r="A2091" s="16" t="s">
        <v>26339</v>
      </c>
      <c r="B2091" s="59" t="str">
        <f t="shared" si="32"/>
        <v>DRAGAGEM DE AREIA GROSSA COM DRAGA DE SUCÇÃO E RECALQUE - BOMBA DE 483 KW E CORTADOR DE 55 KW - DISTÂNCIA DE RECALQUE DE 700 A 900 M</v>
      </c>
      <c r="C2091" s="16" t="s">
        <v>140</v>
      </c>
      <c r="D2091" s="105">
        <v>4.95</v>
      </c>
      <c r="J2091" s="59" t="s">
        <v>26340</v>
      </c>
    </row>
    <row r="2092" spans="1:10" ht="54">
      <c r="A2092" s="16" t="s">
        <v>26341</v>
      </c>
      <c r="B2092" s="59" t="str">
        <f t="shared" si="32"/>
        <v>DRAGAGEM DE AREIA GROSSA COM DRAGA DE SUCÇÃO E RECALQUE - BOMBA DE 483 KW E CORTADOR DE 55 KW - DISTÂNCIA DE RECALQUE DE 900 A 1.100 M</v>
      </c>
      <c r="C2092" s="16" t="s">
        <v>140</v>
      </c>
      <c r="D2092" s="105">
        <v>5.27</v>
      </c>
      <c r="J2092" s="59" t="s">
        <v>26342</v>
      </c>
    </row>
    <row r="2093" spans="1:10" ht="54">
      <c r="A2093" s="16" t="s">
        <v>26343</v>
      </c>
      <c r="B2093" s="59" t="str">
        <f t="shared" si="32"/>
        <v>DRAGAGEM DE AREIA GROSSA COM DRAGA DE SUCÇÃO E RECALQUE - BOMBA DE 483 KW E CORTADOR DE 55 KW - DISTÂNCIA DE RECALQUE DE ATÉ 500 M</v>
      </c>
      <c r="C2093" s="16" t="s">
        <v>140</v>
      </c>
      <c r="D2093" s="105">
        <v>4.21</v>
      </c>
      <c r="J2093" s="59" t="s">
        <v>26344</v>
      </c>
    </row>
    <row r="2094" spans="1:10" ht="54">
      <c r="A2094" s="16" t="s">
        <v>26345</v>
      </c>
      <c r="B2094" s="59" t="str">
        <f t="shared" si="32"/>
        <v>DRAGAGEM DE AREIA GROSSA COM DRAGA DE SUCÇÃO E RECALQUE - BOMBA DE 746 KW E CORTADOR DE 110 KW - DISTÂNCIA DE RECALQUE DE 1.100 A 1.300 M</v>
      </c>
      <c r="C2094" s="16" t="s">
        <v>140</v>
      </c>
      <c r="D2094" s="105">
        <v>6.24</v>
      </c>
      <c r="J2094" s="59" t="s">
        <v>26346</v>
      </c>
    </row>
    <row r="2095" spans="1:10" ht="54">
      <c r="A2095" s="16" t="s">
        <v>26347</v>
      </c>
      <c r="B2095" s="59" t="str">
        <f t="shared" si="32"/>
        <v>DRAGAGEM DE AREIA GROSSA COM DRAGA DE SUCÇÃO E RECALQUE - BOMBA DE 746 KW E CORTADOR DE 110 KW - DISTÂNCIA DE RECALQUE DE 1.300 A 1.500 M</v>
      </c>
      <c r="C2095" s="16" t="s">
        <v>140</v>
      </c>
      <c r="D2095" s="105">
        <v>6.77</v>
      </c>
      <c r="J2095" s="59" t="s">
        <v>26348</v>
      </c>
    </row>
    <row r="2096" spans="1:10" ht="54">
      <c r="A2096" s="16" t="s">
        <v>26349</v>
      </c>
      <c r="B2096" s="59" t="str">
        <f t="shared" si="32"/>
        <v>DRAGAGEM DE AREIA GROSSA COM DRAGA DE SUCÇÃO E RECALQUE - BOMBA DE 746 KW E CORTADOR DE 110 KW - DISTÂNCIA DE RECALQUE DE 1.500 A 1.700 M</v>
      </c>
      <c r="C2096" s="16" t="s">
        <v>140</v>
      </c>
      <c r="D2096" s="105">
        <v>7.34</v>
      </c>
      <c r="J2096" s="59" t="s">
        <v>26350</v>
      </c>
    </row>
    <row r="2097" spans="1:10" ht="54">
      <c r="A2097" s="16" t="s">
        <v>26351</v>
      </c>
      <c r="B2097" s="59" t="str">
        <f t="shared" si="32"/>
        <v>DRAGAGEM DE AREIA GROSSA COM DRAGA DE SUCÇÃO E RECALQUE - BOMBA DE 746 KW E CORTADOR DE 110 KW - DISTÂNCIA DE RECALQUE DE 1.700 A 1.900 M</v>
      </c>
      <c r="C2097" s="16" t="s">
        <v>140</v>
      </c>
      <c r="D2097" s="105">
        <v>7.93</v>
      </c>
      <c r="J2097" s="59" t="s">
        <v>26352</v>
      </c>
    </row>
    <row r="2098" spans="1:10" ht="54">
      <c r="A2098" s="16" t="s">
        <v>26353</v>
      </c>
      <c r="B2098" s="59" t="str">
        <f t="shared" si="32"/>
        <v>DRAGAGEM DE AREIA GROSSA COM DRAGA DE SUCÇÃO E RECALQUE - BOMBA DE 746 KW E CORTADOR DE 110 KW - DISTÂNCIA DE RECALQUE DE 1.900 A 2.100 M</v>
      </c>
      <c r="C2098" s="16" t="s">
        <v>140</v>
      </c>
      <c r="D2098" s="105">
        <v>8.74</v>
      </c>
      <c r="J2098" s="59" t="s">
        <v>26354</v>
      </c>
    </row>
    <row r="2099" spans="1:10" ht="54">
      <c r="A2099" s="16" t="s">
        <v>26355</v>
      </c>
      <c r="B2099" s="59" t="str">
        <f t="shared" si="32"/>
        <v>DRAGAGEM DE AREIA GROSSA COM DRAGA DE SUCÇÃO E RECALQUE - BOMBA DE 746 KW E CORTADOR DE 110 KW - DISTÂNCIA DE RECALQUE DE 2.100 A 2.300 M</v>
      </c>
      <c r="C2099" s="16" t="s">
        <v>140</v>
      </c>
      <c r="D2099" s="105">
        <v>9.5</v>
      </c>
      <c r="J2099" s="59" t="s">
        <v>26356</v>
      </c>
    </row>
    <row r="2100" spans="1:10" ht="54">
      <c r="A2100" s="16" t="s">
        <v>26357</v>
      </c>
      <c r="B2100" s="59" t="str">
        <f t="shared" si="32"/>
        <v>DRAGAGEM DE AREIA GROSSA COM DRAGA DE SUCÇÃO E RECALQUE - BOMBA DE 746 KW E CORTADOR DE 110 KW - DISTÂNCIA DE RECALQUE DE 2.300 A 2.500 M</v>
      </c>
      <c r="C2100" s="16" t="s">
        <v>140</v>
      </c>
      <c r="D2100" s="105">
        <v>10.47</v>
      </c>
      <c r="J2100" s="59" t="s">
        <v>26358</v>
      </c>
    </row>
    <row r="2101" spans="1:10" ht="54">
      <c r="A2101" s="16" t="s">
        <v>26359</v>
      </c>
      <c r="B2101" s="59" t="str">
        <f t="shared" si="32"/>
        <v>DRAGAGEM DE AREIA GROSSA COM DRAGA DE SUCÇÃO E RECALQUE - BOMBA DE 746 KW E CORTADOR DE 110 KW - DISTÂNCIA DE RECALQUE DE 2.500 A 2.700 M</v>
      </c>
      <c r="C2101" s="16" t="s">
        <v>140</v>
      </c>
      <c r="D2101" s="105">
        <v>11.65</v>
      </c>
      <c r="J2101" s="59" t="s">
        <v>26360</v>
      </c>
    </row>
    <row r="2102" spans="1:10" ht="54">
      <c r="A2102" s="16" t="s">
        <v>26361</v>
      </c>
      <c r="B2102" s="59" t="str">
        <f t="shared" si="32"/>
        <v>DRAGAGEM DE AREIA GROSSA COM DRAGA DE SUCÇÃO E RECALQUE - BOMBA DE 746 KW E CORTADOR DE 110 KW - DISTÂNCIA DE RECALQUE DE 2.700 A 2.900 M</v>
      </c>
      <c r="C2102" s="16" t="s">
        <v>140</v>
      </c>
      <c r="D2102" s="105">
        <v>14.14</v>
      </c>
      <c r="J2102" s="59" t="s">
        <v>26362</v>
      </c>
    </row>
    <row r="2103" spans="1:10" ht="54">
      <c r="A2103" s="16" t="s">
        <v>26363</v>
      </c>
      <c r="B2103" s="59" t="str">
        <f t="shared" si="32"/>
        <v>DRAGAGEM DE AREIA GROSSA COM DRAGA DE SUCÇÃO E RECALQUE - BOMBA DE 746 KW E CORTADOR DE 110 KW - DISTÂNCIA DE RECALQUE DE 2.900 A 3.100 M</v>
      </c>
      <c r="C2103" s="16" t="s">
        <v>140</v>
      </c>
      <c r="D2103" s="105">
        <v>16.62</v>
      </c>
      <c r="J2103" s="59" t="s">
        <v>26364</v>
      </c>
    </row>
    <row r="2104" spans="1:10" ht="54">
      <c r="A2104" s="16" t="s">
        <v>26365</v>
      </c>
      <c r="B2104" s="59" t="str">
        <f t="shared" si="32"/>
        <v>DRAGAGEM DE AREIA GROSSA COM DRAGA DE SUCÇÃO E RECALQUE - BOMBA DE 746 KW E CORTADOR DE 110 KW - DISTÂNCIA DE RECALQUE DE 3.100 A 3.300 M</v>
      </c>
      <c r="C2104" s="16" t="s">
        <v>140</v>
      </c>
      <c r="D2104" s="105">
        <v>19.62</v>
      </c>
      <c r="J2104" s="59" t="s">
        <v>26366</v>
      </c>
    </row>
    <row r="2105" spans="1:10" ht="54">
      <c r="A2105" s="16" t="s">
        <v>26367</v>
      </c>
      <c r="B2105" s="59" t="str">
        <f t="shared" si="32"/>
        <v>DRAGAGEM DE AREIA GROSSA COM DRAGA DE SUCÇÃO E RECALQUE - BOMBA DE 746 KW E CORTADOR DE 110 KW - DISTÂNCIA DE RECALQUE DE 3.300 A 3.500 M</v>
      </c>
      <c r="C2105" s="16" t="s">
        <v>140</v>
      </c>
      <c r="D2105" s="105">
        <v>22.9</v>
      </c>
      <c r="J2105" s="59" t="s">
        <v>26368</v>
      </c>
    </row>
    <row r="2106" spans="1:10" ht="54">
      <c r="A2106" s="16" t="s">
        <v>26369</v>
      </c>
      <c r="B2106" s="59" t="str">
        <f t="shared" si="32"/>
        <v>DRAGAGEM DE AREIA GROSSA COM DRAGA DE SUCÇÃO E RECALQUE - BOMBA DE 746 KW E CORTADOR DE 110 KW - DISTÂNCIA DE RECALQUE DE 3.500 A 3.700 M</v>
      </c>
      <c r="C2106" s="16" t="s">
        <v>140</v>
      </c>
      <c r="D2106" s="105">
        <v>27.03</v>
      </c>
      <c r="J2106" s="59" t="s">
        <v>26370</v>
      </c>
    </row>
    <row r="2107" spans="1:10" ht="54">
      <c r="A2107" s="16" t="s">
        <v>26371</v>
      </c>
      <c r="B2107" s="59" t="str">
        <f t="shared" si="32"/>
        <v>DRAGAGEM DE AREIA GROSSA COM DRAGA DE SUCÇÃO E RECALQUE - BOMBA DE 746 KW E CORTADOR DE 110 KW - DISTÂNCIA DE RECALQUE DE 3.700 A 3.900 M</v>
      </c>
      <c r="C2107" s="16" t="s">
        <v>140</v>
      </c>
      <c r="D2107" s="105">
        <v>31.54</v>
      </c>
      <c r="J2107" s="59" t="s">
        <v>26372</v>
      </c>
    </row>
    <row r="2108" spans="1:10" ht="54">
      <c r="A2108" s="16" t="s">
        <v>26373</v>
      </c>
      <c r="B2108" s="59" t="str">
        <f t="shared" si="32"/>
        <v>DRAGAGEM DE AREIA GROSSA COM DRAGA DE SUCÇÃO E RECALQUE - BOMBA DE 746 KW E CORTADOR DE 110 KW - DISTÂNCIA DE RECALQUE DE 3.900 A 4.100 M</v>
      </c>
      <c r="C2108" s="16" t="s">
        <v>140</v>
      </c>
      <c r="D2108" s="105">
        <v>35.58</v>
      </c>
      <c r="J2108" s="59" t="s">
        <v>26374</v>
      </c>
    </row>
    <row r="2109" spans="1:10" ht="54">
      <c r="A2109" s="16" t="s">
        <v>26375</v>
      </c>
      <c r="B2109" s="59" t="str">
        <f t="shared" si="32"/>
        <v>DRAGAGEM DE AREIA GROSSA COM DRAGA DE SUCÇÃO E RECALQUE - BOMBA DE 746 KW E CORTADOR DE 110 KW - DISTÂNCIA DE RECALQUE DE 4.100 A 4.300 M</v>
      </c>
      <c r="C2109" s="16" t="s">
        <v>140</v>
      </c>
      <c r="D2109" s="105">
        <v>40.909999999999997</v>
      </c>
      <c r="J2109" s="59" t="s">
        <v>26376</v>
      </c>
    </row>
    <row r="2110" spans="1:10" ht="54">
      <c r="A2110" s="16" t="s">
        <v>26377</v>
      </c>
      <c r="B2110" s="59" t="str">
        <f t="shared" si="32"/>
        <v>DRAGAGEM DE AREIA GROSSA COM DRAGA DE SUCÇÃO E RECALQUE - BOMBA DE 746 KW E CORTADOR DE 110 KW - DISTÂNCIA DE RECALQUE DE 4.300 A 4.500 M</v>
      </c>
      <c r="C2110" s="16" t="s">
        <v>140</v>
      </c>
      <c r="D2110" s="105">
        <v>42.98</v>
      </c>
      <c r="J2110" s="59" t="s">
        <v>26378</v>
      </c>
    </row>
    <row r="2111" spans="1:10" ht="54">
      <c r="A2111" s="16" t="s">
        <v>26379</v>
      </c>
      <c r="B2111" s="59" t="str">
        <f t="shared" si="32"/>
        <v>DRAGAGEM DE AREIA GROSSA COM DRAGA DE SUCÇÃO E RECALQUE - BOMBA DE 746 KW E CORTADOR DE 110 KW - DISTÂNCIA DE RECALQUE DE 500 A 700 M</v>
      </c>
      <c r="C2111" s="16" t="s">
        <v>140</v>
      </c>
      <c r="D2111" s="105">
        <v>4.37</v>
      </c>
      <c r="J2111" s="59" t="s">
        <v>26380</v>
      </c>
    </row>
    <row r="2112" spans="1:10" ht="54">
      <c r="A2112" s="16" t="s">
        <v>26381</v>
      </c>
      <c r="B2112" s="59" t="str">
        <f t="shared" si="32"/>
        <v>DRAGAGEM DE AREIA GROSSA COM DRAGA DE SUCÇÃO E RECALQUE - BOMBA DE 746 KW E CORTADOR DE 110 KW - DISTÂNCIA DE RECALQUE DE 700 A 900 M</v>
      </c>
      <c r="C2112" s="16" t="s">
        <v>140</v>
      </c>
      <c r="D2112" s="105">
        <v>4.9400000000000004</v>
      </c>
      <c r="J2112" s="59" t="s">
        <v>26382</v>
      </c>
    </row>
    <row r="2113" spans="1:10" ht="54">
      <c r="A2113" s="16" t="s">
        <v>26383</v>
      </c>
      <c r="B2113" s="59" t="str">
        <f t="shared" si="32"/>
        <v>DRAGAGEM DE AREIA GROSSA COM DRAGA DE SUCÇÃO E RECALQUE - BOMBA DE 746 KW E CORTADOR DE 110 KW - DISTÂNCIA DE RECALQUE DE 900 A 1.100 M</v>
      </c>
      <c r="C2113" s="16" t="s">
        <v>140</v>
      </c>
      <c r="D2113" s="105">
        <v>5.51</v>
      </c>
      <c r="J2113" s="59" t="s">
        <v>26384</v>
      </c>
    </row>
    <row r="2114" spans="1:10" ht="54">
      <c r="A2114" s="16" t="s">
        <v>26385</v>
      </c>
      <c r="B2114" s="59" t="str">
        <f t="shared" si="32"/>
        <v>DRAGAGEM DE AREIA GROSSA COM DRAGA DE SUCÇÃO E RECALQUE - BOMBA DE 746 KW E CORTADOR DE 110 KW - DISTÂNCIA DE RECALQUE DE ATÉ 500 M</v>
      </c>
      <c r="C2114" s="16" t="s">
        <v>140</v>
      </c>
      <c r="D2114" s="105">
        <v>4.04</v>
      </c>
      <c r="J2114" s="59" t="s">
        <v>26386</v>
      </c>
    </row>
    <row r="2115" spans="1:10" ht="40.5">
      <c r="A2115" s="16" t="s">
        <v>26387</v>
      </c>
      <c r="B2115" s="59" t="str">
        <f t="shared" ref="B2115:B2178" si="33">UPPER(J2115)</f>
        <v>DRAGAGEM DE AREIA GROSSA COM DRAGA HOPPER - CAPACIDADE DA CISTERNA DE 1.000 M³ - DMT DE 1.500 A 1.800 M</v>
      </c>
      <c r="C2115" s="16" t="s">
        <v>140</v>
      </c>
      <c r="D2115" s="105">
        <v>10.45</v>
      </c>
      <c r="J2115" s="59" t="s">
        <v>26388</v>
      </c>
    </row>
    <row r="2116" spans="1:10" ht="40.5">
      <c r="A2116" s="16" t="s">
        <v>26389</v>
      </c>
      <c r="B2116" s="59" t="str">
        <f t="shared" si="33"/>
        <v>DRAGAGEM DE AREIA GROSSA COM DRAGA HOPPER - CAPACIDADE DA CISTERNA DE 1.000 M³ - DMT DE 1.800 A 2.100 M</v>
      </c>
      <c r="C2116" s="16" t="s">
        <v>140</v>
      </c>
      <c r="D2116" s="105">
        <v>10.64</v>
      </c>
      <c r="J2116" s="59" t="s">
        <v>26390</v>
      </c>
    </row>
    <row r="2117" spans="1:10" ht="40.5">
      <c r="A2117" s="16" t="s">
        <v>26391</v>
      </c>
      <c r="B2117" s="59" t="str">
        <f t="shared" si="33"/>
        <v>DRAGAGEM DE AREIA GROSSA COM DRAGA HOPPER - CAPACIDADE DA CISTERNA DE 1.000 M³ - DMT DE 2.100 A 2.400 M</v>
      </c>
      <c r="C2117" s="16" t="s">
        <v>140</v>
      </c>
      <c r="D2117" s="105">
        <v>10.84</v>
      </c>
      <c r="J2117" s="59" t="s">
        <v>26392</v>
      </c>
    </row>
    <row r="2118" spans="1:10" ht="40.5">
      <c r="A2118" s="16" t="s">
        <v>26393</v>
      </c>
      <c r="B2118" s="59" t="str">
        <f t="shared" si="33"/>
        <v>DRAGAGEM DE AREIA GROSSA COM DRAGA HOPPER - CAPACIDADE DA CISTERNA DE 1.000 M³ - DMT DE 2.400 A 2.700 M</v>
      </c>
      <c r="C2118" s="16" t="s">
        <v>140</v>
      </c>
      <c r="D2118" s="105">
        <v>11.05</v>
      </c>
      <c r="J2118" s="59" t="s">
        <v>26394</v>
      </c>
    </row>
    <row r="2119" spans="1:10" ht="40.5">
      <c r="A2119" s="16" t="s">
        <v>26395</v>
      </c>
      <c r="B2119" s="59" t="str">
        <f t="shared" si="33"/>
        <v>DRAGAGEM DE AREIA GROSSA COM DRAGA HOPPER - CAPACIDADE DA CISTERNA DE 1.000 M³ - DMT DE 2.700 A 3.000 M</v>
      </c>
      <c r="C2119" s="16" t="s">
        <v>140</v>
      </c>
      <c r="D2119" s="105">
        <v>11.27</v>
      </c>
      <c r="J2119" s="59" t="s">
        <v>26396</v>
      </c>
    </row>
    <row r="2120" spans="1:10" ht="40.5">
      <c r="A2120" s="16" t="s">
        <v>26397</v>
      </c>
      <c r="B2120" s="59" t="str">
        <f t="shared" si="33"/>
        <v>DRAGAGEM DE AREIA GROSSA COM DRAGA HOPPER - CAPACIDADE DA CISTERNA DE 1.000 M³ - DMT DE 3.000 M</v>
      </c>
      <c r="C2120" s="16" t="s">
        <v>140</v>
      </c>
      <c r="D2120" s="105">
        <v>11.39</v>
      </c>
      <c r="J2120" s="59" t="s">
        <v>26398</v>
      </c>
    </row>
    <row r="2121" spans="1:10" ht="40.5">
      <c r="A2121" s="16" t="s">
        <v>26399</v>
      </c>
      <c r="B2121" s="59" t="str">
        <f t="shared" si="33"/>
        <v>DRAGAGEM DE AREIA GROSSA COM DRAGA HOPPER - CAPACIDADE DA CISTERNA DE 10.000 M³ - DMT DE 1.500 A 1.800 M</v>
      </c>
      <c r="C2121" s="16" t="s">
        <v>140</v>
      </c>
      <c r="D2121" s="105">
        <v>8.39</v>
      </c>
      <c r="J2121" s="59" t="s">
        <v>26400</v>
      </c>
    </row>
    <row r="2122" spans="1:10" ht="40.5">
      <c r="A2122" s="16" t="s">
        <v>26401</v>
      </c>
      <c r="B2122" s="59" t="str">
        <f t="shared" si="33"/>
        <v>DRAGAGEM DE AREIA GROSSA COM DRAGA HOPPER - CAPACIDADE DA CISTERNA DE 10.000 M³ - DMT DE 1.800 A 2.100 M</v>
      </c>
      <c r="C2122" s="16" t="s">
        <v>140</v>
      </c>
      <c r="D2122" s="105">
        <v>8.4600000000000009</v>
      </c>
      <c r="J2122" s="59" t="s">
        <v>26402</v>
      </c>
    </row>
    <row r="2123" spans="1:10" ht="40.5">
      <c r="A2123" s="16" t="s">
        <v>26403</v>
      </c>
      <c r="B2123" s="59" t="str">
        <f t="shared" si="33"/>
        <v>DRAGAGEM DE AREIA GROSSA COM DRAGA HOPPER - CAPACIDADE DA CISTERNA DE 10.000 M³ - DMT DE 2.100 A 2.400 M</v>
      </c>
      <c r="C2123" s="16" t="s">
        <v>140</v>
      </c>
      <c r="D2123" s="105">
        <v>8.5299999999999994</v>
      </c>
      <c r="J2123" s="59" t="s">
        <v>26404</v>
      </c>
    </row>
    <row r="2124" spans="1:10" ht="40.5">
      <c r="A2124" s="16" t="s">
        <v>26405</v>
      </c>
      <c r="B2124" s="59" t="str">
        <f t="shared" si="33"/>
        <v>DRAGAGEM DE AREIA GROSSA COM DRAGA HOPPER - CAPACIDADE DA CISTERNA DE 10.000 M³ - DMT DE 2.400 A 2.700 M</v>
      </c>
      <c r="C2124" s="16" t="s">
        <v>140</v>
      </c>
      <c r="D2124" s="105">
        <v>8.6</v>
      </c>
      <c r="J2124" s="59" t="s">
        <v>26406</v>
      </c>
    </row>
    <row r="2125" spans="1:10" ht="40.5">
      <c r="A2125" s="16" t="s">
        <v>26407</v>
      </c>
      <c r="B2125" s="59" t="str">
        <f t="shared" si="33"/>
        <v>DRAGAGEM DE AREIA GROSSA COM DRAGA HOPPER - CAPACIDADE DA CISTERNA DE 10.000 M³ - DMT DE 2.700 A 3.000 M</v>
      </c>
      <c r="C2125" s="16" t="s">
        <v>140</v>
      </c>
      <c r="D2125" s="105">
        <v>8.68</v>
      </c>
      <c r="J2125" s="59" t="s">
        <v>26408</v>
      </c>
    </row>
    <row r="2126" spans="1:10" ht="40.5">
      <c r="A2126" s="16" t="s">
        <v>26409</v>
      </c>
      <c r="B2126" s="59" t="str">
        <f t="shared" si="33"/>
        <v>DRAGAGEM DE AREIA GROSSA COM DRAGA HOPPER - CAPACIDADE DA CISTERNA DE 10.000 M³ - DMT DE 3.000 M</v>
      </c>
      <c r="C2126" s="16" t="s">
        <v>140</v>
      </c>
      <c r="D2126" s="105">
        <v>8.73</v>
      </c>
      <c r="J2126" s="59" t="s">
        <v>26410</v>
      </c>
    </row>
    <row r="2127" spans="1:10" ht="40.5">
      <c r="A2127" s="16" t="s">
        <v>26411</v>
      </c>
      <c r="B2127" s="59" t="str">
        <f t="shared" si="33"/>
        <v>DRAGAGEM DE AREIA GROSSA COM DRAGA HOPPER - CAPACIDADE DA CISTERNA DE 15.000 M³ - DMT DE 1.500 A 1.800 M</v>
      </c>
      <c r="C2127" s="16" t="s">
        <v>140</v>
      </c>
      <c r="D2127" s="105">
        <v>11.24</v>
      </c>
      <c r="J2127" s="59" t="s">
        <v>26412</v>
      </c>
    </row>
    <row r="2128" spans="1:10" ht="40.5">
      <c r="A2128" s="16" t="s">
        <v>26413</v>
      </c>
      <c r="B2128" s="59" t="str">
        <f t="shared" si="33"/>
        <v>DRAGAGEM DE AREIA GROSSA COM DRAGA HOPPER - CAPACIDADE DA CISTERNA DE 15.000 M³ - DMT DE 1.800 A 2.100 M</v>
      </c>
      <c r="C2128" s="16" t="s">
        <v>140</v>
      </c>
      <c r="D2128" s="105">
        <v>11.3</v>
      </c>
      <c r="J2128" s="59" t="s">
        <v>26414</v>
      </c>
    </row>
    <row r="2129" spans="1:10" ht="40.5">
      <c r="A2129" s="16" t="s">
        <v>26415</v>
      </c>
      <c r="B2129" s="59" t="str">
        <f t="shared" si="33"/>
        <v>DRAGAGEM DE AREIA GROSSA COM DRAGA HOPPER - CAPACIDADE DA CISTERNA DE 15.000 M³ - DMT DE 2.100 A 2.400 M</v>
      </c>
      <c r="C2129" s="16" t="s">
        <v>140</v>
      </c>
      <c r="D2129" s="105">
        <v>11.37</v>
      </c>
      <c r="J2129" s="59" t="s">
        <v>26416</v>
      </c>
    </row>
    <row r="2130" spans="1:10" ht="40.5">
      <c r="A2130" s="16" t="s">
        <v>26417</v>
      </c>
      <c r="B2130" s="59" t="str">
        <f t="shared" si="33"/>
        <v>DRAGAGEM DE AREIA GROSSA COM DRAGA HOPPER - CAPACIDADE DA CISTERNA DE 15.000 M³ - DMT DE 2.400 A 2.700 M</v>
      </c>
      <c r="C2130" s="16" t="s">
        <v>140</v>
      </c>
      <c r="D2130" s="105">
        <v>11.44</v>
      </c>
      <c r="J2130" s="59" t="s">
        <v>26418</v>
      </c>
    </row>
    <row r="2131" spans="1:10" ht="40.5">
      <c r="A2131" s="16" t="s">
        <v>26419</v>
      </c>
      <c r="B2131" s="59" t="str">
        <f t="shared" si="33"/>
        <v>DRAGAGEM DE AREIA GROSSA COM DRAGA HOPPER - CAPACIDADE DA CISTERNA DE 15.000 M³ - DMT DE 2.700 A 3.000 M</v>
      </c>
      <c r="C2131" s="16" t="s">
        <v>140</v>
      </c>
      <c r="D2131" s="105">
        <v>11.52</v>
      </c>
      <c r="J2131" s="59" t="s">
        <v>26420</v>
      </c>
    </row>
    <row r="2132" spans="1:10" ht="40.5">
      <c r="A2132" s="16" t="s">
        <v>26421</v>
      </c>
      <c r="B2132" s="59" t="str">
        <f t="shared" si="33"/>
        <v>DRAGAGEM DE AREIA GROSSA COM DRAGA HOPPER - CAPACIDADE DA CISTERNA DE 15.000 M³ - DMT DE 3.000 M</v>
      </c>
      <c r="C2132" s="16" t="s">
        <v>140</v>
      </c>
      <c r="D2132" s="105">
        <v>11.56</v>
      </c>
      <c r="J2132" s="59" t="s">
        <v>26422</v>
      </c>
    </row>
    <row r="2133" spans="1:10" ht="40.5">
      <c r="A2133" s="16" t="s">
        <v>26423</v>
      </c>
      <c r="B2133" s="59" t="str">
        <f t="shared" si="33"/>
        <v>DRAGAGEM DE AREIA GROSSA COM DRAGA HOPPER - CAPACIDADE DA CISTERNA DE 2.000 M³ - DMT DE 1.500 A 1.800 M</v>
      </c>
      <c r="C2133" s="16" t="s">
        <v>140</v>
      </c>
      <c r="D2133" s="105">
        <v>12.68</v>
      </c>
      <c r="J2133" s="59" t="s">
        <v>26424</v>
      </c>
    </row>
    <row r="2134" spans="1:10" ht="40.5">
      <c r="A2134" s="16" t="s">
        <v>26425</v>
      </c>
      <c r="B2134" s="59" t="str">
        <f t="shared" si="33"/>
        <v>DRAGAGEM DE AREIA GROSSA COM DRAGA HOPPER - CAPACIDADE DA CISTERNA DE 2.000 M³ - DMT DE 1.800 A 2.100 M</v>
      </c>
      <c r="C2134" s="16" t="s">
        <v>140</v>
      </c>
      <c r="D2134" s="105">
        <v>12.85</v>
      </c>
      <c r="J2134" s="59" t="s">
        <v>26426</v>
      </c>
    </row>
    <row r="2135" spans="1:10" ht="40.5">
      <c r="A2135" s="16" t="s">
        <v>26427</v>
      </c>
      <c r="B2135" s="59" t="str">
        <f t="shared" si="33"/>
        <v>DRAGAGEM DE AREIA GROSSA COM DRAGA HOPPER - CAPACIDADE DA CISTERNA DE 2.000 M³ - DMT DE 2.100 A 2.400 M</v>
      </c>
      <c r="C2135" s="16" t="s">
        <v>140</v>
      </c>
      <c r="D2135" s="105">
        <v>13.02</v>
      </c>
      <c r="J2135" s="59" t="s">
        <v>26428</v>
      </c>
    </row>
    <row r="2136" spans="1:10" ht="40.5">
      <c r="A2136" s="16" t="s">
        <v>26429</v>
      </c>
      <c r="B2136" s="59" t="str">
        <f t="shared" si="33"/>
        <v>DRAGAGEM DE AREIA GROSSA COM DRAGA HOPPER - CAPACIDADE DA CISTERNA DE 2.000 M³ - DMT DE 2.400 A 2.700 M</v>
      </c>
      <c r="C2136" s="16" t="s">
        <v>140</v>
      </c>
      <c r="D2136" s="105">
        <v>13.2</v>
      </c>
      <c r="J2136" s="59" t="s">
        <v>26430</v>
      </c>
    </row>
    <row r="2137" spans="1:10" ht="40.5">
      <c r="A2137" s="16" t="s">
        <v>26431</v>
      </c>
      <c r="B2137" s="59" t="str">
        <f t="shared" si="33"/>
        <v>DRAGAGEM DE AREIA GROSSA COM DRAGA HOPPER - CAPACIDADE DA CISTERNA DE 2.000 M³ - DMT DE 2.700 A 3.000 M</v>
      </c>
      <c r="C2137" s="16" t="s">
        <v>140</v>
      </c>
      <c r="D2137" s="105">
        <v>13.4</v>
      </c>
      <c r="J2137" s="59" t="s">
        <v>26432</v>
      </c>
    </row>
    <row r="2138" spans="1:10" ht="40.5">
      <c r="A2138" s="16" t="s">
        <v>26433</v>
      </c>
      <c r="B2138" s="59" t="str">
        <f t="shared" si="33"/>
        <v>DRAGAGEM DE AREIA GROSSA COM DRAGA HOPPER - CAPACIDADE DA CISTERNA DE 2.000 M³ - DMT DE 3.000 M</v>
      </c>
      <c r="C2138" s="16" t="s">
        <v>140</v>
      </c>
      <c r="D2138" s="105">
        <v>13.5</v>
      </c>
      <c r="J2138" s="59" t="s">
        <v>26434</v>
      </c>
    </row>
    <row r="2139" spans="1:10" ht="40.5">
      <c r="A2139" s="16" t="s">
        <v>26435</v>
      </c>
      <c r="B2139" s="59" t="str">
        <f t="shared" si="33"/>
        <v>DRAGAGEM DE AREIA GROSSA COM DRAGA HOPPER - CAPACIDADE DA CISTERNA DE 20.000 M³ - DMT DE 1.500 A 1.800 M</v>
      </c>
      <c r="C2139" s="16" t="s">
        <v>140</v>
      </c>
      <c r="D2139" s="105">
        <v>14.14</v>
      </c>
      <c r="J2139" s="59" t="s">
        <v>26436</v>
      </c>
    </row>
    <row r="2140" spans="1:10" ht="40.5">
      <c r="A2140" s="16" t="s">
        <v>26437</v>
      </c>
      <c r="B2140" s="59" t="str">
        <f t="shared" si="33"/>
        <v>DRAGAGEM DE AREIA GROSSA COM DRAGA HOPPER - CAPACIDADE DA CISTERNA DE 20.000 M³ - DMT DE 1.800 A 2.100 M</v>
      </c>
      <c r="C2140" s="16" t="s">
        <v>140</v>
      </c>
      <c r="D2140" s="105">
        <v>14.2</v>
      </c>
      <c r="J2140" s="59" t="s">
        <v>26438</v>
      </c>
    </row>
    <row r="2141" spans="1:10" ht="40.5">
      <c r="A2141" s="16" t="s">
        <v>26439</v>
      </c>
      <c r="B2141" s="59" t="str">
        <f t="shared" si="33"/>
        <v>DRAGAGEM DE AREIA GROSSA COM DRAGA HOPPER - CAPACIDADE DA CISTERNA DE 20.000 M³ - DMT DE 2.100 A 2.400 M</v>
      </c>
      <c r="C2141" s="16" t="s">
        <v>140</v>
      </c>
      <c r="D2141" s="105">
        <v>14.27</v>
      </c>
      <c r="J2141" s="59" t="s">
        <v>26440</v>
      </c>
    </row>
    <row r="2142" spans="1:10" ht="40.5">
      <c r="A2142" s="16" t="s">
        <v>26441</v>
      </c>
      <c r="B2142" s="59" t="str">
        <f t="shared" si="33"/>
        <v>DRAGAGEM DE AREIA GROSSA COM DRAGA HOPPER - CAPACIDADE DA CISTERNA DE 20.000 M³ - DMT DE 2.400 A 2.700 M</v>
      </c>
      <c r="C2142" s="16" t="s">
        <v>140</v>
      </c>
      <c r="D2142" s="105">
        <v>14.34</v>
      </c>
      <c r="J2142" s="59" t="s">
        <v>26442</v>
      </c>
    </row>
    <row r="2143" spans="1:10" ht="40.5">
      <c r="A2143" s="16" t="s">
        <v>26443</v>
      </c>
      <c r="B2143" s="59" t="str">
        <f t="shared" si="33"/>
        <v>DRAGAGEM DE AREIA GROSSA COM DRAGA HOPPER - CAPACIDADE DA CISTERNA DE 20.000 M³ - DMT DE 2.700 A 3.000 M</v>
      </c>
      <c r="C2143" s="16" t="s">
        <v>140</v>
      </c>
      <c r="D2143" s="105">
        <v>14.41</v>
      </c>
      <c r="J2143" s="59" t="s">
        <v>26444</v>
      </c>
    </row>
    <row r="2144" spans="1:10" ht="40.5">
      <c r="A2144" s="16" t="s">
        <v>26445</v>
      </c>
      <c r="B2144" s="59" t="str">
        <f t="shared" si="33"/>
        <v>DRAGAGEM DE AREIA GROSSA COM DRAGA HOPPER - CAPACIDADE DA CISTERNA DE 20.000 M³ - DMT DE 3.000 M</v>
      </c>
      <c r="C2144" s="16" t="s">
        <v>140</v>
      </c>
      <c r="D2144" s="105">
        <v>14.45</v>
      </c>
      <c r="J2144" s="59" t="s">
        <v>26446</v>
      </c>
    </row>
    <row r="2145" spans="1:10" ht="40.5">
      <c r="A2145" s="16" t="s">
        <v>26447</v>
      </c>
      <c r="B2145" s="59" t="str">
        <f t="shared" si="33"/>
        <v>DRAGAGEM DE AREIA GROSSA COM DRAGA HOPPER - CAPACIDADE DA CISTERNA DE 3.000 M³ - DMT DE 1.500 A 1.800 M</v>
      </c>
      <c r="C2145" s="16" t="s">
        <v>140</v>
      </c>
      <c r="D2145" s="105">
        <v>11.87</v>
      </c>
      <c r="J2145" s="59" t="s">
        <v>26448</v>
      </c>
    </row>
    <row r="2146" spans="1:10" ht="40.5">
      <c r="A2146" s="16" t="s">
        <v>26449</v>
      </c>
      <c r="B2146" s="59" t="str">
        <f t="shared" si="33"/>
        <v>DRAGAGEM DE AREIA GROSSA COM DRAGA HOPPER - CAPACIDADE DA CISTERNA DE 3.000 M³ - DMT DE 1.800 A 2.100 M</v>
      </c>
      <c r="C2146" s="16" t="s">
        <v>140</v>
      </c>
      <c r="D2146" s="105">
        <v>12.01</v>
      </c>
      <c r="J2146" s="59" t="s">
        <v>26450</v>
      </c>
    </row>
    <row r="2147" spans="1:10" ht="40.5">
      <c r="A2147" s="16" t="s">
        <v>26451</v>
      </c>
      <c r="B2147" s="59" t="str">
        <f t="shared" si="33"/>
        <v>DRAGAGEM DE AREIA GROSSA COM DRAGA HOPPER - CAPACIDADE DA CISTERNA DE 3.000 M³ - DMT DE 2.100 A 2.400 M</v>
      </c>
      <c r="C2147" s="16" t="s">
        <v>140</v>
      </c>
      <c r="D2147" s="105">
        <v>12.15</v>
      </c>
      <c r="J2147" s="59" t="s">
        <v>26452</v>
      </c>
    </row>
    <row r="2148" spans="1:10" ht="40.5">
      <c r="A2148" s="16" t="s">
        <v>26453</v>
      </c>
      <c r="B2148" s="59" t="str">
        <f t="shared" si="33"/>
        <v>DRAGAGEM DE AREIA GROSSA COM DRAGA HOPPER - CAPACIDADE DA CISTERNA DE 3.000 M³ - DMT DE 2.400 A 2.700 M</v>
      </c>
      <c r="C2148" s="16" t="s">
        <v>140</v>
      </c>
      <c r="D2148" s="105">
        <v>12.3</v>
      </c>
      <c r="J2148" s="59" t="s">
        <v>26454</v>
      </c>
    </row>
    <row r="2149" spans="1:10" ht="40.5">
      <c r="A2149" s="16" t="s">
        <v>26455</v>
      </c>
      <c r="B2149" s="59" t="str">
        <f t="shared" si="33"/>
        <v>DRAGAGEM DE AREIA GROSSA COM DRAGA HOPPER - CAPACIDADE DA CISTERNA DE 3.000 M³ - DMT DE 2.700 A 3.000 M</v>
      </c>
      <c r="C2149" s="16" t="s">
        <v>140</v>
      </c>
      <c r="D2149" s="105">
        <v>12.46</v>
      </c>
      <c r="J2149" s="59" t="s">
        <v>26456</v>
      </c>
    </row>
    <row r="2150" spans="1:10" ht="40.5">
      <c r="A2150" s="16" t="s">
        <v>26457</v>
      </c>
      <c r="B2150" s="59" t="str">
        <f t="shared" si="33"/>
        <v>DRAGAGEM DE AREIA GROSSA COM DRAGA HOPPER - CAPACIDADE DA CISTERNA DE 3.000 M³ - DMT DE 3.000 M</v>
      </c>
      <c r="C2150" s="16" t="s">
        <v>140</v>
      </c>
      <c r="D2150" s="105">
        <v>12.54</v>
      </c>
      <c r="J2150" s="59" t="s">
        <v>26458</v>
      </c>
    </row>
    <row r="2151" spans="1:10" ht="40.5">
      <c r="A2151" s="16" t="s">
        <v>26459</v>
      </c>
      <c r="B2151" s="59" t="str">
        <f t="shared" si="33"/>
        <v>DRAGAGEM DE AREIA GROSSA COM DRAGA HOPPER - CAPACIDADE DA CISTERNA DE 4.000 M³ - DMT DE 1.500 A 1.800 M</v>
      </c>
      <c r="C2151" s="16" t="s">
        <v>140</v>
      </c>
      <c r="D2151" s="105">
        <v>10.36</v>
      </c>
      <c r="J2151" s="59" t="s">
        <v>26460</v>
      </c>
    </row>
    <row r="2152" spans="1:10" ht="40.5">
      <c r="A2152" s="16" t="s">
        <v>26461</v>
      </c>
      <c r="B2152" s="59" t="str">
        <f t="shared" si="33"/>
        <v>DRAGAGEM DE AREIA GROSSA COM DRAGA HOPPER - CAPACIDADE DA CISTERNA DE 4.000 M³ - DMT DE 1.800 A 2.100 M</v>
      </c>
      <c r="C2152" s="16" t="s">
        <v>140</v>
      </c>
      <c r="D2152" s="105">
        <v>10.47</v>
      </c>
      <c r="J2152" s="59" t="s">
        <v>26462</v>
      </c>
    </row>
    <row r="2153" spans="1:10" ht="40.5">
      <c r="A2153" s="16" t="s">
        <v>26463</v>
      </c>
      <c r="B2153" s="59" t="str">
        <f t="shared" si="33"/>
        <v>DRAGAGEM DE AREIA GROSSA COM DRAGA HOPPER - CAPACIDADE DA CISTERNA DE 4.000 M³ - DMT DE 2.100 A 2.400 M</v>
      </c>
      <c r="C2153" s="16" t="s">
        <v>140</v>
      </c>
      <c r="D2153" s="105">
        <v>10.59</v>
      </c>
      <c r="J2153" s="59" t="s">
        <v>26464</v>
      </c>
    </row>
    <row r="2154" spans="1:10" ht="40.5">
      <c r="A2154" s="16" t="s">
        <v>26465</v>
      </c>
      <c r="B2154" s="59" t="str">
        <f t="shared" si="33"/>
        <v>DRAGAGEM DE AREIA GROSSA COM DRAGA HOPPER - CAPACIDADE DA CISTERNA DE 4.000 M³ - DMT DE 2.400 A 2.700 M</v>
      </c>
      <c r="C2154" s="16" t="s">
        <v>140</v>
      </c>
      <c r="D2154" s="105">
        <v>10.71</v>
      </c>
      <c r="J2154" s="59" t="s">
        <v>26466</v>
      </c>
    </row>
    <row r="2155" spans="1:10" ht="40.5">
      <c r="A2155" s="16" t="s">
        <v>26467</v>
      </c>
      <c r="B2155" s="59" t="str">
        <f t="shared" si="33"/>
        <v>DRAGAGEM DE AREIA GROSSA COM DRAGA HOPPER - CAPACIDADE DA CISTERNA DE 4.000 M³ - DMT DE 2.700 A 3.000 M</v>
      </c>
      <c r="C2155" s="16" t="s">
        <v>140</v>
      </c>
      <c r="D2155" s="105">
        <v>10.84</v>
      </c>
      <c r="J2155" s="59" t="s">
        <v>26468</v>
      </c>
    </row>
    <row r="2156" spans="1:10" ht="40.5">
      <c r="A2156" s="16" t="s">
        <v>26469</v>
      </c>
      <c r="B2156" s="59" t="str">
        <f t="shared" si="33"/>
        <v>DRAGAGEM DE AREIA GROSSA COM DRAGA HOPPER - CAPACIDADE DA CISTERNA DE 4.000 M³ - DMT DE 3.000 M</v>
      </c>
      <c r="C2156" s="16" t="s">
        <v>140</v>
      </c>
      <c r="D2156" s="105">
        <v>10.91</v>
      </c>
      <c r="J2156" s="59" t="s">
        <v>26470</v>
      </c>
    </row>
    <row r="2157" spans="1:10" ht="40.5">
      <c r="A2157" s="16" t="s">
        <v>26471</v>
      </c>
      <c r="B2157" s="59" t="str">
        <f t="shared" si="33"/>
        <v>DRAGAGEM DE AREIA GROSSA COM DRAGA HOPPER - CAPACIDADE DA CISTERNA DE 5.000 M³ - DMT DE 1.500 A 1.800 M</v>
      </c>
      <c r="C2157" s="16" t="s">
        <v>140</v>
      </c>
      <c r="D2157" s="105">
        <v>9.75</v>
      </c>
      <c r="J2157" s="59" t="s">
        <v>26472</v>
      </c>
    </row>
    <row r="2158" spans="1:10" ht="40.5">
      <c r="A2158" s="16" t="s">
        <v>26473</v>
      </c>
      <c r="B2158" s="59" t="str">
        <f t="shared" si="33"/>
        <v>DRAGAGEM DE AREIA GROSSA COM DRAGA HOPPER - CAPACIDADE DA CISTERNA DE 5.000 M³ - DMT DE 1.800 A 2.100 M</v>
      </c>
      <c r="C2158" s="16" t="s">
        <v>140</v>
      </c>
      <c r="D2158" s="105">
        <v>9.85</v>
      </c>
      <c r="J2158" s="59" t="s">
        <v>26474</v>
      </c>
    </row>
    <row r="2159" spans="1:10" ht="40.5">
      <c r="A2159" s="16" t="s">
        <v>26475</v>
      </c>
      <c r="B2159" s="59" t="str">
        <f t="shared" si="33"/>
        <v>DRAGAGEM DE AREIA GROSSA COM DRAGA HOPPER - CAPACIDADE DA CISTERNA DE 5.000 M³ - DMT DE 2.100 A 2.400 M</v>
      </c>
      <c r="C2159" s="16" t="s">
        <v>140</v>
      </c>
      <c r="D2159" s="105">
        <v>9.9499999999999993</v>
      </c>
      <c r="J2159" s="59" t="s">
        <v>26476</v>
      </c>
    </row>
    <row r="2160" spans="1:10" ht="40.5">
      <c r="A2160" s="16" t="s">
        <v>26477</v>
      </c>
      <c r="B2160" s="59" t="str">
        <f t="shared" si="33"/>
        <v>DRAGAGEM DE AREIA GROSSA COM DRAGA HOPPER - CAPACIDADE DA CISTERNA DE 5.000 M³ - DMT DE 2.400 A 2.700 M</v>
      </c>
      <c r="C2160" s="16" t="s">
        <v>140</v>
      </c>
      <c r="D2160" s="105">
        <v>10.06</v>
      </c>
      <c r="J2160" s="59" t="s">
        <v>26478</v>
      </c>
    </row>
    <row r="2161" spans="1:10" ht="40.5">
      <c r="A2161" s="16" t="s">
        <v>26479</v>
      </c>
      <c r="B2161" s="59" t="str">
        <f t="shared" si="33"/>
        <v>DRAGAGEM DE AREIA GROSSA COM DRAGA HOPPER - CAPACIDADE DA CISTERNA DE 5.000 M³ - DMT DE 2.700 A 3.000 M</v>
      </c>
      <c r="C2161" s="16" t="s">
        <v>140</v>
      </c>
      <c r="D2161" s="105">
        <v>10.18</v>
      </c>
      <c r="J2161" s="59" t="s">
        <v>26480</v>
      </c>
    </row>
    <row r="2162" spans="1:10" ht="40.5">
      <c r="A2162" s="16" t="s">
        <v>26481</v>
      </c>
      <c r="B2162" s="59" t="str">
        <f t="shared" si="33"/>
        <v>DRAGAGEM DE AREIA GROSSA COM DRAGA HOPPER - CAPACIDADE DA CISTERNA DE 5.000 M³ - DMT DE 3.000 M</v>
      </c>
      <c r="C2162" s="16" t="s">
        <v>140</v>
      </c>
      <c r="D2162" s="105">
        <v>10.24</v>
      </c>
      <c r="J2162" s="59" t="s">
        <v>26482</v>
      </c>
    </row>
    <row r="2163" spans="1:10" ht="40.5">
      <c r="A2163" s="16" t="s">
        <v>26483</v>
      </c>
      <c r="B2163" s="59" t="str">
        <f t="shared" si="33"/>
        <v>DRAGAGEM DE AREIA GROSSA COM DRAGA HOPPER - CAPACIDADE DA CISTERNA DE 750 M³ - DMT DE 1.500 A 1.800 M</v>
      </c>
      <c r="C2163" s="16" t="s">
        <v>140</v>
      </c>
      <c r="D2163" s="105">
        <v>13.34</v>
      </c>
      <c r="J2163" s="59" t="s">
        <v>26484</v>
      </c>
    </row>
    <row r="2164" spans="1:10" ht="40.5">
      <c r="A2164" s="16" t="s">
        <v>26485</v>
      </c>
      <c r="B2164" s="59" t="str">
        <f t="shared" si="33"/>
        <v>DRAGAGEM DE AREIA GROSSA COM DRAGA HOPPER - CAPACIDADE DA CISTERNA DE 750 M³ - DMT DE 1.800 A 2.100 M</v>
      </c>
      <c r="C2164" s="16" t="s">
        <v>140</v>
      </c>
      <c r="D2164" s="105">
        <v>13.61</v>
      </c>
      <c r="J2164" s="59" t="s">
        <v>26486</v>
      </c>
    </row>
    <row r="2165" spans="1:10" ht="40.5">
      <c r="A2165" s="16" t="s">
        <v>26487</v>
      </c>
      <c r="B2165" s="59" t="str">
        <f t="shared" si="33"/>
        <v>DRAGAGEM DE AREIA GROSSA COM DRAGA HOPPER - CAPACIDADE DA CISTERNA DE 750 M³ - DMT DE 2.100 A 2.400 M</v>
      </c>
      <c r="C2165" s="16" t="s">
        <v>140</v>
      </c>
      <c r="D2165" s="105">
        <v>13.87</v>
      </c>
      <c r="J2165" s="59" t="s">
        <v>26488</v>
      </c>
    </row>
    <row r="2166" spans="1:10" ht="40.5">
      <c r="A2166" s="16" t="s">
        <v>26489</v>
      </c>
      <c r="B2166" s="59" t="str">
        <f t="shared" si="33"/>
        <v>DRAGAGEM DE AREIA GROSSA COM DRAGA HOPPER - CAPACIDADE DA CISTERNA DE 750 M³ - DMT DE 2.400 A 2.700 M</v>
      </c>
      <c r="C2166" s="16" t="s">
        <v>140</v>
      </c>
      <c r="D2166" s="105">
        <v>14.15</v>
      </c>
      <c r="J2166" s="59" t="s">
        <v>26490</v>
      </c>
    </row>
    <row r="2167" spans="1:10" ht="40.5">
      <c r="A2167" s="16" t="s">
        <v>26491</v>
      </c>
      <c r="B2167" s="59" t="str">
        <f t="shared" si="33"/>
        <v>DRAGAGEM DE AREIA GROSSA COM DRAGA HOPPER - CAPACIDADE DA CISTERNA DE 750 M³ - DMT DE 2.700 A 3.000 M</v>
      </c>
      <c r="C2167" s="16" t="s">
        <v>140</v>
      </c>
      <c r="D2167" s="105">
        <v>14.45</v>
      </c>
      <c r="J2167" s="59" t="s">
        <v>26492</v>
      </c>
    </row>
    <row r="2168" spans="1:10" ht="40.5">
      <c r="A2168" s="16" t="s">
        <v>26493</v>
      </c>
      <c r="B2168" s="59" t="str">
        <f t="shared" si="33"/>
        <v>DRAGAGEM DE AREIA GROSSA COM DRAGA HOPPER - CAPACIDADE DA CISTERNA DE 750 M³ - DMT DE 3.000 M</v>
      </c>
      <c r="C2168" s="16" t="s">
        <v>140</v>
      </c>
      <c r="D2168" s="105">
        <v>14.61</v>
      </c>
      <c r="J2168" s="59" t="s">
        <v>26494</v>
      </c>
    </row>
    <row r="2169" spans="1:10" ht="54">
      <c r="A2169" s="16" t="s">
        <v>26495</v>
      </c>
      <c r="B2169" s="59" t="str">
        <f t="shared" si="33"/>
        <v>DRAGAGEM DE AREIA MÉDIA COM DRAGA DE SUCÇÃO E RECALQUE - BOMBA DE 1.350 KW E CORTADOR DE 170 KW - DISTÂNCIA DE RECALQUE DE 1.100 A 1.300 M</v>
      </c>
      <c r="C2169" s="16" t="s">
        <v>140</v>
      </c>
      <c r="D2169" s="105">
        <v>5.38</v>
      </c>
      <c r="J2169" s="59" t="s">
        <v>26496</v>
      </c>
    </row>
    <row r="2170" spans="1:10" ht="54">
      <c r="A2170" s="16" t="s">
        <v>26497</v>
      </c>
      <c r="B2170" s="59" t="str">
        <f t="shared" si="33"/>
        <v>DRAGAGEM DE AREIA MÉDIA COM DRAGA DE SUCÇÃO E RECALQUE - BOMBA DE 1.350 KW E CORTADOR DE 170 KW - DISTÂNCIA DE RECALQUE DE 1.300 A 1.500 M</v>
      </c>
      <c r="C2170" s="16" t="s">
        <v>140</v>
      </c>
      <c r="D2170" s="105">
        <v>5.96</v>
      </c>
      <c r="J2170" s="59" t="s">
        <v>26498</v>
      </c>
    </row>
    <row r="2171" spans="1:10" ht="54">
      <c r="A2171" s="16" t="s">
        <v>26499</v>
      </c>
      <c r="B2171" s="59" t="str">
        <f t="shared" si="33"/>
        <v>DRAGAGEM DE AREIA MÉDIA COM DRAGA DE SUCÇÃO E RECALQUE - BOMBA DE 1.350 KW E CORTADOR DE 170 KW - DISTÂNCIA DE RECALQUE DE 1.500 A 1.700 M</v>
      </c>
      <c r="C2171" s="16" t="s">
        <v>140</v>
      </c>
      <c r="D2171" s="105">
        <v>6.28</v>
      </c>
      <c r="J2171" s="59" t="s">
        <v>26500</v>
      </c>
    </row>
    <row r="2172" spans="1:10" ht="54">
      <c r="A2172" s="16" t="s">
        <v>26501</v>
      </c>
      <c r="B2172" s="59" t="str">
        <f t="shared" si="33"/>
        <v>DRAGAGEM DE AREIA MÉDIA COM DRAGA DE SUCÇÃO E RECALQUE - BOMBA DE 1.350 KW E CORTADOR DE 170 KW - DISTÂNCIA DE RECALQUE DE 1.700 A 1.900 M</v>
      </c>
      <c r="C2172" s="16" t="s">
        <v>140</v>
      </c>
      <c r="D2172" s="105">
        <v>6.6</v>
      </c>
      <c r="J2172" s="59" t="s">
        <v>26502</v>
      </c>
    </row>
    <row r="2173" spans="1:10" ht="54">
      <c r="A2173" s="16" t="s">
        <v>26503</v>
      </c>
      <c r="B2173" s="59" t="str">
        <f t="shared" si="33"/>
        <v>DRAGAGEM DE AREIA MÉDIA COM DRAGA DE SUCÇÃO E RECALQUE - BOMBA DE 1.350 KW E CORTADOR DE 170 KW - DISTÂNCIA DE RECALQUE DE 1.900 A 2.100 M</v>
      </c>
      <c r="C2173" s="16" t="s">
        <v>140</v>
      </c>
      <c r="D2173" s="105">
        <v>7</v>
      </c>
      <c r="J2173" s="59" t="s">
        <v>26504</v>
      </c>
    </row>
    <row r="2174" spans="1:10" ht="54">
      <c r="A2174" s="16" t="s">
        <v>26505</v>
      </c>
      <c r="B2174" s="59" t="str">
        <f t="shared" si="33"/>
        <v>DRAGAGEM DE AREIA MÉDIA COM DRAGA DE SUCÇÃO E RECALQUE - BOMBA DE 1.350 KW E CORTADOR DE 170 KW - DISTÂNCIA DE RECALQUE DE 2.100 A 2.300 M</v>
      </c>
      <c r="C2174" s="16" t="s">
        <v>140</v>
      </c>
      <c r="D2174" s="105">
        <v>7.35</v>
      </c>
      <c r="J2174" s="59" t="s">
        <v>26506</v>
      </c>
    </row>
    <row r="2175" spans="1:10" ht="54">
      <c r="A2175" s="16" t="s">
        <v>26507</v>
      </c>
      <c r="B2175" s="59" t="str">
        <f t="shared" si="33"/>
        <v>DRAGAGEM DE AREIA MÉDIA COM DRAGA DE SUCÇÃO E RECALQUE - BOMBA DE 1.350 KW E CORTADOR DE 170 KW - DISTÂNCIA DE RECALQUE DE 2.300 A 2.500 M</v>
      </c>
      <c r="C2175" s="16" t="s">
        <v>140</v>
      </c>
      <c r="D2175" s="105">
        <v>7.95</v>
      </c>
      <c r="J2175" s="59" t="s">
        <v>26508</v>
      </c>
    </row>
    <row r="2176" spans="1:10" ht="54">
      <c r="A2176" s="16" t="s">
        <v>26509</v>
      </c>
      <c r="B2176" s="59" t="str">
        <f t="shared" si="33"/>
        <v>DRAGAGEM DE AREIA MÉDIA COM DRAGA DE SUCÇÃO E RECALQUE - BOMBA DE 1.350 KW E CORTADOR DE 170 KW - DISTÂNCIA DE RECALQUE DE 2.500 A 2.700 M</v>
      </c>
      <c r="C2176" s="16" t="s">
        <v>140</v>
      </c>
      <c r="D2176" s="105">
        <v>8.3699999999999992</v>
      </c>
      <c r="J2176" s="59" t="s">
        <v>26510</v>
      </c>
    </row>
    <row r="2177" spans="1:10" ht="54">
      <c r="A2177" s="16" t="s">
        <v>26511</v>
      </c>
      <c r="B2177" s="59" t="str">
        <f t="shared" si="33"/>
        <v>DRAGAGEM DE AREIA MÉDIA COM DRAGA DE SUCÇÃO E RECALQUE - BOMBA DE 1.350 KW E CORTADOR DE 170 KW - DISTÂNCIA DE RECALQUE DE 2.700 A 2.900 M</v>
      </c>
      <c r="C2177" s="16" t="s">
        <v>140</v>
      </c>
      <c r="D2177" s="105">
        <v>8.82</v>
      </c>
      <c r="J2177" s="59" t="s">
        <v>26512</v>
      </c>
    </row>
    <row r="2178" spans="1:10" ht="54">
      <c r="A2178" s="16" t="s">
        <v>26513</v>
      </c>
      <c r="B2178" s="59" t="str">
        <f t="shared" si="33"/>
        <v>DRAGAGEM DE AREIA MÉDIA COM DRAGA DE SUCÇÃO E RECALQUE - BOMBA DE 1.350 KW E CORTADOR DE 170 KW - DISTÂNCIA DE RECALQUE DE 2.900 A 3.100 M</v>
      </c>
      <c r="C2178" s="16" t="s">
        <v>140</v>
      </c>
      <c r="D2178" s="105">
        <v>9.2899999999999991</v>
      </c>
      <c r="J2178" s="59" t="s">
        <v>26514</v>
      </c>
    </row>
    <row r="2179" spans="1:10" ht="54">
      <c r="A2179" s="16" t="s">
        <v>26515</v>
      </c>
      <c r="B2179" s="59" t="str">
        <f t="shared" ref="B2179:B2242" si="34">UPPER(J2179)</f>
        <v>DRAGAGEM DE AREIA MÉDIA COM DRAGA DE SUCÇÃO E RECALQUE - BOMBA DE 1.350 KW E CORTADOR DE 170 KW - DISTÂNCIA DE RECALQUE DE 3.100 A 3.300 M</v>
      </c>
      <c r="C2179" s="16" t="s">
        <v>140</v>
      </c>
      <c r="D2179" s="105">
        <v>9.9700000000000006</v>
      </c>
      <c r="J2179" s="59" t="s">
        <v>26516</v>
      </c>
    </row>
    <row r="2180" spans="1:10" ht="54">
      <c r="A2180" s="16" t="s">
        <v>26517</v>
      </c>
      <c r="B2180" s="59" t="str">
        <f t="shared" si="34"/>
        <v>DRAGAGEM DE AREIA MÉDIA COM DRAGA DE SUCÇÃO E RECALQUE - BOMBA DE 1.350 KW E CORTADOR DE 170 KW - DISTÂNCIA DE RECALQUE DE 3.300 A 3.500 M</v>
      </c>
      <c r="C2180" s="16" t="s">
        <v>140</v>
      </c>
      <c r="D2180" s="105">
        <v>10.48</v>
      </c>
      <c r="J2180" s="59" t="s">
        <v>26518</v>
      </c>
    </row>
    <row r="2181" spans="1:10" ht="54">
      <c r="A2181" s="16" t="s">
        <v>26519</v>
      </c>
      <c r="B2181" s="59" t="str">
        <f t="shared" si="34"/>
        <v>DRAGAGEM DE AREIA MÉDIA COM DRAGA DE SUCÇÃO E RECALQUE - BOMBA DE 1.350 KW E CORTADOR DE 170 KW - DISTÂNCIA DE RECALQUE DE 3.500 A 3.700 M</v>
      </c>
      <c r="C2181" s="16" t="s">
        <v>140</v>
      </c>
      <c r="D2181" s="105">
        <v>10.49</v>
      </c>
      <c r="J2181" s="59" t="s">
        <v>26520</v>
      </c>
    </row>
    <row r="2182" spans="1:10" ht="54">
      <c r="A2182" s="16" t="s">
        <v>26521</v>
      </c>
      <c r="B2182" s="59" t="str">
        <f t="shared" si="34"/>
        <v>DRAGAGEM DE AREIA MÉDIA COM DRAGA DE SUCÇÃO E RECALQUE - BOMBA DE 1.350 KW E CORTADOR DE 170 KW - DISTÂNCIA DE RECALQUE DE 3.700 A 3.900 M</v>
      </c>
      <c r="C2182" s="16" t="s">
        <v>140</v>
      </c>
      <c r="D2182" s="105">
        <v>11.45</v>
      </c>
      <c r="J2182" s="59" t="s">
        <v>26522</v>
      </c>
    </row>
    <row r="2183" spans="1:10" ht="54">
      <c r="A2183" s="16" t="s">
        <v>26523</v>
      </c>
      <c r="B2183" s="59" t="str">
        <f t="shared" si="34"/>
        <v>DRAGAGEM DE AREIA MÉDIA COM DRAGA DE SUCÇÃO E RECALQUE - BOMBA DE 1.350 KW E CORTADOR DE 170 KW - DISTÂNCIA DE RECALQUE DE 3.900 A 4.100 M</v>
      </c>
      <c r="C2183" s="16" t="s">
        <v>140</v>
      </c>
      <c r="D2183" s="105">
        <v>11.99</v>
      </c>
      <c r="J2183" s="59" t="s">
        <v>26524</v>
      </c>
    </row>
    <row r="2184" spans="1:10" ht="54">
      <c r="A2184" s="16" t="s">
        <v>26525</v>
      </c>
      <c r="B2184" s="59" t="str">
        <f t="shared" si="34"/>
        <v>DRAGAGEM DE AREIA MÉDIA COM DRAGA DE SUCÇÃO E RECALQUE - BOMBA DE 1.350 KW E CORTADOR DE 170 KW - DISTÂNCIA DE RECALQUE DE 4.100 A 4.300 M</v>
      </c>
      <c r="C2184" s="16" t="s">
        <v>140</v>
      </c>
      <c r="D2184" s="105">
        <v>12.8</v>
      </c>
      <c r="J2184" s="59" t="s">
        <v>26526</v>
      </c>
    </row>
    <row r="2185" spans="1:10" ht="54">
      <c r="A2185" s="16" t="s">
        <v>26527</v>
      </c>
      <c r="B2185" s="59" t="str">
        <f t="shared" si="34"/>
        <v>DRAGAGEM DE AREIA MÉDIA COM DRAGA DE SUCÇÃO E RECALQUE - BOMBA DE 1.350 KW E CORTADOR DE 170 KW - DISTÂNCIA DE RECALQUE DE 4.300 A 4.500 M</v>
      </c>
      <c r="C2185" s="16" t="s">
        <v>140</v>
      </c>
      <c r="D2185" s="105">
        <v>13.39</v>
      </c>
      <c r="J2185" s="59" t="s">
        <v>26528</v>
      </c>
    </row>
    <row r="2186" spans="1:10" ht="54">
      <c r="A2186" s="16" t="s">
        <v>26529</v>
      </c>
      <c r="B2186" s="59" t="str">
        <f t="shared" si="34"/>
        <v>DRAGAGEM DE AREIA MÉDIA COM DRAGA DE SUCÇÃO E RECALQUE - BOMBA DE 1.350 KW E CORTADOR DE 170 KW - DISTÂNCIA DE RECALQUE DE 4.500 A 4.700 M</v>
      </c>
      <c r="C2186" s="16" t="s">
        <v>140</v>
      </c>
      <c r="D2186" s="105">
        <v>14.23</v>
      </c>
      <c r="J2186" s="59" t="s">
        <v>26530</v>
      </c>
    </row>
    <row r="2187" spans="1:10" ht="54">
      <c r="A2187" s="16" t="s">
        <v>26531</v>
      </c>
      <c r="B2187" s="59" t="str">
        <f t="shared" si="34"/>
        <v>DRAGAGEM DE AREIA MÉDIA COM DRAGA DE SUCÇÃO E RECALQUE - BOMBA DE 1.350 KW E CORTADOR DE 170 KW - DISTÂNCIA DE RECALQUE DE 4.700 A 4.900 M</v>
      </c>
      <c r="C2187" s="16" t="s">
        <v>140</v>
      </c>
      <c r="D2187" s="105">
        <v>15.62</v>
      </c>
      <c r="J2187" s="59" t="s">
        <v>26532</v>
      </c>
    </row>
    <row r="2188" spans="1:10" ht="54">
      <c r="A2188" s="16" t="s">
        <v>26533</v>
      </c>
      <c r="B2188" s="59" t="str">
        <f t="shared" si="34"/>
        <v>DRAGAGEM DE AREIA MÉDIA COM DRAGA DE SUCÇÃO E RECALQUE - BOMBA DE 1.350 KW E CORTADOR DE 170 KW - DISTÂNCIA DE RECALQUE DE 4.900 A 5.100 M</v>
      </c>
      <c r="C2188" s="16" t="s">
        <v>140</v>
      </c>
      <c r="D2188" s="105">
        <v>17.329999999999998</v>
      </c>
      <c r="J2188" s="59" t="s">
        <v>26534</v>
      </c>
    </row>
    <row r="2189" spans="1:10" ht="54">
      <c r="A2189" s="16" t="s">
        <v>26535</v>
      </c>
      <c r="B2189" s="59" t="str">
        <f t="shared" si="34"/>
        <v>DRAGAGEM DE AREIA MÉDIA COM DRAGA DE SUCÇÃO E RECALQUE - BOMBA DE 1.350 KW E CORTADOR DE 170 KW - DISTÂNCIA DE RECALQUE DE 5.100 A 5.300 M</v>
      </c>
      <c r="C2189" s="16" t="s">
        <v>140</v>
      </c>
      <c r="D2189" s="105">
        <v>19.059999999999999</v>
      </c>
      <c r="J2189" s="59" t="s">
        <v>26536</v>
      </c>
    </row>
    <row r="2190" spans="1:10" ht="54">
      <c r="A2190" s="16" t="s">
        <v>26537</v>
      </c>
      <c r="B2190" s="59" t="str">
        <f t="shared" si="34"/>
        <v>DRAGAGEM DE AREIA MÉDIA COM DRAGA DE SUCÇÃO E RECALQUE - BOMBA DE 1.350 KW E CORTADOR DE 170 KW - DISTÂNCIA DE RECALQUE DE 5.300 A 5.500 M</v>
      </c>
      <c r="C2190" s="16" t="s">
        <v>140</v>
      </c>
      <c r="D2190" s="105">
        <v>21.02</v>
      </c>
      <c r="J2190" s="59" t="s">
        <v>26538</v>
      </c>
    </row>
    <row r="2191" spans="1:10" ht="54">
      <c r="A2191" s="16" t="s">
        <v>26539</v>
      </c>
      <c r="B2191" s="59" t="str">
        <f t="shared" si="34"/>
        <v>DRAGAGEM DE AREIA MÉDIA COM DRAGA DE SUCÇÃO E RECALQUE - BOMBA DE 1.350 KW E CORTADOR DE 170 KW - DISTÂNCIA DE RECALQUE DE 5.500 A 5.700 M</v>
      </c>
      <c r="C2191" s="16" t="s">
        <v>140</v>
      </c>
      <c r="D2191" s="105">
        <v>22.81</v>
      </c>
      <c r="J2191" s="59" t="s">
        <v>26540</v>
      </c>
    </row>
    <row r="2192" spans="1:10" ht="54">
      <c r="A2192" s="16" t="s">
        <v>26541</v>
      </c>
      <c r="B2192" s="59" t="str">
        <f t="shared" si="34"/>
        <v>DRAGAGEM DE AREIA MÉDIA COM DRAGA DE SUCÇÃO E RECALQUE - BOMBA DE 1.350 KW E CORTADOR DE 170 KW - DISTÂNCIA DE RECALQUE DE 5.700 A 5.900 M</v>
      </c>
      <c r="C2192" s="16" t="s">
        <v>140</v>
      </c>
      <c r="D2192" s="105">
        <v>24.75</v>
      </c>
      <c r="J2192" s="59" t="s">
        <v>26542</v>
      </c>
    </row>
    <row r="2193" spans="1:10" ht="54">
      <c r="A2193" s="16" t="s">
        <v>26543</v>
      </c>
      <c r="B2193" s="59" t="str">
        <f t="shared" si="34"/>
        <v>DRAGAGEM DE AREIA MÉDIA COM DRAGA DE SUCÇÃO E RECALQUE - BOMBA DE 1.350 KW E CORTADOR DE 170 KW - DISTÂNCIA DE RECALQUE DE 5.900 A 6.100 M</v>
      </c>
      <c r="C2193" s="16" t="s">
        <v>140</v>
      </c>
      <c r="D2193" s="105">
        <v>27.27</v>
      </c>
      <c r="J2193" s="59" t="s">
        <v>26544</v>
      </c>
    </row>
    <row r="2194" spans="1:10" ht="54">
      <c r="A2194" s="16" t="s">
        <v>26545</v>
      </c>
      <c r="B2194" s="59" t="str">
        <f t="shared" si="34"/>
        <v>DRAGAGEM DE AREIA MÉDIA COM DRAGA DE SUCÇÃO E RECALQUE - BOMBA DE 1.350 KW E CORTADOR DE 170 KW - DISTÂNCIA DE RECALQUE DE 500 A 700 M</v>
      </c>
      <c r="C2194" s="16" t="s">
        <v>140</v>
      </c>
      <c r="D2194" s="105">
        <v>4.4000000000000004</v>
      </c>
      <c r="J2194" s="59" t="s">
        <v>26546</v>
      </c>
    </row>
    <row r="2195" spans="1:10" ht="54">
      <c r="A2195" s="16" t="s">
        <v>26547</v>
      </c>
      <c r="B2195" s="59" t="str">
        <f t="shared" si="34"/>
        <v>DRAGAGEM DE AREIA MÉDIA COM DRAGA DE SUCÇÃO E RECALQUE - BOMBA DE 1.350 KW E CORTADOR DE 170 KW - DISTÂNCIA DE RECALQUE DE 6.100 A 6.300 M</v>
      </c>
      <c r="C2195" s="16" t="s">
        <v>140</v>
      </c>
      <c r="D2195" s="105">
        <v>29.86</v>
      </c>
      <c r="J2195" s="59" t="s">
        <v>26548</v>
      </c>
    </row>
    <row r="2196" spans="1:10" ht="54">
      <c r="A2196" s="16" t="s">
        <v>26549</v>
      </c>
      <c r="B2196" s="59" t="str">
        <f t="shared" si="34"/>
        <v>DRAGAGEM DE AREIA MÉDIA COM DRAGA DE SUCÇÃO E RECALQUE - BOMBA DE 1.350 KW E CORTADOR DE 170 KW - DISTÂNCIA DE RECALQUE DE 6.300 A 6.500 M</v>
      </c>
      <c r="C2196" s="16" t="s">
        <v>140</v>
      </c>
      <c r="D2196" s="105">
        <v>32.6</v>
      </c>
      <c r="J2196" s="59" t="s">
        <v>26550</v>
      </c>
    </row>
    <row r="2197" spans="1:10" ht="54">
      <c r="A2197" s="16" t="s">
        <v>26551</v>
      </c>
      <c r="B2197" s="59" t="str">
        <f t="shared" si="34"/>
        <v>DRAGAGEM DE AREIA MÉDIA COM DRAGA DE SUCÇÃO E RECALQUE - BOMBA DE 1.350 KW E CORTADOR DE 170 KW - DISTÂNCIA DE RECALQUE DE 6.500 A 6.700 M</v>
      </c>
      <c r="C2197" s="16" t="s">
        <v>140</v>
      </c>
      <c r="D2197" s="105">
        <v>35.21</v>
      </c>
      <c r="J2197" s="59" t="s">
        <v>26552</v>
      </c>
    </row>
    <row r="2198" spans="1:10" ht="54">
      <c r="A2198" s="16" t="s">
        <v>26553</v>
      </c>
      <c r="B2198" s="59" t="str">
        <f t="shared" si="34"/>
        <v>DRAGAGEM DE AREIA MÉDIA COM DRAGA DE SUCÇÃO E RECALQUE - BOMBA DE 1.350 KW E CORTADOR DE 170 KW - DISTÂNCIA DE RECALQUE DE 6.700 A 6.900 M</v>
      </c>
      <c r="C2198" s="16" t="s">
        <v>140</v>
      </c>
      <c r="D2198" s="105">
        <v>38.4</v>
      </c>
      <c r="J2198" s="59" t="s">
        <v>26554</v>
      </c>
    </row>
    <row r="2199" spans="1:10" ht="54">
      <c r="A2199" s="16" t="s">
        <v>26555</v>
      </c>
      <c r="B2199" s="59" t="str">
        <f t="shared" si="34"/>
        <v>DRAGAGEM DE AREIA MÉDIA COM DRAGA DE SUCÇÃO E RECALQUE - BOMBA DE 1.350 KW E CORTADOR DE 170 KW - DISTÂNCIA DE RECALQUE DE 6.900 A 7.100 M</v>
      </c>
      <c r="C2199" s="16" t="s">
        <v>140</v>
      </c>
      <c r="D2199" s="105">
        <v>41.37</v>
      </c>
      <c r="J2199" s="59" t="s">
        <v>26556</v>
      </c>
    </row>
    <row r="2200" spans="1:10" ht="54">
      <c r="A2200" s="16" t="s">
        <v>26557</v>
      </c>
      <c r="B2200" s="59" t="str">
        <f t="shared" si="34"/>
        <v>DRAGAGEM DE AREIA MÉDIA COM DRAGA DE SUCÇÃO E RECALQUE - BOMBA DE 1.350 KW E CORTADOR DE 170 KW - DISTÂNCIA DE RECALQUE DE 7.100 A 7.300 M</v>
      </c>
      <c r="C2200" s="16" t="s">
        <v>140</v>
      </c>
      <c r="D2200" s="105">
        <v>44.88</v>
      </c>
      <c r="J2200" s="59" t="s">
        <v>26558</v>
      </c>
    </row>
    <row r="2201" spans="1:10" ht="54">
      <c r="A2201" s="16" t="s">
        <v>26559</v>
      </c>
      <c r="B2201" s="59" t="str">
        <f t="shared" si="34"/>
        <v>DRAGAGEM DE AREIA MÉDIA COM DRAGA DE SUCÇÃO E RECALQUE - BOMBA DE 1.350 KW E CORTADOR DE 170 KW - DISTÂNCIA DE RECALQUE DE 7.300 A 7.500 M</v>
      </c>
      <c r="C2201" s="16" t="s">
        <v>140</v>
      </c>
      <c r="D2201" s="105">
        <v>48.78</v>
      </c>
      <c r="J2201" s="59" t="s">
        <v>26560</v>
      </c>
    </row>
    <row r="2202" spans="1:10" ht="54">
      <c r="A2202" s="16" t="s">
        <v>26561</v>
      </c>
      <c r="B2202" s="59" t="str">
        <f t="shared" si="34"/>
        <v>DRAGAGEM DE AREIA MÉDIA COM DRAGA DE SUCÇÃO E RECALQUE - BOMBA DE 1.350 KW E CORTADOR DE 170 KW - DISTÂNCIA DE RECALQUE DE 7.500 A 7.700 M</v>
      </c>
      <c r="C2202" s="16" t="s">
        <v>140</v>
      </c>
      <c r="D2202" s="105">
        <v>53.03</v>
      </c>
      <c r="J2202" s="59" t="s">
        <v>26562</v>
      </c>
    </row>
    <row r="2203" spans="1:10" ht="54">
      <c r="A2203" s="16" t="s">
        <v>26563</v>
      </c>
      <c r="B2203" s="59" t="str">
        <f t="shared" si="34"/>
        <v>DRAGAGEM DE AREIA MÉDIA COM DRAGA DE SUCÇÃO E RECALQUE - BOMBA DE 1.350 KW E CORTADOR DE 170 KW - DISTÂNCIA DE RECALQUE DE 7.700 A 7.900 M</v>
      </c>
      <c r="C2203" s="16" t="s">
        <v>140</v>
      </c>
      <c r="D2203" s="105">
        <v>56.87</v>
      </c>
      <c r="J2203" s="59" t="s">
        <v>26564</v>
      </c>
    </row>
    <row r="2204" spans="1:10" ht="54">
      <c r="A2204" s="16" t="s">
        <v>26565</v>
      </c>
      <c r="B2204" s="59" t="str">
        <f t="shared" si="34"/>
        <v>DRAGAGEM DE AREIA MÉDIA COM DRAGA DE SUCÇÃO E RECALQUE - BOMBA DE 1.350 KW E CORTADOR DE 170 KW - DISTÂNCIA DE RECALQUE DE 700 A 900 M</v>
      </c>
      <c r="C2204" s="16" t="s">
        <v>140</v>
      </c>
      <c r="D2204" s="105">
        <v>4.71</v>
      </c>
      <c r="J2204" s="59" t="s">
        <v>26566</v>
      </c>
    </row>
    <row r="2205" spans="1:10" ht="54">
      <c r="A2205" s="16" t="s">
        <v>26567</v>
      </c>
      <c r="B2205" s="59" t="str">
        <f t="shared" si="34"/>
        <v>DRAGAGEM DE AREIA MÉDIA COM DRAGA DE SUCÇÃO E RECALQUE - BOMBA DE 1.350 KW E CORTADOR DE 170 KW - DISTÂNCIA DE RECALQUE DE 900 A 1.100 M</v>
      </c>
      <c r="C2205" s="16" t="s">
        <v>140</v>
      </c>
      <c r="D2205" s="105">
        <v>5.07</v>
      </c>
      <c r="J2205" s="59" t="s">
        <v>26568</v>
      </c>
    </row>
    <row r="2206" spans="1:10" ht="54">
      <c r="A2206" s="16" t="s">
        <v>26569</v>
      </c>
      <c r="B2206" s="59" t="str">
        <f t="shared" si="34"/>
        <v>DRAGAGEM DE AREIA MÉDIA COM DRAGA DE SUCÇÃO E RECALQUE - BOMBA DE 1.350 KW E CORTADOR DE 170 KW - DISTÂNCIA DE RECALQUE DE ATÉ 500 M</v>
      </c>
      <c r="C2206" s="16" t="s">
        <v>140</v>
      </c>
      <c r="D2206" s="105">
        <v>4.34</v>
      </c>
      <c r="J2206" s="59" t="s">
        <v>26570</v>
      </c>
    </row>
    <row r="2207" spans="1:10" ht="54">
      <c r="A2207" s="16" t="s">
        <v>26571</v>
      </c>
      <c r="B2207" s="59" t="str">
        <f t="shared" si="34"/>
        <v>DRAGAGEM DE AREIA MÉDIA COM DRAGA DE SUCÇÃO E RECALQUE - BOMBA DE 294 KW E CORTADOR DE 30 KW - DISTÂNCIA DE RECALQUE DE 1.100 A 1.300 M</v>
      </c>
      <c r="C2207" s="16" t="s">
        <v>140</v>
      </c>
      <c r="D2207" s="105">
        <v>7.52</v>
      </c>
      <c r="J2207" s="59" t="s">
        <v>26572</v>
      </c>
    </row>
    <row r="2208" spans="1:10" ht="54">
      <c r="A2208" s="16" t="s">
        <v>26573</v>
      </c>
      <c r="B2208" s="59" t="str">
        <f t="shared" si="34"/>
        <v>DRAGAGEM DE AREIA MÉDIA COM DRAGA DE SUCÇÃO E RECALQUE - BOMBA DE 294 KW E CORTADOR DE 30 KW - DISTÂNCIA DE RECALQUE DE 1.300 A 1.500 M</v>
      </c>
      <c r="C2208" s="16" t="s">
        <v>140</v>
      </c>
      <c r="D2208" s="105">
        <v>8.19</v>
      </c>
      <c r="J2208" s="59" t="s">
        <v>26574</v>
      </c>
    </row>
    <row r="2209" spans="1:10" ht="54">
      <c r="A2209" s="16" t="s">
        <v>26575</v>
      </c>
      <c r="B2209" s="59" t="str">
        <f t="shared" si="34"/>
        <v>DRAGAGEM DE AREIA MÉDIA COM DRAGA DE SUCÇÃO E RECALQUE - BOMBA DE 294 KW E CORTADOR DE 30 KW - DISTÂNCIA DE RECALQUE DE 1.500 A 1.700 M</v>
      </c>
      <c r="C2209" s="16" t="s">
        <v>140</v>
      </c>
      <c r="D2209" s="105">
        <v>8.73</v>
      </c>
      <c r="J2209" s="59" t="s">
        <v>26576</v>
      </c>
    </row>
    <row r="2210" spans="1:10" ht="54">
      <c r="A2210" s="16" t="s">
        <v>26577</v>
      </c>
      <c r="B2210" s="59" t="str">
        <f t="shared" si="34"/>
        <v>DRAGAGEM DE AREIA MÉDIA COM DRAGA DE SUCÇÃO E RECALQUE - BOMBA DE 294 KW E CORTADOR DE 30 KW - DISTÂNCIA DE RECALQUE DE 1.700 A 1.900 M</v>
      </c>
      <c r="C2210" s="16" t="s">
        <v>140</v>
      </c>
      <c r="D2210" s="105">
        <v>9.2200000000000006</v>
      </c>
      <c r="J2210" s="59" t="s">
        <v>26578</v>
      </c>
    </row>
    <row r="2211" spans="1:10" ht="54">
      <c r="A2211" s="16" t="s">
        <v>26579</v>
      </c>
      <c r="B2211" s="59" t="str">
        <f t="shared" si="34"/>
        <v>DRAGAGEM DE AREIA MÉDIA COM DRAGA DE SUCÇÃO E RECALQUE - BOMBA DE 294 KW E CORTADOR DE 30 KW - DISTÂNCIA DE RECALQUE DE 1.900 A 2.100 M</v>
      </c>
      <c r="C2211" s="16" t="s">
        <v>140</v>
      </c>
      <c r="D2211" s="105">
        <v>9.6999999999999993</v>
      </c>
      <c r="J2211" s="59" t="s">
        <v>26580</v>
      </c>
    </row>
    <row r="2212" spans="1:10" ht="54">
      <c r="A2212" s="16" t="s">
        <v>26581</v>
      </c>
      <c r="B2212" s="59" t="str">
        <f t="shared" si="34"/>
        <v>DRAGAGEM DE AREIA MÉDIA COM DRAGA DE SUCÇÃO E RECALQUE - BOMBA DE 294 KW E CORTADOR DE 30 KW - DISTÂNCIA DE RECALQUE DE 2.100 A 2.300 M</v>
      </c>
      <c r="C2212" s="16" t="s">
        <v>140</v>
      </c>
      <c r="D2212" s="105">
        <v>10.15</v>
      </c>
      <c r="J2212" s="59" t="s">
        <v>26582</v>
      </c>
    </row>
    <row r="2213" spans="1:10" ht="54">
      <c r="A2213" s="16" t="s">
        <v>26583</v>
      </c>
      <c r="B2213" s="59" t="str">
        <f t="shared" si="34"/>
        <v>DRAGAGEM DE AREIA MÉDIA COM DRAGA DE SUCÇÃO E RECALQUE - BOMBA DE 294 KW E CORTADOR DE 30 KW - DISTÂNCIA DE RECALQUE DE 2.300 A 2.500 M</v>
      </c>
      <c r="C2213" s="16" t="s">
        <v>140</v>
      </c>
      <c r="D2213" s="105">
        <v>10.77</v>
      </c>
      <c r="J2213" s="59" t="s">
        <v>26584</v>
      </c>
    </row>
    <row r="2214" spans="1:10" ht="54">
      <c r="A2214" s="16" t="s">
        <v>26585</v>
      </c>
      <c r="B2214" s="59" t="str">
        <f t="shared" si="34"/>
        <v>DRAGAGEM DE AREIA MÉDIA COM DRAGA DE SUCÇÃO E RECALQUE - BOMBA DE 294 KW E CORTADOR DE 30 KW - DISTÂNCIA DE RECALQUE DE 2.500 A 2.700 M</v>
      </c>
      <c r="C2214" s="16" t="s">
        <v>140</v>
      </c>
      <c r="D2214" s="105">
        <v>11.31</v>
      </c>
      <c r="J2214" s="59" t="s">
        <v>26586</v>
      </c>
    </row>
    <row r="2215" spans="1:10" ht="54">
      <c r="A2215" s="16" t="s">
        <v>26587</v>
      </c>
      <c r="B2215" s="59" t="str">
        <f t="shared" si="34"/>
        <v>DRAGAGEM DE AREIA MÉDIA COM DRAGA DE SUCÇÃO E RECALQUE - BOMBA DE 294 KW E CORTADOR DE 30 KW - DISTÂNCIA DE RECALQUE DE 2.700 A 2.900 M</v>
      </c>
      <c r="C2215" s="16" t="s">
        <v>140</v>
      </c>
      <c r="D2215" s="105">
        <v>11.89</v>
      </c>
      <c r="J2215" s="59" t="s">
        <v>26588</v>
      </c>
    </row>
    <row r="2216" spans="1:10" ht="54">
      <c r="A2216" s="16" t="s">
        <v>26589</v>
      </c>
      <c r="B2216" s="59" t="str">
        <f t="shared" si="34"/>
        <v>DRAGAGEM DE AREIA MÉDIA COM DRAGA DE SUCÇÃO E RECALQUE - BOMBA DE 294 KW E CORTADOR DE 30 KW - DISTÂNCIA DE RECALQUE DE 2.900 A 3.100 M</v>
      </c>
      <c r="C2216" s="16" t="s">
        <v>140</v>
      </c>
      <c r="D2216" s="105">
        <v>12.86</v>
      </c>
      <c r="J2216" s="59" t="s">
        <v>26590</v>
      </c>
    </row>
    <row r="2217" spans="1:10" ht="54">
      <c r="A2217" s="16" t="s">
        <v>26591</v>
      </c>
      <c r="B2217" s="59" t="str">
        <f t="shared" si="34"/>
        <v>DRAGAGEM DE AREIA MÉDIA COM DRAGA DE SUCÇÃO E RECALQUE - BOMBA DE 294 KW E CORTADOR DE 30 KW - DISTÂNCIA DE RECALQUE DE 3.100 A 3.300 M</v>
      </c>
      <c r="C2217" s="16" t="s">
        <v>140</v>
      </c>
      <c r="D2217" s="105">
        <v>14.66</v>
      </c>
      <c r="J2217" s="59" t="s">
        <v>26592</v>
      </c>
    </row>
    <row r="2218" spans="1:10" ht="54">
      <c r="A2218" s="16" t="s">
        <v>26593</v>
      </c>
      <c r="B2218" s="59" t="str">
        <f t="shared" si="34"/>
        <v>DRAGAGEM DE AREIA MÉDIA COM DRAGA DE SUCÇÃO E RECALQUE - BOMBA DE 294 KW E CORTADOR DE 30 KW - DISTÂNCIA DE RECALQUE DE 3.300 A 3.500 M</v>
      </c>
      <c r="C2218" s="16" t="s">
        <v>140</v>
      </c>
      <c r="D2218" s="105">
        <v>17.57</v>
      </c>
      <c r="J2218" s="59" t="s">
        <v>26594</v>
      </c>
    </row>
    <row r="2219" spans="1:10" ht="54">
      <c r="A2219" s="16" t="s">
        <v>26595</v>
      </c>
      <c r="B2219" s="59" t="str">
        <f t="shared" si="34"/>
        <v>DRAGAGEM DE AREIA MÉDIA COM DRAGA DE SUCÇÃO E RECALQUE - BOMBA DE 294 KW E CORTADOR DE 30 KW - DISTÂNCIA DE RECALQUE DE 500 A 700 M</v>
      </c>
      <c r="C2219" s="16" t="s">
        <v>140</v>
      </c>
      <c r="D2219" s="105">
        <v>6.03</v>
      </c>
      <c r="J2219" s="59" t="s">
        <v>26596</v>
      </c>
    </row>
    <row r="2220" spans="1:10" ht="54">
      <c r="A2220" s="16" t="s">
        <v>26597</v>
      </c>
      <c r="B2220" s="59" t="str">
        <f t="shared" si="34"/>
        <v>DRAGAGEM DE AREIA MÉDIA COM DRAGA DE SUCÇÃO E RECALQUE - BOMBA DE 294 KW E CORTADOR DE 30 KW - DISTÂNCIA DE RECALQUE DE 700 A 900 M</v>
      </c>
      <c r="C2220" s="16" t="s">
        <v>140</v>
      </c>
      <c r="D2220" s="105">
        <v>6.42</v>
      </c>
      <c r="J2220" s="59" t="s">
        <v>26598</v>
      </c>
    </row>
    <row r="2221" spans="1:10" ht="54">
      <c r="A2221" s="16" t="s">
        <v>26599</v>
      </c>
      <c r="B2221" s="59" t="str">
        <f t="shared" si="34"/>
        <v>DRAGAGEM DE AREIA MÉDIA COM DRAGA DE SUCÇÃO E RECALQUE - BOMBA DE 294 KW E CORTADOR DE 30 KW - DISTÂNCIA DE RECALQUE DE 900 A 1.100 M</v>
      </c>
      <c r="C2221" s="16" t="s">
        <v>140</v>
      </c>
      <c r="D2221" s="105">
        <v>6.91</v>
      </c>
      <c r="J2221" s="59" t="s">
        <v>26600</v>
      </c>
    </row>
    <row r="2222" spans="1:10" ht="54">
      <c r="A2222" s="16" t="s">
        <v>26601</v>
      </c>
      <c r="B2222" s="59" t="str">
        <f t="shared" si="34"/>
        <v>DRAGAGEM DE AREIA MÉDIA COM DRAGA DE SUCÇÃO E RECALQUE - BOMBA DE 294 KW E CORTADOR DE 30 KW - DISTÂNCIA DE RECALQUE DE ATÉ 500 M</v>
      </c>
      <c r="C2222" s="16" t="s">
        <v>140</v>
      </c>
      <c r="D2222" s="105">
        <v>5.87</v>
      </c>
      <c r="J2222" s="59" t="s">
        <v>26602</v>
      </c>
    </row>
    <row r="2223" spans="1:10" ht="54">
      <c r="A2223" s="16" t="s">
        <v>26603</v>
      </c>
      <c r="B2223" s="59" t="str">
        <f t="shared" si="34"/>
        <v>DRAGAGEM DE AREIA MÉDIA COM DRAGA DE SUCÇÃO E RECALQUE - BOMBA DE 483 KW E CORTADOR DE 55 KW - DISTÂNCIA DE RECALQUE DE 1.100 A 1.300 M</v>
      </c>
      <c r="C2223" s="16" t="s">
        <v>140</v>
      </c>
      <c r="D2223" s="105">
        <v>5.41</v>
      </c>
      <c r="J2223" s="59" t="s">
        <v>26604</v>
      </c>
    </row>
    <row r="2224" spans="1:10" ht="54">
      <c r="A2224" s="16" t="s">
        <v>26605</v>
      </c>
      <c r="B2224" s="59" t="str">
        <f t="shared" si="34"/>
        <v>DRAGAGEM DE AREIA MÉDIA COM DRAGA DE SUCÇÃO E RECALQUE - BOMBA DE 483 KW E CORTADOR DE 55 KW - DISTÂNCIA DE RECALQUE DE 1.300 A 1.500 M</v>
      </c>
      <c r="C2224" s="16" t="s">
        <v>140</v>
      </c>
      <c r="D2224" s="105">
        <v>6.06</v>
      </c>
      <c r="J2224" s="59" t="s">
        <v>26606</v>
      </c>
    </row>
    <row r="2225" spans="1:10" ht="54">
      <c r="A2225" s="16" t="s">
        <v>26607</v>
      </c>
      <c r="B2225" s="59" t="str">
        <f t="shared" si="34"/>
        <v>DRAGAGEM DE AREIA MÉDIA COM DRAGA DE SUCÇÃO E RECALQUE - BOMBA DE 483 KW E CORTADOR DE 55 KW - DISTÂNCIA DE RECALQUE DE 1.500 A 1.700 M</v>
      </c>
      <c r="C2225" s="16" t="s">
        <v>140</v>
      </c>
      <c r="D2225" s="105">
        <v>6.51</v>
      </c>
      <c r="J2225" s="59" t="s">
        <v>26608</v>
      </c>
    </row>
    <row r="2226" spans="1:10" ht="54">
      <c r="A2226" s="16" t="s">
        <v>26609</v>
      </c>
      <c r="B2226" s="59" t="str">
        <f t="shared" si="34"/>
        <v>DRAGAGEM DE AREIA MÉDIA COM DRAGA DE SUCÇÃO E RECALQUE - BOMBA DE 483 KW E CORTADOR DE 55 KW - DISTÂNCIA DE RECALQUE DE 1.700 A 1.900 M</v>
      </c>
      <c r="C2226" s="16" t="s">
        <v>140</v>
      </c>
      <c r="D2226" s="105">
        <v>6.94</v>
      </c>
      <c r="J2226" s="59" t="s">
        <v>26610</v>
      </c>
    </row>
    <row r="2227" spans="1:10" ht="54">
      <c r="A2227" s="16" t="s">
        <v>26611</v>
      </c>
      <c r="B2227" s="59" t="str">
        <f t="shared" si="34"/>
        <v>DRAGAGEM DE AREIA MÉDIA COM DRAGA DE SUCÇÃO E RECALQUE - BOMBA DE 483 KW E CORTADOR DE 55 KW - DISTÂNCIA DE RECALQUE DE 1.900 A 2.100 M</v>
      </c>
      <c r="C2227" s="16" t="s">
        <v>140</v>
      </c>
      <c r="D2227" s="105">
        <v>7.46</v>
      </c>
      <c r="J2227" s="59" t="s">
        <v>26612</v>
      </c>
    </row>
    <row r="2228" spans="1:10" ht="54">
      <c r="A2228" s="16" t="s">
        <v>26613</v>
      </c>
      <c r="B2228" s="59" t="str">
        <f t="shared" si="34"/>
        <v>DRAGAGEM DE AREIA MÉDIA COM DRAGA DE SUCÇÃO E RECALQUE - BOMBA DE 483 KW E CORTADOR DE 55 KW - DISTÂNCIA DE RECALQUE DE 2.100 A 2.300 M</v>
      </c>
      <c r="C2228" s="16" t="s">
        <v>140</v>
      </c>
      <c r="D2228" s="105">
        <v>7.98</v>
      </c>
      <c r="J2228" s="59" t="s">
        <v>26614</v>
      </c>
    </row>
    <row r="2229" spans="1:10" ht="54">
      <c r="A2229" s="16" t="s">
        <v>26615</v>
      </c>
      <c r="B2229" s="59" t="str">
        <f t="shared" si="34"/>
        <v>DRAGAGEM DE AREIA MÉDIA COM DRAGA DE SUCÇÃO E RECALQUE - BOMBA DE 483 KW E CORTADOR DE 55 KW - DISTÂNCIA DE RECALQUE DE 2.300 A 2.500 M</v>
      </c>
      <c r="C2229" s="16" t="s">
        <v>140</v>
      </c>
      <c r="D2229" s="105">
        <v>8.73</v>
      </c>
      <c r="J2229" s="59" t="s">
        <v>26616</v>
      </c>
    </row>
    <row r="2230" spans="1:10" ht="54">
      <c r="A2230" s="16" t="s">
        <v>26617</v>
      </c>
      <c r="B2230" s="59" t="str">
        <f t="shared" si="34"/>
        <v>DRAGAGEM DE AREIA MÉDIA COM DRAGA DE SUCÇÃO E RECALQUE - BOMBA DE 483 KW E CORTADOR DE 55 KW - DISTÂNCIA DE RECALQUE DE 2.500 A 2.700 M</v>
      </c>
      <c r="C2230" s="16" t="s">
        <v>140</v>
      </c>
      <c r="D2230" s="105">
        <v>9.42</v>
      </c>
      <c r="J2230" s="59" t="s">
        <v>26618</v>
      </c>
    </row>
    <row r="2231" spans="1:10" ht="54">
      <c r="A2231" s="16" t="s">
        <v>26619</v>
      </c>
      <c r="B2231" s="59" t="str">
        <f t="shared" si="34"/>
        <v>DRAGAGEM DE AREIA MÉDIA COM DRAGA DE SUCÇÃO E RECALQUE - BOMBA DE 483 KW E CORTADOR DE 55 KW - DISTÂNCIA DE RECALQUE DE 2.700 A 2.900 M</v>
      </c>
      <c r="C2231" s="16" t="s">
        <v>140</v>
      </c>
      <c r="D2231" s="105">
        <v>10.08</v>
      </c>
      <c r="J2231" s="59" t="s">
        <v>26620</v>
      </c>
    </row>
    <row r="2232" spans="1:10" ht="54">
      <c r="A2232" s="16" t="s">
        <v>26621</v>
      </c>
      <c r="B2232" s="59" t="str">
        <f t="shared" si="34"/>
        <v>DRAGAGEM DE AREIA MÉDIA COM DRAGA DE SUCÇÃO E RECALQUE - BOMBA DE 483 KW E CORTADOR DE 55 KW - DISTÂNCIA DE RECALQUE DE 2.900 A 3.100 M</v>
      </c>
      <c r="C2232" s="16" t="s">
        <v>140</v>
      </c>
      <c r="D2232" s="105">
        <v>10.79</v>
      </c>
      <c r="J2232" s="59" t="s">
        <v>26622</v>
      </c>
    </row>
    <row r="2233" spans="1:10" ht="54">
      <c r="A2233" s="16" t="s">
        <v>26623</v>
      </c>
      <c r="B2233" s="59" t="str">
        <f t="shared" si="34"/>
        <v>DRAGAGEM DE AREIA MÉDIA COM DRAGA DE SUCÇÃO E RECALQUE - BOMBA DE 483 KW E CORTADOR DE 55 KW - DISTÂNCIA DE RECALQUE DE 3.100 A 3.300 M</v>
      </c>
      <c r="C2233" s="16" t="s">
        <v>140</v>
      </c>
      <c r="D2233" s="105">
        <v>13.11</v>
      </c>
      <c r="J2233" s="59" t="s">
        <v>26624</v>
      </c>
    </row>
    <row r="2234" spans="1:10" ht="54">
      <c r="A2234" s="16" t="s">
        <v>26625</v>
      </c>
      <c r="B2234" s="59" t="str">
        <f t="shared" si="34"/>
        <v>DRAGAGEM DE AREIA MÉDIA COM DRAGA DE SUCÇÃO E RECALQUE - BOMBA DE 483 KW E CORTADOR DE 55 KW - DISTÂNCIA DE RECALQUE DE 3.300 A 3.500 M</v>
      </c>
      <c r="C2234" s="16" t="s">
        <v>140</v>
      </c>
      <c r="D2234" s="105">
        <v>15.17</v>
      </c>
      <c r="J2234" s="59" t="s">
        <v>26626</v>
      </c>
    </row>
    <row r="2235" spans="1:10" ht="54">
      <c r="A2235" s="16" t="s">
        <v>26627</v>
      </c>
      <c r="B2235" s="59" t="str">
        <f t="shared" si="34"/>
        <v>DRAGAGEM DE AREIA MÉDIA COM DRAGA DE SUCÇÃO E RECALQUE - BOMBA DE 483 KW E CORTADOR DE 55 KW - DISTÂNCIA DE RECALQUE DE 3.500 A 3.700 M</v>
      </c>
      <c r="C2235" s="16" t="s">
        <v>140</v>
      </c>
      <c r="D2235" s="105">
        <v>17.8</v>
      </c>
      <c r="J2235" s="59" t="s">
        <v>26628</v>
      </c>
    </row>
    <row r="2236" spans="1:10" ht="54">
      <c r="A2236" s="16" t="s">
        <v>26629</v>
      </c>
      <c r="B2236" s="59" t="str">
        <f t="shared" si="34"/>
        <v>DRAGAGEM DE AREIA MÉDIA COM DRAGA DE SUCÇÃO E RECALQUE - BOMBA DE 483 KW E CORTADOR DE 55 KW - DISTÂNCIA DE RECALQUE DE 3.700 A 3.900 M</v>
      </c>
      <c r="C2236" s="16" t="s">
        <v>140</v>
      </c>
      <c r="D2236" s="105">
        <v>20.56</v>
      </c>
      <c r="J2236" s="59" t="s">
        <v>26630</v>
      </c>
    </row>
    <row r="2237" spans="1:10" ht="54">
      <c r="A2237" s="16" t="s">
        <v>26631</v>
      </c>
      <c r="B2237" s="59" t="str">
        <f t="shared" si="34"/>
        <v>DRAGAGEM DE AREIA MÉDIA COM DRAGA DE SUCÇÃO E RECALQUE - BOMBA DE 483 KW E CORTADOR DE 55 KW - DISTÂNCIA DE RECALQUE DE 3.900 A 4.100 M</v>
      </c>
      <c r="C2237" s="16" t="s">
        <v>140</v>
      </c>
      <c r="D2237" s="105">
        <v>23.82</v>
      </c>
      <c r="J2237" s="59" t="s">
        <v>26632</v>
      </c>
    </row>
    <row r="2238" spans="1:10" ht="54">
      <c r="A2238" s="16" t="s">
        <v>26633</v>
      </c>
      <c r="B2238" s="59" t="str">
        <f t="shared" si="34"/>
        <v>DRAGAGEM DE AREIA MÉDIA COM DRAGA DE SUCÇÃO E RECALQUE - BOMBA DE 483 KW E CORTADOR DE 55 KW - DISTÂNCIA DE RECALQUE DE 4.100 A 4.300 M</v>
      </c>
      <c r="C2238" s="16" t="s">
        <v>140</v>
      </c>
      <c r="D2238" s="105">
        <v>28.18</v>
      </c>
      <c r="J2238" s="59" t="s">
        <v>26634</v>
      </c>
    </row>
    <row r="2239" spans="1:10" ht="54">
      <c r="A2239" s="16" t="s">
        <v>26635</v>
      </c>
      <c r="B2239" s="59" t="str">
        <f t="shared" si="34"/>
        <v>DRAGAGEM DE AREIA MÉDIA COM DRAGA DE SUCÇÃO E RECALQUE - BOMBA DE 483 KW E CORTADOR DE 55 KW - DISTÂNCIA DE RECALQUE DE 4.300 A 4.500 M</v>
      </c>
      <c r="C2239" s="16" t="s">
        <v>140</v>
      </c>
      <c r="D2239" s="105">
        <v>32.65</v>
      </c>
      <c r="J2239" s="59" t="s">
        <v>26636</v>
      </c>
    </row>
    <row r="2240" spans="1:10" ht="54">
      <c r="A2240" s="16" t="s">
        <v>26637</v>
      </c>
      <c r="B2240" s="59" t="str">
        <f t="shared" si="34"/>
        <v>DRAGAGEM DE AREIA MÉDIA COM DRAGA DE SUCÇÃO E RECALQUE - BOMBA DE 483 KW E CORTADOR DE 55 KW - DISTÂNCIA DE RECALQUE DE 4.500 A 4.700 M</v>
      </c>
      <c r="C2240" s="16" t="s">
        <v>140</v>
      </c>
      <c r="D2240" s="105">
        <v>37.770000000000003</v>
      </c>
      <c r="J2240" s="59" t="s">
        <v>26638</v>
      </c>
    </row>
    <row r="2241" spans="1:10" ht="54">
      <c r="A2241" s="16" t="s">
        <v>26639</v>
      </c>
      <c r="B2241" s="59" t="str">
        <f t="shared" si="34"/>
        <v>DRAGAGEM DE AREIA MÉDIA COM DRAGA DE SUCÇÃO E RECALQUE - BOMBA DE 483 KW E CORTADOR DE 55 KW - DISTÂNCIA DE RECALQUE DE 4.700 A 4.900 M</v>
      </c>
      <c r="C2241" s="16" t="s">
        <v>140</v>
      </c>
      <c r="D2241" s="105">
        <v>41.25</v>
      </c>
      <c r="J2241" s="59" t="s">
        <v>26640</v>
      </c>
    </row>
    <row r="2242" spans="1:10" ht="54">
      <c r="A2242" s="16" t="s">
        <v>26641</v>
      </c>
      <c r="B2242" s="59" t="str">
        <f t="shared" si="34"/>
        <v>DRAGAGEM DE AREIA MÉDIA COM DRAGA DE SUCÇÃO E RECALQUE - BOMBA DE 483 KW E CORTADOR DE 55 KW - DISTÂNCIA DE RECALQUE DE 4.900 A 5.100 M</v>
      </c>
      <c r="C2242" s="16" t="s">
        <v>140</v>
      </c>
      <c r="D2242" s="105">
        <v>45.5</v>
      </c>
      <c r="J2242" s="59" t="s">
        <v>26642</v>
      </c>
    </row>
    <row r="2243" spans="1:10" ht="54">
      <c r="A2243" s="16" t="s">
        <v>26643</v>
      </c>
      <c r="B2243" s="59" t="str">
        <f t="shared" ref="B2243:B2306" si="35">UPPER(J2243)</f>
        <v>DRAGAGEM DE AREIA MÉDIA COM DRAGA DE SUCÇÃO E RECALQUE - BOMBA DE 483 KW E CORTADOR DE 55 KW - DISTÂNCIA DE RECALQUE DE 500 A 700 M</v>
      </c>
      <c r="C2243" s="16" t="s">
        <v>140</v>
      </c>
      <c r="D2243" s="105">
        <v>4.42</v>
      </c>
      <c r="J2243" s="59" t="s">
        <v>26644</v>
      </c>
    </row>
    <row r="2244" spans="1:10" ht="54">
      <c r="A2244" s="16" t="s">
        <v>26645</v>
      </c>
      <c r="B2244" s="59" t="str">
        <f t="shared" si="35"/>
        <v>DRAGAGEM DE AREIA MÉDIA COM DRAGA DE SUCÇÃO E RECALQUE - BOMBA DE 483 KW E CORTADOR DE 55 KW - DISTÂNCIA DE RECALQUE DE 700 A 900 M</v>
      </c>
      <c r="C2244" s="16" t="s">
        <v>140</v>
      </c>
      <c r="D2244" s="105">
        <v>4.71</v>
      </c>
      <c r="J2244" s="59" t="s">
        <v>26646</v>
      </c>
    </row>
    <row r="2245" spans="1:10" ht="54">
      <c r="A2245" s="16" t="s">
        <v>26647</v>
      </c>
      <c r="B2245" s="59" t="str">
        <f t="shared" si="35"/>
        <v>DRAGAGEM DE AREIA MÉDIA COM DRAGA DE SUCÇÃO E RECALQUE - BOMBA DE 483 KW E CORTADOR DE 55 KW - DISTÂNCIA DE RECALQUE DE 900 A 1.100 M</v>
      </c>
      <c r="C2245" s="16" t="s">
        <v>140</v>
      </c>
      <c r="D2245" s="105">
        <v>5.01</v>
      </c>
      <c r="J2245" s="59" t="s">
        <v>26648</v>
      </c>
    </row>
    <row r="2246" spans="1:10" ht="54">
      <c r="A2246" s="16" t="s">
        <v>26649</v>
      </c>
      <c r="B2246" s="59" t="str">
        <f t="shared" si="35"/>
        <v>DRAGAGEM DE AREIA MÉDIA COM DRAGA DE SUCÇÃO E RECALQUE - BOMBA DE 483 KW E CORTADOR DE 55 KW - DISTÂNCIA DE RECALQUE DE ATÉ 500 M</v>
      </c>
      <c r="C2246" s="16" t="s">
        <v>140</v>
      </c>
      <c r="D2246" s="105">
        <v>4.37</v>
      </c>
      <c r="J2246" s="59" t="s">
        <v>26650</v>
      </c>
    </row>
    <row r="2247" spans="1:10" ht="54">
      <c r="A2247" s="16" t="s">
        <v>26651</v>
      </c>
      <c r="B2247" s="59" t="str">
        <f t="shared" si="35"/>
        <v>DRAGAGEM DE AREIA MÉDIA COM DRAGA DE SUCÇÃO E RECALQUE - BOMBA DE 746 KW E CORTADOR DE 110 KW - DISTÂNCIA DE RECALQUE DE 1.100 A 1.300 M</v>
      </c>
      <c r="C2247" s="16" t="s">
        <v>140</v>
      </c>
      <c r="D2247" s="105">
        <v>5.35</v>
      </c>
      <c r="J2247" s="59" t="s">
        <v>26652</v>
      </c>
    </row>
    <row r="2248" spans="1:10" ht="54">
      <c r="A2248" s="16" t="s">
        <v>26653</v>
      </c>
      <c r="B2248" s="59" t="str">
        <f t="shared" si="35"/>
        <v>DRAGAGEM DE AREIA MÉDIA COM DRAGA DE SUCÇÃO E RECALQUE - BOMBA DE 746 KW E CORTADOR DE 110 KW - DISTÂNCIA DE RECALQUE DE 1.300 A 1.500 M</v>
      </c>
      <c r="C2248" s="16" t="s">
        <v>140</v>
      </c>
      <c r="D2248" s="105">
        <v>5.94</v>
      </c>
      <c r="J2248" s="59" t="s">
        <v>26654</v>
      </c>
    </row>
    <row r="2249" spans="1:10" ht="54">
      <c r="A2249" s="16" t="s">
        <v>26655</v>
      </c>
      <c r="B2249" s="59" t="str">
        <f t="shared" si="35"/>
        <v>DRAGAGEM DE AREIA MÉDIA COM DRAGA DE SUCÇÃO E RECALQUE - BOMBA DE 746 KW E CORTADOR DE 110 KW - DISTÂNCIA DE RECALQUE DE 1.500 A 1.700 M</v>
      </c>
      <c r="C2249" s="16" t="s">
        <v>140</v>
      </c>
      <c r="D2249" s="105">
        <v>6.37</v>
      </c>
      <c r="J2249" s="59" t="s">
        <v>26656</v>
      </c>
    </row>
    <row r="2250" spans="1:10" ht="54">
      <c r="A2250" s="16" t="s">
        <v>26657</v>
      </c>
      <c r="B2250" s="59" t="str">
        <f t="shared" si="35"/>
        <v>DRAGAGEM DE AREIA MÉDIA COM DRAGA DE SUCÇÃO E RECALQUE - BOMBA DE 746 KW E CORTADOR DE 110 KW - DISTÂNCIA DE RECALQUE DE 1.700 A 1.900 M</v>
      </c>
      <c r="C2250" s="16" t="s">
        <v>140</v>
      </c>
      <c r="D2250" s="105">
        <v>6.78</v>
      </c>
      <c r="J2250" s="59" t="s">
        <v>26658</v>
      </c>
    </row>
    <row r="2251" spans="1:10" ht="54">
      <c r="A2251" s="16" t="s">
        <v>26659</v>
      </c>
      <c r="B2251" s="59" t="str">
        <f t="shared" si="35"/>
        <v>DRAGAGEM DE AREIA MÉDIA COM DRAGA DE SUCÇÃO E RECALQUE - BOMBA DE 746 KW E CORTADOR DE 110 KW - DISTÂNCIA DE RECALQUE DE 1.900 A 2.100 M</v>
      </c>
      <c r="C2251" s="16" t="s">
        <v>140</v>
      </c>
      <c r="D2251" s="105">
        <v>7.15</v>
      </c>
      <c r="J2251" s="59" t="s">
        <v>26660</v>
      </c>
    </row>
    <row r="2252" spans="1:10" ht="54">
      <c r="A2252" s="16" t="s">
        <v>26661</v>
      </c>
      <c r="B2252" s="59" t="str">
        <f t="shared" si="35"/>
        <v>DRAGAGEM DE AREIA MÉDIA COM DRAGA DE SUCÇÃO E RECALQUE - BOMBA DE 746 KW E CORTADOR DE 110 KW - DISTÂNCIA DE RECALQUE DE 2.100 A 2.300 M</v>
      </c>
      <c r="C2252" s="16" t="s">
        <v>140</v>
      </c>
      <c r="D2252" s="105">
        <v>7.59</v>
      </c>
      <c r="J2252" s="59" t="s">
        <v>26662</v>
      </c>
    </row>
    <row r="2253" spans="1:10" ht="54">
      <c r="A2253" s="16" t="s">
        <v>26663</v>
      </c>
      <c r="B2253" s="59" t="str">
        <f t="shared" si="35"/>
        <v>DRAGAGEM DE AREIA MÉDIA COM DRAGA DE SUCÇÃO E RECALQUE - BOMBA DE 746 KW E CORTADOR DE 110 KW - DISTÂNCIA DE RECALQUE DE 2.300 A 2.500 M</v>
      </c>
      <c r="C2253" s="16" t="s">
        <v>140</v>
      </c>
      <c r="D2253" s="105">
        <v>8.1999999999999993</v>
      </c>
      <c r="J2253" s="59" t="s">
        <v>26664</v>
      </c>
    </row>
    <row r="2254" spans="1:10" ht="54">
      <c r="A2254" s="16" t="s">
        <v>26665</v>
      </c>
      <c r="B2254" s="59" t="str">
        <f t="shared" si="35"/>
        <v>DRAGAGEM DE AREIA MÉDIA COM DRAGA DE SUCÇÃO E RECALQUE - BOMBA DE 746 KW E CORTADOR DE 110 KW - DISTÂNCIA DE RECALQUE DE 2.500 A 2.700 M</v>
      </c>
      <c r="C2254" s="16" t="s">
        <v>140</v>
      </c>
      <c r="D2254" s="105">
        <v>8.6199999999999992</v>
      </c>
      <c r="J2254" s="59" t="s">
        <v>26666</v>
      </c>
    </row>
    <row r="2255" spans="1:10" ht="54">
      <c r="A2255" s="16" t="s">
        <v>26667</v>
      </c>
      <c r="B2255" s="59" t="str">
        <f t="shared" si="35"/>
        <v>DRAGAGEM DE AREIA MÉDIA COM DRAGA DE SUCÇÃO E RECALQUE - BOMBA DE 746 KW E CORTADOR DE 110 KW - DISTÂNCIA DE RECALQUE DE 2.700 A 2.900 M</v>
      </c>
      <c r="C2255" s="16" t="s">
        <v>140</v>
      </c>
      <c r="D2255" s="105">
        <v>9.0399999999999991</v>
      </c>
      <c r="J2255" s="59" t="s">
        <v>26668</v>
      </c>
    </row>
    <row r="2256" spans="1:10" ht="54">
      <c r="A2256" s="16" t="s">
        <v>26669</v>
      </c>
      <c r="B2256" s="59" t="str">
        <f t="shared" si="35"/>
        <v>DRAGAGEM DE AREIA MÉDIA COM DRAGA DE SUCÇÃO E RECALQUE - BOMBA DE 746 KW E CORTADOR DE 110 KW - DISTÂNCIA DE RECALQUE DE 2.900 A 3.100 M</v>
      </c>
      <c r="C2256" s="16" t="s">
        <v>140</v>
      </c>
      <c r="D2256" s="105">
        <v>9.4700000000000006</v>
      </c>
      <c r="J2256" s="59" t="s">
        <v>26670</v>
      </c>
    </row>
    <row r="2257" spans="1:10" ht="54">
      <c r="A2257" s="16" t="s">
        <v>26671</v>
      </c>
      <c r="B2257" s="59" t="str">
        <f t="shared" si="35"/>
        <v>DRAGAGEM DE AREIA MÉDIA COM DRAGA DE SUCÇÃO E RECALQUE - BOMBA DE 746 KW E CORTADOR DE 110 KW - DISTÂNCIA DE RECALQUE DE 3.100 A 3.300 M</v>
      </c>
      <c r="C2257" s="16" t="s">
        <v>140</v>
      </c>
      <c r="D2257" s="105">
        <v>10.23</v>
      </c>
      <c r="J2257" s="59" t="s">
        <v>26672</v>
      </c>
    </row>
    <row r="2258" spans="1:10" ht="54">
      <c r="A2258" s="16" t="s">
        <v>26673</v>
      </c>
      <c r="B2258" s="59" t="str">
        <f t="shared" si="35"/>
        <v>DRAGAGEM DE AREIA MÉDIA COM DRAGA DE SUCÇÃO E RECALQUE - BOMBA DE 746 KW E CORTADOR DE 110 KW - DISTÂNCIA DE RECALQUE DE 3.300 A 3.500 M</v>
      </c>
      <c r="C2258" s="16" t="s">
        <v>140</v>
      </c>
      <c r="D2258" s="105">
        <v>11.1</v>
      </c>
      <c r="J2258" s="59" t="s">
        <v>26674</v>
      </c>
    </row>
    <row r="2259" spans="1:10" ht="54">
      <c r="A2259" s="16" t="s">
        <v>26675</v>
      </c>
      <c r="B2259" s="59" t="str">
        <f t="shared" si="35"/>
        <v>DRAGAGEM DE AREIA MÉDIA COM DRAGA DE SUCÇÃO E RECALQUE - BOMBA DE 746 KW E CORTADOR DE 110 KW - DISTÂNCIA DE RECALQUE DE 3.500 A 3.700 M</v>
      </c>
      <c r="C2259" s="16" t="s">
        <v>140</v>
      </c>
      <c r="D2259" s="105">
        <v>12.65</v>
      </c>
      <c r="J2259" s="59" t="s">
        <v>26676</v>
      </c>
    </row>
    <row r="2260" spans="1:10" ht="54">
      <c r="A2260" s="16" t="s">
        <v>26677</v>
      </c>
      <c r="B2260" s="59" t="str">
        <f t="shared" si="35"/>
        <v>DRAGAGEM DE AREIA MÉDIA COM DRAGA DE SUCÇÃO E RECALQUE - BOMBA DE 746 KW E CORTADOR DE 110 KW - DISTÂNCIA DE RECALQUE DE 3.700 A 3.900 M</v>
      </c>
      <c r="C2260" s="16" t="s">
        <v>140</v>
      </c>
      <c r="D2260" s="105">
        <v>14.45</v>
      </c>
      <c r="J2260" s="59" t="s">
        <v>26678</v>
      </c>
    </row>
    <row r="2261" spans="1:10" ht="54">
      <c r="A2261" s="16" t="s">
        <v>26679</v>
      </c>
      <c r="B2261" s="59" t="str">
        <f t="shared" si="35"/>
        <v>DRAGAGEM DE AREIA MÉDIA COM DRAGA DE SUCÇÃO E RECALQUE - BOMBA DE 746 KW E CORTADOR DE 110 KW - DISTÂNCIA DE RECALQUE DE 3.900 A 4.100 M</v>
      </c>
      <c r="C2261" s="16" t="s">
        <v>140</v>
      </c>
      <c r="D2261" s="105">
        <v>16.329999999999998</v>
      </c>
      <c r="J2261" s="59" t="s">
        <v>26680</v>
      </c>
    </row>
    <row r="2262" spans="1:10" ht="54">
      <c r="A2262" s="16" t="s">
        <v>26681</v>
      </c>
      <c r="B2262" s="59" t="str">
        <f t="shared" si="35"/>
        <v>DRAGAGEM DE AREIA MÉDIA COM DRAGA DE SUCÇÃO E RECALQUE - BOMBA DE 746 KW E CORTADOR DE 110 KW - DISTÂNCIA DE RECALQUE DE 4.100 A 4.300 M</v>
      </c>
      <c r="C2262" s="16" t="s">
        <v>140</v>
      </c>
      <c r="D2262" s="105">
        <v>18.78</v>
      </c>
      <c r="J2262" s="59" t="s">
        <v>26682</v>
      </c>
    </row>
    <row r="2263" spans="1:10" ht="54">
      <c r="A2263" s="16" t="s">
        <v>26683</v>
      </c>
      <c r="B2263" s="59" t="str">
        <f t="shared" si="35"/>
        <v>DRAGAGEM DE AREIA MÉDIA COM DRAGA DE SUCÇÃO E RECALQUE - BOMBA DE 746 KW E CORTADOR DE 110 KW - DISTÂNCIA DE RECALQUE DE 4.300 A 4.500 M</v>
      </c>
      <c r="C2263" s="16" t="s">
        <v>140</v>
      </c>
      <c r="D2263" s="105">
        <v>20.97</v>
      </c>
      <c r="J2263" s="59" t="s">
        <v>26684</v>
      </c>
    </row>
    <row r="2264" spans="1:10" ht="54">
      <c r="A2264" s="16" t="s">
        <v>26685</v>
      </c>
      <c r="B2264" s="59" t="str">
        <f t="shared" si="35"/>
        <v>DRAGAGEM DE AREIA MÉDIA COM DRAGA DE SUCÇÃO E RECALQUE - BOMBA DE 746 KW E CORTADOR DE 110 KW - DISTÂNCIA DE RECALQUE DE 4.500 A 4.700 M</v>
      </c>
      <c r="C2264" s="16" t="s">
        <v>140</v>
      </c>
      <c r="D2264" s="105">
        <v>23.8</v>
      </c>
      <c r="J2264" s="59" t="s">
        <v>26686</v>
      </c>
    </row>
    <row r="2265" spans="1:10" ht="54">
      <c r="A2265" s="16" t="s">
        <v>26687</v>
      </c>
      <c r="B2265" s="59" t="str">
        <f t="shared" si="35"/>
        <v>DRAGAGEM DE AREIA MÉDIA COM DRAGA DE SUCÇÃO E RECALQUE - BOMBA DE 746 KW E CORTADOR DE 110 KW - DISTÂNCIA DE RECALQUE DE 4.700 A 4.900 M</v>
      </c>
      <c r="C2265" s="16" t="s">
        <v>140</v>
      </c>
      <c r="D2265" s="105">
        <v>26.7</v>
      </c>
      <c r="J2265" s="59" t="s">
        <v>26688</v>
      </c>
    </row>
    <row r="2266" spans="1:10" ht="54">
      <c r="A2266" s="16" t="s">
        <v>26689</v>
      </c>
      <c r="B2266" s="59" t="str">
        <f t="shared" si="35"/>
        <v>DRAGAGEM DE AREIA MÉDIA COM DRAGA DE SUCÇÃO E RECALQUE - BOMBA DE 746 KW E CORTADOR DE 110 KW - DISTÂNCIA DE RECALQUE DE 4.900 A 5.100 M</v>
      </c>
      <c r="C2266" s="16" t="s">
        <v>140</v>
      </c>
      <c r="D2266" s="105">
        <v>30.06</v>
      </c>
      <c r="J2266" s="59" t="s">
        <v>26690</v>
      </c>
    </row>
    <row r="2267" spans="1:10" ht="54">
      <c r="A2267" s="16" t="s">
        <v>26691</v>
      </c>
      <c r="B2267" s="59" t="str">
        <f t="shared" si="35"/>
        <v>DRAGAGEM DE AREIA MÉDIA COM DRAGA DE SUCÇÃO E RECALQUE - BOMBA DE 746 KW E CORTADOR DE 110 KW - DISTÂNCIA DE RECALQUE DE 5.100 A 5.300 M</v>
      </c>
      <c r="C2267" s="16" t="s">
        <v>140</v>
      </c>
      <c r="D2267" s="105">
        <v>34.159999999999997</v>
      </c>
      <c r="J2267" s="59" t="s">
        <v>26692</v>
      </c>
    </row>
    <row r="2268" spans="1:10" ht="54">
      <c r="A2268" s="16" t="s">
        <v>26693</v>
      </c>
      <c r="B2268" s="59" t="str">
        <f t="shared" si="35"/>
        <v>DRAGAGEM DE AREIA MÉDIA COM DRAGA DE SUCÇÃO E RECALQUE - BOMBA DE 746 KW E CORTADOR DE 110 KW - DISTÂNCIA DE RECALQUE DE 5.300 A 5.500 M</v>
      </c>
      <c r="C2268" s="16" t="s">
        <v>140</v>
      </c>
      <c r="D2268" s="105">
        <v>37.869999999999997</v>
      </c>
      <c r="J2268" s="59" t="s">
        <v>26694</v>
      </c>
    </row>
    <row r="2269" spans="1:10" ht="54">
      <c r="A2269" s="16" t="s">
        <v>26695</v>
      </c>
      <c r="B2269" s="59" t="str">
        <f t="shared" si="35"/>
        <v>DRAGAGEM DE AREIA MÉDIA COM DRAGA DE SUCÇÃO E RECALQUE - BOMBA DE 746 KW E CORTADOR DE 110 KW - DISTÂNCIA DE RECALQUE DE 5.500 A 5.700 M</v>
      </c>
      <c r="C2269" s="16" t="s">
        <v>140</v>
      </c>
      <c r="D2269" s="105">
        <v>42.59</v>
      </c>
      <c r="J2269" s="59" t="s">
        <v>26696</v>
      </c>
    </row>
    <row r="2270" spans="1:10" ht="54">
      <c r="A2270" s="16" t="s">
        <v>26697</v>
      </c>
      <c r="B2270" s="59" t="str">
        <f t="shared" si="35"/>
        <v>DRAGAGEM DE AREIA MÉDIA COM DRAGA DE SUCÇÃO E RECALQUE - BOMBA DE 746 KW E CORTADOR DE 110 KW - DISTÂNCIA DE RECALQUE DE 5.700 A 5.900 M</v>
      </c>
      <c r="C2270" s="16" t="s">
        <v>140</v>
      </c>
      <c r="D2270" s="105">
        <v>45.9</v>
      </c>
      <c r="J2270" s="59" t="s">
        <v>26698</v>
      </c>
    </row>
    <row r="2271" spans="1:10" ht="54">
      <c r="A2271" s="16" t="s">
        <v>26699</v>
      </c>
      <c r="B2271" s="59" t="str">
        <f t="shared" si="35"/>
        <v>DRAGAGEM DE AREIA MÉDIA COM DRAGA DE SUCÇÃO E RECALQUE - BOMBA DE 746 KW E CORTADOR DE 110 KW - DISTÂNCIA DE RECALQUE DE 5.900 A 6.100 M</v>
      </c>
      <c r="C2271" s="16" t="s">
        <v>140</v>
      </c>
      <c r="D2271" s="105">
        <v>48.75</v>
      </c>
      <c r="J2271" s="59" t="s">
        <v>26700</v>
      </c>
    </row>
    <row r="2272" spans="1:10" ht="54">
      <c r="A2272" s="16" t="s">
        <v>26701</v>
      </c>
      <c r="B2272" s="59" t="str">
        <f t="shared" si="35"/>
        <v>DRAGAGEM DE AREIA MÉDIA COM DRAGA DE SUCÇÃO E RECALQUE - BOMBA DE 746 KW E CORTADOR DE 110 KW - DISTÂNCIA DE RECALQUE DE 500 A 700 M</v>
      </c>
      <c r="C2272" s="16" t="s">
        <v>140</v>
      </c>
      <c r="D2272" s="105">
        <v>4</v>
      </c>
      <c r="J2272" s="59" t="s">
        <v>26702</v>
      </c>
    </row>
    <row r="2273" spans="1:10" ht="54">
      <c r="A2273" s="16" t="s">
        <v>26703</v>
      </c>
      <c r="B2273" s="59" t="str">
        <f t="shared" si="35"/>
        <v>DRAGAGEM DE AREIA MÉDIA COM DRAGA DE SUCÇÃO E RECALQUE - BOMBA DE 746 KW E CORTADOR DE 110 KW - DISTÂNCIA DE RECALQUE DE 700 A 900 M</v>
      </c>
      <c r="C2273" s="16" t="s">
        <v>140</v>
      </c>
      <c r="D2273" s="105">
        <v>4.4800000000000004</v>
      </c>
      <c r="J2273" s="59" t="s">
        <v>26704</v>
      </c>
    </row>
    <row r="2274" spans="1:10" ht="54">
      <c r="A2274" s="16" t="s">
        <v>26705</v>
      </c>
      <c r="B2274" s="59" t="str">
        <f t="shared" si="35"/>
        <v>DRAGAGEM DE AREIA MÉDIA COM DRAGA DE SUCÇÃO E RECALQUE - BOMBA DE 746 KW E CORTADOR DE 110 KW - DISTÂNCIA DE RECALQUE DE 900 A 1.100 M</v>
      </c>
      <c r="C2274" s="16" t="s">
        <v>140</v>
      </c>
      <c r="D2274" s="105">
        <v>4.96</v>
      </c>
      <c r="J2274" s="59" t="s">
        <v>26706</v>
      </c>
    </row>
    <row r="2275" spans="1:10" ht="54">
      <c r="A2275" s="16" t="s">
        <v>26707</v>
      </c>
      <c r="B2275" s="59" t="str">
        <f t="shared" si="35"/>
        <v>DRAGAGEM DE AREIA MÉDIA COM DRAGA DE SUCÇÃO E RECALQUE - BOMBA DE 746 KW E CORTADOR DE 110 KW - DISTÂNCIA DE RECALQUE DE ATÉ 500 M</v>
      </c>
      <c r="C2275" s="16" t="s">
        <v>140</v>
      </c>
      <c r="D2275" s="105">
        <v>3.74</v>
      </c>
      <c r="J2275" s="59" t="s">
        <v>26708</v>
      </c>
    </row>
    <row r="2276" spans="1:10" ht="40.5">
      <c r="A2276" s="16" t="s">
        <v>26709</v>
      </c>
      <c r="B2276" s="59" t="str">
        <f t="shared" si="35"/>
        <v>DRAGAGEM DE AREIA MÉDIA COM DRAGA HOPPER - CAPACIDADE DA CISTERNA DE 1.000 M³ - DMT DE 1.500 A 1.800 M</v>
      </c>
      <c r="C2276" s="16" t="s">
        <v>140</v>
      </c>
      <c r="D2276" s="105">
        <v>10.8</v>
      </c>
      <c r="J2276" s="59" t="s">
        <v>26710</v>
      </c>
    </row>
    <row r="2277" spans="1:10" ht="40.5">
      <c r="A2277" s="16" t="s">
        <v>26711</v>
      </c>
      <c r="B2277" s="59" t="str">
        <f t="shared" si="35"/>
        <v>DRAGAGEM DE AREIA MÉDIA COM DRAGA HOPPER - CAPACIDADE DA CISTERNA DE 1.000 M³ - DMT DE 1.800 A 2.100 M</v>
      </c>
      <c r="C2277" s="16" t="s">
        <v>140</v>
      </c>
      <c r="D2277" s="105">
        <v>10.99</v>
      </c>
      <c r="J2277" s="59" t="s">
        <v>26712</v>
      </c>
    </row>
    <row r="2278" spans="1:10" ht="40.5">
      <c r="A2278" s="16" t="s">
        <v>26713</v>
      </c>
      <c r="B2278" s="59" t="str">
        <f t="shared" si="35"/>
        <v>DRAGAGEM DE AREIA MÉDIA COM DRAGA HOPPER - CAPACIDADE DA CISTERNA DE 1.000 M³ - DMT DE 2.100 A 2.400 M</v>
      </c>
      <c r="C2278" s="16" t="s">
        <v>140</v>
      </c>
      <c r="D2278" s="105">
        <v>11.19</v>
      </c>
      <c r="J2278" s="59" t="s">
        <v>26714</v>
      </c>
    </row>
    <row r="2279" spans="1:10" ht="40.5">
      <c r="A2279" s="16" t="s">
        <v>26715</v>
      </c>
      <c r="B2279" s="59" t="str">
        <f t="shared" si="35"/>
        <v>DRAGAGEM DE AREIA MÉDIA COM DRAGA HOPPER - CAPACIDADE DA CISTERNA DE 1.000 M³ - DMT DE 2.400 A 2.700 M</v>
      </c>
      <c r="C2279" s="16" t="s">
        <v>140</v>
      </c>
      <c r="D2279" s="105">
        <v>11.41</v>
      </c>
      <c r="J2279" s="59" t="s">
        <v>26716</v>
      </c>
    </row>
    <row r="2280" spans="1:10" ht="40.5">
      <c r="A2280" s="16" t="s">
        <v>26717</v>
      </c>
      <c r="B2280" s="59" t="str">
        <f t="shared" si="35"/>
        <v>DRAGAGEM DE AREIA MÉDIA COM DRAGA HOPPER - CAPACIDADE DA CISTERNA DE 1.000 M³ - DMT DE 2.700 A 3.000 M</v>
      </c>
      <c r="C2280" s="16" t="s">
        <v>140</v>
      </c>
      <c r="D2280" s="105">
        <v>11.63</v>
      </c>
      <c r="J2280" s="59" t="s">
        <v>26718</v>
      </c>
    </row>
    <row r="2281" spans="1:10" ht="40.5">
      <c r="A2281" s="16" t="s">
        <v>26719</v>
      </c>
      <c r="B2281" s="59" t="str">
        <f t="shared" si="35"/>
        <v>DRAGAGEM DE AREIA MÉDIA COM DRAGA HOPPER - CAPACIDADE DA CISTERNA DE 1.000 M³ - DMT DE 3.000 M</v>
      </c>
      <c r="C2281" s="16" t="s">
        <v>140</v>
      </c>
      <c r="D2281" s="105">
        <v>11.75</v>
      </c>
      <c r="J2281" s="59" t="s">
        <v>26720</v>
      </c>
    </row>
    <row r="2282" spans="1:10" ht="40.5">
      <c r="A2282" s="16" t="s">
        <v>26721</v>
      </c>
      <c r="B2282" s="59" t="str">
        <f t="shared" si="35"/>
        <v>DRAGAGEM DE AREIA MÉDIA COM DRAGA HOPPER - CAPACIDADE DA CISTERNA DE 10.000 M³ - DMT DE 1.500 A 1.800 M</v>
      </c>
      <c r="C2282" s="16" t="s">
        <v>140</v>
      </c>
      <c r="D2282" s="105">
        <v>8.7100000000000009</v>
      </c>
      <c r="J2282" s="59" t="s">
        <v>26722</v>
      </c>
    </row>
    <row r="2283" spans="1:10" ht="40.5">
      <c r="A2283" s="16" t="s">
        <v>26723</v>
      </c>
      <c r="B2283" s="59" t="str">
        <f t="shared" si="35"/>
        <v>DRAGAGEM DE AREIA MÉDIA COM DRAGA HOPPER - CAPACIDADE DA CISTERNA DE 10.000 M³ - DMT DE 1.800 A 2.100 M</v>
      </c>
      <c r="C2283" s="16" t="s">
        <v>140</v>
      </c>
      <c r="D2283" s="105">
        <v>8.7799999999999994</v>
      </c>
      <c r="J2283" s="59" t="s">
        <v>26724</v>
      </c>
    </row>
    <row r="2284" spans="1:10" ht="40.5">
      <c r="A2284" s="16" t="s">
        <v>26725</v>
      </c>
      <c r="B2284" s="59" t="str">
        <f t="shared" si="35"/>
        <v>DRAGAGEM DE AREIA MÉDIA COM DRAGA HOPPER - CAPACIDADE DA CISTERNA DE 10.000 M³ - DMT DE 2.100 A 2.400 M</v>
      </c>
      <c r="C2284" s="16" t="s">
        <v>140</v>
      </c>
      <c r="D2284" s="105">
        <v>8.85</v>
      </c>
      <c r="J2284" s="59" t="s">
        <v>26726</v>
      </c>
    </row>
    <row r="2285" spans="1:10" ht="40.5">
      <c r="A2285" s="16" t="s">
        <v>26727</v>
      </c>
      <c r="B2285" s="59" t="str">
        <f t="shared" si="35"/>
        <v>DRAGAGEM DE AREIA MÉDIA COM DRAGA HOPPER - CAPACIDADE DA CISTERNA DE 10.000 M³ - DMT DE 2.400 A 2.700 M</v>
      </c>
      <c r="C2285" s="16" t="s">
        <v>140</v>
      </c>
      <c r="D2285" s="105">
        <v>8.93</v>
      </c>
      <c r="J2285" s="59" t="s">
        <v>26728</v>
      </c>
    </row>
    <row r="2286" spans="1:10" ht="40.5">
      <c r="A2286" s="16" t="s">
        <v>26729</v>
      </c>
      <c r="B2286" s="59" t="str">
        <f t="shared" si="35"/>
        <v>DRAGAGEM DE AREIA MÉDIA COM DRAGA HOPPER - CAPACIDADE DA CISTERNA DE 10.000 M³ - DMT DE 2.700 A 3.000 M</v>
      </c>
      <c r="C2286" s="16" t="s">
        <v>140</v>
      </c>
      <c r="D2286" s="105">
        <v>9.01</v>
      </c>
      <c r="J2286" s="59" t="s">
        <v>26730</v>
      </c>
    </row>
    <row r="2287" spans="1:10" ht="40.5">
      <c r="A2287" s="16" t="s">
        <v>26731</v>
      </c>
      <c r="B2287" s="59" t="str">
        <f t="shared" si="35"/>
        <v>DRAGAGEM DE AREIA MÉDIA COM DRAGA HOPPER - CAPACIDADE DA CISTERNA DE 10.000 M³ - DMT DE 3.000 M</v>
      </c>
      <c r="C2287" s="16" t="s">
        <v>140</v>
      </c>
      <c r="D2287" s="105">
        <v>9.0500000000000007</v>
      </c>
      <c r="J2287" s="59" t="s">
        <v>26732</v>
      </c>
    </row>
    <row r="2288" spans="1:10" ht="40.5">
      <c r="A2288" s="16" t="s">
        <v>26733</v>
      </c>
      <c r="B2288" s="59" t="str">
        <f t="shared" si="35"/>
        <v>DRAGAGEM DE AREIA MÉDIA COM DRAGA HOPPER - CAPACIDADE DA CISTERNA DE 15.000 M³ - DMT DE 1.500 A 1.800 M</v>
      </c>
      <c r="C2288" s="16" t="s">
        <v>140</v>
      </c>
      <c r="D2288" s="105">
        <v>11.69</v>
      </c>
      <c r="J2288" s="59" t="s">
        <v>26734</v>
      </c>
    </row>
    <row r="2289" spans="1:10" ht="40.5">
      <c r="A2289" s="16" t="s">
        <v>26735</v>
      </c>
      <c r="B2289" s="59" t="str">
        <f t="shared" si="35"/>
        <v>DRAGAGEM DE AREIA MÉDIA COM DRAGA HOPPER - CAPACIDADE DA CISTERNA DE 15.000 M³ - DMT DE 1.800 A 2.100 M</v>
      </c>
      <c r="C2289" s="16" t="s">
        <v>140</v>
      </c>
      <c r="D2289" s="105">
        <v>11.76</v>
      </c>
      <c r="J2289" s="59" t="s">
        <v>26736</v>
      </c>
    </row>
    <row r="2290" spans="1:10" ht="40.5">
      <c r="A2290" s="16" t="s">
        <v>26737</v>
      </c>
      <c r="B2290" s="59" t="str">
        <f t="shared" si="35"/>
        <v>DRAGAGEM DE AREIA MÉDIA COM DRAGA HOPPER - CAPACIDADE DA CISTERNA DE 15.000 M³ - DMT DE 2.100 A 2.400 M</v>
      </c>
      <c r="C2290" s="16" t="s">
        <v>140</v>
      </c>
      <c r="D2290" s="105">
        <v>11.83</v>
      </c>
      <c r="J2290" s="59" t="s">
        <v>26738</v>
      </c>
    </row>
    <row r="2291" spans="1:10" ht="40.5">
      <c r="A2291" s="16" t="s">
        <v>26739</v>
      </c>
      <c r="B2291" s="59" t="str">
        <f t="shared" si="35"/>
        <v>DRAGAGEM DE AREIA MÉDIA COM DRAGA HOPPER - CAPACIDADE DA CISTERNA DE 15.000 M³ - DMT DE 2.400 A 2.700 M</v>
      </c>
      <c r="C2291" s="16" t="s">
        <v>140</v>
      </c>
      <c r="D2291" s="105">
        <v>11.9</v>
      </c>
      <c r="J2291" s="59" t="s">
        <v>26740</v>
      </c>
    </row>
    <row r="2292" spans="1:10" ht="40.5">
      <c r="A2292" s="16" t="s">
        <v>26741</v>
      </c>
      <c r="B2292" s="59" t="str">
        <f t="shared" si="35"/>
        <v>DRAGAGEM DE AREIA MÉDIA COM DRAGA HOPPER - CAPACIDADE DA CISTERNA DE 15.000 M³ - DMT DE 2.700 A 3.000 M</v>
      </c>
      <c r="C2292" s="16" t="s">
        <v>140</v>
      </c>
      <c r="D2292" s="105">
        <v>11.97</v>
      </c>
      <c r="J2292" s="59" t="s">
        <v>26742</v>
      </c>
    </row>
    <row r="2293" spans="1:10" ht="40.5">
      <c r="A2293" s="16" t="s">
        <v>26743</v>
      </c>
      <c r="B2293" s="59" t="str">
        <f t="shared" si="35"/>
        <v>DRAGAGEM DE AREIA MÉDIA COM DRAGA HOPPER - CAPACIDADE DA CISTERNA DE 15.000 M³ - DMT DE 3.000 M</v>
      </c>
      <c r="C2293" s="16" t="s">
        <v>140</v>
      </c>
      <c r="D2293" s="105">
        <v>12.02</v>
      </c>
      <c r="J2293" s="59" t="s">
        <v>26744</v>
      </c>
    </row>
    <row r="2294" spans="1:10" ht="40.5">
      <c r="A2294" s="16" t="s">
        <v>26745</v>
      </c>
      <c r="B2294" s="59" t="str">
        <f t="shared" si="35"/>
        <v>DRAGAGEM DE AREIA MÉDIA COM DRAGA HOPPER - CAPACIDADE DA CISTERNA DE 2.000 M³ - DMT DE 1.500 A 1.800 M</v>
      </c>
      <c r="C2294" s="16" t="s">
        <v>140</v>
      </c>
      <c r="D2294" s="105">
        <v>13.14</v>
      </c>
      <c r="J2294" s="59" t="s">
        <v>26746</v>
      </c>
    </row>
    <row r="2295" spans="1:10" ht="40.5">
      <c r="A2295" s="16" t="s">
        <v>26747</v>
      </c>
      <c r="B2295" s="59" t="str">
        <f t="shared" si="35"/>
        <v>DRAGAGEM DE AREIA MÉDIA COM DRAGA HOPPER - CAPACIDADE DA CISTERNA DE 2.000 M³ - DMT DE 1.800 A 2.100 M</v>
      </c>
      <c r="C2295" s="16" t="s">
        <v>140</v>
      </c>
      <c r="D2295" s="105">
        <v>13.31</v>
      </c>
      <c r="J2295" s="59" t="s">
        <v>26748</v>
      </c>
    </row>
    <row r="2296" spans="1:10" ht="40.5">
      <c r="A2296" s="16" t="s">
        <v>26749</v>
      </c>
      <c r="B2296" s="59" t="str">
        <f t="shared" si="35"/>
        <v>DRAGAGEM DE AREIA MÉDIA COM DRAGA HOPPER - CAPACIDADE DA CISTERNA DE 2.000 M³ - DMT DE 2.100 A 2.400 M</v>
      </c>
      <c r="C2296" s="16" t="s">
        <v>140</v>
      </c>
      <c r="D2296" s="105">
        <v>13.48</v>
      </c>
      <c r="J2296" s="59" t="s">
        <v>26750</v>
      </c>
    </row>
    <row r="2297" spans="1:10" ht="40.5">
      <c r="A2297" s="16" t="s">
        <v>26751</v>
      </c>
      <c r="B2297" s="59" t="str">
        <f t="shared" si="35"/>
        <v>DRAGAGEM DE AREIA MÉDIA COM DRAGA HOPPER - CAPACIDADE DA CISTERNA DE 2.000 M³ - DMT DE 2.400 A 2.700 M</v>
      </c>
      <c r="C2297" s="16" t="s">
        <v>140</v>
      </c>
      <c r="D2297" s="105">
        <v>13.67</v>
      </c>
      <c r="J2297" s="59" t="s">
        <v>26752</v>
      </c>
    </row>
    <row r="2298" spans="1:10" ht="40.5">
      <c r="A2298" s="16" t="s">
        <v>26753</v>
      </c>
      <c r="B2298" s="59" t="str">
        <f t="shared" si="35"/>
        <v>DRAGAGEM DE AREIA MÉDIA COM DRAGA HOPPER - CAPACIDADE DA CISTERNA DE 2.000 M³ - DMT DE 2.700 A 3.000 M</v>
      </c>
      <c r="C2298" s="16" t="s">
        <v>140</v>
      </c>
      <c r="D2298" s="105">
        <v>13.86</v>
      </c>
      <c r="J2298" s="59" t="s">
        <v>26754</v>
      </c>
    </row>
    <row r="2299" spans="1:10" ht="40.5">
      <c r="A2299" s="16" t="s">
        <v>26755</v>
      </c>
      <c r="B2299" s="59" t="str">
        <f t="shared" si="35"/>
        <v>DRAGAGEM DE AREIA MÉDIA COM DRAGA HOPPER - CAPACIDADE DA CISTERNA DE 2.000 M³ - DMT DE 3.000 M</v>
      </c>
      <c r="C2299" s="16" t="s">
        <v>140</v>
      </c>
      <c r="D2299" s="105">
        <v>13.96</v>
      </c>
      <c r="J2299" s="59" t="s">
        <v>26756</v>
      </c>
    </row>
    <row r="2300" spans="1:10" ht="40.5">
      <c r="A2300" s="16" t="s">
        <v>26757</v>
      </c>
      <c r="B2300" s="59" t="str">
        <f t="shared" si="35"/>
        <v>DRAGAGEM DE AREIA MÉDIA COM DRAGA HOPPER - CAPACIDADE DA CISTERNA DE 20.000 M³ - DMT DE 1.500 A 1.800 M</v>
      </c>
      <c r="C2300" s="16" t="s">
        <v>140</v>
      </c>
      <c r="D2300" s="105">
        <v>14.72</v>
      </c>
      <c r="J2300" s="59" t="s">
        <v>26758</v>
      </c>
    </row>
    <row r="2301" spans="1:10" ht="40.5">
      <c r="A2301" s="16" t="s">
        <v>26759</v>
      </c>
      <c r="B2301" s="59" t="str">
        <f t="shared" si="35"/>
        <v>DRAGAGEM DE AREIA MÉDIA COM DRAGA HOPPER - CAPACIDADE DA CISTERNA DE 20.000 M³ - DMT DE 1.800 A 2.100 M</v>
      </c>
      <c r="C2301" s="16" t="s">
        <v>140</v>
      </c>
      <c r="D2301" s="105">
        <v>14.79</v>
      </c>
      <c r="J2301" s="59" t="s">
        <v>26760</v>
      </c>
    </row>
    <row r="2302" spans="1:10" ht="40.5">
      <c r="A2302" s="16" t="s">
        <v>26761</v>
      </c>
      <c r="B2302" s="59" t="str">
        <f t="shared" si="35"/>
        <v>DRAGAGEM DE AREIA MÉDIA COM DRAGA HOPPER - CAPACIDADE DA CISTERNA DE 20.000 M³ - DMT DE 2.100 A 2.400 M</v>
      </c>
      <c r="C2302" s="16" t="s">
        <v>140</v>
      </c>
      <c r="D2302" s="105">
        <v>14.85</v>
      </c>
      <c r="J2302" s="59" t="s">
        <v>26762</v>
      </c>
    </row>
    <row r="2303" spans="1:10" ht="40.5">
      <c r="A2303" s="16" t="s">
        <v>26763</v>
      </c>
      <c r="B2303" s="59" t="str">
        <f t="shared" si="35"/>
        <v>DRAGAGEM DE AREIA MÉDIA COM DRAGA HOPPER - CAPACIDADE DA CISTERNA DE 20.000 M³ - DMT DE 2.400 A 2.700 M</v>
      </c>
      <c r="C2303" s="16" t="s">
        <v>140</v>
      </c>
      <c r="D2303" s="105">
        <v>14.92</v>
      </c>
      <c r="J2303" s="59" t="s">
        <v>26764</v>
      </c>
    </row>
    <row r="2304" spans="1:10" ht="40.5">
      <c r="A2304" s="16" t="s">
        <v>26765</v>
      </c>
      <c r="B2304" s="59" t="str">
        <f t="shared" si="35"/>
        <v>DRAGAGEM DE AREIA MÉDIA COM DRAGA HOPPER - CAPACIDADE DA CISTERNA DE 20.000 M³ - DMT DE 2.700 A 3.000 M</v>
      </c>
      <c r="C2304" s="16" t="s">
        <v>140</v>
      </c>
      <c r="D2304" s="105">
        <v>15</v>
      </c>
      <c r="J2304" s="59" t="s">
        <v>26766</v>
      </c>
    </row>
    <row r="2305" spans="1:10" ht="40.5">
      <c r="A2305" s="16" t="s">
        <v>26767</v>
      </c>
      <c r="B2305" s="59" t="str">
        <f t="shared" si="35"/>
        <v>DRAGAGEM DE AREIA MÉDIA COM DRAGA HOPPER - CAPACIDADE DA CISTERNA DE 20.000 M³ - DMT DE 3.000 M</v>
      </c>
      <c r="C2305" s="16" t="s">
        <v>140</v>
      </c>
      <c r="D2305" s="105">
        <v>15.04</v>
      </c>
      <c r="J2305" s="59" t="s">
        <v>26768</v>
      </c>
    </row>
    <row r="2306" spans="1:10" ht="40.5">
      <c r="A2306" s="16" t="s">
        <v>26769</v>
      </c>
      <c r="B2306" s="59" t="str">
        <f t="shared" si="35"/>
        <v>DRAGAGEM DE AREIA MÉDIA COM DRAGA HOPPER - CAPACIDADE DA CISTERNA DE 3.000 M³ - DMT DE 1.500 A 1.800 M</v>
      </c>
      <c r="C2306" s="16" t="s">
        <v>140</v>
      </c>
      <c r="D2306" s="105">
        <v>12.31</v>
      </c>
      <c r="J2306" s="59" t="s">
        <v>26770</v>
      </c>
    </row>
    <row r="2307" spans="1:10" ht="40.5">
      <c r="A2307" s="16" t="s">
        <v>26771</v>
      </c>
      <c r="B2307" s="59" t="str">
        <f t="shared" ref="B2307:B2370" si="36">UPPER(J2307)</f>
        <v>DRAGAGEM DE AREIA MÉDIA COM DRAGA HOPPER - CAPACIDADE DA CISTERNA DE 3.000 M³ - DMT DE 1.800 A 2.100 M</v>
      </c>
      <c r="C2307" s="16" t="s">
        <v>140</v>
      </c>
      <c r="D2307" s="105">
        <v>12.45</v>
      </c>
      <c r="J2307" s="59" t="s">
        <v>26772</v>
      </c>
    </row>
    <row r="2308" spans="1:10" ht="40.5">
      <c r="A2308" s="16" t="s">
        <v>26773</v>
      </c>
      <c r="B2308" s="59" t="str">
        <f t="shared" si="36"/>
        <v>DRAGAGEM DE AREIA MÉDIA COM DRAGA HOPPER - CAPACIDADE DA CISTERNA DE 3.000 M³ - DMT DE 2.100 A 2.400 M</v>
      </c>
      <c r="C2308" s="16" t="s">
        <v>140</v>
      </c>
      <c r="D2308" s="105">
        <v>12.59</v>
      </c>
      <c r="J2308" s="59" t="s">
        <v>26774</v>
      </c>
    </row>
    <row r="2309" spans="1:10" ht="40.5">
      <c r="A2309" s="16" t="s">
        <v>26775</v>
      </c>
      <c r="B2309" s="59" t="str">
        <f t="shared" si="36"/>
        <v>DRAGAGEM DE AREIA MÉDIA COM DRAGA HOPPER - CAPACIDADE DA CISTERNA DE 3.000 M³ - DMT DE 2.400 A 2.700 M</v>
      </c>
      <c r="C2309" s="16" t="s">
        <v>140</v>
      </c>
      <c r="D2309" s="105">
        <v>12.74</v>
      </c>
      <c r="J2309" s="59" t="s">
        <v>26776</v>
      </c>
    </row>
    <row r="2310" spans="1:10" ht="40.5">
      <c r="A2310" s="16" t="s">
        <v>26777</v>
      </c>
      <c r="B2310" s="59" t="str">
        <f t="shared" si="36"/>
        <v>DRAGAGEM DE AREIA MÉDIA COM DRAGA HOPPER - CAPACIDADE DA CISTERNA DE 3.000 M³ - DMT DE 2.700 A 3.000 M</v>
      </c>
      <c r="C2310" s="16" t="s">
        <v>140</v>
      </c>
      <c r="D2310" s="105">
        <v>12.9</v>
      </c>
      <c r="J2310" s="59" t="s">
        <v>26778</v>
      </c>
    </row>
    <row r="2311" spans="1:10" ht="40.5">
      <c r="A2311" s="16" t="s">
        <v>26779</v>
      </c>
      <c r="B2311" s="59" t="str">
        <f t="shared" si="36"/>
        <v>DRAGAGEM DE AREIA MÉDIA COM DRAGA HOPPER - CAPACIDADE DA CISTERNA DE 3.000 M³ - DMT DE 3.000 M</v>
      </c>
      <c r="C2311" s="16" t="s">
        <v>140</v>
      </c>
      <c r="D2311" s="105">
        <v>12.98</v>
      </c>
      <c r="J2311" s="59" t="s">
        <v>26780</v>
      </c>
    </row>
    <row r="2312" spans="1:10" ht="40.5">
      <c r="A2312" s="16" t="s">
        <v>26781</v>
      </c>
      <c r="B2312" s="59" t="str">
        <f t="shared" si="36"/>
        <v>DRAGAGEM DE AREIA MÉDIA COM DRAGA HOPPER - CAPACIDADE DA CISTERNA DE 4.000 M³ - DMT DE 1.500 A 1.800 M</v>
      </c>
      <c r="C2312" s="16" t="s">
        <v>140</v>
      </c>
      <c r="D2312" s="105">
        <v>10.74</v>
      </c>
      <c r="J2312" s="59" t="s">
        <v>26782</v>
      </c>
    </row>
    <row r="2313" spans="1:10" ht="40.5">
      <c r="A2313" s="16" t="s">
        <v>26783</v>
      </c>
      <c r="B2313" s="59" t="str">
        <f t="shared" si="36"/>
        <v>DRAGAGEM DE AREIA MÉDIA COM DRAGA HOPPER - CAPACIDADE DA CISTERNA DE 4.000 M³ - DMT DE 1.800 A 2.100 M</v>
      </c>
      <c r="C2313" s="16" t="s">
        <v>140</v>
      </c>
      <c r="D2313" s="105">
        <v>10.86</v>
      </c>
      <c r="J2313" s="59" t="s">
        <v>26784</v>
      </c>
    </row>
    <row r="2314" spans="1:10" ht="40.5">
      <c r="A2314" s="16" t="s">
        <v>26785</v>
      </c>
      <c r="B2314" s="59" t="str">
        <f t="shared" si="36"/>
        <v>DRAGAGEM DE AREIA MÉDIA COM DRAGA HOPPER - CAPACIDADE DA CISTERNA DE 4.000 M³ - DMT DE 2.100 A 2.400 M</v>
      </c>
      <c r="C2314" s="16" t="s">
        <v>140</v>
      </c>
      <c r="D2314" s="105">
        <v>10.97</v>
      </c>
      <c r="J2314" s="59" t="s">
        <v>26786</v>
      </c>
    </row>
    <row r="2315" spans="1:10" ht="40.5">
      <c r="A2315" s="16" t="s">
        <v>26787</v>
      </c>
      <c r="B2315" s="59" t="str">
        <f t="shared" si="36"/>
        <v>DRAGAGEM DE AREIA MÉDIA COM DRAGA HOPPER - CAPACIDADE DA CISTERNA DE 4.000 M³ - DMT DE 2.400 A 2.700 M</v>
      </c>
      <c r="C2315" s="16" t="s">
        <v>140</v>
      </c>
      <c r="D2315" s="105">
        <v>11.1</v>
      </c>
      <c r="J2315" s="59" t="s">
        <v>26788</v>
      </c>
    </row>
    <row r="2316" spans="1:10" ht="40.5">
      <c r="A2316" s="16" t="s">
        <v>26789</v>
      </c>
      <c r="B2316" s="59" t="str">
        <f t="shared" si="36"/>
        <v>DRAGAGEM DE AREIA MÉDIA COM DRAGA HOPPER - CAPACIDADE DA CISTERNA DE 4.000 M³ - DMT DE 2.700 A 3.000 M</v>
      </c>
      <c r="C2316" s="16" t="s">
        <v>140</v>
      </c>
      <c r="D2316" s="105">
        <v>11.23</v>
      </c>
      <c r="J2316" s="59" t="s">
        <v>26790</v>
      </c>
    </row>
    <row r="2317" spans="1:10" ht="40.5">
      <c r="A2317" s="16" t="s">
        <v>26791</v>
      </c>
      <c r="B2317" s="59" t="str">
        <f t="shared" si="36"/>
        <v>DRAGAGEM DE AREIA MÉDIA COM DRAGA HOPPER - CAPACIDADE DA CISTERNA DE 4.000 M³ - DMT DE 3.000 M</v>
      </c>
      <c r="C2317" s="16" t="s">
        <v>140</v>
      </c>
      <c r="D2317" s="105">
        <v>11.3</v>
      </c>
      <c r="J2317" s="59" t="s">
        <v>26792</v>
      </c>
    </row>
    <row r="2318" spans="1:10" ht="40.5">
      <c r="A2318" s="16" t="s">
        <v>26793</v>
      </c>
      <c r="B2318" s="59" t="str">
        <f t="shared" si="36"/>
        <v>DRAGAGEM DE AREIA MÉDIA COM DRAGA HOPPER - CAPACIDADE DA CISTERNA DE 5.000 M³ - DMT DE 1.500 A 1.800 M</v>
      </c>
      <c r="C2318" s="16" t="s">
        <v>140</v>
      </c>
      <c r="D2318" s="105">
        <v>10.11</v>
      </c>
      <c r="J2318" s="59" t="s">
        <v>26794</v>
      </c>
    </row>
    <row r="2319" spans="1:10" ht="40.5">
      <c r="A2319" s="16" t="s">
        <v>26795</v>
      </c>
      <c r="B2319" s="59" t="str">
        <f t="shared" si="36"/>
        <v>DRAGAGEM DE AREIA MÉDIA COM DRAGA HOPPER - CAPACIDADE DA CISTERNA DE 5.000 M³ - DMT DE 1.800 A 2.100 M</v>
      </c>
      <c r="C2319" s="16" t="s">
        <v>140</v>
      </c>
      <c r="D2319" s="105">
        <v>10.210000000000001</v>
      </c>
      <c r="J2319" s="59" t="s">
        <v>26796</v>
      </c>
    </row>
    <row r="2320" spans="1:10" ht="40.5">
      <c r="A2320" s="16" t="s">
        <v>26797</v>
      </c>
      <c r="B2320" s="59" t="str">
        <f t="shared" si="36"/>
        <v>DRAGAGEM DE AREIA MÉDIA COM DRAGA HOPPER - CAPACIDADE DA CISTERNA DE 5.000 M³ - DMT DE 2.100 A 2.400 M</v>
      </c>
      <c r="C2320" s="16" t="s">
        <v>140</v>
      </c>
      <c r="D2320" s="105">
        <v>10.32</v>
      </c>
      <c r="J2320" s="59" t="s">
        <v>26798</v>
      </c>
    </row>
    <row r="2321" spans="1:10" ht="40.5">
      <c r="A2321" s="16" t="s">
        <v>26799</v>
      </c>
      <c r="B2321" s="59" t="str">
        <f t="shared" si="36"/>
        <v>DRAGAGEM DE AREIA MÉDIA COM DRAGA HOPPER - CAPACIDADE DA CISTERNA DE 5.000 M³ - DMT DE 2.400 A 2.700 M</v>
      </c>
      <c r="C2321" s="16" t="s">
        <v>140</v>
      </c>
      <c r="D2321" s="105">
        <v>10.43</v>
      </c>
      <c r="J2321" s="59" t="s">
        <v>26800</v>
      </c>
    </row>
    <row r="2322" spans="1:10" ht="40.5">
      <c r="A2322" s="16" t="s">
        <v>26801</v>
      </c>
      <c r="B2322" s="59" t="str">
        <f t="shared" si="36"/>
        <v>DRAGAGEM DE AREIA MÉDIA COM DRAGA HOPPER - CAPACIDADE DA CISTERNA DE 5.000 M³ - DMT DE 2.700 A 3.000 M</v>
      </c>
      <c r="C2322" s="16" t="s">
        <v>140</v>
      </c>
      <c r="D2322" s="105">
        <v>10.55</v>
      </c>
      <c r="J2322" s="59" t="s">
        <v>26802</v>
      </c>
    </row>
    <row r="2323" spans="1:10" ht="40.5">
      <c r="A2323" s="16" t="s">
        <v>26803</v>
      </c>
      <c r="B2323" s="59" t="str">
        <f t="shared" si="36"/>
        <v>DRAGAGEM DE AREIA MÉDIA COM DRAGA HOPPER - CAPACIDADE DA CISTERNA DE 5.000 M³ - DMT DE 3.000 M</v>
      </c>
      <c r="C2323" s="16" t="s">
        <v>140</v>
      </c>
      <c r="D2323" s="105">
        <v>10.61</v>
      </c>
      <c r="J2323" s="59" t="s">
        <v>26804</v>
      </c>
    </row>
    <row r="2324" spans="1:10" ht="40.5">
      <c r="A2324" s="16" t="s">
        <v>26805</v>
      </c>
      <c r="B2324" s="59" t="str">
        <f t="shared" si="36"/>
        <v>DRAGAGEM DE AREIA MÉDIA COM DRAGA HOPPER - CAPACIDADE DA CISTERNA DE 750 M³ - DMT DE 1.500 A 1.800 M</v>
      </c>
      <c r="C2324" s="16" t="s">
        <v>140</v>
      </c>
      <c r="D2324" s="105">
        <v>13.8</v>
      </c>
      <c r="J2324" s="59" t="s">
        <v>26806</v>
      </c>
    </row>
    <row r="2325" spans="1:10" ht="40.5">
      <c r="A2325" s="16" t="s">
        <v>26807</v>
      </c>
      <c r="B2325" s="59" t="str">
        <f t="shared" si="36"/>
        <v>DRAGAGEM DE AREIA MÉDIA COM DRAGA HOPPER - CAPACIDADE DA CISTERNA DE 750 M³ - DMT DE 1.800 A 2.100 M</v>
      </c>
      <c r="C2325" s="16" t="s">
        <v>140</v>
      </c>
      <c r="D2325" s="105">
        <v>14.06</v>
      </c>
      <c r="J2325" s="59" t="s">
        <v>26808</v>
      </c>
    </row>
    <row r="2326" spans="1:10" ht="40.5">
      <c r="A2326" s="16" t="s">
        <v>26809</v>
      </c>
      <c r="B2326" s="59" t="str">
        <f t="shared" si="36"/>
        <v>DRAGAGEM DE AREIA MÉDIA COM DRAGA HOPPER - CAPACIDADE DA CISTERNA DE 750 M³ - DMT DE 2.100 A 2.400 M</v>
      </c>
      <c r="C2326" s="16" t="s">
        <v>140</v>
      </c>
      <c r="D2326" s="105">
        <v>14.33</v>
      </c>
      <c r="J2326" s="59" t="s">
        <v>26810</v>
      </c>
    </row>
    <row r="2327" spans="1:10" ht="40.5">
      <c r="A2327" s="16" t="s">
        <v>26811</v>
      </c>
      <c r="B2327" s="59" t="str">
        <f t="shared" si="36"/>
        <v>DRAGAGEM DE AREIA MÉDIA COM DRAGA HOPPER - CAPACIDADE DA CISTERNA DE 750 M³ - DMT DE 2.400 A 2.700 M</v>
      </c>
      <c r="C2327" s="16" t="s">
        <v>140</v>
      </c>
      <c r="D2327" s="105">
        <v>14.62</v>
      </c>
      <c r="J2327" s="59" t="s">
        <v>26812</v>
      </c>
    </row>
    <row r="2328" spans="1:10" ht="40.5">
      <c r="A2328" s="16" t="s">
        <v>26813</v>
      </c>
      <c r="B2328" s="59" t="str">
        <f t="shared" si="36"/>
        <v>DRAGAGEM DE AREIA MÉDIA COM DRAGA HOPPER - CAPACIDADE DA CISTERNA DE 750 M³ - DMT DE 2.700 A 3.000 M</v>
      </c>
      <c r="C2328" s="16" t="s">
        <v>140</v>
      </c>
      <c r="D2328" s="105">
        <v>14.92</v>
      </c>
      <c r="J2328" s="59" t="s">
        <v>26814</v>
      </c>
    </row>
    <row r="2329" spans="1:10" ht="40.5">
      <c r="A2329" s="16" t="s">
        <v>26815</v>
      </c>
      <c r="B2329" s="59" t="str">
        <f t="shared" si="36"/>
        <v>DRAGAGEM DE AREIA MÉDIA COM DRAGA HOPPER - CAPACIDADE DA CISTERNA DE 750 M³ - DMT DE 3.000 M</v>
      </c>
      <c r="C2329" s="16" t="s">
        <v>140</v>
      </c>
      <c r="D2329" s="105">
        <v>15.08</v>
      </c>
      <c r="J2329" s="59" t="s">
        <v>26816</v>
      </c>
    </row>
    <row r="2330" spans="1:10" ht="54">
      <c r="A2330" s="16" t="s">
        <v>26817</v>
      </c>
      <c r="B2330" s="59" t="str">
        <f t="shared" si="36"/>
        <v>DRAGAGEM DE CASCALHO COM DRAGA DE SUCÇÃO E RECALQUE - BOMBA DE 1.350 KW E CORTADOR DE 170 KW - DISTÂNCIA DE RECALQUE DE 1.100 A 1.300 M</v>
      </c>
      <c r="C2330" s="16" t="s">
        <v>140</v>
      </c>
      <c r="D2330" s="105">
        <v>18.5</v>
      </c>
      <c r="J2330" s="59" t="s">
        <v>26818</v>
      </c>
    </row>
    <row r="2331" spans="1:10" ht="54">
      <c r="A2331" s="16" t="s">
        <v>26819</v>
      </c>
      <c r="B2331" s="59" t="str">
        <f t="shared" si="36"/>
        <v>DRAGAGEM DE CASCALHO COM DRAGA DE SUCÇÃO E RECALQUE - BOMBA DE 1.350 KW E CORTADOR DE 170 KW - DISTÂNCIA DE RECALQUE DE 1.300 A 1.500 M</v>
      </c>
      <c r="C2331" s="16" t="s">
        <v>140</v>
      </c>
      <c r="D2331" s="105">
        <v>23.29</v>
      </c>
      <c r="J2331" s="59" t="s">
        <v>26820</v>
      </c>
    </row>
    <row r="2332" spans="1:10" ht="54">
      <c r="A2332" s="16" t="s">
        <v>26821</v>
      </c>
      <c r="B2332" s="59" t="str">
        <f t="shared" si="36"/>
        <v>DRAGAGEM DE CASCALHO COM DRAGA DE SUCÇÃO E RECALQUE - BOMBA DE 1.350 KW E CORTADOR DE 170 KW - DISTÂNCIA DE RECALQUE DE 1.500 A 1.700 M</v>
      </c>
      <c r="C2332" s="16" t="s">
        <v>140</v>
      </c>
      <c r="D2332" s="105">
        <v>29.06</v>
      </c>
      <c r="J2332" s="59" t="s">
        <v>26822</v>
      </c>
    </row>
    <row r="2333" spans="1:10" ht="54">
      <c r="A2333" s="16" t="s">
        <v>26823</v>
      </c>
      <c r="B2333" s="59" t="str">
        <f t="shared" si="36"/>
        <v>DRAGAGEM DE CASCALHO COM DRAGA DE SUCÇÃO E RECALQUE - BOMBA DE 1.350 KW E CORTADOR DE 170 KW - DISTÂNCIA DE RECALQUE DE 1.700 A 1.900 M</v>
      </c>
      <c r="C2333" s="16" t="s">
        <v>140</v>
      </c>
      <c r="D2333" s="105">
        <v>35.49</v>
      </c>
      <c r="J2333" s="59" t="s">
        <v>26824</v>
      </c>
    </row>
    <row r="2334" spans="1:10" ht="54">
      <c r="A2334" s="16" t="s">
        <v>26825</v>
      </c>
      <c r="B2334" s="59" t="str">
        <f t="shared" si="36"/>
        <v>DRAGAGEM DE CASCALHO COM DRAGA DE SUCÇÃO E RECALQUE - BOMBA DE 1.350 KW E CORTADOR DE 170 KW - DISTÂNCIA DE RECALQUE DE 1.900 A 2.100 M</v>
      </c>
      <c r="C2334" s="16" t="s">
        <v>140</v>
      </c>
      <c r="D2334" s="105">
        <v>42.58</v>
      </c>
      <c r="J2334" s="59" t="s">
        <v>26826</v>
      </c>
    </row>
    <row r="2335" spans="1:10" ht="54">
      <c r="A2335" s="16" t="s">
        <v>26827</v>
      </c>
      <c r="B2335" s="59" t="str">
        <f t="shared" si="36"/>
        <v>DRAGAGEM DE CASCALHO COM DRAGA DE SUCÇÃO E RECALQUE - BOMBA DE 1.350 KW E CORTADOR DE 170 KW - DISTÂNCIA DE RECALQUE DE 2.100 A 2.300 M</v>
      </c>
      <c r="C2335" s="16" t="s">
        <v>140</v>
      </c>
      <c r="D2335" s="105">
        <v>49.68</v>
      </c>
      <c r="J2335" s="59" t="s">
        <v>26828</v>
      </c>
    </row>
    <row r="2336" spans="1:10" ht="54">
      <c r="A2336" s="16" t="s">
        <v>26829</v>
      </c>
      <c r="B2336" s="59" t="str">
        <f t="shared" si="36"/>
        <v>DRAGAGEM DE CASCALHO COM DRAGA DE SUCÇÃO E RECALQUE - BOMBA DE 1.350 KW E CORTADOR DE 170 KW - DISTÂNCIA DE RECALQUE DE 500 A 700 M</v>
      </c>
      <c r="C2336" s="16" t="s">
        <v>140</v>
      </c>
      <c r="D2336" s="105">
        <v>8.7100000000000009</v>
      </c>
      <c r="J2336" s="59" t="s">
        <v>26830</v>
      </c>
    </row>
    <row r="2337" spans="1:10" ht="54">
      <c r="A2337" s="16" t="s">
        <v>26831</v>
      </c>
      <c r="B2337" s="59" t="str">
        <f t="shared" si="36"/>
        <v>DRAGAGEM DE CASCALHO COM DRAGA DE SUCÇÃO E RECALQUE - BOMBA DE 1.350 KW E CORTADOR DE 170 KW - DISTÂNCIA DE RECALQUE DE 700 A 900 M</v>
      </c>
      <c r="C2337" s="16" t="s">
        <v>140</v>
      </c>
      <c r="D2337" s="105">
        <v>10.17</v>
      </c>
      <c r="J2337" s="59" t="s">
        <v>26832</v>
      </c>
    </row>
    <row r="2338" spans="1:10" ht="54">
      <c r="A2338" s="16" t="s">
        <v>26833</v>
      </c>
      <c r="B2338" s="59" t="str">
        <f t="shared" si="36"/>
        <v>DRAGAGEM DE CASCALHO COM DRAGA DE SUCÇÃO E RECALQUE - BOMBA DE 1.350 KW E CORTADOR DE 170 KW - DISTÂNCIA DE RECALQUE DE 900 A 1.100 M</v>
      </c>
      <c r="C2338" s="16" t="s">
        <v>140</v>
      </c>
      <c r="D2338" s="105">
        <v>12.64</v>
      </c>
      <c r="J2338" s="59" t="s">
        <v>26834</v>
      </c>
    </row>
    <row r="2339" spans="1:10" ht="54">
      <c r="A2339" s="16" t="s">
        <v>26835</v>
      </c>
      <c r="B2339" s="59" t="str">
        <f t="shared" si="36"/>
        <v>DRAGAGEM DE CASCALHO COM DRAGA DE SUCÇÃO E RECALQUE - BOMBA DE 1.350 KW E CORTADOR DE 170 KW - DISTÂNCIA DE RECALQUE DE ATÉ 500 M</v>
      </c>
      <c r="C2339" s="16" t="s">
        <v>140</v>
      </c>
      <c r="D2339" s="105">
        <v>8.07</v>
      </c>
      <c r="J2339" s="59" t="s">
        <v>26836</v>
      </c>
    </row>
    <row r="2340" spans="1:10" ht="54">
      <c r="A2340" s="16" t="s">
        <v>26837</v>
      </c>
      <c r="B2340" s="59" t="str">
        <f t="shared" si="36"/>
        <v>DRAGAGEM DE CASCALHO COM DRAGA DE SUCÇÃO E RECALQUE - BOMBA DE 294 KW E CORTADOR DE 30 KW - DISTÂNCIA DE RECALQUE DE 1.100 A 1.300 M</v>
      </c>
      <c r="C2340" s="16" t="s">
        <v>140</v>
      </c>
      <c r="D2340" s="105">
        <v>24.74</v>
      </c>
      <c r="J2340" s="59" t="s">
        <v>26838</v>
      </c>
    </row>
    <row r="2341" spans="1:10" ht="54">
      <c r="A2341" s="16" t="s">
        <v>26839</v>
      </c>
      <c r="B2341" s="59" t="str">
        <f t="shared" si="36"/>
        <v>DRAGAGEM DE CASCALHO COM DRAGA DE SUCÇÃO E RECALQUE - BOMBA DE 294 KW E CORTADOR DE 30 KW - DISTÂNCIA DE RECALQUE DE 1.300 A 1.500 M</v>
      </c>
      <c r="C2341" s="16" t="s">
        <v>140</v>
      </c>
      <c r="D2341" s="105">
        <v>33.270000000000003</v>
      </c>
      <c r="J2341" s="59" t="s">
        <v>26840</v>
      </c>
    </row>
    <row r="2342" spans="1:10" ht="54">
      <c r="A2342" s="16" t="s">
        <v>26841</v>
      </c>
      <c r="B2342" s="59" t="str">
        <f t="shared" si="36"/>
        <v>DRAGAGEM DE CASCALHO COM DRAGA DE SUCÇÃO E RECALQUE - BOMBA DE 294 KW E CORTADOR DE 30 KW - DISTÂNCIA DE RECALQUE DE 500 A 700 M</v>
      </c>
      <c r="C2342" s="16" t="s">
        <v>140</v>
      </c>
      <c r="D2342" s="105">
        <v>8.17</v>
      </c>
      <c r="J2342" s="59" t="s">
        <v>26842</v>
      </c>
    </row>
    <row r="2343" spans="1:10" ht="54">
      <c r="A2343" s="16" t="s">
        <v>26843</v>
      </c>
      <c r="B2343" s="59" t="str">
        <f t="shared" si="36"/>
        <v>DRAGAGEM DE CASCALHO COM DRAGA DE SUCÇÃO E RECALQUE - BOMBA DE 294 KW E CORTADOR DE 30 KW - DISTÂNCIA DE RECALQUE DE 700 A 900 M</v>
      </c>
      <c r="C2343" s="16" t="s">
        <v>140</v>
      </c>
      <c r="D2343" s="105">
        <v>11.85</v>
      </c>
      <c r="J2343" s="59" t="s">
        <v>26844</v>
      </c>
    </row>
    <row r="2344" spans="1:10" ht="54">
      <c r="A2344" s="16" t="s">
        <v>26845</v>
      </c>
      <c r="B2344" s="59" t="str">
        <f t="shared" si="36"/>
        <v>DRAGAGEM DE CASCALHO COM DRAGA DE SUCÇÃO E RECALQUE - BOMBA DE 294 KW E CORTADOR DE 30 KW - DISTÂNCIA DE RECALQUE DE 900 A 1.100 M</v>
      </c>
      <c r="C2344" s="16" t="s">
        <v>140</v>
      </c>
      <c r="D2344" s="105">
        <v>17.989999999999998</v>
      </c>
      <c r="J2344" s="59" t="s">
        <v>26846</v>
      </c>
    </row>
    <row r="2345" spans="1:10" ht="54">
      <c r="A2345" s="16" t="s">
        <v>26847</v>
      </c>
      <c r="B2345" s="59" t="str">
        <f t="shared" si="36"/>
        <v>DRAGAGEM DE CASCALHO COM DRAGA DE SUCÇÃO E RECALQUE - BOMBA DE 294 KW E CORTADOR DE 30 KW - DISTÂNCIA DE RECALQUE DE ATÉ 500 M</v>
      </c>
      <c r="C2345" s="16" t="s">
        <v>140</v>
      </c>
      <c r="D2345" s="105">
        <v>7.54</v>
      </c>
      <c r="J2345" s="59" t="s">
        <v>26848</v>
      </c>
    </row>
    <row r="2346" spans="1:10" ht="54">
      <c r="A2346" s="16" t="s">
        <v>26849</v>
      </c>
      <c r="B2346" s="59" t="str">
        <f t="shared" si="36"/>
        <v>DRAGAGEM DE CASCALHO COM DRAGA DE SUCÇÃO E RECALQUE - BOMBA DE 483 KW E CORTADOR DE 55 KW - DISTÂNCIA DE RECALQUE ATÉ 500 M</v>
      </c>
      <c r="C2346" s="16" t="s">
        <v>140</v>
      </c>
      <c r="D2346" s="105">
        <v>6.98</v>
      </c>
      <c r="J2346" s="59" t="s">
        <v>26850</v>
      </c>
    </row>
    <row r="2347" spans="1:10" ht="54">
      <c r="A2347" s="16" t="s">
        <v>26851</v>
      </c>
      <c r="B2347" s="59" t="str">
        <f t="shared" si="36"/>
        <v>DRAGAGEM DE CASCALHO COM DRAGA DE SUCÇÃO E RECALQUE - BOMBA DE 483 KW E CORTADOR DE 55 KW - DISTÂNCIA DE RECALQUE DE 1.100 A 1.300 M</v>
      </c>
      <c r="C2347" s="16" t="s">
        <v>140</v>
      </c>
      <c r="D2347" s="105">
        <v>33.21</v>
      </c>
      <c r="J2347" s="59" t="s">
        <v>26852</v>
      </c>
    </row>
    <row r="2348" spans="1:10" ht="54">
      <c r="A2348" s="16" t="s">
        <v>26853</v>
      </c>
      <c r="B2348" s="59" t="str">
        <f t="shared" si="36"/>
        <v>DRAGAGEM DE CASCALHO COM DRAGA DE SUCÇÃO E RECALQUE - BOMBA DE 483 KW E CORTADOR DE 55 KW - DISTÂNCIA DE RECALQUE DE 1.300 A 1.500 M</v>
      </c>
      <c r="C2348" s="16" t="s">
        <v>140</v>
      </c>
      <c r="D2348" s="105">
        <v>40.4</v>
      </c>
      <c r="J2348" s="59" t="s">
        <v>26854</v>
      </c>
    </row>
    <row r="2349" spans="1:10" ht="54">
      <c r="A2349" s="16" t="s">
        <v>26855</v>
      </c>
      <c r="B2349" s="59" t="str">
        <f t="shared" si="36"/>
        <v>DRAGAGEM DE CASCALHO COM DRAGA DE SUCÇÃO E RECALQUE - BOMBA DE 483 KW E CORTADOR DE 55 KW - DISTÂNCIA DE RECALQUE DE 500 A 700 M</v>
      </c>
      <c r="C2349" s="16" t="s">
        <v>140</v>
      </c>
      <c r="D2349" s="105">
        <v>9.84</v>
      </c>
      <c r="J2349" s="59" t="s">
        <v>26856</v>
      </c>
    </row>
    <row r="2350" spans="1:10" ht="54">
      <c r="A2350" s="16" t="s">
        <v>26857</v>
      </c>
      <c r="B2350" s="59" t="str">
        <f t="shared" si="36"/>
        <v>DRAGAGEM DE CASCALHO COM DRAGA DE SUCÇÃO E RECALQUE - BOMBA DE 483 KW E CORTADOR DE 55 KW - DISTÂNCIA DE RECALQUE DE 700 A 900 M</v>
      </c>
      <c r="C2350" s="16" t="s">
        <v>140</v>
      </c>
      <c r="D2350" s="105">
        <v>16.03</v>
      </c>
      <c r="J2350" s="59" t="s">
        <v>26858</v>
      </c>
    </row>
    <row r="2351" spans="1:10" ht="54">
      <c r="A2351" s="16" t="s">
        <v>26859</v>
      </c>
      <c r="B2351" s="59" t="str">
        <f t="shared" si="36"/>
        <v>DRAGAGEM DE CASCALHO COM DRAGA DE SUCÇÃO E RECALQUE - BOMBA DE 483 KW E CORTADOR DE 55 KW - DISTÂNCIA DE RECALQUE DE 900 A 1.100 M</v>
      </c>
      <c r="C2351" s="16" t="s">
        <v>140</v>
      </c>
      <c r="D2351" s="105">
        <v>23.86</v>
      </c>
      <c r="J2351" s="59" t="s">
        <v>26860</v>
      </c>
    </row>
    <row r="2352" spans="1:10" ht="54">
      <c r="A2352" s="16" t="s">
        <v>26861</v>
      </c>
      <c r="B2352" s="59" t="str">
        <f t="shared" si="36"/>
        <v>DRAGAGEM DE CASCALHO COM DRAGA DE SUCÇÃO E RECALQUE - BOMBA DE 746 KW E CORTADOR DE 110 KW - DISTÂNCIA DE RECALQUE DE 1.100 A 1.300 M</v>
      </c>
      <c r="C2352" s="16" t="s">
        <v>140</v>
      </c>
      <c r="D2352" s="105">
        <v>24.58</v>
      </c>
      <c r="J2352" s="59" t="s">
        <v>26862</v>
      </c>
    </row>
    <row r="2353" spans="1:10" ht="54">
      <c r="A2353" s="16" t="s">
        <v>26863</v>
      </c>
      <c r="B2353" s="59" t="str">
        <f t="shared" si="36"/>
        <v>DRAGAGEM DE CASCALHO COM DRAGA DE SUCÇÃO E RECALQUE - BOMBA DE 746 KW E CORTADOR DE 110 KW - DISTÂNCIA DE RECALQUE DE 1.300 A 1.500 M</v>
      </c>
      <c r="C2353" s="16" t="s">
        <v>140</v>
      </c>
      <c r="D2353" s="105">
        <v>31.61</v>
      </c>
      <c r="J2353" s="59" t="s">
        <v>26864</v>
      </c>
    </row>
    <row r="2354" spans="1:10" ht="54">
      <c r="A2354" s="16" t="s">
        <v>26865</v>
      </c>
      <c r="B2354" s="59" t="str">
        <f t="shared" si="36"/>
        <v>DRAGAGEM DE CASCALHO COM DRAGA DE SUCÇÃO E RECALQUE - BOMBA DE 746 KW E CORTADOR DE 110 KW - DISTÂNCIA DE RECALQUE DE 1.500 A 1.700 M</v>
      </c>
      <c r="C2354" s="16" t="s">
        <v>140</v>
      </c>
      <c r="D2354" s="105">
        <v>40.44</v>
      </c>
      <c r="J2354" s="59" t="s">
        <v>26866</v>
      </c>
    </row>
    <row r="2355" spans="1:10" ht="54">
      <c r="A2355" s="16" t="s">
        <v>26867</v>
      </c>
      <c r="B2355" s="59" t="str">
        <f t="shared" si="36"/>
        <v>DRAGAGEM DE CASCALHO COM DRAGA DE SUCÇÃO E RECALQUE - BOMBA DE 746 KW E CORTADOR DE 110 KW - DISTÂNCIA DE RECALQUE DE 1.700 A 1.900 M</v>
      </c>
      <c r="C2355" s="16" t="s">
        <v>140</v>
      </c>
      <c r="D2355" s="105">
        <v>43.96</v>
      </c>
      <c r="J2355" s="59" t="s">
        <v>26868</v>
      </c>
    </row>
    <row r="2356" spans="1:10" ht="54">
      <c r="A2356" s="16" t="s">
        <v>26869</v>
      </c>
      <c r="B2356" s="59" t="str">
        <f t="shared" si="36"/>
        <v>DRAGAGEM DE CASCALHO COM DRAGA DE SUCÇÃO E RECALQUE - BOMBA DE 746 KW E CORTADOR DE 110 KW - DISTÂNCIA DE RECALQUE DE 500 A 700 M</v>
      </c>
      <c r="C2356" s="16" t="s">
        <v>140</v>
      </c>
      <c r="D2356" s="105">
        <v>11.32</v>
      </c>
      <c r="J2356" s="59" t="s">
        <v>26870</v>
      </c>
    </row>
    <row r="2357" spans="1:10" ht="54">
      <c r="A2357" s="16" t="s">
        <v>26871</v>
      </c>
      <c r="B2357" s="59" t="str">
        <f t="shared" si="36"/>
        <v>DRAGAGEM DE CASCALHO COM DRAGA DE SUCÇÃO E RECALQUE - BOMBA DE 746 KW E CORTADOR DE 110 KW - DISTÂNCIA DE RECALQUE DE 700 A 900 M</v>
      </c>
      <c r="C2357" s="16" t="s">
        <v>140</v>
      </c>
      <c r="D2357" s="105">
        <v>14.56</v>
      </c>
      <c r="J2357" s="59" t="s">
        <v>26872</v>
      </c>
    </row>
    <row r="2358" spans="1:10" ht="54">
      <c r="A2358" s="16" t="s">
        <v>26873</v>
      </c>
      <c r="B2358" s="59" t="str">
        <f t="shared" si="36"/>
        <v>DRAGAGEM DE CASCALHO COM DRAGA DE SUCÇÃO E RECALQUE - BOMBA DE 746 KW E CORTADOR DE 110 KW - DISTÂNCIA DE RECALQUE DE 900 A 1.100 M</v>
      </c>
      <c r="C2358" s="16" t="s">
        <v>140</v>
      </c>
      <c r="D2358" s="105">
        <v>18.57</v>
      </c>
      <c r="J2358" s="59" t="s">
        <v>26874</v>
      </c>
    </row>
    <row r="2359" spans="1:10" ht="54">
      <c r="A2359" s="16" t="s">
        <v>26875</v>
      </c>
      <c r="B2359" s="59" t="str">
        <f t="shared" si="36"/>
        <v>DRAGAGEM DE CASCALHO COM DRAGA DE SUCÇÃO E RECALQUE - BOMBA DE 746 KW E CORTADOR DE 110 KW - DISTÂNCIA DE RECALQUE DE ATÉ 500 M</v>
      </c>
      <c r="C2359" s="16" t="s">
        <v>140</v>
      </c>
      <c r="D2359" s="105">
        <v>8.18</v>
      </c>
      <c r="J2359" s="59" t="s">
        <v>26876</v>
      </c>
    </row>
    <row r="2360" spans="1:10" ht="40.5">
      <c r="A2360" s="16" t="s">
        <v>26877</v>
      </c>
      <c r="B2360" s="59" t="str">
        <f t="shared" si="36"/>
        <v>DRAGAGEM DE CASCALHO COM DRAGA HOPPER - CAPACIDADE DA CISTERNA DE 1.000 M³ - DMT DE 1.500 A 1.800 M</v>
      </c>
      <c r="C2360" s="16" t="s">
        <v>140</v>
      </c>
      <c r="D2360" s="105">
        <v>10.09</v>
      </c>
      <c r="J2360" s="59" t="s">
        <v>26878</v>
      </c>
    </row>
    <row r="2361" spans="1:10" ht="40.5">
      <c r="A2361" s="16" t="s">
        <v>26879</v>
      </c>
      <c r="B2361" s="59" t="str">
        <f t="shared" si="36"/>
        <v>DRAGAGEM DE CASCALHO COM DRAGA HOPPER - CAPACIDADE DA CISTERNA DE 1.000 M³ - DMT DE 1.800 A 2.100 M</v>
      </c>
      <c r="C2361" s="16" t="s">
        <v>140</v>
      </c>
      <c r="D2361" s="105">
        <v>10.29</v>
      </c>
      <c r="J2361" s="59" t="s">
        <v>26880</v>
      </c>
    </row>
    <row r="2362" spans="1:10" ht="40.5">
      <c r="A2362" s="16" t="s">
        <v>26881</v>
      </c>
      <c r="B2362" s="59" t="str">
        <f t="shared" si="36"/>
        <v>DRAGAGEM DE CASCALHO COM DRAGA HOPPER - CAPACIDADE DA CISTERNA DE 1.000 M³ - DMT DE 2.100 A 2.400 M</v>
      </c>
      <c r="C2362" s="16" t="s">
        <v>140</v>
      </c>
      <c r="D2362" s="105">
        <v>10.49</v>
      </c>
      <c r="J2362" s="59" t="s">
        <v>26882</v>
      </c>
    </row>
    <row r="2363" spans="1:10" ht="40.5">
      <c r="A2363" s="16" t="s">
        <v>26883</v>
      </c>
      <c r="B2363" s="59" t="str">
        <f t="shared" si="36"/>
        <v>DRAGAGEM DE CASCALHO COM DRAGA HOPPER - CAPACIDADE DA CISTERNA DE 1.000 M³ - DMT DE 2.400 A 2.700 M</v>
      </c>
      <c r="C2363" s="16" t="s">
        <v>140</v>
      </c>
      <c r="D2363" s="105">
        <v>10.71</v>
      </c>
      <c r="J2363" s="59" t="s">
        <v>26884</v>
      </c>
    </row>
    <row r="2364" spans="1:10" ht="40.5">
      <c r="A2364" s="16" t="s">
        <v>26885</v>
      </c>
      <c r="B2364" s="59" t="str">
        <f t="shared" si="36"/>
        <v>DRAGAGEM DE CASCALHO COM DRAGA HOPPER - CAPACIDADE DA CISTERNA DE 1.000 M³ - DMT DE 2.700 A 3.000 M</v>
      </c>
      <c r="C2364" s="16" t="s">
        <v>140</v>
      </c>
      <c r="D2364" s="105">
        <v>10.94</v>
      </c>
      <c r="J2364" s="59" t="s">
        <v>26886</v>
      </c>
    </row>
    <row r="2365" spans="1:10" ht="40.5">
      <c r="A2365" s="16" t="s">
        <v>26887</v>
      </c>
      <c r="B2365" s="59" t="str">
        <f t="shared" si="36"/>
        <v>DRAGAGEM DE CASCALHO COM DRAGA HOPPER - CAPACIDADE DA CISTERNA DE 1.000 M³ - DMT DE 3.000 M</v>
      </c>
      <c r="C2365" s="16" t="s">
        <v>140</v>
      </c>
      <c r="D2365" s="105">
        <v>11.06</v>
      </c>
      <c r="J2365" s="59" t="s">
        <v>26888</v>
      </c>
    </row>
    <row r="2366" spans="1:10" ht="40.5">
      <c r="A2366" s="16" t="s">
        <v>26889</v>
      </c>
      <c r="B2366" s="59" t="str">
        <f t="shared" si="36"/>
        <v>DRAGAGEM DE CASCALHO COM DRAGA HOPPER - CAPACIDADE DA CISTERNA DE 10.000 M³ - DMT DE 1.500 A 1.800 M</v>
      </c>
      <c r="C2366" s="16" t="s">
        <v>140</v>
      </c>
      <c r="D2366" s="105">
        <v>7.97</v>
      </c>
      <c r="J2366" s="59" t="s">
        <v>26890</v>
      </c>
    </row>
    <row r="2367" spans="1:10" ht="40.5">
      <c r="A2367" s="16" t="s">
        <v>26891</v>
      </c>
      <c r="B2367" s="59" t="str">
        <f t="shared" si="36"/>
        <v>DRAGAGEM DE CASCALHO COM DRAGA HOPPER - CAPACIDADE DA CISTERNA DE 10.000 M³ - DMT DE 1.800 A 2.100 M</v>
      </c>
      <c r="C2367" s="16" t="s">
        <v>140</v>
      </c>
      <c r="D2367" s="105">
        <v>8.0399999999999991</v>
      </c>
      <c r="J2367" s="59" t="s">
        <v>26892</v>
      </c>
    </row>
    <row r="2368" spans="1:10" ht="40.5">
      <c r="A2368" s="16" t="s">
        <v>26893</v>
      </c>
      <c r="B2368" s="59" t="str">
        <f t="shared" si="36"/>
        <v>DRAGAGEM DE CASCALHO COM DRAGA HOPPER - CAPACIDADE DA CISTERNA DE 10.000 M³ - DMT DE 2.100 A 2.400 M</v>
      </c>
      <c r="C2368" s="16" t="s">
        <v>140</v>
      </c>
      <c r="D2368" s="105">
        <v>8.1199999999999992</v>
      </c>
      <c r="J2368" s="59" t="s">
        <v>26894</v>
      </c>
    </row>
    <row r="2369" spans="1:10" ht="40.5">
      <c r="A2369" s="16" t="s">
        <v>26895</v>
      </c>
      <c r="B2369" s="59" t="str">
        <f t="shared" si="36"/>
        <v>DRAGAGEM DE CASCALHO COM DRAGA HOPPER - CAPACIDADE DA CISTERNA DE 10.000 M³ - DMT DE 2.400 A 2.700 M</v>
      </c>
      <c r="C2369" s="16" t="s">
        <v>140</v>
      </c>
      <c r="D2369" s="105">
        <v>8.19</v>
      </c>
      <c r="J2369" s="59" t="s">
        <v>26896</v>
      </c>
    </row>
    <row r="2370" spans="1:10" ht="40.5">
      <c r="A2370" s="16" t="s">
        <v>26897</v>
      </c>
      <c r="B2370" s="59" t="str">
        <f t="shared" si="36"/>
        <v>DRAGAGEM DE CASCALHO COM DRAGA HOPPER - CAPACIDADE DA CISTERNA DE 10.000 M³ - DMT DE 2.700 A 3.000 M</v>
      </c>
      <c r="C2370" s="16" t="s">
        <v>140</v>
      </c>
      <c r="D2370" s="105">
        <v>8.27</v>
      </c>
      <c r="J2370" s="59" t="s">
        <v>26898</v>
      </c>
    </row>
    <row r="2371" spans="1:10" ht="40.5">
      <c r="A2371" s="16" t="s">
        <v>26899</v>
      </c>
      <c r="B2371" s="59" t="str">
        <f t="shared" ref="B2371:B2434" si="37">UPPER(J2371)</f>
        <v>DRAGAGEM DE CASCALHO COM DRAGA HOPPER - CAPACIDADE DA CISTERNA DE 10.000 M³ - DMT DE 3.000 M</v>
      </c>
      <c r="C2371" s="16" t="s">
        <v>140</v>
      </c>
      <c r="D2371" s="105">
        <v>8.32</v>
      </c>
      <c r="J2371" s="59" t="s">
        <v>26900</v>
      </c>
    </row>
    <row r="2372" spans="1:10" ht="40.5">
      <c r="A2372" s="16" t="s">
        <v>26901</v>
      </c>
      <c r="B2372" s="59" t="str">
        <f t="shared" si="37"/>
        <v>DRAGAGEM DE CASCALHO COM DRAGA HOPPER - CAPACIDADE DA CISTERNA DE 15.000 M³ - DMT DE 1.500 A 1.800 M</v>
      </c>
      <c r="C2372" s="16" t="s">
        <v>140</v>
      </c>
      <c r="D2372" s="105">
        <v>10.6</v>
      </c>
      <c r="J2372" s="59" t="s">
        <v>26902</v>
      </c>
    </row>
    <row r="2373" spans="1:10" ht="40.5">
      <c r="A2373" s="16" t="s">
        <v>26903</v>
      </c>
      <c r="B2373" s="59" t="str">
        <f t="shared" si="37"/>
        <v>DRAGAGEM DE CASCALHO COM DRAGA HOPPER - CAPACIDADE DA CISTERNA DE 15.000 M³ - DMT DE 1.800 A 2.100 M</v>
      </c>
      <c r="C2373" s="16" t="s">
        <v>140</v>
      </c>
      <c r="D2373" s="105">
        <v>10.67</v>
      </c>
      <c r="J2373" s="59" t="s">
        <v>26904</v>
      </c>
    </row>
    <row r="2374" spans="1:10" ht="40.5">
      <c r="A2374" s="16" t="s">
        <v>26905</v>
      </c>
      <c r="B2374" s="59" t="str">
        <f t="shared" si="37"/>
        <v>DRAGAGEM DE CASCALHO COM DRAGA HOPPER - CAPACIDADE DA CISTERNA DE 15.000 M³ - DMT DE 2.100 A 2.400 M</v>
      </c>
      <c r="C2374" s="16" t="s">
        <v>140</v>
      </c>
      <c r="D2374" s="105">
        <v>10.74</v>
      </c>
      <c r="J2374" s="59" t="s">
        <v>26906</v>
      </c>
    </row>
    <row r="2375" spans="1:10" ht="40.5">
      <c r="A2375" s="16" t="s">
        <v>26907</v>
      </c>
      <c r="B2375" s="59" t="str">
        <f t="shared" si="37"/>
        <v>DRAGAGEM DE CASCALHO COM DRAGA HOPPER - CAPACIDADE DA CISTERNA DE 15.000 M³ - DMT DE 2.400 A 2.700 M</v>
      </c>
      <c r="C2375" s="16" t="s">
        <v>140</v>
      </c>
      <c r="D2375" s="105">
        <v>10.82</v>
      </c>
      <c r="J2375" s="59" t="s">
        <v>26908</v>
      </c>
    </row>
    <row r="2376" spans="1:10" ht="40.5">
      <c r="A2376" s="16" t="s">
        <v>26909</v>
      </c>
      <c r="B2376" s="59" t="str">
        <f t="shared" si="37"/>
        <v>DRAGAGEM DE CASCALHO COM DRAGA HOPPER - CAPACIDADE DA CISTERNA DE 15.000 M³ - DMT DE 2.700 A 3.000 M</v>
      </c>
      <c r="C2376" s="16" t="s">
        <v>140</v>
      </c>
      <c r="D2376" s="105">
        <v>10.9</v>
      </c>
      <c r="J2376" s="59" t="s">
        <v>26910</v>
      </c>
    </row>
    <row r="2377" spans="1:10" ht="40.5">
      <c r="A2377" s="16" t="s">
        <v>26911</v>
      </c>
      <c r="B2377" s="59" t="str">
        <f t="shared" si="37"/>
        <v>DRAGAGEM DE CASCALHO COM DRAGA HOPPER - CAPACIDADE DA CISTERNA DE 15.000 M³ - DMT DE 3.000 M</v>
      </c>
      <c r="C2377" s="16" t="s">
        <v>140</v>
      </c>
      <c r="D2377" s="105">
        <v>10.94</v>
      </c>
      <c r="J2377" s="59" t="s">
        <v>26912</v>
      </c>
    </row>
    <row r="2378" spans="1:10" ht="40.5">
      <c r="A2378" s="16" t="s">
        <v>26913</v>
      </c>
      <c r="B2378" s="59" t="str">
        <f t="shared" si="37"/>
        <v>DRAGAGEM DE CASCALHO COM DRAGA HOPPER - CAPACIDADE DA CISTERNA DE 2.000 M³ - DMT DE 1.500 A 1.800 M</v>
      </c>
      <c r="C2378" s="16" t="s">
        <v>140</v>
      </c>
      <c r="D2378" s="105">
        <v>12.13</v>
      </c>
      <c r="J2378" s="59" t="s">
        <v>26914</v>
      </c>
    </row>
    <row r="2379" spans="1:10" ht="40.5">
      <c r="A2379" s="16" t="s">
        <v>26915</v>
      </c>
      <c r="B2379" s="59" t="str">
        <f t="shared" si="37"/>
        <v>DRAGAGEM DE CASCALHO COM DRAGA HOPPER - CAPACIDADE DA CISTERNA DE 2.000 M³ - DMT DE 1.800 A 2.100 M</v>
      </c>
      <c r="C2379" s="16" t="s">
        <v>140</v>
      </c>
      <c r="D2379" s="105">
        <v>12.31</v>
      </c>
      <c r="J2379" s="59" t="s">
        <v>26916</v>
      </c>
    </row>
    <row r="2380" spans="1:10" ht="40.5">
      <c r="A2380" s="16" t="s">
        <v>26917</v>
      </c>
      <c r="B2380" s="59" t="str">
        <f t="shared" si="37"/>
        <v>DRAGAGEM DE CASCALHO COM DRAGA HOPPER - CAPACIDADE DA CISTERNA DE 2.000 M³ - DMT DE 2.100 A 2.400 M</v>
      </c>
      <c r="C2380" s="16" t="s">
        <v>140</v>
      </c>
      <c r="D2380" s="105">
        <v>12.48</v>
      </c>
      <c r="J2380" s="59" t="s">
        <v>26918</v>
      </c>
    </row>
    <row r="2381" spans="1:10" ht="40.5">
      <c r="A2381" s="16" t="s">
        <v>26919</v>
      </c>
      <c r="B2381" s="59" t="str">
        <f t="shared" si="37"/>
        <v>DRAGAGEM DE CASCALHO COM DRAGA HOPPER - CAPACIDADE DA CISTERNA DE 2.000 M³ - DMT DE 2.400 A 2.700 M</v>
      </c>
      <c r="C2381" s="16" t="s">
        <v>140</v>
      </c>
      <c r="D2381" s="105">
        <v>12.67</v>
      </c>
      <c r="J2381" s="59" t="s">
        <v>26920</v>
      </c>
    </row>
    <row r="2382" spans="1:10" ht="40.5">
      <c r="A2382" s="16" t="s">
        <v>26921</v>
      </c>
      <c r="B2382" s="59" t="str">
        <f t="shared" si="37"/>
        <v>DRAGAGEM DE CASCALHO COM DRAGA HOPPER - CAPACIDADE DA CISTERNA DE 2.000 M³ - DMT DE 2.700 A 3.000 M</v>
      </c>
      <c r="C2382" s="16" t="s">
        <v>140</v>
      </c>
      <c r="D2382" s="105">
        <v>12.87</v>
      </c>
      <c r="J2382" s="59" t="s">
        <v>26922</v>
      </c>
    </row>
    <row r="2383" spans="1:10" ht="40.5">
      <c r="A2383" s="16" t="s">
        <v>26923</v>
      </c>
      <c r="B2383" s="59" t="str">
        <f t="shared" si="37"/>
        <v>DRAGAGEM DE CASCALHO COM DRAGA HOPPER - CAPACIDADE DA CISTERNA DE 2.000 M³ - DMT DE 3.000 M</v>
      </c>
      <c r="C2383" s="16" t="s">
        <v>140</v>
      </c>
      <c r="D2383" s="105">
        <v>12.98</v>
      </c>
      <c r="J2383" s="59" t="s">
        <v>26924</v>
      </c>
    </row>
    <row r="2384" spans="1:10" ht="40.5">
      <c r="A2384" s="16" t="s">
        <v>26925</v>
      </c>
      <c r="B2384" s="59" t="str">
        <f t="shared" si="37"/>
        <v>DRAGAGEM DE CASCALHO COM DRAGA HOPPER - CAPACIDADE DA CISTERNA DE 20.000 M³ - DMT DE 1.500 A 1.800 M</v>
      </c>
      <c r="C2384" s="16" t="s">
        <v>140</v>
      </c>
      <c r="D2384" s="105">
        <v>13.29</v>
      </c>
      <c r="J2384" s="59" t="s">
        <v>26926</v>
      </c>
    </row>
    <row r="2385" spans="1:10" ht="40.5">
      <c r="A2385" s="16" t="s">
        <v>26927</v>
      </c>
      <c r="B2385" s="59" t="str">
        <f t="shared" si="37"/>
        <v>DRAGAGEM DE CASCALHO COM DRAGA HOPPER - CAPACIDADE DA CISTERNA DE 20.000 M³ - DMT DE 1.800 A 2.100 M</v>
      </c>
      <c r="C2385" s="16" t="s">
        <v>140</v>
      </c>
      <c r="D2385" s="105">
        <v>13.35</v>
      </c>
      <c r="J2385" s="59" t="s">
        <v>26928</v>
      </c>
    </row>
    <row r="2386" spans="1:10" ht="40.5">
      <c r="A2386" s="16" t="s">
        <v>26929</v>
      </c>
      <c r="B2386" s="59" t="str">
        <f t="shared" si="37"/>
        <v>DRAGAGEM DE CASCALHO COM DRAGA HOPPER - CAPACIDADE DA CISTERNA DE 20.000 M³ - DMT DE 2.100 A 2.400 M</v>
      </c>
      <c r="C2386" s="16" t="s">
        <v>140</v>
      </c>
      <c r="D2386" s="105">
        <v>13.42</v>
      </c>
      <c r="J2386" s="59" t="s">
        <v>26930</v>
      </c>
    </row>
    <row r="2387" spans="1:10" ht="40.5">
      <c r="A2387" s="16" t="s">
        <v>26931</v>
      </c>
      <c r="B2387" s="59" t="str">
        <f t="shared" si="37"/>
        <v>DRAGAGEM DE CASCALHO COM DRAGA HOPPER - CAPACIDADE DA CISTERNA DE 20.000 M³ - DMT DE 2.400 A 2.700 M</v>
      </c>
      <c r="C2387" s="16" t="s">
        <v>140</v>
      </c>
      <c r="D2387" s="105">
        <v>13.5</v>
      </c>
      <c r="J2387" s="59" t="s">
        <v>26932</v>
      </c>
    </row>
    <row r="2388" spans="1:10" ht="40.5">
      <c r="A2388" s="16" t="s">
        <v>26933</v>
      </c>
      <c r="B2388" s="59" t="str">
        <f t="shared" si="37"/>
        <v>DRAGAGEM DE CASCALHO COM DRAGA HOPPER - CAPACIDADE DA CISTERNA DE 20.000 M³ - DMT DE 2.700 A 3.000 M</v>
      </c>
      <c r="C2388" s="16" t="s">
        <v>140</v>
      </c>
      <c r="D2388" s="105">
        <v>13.57</v>
      </c>
      <c r="J2388" s="59" t="s">
        <v>26934</v>
      </c>
    </row>
    <row r="2389" spans="1:10" ht="40.5">
      <c r="A2389" s="16" t="s">
        <v>26935</v>
      </c>
      <c r="B2389" s="59" t="str">
        <f t="shared" si="37"/>
        <v>DRAGAGEM DE CASCALHO COM DRAGA HOPPER - CAPACIDADE DA CISTERNA DE 20.000 M³ - DMT DE 3.000 M</v>
      </c>
      <c r="C2389" s="16" t="s">
        <v>140</v>
      </c>
      <c r="D2389" s="105">
        <v>13.61</v>
      </c>
      <c r="J2389" s="59" t="s">
        <v>26936</v>
      </c>
    </row>
    <row r="2390" spans="1:10" ht="40.5">
      <c r="A2390" s="16" t="s">
        <v>26937</v>
      </c>
      <c r="B2390" s="59" t="str">
        <f t="shared" si="37"/>
        <v>DRAGAGEM DE CASCALHO COM DRAGA HOPPER - CAPACIDADE DA CISTERNA DE 3.000 M³ - DMT DE 1.500 A 1.800 M</v>
      </c>
      <c r="C2390" s="16" t="s">
        <v>140</v>
      </c>
      <c r="D2390" s="105">
        <v>11.33</v>
      </c>
      <c r="J2390" s="59" t="s">
        <v>26938</v>
      </c>
    </row>
    <row r="2391" spans="1:10" ht="40.5">
      <c r="A2391" s="16" t="s">
        <v>26939</v>
      </c>
      <c r="B2391" s="59" t="str">
        <f t="shared" si="37"/>
        <v>DRAGAGEM DE CASCALHO COM DRAGA HOPPER - CAPACIDADE DA CISTERNA DE 3.000 M³ - DMT DE 1.800 A 2.100 M</v>
      </c>
      <c r="C2391" s="16" t="s">
        <v>140</v>
      </c>
      <c r="D2391" s="105">
        <v>11.47</v>
      </c>
      <c r="J2391" s="59" t="s">
        <v>26940</v>
      </c>
    </row>
    <row r="2392" spans="1:10" ht="40.5">
      <c r="A2392" s="16" t="s">
        <v>26941</v>
      </c>
      <c r="B2392" s="59" t="str">
        <f t="shared" si="37"/>
        <v>DRAGAGEM DE CASCALHO COM DRAGA HOPPER - CAPACIDADE DA CISTERNA DE 3.000 M³ - DMT DE 2.100 A 2.400 M</v>
      </c>
      <c r="C2392" s="16" t="s">
        <v>140</v>
      </c>
      <c r="D2392" s="105">
        <v>11.61</v>
      </c>
      <c r="J2392" s="59" t="s">
        <v>26942</v>
      </c>
    </row>
    <row r="2393" spans="1:10" ht="40.5">
      <c r="A2393" s="16" t="s">
        <v>26943</v>
      </c>
      <c r="B2393" s="59" t="str">
        <f t="shared" si="37"/>
        <v>DRAGAGEM DE CASCALHO COM DRAGA HOPPER - CAPACIDADE DA CISTERNA DE 3.000 M³ - DMT DE 2.400 A 2.700 M</v>
      </c>
      <c r="C2393" s="16" t="s">
        <v>140</v>
      </c>
      <c r="D2393" s="105">
        <v>11.77</v>
      </c>
      <c r="J2393" s="59" t="s">
        <v>26944</v>
      </c>
    </row>
    <row r="2394" spans="1:10" ht="40.5">
      <c r="A2394" s="16" t="s">
        <v>26945</v>
      </c>
      <c r="B2394" s="59" t="str">
        <f t="shared" si="37"/>
        <v>DRAGAGEM DE CASCALHO COM DRAGA HOPPER - CAPACIDADE DA CISTERNA DE 3.000 M³ - DMT DE 2.700 A 3.000 M</v>
      </c>
      <c r="C2394" s="16" t="s">
        <v>140</v>
      </c>
      <c r="D2394" s="105">
        <v>11.93</v>
      </c>
      <c r="J2394" s="59" t="s">
        <v>26946</v>
      </c>
    </row>
    <row r="2395" spans="1:10" ht="40.5">
      <c r="A2395" s="16" t="s">
        <v>26947</v>
      </c>
      <c r="B2395" s="59" t="str">
        <f t="shared" si="37"/>
        <v>DRAGAGEM DE CASCALHO COM DRAGA HOPPER - CAPACIDADE DA CISTERNA DE 3.000 M³ - DMT DE 3.000 M</v>
      </c>
      <c r="C2395" s="16" t="s">
        <v>140</v>
      </c>
      <c r="D2395" s="105">
        <v>12.02</v>
      </c>
      <c r="J2395" s="59" t="s">
        <v>26948</v>
      </c>
    </row>
    <row r="2396" spans="1:10" ht="40.5">
      <c r="A2396" s="16" t="s">
        <v>26949</v>
      </c>
      <c r="B2396" s="59" t="str">
        <f t="shared" si="37"/>
        <v>DRAGAGEM DE CASCALHO COM DRAGA HOPPER - CAPACIDADE DA CISTERNA DE 4.000 M³ - DMT DE 1.500 A 1.800 M</v>
      </c>
      <c r="C2396" s="16" t="s">
        <v>140</v>
      </c>
      <c r="D2396" s="105">
        <v>9.8699999999999992</v>
      </c>
      <c r="J2396" s="59" t="s">
        <v>26950</v>
      </c>
    </row>
    <row r="2397" spans="1:10" ht="40.5">
      <c r="A2397" s="16" t="s">
        <v>26951</v>
      </c>
      <c r="B2397" s="59" t="str">
        <f t="shared" si="37"/>
        <v>DRAGAGEM DE CASCALHO COM DRAGA HOPPER - CAPACIDADE DA CISTERNA DE 4.000 M³ - DMT DE 1.800 A 2.100 M</v>
      </c>
      <c r="C2397" s="16" t="s">
        <v>140</v>
      </c>
      <c r="D2397" s="105">
        <v>9.99</v>
      </c>
      <c r="J2397" s="59" t="s">
        <v>26952</v>
      </c>
    </row>
    <row r="2398" spans="1:10" ht="40.5">
      <c r="A2398" s="16" t="s">
        <v>26953</v>
      </c>
      <c r="B2398" s="59" t="str">
        <f t="shared" si="37"/>
        <v>DRAGAGEM DE CASCALHO COM DRAGA HOPPER - CAPACIDADE DA CISTERNA DE 4.000 M³ - DMT DE 2.100 A 2.400 M</v>
      </c>
      <c r="C2398" s="16" t="s">
        <v>140</v>
      </c>
      <c r="D2398" s="105">
        <v>10.11</v>
      </c>
      <c r="J2398" s="59" t="s">
        <v>26954</v>
      </c>
    </row>
    <row r="2399" spans="1:10" ht="40.5">
      <c r="A2399" s="16" t="s">
        <v>26955</v>
      </c>
      <c r="B2399" s="59" t="str">
        <f t="shared" si="37"/>
        <v>DRAGAGEM DE CASCALHO COM DRAGA HOPPER - CAPACIDADE DA CISTERNA DE 4.000 M³ - DMT DE 2.400 A 2.700 M</v>
      </c>
      <c r="C2399" s="16" t="s">
        <v>140</v>
      </c>
      <c r="D2399" s="105">
        <v>10.24</v>
      </c>
      <c r="J2399" s="59" t="s">
        <v>26956</v>
      </c>
    </row>
    <row r="2400" spans="1:10" ht="40.5">
      <c r="A2400" s="16" t="s">
        <v>26957</v>
      </c>
      <c r="B2400" s="59" t="str">
        <f t="shared" si="37"/>
        <v>DRAGAGEM DE CASCALHO COM DRAGA HOPPER - CAPACIDADE DA CISTERNA DE 4.000 M³ - DMT DE 2.700 A 3.000 M</v>
      </c>
      <c r="C2400" s="16" t="s">
        <v>140</v>
      </c>
      <c r="D2400" s="105">
        <v>10.37</v>
      </c>
      <c r="J2400" s="59" t="s">
        <v>26958</v>
      </c>
    </row>
    <row r="2401" spans="1:10" ht="40.5">
      <c r="A2401" s="16" t="s">
        <v>26959</v>
      </c>
      <c r="B2401" s="59" t="str">
        <f t="shared" si="37"/>
        <v>DRAGAGEM DE CASCALHO COM DRAGA HOPPER - CAPACIDADE DA CISTERNA DE 4.000 M³ - DMT DE 3.000 M</v>
      </c>
      <c r="C2401" s="16" t="s">
        <v>140</v>
      </c>
      <c r="D2401" s="105">
        <v>10.44</v>
      </c>
      <c r="J2401" s="59" t="s">
        <v>26960</v>
      </c>
    </row>
    <row r="2402" spans="1:10" ht="40.5">
      <c r="A2402" s="16" t="s">
        <v>26961</v>
      </c>
      <c r="B2402" s="59" t="str">
        <f t="shared" si="37"/>
        <v>DRAGAGEM DE CASCALHO COM DRAGA HOPPER - CAPACIDADE DA CISTERNA DE 5.000 M³ - DMT DE 1.500 A 1.800 M</v>
      </c>
      <c r="C2402" s="16" t="s">
        <v>140</v>
      </c>
      <c r="D2402" s="105">
        <v>9.2899999999999991</v>
      </c>
      <c r="J2402" s="59" t="s">
        <v>26962</v>
      </c>
    </row>
    <row r="2403" spans="1:10" ht="40.5">
      <c r="A2403" s="16" t="s">
        <v>26963</v>
      </c>
      <c r="B2403" s="59" t="str">
        <f t="shared" si="37"/>
        <v>DRAGAGEM DE CASCALHO COM DRAGA HOPPER - CAPACIDADE DA CISTERNA DE 5.000 M³ - DMT DE 1.800 A 2.100 M</v>
      </c>
      <c r="C2403" s="16" t="s">
        <v>140</v>
      </c>
      <c r="D2403" s="105">
        <v>9.4</v>
      </c>
      <c r="J2403" s="59" t="s">
        <v>26964</v>
      </c>
    </row>
    <row r="2404" spans="1:10" ht="40.5">
      <c r="A2404" s="16" t="s">
        <v>26965</v>
      </c>
      <c r="B2404" s="59" t="str">
        <f t="shared" si="37"/>
        <v>DRAGAGEM DE CASCALHO COM DRAGA HOPPER - CAPACIDADE DA CISTERNA DE 5.000 M³ - DMT DE 2.100 A 2.400 M</v>
      </c>
      <c r="C2404" s="16" t="s">
        <v>140</v>
      </c>
      <c r="D2404" s="105">
        <v>9.5</v>
      </c>
      <c r="J2404" s="59" t="s">
        <v>26966</v>
      </c>
    </row>
    <row r="2405" spans="1:10" ht="40.5">
      <c r="A2405" s="16" t="s">
        <v>26967</v>
      </c>
      <c r="B2405" s="59" t="str">
        <f t="shared" si="37"/>
        <v>DRAGAGEM DE CASCALHO COM DRAGA HOPPER - CAPACIDADE DA CISTERNA DE 5.000 M³ - DMT DE 2.400 A 2.700 M</v>
      </c>
      <c r="C2405" s="16" t="s">
        <v>140</v>
      </c>
      <c r="D2405" s="105">
        <v>9.6199999999999992</v>
      </c>
      <c r="J2405" s="59" t="s">
        <v>26968</v>
      </c>
    </row>
    <row r="2406" spans="1:10" ht="40.5">
      <c r="A2406" s="16" t="s">
        <v>26969</v>
      </c>
      <c r="B2406" s="59" t="str">
        <f t="shared" si="37"/>
        <v>DRAGAGEM DE CASCALHO COM DRAGA HOPPER - CAPACIDADE DA CISTERNA DE 5.000 M³ - DMT DE 2.700 A 3.000 M</v>
      </c>
      <c r="C2406" s="16" t="s">
        <v>140</v>
      </c>
      <c r="D2406" s="105">
        <v>9.74</v>
      </c>
      <c r="J2406" s="59" t="s">
        <v>26970</v>
      </c>
    </row>
    <row r="2407" spans="1:10" ht="40.5">
      <c r="A2407" s="16" t="s">
        <v>26971</v>
      </c>
      <c r="B2407" s="59" t="str">
        <f t="shared" si="37"/>
        <v>DRAGAGEM DE CASCALHO COM DRAGA HOPPER - CAPACIDADE DA CISTERNA DE 5.000 M³ - DMT DE 3.000 M</v>
      </c>
      <c r="C2407" s="16" t="s">
        <v>140</v>
      </c>
      <c r="D2407" s="105">
        <v>9.8000000000000007</v>
      </c>
      <c r="J2407" s="59" t="s">
        <v>26972</v>
      </c>
    </row>
    <row r="2408" spans="1:10" ht="40.5">
      <c r="A2408" s="16" t="s">
        <v>26973</v>
      </c>
      <c r="B2408" s="59" t="str">
        <f t="shared" si="37"/>
        <v>DRAGAGEM DE CASCALHO COM DRAGA HOPPER - CAPACIDADE DA CISTERNA DE 750 M³ - DMT DE 1.500 A 1.800 M</v>
      </c>
      <c r="C2408" s="16" t="s">
        <v>140</v>
      </c>
      <c r="D2408" s="105">
        <v>12.85</v>
      </c>
      <c r="J2408" s="59" t="s">
        <v>26974</v>
      </c>
    </row>
    <row r="2409" spans="1:10" ht="40.5">
      <c r="A2409" s="16" t="s">
        <v>26975</v>
      </c>
      <c r="B2409" s="59" t="str">
        <f t="shared" si="37"/>
        <v>DRAGAGEM DE CASCALHO COM DRAGA HOPPER - CAPACIDADE DA CISTERNA DE 750 M³ - DMT DE 1.800 A 2.100 M</v>
      </c>
      <c r="C2409" s="16" t="s">
        <v>140</v>
      </c>
      <c r="D2409" s="105">
        <v>13.12</v>
      </c>
      <c r="J2409" s="59" t="s">
        <v>26976</v>
      </c>
    </row>
    <row r="2410" spans="1:10" ht="40.5">
      <c r="A2410" s="16" t="s">
        <v>26977</v>
      </c>
      <c r="B2410" s="59" t="str">
        <f t="shared" si="37"/>
        <v>DRAGAGEM DE CASCALHO COM DRAGA HOPPER - CAPACIDADE DA CISTERNA DE 750 M³ - DMT DE 2.100 A 2.400 M</v>
      </c>
      <c r="C2410" s="16" t="s">
        <v>140</v>
      </c>
      <c r="D2410" s="105">
        <v>13.4</v>
      </c>
      <c r="J2410" s="59" t="s">
        <v>26978</v>
      </c>
    </row>
    <row r="2411" spans="1:10" ht="40.5">
      <c r="A2411" s="16" t="s">
        <v>26979</v>
      </c>
      <c r="B2411" s="59" t="str">
        <f t="shared" si="37"/>
        <v>DRAGAGEM DE CASCALHO COM DRAGA HOPPER - CAPACIDADE DA CISTERNA DE 750 M³ - DMT DE 2.400 A 2.700 M</v>
      </c>
      <c r="C2411" s="16" t="s">
        <v>140</v>
      </c>
      <c r="D2411" s="105">
        <v>13.69</v>
      </c>
      <c r="J2411" s="59" t="s">
        <v>26980</v>
      </c>
    </row>
    <row r="2412" spans="1:10" ht="40.5">
      <c r="A2412" s="16" t="s">
        <v>26981</v>
      </c>
      <c r="B2412" s="59" t="str">
        <f t="shared" si="37"/>
        <v>DRAGAGEM DE CASCALHO COM DRAGA HOPPER - CAPACIDADE DA CISTERNA DE 750 M³ - DMT DE 2.700 A 3.000 M</v>
      </c>
      <c r="C2412" s="16" t="s">
        <v>140</v>
      </c>
      <c r="D2412" s="105">
        <v>14</v>
      </c>
      <c r="J2412" s="59" t="s">
        <v>26982</v>
      </c>
    </row>
    <row r="2413" spans="1:10" ht="40.5">
      <c r="A2413" s="16" t="s">
        <v>26983</v>
      </c>
      <c r="B2413" s="59" t="str">
        <f t="shared" si="37"/>
        <v>DRAGAGEM DE CASCALHO COM DRAGA HOPPER - CAPACIDADE DA CISTERNA DE 750 M³ - DMT DE 3.000 M</v>
      </c>
      <c r="C2413" s="16" t="s">
        <v>140</v>
      </c>
      <c r="D2413" s="105">
        <v>14.16</v>
      </c>
      <c r="J2413" s="59" t="s">
        <v>26984</v>
      </c>
    </row>
    <row r="2414" spans="1:10" ht="67.5">
      <c r="A2414" s="16" t="s">
        <v>26985</v>
      </c>
      <c r="B2414" s="59" t="str">
        <f t="shared" si="37"/>
        <v>DRAGAGEM DE CASCALHO FINO COM DRAGA DE SUCÇÃO E RECALQUE - BOMBA DE 1.350 KW E CORTADOR DE 170 KW - DISTÂNCIA DE RECALQUE DE 1.100 A 1.300 M</v>
      </c>
      <c r="C2414" s="16" t="s">
        <v>140</v>
      </c>
      <c r="D2414" s="105">
        <v>8.18</v>
      </c>
      <c r="J2414" s="59" t="s">
        <v>26986</v>
      </c>
    </row>
    <row r="2415" spans="1:10" ht="67.5">
      <c r="A2415" s="16" t="s">
        <v>26987</v>
      </c>
      <c r="B2415" s="59" t="str">
        <f t="shared" si="37"/>
        <v>DRAGAGEM DE CASCALHO FINO COM DRAGA DE SUCÇÃO E RECALQUE - BOMBA DE 1.350 KW E CORTADOR DE 170 KW - DISTÂNCIA DE RECALQUE DE 1.300 A 1.500 M</v>
      </c>
      <c r="C2415" s="16" t="s">
        <v>140</v>
      </c>
      <c r="D2415" s="105">
        <v>8.84</v>
      </c>
      <c r="J2415" s="59" t="s">
        <v>26988</v>
      </c>
    </row>
    <row r="2416" spans="1:10" ht="67.5">
      <c r="A2416" s="16" t="s">
        <v>26989</v>
      </c>
      <c r="B2416" s="59" t="str">
        <f t="shared" si="37"/>
        <v>DRAGAGEM DE CASCALHO FINO COM DRAGA DE SUCÇÃO E RECALQUE - BOMBA DE 1.350 KW E CORTADOR DE 170 KW - DISTÂNCIA DE RECALQUE DE 1.500 A 1.700 M</v>
      </c>
      <c r="C2416" s="16" t="s">
        <v>140</v>
      </c>
      <c r="D2416" s="105">
        <v>9.52</v>
      </c>
      <c r="J2416" s="59" t="s">
        <v>26990</v>
      </c>
    </row>
    <row r="2417" spans="1:10" ht="67.5">
      <c r="A2417" s="16" t="s">
        <v>26991</v>
      </c>
      <c r="B2417" s="59" t="str">
        <f t="shared" si="37"/>
        <v>DRAGAGEM DE CASCALHO FINO COM DRAGA DE SUCÇÃO E RECALQUE - BOMBA DE 1.350 KW E CORTADOR DE 170 KW - DISTÂNCIA DE RECALQUE DE 1.700 A 1.900 M</v>
      </c>
      <c r="C2417" s="16" t="s">
        <v>140</v>
      </c>
      <c r="D2417" s="105">
        <v>10.56</v>
      </c>
      <c r="J2417" s="59" t="s">
        <v>26992</v>
      </c>
    </row>
    <row r="2418" spans="1:10" ht="67.5">
      <c r="A2418" s="16" t="s">
        <v>26993</v>
      </c>
      <c r="B2418" s="59" t="str">
        <f t="shared" si="37"/>
        <v>DRAGAGEM DE CASCALHO FINO COM DRAGA DE SUCÇÃO E RECALQUE - BOMBA DE 1.350 KW E CORTADOR DE 170 KW - DISTÂNCIA DE RECALQUE DE 1.900 A 2.100 M</v>
      </c>
      <c r="C2418" s="16" t="s">
        <v>140</v>
      </c>
      <c r="D2418" s="105">
        <v>12.03</v>
      </c>
      <c r="J2418" s="59" t="s">
        <v>26994</v>
      </c>
    </row>
    <row r="2419" spans="1:10" ht="67.5">
      <c r="A2419" s="16" t="s">
        <v>26995</v>
      </c>
      <c r="B2419" s="59" t="str">
        <f t="shared" si="37"/>
        <v>DRAGAGEM DE CASCALHO FINO COM DRAGA DE SUCÇÃO E RECALQUE - BOMBA DE 1.350 KW E CORTADOR DE 170 KW - DISTÂNCIA DE RECALQUE DE 2.100 A 2.300 M</v>
      </c>
      <c r="C2419" s="16" t="s">
        <v>140</v>
      </c>
      <c r="D2419" s="105">
        <v>14.24</v>
      </c>
      <c r="J2419" s="59" t="s">
        <v>26996</v>
      </c>
    </row>
    <row r="2420" spans="1:10" ht="67.5">
      <c r="A2420" s="16" t="s">
        <v>26997</v>
      </c>
      <c r="B2420" s="59" t="str">
        <f t="shared" si="37"/>
        <v>DRAGAGEM DE CASCALHO FINO COM DRAGA DE SUCÇÃO E RECALQUE - BOMBA DE 1.350 KW E CORTADOR DE 170 KW - DISTÂNCIA DE RECALQUE DE 2.300 A 2.500 M</v>
      </c>
      <c r="C2420" s="16" t="s">
        <v>140</v>
      </c>
      <c r="D2420" s="105">
        <v>16.68</v>
      </c>
      <c r="J2420" s="59" t="s">
        <v>26998</v>
      </c>
    </row>
    <row r="2421" spans="1:10" ht="67.5">
      <c r="A2421" s="16" t="s">
        <v>26999</v>
      </c>
      <c r="B2421" s="59" t="str">
        <f t="shared" si="37"/>
        <v>DRAGAGEM DE CASCALHO FINO COM DRAGA DE SUCÇÃO E RECALQUE - BOMBA DE 1.350 KW E CORTADOR DE 170 KW - DISTÂNCIA DE RECALQUE DE 2.500 A 2.700 M</v>
      </c>
      <c r="C2421" s="16" t="s">
        <v>140</v>
      </c>
      <c r="D2421" s="105">
        <v>19.52</v>
      </c>
      <c r="J2421" s="59" t="s">
        <v>27000</v>
      </c>
    </row>
    <row r="2422" spans="1:10" ht="67.5">
      <c r="A2422" s="16" t="s">
        <v>27001</v>
      </c>
      <c r="B2422" s="59" t="str">
        <f t="shared" si="37"/>
        <v>DRAGAGEM DE CASCALHO FINO COM DRAGA DE SUCÇÃO E RECALQUE - BOMBA DE 1.350 KW E CORTADOR DE 170 KW - DISTÂNCIA DE RECALQUE DE 2.700 A 2.900 M</v>
      </c>
      <c r="C2422" s="16" t="s">
        <v>140</v>
      </c>
      <c r="D2422" s="105">
        <v>22.72</v>
      </c>
      <c r="J2422" s="59" t="s">
        <v>27002</v>
      </c>
    </row>
    <row r="2423" spans="1:10" ht="67.5">
      <c r="A2423" s="16" t="s">
        <v>27003</v>
      </c>
      <c r="B2423" s="59" t="str">
        <f t="shared" si="37"/>
        <v>DRAGAGEM DE CASCALHO FINO COM DRAGA DE SUCÇÃO E RECALQUE - BOMBA DE 1.350 KW E CORTADOR DE 170 KW - DISTÂNCIA DE RECALQUE DE 2.900 A 3.100 M</v>
      </c>
      <c r="C2423" s="16" t="s">
        <v>140</v>
      </c>
      <c r="D2423" s="105">
        <v>26.21</v>
      </c>
      <c r="J2423" s="59" t="s">
        <v>27004</v>
      </c>
    </row>
    <row r="2424" spans="1:10" ht="67.5">
      <c r="A2424" s="16" t="s">
        <v>27005</v>
      </c>
      <c r="B2424" s="59" t="str">
        <f t="shared" si="37"/>
        <v>DRAGAGEM DE CASCALHO FINO COM DRAGA DE SUCÇÃO E RECALQUE - BOMBA DE 1.350 KW E CORTADOR DE 170 KW - DISTÂNCIA DE RECALQUE DE 3.100 A 3.300 M</v>
      </c>
      <c r="C2424" s="16" t="s">
        <v>140</v>
      </c>
      <c r="D2424" s="105">
        <v>30.12</v>
      </c>
      <c r="J2424" s="59" t="s">
        <v>27006</v>
      </c>
    </row>
    <row r="2425" spans="1:10" ht="67.5">
      <c r="A2425" s="16" t="s">
        <v>27007</v>
      </c>
      <c r="B2425" s="59" t="str">
        <f t="shared" si="37"/>
        <v>DRAGAGEM DE CASCALHO FINO COM DRAGA DE SUCÇÃO E RECALQUE - BOMBA DE 1.350 KW E CORTADOR DE 170 KW - DISTÂNCIA DE RECALQUE DE 3.300 A 3.500 M</v>
      </c>
      <c r="C2425" s="16" t="s">
        <v>140</v>
      </c>
      <c r="D2425" s="105">
        <v>34.86</v>
      </c>
      <c r="J2425" s="59" t="s">
        <v>27008</v>
      </c>
    </row>
    <row r="2426" spans="1:10" ht="67.5">
      <c r="A2426" s="16" t="s">
        <v>27009</v>
      </c>
      <c r="B2426" s="59" t="str">
        <f t="shared" si="37"/>
        <v>DRAGAGEM DE CASCALHO FINO COM DRAGA DE SUCÇÃO E RECALQUE - BOMBA DE 1.350 KW E CORTADOR DE 170 KW - DISTÂNCIA DE RECALQUE DE 3.500 A 3.700 M</v>
      </c>
      <c r="C2426" s="16" t="s">
        <v>140</v>
      </c>
      <c r="D2426" s="105">
        <v>39.04</v>
      </c>
      <c r="J2426" s="59" t="s">
        <v>27010</v>
      </c>
    </row>
    <row r="2427" spans="1:10" ht="67.5">
      <c r="A2427" s="16" t="s">
        <v>27011</v>
      </c>
      <c r="B2427" s="59" t="str">
        <f t="shared" si="37"/>
        <v>DRAGAGEM DE CASCALHO FINO COM DRAGA DE SUCÇÃO E RECALQUE - BOMBA DE 1.350 KW E CORTADOR DE 170 KW - DISTÂNCIA DE RECALQUE DE 3.700 A 3.900 M</v>
      </c>
      <c r="C2427" s="16" t="s">
        <v>140</v>
      </c>
      <c r="D2427" s="105">
        <v>44.46</v>
      </c>
      <c r="J2427" s="59" t="s">
        <v>27012</v>
      </c>
    </row>
    <row r="2428" spans="1:10" ht="67.5">
      <c r="A2428" s="16" t="s">
        <v>27013</v>
      </c>
      <c r="B2428" s="59" t="str">
        <f t="shared" si="37"/>
        <v>DRAGAGEM DE CASCALHO FINO COM DRAGA DE SUCÇÃO E RECALQUE - BOMBA DE 1.350 KW E CORTADOR DE 170 KW - DISTÂNCIA DE RECALQUE DE 3.900 A 4.100 M</v>
      </c>
      <c r="C2428" s="16" t="s">
        <v>140</v>
      </c>
      <c r="D2428" s="105">
        <v>48.11</v>
      </c>
      <c r="J2428" s="59" t="s">
        <v>27014</v>
      </c>
    </row>
    <row r="2429" spans="1:10" ht="54">
      <c r="A2429" s="16" t="s">
        <v>27015</v>
      </c>
      <c r="B2429" s="59" t="str">
        <f t="shared" si="37"/>
        <v>DRAGAGEM DE CASCALHO FINO COM DRAGA DE SUCÇÃO E RECALQUE - BOMBA DE 1.350 KW E CORTADOR DE 170 KW - DISTÂNCIA DE RECALQUE DE 500 A 700 M</v>
      </c>
      <c r="C2429" s="16" t="s">
        <v>140</v>
      </c>
      <c r="D2429" s="105">
        <v>5.99</v>
      </c>
      <c r="J2429" s="59" t="s">
        <v>27016</v>
      </c>
    </row>
    <row r="2430" spans="1:10" ht="54">
      <c r="A2430" s="16" t="s">
        <v>27017</v>
      </c>
      <c r="B2430" s="59" t="str">
        <f t="shared" si="37"/>
        <v>DRAGAGEM DE CASCALHO FINO COM DRAGA DE SUCÇÃO E RECALQUE - BOMBA DE 1.350 KW E CORTADOR DE 170 KW - DISTÂNCIA DE RECALQUE DE 700 A 900 M</v>
      </c>
      <c r="C2430" s="16" t="s">
        <v>140</v>
      </c>
      <c r="D2430" s="105">
        <v>6.69</v>
      </c>
      <c r="J2430" s="59" t="s">
        <v>27018</v>
      </c>
    </row>
    <row r="2431" spans="1:10" ht="67.5">
      <c r="A2431" s="16" t="s">
        <v>27019</v>
      </c>
      <c r="B2431" s="59" t="str">
        <f t="shared" si="37"/>
        <v>DRAGAGEM DE CASCALHO FINO COM DRAGA DE SUCÇÃO E RECALQUE - BOMBA DE 1.350 KW E CORTADOR DE 170 KW - DISTÂNCIA DE RECALQUE DE 900 A 1.100 M</v>
      </c>
      <c r="C2431" s="16" t="s">
        <v>140</v>
      </c>
      <c r="D2431" s="105">
        <v>7.31</v>
      </c>
      <c r="J2431" s="59" t="s">
        <v>27020</v>
      </c>
    </row>
    <row r="2432" spans="1:10" ht="54">
      <c r="A2432" s="16" t="s">
        <v>27021</v>
      </c>
      <c r="B2432" s="59" t="str">
        <f t="shared" si="37"/>
        <v>DRAGAGEM DE CASCALHO FINO COM DRAGA DE SUCÇÃO E RECALQUE - BOMBA DE 1.350 KW E CORTADOR DE 170 KW - DISTÂNCIA DE RECALQUE DE ATÉ 500 M</v>
      </c>
      <c r="C2432" s="16" t="s">
        <v>140</v>
      </c>
      <c r="D2432" s="105">
        <v>5.77</v>
      </c>
      <c r="J2432" s="59" t="s">
        <v>27022</v>
      </c>
    </row>
    <row r="2433" spans="1:10" ht="54">
      <c r="A2433" s="16" t="s">
        <v>27023</v>
      </c>
      <c r="B2433" s="59" t="str">
        <f t="shared" si="37"/>
        <v>DRAGAGEM DE CASCALHO FINO COM DRAGA DE SUCÇÃO E RECALQUE - BOMBA DE 294 KW E CORTADOR DE 30 KW - DISTÂNCIA DE RECALQUE DE 1.100 A 1.300 M</v>
      </c>
      <c r="C2433" s="16" t="s">
        <v>140</v>
      </c>
      <c r="D2433" s="105">
        <v>11.38</v>
      </c>
      <c r="J2433" s="59" t="s">
        <v>27024</v>
      </c>
    </row>
    <row r="2434" spans="1:10" ht="54">
      <c r="A2434" s="16" t="s">
        <v>27025</v>
      </c>
      <c r="B2434" s="59" t="str">
        <f t="shared" si="37"/>
        <v>DRAGAGEM DE CASCALHO FINO COM DRAGA DE SUCÇÃO E RECALQUE - BOMBA DE 294 KW E CORTADOR DE 30 KW - DISTÂNCIA DE RECALQUE DE 1.300 A 1.500 M</v>
      </c>
      <c r="C2434" s="16" t="s">
        <v>140</v>
      </c>
      <c r="D2434" s="105">
        <v>14.09</v>
      </c>
      <c r="J2434" s="59" t="s">
        <v>27026</v>
      </c>
    </row>
    <row r="2435" spans="1:10" ht="54">
      <c r="A2435" s="16" t="s">
        <v>27027</v>
      </c>
      <c r="B2435" s="59" t="str">
        <f t="shared" ref="B2435:B2498" si="38">UPPER(J2435)</f>
        <v>DRAGAGEM DE CASCALHO FINO COM DRAGA DE SUCÇÃO E RECALQUE - BOMBA DE 294 KW E CORTADOR DE 30 KW - DISTÂNCIA DE RECALQUE DE 1.500 A 1.700 M</v>
      </c>
      <c r="C2435" s="16" t="s">
        <v>140</v>
      </c>
      <c r="D2435" s="105">
        <v>18.23</v>
      </c>
      <c r="J2435" s="59" t="s">
        <v>27028</v>
      </c>
    </row>
    <row r="2436" spans="1:10" ht="54">
      <c r="A2436" s="16" t="s">
        <v>27029</v>
      </c>
      <c r="B2436" s="59" t="str">
        <f t="shared" si="38"/>
        <v>DRAGAGEM DE CASCALHO FINO COM DRAGA DE SUCÇÃO E RECALQUE - BOMBA DE 294 KW E CORTADOR DE 30 KW - DISTÂNCIA DE RECALQUE DE 500 A 700 M</v>
      </c>
      <c r="C2436" s="16" t="s">
        <v>140</v>
      </c>
      <c r="D2436" s="105">
        <v>7</v>
      </c>
      <c r="J2436" s="59" t="s">
        <v>27030</v>
      </c>
    </row>
    <row r="2437" spans="1:10" ht="54">
      <c r="A2437" s="16" t="s">
        <v>27031</v>
      </c>
      <c r="B2437" s="59" t="str">
        <f t="shared" si="38"/>
        <v>DRAGAGEM DE CASCALHO FINO COM DRAGA DE SUCÇÃO E RECALQUE - BOMBA DE 294 KW E CORTADOR DE 30 KW - DISTÂNCIA DE RECALQUE DE 700 A 900 M</v>
      </c>
      <c r="C2437" s="16" t="s">
        <v>140</v>
      </c>
      <c r="D2437" s="105">
        <v>7.77</v>
      </c>
      <c r="J2437" s="59" t="s">
        <v>27032</v>
      </c>
    </row>
    <row r="2438" spans="1:10" ht="54">
      <c r="A2438" s="16" t="s">
        <v>27033</v>
      </c>
      <c r="B2438" s="59" t="str">
        <f t="shared" si="38"/>
        <v>DRAGAGEM DE CASCALHO FINO COM DRAGA DE SUCÇÃO E RECALQUE - BOMBA DE 294 KW E CORTADOR DE 30 KW - DISTÂNCIA DE RECALQUE DE 900 A 1.100 M</v>
      </c>
      <c r="C2438" s="16" t="s">
        <v>140</v>
      </c>
      <c r="D2438" s="105">
        <v>9.17</v>
      </c>
      <c r="J2438" s="59" t="s">
        <v>27034</v>
      </c>
    </row>
    <row r="2439" spans="1:10" ht="54">
      <c r="A2439" s="16" t="s">
        <v>27035</v>
      </c>
      <c r="B2439" s="59" t="str">
        <f t="shared" si="38"/>
        <v>DRAGAGEM DE CASCALHO FINO COM DRAGA DE SUCÇÃO E RECALQUE - BOMBA DE 294 KW E CORTADOR DE 30 KW - DISTÂNCIA DE RECALQUE DE ATÉ 500 M</v>
      </c>
      <c r="C2439" s="16" t="s">
        <v>140</v>
      </c>
      <c r="D2439" s="105">
        <v>6.78</v>
      </c>
      <c r="J2439" s="59" t="s">
        <v>27036</v>
      </c>
    </row>
    <row r="2440" spans="1:10" ht="54">
      <c r="A2440" s="16" t="s">
        <v>27037</v>
      </c>
      <c r="B2440" s="59" t="str">
        <f t="shared" si="38"/>
        <v>DRAGAGEM DE CASCALHO FINO COM DRAGA DE SUCÇÃO E RECALQUE - BOMBA DE 483 KW E CORTADOR DE 55 KW - DISTÂNCIA DE RECALQUE DE 1.100 A 1.300 M</v>
      </c>
      <c r="C2440" s="16" t="s">
        <v>140</v>
      </c>
      <c r="D2440" s="105">
        <v>9.08</v>
      </c>
      <c r="J2440" s="59" t="s">
        <v>27038</v>
      </c>
    </row>
    <row r="2441" spans="1:10" ht="54">
      <c r="A2441" s="16" t="s">
        <v>27039</v>
      </c>
      <c r="B2441" s="59" t="str">
        <f t="shared" si="38"/>
        <v>DRAGAGEM DE CASCALHO FINO COM DRAGA DE SUCÇÃO E RECALQUE - BOMBA DE 483 KW E CORTADOR DE 55 KW - DISTÂNCIA DE RECALQUE DE 1.300 A 1.500 M</v>
      </c>
      <c r="C2441" s="16" t="s">
        <v>140</v>
      </c>
      <c r="D2441" s="105">
        <v>11.99</v>
      </c>
      <c r="J2441" s="59" t="s">
        <v>27040</v>
      </c>
    </row>
    <row r="2442" spans="1:10" ht="54">
      <c r="A2442" s="16" t="s">
        <v>27041</v>
      </c>
      <c r="B2442" s="59" t="str">
        <f t="shared" si="38"/>
        <v>DRAGAGEM DE CASCALHO FINO COM DRAGA DE SUCÇÃO E RECALQUE - BOMBA DE 483 KW E CORTADOR DE 55 KW - DISTÂNCIA DE RECALQUE DE 1.500 A 1.700 M</v>
      </c>
      <c r="C2442" s="16" t="s">
        <v>140</v>
      </c>
      <c r="D2442" s="105">
        <v>15.41</v>
      </c>
      <c r="J2442" s="59" t="s">
        <v>27042</v>
      </c>
    </row>
    <row r="2443" spans="1:10" ht="54">
      <c r="A2443" s="16" t="s">
        <v>27043</v>
      </c>
      <c r="B2443" s="59" t="str">
        <f t="shared" si="38"/>
        <v>DRAGAGEM DE CASCALHO FINO COM DRAGA DE SUCÇÃO E RECALQUE - BOMBA DE 483 KW E CORTADOR DE 55 KW - DISTÂNCIA DE RECALQUE DE 1.700 A 1.900 M</v>
      </c>
      <c r="C2443" s="16" t="s">
        <v>140</v>
      </c>
      <c r="D2443" s="105">
        <v>19.91</v>
      </c>
      <c r="J2443" s="59" t="s">
        <v>27044</v>
      </c>
    </row>
    <row r="2444" spans="1:10" ht="54">
      <c r="A2444" s="16" t="s">
        <v>27045</v>
      </c>
      <c r="B2444" s="59" t="str">
        <f t="shared" si="38"/>
        <v>DRAGAGEM DE CASCALHO FINO COM DRAGA DE SUCÇÃO E RECALQUE - BOMBA DE 483 KW E CORTADOR DE 55 KW - DISTÂNCIA DE RECALQUE DE 1.900 A 2.100 M</v>
      </c>
      <c r="C2444" s="16" t="s">
        <v>140</v>
      </c>
      <c r="D2444" s="105">
        <v>25.63</v>
      </c>
      <c r="J2444" s="59" t="s">
        <v>27046</v>
      </c>
    </row>
    <row r="2445" spans="1:10" ht="54">
      <c r="A2445" s="16" t="s">
        <v>27047</v>
      </c>
      <c r="B2445" s="59" t="str">
        <f t="shared" si="38"/>
        <v>DRAGAGEM DE CASCALHO FINO COM DRAGA DE SUCÇÃO E RECALQUE - BOMBA DE 483 KW E CORTADOR DE 55 KW - DISTÂNCIA DE RECALQUE DE 2.100 A 2.300 M</v>
      </c>
      <c r="C2445" s="16" t="s">
        <v>140</v>
      </c>
      <c r="D2445" s="105">
        <v>31.35</v>
      </c>
      <c r="J2445" s="59" t="s">
        <v>27048</v>
      </c>
    </row>
    <row r="2446" spans="1:10" ht="54">
      <c r="A2446" s="16" t="s">
        <v>27049</v>
      </c>
      <c r="B2446" s="59" t="str">
        <f t="shared" si="38"/>
        <v>DRAGAGEM DE CASCALHO FINO COM DRAGA DE SUCÇÃO E RECALQUE - BOMBA DE 483 KW E CORTADOR DE 55 KW - DISTÂNCIA DE RECALQUE DE 2.300 A 2.500 M</v>
      </c>
      <c r="C2446" s="16" t="s">
        <v>140</v>
      </c>
      <c r="D2446" s="105">
        <v>35.78</v>
      </c>
      <c r="J2446" s="59" t="s">
        <v>27050</v>
      </c>
    </row>
    <row r="2447" spans="1:10" ht="54">
      <c r="A2447" s="16" t="s">
        <v>27051</v>
      </c>
      <c r="B2447" s="59" t="str">
        <f t="shared" si="38"/>
        <v>DRAGAGEM DE CASCALHO FINO COM DRAGA DE SUCÇÃO E RECALQUE - BOMBA DE 483 KW E CORTADOR DE 55 KW - DISTÂNCIA DE RECALQUE DE 500 A 700 M</v>
      </c>
      <c r="C2447" s="16" t="s">
        <v>140</v>
      </c>
      <c r="D2447" s="105">
        <v>5.53</v>
      </c>
      <c r="J2447" s="59" t="s">
        <v>27052</v>
      </c>
    </row>
    <row r="2448" spans="1:10" ht="54">
      <c r="A2448" s="16" t="s">
        <v>27053</v>
      </c>
      <c r="B2448" s="59" t="str">
        <f t="shared" si="38"/>
        <v>DRAGAGEM DE CASCALHO FINO COM DRAGA DE SUCÇÃO E RECALQUE - BOMBA DE 483 KW E CORTADOR DE 55 KW - DISTÂNCIA DE RECALQUE DE 700 A 900 M</v>
      </c>
      <c r="C2448" s="16" t="s">
        <v>140</v>
      </c>
      <c r="D2448" s="105">
        <v>6</v>
      </c>
      <c r="J2448" s="59" t="s">
        <v>27054</v>
      </c>
    </row>
    <row r="2449" spans="1:10" ht="54">
      <c r="A2449" s="16" t="s">
        <v>27055</v>
      </c>
      <c r="B2449" s="59" t="str">
        <f t="shared" si="38"/>
        <v>DRAGAGEM DE CASCALHO FINO COM DRAGA DE SUCÇÃO E RECALQUE - BOMBA DE 483 KW E CORTADOR DE 55 KW - DISTÂNCIA DE RECALQUE DE 900 A 1.100 M</v>
      </c>
      <c r="C2449" s="16" t="s">
        <v>140</v>
      </c>
      <c r="D2449" s="105">
        <v>6.84</v>
      </c>
      <c r="J2449" s="59" t="s">
        <v>27056</v>
      </c>
    </row>
    <row r="2450" spans="1:10" ht="54">
      <c r="A2450" s="16" t="s">
        <v>27057</v>
      </c>
      <c r="B2450" s="59" t="str">
        <f t="shared" si="38"/>
        <v>DRAGAGEM DE CASCALHO FINO COM DRAGA DE SUCÇÃO E RECALQUE - BOMBA DE 483 KW E CORTADOR DE 55 KW - DISTÂNCIA DE RECALQUE DE ATÉ 500 M</v>
      </c>
      <c r="C2450" s="16" t="s">
        <v>140</v>
      </c>
      <c r="D2450" s="105">
        <v>5.42</v>
      </c>
      <c r="J2450" s="59" t="s">
        <v>27058</v>
      </c>
    </row>
    <row r="2451" spans="1:10" ht="54">
      <c r="A2451" s="16" t="s">
        <v>27059</v>
      </c>
      <c r="B2451" s="59" t="str">
        <f t="shared" si="38"/>
        <v>DRAGAGEM DE CASCALHO FINO COM DRAGA DE SUCÇÃO E RECALQUE - BOMBA DE 746 KW E CORTADOR DE 110 KW - DISTÂNCIA DE RECALQUE DE 1.100 A 1.300 M</v>
      </c>
      <c r="C2451" s="16" t="s">
        <v>140</v>
      </c>
      <c r="D2451" s="105">
        <v>9.19</v>
      </c>
      <c r="J2451" s="59" t="s">
        <v>27060</v>
      </c>
    </row>
    <row r="2452" spans="1:10" ht="54">
      <c r="A2452" s="16" t="s">
        <v>27061</v>
      </c>
      <c r="B2452" s="59" t="str">
        <f t="shared" si="38"/>
        <v>DRAGAGEM DE CASCALHO FINO COM DRAGA DE SUCÇÃO E RECALQUE - BOMBA DE 746 KW E CORTADOR DE 110 KW - DISTÂNCIA DE RECALQUE DE 1.300 A 1.500 M</v>
      </c>
      <c r="C2452" s="16" t="s">
        <v>140</v>
      </c>
      <c r="D2452" s="105">
        <v>10.65</v>
      </c>
      <c r="J2452" s="59" t="s">
        <v>27062</v>
      </c>
    </row>
    <row r="2453" spans="1:10" ht="54">
      <c r="A2453" s="16" t="s">
        <v>27063</v>
      </c>
      <c r="B2453" s="59" t="str">
        <f t="shared" si="38"/>
        <v>DRAGAGEM DE CASCALHO FINO COM DRAGA DE SUCÇÃO E RECALQUE - BOMBA DE 746 KW E CORTADOR DE 110 KW - DISTÂNCIA DE RECALQUE DE 1.500 A 1.700 M</v>
      </c>
      <c r="C2453" s="16" t="s">
        <v>140</v>
      </c>
      <c r="D2453" s="105">
        <v>12.28</v>
      </c>
      <c r="J2453" s="59" t="s">
        <v>27064</v>
      </c>
    </row>
    <row r="2454" spans="1:10" ht="54">
      <c r="A2454" s="16" t="s">
        <v>27065</v>
      </c>
      <c r="B2454" s="59" t="str">
        <f t="shared" si="38"/>
        <v>DRAGAGEM DE CASCALHO FINO COM DRAGA DE SUCÇÃO E RECALQUE - BOMBA DE 746 KW E CORTADOR DE 110 KW - DISTÂNCIA DE RECALQUE DE 1.700 A 1.900 M</v>
      </c>
      <c r="C2454" s="16" t="s">
        <v>140</v>
      </c>
      <c r="D2454" s="105">
        <v>14.54</v>
      </c>
      <c r="J2454" s="59" t="s">
        <v>27066</v>
      </c>
    </row>
    <row r="2455" spans="1:10" ht="54">
      <c r="A2455" s="16" t="s">
        <v>27067</v>
      </c>
      <c r="B2455" s="59" t="str">
        <f t="shared" si="38"/>
        <v>DRAGAGEM DE CASCALHO FINO COM DRAGA DE SUCÇÃO E RECALQUE - BOMBA DE 746 KW E CORTADOR DE 110 KW - DISTÂNCIA DE RECALQUE DE 1.900 A 2.100 M</v>
      </c>
      <c r="C2455" s="16" t="s">
        <v>140</v>
      </c>
      <c r="D2455" s="105">
        <v>17.98</v>
      </c>
      <c r="J2455" s="59" t="s">
        <v>27068</v>
      </c>
    </row>
    <row r="2456" spans="1:10" ht="54">
      <c r="A2456" s="16" t="s">
        <v>27069</v>
      </c>
      <c r="B2456" s="59" t="str">
        <f t="shared" si="38"/>
        <v>DRAGAGEM DE CASCALHO FINO COM DRAGA DE SUCÇÃO E RECALQUE - BOMBA DE 746 KW E CORTADOR DE 110 KW - DISTÂNCIA DE RECALQUE DE 2.100 A 2.300 M</v>
      </c>
      <c r="C2456" s="16" t="s">
        <v>140</v>
      </c>
      <c r="D2456" s="105">
        <v>21.89</v>
      </c>
      <c r="J2456" s="59" t="s">
        <v>27070</v>
      </c>
    </row>
    <row r="2457" spans="1:10" ht="54">
      <c r="A2457" s="16" t="s">
        <v>27071</v>
      </c>
      <c r="B2457" s="59" t="str">
        <f t="shared" si="38"/>
        <v>DRAGAGEM DE CASCALHO FINO COM DRAGA DE SUCÇÃO E RECALQUE - BOMBA DE 746 KW E CORTADOR DE 110 KW - DISTÂNCIA DE RECALQUE DE 2.300 A 2.500 M</v>
      </c>
      <c r="C2457" s="16" t="s">
        <v>140</v>
      </c>
      <c r="D2457" s="105">
        <v>26.18</v>
      </c>
      <c r="J2457" s="59" t="s">
        <v>27072</v>
      </c>
    </row>
    <row r="2458" spans="1:10" ht="54">
      <c r="A2458" s="16" t="s">
        <v>27073</v>
      </c>
      <c r="B2458" s="59" t="str">
        <f t="shared" si="38"/>
        <v>DRAGAGEM DE CASCALHO FINO COM DRAGA DE SUCÇÃO E RECALQUE - BOMBA DE 746 KW E CORTADOR DE 110 KW - DISTÂNCIA DE RECALQUE DE 2.500 A 2.700 M</v>
      </c>
      <c r="C2458" s="16" t="s">
        <v>140</v>
      </c>
      <c r="D2458" s="105">
        <v>31.13</v>
      </c>
      <c r="J2458" s="59" t="s">
        <v>27074</v>
      </c>
    </row>
    <row r="2459" spans="1:10" ht="54">
      <c r="A2459" s="16" t="s">
        <v>27075</v>
      </c>
      <c r="B2459" s="59" t="str">
        <f t="shared" si="38"/>
        <v>DRAGAGEM DE CASCALHO FINO COM DRAGA DE SUCÇÃO E RECALQUE - BOMBA DE 746 KW E CORTADOR DE 110 KW - DISTÂNCIA DE RECALQUE DE 2.700 A 2.900 M</v>
      </c>
      <c r="C2459" s="16" t="s">
        <v>140</v>
      </c>
      <c r="D2459" s="105">
        <v>37.03</v>
      </c>
      <c r="J2459" s="59" t="s">
        <v>27076</v>
      </c>
    </row>
    <row r="2460" spans="1:10" ht="54">
      <c r="A2460" s="16" t="s">
        <v>27077</v>
      </c>
      <c r="B2460" s="59" t="str">
        <f t="shared" si="38"/>
        <v>DRAGAGEM DE CASCALHO FINO COM DRAGA DE SUCÇÃO E RECALQUE - BOMBA DE 746 KW E CORTADOR DE 110 KW - DISTÂNCIA DE RECALQUE DE 2.900 A 3.100 M</v>
      </c>
      <c r="C2460" s="16" t="s">
        <v>140</v>
      </c>
      <c r="D2460" s="105">
        <v>39.6</v>
      </c>
      <c r="J2460" s="59" t="s">
        <v>27078</v>
      </c>
    </row>
    <row r="2461" spans="1:10" ht="54">
      <c r="A2461" s="16" t="s">
        <v>27079</v>
      </c>
      <c r="B2461" s="59" t="str">
        <f t="shared" si="38"/>
        <v>DRAGAGEM DE CASCALHO FINO COM DRAGA DE SUCÇÃO E RECALQUE - BOMBA DE 746 KW E CORTADOR DE 110 KW - DISTÂNCIA DE RECALQUE DE 500 A 700 M</v>
      </c>
      <c r="C2461" s="16" t="s">
        <v>140</v>
      </c>
      <c r="D2461" s="105">
        <v>5.35</v>
      </c>
      <c r="J2461" s="59" t="s">
        <v>27080</v>
      </c>
    </row>
    <row r="2462" spans="1:10" ht="54">
      <c r="A2462" s="16" t="s">
        <v>27081</v>
      </c>
      <c r="B2462" s="59" t="str">
        <f t="shared" si="38"/>
        <v>DRAGAGEM DE CASCALHO FINO COM DRAGA DE SUCÇÃO E RECALQUE - BOMBA DE 746 KW E CORTADOR DE 110 KW - DISTÂNCIA DE RECALQUE DE 700 A 900 M</v>
      </c>
      <c r="C2462" s="16" t="s">
        <v>140</v>
      </c>
      <c r="D2462" s="105">
        <v>6.36</v>
      </c>
      <c r="J2462" s="59" t="s">
        <v>27082</v>
      </c>
    </row>
    <row r="2463" spans="1:10" ht="54">
      <c r="A2463" s="16" t="s">
        <v>27083</v>
      </c>
      <c r="B2463" s="59" t="str">
        <f t="shared" si="38"/>
        <v>DRAGAGEM DE CASCALHO FINO COM DRAGA DE SUCÇÃO E RECALQUE - BOMBA DE 746 KW E CORTADOR DE 110 KW - DISTÂNCIA DE RECALQUE DE 900 A 1.100 M</v>
      </c>
      <c r="C2463" s="16" t="s">
        <v>140</v>
      </c>
      <c r="D2463" s="105">
        <v>7.59</v>
      </c>
      <c r="J2463" s="59" t="s">
        <v>27084</v>
      </c>
    </row>
    <row r="2464" spans="1:10" ht="54">
      <c r="A2464" s="16" t="s">
        <v>27085</v>
      </c>
      <c r="B2464" s="59" t="str">
        <f t="shared" si="38"/>
        <v>DRAGAGEM DE CASCALHO FINO COM DRAGA DE SUCÇÃO E RECALQUE - BOMBA DE 746 KW E CORTADOR DE 110 KW - DISTÂNCIA DE RECALQUE DE ATÉ 500 M</v>
      </c>
      <c r="C2464" s="16" t="s">
        <v>140</v>
      </c>
      <c r="D2464" s="105">
        <v>4.7699999999999996</v>
      </c>
      <c r="J2464" s="59" t="s">
        <v>27086</v>
      </c>
    </row>
    <row r="2465" spans="1:10" ht="40.5">
      <c r="A2465" s="16" t="s">
        <v>27087</v>
      </c>
      <c r="B2465" s="59" t="str">
        <f t="shared" si="38"/>
        <v>DRAGAGEM DE CASCALHO FINO COM DRAGA HOPPER - CAPACIDADE DA CISTERNA DE 1.000 M³ - DMT DE 1.500 A 1.800 M</v>
      </c>
      <c r="C2465" s="16" t="s">
        <v>140</v>
      </c>
      <c r="D2465" s="105">
        <v>10.199999999999999</v>
      </c>
      <c r="J2465" s="59" t="s">
        <v>27088</v>
      </c>
    </row>
    <row r="2466" spans="1:10" ht="40.5">
      <c r="A2466" s="16" t="s">
        <v>27089</v>
      </c>
      <c r="B2466" s="59" t="str">
        <f t="shared" si="38"/>
        <v>DRAGAGEM DE CASCALHO FINO COM DRAGA HOPPER - CAPACIDADE DA CISTERNA DE 1.000 M³ - DMT DE 1.800 A 2.100 M</v>
      </c>
      <c r="C2466" s="16" t="s">
        <v>140</v>
      </c>
      <c r="D2466" s="105">
        <v>10.4</v>
      </c>
      <c r="J2466" s="59" t="s">
        <v>27090</v>
      </c>
    </row>
    <row r="2467" spans="1:10" ht="40.5">
      <c r="A2467" s="16" t="s">
        <v>27091</v>
      </c>
      <c r="B2467" s="59" t="str">
        <f t="shared" si="38"/>
        <v>DRAGAGEM DE CASCALHO FINO COM DRAGA HOPPER - CAPACIDADE DA CISTERNA DE 1.000 M³ - DMT DE 2.100 A 2.400 M</v>
      </c>
      <c r="C2467" s="16" t="s">
        <v>140</v>
      </c>
      <c r="D2467" s="105">
        <v>10.6</v>
      </c>
      <c r="J2467" s="59" t="s">
        <v>27092</v>
      </c>
    </row>
    <row r="2468" spans="1:10" ht="40.5">
      <c r="A2468" s="16" t="s">
        <v>27093</v>
      </c>
      <c r="B2468" s="59" t="str">
        <f t="shared" si="38"/>
        <v>DRAGAGEM DE CASCALHO FINO COM DRAGA HOPPER - CAPACIDADE DA CISTERNA DE 1.000 M³ - DMT DE 2.400 A 2.700 M</v>
      </c>
      <c r="C2468" s="16" t="s">
        <v>140</v>
      </c>
      <c r="D2468" s="105">
        <v>10.81</v>
      </c>
      <c r="J2468" s="59" t="s">
        <v>27094</v>
      </c>
    </row>
    <row r="2469" spans="1:10" ht="40.5">
      <c r="A2469" s="16" t="s">
        <v>27095</v>
      </c>
      <c r="B2469" s="59" t="str">
        <f t="shared" si="38"/>
        <v>DRAGAGEM DE CASCALHO FINO COM DRAGA HOPPER - CAPACIDADE DA CISTERNA DE 1.000 M³ - DMT DE 2.700 A 3.000 M</v>
      </c>
      <c r="C2469" s="16" t="s">
        <v>140</v>
      </c>
      <c r="D2469" s="105">
        <v>11.04</v>
      </c>
      <c r="J2469" s="59" t="s">
        <v>27096</v>
      </c>
    </row>
    <row r="2470" spans="1:10" ht="40.5">
      <c r="A2470" s="16" t="s">
        <v>27097</v>
      </c>
      <c r="B2470" s="59" t="str">
        <f t="shared" si="38"/>
        <v>DRAGAGEM DE CASCALHO FINO COM DRAGA HOPPER - CAPACIDADE DA CISTERNA DE 1.000 M³ - DMT DE 3.000 M</v>
      </c>
      <c r="C2470" s="16" t="s">
        <v>140</v>
      </c>
      <c r="D2470" s="105">
        <v>11.16</v>
      </c>
      <c r="J2470" s="59" t="s">
        <v>27098</v>
      </c>
    </row>
    <row r="2471" spans="1:10" ht="40.5">
      <c r="A2471" s="16" t="s">
        <v>27099</v>
      </c>
      <c r="B2471" s="59" t="str">
        <f t="shared" si="38"/>
        <v>DRAGAGEM DE CASCALHO FINO COM DRAGA HOPPER - CAPACIDADE DA CISTERNA DE 10.000 M³ - DMT DE 1.500 A 1.800 M</v>
      </c>
      <c r="C2471" s="16" t="s">
        <v>140</v>
      </c>
      <c r="D2471" s="105">
        <v>8.1199999999999992</v>
      </c>
      <c r="J2471" s="59" t="s">
        <v>27100</v>
      </c>
    </row>
    <row r="2472" spans="1:10" ht="40.5">
      <c r="A2472" s="16" t="s">
        <v>27101</v>
      </c>
      <c r="B2472" s="59" t="str">
        <f t="shared" si="38"/>
        <v>DRAGAGEM DE CASCALHO FINO COM DRAGA HOPPER - CAPACIDADE DA CISTERNA DE 10.000 M³ - DMT DE 1.800 A 2.100 M</v>
      </c>
      <c r="C2472" s="16" t="s">
        <v>140</v>
      </c>
      <c r="D2472" s="105">
        <v>8.19</v>
      </c>
      <c r="J2472" s="59" t="s">
        <v>27102</v>
      </c>
    </row>
    <row r="2473" spans="1:10" ht="40.5">
      <c r="A2473" s="16" t="s">
        <v>27103</v>
      </c>
      <c r="B2473" s="59" t="str">
        <f t="shared" si="38"/>
        <v>DRAGAGEM DE CASCALHO FINO COM DRAGA HOPPER - CAPACIDADE DA CISTERNA DE 10.000 M³ - DMT DE 2.100 A 2.400 M</v>
      </c>
      <c r="C2473" s="16" t="s">
        <v>140</v>
      </c>
      <c r="D2473" s="105">
        <v>8.26</v>
      </c>
      <c r="J2473" s="59" t="s">
        <v>27104</v>
      </c>
    </row>
    <row r="2474" spans="1:10" ht="40.5">
      <c r="A2474" s="16" t="s">
        <v>27105</v>
      </c>
      <c r="B2474" s="59" t="str">
        <f t="shared" si="38"/>
        <v>DRAGAGEM DE CASCALHO FINO COM DRAGA HOPPER - CAPACIDADE DA CISTERNA DE 10.000 M³ - DMT DE 2.400 A 2.700 M</v>
      </c>
      <c r="C2474" s="16" t="s">
        <v>140</v>
      </c>
      <c r="D2474" s="105">
        <v>8.34</v>
      </c>
      <c r="J2474" s="59" t="s">
        <v>27106</v>
      </c>
    </row>
    <row r="2475" spans="1:10" ht="40.5">
      <c r="A2475" s="16" t="s">
        <v>27107</v>
      </c>
      <c r="B2475" s="59" t="str">
        <f t="shared" si="38"/>
        <v>DRAGAGEM DE CASCALHO FINO COM DRAGA HOPPER - CAPACIDADE DA CISTERNA DE 10.000 M³ - DMT DE 2.700 A 3.000 M</v>
      </c>
      <c r="C2475" s="16" t="s">
        <v>140</v>
      </c>
      <c r="D2475" s="105">
        <v>8.42</v>
      </c>
      <c r="J2475" s="59" t="s">
        <v>27108</v>
      </c>
    </row>
    <row r="2476" spans="1:10" ht="40.5">
      <c r="A2476" s="16" t="s">
        <v>27109</v>
      </c>
      <c r="B2476" s="59" t="str">
        <f t="shared" si="38"/>
        <v>DRAGAGEM DE CASCALHO FINO COM DRAGA HOPPER - CAPACIDADE DA CISTERNA DE 10.000 M³ - DMT DE 3.000 M</v>
      </c>
      <c r="C2476" s="16" t="s">
        <v>140</v>
      </c>
      <c r="D2476" s="105">
        <v>8.4600000000000009</v>
      </c>
      <c r="J2476" s="59" t="s">
        <v>27110</v>
      </c>
    </row>
    <row r="2477" spans="1:10" ht="40.5">
      <c r="A2477" s="16" t="s">
        <v>27111</v>
      </c>
      <c r="B2477" s="59" t="str">
        <f t="shared" si="38"/>
        <v>DRAGAGEM DE CASCALHO FINO COM DRAGA HOPPER - CAPACIDADE DA CISTERNA DE 15.000 M³ - DMT DE 1.500 A 1.800 M</v>
      </c>
      <c r="C2477" s="16" t="s">
        <v>140</v>
      </c>
      <c r="D2477" s="105">
        <v>10.83</v>
      </c>
      <c r="J2477" s="59" t="s">
        <v>27112</v>
      </c>
    </row>
    <row r="2478" spans="1:10" ht="40.5">
      <c r="A2478" s="16" t="s">
        <v>27113</v>
      </c>
      <c r="B2478" s="59" t="str">
        <f t="shared" si="38"/>
        <v>DRAGAGEM DE CASCALHO FINO COM DRAGA HOPPER - CAPACIDADE DA CISTERNA DE 15.000 M³ - DMT DE 1.800 A 2.100 M</v>
      </c>
      <c r="C2478" s="16" t="s">
        <v>140</v>
      </c>
      <c r="D2478" s="105">
        <v>10.9</v>
      </c>
      <c r="J2478" s="59" t="s">
        <v>27114</v>
      </c>
    </row>
    <row r="2479" spans="1:10" ht="40.5">
      <c r="A2479" s="16" t="s">
        <v>27115</v>
      </c>
      <c r="B2479" s="59" t="str">
        <f t="shared" si="38"/>
        <v>DRAGAGEM DE CASCALHO FINO COM DRAGA HOPPER - CAPACIDADE DA CISTERNA DE 15.000 M³ - DMT DE 2.100 A 2.400 M</v>
      </c>
      <c r="C2479" s="16" t="s">
        <v>140</v>
      </c>
      <c r="D2479" s="105">
        <v>10.97</v>
      </c>
      <c r="J2479" s="59" t="s">
        <v>27116</v>
      </c>
    </row>
    <row r="2480" spans="1:10" ht="40.5">
      <c r="A2480" s="16" t="s">
        <v>27117</v>
      </c>
      <c r="B2480" s="59" t="str">
        <f t="shared" si="38"/>
        <v>DRAGAGEM DE CASCALHO FINO COM DRAGA HOPPER - CAPACIDADE DA CISTERNA DE 15.000 M³ - DMT DE 2.400 A 2.700 M</v>
      </c>
      <c r="C2480" s="16" t="s">
        <v>140</v>
      </c>
      <c r="D2480" s="105">
        <v>11.04</v>
      </c>
      <c r="J2480" s="59" t="s">
        <v>27118</v>
      </c>
    </row>
    <row r="2481" spans="1:10" ht="40.5">
      <c r="A2481" s="16" t="s">
        <v>27119</v>
      </c>
      <c r="B2481" s="59" t="str">
        <f t="shared" si="38"/>
        <v>DRAGAGEM DE CASCALHO FINO COM DRAGA HOPPER - CAPACIDADE DA CISTERNA DE 15.000 M³ - DMT DE 2.700 A 3.000 M</v>
      </c>
      <c r="C2481" s="16" t="s">
        <v>140</v>
      </c>
      <c r="D2481" s="105">
        <v>11.12</v>
      </c>
      <c r="J2481" s="59" t="s">
        <v>27120</v>
      </c>
    </row>
    <row r="2482" spans="1:10" ht="40.5">
      <c r="A2482" s="16" t="s">
        <v>27121</v>
      </c>
      <c r="B2482" s="59" t="str">
        <f t="shared" si="38"/>
        <v>DRAGAGEM DE CASCALHO FINO COM DRAGA HOPPER - CAPACIDADE DA CISTERNA DE 15.000 M³ - DMT DE 3.000 M</v>
      </c>
      <c r="C2482" s="16" t="s">
        <v>140</v>
      </c>
      <c r="D2482" s="105">
        <v>11.16</v>
      </c>
      <c r="J2482" s="59" t="s">
        <v>27122</v>
      </c>
    </row>
    <row r="2483" spans="1:10" ht="40.5">
      <c r="A2483" s="16" t="s">
        <v>27123</v>
      </c>
      <c r="B2483" s="59" t="str">
        <f t="shared" si="38"/>
        <v>DRAGAGEM DE CASCALHO FINO COM DRAGA HOPPER - CAPACIDADE DA CISTERNA DE 2.000 M³ - DMT DE 1.500 A 1.800 M</v>
      </c>
      <c r="C2483" s="16" t="s">
        <v>140</v>
      </c>
      <c r="D2483" s="105">
        <v>12.32</v>
      </c>
      <c r="J2483" s="59" t="s">
        <v>27124</v>
      </c>
    </row>
    <row r="2484" spans="1:10" ht="40.5">
      <c r="A2484" s="16" t="s">
        <v>27125</v>
      </c>
      <c r="B2484" s="59" t="str">
        <f t="shared" si="38"/>
        <v>DRAGAGEM DE CASCALHO FINO COM DRAGA HOPPER - CAPACIDADE DA CISTERNA DE 2.000 M³ - DMT DE 1.800 A 2.100 M</v>
      </c>
      <c r="C2484" s="16" t="s">
        <v>140</v>
      </c>
      <c r="D2484" s="105">
        <v>12.49</v>
      </c>
      <c r="J2484" s="59" t="s">
        <v>27126</v>
      </c>
    </row>
    <row r="2485" spans="1:10" ht="40.5">
      <c r="A2485" s="16" t="s">
        <v>27127</v>
      </c>
      <c r="B2485" s="59" t="str">
        <f t="shared" si="38"/>
        <v>DRAGAGEM DE CASCALHO FINO COM DRAGA HOPPER - CAPACIDADE DA CISTERNA DE 2.000 M³ - DMT DE 2.100 A 2.400 M</v>
      </c>
      <c r="C2485" s="16" t="s">
        <v>140</v>
      </c>
      <c r="D2485" s="105">
        <v>12.66</v>
      </c>
      <c r="J2485" s="59" t="s">
        <v>27128</v>
      </c>
    </row>
    <row r="2486" spans="1:10" ht="40.5">
      <c r="A2486" s="16" t="s">
        <v>27129</v>
      </c>
      <c r="B2486" s="59" t="str">
        <f t="shared" si="38"/>
        <v>DRAGAGEM DE CASCALHO FINO COM DRAGA HOPPER - CAPACIDADE DA CISTERNA DE 2.000 M³ - DMT DE 2.400 A 2.700 M</v>
      </c>
      <c r="C2486" s="16" t="s">
        <v>140</v>
      </c>
      <c r="D2486" s="105">
        <v>12.85</v>
      </c>
      <c r="J2486" s="59" t="s">
        <v>27130</v>
      </c>
    </row>
    <row r="2487" spans="1:10" ht="40.5">
      <c r="A2487" s="16" t="s">
        <v>27131</v>
      </c>
      <c r="B2487" s="59" t="str">
        <f t="shared" si="38"/>
        <v>DRAGAGEM DE CASCALHO FINO COM DRAGA HOPPER - CAPACIDADE DA CISTERNA DE 2.000 M³ - DMT DE 2.700 A 3.000 M</v>
      </c>
      <c r="C2487" s="16" t="s">
        <v>140</v>
      </c>
      <c r="D2487" s="105">
        <v>13.04</v>
      </c>
      <c r="J2487" s="59" t="s">
        <v>27132</v>
      </c>
    </row>
    <row r="2488" spans="1:10" ht="40.5">
      <c r="A2488" s="16" t="s">
        <v>27133</v>
      </c>
      <c r="B2488" s="59" t="str">
        <f t="shared" si="38"/>
        <v>DRAGAGEM DE CASCALHO FINO COM DRAGA HOPPER - CAPACIDADE DA CISTERNA DE 2.000 M³ - DMT DE 3.000 M</v>
      </c>
      <c r="C2488" s="16" t="s">
        <v>140</v>
      </c>
      <c r="D2488" s="105">
        <v>13.15</v>
      </c>
      <c r="J2488" s="59" t="s">
        <v>27134</v>
      </c>
    </row>
    <row r="2489" spans="1:10" ht="40.5">
      <c r="A2489" s="16" t="s">
        <v>27135</v>
      </c>
      <c r="B2489" s="59" t="str">
        <f t="shared" si="38"/>
        <v>DRAGAGEM DE CASCALHO FINO COM DRAGA HOPPER - CAPACIDADE DA CISTERNA DE 20.000 M³ - DMT DE 1.500 A 1.800 M</v>
      </c>
      <c r="C2489" s="16" t="s">
        <v>140</v>
      </c>
      <c r="D2489" s="105">
        <v>13.6</v>
      </c>
      <c r="J2489" s="59" t="s">
        <v>27136</v>
      </c>
    </row>
    <row r="2490" spans="1:10" ht="40.5">
      <c r="A2490" s="16" t="s">
        <v>27137</v>
      </c>
      <c r="B2490" s="59" t="str">
        <f t="shared" si="38"/>
        <v>DRAGAGEM DE CASCALHO FINO COM DRAGA HOPPER - CAPACIDADE DA CISTERNA DE 20.000 M³ - DMT DE 1.800 A 2.100 M</v>
      </c>
      <c r="C2490" s="16" t="s">
        <v>140</v>
      </c>
      <c r="D2490" s="105">
        <v>13.66</v>
      </c>
      <c r="J2490" s="59" t="s">
        <v>27138</v>
      </c>
    </row>
    <row r="2491" spans="1:10" ht="40.5">
      <c r="A2491" s="16" t="s">
        <v>27139</v>
      </c>
      <c r="B2491" s="59" t="str">
        <f t="shared" si="38"/>
        <v>DRAGAGEM DE CASCALHO FINO COM DRAGA HOPPER - CAPACIDADE DA CISTERNA DE 20.000 M³ - DMT DE 2.100 A 2.400 M</v>
      </c>
      <c r="C2491" s="16" t="s">
        <v>140</v>
      </c>
      <c r="D2491" s="105">
        <v>13.73</v>
      </c>
      <c r="J2491" s="59" t="s">
        <v>27140</v>
      </c>
    </row>
    <row r="2492" spans="1:10" ht="40.5">
      <c r="A2492" s="16" t="s">
        <v>27141</v>
      </c>
      <c r="B2492" s="59" t="str">
        <f t="shared" si="38"/>
        <v>DRAGAGEM DE CASCALHO FINO COM DRAGA HOPPER - CAPACIDADE DA CISTERNA DE 20.000 M³ - DMT DE 2.400 A 2.700 M</v>
      </c>
      <c r="C2492" s="16" t="s">
        <v>140</v>
      </c>
      <c r="D2492" s="105">
        <v>13.8</v>
      </c>
      <c r="J2492" s="59" t="s">
        <v>27142</v>
      </c>
    </row>
    <row r="2493" spans="1:10" ht="40.5">
      <c r="A2493" s="16" t="s">
        <v>27143</v>
      </c>
      <c r="B2493" s="59" t="str">
        <f t="shared" si="38"/>
        <v>DRAGAGEM DE CASCALHO FINO COM DRAGA HOPPER - CAPACIDADE DA CISTERNA DE 20.000 M³ - DMT DE 2.700 A 3.000 M</v>
      </c>
      <c r="C2493" s="16" t="s">
        <v>140</v>
      </c>
      <c r="D2493" s="105">
        <v>13.88</v>
      </c>
      <c r="J2493" s="59" t="s">
        <v>27144</v>
      </c>
    </row>
    <row r="2494" spans="1:10" ht="40.5">
      <c r="A2494" s="16" t="s">
        <v>27145</v>
      </c>
      <c r="B2494" s="59" t="str">
        <f t="shared" si="38"/>
        <v>DRAGAGEM DE CASCALHO FINO COM DRAGA HOPPER - CAPACIDADE DA CISTERNA DE 20.000 M³ - DMT DE 3.000 M</v>
      </c>
      <c r="C2494" s="16" t="s">
        <v>140</v>
      </c>
      <c r="D2494" s="105">
        <v>13.92</v>
      </c>
      <c r="J2494" s="59" t="s">
        <v>27146</v>
      </c>
    </row>
    <row r="2495" spans="1:10" ht="40.5">
      <c r="A2495" s="16" t="s">
        <v>27147</v>
      </c>
      <c r="B2495" s="59" t="str">
        <f t="shared" si="38"/>
        <v>DRAGAGEM DE CASCALHO FINO COM DRAGA HOPPER - CAPACIDADE DA CISTERNA DE 3.000 M³ - DMT DE 1.500 A 1.800 M</v>
      </c>
      <c r="C2495" s="16" t="s">
        <v>140</v>
      </c>
      <c r="D2495" s="105">
        <v>11.52</v>
      </c>
      <c r="J2495" s="59" t="s">
        <v>27148</v>
      </c>
    </row>
    <row r="2496" spans="1:10" ht="40.5">
      <c r="A2496" s="16" t="s">
        <v>27149</v>
      </c>
      <c r="B2496" s="59" t="str">
        <f t="shared" si="38"/>
        <v>DRAGAGEM DE CASCALHO FINO COM DRAGA HOPPER - CAPACIDADE DA CISTERNA DE 3.000 M³ - DMT DE 1.800 A 2.100 M</v>
      </c>
      <c r="C2496" s="16" t="s">
        <v>140</v>
      </c>
      <c r="D2496" s="105">
        <v>11.65</v>
      </c>
      <c r="J2496" s="59" t="s">
        <v>27150</v>
      </c>
    </row>
    <row r="2497" spans="1:10" ht="40.5">
      <c r="A2497" s="16" t="s">
        <v>27151</v>
      </c>
      <c r="B2497" s="59" t="str">
        <f t="shared" si="38"/>
        <v>DRAGAGEM DE CASCALHO FINO COM DRAGA HOPPER - CAPACIDADE DA CISTERNA DE 3.000 M³ - DMT DE 2.100 A 2.400 M</v>
      </c>
      <c r="C2497" s="16" t="s">
        <v>140</v>
      </c>
      <c r="D2497" s="105">
        <v>11.8</v>
      </c>
      <c r="J2497" s="59" t="s">
        <v>27152</v>
      </c>
    </row>
    <row r="2498" spans="1:10" ht="40.5">
      <c r="A2498" s="16" t="s">
        <v>27153</v>
      </c>
      <c r="B2498" s="59" t="str">
        <f t="shared" si="38"/>
        <v>DRAGAGEM DE CASCALHO FINO COM DRAGA HOPPER - CAPACIDADE DA CISTERNA DE 3.000 M³ - DMT DE 2.400 A 2.700 M</v>
      </c>
      <c r="C2498" s="16" t="s">
        <v>140</v>
      </c>
      <c r="D2498" s="105">
        <v>11.95</v>
      </c>
      <c r="J2498" s="59" t="s">
        <v>27154</v>
      </c>
    </row>
    <row r="2499" spans="1:10" ht="40.5">
      <c r="A2499" s="16" t="s">
        <v>27155</v>
      </c>
      <c r="B2499" s="59" t="str">
        <f t="shared" ref="B2499:B2562" si="39">UPPER(J2499)</f>
        <v>DRAGAGEM DE CASCALHO FINO COM DRAGA HOPPER - CAPACIDADE DA CISTERNA DE 3.000 M³ - DMT DE 2.700 A 3.000 M</v>
      </c>
      <c r="C2499" s="16" t="s">
        <v>140</v>
      </c>
      <c r="D2499" s="105">
        <v>12.11</v>
      </c>
      <c r="J2499" s="59" t="s">
        <v>27156</v>
      </c>
    </row>
    <row r="2500" spans="1:10" ht="40.5">
      <c r="A2500" s="16" t="s">
        <v>27157</v>
      </c>
      <c r="B2500" s="59" t="str">
        <f t="shared" si="39"/>
        <v>DRAGAGEM DE CASCALHO FINO COM DRAGA HOPPER - CAPACIDADE DA CISTERNA DE 3.000 M³ - DMT DE 3.000 M</v>
      </c>
      <c r="C2500" s="16" t="s">
        <v>140</v>
      </c>
      <c r="D2500" s="105">
        <v>12.19</v>
      </c>
      <c r="J2500" s="59" t="s">
        <v>27158</v>
      </c>
    </row>
    <row r="2501" spans="1:10" ht="40.5">
      <c r="A2501" s="16" t="s">
        <v>27159</v>
      </c>
      <c r="B2501" s="59" t="str">
        <f t="shared" si="39"/>
        <v>DRAGAGEM DE CASCALHO FINO COM DRAGA HOPPER - CAPACIDADE DA CISTERNA DE 4.000 M³ - DMT DE 1.500 A 1.800 M</v>
      </c>
      <c r="C2501" s="16" t="s">
        <v>140</v>
      </c>
      <c r="D2501" s="105">
        <v>10.039999999999999</v>
      </c>
      <c r="J2501" s="59" t="s">
        <v>27160</v>
      </c>
    </row>
    <row r="2502" spans="1:10" ht="40.5">
      <c r="A2502" s="16" t="s">
        <v>27161</v>
      </c>
      <c r="B2502" s="59" t="str">
        <f t="shared" si="39"/>
        <v>DRAGAGEM DE CASCALHO FINO COM DRAGA HOPPER - CAPACIDADE DA CISTERNA DE 4.000 M³ - DMT DE 1.800 A 2.100 M</v>
      </c>
      <c r="C2502" s="16" t="s">
        <v>140</v>
      </c>
      <c r="D2502" s="105">
        <v>10.16</v>
      </c>
      <c r="J2502" s="59" t="s">
        <v>27162</v>
      </c>
    </row>
    <row r="2503" spans="1:10" ht="40.5">
      <c r="A2503" s="16" t="s">
        <v>27163</v>
      </c>
      <c r="B2503" s="59" t="str">
        <f t="shared" si="39"/>
        <v>DRAGAGEM DE CASCALHO FINO COM DRAGA HOPPER - CAPACIDADE DA CISTERNA DE 4.000 M³ - DMT DE 2.100 A 2.400 M</v>
      </c>
      <c r="C2503" s="16" t="s">
        <v>140</v>
      </c>
      <c r="D2503" s="105">
        <v>10.27</v>
      </c>
      <c r="J2503" s="59" t="s">
        <v>27164</v>
      </c>
    </row>
    <row r="2504" spans="1:10" ht="40.5">
      <c r="A2504" s="16" t="s">
        <v>27165</v>
      </c>
      <c r="B2504" s="59" t="str">
        <f t="shared" si="39"/>
        <v>DRAGAGEM DE CASCALHO FINO COM DRAGA HOPPER - CAPACIDADE DA CISTERNA DE 4.000 M³ - DMT DE 2.400 A 2.700 M</v>
      </c>
      <c r="C2504" s="16" t="s">
        <v>140</v>
      </c>
      <c r="D2504" s="105">
        <v>10.4</v>
      </c>
      <c r="J2504" s="59" t="s">
        <v>27166</v>
      </c>
    </row>
    <row r="2505" spans="1:10" ht="40.5">
      <c r="A2505" s="16" t="s">
        <v>27167</v>
      </c>
      <c r="B2505" s="59" t="str">
        <f t="shared" si="39"/>
        <v>DRAGAGEM DE CASCALHO FINO COM DRAGA HOPPER - CAPACIDADE DA CISTERNA DE 4.000 M³ - DMT DE 2.700 A 3.000 M</v>
      </c>
      <c r="C2505" s="16" t="s">
        <v>140</v>
      </c>
      <c r="D2505" s="105">
        <v>10.53</v>
      </c>
      <c r="J2505" s="59" t="s">
        <v>27168</v>
      </c>
    </row>
    <row r="2506" spans="1:10" ht="40.5">
      <c r="A2506" s="16" t="s">
        <v>27169</v>
      </c>
      <c r="B2506" s="59" t="str">
        <f t="shared" si="39"/>
        <v>DRAGAGEM DE CASCALHO FINO COM DRAGA HOPPER - CAPACIDADE DA CISTERNA DE 4.000 M³ - DMT DE 3.000 M</v>
      </c>
      <c r="C2506" s="16" t="s">
        <v>140</v>
      </c>
      <c r="D2506" s="105">
        <v>10.6</v>
      </c>
      <c r="J2506" s="59" t="s">
        <v>27170</v>
      </c>
    </row>
    <row r="2507" spans="1:10" ht="40.5">
      <c r="A2507" s="16" t="s">
        <v>27171</v>
      </c>
      <c r="B2507" s="59" t="str">
        <f t="shared" si="39"/>
        <v>DRAGAGEM DE CASCALHO FINO COM DRAGA HOPPER - CAPACIDADE DA CISTERNA DE 5.000 M³ - DMT DE 1.500 A 1.800 M</v>
      </c>
      <c r="C2507" s="16" t="s">
        <v>140</v>
      </c>
      <c r="D2507" s="105">
        <v>9.4499999999999993</v>
      </c>
      <c r="J2507" s="59" t="s">
        <v>27172</v>
      </c>
    </row>
    <row r="2508" spans="1:10" ht="40.5">
      <c r="A2508" s="16" t="s">
        <v>27173</v>
      </c>
      <c r="B2508" s="59" t="str">
        <f t="shared" si="39"/>
        <v>DRAGAGEM DE CASCALHO FINO COM DRAGA HOPPER - CAPACIDADE DA CISTERNA DE 5.000 M³ - DMT DE 1.800 A 2.100 M</v>
      </c>
      <c r="C2508" s="16" t="s">
        <v>140</v>
      </c>
      <c r="D2508" s="105">
        <v>9.5500000000000007</v>
      </c>
      <c r="J2508" s="59" t="s">
        <v>27174</v>
      </c>
    </row>
    <row r="2509" spans="1:10" ht="40.5">
      <c r="A2509" s="16" t="s">
        <v>27175</v>
      </c>
      <c r="B2509" s="59" t="str">
        <f t="shared" si="39"/>
        <v>DRAGAGEM DE CASCALHO FINO COM DRAGA HOPPER - CAPACIDADE DA CISTERNA DE 5.000 M³ - DMT DE 2.100 A 2.400 M</v>
      </c>
      <c r="C2509" s="16" t="s">
        <v>140</v>
      </c>
      <c r="D2509" s="105">
        <v>9.66</v>
      </c>
      <c r="J2509" s="59" t="s">
        <v>27176</v>
      </c>
    </row>
    <row r="2510" spans="1:10" ht="40.5">
      <c r="A2510" s="16" t="s">
        <v>27177</v>
      </c>
      <c r="B2510" s="59" t="str">
        <f t="shared" si="39"/>
        <v>DRAGAGEM DE CASCALHO FINO COM DRAGA HOPPER - CAPACIDADE DA CISTERNA DE 5.000 M³ - DMT DE 2.400 A 2.700 M</v>
      </c>
      <c r="C2510" s="16" t="s">
        <v>140</v>
      </c>
      <c r="D2510" s="105">
        <v>9.77</v>
      </c>
      <c r="J2510" s="59" t="s">
        <v>27178</v>
      </c>
    </row>
    <row r="2511" spans="1:10" ht="40.5">
      <c r="A2511" s="16" t="s">
        <v>27179</v>
      </c>
      <c r="B2511" s="59" t="str">
        <f t="shared" si="39"/>
        <v>DRAGAGEM DE CASCALHO FINO COM DRAGA HOPPER - CAPACIDADE DA CISTERNA DE 5.000 M³ - DMT DE 2.700 A 3.000 M</v>
      </c>
      <c r="C2511" s="16" t="s">
        <v>140</v>
      </c>
      <c r="D2511" s="105">
        <v>9.89</v>
      </c>
      <c r="J2511" s="59" t="s">
        <v>27180</v>
      </c>
    </row>
    <row r="2512" spans="1:10" ht="40.5">
      <c r="A2512" s="16" t="s">
        <v>27181</v>
      </c>
      <c r="B2512" s="59" t="str">
        <f t="shared" si="39"/>
        <v>DRAGAGEM DE CASCALHO FINO COM DRAGA HOPPER - CAPACIDADE DA CISTERNA DE 5.000 M³ - DMT DE 3.000 M</v>
      </c>
      <c r="C2512" s="16" t="s">
        <v>140</v>
      </c>
      <c r="D2512" s="105">
        <v>9.9499999999999993</v>
      </c>
      <c r="J2512" s="59" t="s">
        <v>27182</v>
      </c>
    </row>
    <row r="2513" spans="1:10" ht="40.5">
      <c r="A2513" s="16" t="s">
        <v>27183</v>
      </c>
      <c r="B2513" s="59" t="str">
        <f t="shared" si="39"/>
        <v>DRAGAGEM DE CASCALHO FINO COM DRAGA HOPPER - CAPACIDADE DA CISTERNA DE 750 M³ - DMT DE 1.500 A 1.800 M</v>
      </c>
      <c r="C2513" s="16" t="s">
        <v>140</v>
      </c>
      <c r="D2513" s="105">
        <v>13.01</v>
      </c>
      <c r="J2513" s="59" t="s">
        <v>27184</v>
      </c>
    </row>
    <row r="2514" spans="1:10" ht="40.5">
      <c r="A2514" s="16" t="s">
        <v>27185</v>
      </c>
      <c r="B2514" s="59" t="str">
        <f t="shared" si="39"/>
        <v>DRAGAGEM DE CASCALHO FINO COM DRAGA HOPPER - CAPACIDADE DA CISTERNA DE 750 M³ - DMT DE 1.800 A 2.100 M</v>
      </c>
      <c r="C2514" s="16" t="s">
        <v>140</v>
      </c>
      <c r="D2514" s="105">
        <v>13.28</v>
      </c>
      <c r="J2514" s="59" t="s">
        <v>27186</v>
      </c>
    </row>
    <row r="2515" spans="1:10" ht="40.5">
      <c r="A2515" s="16" t="s">
        <v>27187</v>
      </c>
      <c r="B2515" s="59" t="str">
        <f t="shared" si="39"/>
        <v>DRAGAGEM DE CASCALHO FINO COM DRAGA HOPPER - CAPACIDADE DA CISTERNA DE 750 M³ - DMT DE 2.100 A 2.400 M</v>
      </c>
      <c r="C2515" s="16" t="s">
        <v>140</v>
      </c>
      <c r="D2515" s="105">
        <v>13.55</v>
      </c>
      <c r="J2515" s="59" t="s">
        <v>27188</v>
      </c>
    </row>
    <row r="2516" spans="1:10" ht="40.5">
      <c r="A2516" s="16" t="s">
        <v>27189</v>
      </c>
      <c r="B2516" s="59" t="str">
        <f t="shared" si="39"/>
        <v>DRAGAGEM DE CASCALHO FINO COM DRAGA HOPPER - CAPACIDADE DA CISTERNA DE 750 M³ - DMT DE 2.400 A 2.700 M</v>
      </c>
      <c r="C2516" s="16" t="s">
        <v>140</v>
      </c>
      <c r="D2516" s="105">
        <v>13.83</v>
      </c>
      <c r="J2516" s="59" t="s">
        <v>27190</v>
      </c>
    </row>
    <row r="2517" spans="1:10" ht="40.5">
      <c r="A2517" s="16" t="s">
        <v>27191</v>
      </c>
      <c r="B2517" s="59" t="str">
        <f t="shared" si="39"/>
        <v>DRAGAGEM DE CASCALHO FINO COM DRAGA HOPPER - CAPACIDADE DA CISTERNA DE 750 M³ - DMT DE 2.700 A 3.000 M</v>
      </c>
      <c r="C2517" s="16" t="s">
        <v>140</v>
      </c>
      <c r="D2517" s="105">
        <v>14.14</v>
      </c>
      <c r="J2517" s="59" t="s">
        <v>27192</v>
      </c>
    </row>
    <row r="2518" spans="1:10" ht="40.5">
      <c r="A2518" s="16" t="s">
        <v>27193</v>
      </c>
      <c r="B2518" s="59" t="str">
        <f t="shared" si="39"/>
        <v>DRAGAGEM DE CASCALHO FINO COM DRAGA HOPPER - CAPACIDADE DA CISTERNA DE 750 M³ - DMT DE 3.000 M</v>
      </c>
      <c r="C2518" s="16" t="s">
        <v>140</v>
      </c>
      <c r="D2518" s="105">
        <v>14.3</v>
      </c>
      <c r="J2518" s="59" t="s">
        <v>27194</v>
      </c>
    </row>
    <row r="2519" spans="1:10" ht="81">
      <c r="A2519" s="16" t="s">
        <v>27195</v>
      </c>
      <c r="B2519" s="59" t="str">
        <f t="shared" si="39"/>
        <v>DRAGAGEM DE MATERIAL DE 1ª CATEGORIA COM CLAMSHELL SOBRE PONTÃO FLUTUANTE - CAPACIDADE DA CAÇAMBA DE 4,6 M³ - TRANSPORTE COM BATELÃO SEM PROPULSÃO COM CAPACIDADE DE 100 T - DMT 0 A 300 M</v>
      </c>
      <c r="C2519" s="16" t="s">
        <v>140</v>
      </c>
      <c r="D2519" s="105">
        <v>11.65</v>
      </c>
      <c r="J2519" s="59" t="s">
        <v>27196</v>
      </c>
    </row>
    <row r="2520" spans="1:10" ht="81">
      <c r="A2520" s="16" t="s">
        <v>27197</v>
      </c>
      <c r="B2520" s="59" t="str">
        <f t="shared" si="39"/>
        <v>DRAGAGEM DE MATERIAL DE 1ª CATEGORIA COM CLAMSHELL SOBRE PONTÃO FLUTUANTE - CAPACIDADE DA CAÇAMBA DE 4,6 M³ - TRANSPORTE COM BATELÃO SEM PROPULSÃO COM CAPACIDADE DE 100 T - DMT 1.200 A 1.500 M</v>
      </c>
      <c r="C2520" s="16" t="s">
        <v>140</v>
      </c>
      <c r="D2520" s="105">
        <v>13.05</v>
      </c>
      <c r="J2520" s="59" t="s">
        <v>27198</v>
      </c>
    </row>
    <row r="2521" spans="1:10" ht="81">
      <c r="A2521" s="16" t="s">
        <v>27199</v>
      </c>
      <c r="B2521" s="59" t="str">
        <f t="shared" si="39"/>
        <v>DRAGAGEM DE MATERIAL DE 1ª CATEGORIA COM CLAMSHELL SOBRE PONTÃO FLUTUANTE - CAPACIDADE DA CAÇAMBA DE 4,6 M³ - TRANSPORTE COM BATELÃO SEM PROPULSÃO COM CAPACIDADE DE 100 T - DMT 1.500 A 1.800 M</v>
      </c>
      <c r="C2521" s="16" t="s">
        <v>140</v>
      </c>
      <c r="D2521" s="105">
        <v>13.3</v>
      </c>
      <c r="J2521" s="59" t="s">
        <v>27200</v>
      </c>
    </row>
    <row r="2522" spans="1:10" ht="81">
      <c r="A2522" s="16" t="s">
        <v>27201</v>
      </c>
      <c r="B2522" s="59" t="str">
        <f t="shared" si="39"/>
        <v>DRAGAGEM DE MATERIAL DE 1ª CATEGORIA COM CLAMSHELL SOBRE PONTÃO FLUTUANTE - CAPACIDADE DA CAÇAMBA DE 4,6 M³ - TRANSPORTE COM BATELÃO SEM PROPULSÃO COM CAPACIDADE DE 100 T - DMT 1.800 A 2.100 M</v>
      </c>
      <c r="C2522" s="16" t="s">
        <v>140</v>
      </c>
      <c r="D2522" s="105">
        <v>13.55</v>
      </c>
      <c r="J2522" s="59" t="s">
        <v>27202</v>
      </c>
    </row>
    <row r="2523" spans="1:10" ht="81">
      <c r="A2523" s="16" t="s">
        <v>27203</v>
      </c>
      <c r="B2523" s="59" t="str">
        <f t="shared" si="39"/>
        <v>DRAGAGEM DE MATERIAL DE 1ª CATEGORIA COM CLAMSHELL SOBRE PONTÃO FLUTUANTE - CAPACIDADE DA CAÇAMBA DE 4,6 M³ - TRANSPORTE COM BATELÃO SEM PROPULSÃO COM CAPACIDADE DE 100 T - DMT 2.100 A 2.400 M</v>
      </c>
      <c r="C2523" s="16" t="s">
        <v>140</v>
      </c>
      <c r="D2523" s="105">
        <v>15.19</v>
      </c>
      <c r="J2523" s="59" t="s">
        <v>27204</v>
      </c>
    </row>
    <row r="2524" spans="1:10" ht="81">
      <c r="A2524" s="16" t="s">
        <v>27205</v>
      </c>
      <c r="B2524" s="59" t="str">
        <f t="shared" si="39"/>
        <v>DRAGAGEM DE MATERIAL DE 1ª CATEGORIA COM CLAMSHELL SOBRE PONTÃO FLUTUANTE - CAPACIDADE DA CAÇAMBA DE 4,6 M³ - TRANSPORTE COM BATELÃO SEM PROPULSÃO COM CAPACIDADE DE 100 T - DMT 2.400 A 2.700 M</v>
      </c>
      <c r="C2524" s="16" t="s">
        <v>140</v>
      </c>
      <c r="D2524" s="105">
        <v>15.53</v>
      </c>
      <c r="J2524" s="59" t="s">
        <v>27206</v>
      </c>
    </row>
    <row r="2525" spans="1:10" ht="81">
      <c r="A2525" s="16" t="s">
        <v>27207</v>
      </c>
      <c r="B2525" s="59" t="str">
        <f t="shared" si="39"/>
        <v>DRAGAGEM DE MATERIAL DE 1ª CATEGORIA COM CLAMSHELL SOBRE PONTÃO FLUTUANTE - CAPACIDADE DA CAÇAMBA DE 4,6 M³ - TRANSPORTE COM BATELÃO SEM PROPULSÃO COM CAPACIDADE DE 100 T - DMT 2.700 A 3.000 M</v>
      </c>
      <c r="C2525" s="16" t="s">
        <v>140</v>
      </c>
      <c r="D2525" s="105">
        <v>15.86</v>
      </c>
      <c r="J2525" s="59" t="s">
        <v>27208</v>
      </c>
    </row>
    <row r="2526" spans="1:10" ht="81">
      <c r="A2526" s="16" t="s">
        <v>27209</v>
      </c>
      <c r="B2526" s="59" t="str">
        <f t="shared" si="39"/>
        <v>DRAGAGEM DE MATERIAL DE 1ª CATEGORIA COM CLAMSHELL SOBRE PONTÃO FLUTUANTE - CAPACIDADE DA CAÇAMBA DE 4,6 M³ - TRANSPORTE COM BATELÃO SEM PROPULSÃO COM CAPACIDADE DE 100 T - DMT 300 A 600 M</v>
      </c>
      <c r="C2526" s="16" t="s">
        <v>140</v>
      </c>
      <c r="D2526" s="105">
        <v>12.1</v>
      </c>
      <c r="J2526" s="59" t="s">
        <v>27210</v>
      </c>
    </row>
    <row r="2527" spans="1:10" ht="81">
      <c r="A2527" s="16" t="s">
        <v>27211</v>
      </c>
      <c r="B2527" s="59" t="str">
        <f t="shared" si="39"/>
        <v>DRAGAGEM DE MATERIAL DE 1ª CATEGORIA COM CLAMSHELL SOBRE PONTÃO FLUTUANTE - CAPACIDADE DA CAÇAMBA DE 4,6 M³ - TRANSPORTE COM BATELÃO SEM PROPULSÃO COM CAPACIDADE DE 100 T - DMT 600 A 900 M</v>
      </c>
      <c r="C2527" s="16" t="s">
        <v>140</v>
      </c>
      <c r="D2527" s="105">
        <v>12.48</v>
      </c>
      <c r="J2527" s="59" t="s">
        <v>27212</v>
      </c>
    </row>
    <row r="2528" spans="1:10" ht="81">
      <c r="A2528" s="16" t="s">
        <v>27213</v>
      </c>
      <c r="B2528" s="59" t="str">
        <f t="shared" si="39"/>
        <v>DRAGAGEM DE MATERIAL DE 1ª CATEGORIA COM CLAMSHELL SOBRE PONTÃO FLUTUANTE - CAPACIDADE DA CAÇAMBA DE 4,6 M³ - TRANSPORTE COM BATELÃO SEM PROPULSÃO COM CAPACIDADE DE 100 T - DMT 900 A 1.200 M</v>
      </c>
      <c r="C2528" s="16" t="s">
        <v>140</v>
      </c>
      <c r="D2528" s="105">
        <v>12.73</v>
      </c>
      <c r="J2528" s="59" t="s">
        <v>27214</v>
      </c>
    </row>
    <row r="2529" spans="1:10" ht="81">
      <c r="A2529" s="16" t="s">
        <v>27215</v>
      </c>
      <c r="B2529" s="59" t="str">
        <f t="shared" si="39"/>
        <v>DRAGAGEM DE MATERIAL DE 1ª CATEGORIA COM CLAMSHELL SOBRE PONTÃO FLUTUANTE - CAPACIDADE DA CAÇAMBA DE 4,6 M³ - TRANSPORTE COM BATELÃO SEM PROPULSÃO COM CAPACIDADE DE 100 T - DMT DE 3.000 M</v>
      </c>
      <c r="C2529" s="16" t="s">
        <v>140</v>
      </c>
      <c r="D2529" s="105">
        <v>16.03</v>
      </c>
      <c r="J2529" s="59" t="s">
        <v>27216</v>
      </c>
    </row>
    <row r="2530" spans="1:10" ht="67.5">
      <c r="A2530" s="16" t="s">
        <v>27217</v>
      </c>
      <c r="B2530" s="59" t="str">
        <f t="shared" si="39"/>
        <v>DRAGAGEM DE MATERIAL DE 1ª CATEGORIA COM DRAGLINE - CAÇAMBA DE 2,1 M³ - CAMINHO DE SERVIÇO EM LEITO NATURAL - DMT 1.000 A 1.200 M - COM CAMINHÃO DE 14 M³ E CARREGADEIRA</v>
      </c>
      <c r="C2530" s="16" t="s">
        <v>140</v>
      </c>
      <c r="D2530" s="105">
        <v>16.05</v>
      </c>
      <c r="J2530" s="59" t="s">
        <v>27218</v>
      </c>
    </row>
    <row r="2531" spans="1:10" ht="67.5">
      <c r="A2531" s="16" t="s">
        <v>27219</v>
      </c>
      <c r="B2531" s="59" t="str">
        <f t="shared" si="39"/>
        <v>DRAGAGEM DE MATERIAL DE 1ª CATEGORIA COM DRAGLINE - CAÇAMBA DE 2,1 M³ - CAMINHO DE SERVIÇO EM LEITO NATURAL - DMT 1.200 A 1.400 M - COM CAMINHÃO DE 14 M³ E CARREGADEIRA</v>
      </c>
      <c r="C2531" s="16" t="s">
        <v>140</v>
      </c>
      <c r="D2531" s="105">
        <v>16.260000000000002</v>
      </c>
      <c r="J2531" s="59" t="s">
        <v>27220</v>
      </c>
    </row>
    <row r="2532" spans="1:10" ht="67.5">
      <c r="A2532" s="16" t="s">
        <v>27221</v>
      </c>
      <c r="B2532" s="59" t="str">
        <f t="shared" si="39"/>
        <v>DRAGAGEM DE MATERIAL DE 1ª CATEGORIA COM DRAGLINE - CAÇAMBA DE 2,1 M³ - CAMINHO DE SERVIÇO EM LEITO NATURAL - DMT 1.400 A 1.600 M - COM CAMINHÃO DE 14 M³ E CARREGADEIRA</v>
      </c>
      <c r="C2532" s="16" t="s">
        <v>140</v>
      </c>
      <c r="D2532" s="105">
        <v>16.43</v>
      </c>
      <c r="J2532" s="59" t="s">
        <v>27222</v>
      </c>
    </row>
    <row r="2533" spans="1:10" ht="67.5">
      <c r="A2533" s="16" t="s">
        <v>27223</v>
      </c>
      <c r="B2533" s="59" t="str">
        <f t="shared" si="39"/>
        <v>DRAGAGEM DE MATERIAL DE 1ª CATEGORIA COM DRAGLINE - CAÇAMBA DE 2,1 M³ - CAMINHO DE SERVIÇO EM LEITO NATURAL - DMT 1.600 A 1.800 M - COM CAMINHÃO DE 14 M³ E CARREGADEIRA</v>
      </c>
      <c r="C2533" s="16" t="s">
        <v>140</v>
      </c>
      <c r="D2533" s="105">
        <v>16.64</v>
      </c>
      <c r="J2533" s="59" t="s">
        <v>27224</v>
      </c>
    </row>
    <row r="2534" spans="1:10" ht="67.5">
      <c r="A2534" s="16" t="s">
        <v>27225</v>
      </c>
      <c r="B2534" s="59" t="str">
        <f t="shared" si="39"/>
        <v>DRAGAGEM DE MATERIAL DE 1ª CATEGORIA COM DRAGLINE - CAÇAMBA DE 2,1 M³ - CAMINHO DE SERVIÇO EM LEITO NATURAL - DMT 1.800 A 2.000 M - COM CAMINHÃO DE 14 M³ E CARREGADEIRA</v>
      </c>
      <c r="C2534" s="16" t="s">
        <v>140</v>
      </c>
      <c r="D2534" s="105">
        <v>16.850000000000001</v>
      </c>
      <c r="J2534" s="59" t="s">
        <v>27226</v>
      </c>
    </row>
    <row r="2535" spans="1:10" ht="67.5">
      <c r="A2535" s="16" t="s">
        <v>27227</v>
      </c>
      <c r="B2535" s="59" t="str">
        <f t="shared" si="39"/>
        <v>DRAGAGEM DE MATERIAL DE 1ª CATEGORIA COM DRAGLINE - CAÇAMBA DE 2,1 M³ - CAMINHO DE SERVIÇO EM LEITO NATURAL - DMT 2.000 A 2.500 M - COM CAMINHÃO DE 14 M³ E CARREGADEIRA</v>
      </c>
      <c r="C2535" s="16" t="s">
        <v>140</v>
      </c>
      <c r="D2535" s="105">
        <v>17.170000000000002</v>
      </c>
      <c r="J2535" s="59" t="s">
        <v>27228</v>
      </c>
    </row>
    <row r="2536" spans="1:10" ht="67.5">
      <c r="A2536" s="16" t="s">
        <v>27229</v>
      </c>
      <c r="B2536" s="59" t="str">
        <f t="shared" si="39"/>
        <v>DRAGAGEM DE MATERIAL DE 1ª CATEGORIA COM DRAGLINE - CAÇAMBA DE 2,1 M³ - CAMINHO DE SERVIÇO EM LEITO NATURAL - DMT 2.500 A 3.000 M - COM CAMINHÃO DE 14 M³ E CARREGADEIRA</v>
      </c>
      <c r="C2536" s="16" t="s">
        <v>140</v>
      </c>
      <c r="D2536" s="105">
        <v>18.899999999999999</v>
      </c>
      <c r="J2536" s="59" t="s">
        <v>27230</v>
      </c>
    </row>
    <row r="2537" spans="1:10" ht="67.5">
      <c r="A2537" s="16" t="s">
        <v>27231</v>
      </c>
      <c r="B2537" s="59" t="str">
        <f t="shared" si="39"/>
        <v>DRAGAGEM DE MATERIAL DE 1ª CATEGORIA COM DRAGLINE - CAÇAMBA DE 2,1 M³ - CAMINHO DE SERVIÇO EM LEITO NATURAL - DMT 200 A 400 M - COM CAMINHÃO DE 14 M³ E CARREGADEIRA</v>
      </c>
      <c r="C2537" s="16" t="s">
        <v>140</v>
      </c>
      <c r="D2537" s="105">
        <v>15.14</v>
      </c>
      <c r="J2537" s="59" t="s">
        <v>27232</v>
      </c>
    </row>
    <row r="2538" spans="1:10" ht="67.5">
      <c r="A2538" s="16" t="s">
        <v>27233</v>
      </c>
      <c r="B2538" s="59" t="str">
        <f t="shared" si="39"/>
        <v>DRAGAGEM DE MATERIAL DE 1ª CATEGORIA COM DRAGLINE - CAÇAMBA DE 2,1 M³ - CAMINHO DE SERVIÇO EM LEITO NATURAL - DMT 400 A 600 M - COM CAMINHÃO DE 14 M³ E CARREGADEIRA</v>
      </c>
      <c r="C2538" s="16" t="s">
        <v>140</v>
      </c>
      <c r="D2538" s="105">
        <v>15.41</v>
      </c>
      <c r="J2538" s="59" t="s">
        <v>27234</v>
      </c>
    </row>
    <row r="2539" spans="1:10" ht="67.5">
      <c r="A2539" s="16" t="s">
        <v>27235</v>
      </c>
      <c r="B2539" s="59" t="str">
        <f t="shared" si="39"/>
        <v>DRAGAGEM DE MATERIAL DE 1ª CATEGORIA COM DRAGLINE - CAÇAMBA DE 2,1 M³ - CAMINHO DE SERVIÇO EM LEITO NATURAL - DMT 50 A 200 M - COM CAMINHÃO DE 14 M³ E CARREGADEIRA</v>
      </c>
      <c r="C2539" s="16" t="s">
        <v>140</v>
      </c>
      <c r="D2539" s="105">
        <v>13.68</v>
      </c>
      <c r="J2539" s="59" t="s">
        <v>27236</v>
      </c>
    </row>
    <row r="2540" spans="1:10" ht="67.5">
      <c r="A2540" s="16" t="s">
        <v>27237</v>
      </c>
      <c r="B2540" s="59" t="str">
        <f t="shared" si="39"/>
        <v>DRAGAGEM DE MATERIAL DE 1ª CATEGORIA COM DRAGLINE - CAÇAMBA DE 2,1 M³ - CAMINHO DE SERVIÇO EM LEITO NATURAL - DMT 600 A 800 M - COM CAMINHÃO DE 14 M³ E CARREGADEIRA</v>
      </c>
      <c r="C2540" s="16" t="s">
        <v>140</v>
      </c>
      <c r="D2540" s="105">
        <v>15.68</v>
      </c>
      <c r="J2540" s="59" t="s">
        <v>27238</v>
      </c>
    </row>
    <row r="2541" spans="1:10" ht="67.5">
      <c r="A2541" s="16" t="s">
        <v>27239</v>
      </c>
      <c r="B2541" s="59" t="str">
        <f t="shared" si="39"/>
        <v>DRAGAGEM DE MATERIAL DE 1ª CATEGORIA COM DRAGLINE - CAÇAMBA DE 2,1 M³ - CAMINHO DE SERVIÇO EM LEITO NATURAL - DMT 800 A 1.000 M - COM CAMINHÃO DE 14 M³ E CARREGADEIRA</v>
      </c>
      <c r="C2541" s="16" t="s">
        <v>140</v>
      </c>
      <c r="D2541" s="105">
        <v>15.84</v>
      </c>
      <c r="J2541" s="59" t="s">
        <v>27240</v>
      </c>
    </row>
    <row r="2542" spans="1:10" ht="67.5">
      <c r="A2542" s="16" t="s">
        <v>27241</v>
      </c>
      <c r="B2542" s="59" t="str">
        <f t="shared" si="39"/>
        <v>DRAGAGEM DE MATERIAL DE 1ª CATEGORIA COM DRAGLINE - CAÇAMBA DE 2,1 M³ - CAMINHO DE SERVIÇO EM LEITO NATURAL - DMT DE 3.000 M - COM CAMINHÃO DE 14 M³ E CARREGADEIRA</v>
      </c>
      <c r="C2542" s="16" t="s">
        <v>140</v>
      </c>
      <c r="D2542" s="105">
        <v>19.14</v>
      </c>
      <c r="J2542" s="59" t="s">
        <v>27242</v>
      </c>
    </row>
    <row r="2543" spans="1:10" ht="67.5">
      <c r="A2543" s="16" t="s">
        <v>27243</v>
      </c>
      <c r="B2543" s="59" t="str">
        <f t="shared" si="39"/>
        <v>DRAGAGEM DE MATERIAL DE 1ª CATEGORIA COM DRAGLINE - CAÇAMBA DE 2,1 M³ - CAMINHO DE SERVIÇO EM REVESTIMENTO PRIMÁRIO - DMT 1.000 A 1.200 M - COM CAMINHÃO DE 14 M³ E CARREGADEIRA</v>
      </c>
      <c r="C2543" s="16" t="s">
        <v>140</v>
      </c>
      <c r="D2543" s="105">
        <v>15.46</v>
      </c>
      <c r="J2543" s="59" t="s">
        <v>27244</v>
      </c>
    </row>
    <row r="2544" spans="1:10" ht="67.5">
      <c r="A2544" s="16" t="s">
        <v>27245</v>
      </c>
      <c r="B2544" s="59" t="str">
        <f t="shared" si="39"/>
        <v>DRAGAGEM DE MATERIAL DE 1ª CATEGORIA COM DRAGLINE - CAÇAMBA DE 2,1 M³ - CAMINHO DE SERVIÇO EM REVESTIMENTO PRIMÁRIO - DMT 1.200 A 1.400 M - COM CAMINHÃO DE 14 M³ E CARREGADEIRA</v>
      </c>
      <c r="C2544" s="16" t="s">
        <v>140</v>
      </c>
      <c r="D2544" s="105">
        <v>15.57</v>
      </c>
      <c r="J2544" s="59" t="s">
        <v>27246</v>
      </c>
    </row>
    <row r="2545" spans="1:10" ht="67.5">
      <c r="A2545" s="16" t="s">
        <v>27247</v>
      </c>
      <c r="B2545" s="59" t="str">
        <f t="shared" si="39"/>
        <v>DRAGAGEM DE MATERIAL DE 1ª CATEGORIA COM DRAGLINE - CAÇAMBA DE 2,1 M³ - CAMINHO DE SERVIÇO EM REVESTIMENTO PRIMÁRIO - DMT 1.400 A 1.600 M - COM CAMINHÃO DE 14 M³ E CARREGADEIRA</v>
      </c>
      <c r="C2545" s="16" t="s">
        <v>140</v>
      </c>
      <c r="D2545" s="105">
        <v>15.68</v>
      </c>
      <c r="J2545" s="59" t="s">
        <v>27248</v>
      </c>
    </row>
    <row r="2546" spans="1:10" ht="67.5">
      <c r="A2546" s="16" t="s">
        <v>27249</v>
      </c>
      <c r="B2546" s="59" t="str">
        <f t="shared" si="39"/>
        <v>DRAGAGEM DE MATERIAL DE 1ª CATEGORIA COM DRAGLINE - CAÇAMBA DE 2,1 M³ - CAMINHO DE SERVIÇO EM REVESTIMENTO PRIMÁRIO - DMT 1.600 A 1.800 M - COM CAMINHÃO DE 14 M³ E CARREGADEIRA</v>
      </c>
      <c r="C2546" s="16" t="s">
        <v>140</v>
      </c>
      <c r="D2546" s="105">
        <v>15.78</v>
      </c>
      <c r="J2546" s="59" t="s">
        <v>27250</v>
      </c>
    </row>
    <row r="2547" spans="1:10" ht="67.5">
      <c r="A2547" s="16" t="s">
        <v>27251</v>
      </c>
      <c r="B2547" s="59" t="str">
        <f t="shared" si="39"/>
        <v>DRAGAGEM DE MATERIAL DE 1ª CATEGORIA COM DRAGLINE - CAÇAMBA DE 2,1 M³ - CAMINHO DE SERVIÇO EM REVESTIMENTO PRIMÁRIO - DMT 1.800 A 2.000 M - COM CAMINHÃO DE 14 M³ E CARREGADEIRA</v>
      </c>
      <c r="C2547" s="16" t="s">
        <v>140</v>
      </c>
      <c r="D2547" s="105">
        <v>15.94</v>
      </c>
      <c r="J2547" s="59" t="s">
        <v>27252</v>
      </c>
    </row>
    <row r="2548" spans="1:10" ht="67.5">
      <c r="A2548" s="16" t="s">
        <v>27253</v>
      </c>
      <c r="B2548" s="59" t="str">
        <f t="shared" si="39"/>
        <v>DRAGAGEM DE MATERIAL DE 1ª CATEGORIA COM DRAGLINE - CAÇAMBA DE 2,1 M³ - CAMINHO DE SERVIÇO EM REVESTIMENTO PRIMÁRIO - DMT 2.000 A 2.500 M - COM CAMINHÃO DE 14 M³ E CARREGADEIRA</v>
      </c>
      <c r="C2548" s="16" t="s">
        <v>140</v>
      </c>
      <c r="D2548" s="105">
        <v>16.16</v>
      </c>
      <c r="J2548" s="59" t="s">
        <v>27254</v>
      </c>
    </row>
    <row r="2549" spans="1:10" ht="67.5">
      <c r="A2549" s="16" t="s">
        <v>27255</v>
      </c>
      <c r="B2549" s="59" t="str">
        <f t="shared" si="39"/>
        <v>DRAGAGEM DE MATERIAL DE 1ª CATEGORIA COM DRAGLINE - CAÇAMBA DE 2,1 M³ - CAMINHO DE SERVIÇO EM REVESTIMENTO PRIMÁRIO - DMT 2.500 A 3.000 M - COM CAMINHÃO DE 14 M³ E CARREGADEIRA</v>
      </c>
      <c r="C2549" s="16" t="s">
        <v>140</v>
      </c>
      <c r="D2549" s="105">
        <v>16.48</v>
      </c>
      <c r="J2549" s="59" t="s">
        <v>27256</v>
      </c>
    </row>
    <row r="2550" spans="1:10" ht="67.5">
      <c r="A2550" s="16" t="s">
        <v>27257</v>
      </c>
      <c r="B2550" s="59" t="str">
        <f t="shared" si="39"/>
        <v>DRAGAGEM DE MATERIAL DE 1ª CATEGORIA COM DRAGLINE - CAÇAMBA DE 2,1 M³ - CAMINHO DE SERVIÇO EM REVESTIMENTO PRIMÁRIO - DMT 200 A 400 M - COM CAMINHÃO DE 14 M³ E CARREGADEIRA</v>
      </c>
      <c r="C2550" s="16" t="s">
        <v>140</v>
      </c>
      <c r="D2550" s="105">
        <v>13.68</v>
      </c>
      <c r="J2550" s="59" t="s">
        <v>27258</v>
      </c>
    </row>
    <row r="2551" spans="1:10" ht="67.5">
      <c r="A2551" s="16" t="s">
        <v>27259</v>
      </c>
      <c r="B2551" s="59" t="str">
        <f t="shared" si="39"/>
        <v>DRAGAGEM DE MATERIAL DE 1ª CATEGORIA COM DRAGLINE - CAÇAMBA DE 2,1 M³ - CAMINHO DE SERVIÇO EM REVESTIMENTO PRIMÁRIO - DMT 400 A 600 M - COM CAMINHÃO DE 14 M³ E CARREGADEIRA</v>
      </c>
      <c r="C2551" s="16" t="s">
        <v>140</v>
      </c>
      <c r="D2551" s="105">
        <v>15.04</v>
      </c>
      <c r="J2551" s="59" t="s">
        <v>27260</v>
      </c>
    </row>
    <row r="2552" spans="1:10" ht="67.5">
      <c r="A2552" s="16" t="s">
        <v>27261</v>
      </c>
      <c r="B2552" s="59" t="str">
        <f t="shared" si="39"/>
        <v>DRAGAGEM DE MATERIAL DE 1ª CATEGORIA COM DRAGLINE - CAÇAMBA DE 2,1 M³ - CAMINHO DE SERVIÇO EM REVESTIMENTO PRIMÁRIO - DMT 50 A 200 M - COM CAMINHÃO DE 14 M³ E CARREGADEIRA</v>
      </c>
      <c r="C2552" s="16" t="s">
        <v>140</v>
      </c>
      <c r="D2552" s="105">
        <v>13.5</v>
      </c>
      <c r="J2552" s="59" t="s">
        <v>27262</v>
      </c>
    </row>
    <row r="2553" spans="1:10" ht="67.5">
      <c r="A2553" s="16" t="s">
        <v>27263</v>
      </c>
      <c r="B2553" s="59" t="str">
        <f t="shared" si="39"/>
        <v>DRAGAGEM DE MATERIAL DE 1ª CATEGORIA COM DRAGLINE - CAÇAMBA DE 2,1 M³ - CAMINHO DE SERVIÇO EM REVESTIMENTO PRIMÁRIO - DMT 600 A 800 M - COM CAMINHÃO DE 14 M³ E CARREGADEIRA</v>
      </c>
      <c r="C2553" s="16" t="s">
        <v>140</v>
      </c>
      <c r="D2553" s="105">
        <v>15.2</v>
      </c>
      <c r="J2553" s="59" t="s">
        <v>27264</v>
      </c>
    </row>
    <row r="2554" spans="1:10" ht="67.5">
      <c r="A2554" s="16" t="s">
        <v>27265</v>
      </c>
      <c r="B2554" s="59" t="str">
        <f t="shared" si="39"/>
        <v>DRAGAGEM DE MATERIAL DE 1ª CATEGORIA COM DRAGLINE - CAÇAMBA DE 2,1 M³ - CAMINHO DE SERVIÇO EM REVESTIMENTO PRIMÁRIO - DMT 800 A 1.000 M - COM CAMINHÃO DE 14 M³ E CARREGADEIRA</v>
      </c>
      <c r="C2554" s="16" t="s">
        <v>140</v>
      </c>
      <c r="D2554" s="105">
        <v>15.3</v>
      </c>
      <c r="J2554" s="59" t="s">
        <v>27266</v>
      </c>
    </row>
    <row r="2555" spans="1:10" ht="67.5">
      <c r="A2555" s="16" t="s">
        <v>27267</v>
      </c>
      <c r="B2555" s="59" t="str">
        <f t="shared" si="39"/>
        <v>DRAGAGEM DE MATERIAL DE 1ª CATEGORIA COM DRAGLINE - CAÇAMBA DE 2,1 M³ - CAMINHO DE SERVIÇO EM REVESTIMENTO PRIMÁRIO - DMT DE 3.000 M - COM CAMINHÃO DE 14 M³ E CARREGADEIRA</v>
      </c>
      <c r="C2555" s="16" t="s">
        <v>140</v>
      </c>
      <c r="D2555" s="105">
        <v>16.690000000000001</v>
      </c>
      <c r="J2555" s="59" t="s">
        <v>27268</v>
      </c>
    </row>
    <row r="2556" spans="1:10" ht="67.5">
      <c r="A2556" s="16" t="s">
        <v>27269</v>
      </c>
      <c r="B2556" s="59" t="str">
        <f t="shared" si="39"/>
        <v>DRAGAGEM DE MATERIAL DE 1ª CATEGORIA COM DRAGLINE - CAÇAMBA DE 2,1 M³ - CAMINHO DE SERVIÇO PAVIMENTADO - DMT 1.000 A 1.200 M - COM CAMINHÃO DE 14 M³ E CARREGADEIRA</v>
      </c>
      <c r="C2556" s="16" t="s">
        <v>140</v>
      </c>
      <c r="D2556" s="105">
        <v>15.25</v>
      </c>
      <c r="J2556" s="59" t="s">
        <v>27270</v>
      </c>
    </row>
    <row r="2557" spans="1:10" ht="67.5">
      <c r="A2557" s="16" t="s">
        <v>27271</v>
      </c>
      <c r="B2557" s="59" t="str">
        <f t="shared" si="39"/>
        <v>DRAGAGEM DE MATERIAL DE 1ª CATEGORIA COM DRAGLINE - CAÇAMBA DE 2,1 M³ - CAMINHO DE SERVIÇO PAVIMENTADO - DMT 1.200 A 1.400 M - COM CAMINHÃO DE 14 M³ E CARREGADEIRA</v>
      </c>
      <c r="C2557" s="16" t="s">
        <v>140</v>
      </c>
      <c r="D2557" s="105">
        <v>15.36</v>
      </c>
      <c r="J2557" s="59" t="s">
        <v>27272</v>
      </c>
    </row>
    <row r="2558" spans="1:10" ht="67.5">
      <c r="A2558" s="16" t="s">
        <v>27273</v>
      </c>
      <c r="B2558" s="59" t="str">
        <f t="shared" si="39"/>
        <v>DRAGAGEM DE MATERIAL DE 1ª CATEGORIA COM DRAGLINE - CAÇAMBA DE 2,1 M³ - CAMINHO DE SERVIÇO PAVIMENTADO - DMT 1.400 A 1.600 M - COM CAMINHÃO DE 14 M³ E CARREGADEIRA</v>
      </c>
      <c r="C2558" s="16" t="s">
        <v>140</v>
      </c>
      <c r="D2558" s="105">
        <v>15.46</v>
      </c>
      <c r="J2558" s="59" t="s">
        <v>27274</v>
      </c>
    </row>
    <row r="2559" spans="1:10" ht="67.5">
      <c r="A2559" s="16" t="s">
        <v>27275</v>
      </c>
      <c r="B2559" s="59" t="str">
        <f t="shared" si="39"/>
        <v>DRAGAGEM DE MATERIAL DE 1ª CATEGORIA COM DRAGLINE - CAÇAMBA DE 2,1 M³ - CAMINHO DE SERVIÇO PAVIMENTADO - DMT 1.600 A 1.800 M - COM CAMINHÃO DE 14 M³ E CARREGADEIRA</v>
      </c>
      <c r="C2559" s="16" t="s">
        <v>140</v>
      </c>
      <c r="D2559" s="105">
        <v>15.57</v>
      </c>
      <c r="J2559" s="59" t="s">
        <v>27276</v>
      </c>
    </row>
    <row r="2560" spans="1:10" ht="67.5">
      <c r="A2560" s="16" t="s">
        <v>27277</v>
      </c>
      <c r="B2560" s="59" t="str">
        <f t="shared" si="39"/>
        <v>DRAGAGEM DE MATERIAL DE 1ª CATEGORIA COM DRAGLINE - CAÇAMBA DE 2,1 M³ - CAMINHO DE SERVIÇO PAVIMENTADO - DMT 1.800 A 2.000 M - COM CAMINHÃO DE 14 M³ E CARREGADEIRA</v>
      </c>
      <c r="C2560" s="16" t="s">
        <v>140</v>
      </c>
      <c r="D2560" s="105">
        <v>15.62</v>
      </c>
      <c r="J2560" s="59" t="s">
        <v>27278</v>
      </c>
    </row>
    <row r="2561" spans="1:10" ht="67.5">
      <c r="A2561" s="16" t="s">
        <v>27279</v>
      </c>
      <c r="B2561" s="59" t="str">
        <f t="shared" si="39"/>
        <v>DRAGAGEM DE MATERIAL DE 1ª CATEGORIA COM DRAGLINE - CAÇAMBA DE 2,1 M³ - CAMINHO DE SERVIÇO PAVIMENTADO - DMT 2.000 A 2.500 M - COM CAMINHÃO DE 14 M³ E CARREGADEIRA</v>
      </c>
      <c r="C2561" s="16" t="s">
        <v>140</v>
      </c>
      <c r="D2561" s="105">
        <v>15.84</v>
      </c>
      <c r="J2561" s="59" t="s">
        <v>27280</v>
      </c>
    </row>
    <row r="2562" spans="1:10" ht="67.5">
      <c r="A2562" s="16" t="s">
        <v>27281</v>
      </c>
      <c r="B2562" s="59" t="str">
        <f t="shared" si="39"/>
        <v>DRAGAGEM DE MATERIAL DE 1ª CATEGORIA COM DRAGLINE - CAÇAMBA DE 2,1 M³ - CAMINHO DE SERVIÇO PAVIMENTADO - DMT 2.500 A 3.000 M - COM CAMINHÃO DE 14 M³ E CARREGADEIRA</v>
      </c>
      <c r="C2562" s="16" t="s">
        <v>140</v>
      </c>
      <c r="D2562" s="105">
        <v>16.100000000000001</v>
      </c>
      <c r="J2562" s="59" t="s">
        <v>27282</v>
      </c>
    </row>
    <row r="2563" spans="1:10" ht="67.5">
      <c r="A2563" s="16" t="s">
        <v>27283</v>
      </c>
      <c r="B2563" s="59" t="str">
        <f t="shared" ref="B2563:B2626" si="40">UPPER(J2563)</f>
        <v>DRAGAGEM DE MATERIAL DE 1ª CATEGORIA COM DRAGLINE - CAÇAMBA DE 2,1 M³ - CAMINHO DE SERVIÇO PAVIMENTADO - DMT 200 A 400 M - COM CAMINHÃO DE 14 M³ E CARREGADEIRA</v>
      </c>
      <c r="C2563" s="16" t="s">
        <v>140</v>
      </c>
      <c r="D2563" s="105">
        <v>13.6</v>
      </c>
      <c r="J2563" s="59" t="s">
        <v>27284</v>
      </c>
    </row>
    <row r="2564" spans="1:10" ht="67.5">
      <c r="A2564" s="16" t="s">
        <v>27285</v>
      </c>
      <c r="B2564" s="59" t="str">
        <f t="shared" si="40"/>
        <v>DRAGAGEM DE MATERIAL DE 1ª CATEGORIA COM DRAGLINE - CAÇAMBA DE 2,1 M³ - CAMINHO DE SERVIÇO PAVIMENTADO - DMT 400 A 600 M - COM CAMINHÃO DE 14 M³ E CARREGADEIRA</v>
      </c>
      <c r="C2564" s="16" t="s">
        <v>140</v>
      </c>
      <c r="D2564" s="105">
        <v>14.88</v>
      </c>
      <c r="J2564" s="59" t="s">
        <v>27286</v>
      </c>
    </row>
    <row r="2565" spans="1:10" ht="67.5">
      <c r="A2565" s="16" t="s">
        <v>27287</v>
      </c>
      <c r="B2565" s="59" t="str">
        <f t="shared" si="40"/>
        <v>DRAGAGEM DE MATERIAL DE 1ª CATEGORIA COM DRAGLINE - CAÇAMBA DE 2,1 M³ - CAMINHO DE SERVIÇO PAVIMENTADO - DMT 50 A 200 M - COM CAMINHÃO DE 14 M³ E CARREGADEIRA</v>
      </c>
      <c r="C2565" s="16" t="s">
        <v>140</v>
      </c>
      <c r="D2565" s="105">
        <v>13.42</v>
      </c>
      <c r="J2565" s="59" t="s">
        <v>27288</v>
      </c>
    </row>
    <row r="2566" spans="1:10" ht="67.5">
      <c r="A2566" s="16" t="s">
        <v>27289</v>
      </c>
      <c r="B2566" s="59" t="str">
        <f t="shared" si="40"/>
        <v>DRAGAGEM DE MATERIAL DE 1ª CATEGORIA COM DRAGLINE - CAÇAMBA DE 2,1 M³ - CAMINHO DE SERVIÇO PAVIMENTADO - DMT 600 A 800 M - COM CAMINHÃO DE 14 M³ E CARREGADEIRA</v>
      </c>
      <c r="C2566" s="16" t="s">
        <v>140</v>
      </c>
      <c r="D2566" s="105">
        <v>15.04</v>
      </c>
      <c r="J2566" s="59" t="s">
        <v>27290</v>
      </c>
    </row>
    <row r="2567" spans="1:10" ht="67.5">
      <c r="A2567" s="16" t="s">
        <v>27291</v>
      </c>
      <c r="B2567" s="59" t="str">
        <f t="shared" si="40"/>
        <v>DRAGAGEM DE MATERIAL DE 1ª CATEGORIA COM DRAGLINE - CAÇAMBA DE 2,1 M³ - CAMINHO DE SERVIÇO PAVIMENTADO - DMT 800 A 1.000 M - COM CAMINHÃO DE 14 M³ E CARREGADEIRA</v>
      </c>
      <c r="C2567" s="16" t="s">
        <v>140</v>
      </c>
      <c r="D2567" s="105">
        <v>15.14</v>
      </c>
      <c r="J2567" s="59" t="s">
        <v>27292</v>
      </c>
    </row>
    <row r="2568" spans="1:10" ht="67.5">
      <c r="A2568" s="16" t="s">
        <v>27293</v>
      </c>
      <c r="B2568" s="59" t="str">
        <f t="shared" si="40"/>
        <v>DRAGAGEM DE MATERIAL DE 1ª CATEGORIA COM DRAGLINE - CAÇAMBA DE 2,1 M³ - CAMINHO DE SERVIÇO PAVIMENTADO - DMT DE 3.000 M - COM CAMINHÃO DE 14 M³ E CARREGADEIRA</v>
      </c>
      <c r="C2568" s="16" t="s">
        <v>140</v>
      </c>
      <c r="D2568" s="105">
        <v>16.260000000000002</v>
      </c>
      <c r="J2568" s="59" t="s">
        <v>27294</v>
      </c>
    </row>
    <row r="2569" spans="1:10" ht="40.5">
      <c r="A2569" s="16" t="s">
        <v>27295</v>
      </c>
      <c r="B2569" s="59" t="str">
        <f t="shared" si="40"/>
        <v>DRAGAGEM DE MATERIAL DE 1ª CATEGORIA COM DRAGLINE - CAÇAMBA DE 2,1 M³ - DMT ATÉ 50 M</v>
      </c>
      <c r="C2569" s="16" t="s">
        <v>140</v>
      </c>
      <c r="D2569" s="105">
        <v>8.06</v>
      </c>
      <c r="J2569" s="59" t="s">
        <v>27296</v>
      </c>
    </row>
    <row r="2570" spans="1:10" ht="67.5">
      <c r="A2570" s="16" t="s">
        <v>27297</v>
      </c>
      <c r="B2570" s="59" t="str">
        <f t="shared" si="40"/>
        <v>DRAGAGEM DE MATERIAL DE 1ª CATEGORIA COM ESCAVADEIRA HIDRÁULICA - CAPACIDADE DE CAÇAMBA DE 1,56 M³ - CAMINHO DE SERVIÇO EM LEITO NATURAL - DMT 1.000 A 1.200 M</v>
      </c>
      <c r="C2570" s="16" t="s">
        <v>140</v>
      </c>
      <c r="D2570" s="105">
        <v>7.95</v>
      </c>
      <c r="J2570" s="59" t="s">
        <v>27298</v>
      </c>
    </row>
    <row r="2571" spans="1:10" ht="67.5">
      <c r="A2571" s="16" t="s">
        <v>27299</v>
      </c>
      <c r="B2571" s="59" t="str">
        <f t="shared" si="40"/>
        <v>DRAGAGEM DE MATERIAL DE 1ª CATEGORIA COM ESCAVADEIRA HIDRÁULICA - CAPACIDADE DE CAÇAMBA DE 1,56 M³ - CAMINHO DE SERVIÇO EM LEITO NATURAL - DMT 1.200 A 1.400 M</v>
      </c>
      <c r="C2571" s="16" t="s">
        <v>140</v>
      </c>
      <c r="D2571" s="105">
        <v>8.16</v>
      </c>
      <c r="J2571" s="59" t="s">
        <v>27300</v>
      </c>
    </row>
    <row r="2572" spans="1:10" ht="67.5">
      <c r="A2572" s="16" t="s">
        <v>27301</v>
      </c>
      <c r="B2572" s="59" t="str">
        <f t="shared" si="40"/>
        <v>DRAGAGEM DE MATERIAL DE 1ª CATEGORIA COM ESCAVADEIRA HIDRÁULICA - CAPACIDADE DE CAÇAMBA DE 1,56 M³ - CAMINHO DE SERVIÇO EM LEITO NATURAL - DMT 1.400 A 1.600 M</v>
      </c>
      <c r="C2572" s="16" t="s">
        <v>140</v>
      </c>
      <c r="D2572" s="105">
        <v>8.94</v>
      </c>
      <c r="J2572" s="59" t="s">
        <v>27302</v>
      </c>
    </row>
    <row r="2573" spans="1:10" ht="67.5">
      <c r="A2573" s="16" t="s">
        <v>27303</v>
      </c>
      <c r="B2573" s="59" t="str">
        <f t="shared" si="40"/>
        <v>DRAGAGEM DE MATERIAL DE 1ª CATEGORIA COM ESCAVADEIRA HIDRÁULICA - CAPACIDADE DE CAÇAMBA DE 1,56 M³ - CAMINHO DE SERVIÇO EM LEITO NATURAL - DMT 1.600 A 1.800 M</v>
      </c>
      <c r="C2573" s="16" t="s">
        <v>140</v>
      </c>
      <c r="D2573" s="105">
        <v>9.16</v>
      </c>
      <c r="J2573" s="59" t="s">
        <v>27304</v>
      </c>
    </row>
    <row r="2574" spans="1:10" ht="67.5">
      <c r="A2574" s="16" t="s">
        <v>27305</v>
      </c>
      <c r="B2574" s="59" t="str">
        <f t="shared" si="40"/>
        <v>DRAGAGEM DE MATERIAL DE 1ª CATEGORIA COM ESCAVADEIRA HIDRÁULICA - CAPACIDADE DE CAÇAMBA DE 1,56 M³ - CAMINHO DE SERVIÇO EM LEITO NATURAL - DMT 1.800 A 2.000 M</v>
      </c>
      <c r="C2574" s="16" t="s">
        <v>140</v>
      </c>
      <c r="D2574" s="105">
        <v>9.33</v>
      </c>
      <c r="J2574" s="59" t="s">
        <v>27306</v>
      </c>
    </row>
    <row r="2575" spans="1:10" ht="67.5">
      <c r="A2575" s="16" t="s">
        <v>27307</v>
      </c>
      <c r="B2575" s="59" t="str">
        <f t="shared" si="40"/>
        <v>DRAGAGEM DE MATERIAL DE 1ª CATEGORIA COM ESCAVADEIRA HIDRÁULICA - CAPACIDADE DE CAÇAMBA DE 1,56 M³ - CAMINHO DE SERVIÇO EM LEITO NATURAL - DMT 2.000 A 2.500 M</v>
      </c>
      <c r="C2575" s="16" t="s">
        <v>140</v>
      </c>
      <c r="D2575" s="105">
        <v>9.67</v>
      </c>
      <c r="J2575" s="59" t="s">
        <v>27308</v>
      </c>
    </row>
    <row r="2576" spans="1:10" ht="67.5">
      <c r="A2576" s="16" t="s">
        <v>27309</v>
      </c>
      <c r="B2576" s="59" t="str">
        <f t="shared" si="40"/>
        <v>DRAGAGEM DE MATERIAL DE 1ª CATEGORIA COM ESCAVADEIRA HIDRÁULICA - CAPACIDADE DE CAÇAMBA DE 1,56 M³ - CAMINHO DE SERVIÇO EM LEITO NATURAL - DMT 2.500 A 3.000 M</v>
      </c>
      <c r="C2576" s="16" t="s">
        <v>140</v>
      </c>
      <c r="D2576" s="105">
        <v>10.85</v>
      </c>
      <c r="J2576" s="59" t="s">
        <v>27310</v>
      </c>
    </row>
    <row r="2577" spans="1:10" ht="67.5">
      <c r="A2577" s="16" t="s">
        <v>27311</v>
      </c>
      <c r="B2577" s="59" t="str">
        <f t="shared" si="40"/>
        <v>DRAGAGEM DE MATERIAL DE 1ª CATEGORIA COM ESCAVADEIRA HIDRÁULICA - CAPACIDADE DE CAÇAMBA DE 1,56 M³ - CAMINHO DE SERVIÇO EM LEITO NATURAL - DMT 200 A 400 M</v>
      </c>
      <c r="C2577" s="16" t="s">
        <v>140</v>
      </c>
      <c r="D2577" s="105">
        <v>7.07</v>
      </c>
      <c r="J2577" s="59" t="s">
        <v>27312</v>
      </c>
    </row>
    <row r="2578" spans="1:10" ht="67.5">
      <c r="A2578" s="16" t="s">
        <v>27313</v>
      </c>
      <c r="B2578" s="59" t="str">
        <f t="shared" si="40"/>
        <v>DRAGAGEM DE MATERIAL DE 1ª CATEGORIA COM ESCAVADEIRA HIDRÁULICA - CAPACIDADE DE CAÇAMBA DE 1,56 M³ - CAMINHO DE SERVIÇO EM LEITO NATURAL - DMT 3.000 M</v>
      </c>
      <c r="C2578" s="16" t="s">
        <v>140</v>
      </c>
      <c r="D2578" s="105">
        <v>11.13</v>
      </c>
      <c r="J2578" s="59" t="s">
        <v>27314</v>
      </c>
    </row>
    <row r="2579" spans="1:10" ht="67.5">
      <c r="A2579" s="16" t="s">
        <v>27315</v>
      </c>
      <c r="B2579" s="59" t="str">
        <f t="shared" si="40"/>
        <v>DRAGAGEM DE MATERIAL DE 1ª CATEGORIA COM ESCAVADEIRA HIDRÁULICA - CAPACIDADE DE CAÇAMBA DE 1,56 M³ - CAMINHO DE SERVIÇO EM LEITO NATURAL - DMT 400 A 600 M</v>
      </c>
      <c r="C2579" s="16" t="s">
        <v>140</v>
      </c>
      <c r="D2579" s="105">
        <v>7.32</v>
      </c>
      <c r="J2579" s="59" t="s">
        <v>27316</v>
      </c>
    </row>
    <row r="2580" spans="1:10" ht="67.5">
      <c r="A2580" s="16" t="s">
        <v>27317</v>
      </c>
      <c r="B2580" s="59" t="str">
        <f t="shared" si="40"/>
        <v>DRAGAGEM DE MATERIAL DE 1ª CATEGORIA COM ESCAVADEIRA HIDRÁULICA - CAPACIDADE DE CAÇAMBA DE 1,56 M³ - CAMINHO DE SERVIÇO EM LEITO NATURAL - DMT 50 A 200 M</v>
      </c>
      <c r="C2580" s="16" t="s">
        <v>140</v>
      </c>
      <c r="D2580" s="105">
        <v>6.13</v>
      </c>
      <c r="J2580" s="59" t="s">
        <v>27318</v>
      </c>
    </row>
    <row r="2581" spans="1:10" ht="67.5">
      <c r="A2581" s="16" t="s">
        <v>27319</v>
      </c>
      <c r="B2581" s="59" t="str">
        <f t="shared" si="40"/>
        <v>DRAGAGEM DE MATERIAL DE 1ª CATEGORIA COM ESCAVADEIRA HIDRÁULICA - CAPACIDADE DE CAÇAMBA DE 1,56 M³ - CAMINHO DE SERVIÇO EM LEITO NATURAL - DMT 600 A 800 M</v>
      </c>
      <c r="C2581" s="16" t="s">
        <v>140</v>
      </c>
      <c r="D2581" s="105">
        <v>7.53</v>
      </c>
      <c r="J2581" s="59" t="s">
        <v>27320</v>
      </c>
    </row>
    <row r="2582" spans="1:10" ht="67.5">
      <c r="A2582" s="16" t="s">
        <v>27321</v>
      </c>
      <c r="B2582" s="59" t="str">
        <f t="shared" si="40"/>
        <v>DRAGAGEM DE MATERIAL DE 1ª CATEGORIA COM ESCAVADEIRA HIDRÁULICA - CAPACIDADE DE CAÇAMBA DE 1,56 M³ - CAMINHO DE SERVIÇO EM LEITO NATURAL - DMT 800 A 1.000 M</v>
      </c>
      <c r="C2582" s="16" t="s">
        <v>140</v>
      </c>
      <c r="D2582" s="105">
        <v>7.74</v>
      </c>
      <c r="J2582" s="59" t="s">
        <v>27322</v>
      </c>
    </row>
    <row r="2583" spans="1:10" ht="67.5">
      <c r="A2583" s="16" t="s">
        <v>27323</v>
      </c>
      <c r="B2583" s="59" t="str">
        <f t="shared" si="40"/>
        <v>DRAGAGEM DE MATERIAL DE 1ª CATEGORIA COM ESCAVADEIRA HIDRÁULICA - CAPACIDADE DE CAÇAMBA DE 1,56 M³ - CAMINHO DE SERVIÇO EM REVESTIMENTO PRIMÁRIO - DMT 1.000 A 1.200 M</v>
      </c>
      <c r="C2583" s="16" t="s">
        <v>140</v>
      </c>
      <c r="D2583" s="105">
        <v>7.32</v>
      </c>
      <c r="J2583" s="59" t="s">
        <v>27324</v>
      </c>
    </row>
    <row r="2584" spans="1:10" ht="67.5">
      <c r="A2584" s="16" t="s">
        <v>27325</v>
      </c>
      <c r="B2584" s="59" t="str">
        <f t="shared" si="40"/>
        <v>DRAGAGEM DE MATERIAL DE 1ª CATEGORIA COM ESCAVADEIRA HIDRÁULICA - CAPACIDADE DE CAÇAMBA DE 1,56 M³ - CAMINHO DE SERVIÇO EM REVESTIMENTO PRIMÁRIO - DMT 1.200 A 1.400 M</v>
      </c>
      <c r="C2584" s="16" t="s">
        <v>140</v>
      </c>
      <c r="D2584" s="105">
        <v>7.45</v>
      </c>
      <c r="J2584" s="59" t="s">
        <v>27326</v>
      </c>
    </row>
    <row r="2585" spans="1:10" ht="67.5">
      <c r="A2585" s="16" t="s">
        <v>27327</v>
      </c>
      <c r="B2585" s="59" t="str">
        <f t="shared" si="40"/>
        <v>DRAGAGEM DE MATERIAL DE 1ª CATEGORIA COM ESCAVADEIRA HIDRÁULICA - CAPACIDADE DE CAÇAMBA DE 1,56 M³ - CAMINHO DE SERVIÇO EM REVESTIMENTO PRIMÁRIO - DMT 1.400 A 1.600 M</v>
      </c>
      <c r="C2585" s="16" t="s">
        <v>140</v>
      </c>
      <c r="D2585" s="105">
        <v>7.58</v>
      </c>
      <c r="J2585" s="59" t="s">
        <v>27328</v>
      </c>
    </row>
    <row r="2586" spans="1:10" ht="67.5">
      <c r="A2586" s="16" t="s">
        <v>27329</v>
      </c>
      <c r="B2586" s="59" t="str">
        <f t="shared" si="40"/>
        <v>DRAGAGEM DE MATERIAL DE 1ª CATEGORIA COM ESCAVADEIRA HIDRÁULICA - CAPACIDADE DE CAÇAMBA DE 1,56 M³ - CAMINHO DE SERVIÇO EM REVESTIMENTO PRIMÁRIO - DMT 1.600 A 1.800 M</v>
      </c>
      <c r="C2586" s="16" t="s">
        <v>140</v>
      </c>
      <c r="D2586" s="105">
        <v>7.7</v>
      </c>
      <c r="J2586" s="59" t="s">
        <v>27330</v>
      </c>
    </row>
    <row r="2587" spans="1:10" ht="67.5">
      <c r="A2587" s="16" t="s">
        <v>27331</v>
      </c>
      <c r="B2587" s="59" t="str">
        <f t="shared" si="40"/>
        <v>DRAGAGEM DE MATERIAL DE 1ª CATEGORIA COM ESCAVADEIRA HIDRÁULICA - CAPACIDADE DE CAÇAMBA DE 1,56 M³ - CAMINHO DE SERVIÇO EM REVESTIMENTO PRIMÁRIO - DMT 1.800 A 2.000 M</v>
      </c>
      <c r="C2587" s="16" t="s">
        <v>140</v>
      </c>
      <c r="D2587" s="105">
        <v>7.83</v>
      </c>
      <c r="J2587" s="59" t="s">
        <v>27332</v>
      </c>
    </row>
    <row r="2588" spans="1:10" ht="67.5">
      <c r="A2588" s="16" t="s">
        <v>27333</v>
      </c>
      <c r="B2588" s="59" t="str">
        <f t="shared" si="40"/>
        <v>DRAGAGEM DE MATERIAL DE 1ª CATEGORIA COM ESCAVADEIRA HIDRÁULICA - CAPACIDADE DE CAÇAMBA DE 1,56 M³ - CAMINHO DE SERVIÇO EM REVESTIMENTO PRIMÁRIO - DMT 2.000 A 2.500 M</v>
      </c>
      <c r="C2588" s="16" t="s">
        <v>140</v>
      </c>
      <c r="D2588" s="105">
        <v>8.0399999999999991</v>
      </c>
      <c r="J2588" s="59" t="s">
        <v>27334</v>
      </c>
    </row>
    <row r="2589" spans="1:10" ht="67.5">
      <c r="A2589" s="16" t="s">
        <v>27335</v>
      </c>
      <c r="B2589" s="59" t="str">
        <f t="shared" si="40"/>
        <v>DRAGAGEM DE MATERIAL DE 1ª CATEGORIA COM ESCAVADEIRA HIDRÁULICA - CAPACIDADE DE CAÇAMBA DE 1,56 M³ - CAMINHO DE SERVIÇO EM REVESTIMENTO PRIMÁRIO - DMT 2.500 A 3.000 M</v>
      </c>
      <c r="C2589" s="16" t="s">
        <v>140</v>
      </c>
      <c r="D2589" s="105">
        <v>9</v>
      </c>
      <c r="J2589" s="59" t="s">
        <v>27336</v>
      </c>
    </row>
    <row r="2590" spans="1:10" ht="67.5">
      <c r="A2590" s="16" t="s">
        <v>27337</v>
      </c>
      <c r="B2590" s="59" t="str">
        <f t="shared" si="40"/>
        <v>DRAGAGEM DE MATERIAL DE 1ª CATEGORIA COM ESCAVADEIRA HIDRÁULICA - CAPACIDADE DE CAÇAMBA DE 1,56 M³ - CAMINHO DE SERVIÇO EM REVESTIMENTO PRIMÁRIO - DMT 200 A 400 M</v>
      </c>
      <c r="C2590" s="16" t="s">
        <v>140</v>
      </c>
      <c r="D2590" s="105">
        <v>6.13</v>
      </c>
      <c r="J2590" s="59" t="s">
        <v>27338</v>
      </c>
    </row>
    <row r="2591" spans="1:10" ht="67.5">
      <c r="A2591" s="16" t="s">
        <v>27339</v>
      </c>
      <c r="B2591" s="59" t="str">
        <f t="shared" si="40"/>
        <v>DRAGAGEM DE MATERIAL DE 1ª CATEGORIA COM ESCAVADEIRA HIDRÁULICA - CAPACIDADE DE CAÇAMBA DE 1,56 M³ - CAMINHO DE SERVIÇO EM REVESTIMENTO PRIMÁRIO - DMT 3.000 M</v>
      </c>
      <c r="C2591" s="16" t="s">
        <v>140</v>
      </c>
      <c r="D2591" s="105">
        <v>9.2200000000000006</v>
      </c>
      <c r="J2591" s="59" t="s">
        <v>27340</v>
      </c>
    </row>
    <row r="2592" spans="1:10" ht="67.5">
      <c r="A2592" s="16" t="s">
        <v>27341</v>
      </c>
      <c r="B2592" s="59" t="str">
        <f t="shared" si="40"/>
        <v>DRAGAGEM DE MATERIAL DE 1ª CATEGORIA COM ESCAVADEIRA HIDRÁULICA - CAPACIDADE DE CAÇAMBA DE 1,56 M³ - CAMINHO DE SERVIÇO EM REVESTIMENTO PRIMÁRIO - DMT 400 A 600 M</v>
      </c>
      <c r="C2592" s="16" t="s">
        <v>140</v>
      </c>
      <c r="D2592" s="105">
        <v>6.9</v>
      </c>
      <c r="J2592" s="59" t="s">
        <v>27342</v>
      </c>
    </row>
    <row r="2593" spans="1:10" ht="67.5">
      <c r="A2593" s="16" t="s">
        <v>27343</v>
      </c>
      <c r="B2593" s="59" t="str">
        <f t="shared" si="40"/>
        <v>DRAGAGEM DE MATERIAL DE 1ª CATEGORIA COM ESCAVADEIRA HIDRÁULICA - CAPACIDADE DE CAÇAMBA DE 1,56 M³ - CAMINHO DE SERVIÇO EM REVESTIMENTO PRIMÁRIO - DMT 50 A 200 M</v>
      </c>
      <c r="C2593" s="16" t="s">
        <v>140</v>
      </c>
      <c r="D2593" s="105">
        <v>5.93</v>
      </c>
      <c r="J2593" s="59" t="s">
        <v>27344</v>
      </c>
    </row>
    <row r="2594" spans="1:10" ht="67.5">
      <c r="A2594" s="16" t="s">
        <v>27345</v>
      </c>
      <c r="B2594" s="59" t="str">
        <f t="shared" si="40"/>
        <v>DRAGAGEM DE MATERIAL DE 1ª CATEGORIA COM ESCAVADEIRA HIDRÁULICA - CAPACIDADE DE CAÇAMBA DE 1,56 M³ - CAMINHO DE SERVIÇO EM REVESTIMENTO PRIMÁRIO - DMT 600 A 800 M</v>
      </c>
      <c r="C2594" s="16" t="s">
        <v>140</v>
      </c>
      <c r="D2594" s="105">
        <v>7.07</v>
      </c>
      <c r="J2594" s="59" t="s">
        <v>27346</v>
      </c>
    </row>
    <row r="2595" spans="1:10" ht="67.5">
      <c r="A2595" s="16" t="s">
        <v>27347</v>
      </c>
      <c r="B2595" s="59" t="str">
        <f t="shared" si="40"/>
        <v>DRAGAGEM DE MATERIAL DE 1ª CATEGORIA COM ESCAVADEIRA HIDRÁULICA - CAPACIDADE DE CAÇAMBA DE 1,56 M³ - CAMINHO DE SERVIÇO EM REVESTIMENTO PRIMÁRIO - DMT 800 A 1.000 M</v>
      </c>
      <c r="C2595" s="16" t="s">
        <v>140</v>
      </c>
      <c r="D2595" s="105">
        <v>7.2</v>
      </c>
      <c r="J2595" s="59" t="s">
        <v>27348</v>
      </c>
    </row>
    <row r="2596" spans="1:10" ht="67.5">
      <c r="A2596" s="16" t="s">
        <v>27349</v>
      </c>
      <c r="B2596" s="59" t="str">
        <f t="shared" si="40"/>
        <v>DRAGAGEM DE MATERIAL DE 1ª CATEGORIA COM ESCAVADEIRA HIDRÁULICA - CAPACIDADE DE CAÇAMBA DE 1,56 M³ - CAMINHO DE SERVIÇO PAVIMENTADO - DMT 1.000 A 1.200 M</v>
      </c>
      <c r="C2596" s="16" t="s">
        <v>140</v>
      </c>
      <c r="D2596" s="105">
        <v>7.11</v>
      </c>
      <c r="J2596" s="59" t="s">
        <v>27350</v>
      </c>
    </row>
    <row r="2597" spans="1:10" ht="67.5">
      <c r="A2597" s="16" t="s">
        <v>27351</v>
      </c>
      <c r="B2597" s="59" t="str">
        <f t="shared" si="40"/>
        <v>DRAGAGEM DE MATERIAL DE 1ª CATEGORIA COM ESCAVADEIRA HIDRÁULICA - CAPACIDADE DE CAÇAMBA DE 1,56 M³ - CAMINHO DE SERVIÇO PAVIMENTADO - DMT 1.200 A 1.400 M</v>
      </c>
      <c r="C2597" s="16" t="s">
        <v>140</v>
      </c>
      <c r="D2597" s="105">
        <v>7.24</v>
      </c>
      <c r="J2597" s="59" t="s">
        <v>27352</v>
      </c>
    </row>
    <row r="2598" spans="1:10" ht="67.5">
      <c r="A2598" s="16" t="s">
        <v>27353</v>
      </c>
      <c r="B2598" s="59" t="str">
        <f t="shared" si="40"/>
        <v>DRAGAGEM DE MATERIAL DE 1ª CATEGORIA COM ESCAVADEIRA HIDRÁULICA - CAPACIDADE DE CAÇAMBA DE 1,56 M³ - CAMINHO DE SERVIÇO PAVIMENTADO - DMT 1.400 A 1.600 M</v>
      </c>
      <c r="C2598" s="16" t="s">
        <v>140</v>
      </c>
      <c r="D2598" s="105">
        <v>7.32</v>
      </c>
      <c r="J2598" s="59" t="s">
        <v>27354</v>
      </c>
    </row>
    <row r="2599" spans="1:10" ht="67.5">
      <c r="A2599" s="16" t="s">
        <v>27355</v>
      </c>
      <c r="B2599" s="59" t="str">
        <f t="shared" si="40"/>
        <v>DRAGAGEM DE MATERIAL DE 1ª CATEGORIA COM ESCAVADEIRA HIDRÁULICA - CAPACIDADE DE CAÇAMBA DE 1,56 M³ - CAMINHO DE SERVIÇO PAVIMENTADO - DMT 1.600 A 1.800 M</v>
      </c>
      <c r="C2599" s="16" t="s">
        <v>140</v>
      </c>
      <c r="D2599" s="105">
        <v>7.45</v>
      </c>
      <c r="J2599" s="59" t="s">
        <v>27356</v>
      </c>
    </row>
    <row r="2600" spans="1:10" ht="67.5">
      <c r="A2600" s="16" t="s">
        <v>27357</v>
      </c>
      <c r="B2600" s="59" t="str">
        <f t="shared" si="40"/>
        <v>DRAGAGEM DE MATERIAL DE 1ª CATEGORIA COM ESCAVADEIRA HIDRÁULICA - CAPACIDADE DE CAÇAMBA DE 1,56 M³ - CAMINHO DE SERVIÇO PAVIMENTADO - DMT 1.800 A 2.000 M</v>
      </c>
      <c r="C2600" s="16" t="s">
        <v>140</v>
      </c>
      <c r="D2600" s="105">
        <v>7.53</v>
      </c>
      <c r="J2600" s="59" t="s">
        <v>27358</v>
      </c>
    </row>
    <row r="2601" spans="1:10" ht="67.5">
      <c r="A2601" s="16" t="s">
        <v>27359</v>
      </c>
      <c r="B2601" s="59" t="str">
        <f t="shared" si="40"/>
        <v>DRAGAGEM DE MATERIAL DE 1ª CATEGORIA COM ESCAVADEIRA HIDRÁULICA - CAPACIDADE DE CAÇAMBA DE 1,56 M³ - CAMINHO DE SERVIÇO PAVIMENTADO - DMT 2.000 A 2.500 M</v>
      </c>
      <c r="C2601" s="16" t="s">
        <v>140</v>
      </c>
      <c r="D2601" s="105">
        <v>7.74</v>
      </c>
      <c r="J2601" s="59" t="s">
        <v>27360</v>
      </c>
    </row>
    <row r="2602" spans="1:10" ht="67.5">
      <c r="A2602" s="16" t="s">
        <v>27361</v>
      </c>
      <c r="B2602" s="59" t="str">
        <f t="shared" si="40"/>
        <v>DRAGAGEM DE MATERIAL DE 1ª CATEGORIA COM ESCAVADEIRA HIDRÁULICA - CAPACIDADE DE CAÇAMBA DE 1,56 M³ - CAMINHO DE SERVIÇO PAVIMENTADO - DMT 2.500 A 3.000 M</v>
      </c>
      <c r="C2602" s="16" t="s">
        <v>140</v>
      </c>
      <c r="D2602" s="105">
        <v>7.99</v>
      </c>
      <c r="J2602" s="59" t="s">
        <v>27362</v>
      </c>
    </row>
    <row r="2603" spans="1:10" ht="67.5">
      <c r="A2603" s="16" t="s">
        <v>27363</v>
      </c>
      <c r="B2603" s="59" t="str">
        <f t="shared" si="40"/>
        <v>DRAGAGEM DE MATERIAL DE 1ª CATEGORIA COM ESCAVADEIRA HIDRÁULICA - CAPACIDADE DE CAÇAMBA DE 1,56 M³ - CAMINHO DE SERVIÇO PAVIMENTADO - DMT 200 A 400 M</v>
      </c>
      <c r="C2603" s="16" t="s">
        <v>140</v>
      </c>
      <c r="D2603" s="105">
        <v>6.04</v>
      </c>
      <c r="J2603" s="59" t="s">
        <v>27364</v>
      </c>
    </row>
    <row r="2604" spans="1:10" ht="67.5">
      <c r="A2604" s="16" t="s">
        <v>27365</v>
      </c>
      <c r="B2604" s="59" t="str">
        <f t="shared" si="40"/>
        <v>DRAGAGEM DE MATERIAL DE 1ª CATEGORIA COM ESCAVADEIRA HIDRÁULICA - CAPACIDADE DE CAÇAMBA DE 1,56 M³ - CAMINHO DE SERVIÇO PAVIMENTADO - DMT 3.000 M</v>
      </c>
      <c r="C2604" s="16" t="s">
        <v>140</v>
      </c>
      <c r="D2604" s="105">
        <v>8.16</v>
      </c>
      <c r="J2604" s="59" t="s">
        <v>27366</v>
      </c>
    </row>
    <row r="2605" spans="1:10" ht="67.5">
      <c r="A2605" s="16" t="s">
        <v>27367</v>
      </c>
      <c r="B2605" s="59" t="str">
        <f t="shared" si="40"/>
        <v>DRAGAGEM DE MATERIAL DE 1ª CATEGORIA COM ESCAVADEIRA HIDRÁULICA - CAPACIDADE DE CAÇAMBA DE 1,56 M³ - CAMINHO DE SERVIÇO PAVIMENTADO - DMT 400 A 600 M</v>
      </c>
      <c r="C2605" s="16" t="s">
        <v>140</v>
      </c>
      <c r="D2605" s="105">
        <v>6.78</v>
      </c>
      <c r="J2605" s="59" t="s">
        <v>27368</v>
      </c>
    </row>
    <row r="2606" spans="1:10" ht="67.5">
      <c r="A2606" s="16" t="s">
        <v>27369</v>
      </c>
      <c r="B2606" s="59" t="str">
        <f t="shared" si="40"/>
        <v>DRAGAGEM DE MATERIAL DE 1ª CATEGORIA COM ESCAVADEIRA HIDRÁULICA - CAPACIDADE DE CAÇAMBA DE 1,56 M³ - CAMINHO DE SERVIÇO PAVIMENTADO - DMT 50 A 200 M</v>
      </c>
      <c r="C2606" s="16" t="s">
        <v>140</v>
      </c>
      <c r="D2606" s="105">
        <v>5.87</v>
      </c>
      <c r="J2606" s="59" t="s">
        <v>27370</v>
      </c>
    </row>
    <row r="2607" spans="1:10" ht="67.5">
      <c r="A2607" s="16" t="s">
        <v>27371</v>
      </c>
      <c r="B2607" s="59" t="str">
        <f t="shared" si="40"/>
        <v>DRAGAGEM DE MATERIAL DE 1ª CATEGORIA COM ESCAVADEIRA HIDRÁULICA - CAPACIDADE DE CAÇAMBA DE 1,56 M³ - CAMINHO DE SERVIÇO PAVIMENTADO - DMT 600 A 800 M</v>
      </c>
      <c r="C2607" s="16" t="s">
        <v>140</v>
      </c>
      <c r="D2607" s="105">
        <v>6.9</v>
      </c>
      <c r="J2607" s="59" t="s">
        <v>27372</v>
      </c>
    </row>
    <row r="2608" spans="1:10" ht="67.5">
      <c r="A2608" s="16" t="s">
        <v>27373</v>
      </c>
      <c r="B2608" s="59" t="str">
        <f t="shared" si="40"/>
        <v>DRAGAGEM DE MATERIAL DE 1ª CATEGORIA COM ESCAVADEIRA HIDRÁULICA - CAPACIDADE DE CAÇAMBA DE 1,56 M³ - CAMINHO DE SERVIÇO PAVIMENTADO - DMT 800 A 1.000 M</v>
      </c>
      <c r="C2608" s="16" t="s">
        <v>140</v>
      </c>
      <c r="D2608" s="105">
        <v>7.03</v>
      </c>
      <c r="J2608" s="59" t="s">
        <v>27374</v>
      </c>
    </row>
    <row r="2609" spans="1:10" ht="54">
      <c r="A2609" s="16" t="s">
        <v>27375</v>
      </c>
      <c r="B2609" s="59" t="str">
        <f t="shared" si="40"/>
        <v>DRAGAGEM DE MATERIAL DE 1ª CATEGORIA COM ESCAVADEIRA HIDRÁULICA - CAPACIDADE DE CAÇAMBA DE 1,56 M³ - DMT 0 A 50 M</v>
      </c>
      <c r="C2609" s="16" t="s">
        <v>140</v>
      </c>
      <c r="D2609" s="105">
        <v>2.14</v>
      </c>
      <c r="J2609" s="59" t="s">
        <v>27376</v>
      </c>
    </row>
    <row r="2610" spans="1:10" ht="81">
      <c r="A2610" s="16" t="s">
        <v>27377</v>
      </c>
      <c r="B2610" s="59" t="str">
        <f t="shared" si="40"/>
        <v>DRAGAGEM DE MATERIAL DE 1ª CATEGORIA COM ESCAVADEIRA HIDRÁULICA SOBRE PONTÃO FLUTUANTE - CAPACIDADE DA CAÇAMBA DE 1,56 M³ - TRANSPORTE COM BATELÃO SEM PROPULSÃO COM CAPACIDADE DE 100 T - DMT 0 A 300 M</v>
      </c>
      <c r="C2610" s="16" t="s">
        <v>140</v>
      </c>
      <c r="D2610" s="105">
        <v>11.99</v>
      </c>
      <c r="J2610" s="59" t="s">
        <v>27378</v>
      </c>
    </row>
    <row r="2611" spans="1:10" ht="81">
      <c r="A2611" s="16" t="s">
        <v>27379</v>
      </c>
      <c r="B2611" s="59" t="str">
        <f t="shared" si="40"/>
        <v>DRAGAGEM DE MATERIAL DE 1ª CATEGORIA COM ESCAVADEIRA HIDRÁULICA SOBRE PONTÃO FLUTUANTE - CAPACIDADE DA CAÇAMBA DE 1,56 M³ - TRANSPORTE COM BATELÃO SEM PROPULSÃO COM CAPACIDADE DE 100 T - DMT 1.200 A 1.500 M</v>
      </c>
      <c r="C2611" s="16" t="s">
        <v>140</v>
      </c>
      <c r="D2611" s="105">
        <v>15.14</v>
      </c>
      <c r="J2611" s="59" t="s">
        <v>27380</v>
      </c>
    </row>
    <row r="2612" spans="1:10" ht="81">
      <c r="A2612" s="16" t="s">
        <v>27381</v>
      </c>
      <c r="B2612" s="59" t="str">
        <f t="shared" si="40"/>
        <v>DRAGAGEM DE MATERIAL DE 1ª CATEGORIA COM ESCAVADEIRA HIDRÁULICA SOBRE PONTÃO FLUTUANTE - CAPACIDADE DA CAÇAMBA DE 1,56 M³ - TRANSPORTE COM BATELÃO SEM PROPULSÃO COM CAPACIDADE DE 100 T - DMT 1.500 A 1.800 M</v>
      </c>
      <c r="C2612" s="16" t="s">
        <v>140</v>
      </c>
      <c r="D2612" s="105">
        <v>15.49</v>
      </c>
      <c r="J2612" s="59" t="s">
        <v>27382</v>
      </c>
    </row>
    <row r="2613" spans="1:10" ht="81">
      <c r="A2613" s="16" t="s">
        <v>27383</v>
      </c>
      <c r="B2613" s="59" t="str">
        <f t="shared" si="40"/>
        <v>DRAGAGEM DE MATERIAL DE 1ª CATEGORIA COM ESCAVADEIRA HIDRÁULICA SOBRE PONTÃO FLUTUANTE - CAPACIDADE DA CAÇAMBA DE 1,56 M³ - TRANSPORTE COM BATELÃO SEM PROPULSÃO COM CAPACIDADE DE 100 T - DMT 1.800 A 2.100 M</v>
      </c>
      <c r="C2613" s="16" t="s">
        <v>140</v>
      </c>
      <c r="D2613" s="105">
        <v>15.75</v>
      </c>
      <c r="J2613" s="59" t="s">
        <v>27384</v>
      </c>
    </row>
    <row r="2614" spans="1:10" ht="81">
      <c r="A2614" s="16" t="s">
        <v>27385</v>
      </c>
      <c r="B2614" s="59" t="str">
        <f t="shared" si="40"/>
        <v>DRAGAGEM DE MATERIAL DE 1ª CATEGORIA COM ESCAVADEIRA HIDRÁULICA SOBRE PONTÃO FLUTUANTE - CAPACIDADE DA CAÇAMBA DE 1,56 M³ - TRANSPORTE COM BATELÃO SEM PROPULSÃO COM CAPACIDADE DE 100 T - DMT 2.100 A 2.400 M</v>
      </c>
      <c r="C2614" s="16" t="s">
        <v>140</v>
      </c>
      <c r="D2614" s="105">
        <v>16.02</v>
      </c>
      <c r="J2614" s="59" t="s">
        <v>27386</v>
      </c>
    </row>
    <row r="2615" spans="1:10" ht="81">
      <c r="A2615" s="16" t="s">
        <v>27387</v>
      </c>
      <c r="B2615" s="59" t="str">
        <f t="shared" si="40"/>
        <v>DRAGAGEM DE MATERIAL DE 1ª CATEGORIA COM ESCAVADEIRA HIDRÁULICA SOBRE PONTÃO FLUTUANTE - CAPACIDADE DA CAÇAMBA DE 1,56 M³ - TRANSPORTE COM BATELÃO SEM PROPULSÃO COM CAPACIDADE DE 100 T - DMT 2.400 A 2.700 M</v>
      </c>
      <c r="C2615" s="16" t="s">
        <v>140</v>
      </c>
      <c r="D2615" s="105">
        <v>16.36</v>
      </c>
      <c r="J2615" s="59" t="s">
        <v>27388</v>
      </c>
    </row>
    <row r="2616" spans="1:10" ht="81">
      <c r="A2616" s="16" t="s">
        <v>27389</v>
      </c>
      <c r="B2616" s="59" t="str">
        <f t="shared" si="40"/>
        <v>DRAGAGEM DE MATERIAL DE 1ª CATEGORIA COM ESCAVADEIRA HIDRÁULICA SOBRE PONTÃO FLUTUANTE - CAPACIDADE DA CAÇAMBA DE 1,56 M³ - TRANSPORTE COM BATELÃO SEM PROPULSÃO COM CAPACIDADE DE 100 T - DMT 2.700 A 3.000 M</v>
      </c>
      <c r="C2616" s="16" t="s">
        <v>140</v>
      </c>
      <c r="D2616" s="105">
        <v>16.63</v>
      </c>
      <c r="J2616" s="59" t="s">
        <v>27390</v>
      </c>
    </row>
    <row r="2617" spans="1:10" ht="81">
      <c r="A2617" s="16" t="s">
        <v>27391</v>
      </c>
      <c r="B2617" s="59" t="str">
        <f t="shared" si="40"/>
        <v>DRAGAGEM DE MATERIAL DE 1ª CATEGORIA COM ESCAVADEIRA HIDRÁULICA SOBRE PONTÃO FLUTUANTE - CAPACIDADE DA CAÇAMBA DE 1,56 M³ - TRANSPORTE COM BATELÃO SEM PROPULSÃO COM CAPACIDADE DE 100 T - DMT 300 A 600 M</v>
      </c>
      <c r="C2617" s="16" t="s">
        <v>140</v>
      </c>
      <c r="D2617" s="105">
        <v>12.4</v>
      </c>
      <c r="J2617" s="59" t="s">
        <v>27392</v>
      </c>
    </row>
    <row r="2618" spans="1:10" ht="81">
      <c r="A2618" s="16" t="s">
        <v>27393</v>
      </c>
      <c r="B2618" s="59" t="str">
        <f t="shared" si="40"/>
        <v>DRAGAGEM DE MATERIAL DE 1ª CATEGORIA COM ESCAVADEIRA HIDRÁULICA SOBRE PONTÃO FLUTUANTE - CAPACIDADE DA CAÇAMBA DE 1,56 M³ - TRANSPORTE COM BATELÃO SEM PROPULSÃO COM CAPACIDADE DE 100 T - DMT 600 A 900 M</v>
      </c>
      <c r="C2618" s="16" t="s">
        <v>140</v>
      </c>
      <c r="D2618" s="105">
        <v>12.75</v>
      </c>
      <c r="J2618" s="59" t="s">
        <v>27394</v>
      </c>
    </row>
    <row r="2619" spans="1:10" ht="81">
      <c r="A2619" s="16" t="s">
        <v>27395</v>
      </c>
      <c r="B2619" s="59" t="str">
        <f t="shared" si="40"/>
        <v>DRAGAGEM DE MATERIAL DE 1ª CATEGORIA COM ESCAVADEIRA HIDRÁULICA SOBRE PONTÃO FLUTUANTE - CAPACIDADE DA CAÇAMBA DE 1,56 M³ - TRANSPORTE COM BATELÃO SEM PROPULSÃO COM CAPACIDADE DE 100 T - DMT 900 A 1.200 M</v>
      </c>
      <c r="C2619" s="16" t="s">
        <v>140</v>
      </c>
      <c r="D2619" s="105">
        <v>14.88</v>
      </c>
      <c r="J2619" s="59" t="s">
        <v>27396</v>
      </c>
    </row>
    <row r="2620" spans="1:10" ht="81">
      <c r="A2620" s="16" t="s">
        <v>27397</v>
      </c>
      <c r="B2620" s="59" t="str">
        <f t="shared" si="40"/>
        <v>DRAGAGEM DE MATERIAL DE 1ª CATEGORIA COM ESCAVADEIRA HIDRÁULICA SOBRE PONTÃO FLUTUANTE - CAPACIDADE DA CAÇAMBA DE 1,56 M³ - TRANSPORTE COM BATELÃO SEM PROPULSÃO COM CAPACIDADE DE 100 T - DMT DE 3.000 M</v>
      </c>
      <c r="C2620" s="16" t="s">
        <v>140</v>
      </c>
      <c r="D2620" s="105">
        <v>16.8</v>
      </c>
      <c r="J2620" s="59" t="s">
        <v>27398</v>
      </c>
    </row>
    <row r="2621" spans="1:10" ht="40.5">
      <c r="A2621" s="16" t="s">
        <v>27399</v>
      </c>
      <c r="B2621" s="59" t="str">
        <f t="shared" si="40"/>
        <v>DRAGAGEM DE SILTE COM DRAGA HOPPER - CAPACIDADE DA CISTERNA DE 1.000 M³ - DMT DE 1.500 A 1.800 M</v>
      </c>
      <c r="C2621" s="16" t="s">
        <v>140</v>
      </c>
      <c r="D2621" s="105">
        <v>16.97</v>
      </c>
      <c r="J2621" s="59" t="s">
        <v>27400</v>
      </c>
    </row>
    <row r="2622" spans="1:10" ht="40.5">
      <c r="A2622" s="16" t="s">
        <v>27401</v>
      </c>
      <c r="B2622" s="59" t="str">
        <f t="shared" si="40"/>
        <v>DRAGAGEM DE SILTE COM DRAGA HOPPER - CAPACIDADE DA CISTERNA DE 1.000 M³ - DMT DE 1.800 A 2.100 M</v>
      </c>
      <c r="C2622" s="16" t="s">
        <v>140</v>
      </c>
      <c r="D2622" s="105">
        <v>17.55</v>
      </c>
      <c r="J2622" s="59" t="s">
        <v>27402</v>
      </c>
    </row>
    <row r="2623" spans="1:10" ht="40.5">
      <c r="A2623" s="16" t="s">
        <v>27403</v>
      </c>
      <c r="B2623" s="59" t="str">
        <f t="shared" si="40"/>
        <v>DRAGAGEM DE SILTE COM DRAGA HOPPER - CAPACIDADE DA CISTERNA DE 1.000 M³ - DMT DE 2.100 A 2.400 M</v>
      </c>
      <c r="C2623" s="16" t="s">
        <v>140</v>
      </c>
      <c r="D2623" s="105">
        <v>18.13</v>
      </c>
      <c r="J2623" s="59" t="s">
        <v>27404</v>
      </c>
    </row>
    <row r="2624" spans="1:10" ht="40.5">
      <c r="A2624" s="16" t="s">
        <v>27405</v>
      </c>
      <c r="B2624" s="59" t="str">
        <f t="shared" si="40"/>
        <v>DRAGAGEM DE SILTE COM DRAGA HOPPER - CAPACIDADE DA CISTERNA DE 1.000 M³ - DMT DE 2.400 A 2.700 M</v>
      </c>
      <c r="C2624" s="16" t="s">
        <v>140</v>
      </c>
      <c r="D2624" s="105">
        <v>18.75</v>
      </c>
      <c r="J2624" s="59" t="s">
        <v>27406</v>
      </c>
    </row>
    <row r="2625" spans="1:10" ht="40.5">
      <c r="A2625" s="16" t="s">
        <v>27407</v>
      </c>
      <c r="B2625" s="59" t="str">
        <f t="shared" si="40"/>
        <v>DRAGAGEM DE SILTE COM DRAGA HOPPER - CAPACIDADE DA CISTERNA DE 1.000 M³ - DMT DE 2.700 A 3.000 M</v>
      </c>
      <c r="C2625" s="16" t="s">
        <v>140</v>
      </c>
      <c r="D2625" s="105">
        <v>19.399999999999999</v>
      </c>
      <c r="J2625" s="59" t="s">
        <v>27408</v>
      </c>
    </row>
    <row r="2626" spans="1:10" ht="40.5">
      <c r="A2626" s="16" t="s">
        <v>27409</v>
      </c>
      <c r="B2626" s="59" t="str">
        <f t="shared" si="40"/>
        <v>DRAGAGEM DE SILTE COM DRAGA HOPPER - CAPACIDADE DA CISTERNA DE 1.000 M³ - DMT DE 3.000 M</v>
      </c>
      <c r="C2626" s="16" t="s">
        <v>140</v>
      </c>
      <c r="D2626" s="105">
        <v>19.739999999999998</v>
      </c>
      <c r="J2626" s="59" t="s">
        <v>27410</v>
      </c>
    </row>
    <row r="2627" spans="1:10" ht="40.5">
      <c r="A2627" s="16" t="s">
        <v>27411</v>
      </c>
      <c r="B2627" s="59" t="str">
        <f t="shared" ref="B2627:B2690" si="41">UPPER(J2627)</f>
        <v>DRAGAGEM DE SILTE COM DRAGA HOPPER - CAPACIDADE DA CISTERNA DE 10.000 M³ - DMT DE 1.500 A 1.800 M</v>
      </c>
      <c r="C2627" s="16" t="s">
        <v>140</v>
      </c>
      <c r="D2627" s="105">
        <v>11.23</v>
      </c>
      <c r="J2627" s="59" t="s">
        <v>27412</v>
      </c>
    </row>
    <row r="2628" spans="1:10" ht="40.5">
      <c r="A2628" s="16" t="s">
        <v>27413</v>
      </c>
      <c r="B2628" s="59" t="str">
        <f t="shared" si="41"/>
        <v>DRAGAGEM DE SILTE COM DRAGA HOPPER - CAPACIDADE DA CISTERNA DE 10.000 M³ - DMT DE 1.800 A 2.100 M</v>
      </c>
      <c r="C2628" s="16" t="s">
        <v>140</v>
      </c>
      <c r="D2628" s="105">
        <v>11.44</v>
      </c>
      <c r="J2628" s="59" t="s">
        <v>27414</v>
      </c>
    </row>
    <row r="2629" spans="1:10" ht="40.5">
      <c r="A2629" s="16" t="s">
        <v>27415</v>
      </c>
      <c r="B2629" s="59" t="str">
        <f t="shared" si="41"/>
        <v>DRAGAGEM DE SILTE COM DRAGA HOPPER - CAPACIDADE DA CISTERNA DE 10.000 M³ - DMT DE 2.100 A 2.400 M</v>
      </c>
      <c r="C2629" s="16" t="s">
        <v>140</v>
      </c>
      <c r="D2629" s="105">
        <v>11.65</v>
      </c>
      <c r="J2629" s="59" t="s">
        <v>27416</v>
      </c>
    </row>
    <row r="2630" spans="1:10" ht="40.5">
      <c r="A2630" s="16" t="s">
        <v>27417</v>
      </c>
      <c r="B2630" s="59" t="str">
        <f t="shared" si="41"/>
        <v>DRAGAGEM DE SILTE COM DRAGA HOPPER - CAPACIDADE DA CISTERNA DE 10.000 M³ - DMT DE 2.400 A 2.700 M</v>
      </c>
      <c r="C2630" s="16" t="s">
        <v>140</v>
      </c>
      <c r="D2630" s="105">
        <v>11.86</v>
      </c>
      <c r="J2630" s="59" t="s">
        <v>27418</v>
      </c>
    </row>
    <row r="2631" spans="1:10" ht="40.5">
      <c r="A2631" s="16" t="s">
        <v>27419</v>
      </c>
      <c r="B2631" s="59" t="str">
        <f t="shared" si="41"/>
        <v>DRAGAGEM DE SILTE COM DRAGA HOPPER - CAPACIDADE DA CISTERNA DE 10.000 M³ - DMT DE 2.700 A 3.000 M</v>
      </c>
      <c r="C2631" s="16" t="s">
        <v>140</v>
      </c>
      <c r="D2631" s="105">
        <v>12.1</v>
      </c>
      <c r="J2631" s="59" t="s">
        <v>27420</v>
      </c>
    </row>
    <row r="2632" spans="1:10" ht="40.5">
      <c r="A2632" s="16" t="s">
        <v>27421</v>
      </c>
      <c r="B2632" s="59" t="str">
        <f t="shared" si="41"/>
        <v>DRAGAGEM DE SILTE COM DRAGA HOPPER - CAPACIDADE DA CISTERNA DE 10.000 M³ - DMT DE 3.000 M</v>
      </c>
      <c r="C2632" s="16" t="s">
        <v>140</v>
      </c>
      <c r="D2632" s="105">
        <v>12.22</v>
      </c>
      <c r="J2632" s="59" t="s">
        <v>27422</v>
      </c>
    </row>
    <row r="2633" spans="1:10" ht="40.5">
      <c r="A2633" s="16" t="s">
        <v>27423</v>
      </c>
      <c r="B2633" s="59" t="str">
        <f t="shared" si="41"/>
        <v>DRAGAGEM DE SILTE COM DRAGA HOPPER - CAPACIDADE DA CISTERNA DE 15.000 M³ - DMT DE 1.500 A 1.800 M</v>
      </c>
      <c r="C2633" s="16" t="s">
        <v>140</v>
      </c>
      <c r="D2633" s="105">
        <v>13.68</v>
      </c>
      <c r="J2633" s="59" t="s">
        <v>27424</v>
      </c>
    </row>
    <row r="2634" spans="1:10" ht="40.5">
      <c r="A2634" s="16" t="s">
        <v>27425</v>
      </c>
      <c r="B2634" s="59" t="str">
        <f t="shared" si="41"/>
        <v>DRAGAGEM DE SILTE COM DRAGA HOPPER - CAPACIDADE DA CISTERNA DE 15.000 M³ - DMT DE 1.800 A 2.100 M</v>
      </c>
      <c r="C2634" s="16" t="s">
        <v>140</v>
      </c>
      <c r="D2634" s="105">
        <v>13.88</v>
      </c>
      <c r="J2634" s="59" t="s">
        <v>27426</v>
      </c>
    </row>
    <row r="2635" spans="1:10" ht="40.5">
      <c r="A2635" s="16" t="s">
        <v>27427</v>
      </c>
      <c r="B2635" s="59" t="str">
        <f t="shared" si="41"/>
        <v>DRAGAGEM DE SILTE COM DRAGA HOPPER - CAPACIDADE DA CISTERNA DE 15.000 M³ - DMT DE 2.100 A 2.400 M</v>
      </c>
      <c r="C2635" s="16" t="s">
        <v>140</v>
      </c>
      <c r="D2635" s="105">
        <v>14.08</v>
      </c>
      <c r="J2635" s="59" t="s">
        <v>27428</v>
      </c>
    </row>
    <row r="2636" spans="1:10" ht="40.5">
      <c r="A2636" s="16" t="s">
        <v>27429</v>
      </c>
      <c r="B2636" s="59" t="str">
        <f t="shared" si="41"/>
        <v>DRAGAGEM DE SILTE COM DRAGA HOPPER - CAPACIDADE DA CISTERNA DE 15.000 M³ - DMT DE 2.400 A 2.700 M</v>
      </c>
      <c r="C2636" s="16" t="s">
        <v>140</v>
      </c>
      <c r="D2636" s="105">
        <v>14.29</v>
      </c>
      <c r="J2636" s="59" t="s">
        <v>27430</v>
      </c>
    </row>
    <row r="2637" spans="1:10" ht="40.5">
      <c r="A2637" s="16" t="s">
        <v>27431</v>
      </c>
      <c r="B2637" s="59" t="str">
        <f t="shared" si="41"/>
        <v>DRAGAGEM DE SILTE COM DRAGA HOPPER - CAPACIDADE DA CISTERNA DE 15.000 M³ - DMT DE 2.700 A 3.000 M</v>
      </c>
      <c r="C2637" s="16" t="s">
        <v>140</v>
      </c>
      <c r="D2637" s="105">
        <v>14.51</v>
      </c>
      <c r="J2637" s="59" t="s">
        <v>27432</v>
      </c>
    </row>
    <row r="2638" spans="1:10" ht="40.5">
      <c r="A2638" s="16" t="s">
        <v>27433</v>
      </c>
      <c r="B2638" s="59" t="str">
        <f t="shared" si="41"/>
        <v>DRAGAGEM DE SILTE COM DRAGA HOPPER - CAPACIDADE DA CISTERNA DE 15.000 M³ - DMT DE 3.000 M</v>
      </c>
      <c r="C2638" s="16" t="s">
        <v>140</v>
      </c>
      <c r="D2638" s="105">
        <v>14.63</v>
      </c>
      <c r="J2638" s="59" t="s">
        <v>27434</v>
      </c>
    </row>
    <row r="2639" spans="1:10" ht="40.5">
      <c r="A2639" s="16" t="s">
        <v>27435</v>
      </c>
      <c r="B2639" s="59" t="str">
        <f t="shared" si="41"/>
        <v>DRAGAGEM DE SILTE COM DRAGA HOPPER - CAPACIDADE DA CISTERNA DE 2.000 M³ - DMT DE 1.500 A 1.800 M</v>
      </c>
      <c r="C2639" s="16" t="s">
        <v>140</v>
      </c>
      <c r="D2639" s="105">
        <v>18.53</v>
      </c>
      <c r="J2639" s="59" t="s">
        <v>27436</v>
      </c>
    </row>
    <row r="2640" spans="1:10" ht="40.5">
      <c r="A2640" s="16" t="s">
        <v>27437</v>
      </c>
      <c r="B2640" s="59" t="str">
        <f t="shared" si="41"/>
        <v>DRAGAGEM DE SILTE COM DRAGA HOPPER - CAPACIDADE DA CISTERNA DE 2.000 M³ - DMT DE 1.800 A 2.100 M</v>
      </c>
      <c r="C2640" s="16" t="s">
        <v>140</v>
      </c>
      <c r="D2640" s="105">
        <v>19.02</v>
      </c>
      <c r="J2640" s="59" t="s">
        <v>27438</v>
      </c>
    </row>
    <row r="2641" spans="1:10" ht="40.5">
      <c r="A2641" s="16" t="s">
        <v>27439</v>
      </c>
      <c r="B2641" s="59" t="str">
        <f t="shared" si="41"/>
        <v>DRAGAGEM DE SILTE COM DRAGA HOPPER - CAPACIDADE DA CISTERNA DE 2.000 M³ - DMT DE 2.100 A 2.400 M</v>
      </c>
      <c r="C2641" s="16" t="s">
        <v>140</v>
      </c>
      <c r="D2641" s="105">
        <v>19.53</v>
      </c>
      <c r="J2641" s="59" t="s">
        <v>27440</v>
      </c>
    </row>
    <row r="2642" spans="1:10" ht="40.5">
      <c r="A2642" s="16" t="s">
        <v>27441</v>
      </c>
      <c r="B2642" s="59" t="str">
        <f t="shared" si="41"/>
        <v>DRAGAGEM DE SILTE COM DRAGA HOPPER - CAPACIDADE DA CISTERNA DE 2.000 M³ - DMT DE 2.400 A 2.700 M</v>
      </c>
      <c r="C2642" s="16" t="s">
        <v>140</v>
      </c>
      <c r="D2642" s="105">
        <v>20.059999999999999</v>
      </c>
      <c r="J2642" s="59" t="s">
        <v>27442</v>
      </c>
    </row>
    <row r="2643" spans="1:10" ht="40.5">
      <c r="A2643" s="16" t="s">
        <v>27443</v>
      </c>
      <c r="B2643" s="59" t="str">
        <f t="shared" si="41"/>
        <v>DRAGAGEM DE SILTE COM DRAGA HOPPER - CAPACIDADE DA CISTERNA DE 2.000 M³ - DMT DE 2.700 A 3.000 M</v>
      </c>
      <c r="C2643" s="16" t="s">
        <v>140</v>
      </c>
      <c r="D2643" s="105">
        <v>20.63</v>
      </c>
      <c r="J2643" s="59" t="s">
        <v>27444</v>
      </c>
    </row>
    <row r="2644" spans="1:10" ht="40.5">
      <c r="A2644" s="16" t="s">
        <v>27445</v>
      </c>
      <c r="B2644" s="59" t="str">
        <f t="shared" si="41"/>
        <v>DRAGAGEM DE SILTE COM DRAGA HOPPER - CAPACIDADE DA CISTERNA DE 2.000 M³ - DMT DE 3.000 M</v>
      </c>
      <c r="C2644" s="16" t="s">
        <v>140</v>
      </c>
      <c r="D2644" s="105">
        <v>20.93</v>
      </c>
      <c r="J2644" s="59" t="s">
        <v>27446</v>
      </c>
    </row>
    <row r="2645" spans="1:10" ht="40.5">
      <c r="A2645" s="16" t="s">
        <v>27447</v>
      </c>
      <c r="B2645" s="59" t="str">
        <f t="shared" si="41"/>
        <v>DRAGAGEM DE SILTE COM DRAGA HOPPER - CAPACIDADE DA CISTERNA DE 20.000 M³ - DMT DE 1.500 A 1.800 M</v>
      </c>
      <c r="C2645" s="16" t="s">
        <v>140</v>
      </c>
      <c r="D2645" s="105">
        <v>16.25</v>
      </c>
      <c r="J2645" s="59" t="s">
        <v>27448</v>
      </c>
    </row>
    <row r="2646" spans="1:10" ht="40.5">
      <c r="A2646" s="16" t="s">
        <v>27449</v>
      </c>
      <c r="B2646" s="59" t="str">
        <f t="shared" si="41"/>
        <v>DRAGAGEM DE SILTE COM DRAGA HOPPER - CAPACIDADE DA CISTERNA DE 20.000 M³ - DMT DE 1.800 A 2.100 M</v>
      </c>
      <c r="C2646" s="16" t="s">
        <v>140</v>
      </c>
      <c r="D2646" s="105">
        <v>16.440000000000001</v>
      </c>
      <c r="J2646" s="59" t="s">
        <v>27450</v>
      </c>
    </row>
    <row r="2647" spans="1:10" ht="40.5">
      <c r="A2647" s="16" t="s">
        <v>27451</v>
      </c>
      <c r="B2647" s="59" t="str">
        <f t="shared" si="41"/>
        <v>DRAGAGEM DE SILTE COM DRAGA HOPPER - CAPACIDADE DA CISTERNA DE 20.000 M³ - DMT DE 2.100 A 2.400 M</v>
      </c>
      <c r="C2647" s="16" t="s">
        <v>140</v>
      </c>
      <c r="D2647" s="105">
        <v>16.64</v>
      </c>
      <c r="J2647" s="59" t="s">
        <v>27452</v>
      </c>
    </row>
    <row r="2648" spans="1:10" ht="40.5">
      <c r="A2648" s="16" t="s">
        <v>27453</v>
      </c>
      <c r="B2648" s="59" t="str">
        <f t="shared" si="41"/>
        <v>DRAGAGEM DE SILTE COM DRAGA HOPPER - CAPACIDADE DA CISTERNA DE 20.000 M³ - DMT DE 2.400 A 2.700 M</v>
      </c>
      <c r="C2648" s="16" t="s">
        <v>140</v>
      </c>
      <c r="D2648" s="105">
        <v>16.84</v>
      </c>
      <c r="J2648" s="59" t="s">
        <v>27454</v>
      </c>
    </row>
    <row r="2649" spans="1:10" ht="40.5">
      <c r="A2649" s="16" t="s">
        <v>27455</v>
      </c>
      <c r="B2649" s="59" t="str">
        <f t="shared" si="41"/>
        <v>DRAGAGEM DE SILTE COM DRAGA HOPPER - CAPACIDADE DA CISTERNA DE 20.000 M³ - DMT DE 2.700 A 3.000 M</v>
      </c>
      <c r="C2649" s="16" t="s">
        <v>140</v>
      </c>
      <c r="D2649" s="105">
        <v>17.059999999999999</v>
      </c>
      <c r="J2649" s="59" t="s">
        <v>27456</v>
      </c>
    </row>
    <row r="2650" spans="1:10" ht="40.5">
      <c r="A2650" s="16" t="s">
        <v>27457</v>
      </c>
      <c r="B2650" s="59" t="str">
        <f t="shared" si="41"/>
        <v>DRAGAGEM DE SILTE COM DRAGA HOPPER - CAPACIDADE DA CISTERNA DE 20.000 M³ - DMT DE 3.000 M</v>
      </c>
      <c r="C2650" s="16" t="s">
        <v>140</v>
      </c>
      <c r="D2650" s="105">
        <v>17.18</v>
      </c>
      <c r="J2650" s="59" t="s">
        <v>27458</v>
      </c>
    </row>
    <row r="2651" spans="1:10" ht="40.5">
      <c r="A2651" s="16" t="s">
        <v>27459</v>
      </c>
      <c r="B2651" s="59" t="str">
        <f t="shared" si="41"/>
        <v>DRAGAGEM DE SILTE COM DRAGA HOPPER - CAPACIDADE DA CISTERNA DE 3.000 M³ - DMT DE 1.500 A 1.800 M</v>
      </c>
      <c r="C2651" s="16" t="s">
        <v>140</v>
      </c>
      <c r="D2651" s="105">
        <v>16.78</v>
      </c>
      <c r="J2651" s="59" t="s">
        <v>27460</v>
      </c>
    </row>
    <row r="2652" spans="1:10" ht="40.5">
      <c r="A2652" s="16" t="s">
        <v>27461</v>
      </c>
      <c r="B2652" s="59" t="str">
        <f t="shared" si="41"/>
        <v>DRAGAGEM DE SILTE COM DRAGA HOPPER - CAPACIDADE DA CISTERNA DE 3.000 M³ - DMT DE 1.800 A 2.100 M</v>
      </c>
      <c r="C2652" s="16" t="s">
        <v>140</v>
      </c>
      <c r="D2652" s="105">
        <v>17.18</v>
      </c>
      <c r="J2652" s="59" t="s">
        <v>27462</v>
      </c>
    </row>
    <row r="2653" spans="1:10" ht="40.5">
      <c r="A2653" s="16" t="s">
        <v>27463</v>
      </c>
      <c r="B2653" s="59" t="str">
        <f t="shared" si="41"/>
        <v>DRAGAGEM DE SILTE COM DRAGA HOPPER - CAPACIDADE DA CISTERNA DE 3.000 M³ - DMT DE 2.100 A 2.400 M</v>
      </c>
      <c r="C2653" s="16" t="s">
        <v>140</v>
      </c>
      <c r="D2653" s="105">
        <v>17.600000000000001</v>
      </c>
      <c r="J2653" s="59" t="s">
        <v>27464</v>
      </c>
    </row>
    <row r="2654" spans="1:10" ht="40.5">
      <c r="A2654" s="16" t="s">
        <v>27465</v>
      </c>
      <c r="B2654" s="59" t="str">
        <f t="shared" si="41"/>
        <v>DRAGAGEM DE SILTE COM DRAGA HOPPER - CAPACIDADE DA CISTERNA DE 3.000 M³ - DMT DE 2.400 A 2.700 M</v>
      </c>
      <c r="C2654" s="16" t="s">
        <v>140</v>
      </c>
      <c r="D2654" s="105">
        <v>18.03</v>
      </c>
      <c r="J2654" s="59" t="s">
        <v>27466</v>
      </c>
    </row>
    <row r="2655" spans="1:10" ht="40.5">
      <c r="A2655" s="16" t="s">
        <v>27467</v>
      </c>
      <c r="B2655" s="59" t="str">
        <f t="shared" si="41"/>
        <v>DRAGAGEM DE SILTE COM DRAGA HOPPER - CAPACIDADE DA CISTERNA DE 3.000 M³ - DMT DE 2.700 A 3.000 M</v>
      </c>
      <c r="C2655" s="16" t="s">
        <v>140</v>
      </c>
      <c r="D2655" s="105">
        <v>18.489999999999998</v>
      </c>
      <c r="J2655" s="59" t="s">
        <v>27468</v>
      </c>
    </row>
    <row r="2656" spans="1:10" ht="40.5">
      <c r="A2656" s="16" t="s">
        <v>27469</v>
      </c>
      <c r="B2656" s="59" t="str">
        <f t="shared" si="41"/>
        <v>DRAGAGEM DE SILTE COM DRAGA HOPPER - CAPACIDADE DA CISTERNA DE 3.000 M³ - DMT DE 3.000 M</v>
      </c>
      <c r="C2656" s="16" t="s">
        <v>140</v>
      </c>
      <c r="D2656" s="105">
        <v>18.739999999999998</v>
      </c>
      <c r="J2656" s="59" t="s">
        <v>27470</v>
      </c>
    </row>
    <row r="2657" spans="1:10" ht="40.5">
      <c r="A2657" s="16" t="s">
        <v>27471</v>
      </c>
      <c r="B2657" s="59" t="str">
        <f t="shared" si="41"/>
        <v>DRAGAGEM DE SILTE COM DRAGA HOPPER - CAPACIDADE DA CISTERNA DE 4.000 M³ - DMT DE 1.500 A 1.800 M</v>
      </c>
      <c r="C2657" s="16" t="s">
        <v>140</v>
      </c>
      <c r="D2657" s="105">
        <v>14.5</v>
      </c>
      <c r="J2657" s="59" t="s">
        <v>27472</v>
      </c>
    </row>
    <row r="2658" spans="1:10" ht="40.5">
      <c r="A2658" s="16" t="s">
        <v>27473</v>
      </c>
      <c r="B2658" s="59" t="str">
        <f t="shared" si="41"/>
        <v>DRAGAGEM DE SILTE COM DRAGA HOPPER - CAPACIDADE DA CISTERNA DE 4.000 M³ - DMT DE 1.800 A 2.100 M</v>
      </c>
      <c r="C2658" s="16" t="s">
        <v>140</v>
      </c>
      <c r="D2658" s="105">
        <v>14.83</v>
      </c>
      <c r="J2658" s="59" t="s">
        <v>27474</v>
      </c>
    </row>
    <row r="2659" spans="1:10" ht="40.5">
      <c r="A2659" s="16" t="s">
        <v>27475</v>
      </c>
      <c r="B2659" s="59" t="str">
        <f t="shared" si="41"/>
        <v>DRAGAGEM DE SILTE COM DRAGA HOPPER - CAPACIDADE DA CISTERNA DE 4.000 M³ - DMT DE 2.100 A 2.400 M</v>
      </c>
      <c r="C2659" s="16" t="s">
        <v>140</v>
      </c>
      <c r="D2659" s="105">
        <v>15.17</v>
      </c>
      <c r="J2659" s="59" t="s">
        <v>27476</v>
      </c>
    </row>
    <row r="2660" spans="1:10" ht="40.5">
      <c r="A2660" s="16" t="s">
        <v>27477</v>
      </c>
      <c r="B2660" s="59" t="str">
        <f t="shared" si="41"/>
        <v>DRAGAGEM DE SILTE COM DRAGA HOPPER - CAPACIDADE DA CISTERNA DE 4.000 M³ - DMT DE 2.400 A 2.700 M</v>
      </c>
      <c r="C2660" s="16" t="s">
        <v>140</v>
      </c>
      <c r="D2660" s="105">
        <v>15.53</v>
      </c>
      <c r="J2660" s="59" t="s">
        <v>27478</v>
      </c>
    </row>
    <row r="2661" spans="1:10" ht="40.5">
      <c r="A2661" s="16" t="s">
        <v>27479</v>
      </c>
      <c r="B2661" s="59" t="str">
        <f t="shared" si="41"/>
        <v>DRAGAGEM DE SILTE COM DRAGA HOPPER - CAPACIDADE DA CISTERNA DE 4.000 M³ - DMT DE 2.700 A 3.000 M</v>
      </c>
      <c r="C2661" s="16" t="s">
        <v>140</v>
      </c>
      <c r="D2661" s="105">
        <v>15.91</v>
      </c>
      <c r="J2661" s="59" t="s">
        <v>27480</v>
      </c>
    </row>
    <row r="2662" spans="1:10" ht="40.5">
      <c r="A2662" s="16" t="s">
        <v>27481</v>
      </c>
      <c r="B2662" s="59" t="str">
        <f t="shared" si="41"/>
        <v>DRAGAGEM DE SILTE COM DRAGA HOPPER - CAPACIDADE DA CISTERNA DE 4.000 M³ - DMT DE 3.000 M</v>
      </c>
      <c r="C2662" s="16" t="s">
        <v>140</v>
      </c>
      <c r="D2662" s="105">
        <v>16.11</v>
      </c>
      <c r="J2662" s="59" t="s">
        <v>27482</v>
      </c>
    </row>
    <row r="2663" spans="1:10" ht="40.5">
      <c r="A2663" s="16" t="s">
        <v>27483</v>
      </c>
      <c r="B2663" s="59" t="str">
        <f t="shared" si="41"/>
        <v>DRAGAGEM DE SILTE COM DRAGA HOPPER - CAPACIDADE DA CISTERNA DE 5.000 M³ - DMT DE 1.500 A 1.800 M</v>
      </c>
      <c r="C2663" s="16" t="s">
        <v>140</v>
      </c>
      <c r="D2663" s="105">
        <v>13.62</v>
      </c>
      <c r="J2663" s="59" t="s">
        <v>27484</v>
      </c>
    </row>
    <row r="2664" spans="1:10" ht="40.5">
      <c r="A2664" s="16" t="s">
        <v>27485</v>
      </c>
      <c r="B2664" s="59" t="str">
        <f t="shared" si="41"/>
        <v>DRAGAGEM DE SILTE COM DRAGA HOPPER - CAPACIDADE DA CISTERNA DE 5.000 M³ - DMT DE 1.800 A 2.100 M</v>
      </c>
      <c r="C2664" s="16" t="s">
        <v>140</v>
      </c>
      <c r="D2664" s="105">
        <v>13.92</v>
      </c>
      <c r="J2664" s="59" t="s">
        <v>27486</v>
      </c>
    </row>
    <row r="2665" spans="1:10" ht="40.5">
      <c r="A2665" s="16" t="s">
        <v>27487</v>
      </c>
      <c r="B2665" s="59" t="str">
        <f t="shared" si="41"/>
        <v>DRAGAGEM DE SILTE COM DRAGA HOPPER - CAPACIDADE DA CISTERNA DE 5.000 M³ - DMT DE 2.100 A 2.400 M</v>
      </c>
      <c r="C2665" s="16" t="s">
        <v>140</v>
      </c>
      <c r="D2665" s="105">
        <v>14.22</v>
      </c>
      <c r="J2665" s="59" t="s">
        <v>27488</v>
      </c>
    </row>
    <row r="2666" spans="1:10" ht="40.5">
      <c r="A2666" s="16" t="s">
        <v>27489</v>
      </c>
      <c r="B2666" s="59" t="str">
        <f t="shared" si="41"/>
        <v>DRAGAGEM DE SILTE COM DRAGA HOPPER - CAPACIDADE DA CISTERNA DE 5.000 M³ - DMT DE 2.400 A 2.700 M</v>
      </c>
      <c r="C2666" s="16" t="s">
        <v>140</v>
      </c>
      <c r="D2666" s="105">
        <v>14.54</v>
      </c>
      <c r="J2666" s="59" t="s">
        <v>27490</v>
      </c>
    </row>
    <row r="2667" spans="1:10" ht="40.5">
      <c r="A2667" s="16" t="s">
        <v>27491</v>
      </c>
      <c r="B2667" s="59" t="str">
        <f t="shared" si="41"/>
        <v>DRAGAGEM DE SILTE COM DRAGA HOPPER - CAPACIDADE DA CISTERNA DE 5.000 M³ - DMT DE 2.700 A 3.000 M</v>
      </c>
      <c r="C2667" s="16" t="s">
        <v>140</v>
      </c>
      <c r="D2667" s="105">
        <v>14.89</v>
      </c>
      <c r="J2667" s="59" t="s">
        <v>27492</v>
      </c>
    </row>
    <row r="2668" spans="1:10" ht="40.5">
      <c r="A2668" s="16" t="s">
        <v>27493</v>
      </c>
      <c r="B2668" s="59" t="str">
        <f t="shared" si="41"/>
        <v>DRAGAGEM DE SILTE COM DRAGA HOPPER - CAPACIDADE DA CISTERNA DE 5.000 M³ - DMT DE 3.000 M</v>
      </c>
      <c r="C2668" s="16" t="s">
        <v>140</v>
      </c>
      <c r="D2668" s="105">
        <v>15.07</v>
      </c>
      <c r="J2668" s="59" t="s">
        <v>27494</v>
      </c>
    </row>
    <row r="2669" spans="1:10" ht="40.5">
      <c r="A2669" s="16" t="s">
        <v>27495</v>
      </c>
      <c r="B2669" s="59" t="str">
        <f t="shared" si="41"/>
        <v>DRAGAGEM DE SILTE COM DRAGA HOPPER - CAPACIDADE DA CISTERNA DE 750 M³ - DMT DE 1.500 A 1.800 M</v>
      </c>
      <c r="C2669" s="16" t="s">
        <v>140</v>
      </c>
      <c r="D2669" s="105">
        <v>21.15</v>
      </c>
      <c r="J2669" s="59" t="s">
        <v>27496</v>
      </c>
    </row>
    <row r="2670" spans="1:10" ht="40.5">
      <c r="A2670" s="16" t="s">
        <v>27497</v>
      </c>
      <c r="B2670" s="59" t="str">
        <f t="shared" si="41"/>
        <v>DRAGAGEM DE SILTE COM DRAGA HOPPER - CAPACIDADE DA CISTERNA DE 750 M³ - DMT DE 1.800 A 2.100 M</v>
      </c>
      <c r="C2670" s="16" t="s">
        <v>140</v>
      </c>
      <c r="D2670" s="105">
        <v>21.92</v>
      </c>
      <c r="J2670" s="59" t="s">
        <v>27498</v>
      </c>
    </row>
    <row r="2671" spans="1:10" ht="40.5">
      <c r="A2671" s="16" t="s">
        <v>27499</v>
      </c>
      <c r="B2671" s="59" t="str">
        <f t="shared" si="41"/>
        <v>DRAGAGEM DE SILTE COM DRAGA HOPPER - CAPACIDADE DA CISTERNA DE 750 M³ - DMT DE 2.100 A 2.400 M</v>
      </c>
      <c r="C2671" s="16" t="s">
        <v>140</v>
      </c>
      <c r="D2671" s="105">
        <v>22.7</v>
      </c>
      <c r="J2671" s="59" t="s">
        <v>27500</v>
      </c>
    </row>
    <row r="2672" spans="1:10" ht="40.5">
      <c r="A2672" s="16" t="s">
        <v>27501</v>
      </c>
      <c r="B2672" s="59" t="str">
        <f t="shared" si="41"/>
        <v>DRAGAGEM DE SILTE COM DRAGA HOPPER - CAPACIDADE DA CISTERNA DE 750 M³ - DMT DE 2.400 A 2.700 M</v>
      </c>
      <c r="C2672" s="16" t="s">
        <v>140</v>
      </c>
      <c r="D2672" s="105">
        <v>23.53</v>
      </c>
      <c r="J2672" s="59" t="s">
        <v>27502</v>
      </c>
    </row>
    <row r="2673" spans="1:10" ht="40.5">
      <c r="A2673" s="16" t="s">
        <v>27503</v>
      </c>
      <c r="B2673" s="59" t="str">
        <f t="shared" si="41"/>
        <v>DRAGAGEM DE SILTE COM DRAGA HOPPER - CAPACIDADE DA CISTERNA DE 750 M³ - DMT DE 2.700 A 3.000 M</v>
      </c>
      <c r="C2673" s="16" t="s">
        <v>140</v>
      </c>
      <c r="D2673" s="105">
        <v>24.41</v>
      </c>
      <c r="J2673" s="59" t="s">
        <v>27504</v>
      </c>
    </row>
    <row r="2674" spans="1:10" ht="40.5">
      <c r="A2674" s="16" t="s">
        <v>27505</v>
      </c>
      <c r="B2674" s="59" t="str">
        <f t="shared" si="41"/>
        <v>DRAGAGEM DE SILTE COM DRAGA HOPPER - CAPACIDADE DA CISTERNA DE 750 M³ - DMT DE 3.000 M</v>
      </c>
      <c r="C2674" s="16" t="s">
        <v>140</v>
      </c>
      <c r="D2674" s="105">
        <v>24.87</v>
      </c>
      <c r="J2674" s="59" t="s">
        <v>27506</v>
      </c>
    </row>
    <row r="2675" spans="1:10" ht="40.5">
      <c r="A2675" s="16" t="s">
        <v>27507</v>
      </c>
      <c r="B2675" s="59" t="str">
        <f t="shared" si="41"/>
        <v>ALVENARIA DE BLOCOS DE CONCRETO 19 X 19 X 39 CM COM ESPESSURA DE 20 CM - AREIA COMERCIAL</v>
      </c>
      <c r="C2675" s="16" t="s">
        <v>141</v>
      </c>
      <c r="D2675" s="105">
        <v>93.89</v>
      </c>
      <c r="J2675" s="59" t="s">
        <v>27508</v>
      </c>
    </row>
    <row r="2676" spans="1:10" ht="40.5">
      <c r="A2676" s="16" t="s">
        <v>27509</v>
      </c>
      <c r="B2676" s="59" t="str">
        <f t="shared" si="41"/>
        <v>ALVENARIA DE BLOCOS DE CONCRETO 19 X 19 X 39 CM COM ESPESSURA DE 20 CM - AREIA EXTRAÍDA</v>
      </c>
      <c r="C2676" s="16" t="s">
        <v>141</v>
      </c>
      <c r="D2676" s="105">
        <v>92.36</v>
      </c>
      <c r="J2676" s="59" t="s">
        <v>27510</v>
      </c>
    </row>
    <row r="2677" spans="1:10" ht="40.5">
      <c r="A2677" s="16" t="s">
        <v>27511</v>
      </c>
      <c r="B2677" s="59" t="str">
        <f t="shared" si="41"/>
        <v>APLICAÇÃO DE GEOTÊXTIL NÃO-TECIDO AGULHADO COM RESISTÊNCIA À TRAÇÃO LONGITUDINAL DE 14 KN/M</v>
      </c>
      <c r="C2677" s="16" t="s">
        <v>141</v>
      </c>
      <c r="D2677" s="105">
        <v>7.39</v>
      </c>
      <c r="J2677" s="59" t="s">
        <v>27512</v>
      </c>
    </row>
    <row r="2678" spans="1:10" ht="40.5">
      <c r="A2678" s="16" t="s">
        <v>27513</v>
      </c>
      <c r="B2678" s="59" t="str">
        <f t="shared" si="41"/>
        <v>APLICAÇÃO DE GEOTÊXTIL NÃO-TECIDO AGULHADO COM RESISTÊNCIA À TRAÇÃO LONGITUDINAL DE 31 KN/M</v>
      </c>
      <c r="C2678" s="16" t="s">
        <v>141</v>
      </c>
      <c r="D2678" s="105">
        <v>17.7</v>
      </c>
      <c r="J2678" s="59" t="s">
        <v>27514</v>
      </c>
    </row>
    <row r="2679" spans="1:10" ht="40.5">
      <c r="A2679" s="16" t="s">
        <v>27515</v>
      </c>
      <c r="B2679" s="59" t="str">
        <f t="shared" si="41"/>
        <v>BOCA DE LOBO COMBINADA - CHAPÉU E GRELHA SIMPLES - BLC 01 - AREIA E BRITA COMERCIAIS</v>
      </c>
      <c r="C2679" s="16" t="s">
        <v>20028</v>
      </c>
      <c r="D2679" s="105">
        <v>1926</v>
      </c>
      <c r="J2679" s="59" t="s">
        <v>27516</v>
      </c>
    </row>
    <row r="2680" spans="1:10" ht="40.5">
      <c r="A2680" s="16" t="s">
        <v>27517</v>
      </c>
      <c r="B2680" s="59" t="str">
        <f t="shared" si="41"/>
        <v>BOCA DE LOBO COMBINADA - CHAPÉU E GRELHA SIMPLES - BLC 01 - AREIA EXTRAÍDA E BRITA PRODUZIDA</v>
      </c>
      <c r="C2680" s="16" t="s">
        <v>20028</v>
      </c>
      <c r="D2680" s="105">
        <v>1851.2</v>
      </c>
      <c r="J2680" s="59" t="s">
        <v>27518</v>
      </c>
    </row>
    <row r="2681" spans="1:10" ht="40.5">
      <c r="A2681" s="16" t="s">
        <v>27519</v>
      </c>
      <c r="B2681" s="59" t="str">
        <f t="shared" si="41"/>
        <v>BOCA DE LOBO COMBINADA - CHAPÉU E GRELHA SIMPLES - BLC 02 - AREIA E BRITA COMERCIAIS</v>
      </c>
      <c r="C2681" s="16" t="s">
        <v>20028</v>
      </c>
      <c r="D2681" s="105">
        <v>2232.67</v>
      </c>
      <c r="J2681" s="59" t="s">
        <v>27520</v>
      </c>
    </row>
    <row r="2682" spans="1:10" ht="40.5">
      <c r="A2682" s="16" t="s">
        <v>27521</v>
      </c>
      <c r="B2682" s="59" t="str">
        <f t="shared" si="41"/>
        <v>BOCA DE LOBO COMBINADA - CHAPÉU E GRELHA SIMPLES - BLC 02 - AREIA EXTRAÍDA E BRITA PRODUZIDA</v>
      </c>
      <c r="C2682" s="16" t="s">
        <v>20028</v>
      </c>
      <c r="D2682" s="105">
        <v>2148.2600000000002</v>
      </c>
      <c r="J2682" s="59" t="s">
        <v>27522</v>
      </c>
    </row>
    <row r="2683" spans="1:10" ht="40.5">
      <c r="A2683" s="16" t="s">
        <v>27523</v>
      </c>
      <c r="B2683" s="59" t="str">
        <f t="shared" si="41"/>
        <v>BOCA DE LOBO DUPLA - GRELHA DE CONCRETO - BLDG 01 - AREIA E BRITA COMERCIAIS</v>
      </c>
      <c r="C2683" s="16" t="s">
        <v>20028</v>
      </c>
      <c r="D2683" s="105">
        <v>1374.19</v>
      </c>
      <c r="J2683" s="59" t="s">
        <v>27524</v>
      </c>
    </row>
    <row r="2684" spans="1:10" ht="40.5">
      <c r="A2684" s="16" t="s">
        <v>27525</v>
      </c>
      <c r="B2684" s="59" t="str">
        <f t="shared" si="41"/>
        <v>BOCA DE LOBO DUPLA - GRELHA DE CONCRETO - BLDG 01 - AREIA EXTRAÍDA E BRITA PRODUZIDA</v>
      </c>
      <c r="C2684" s="16" t="s">
        <v>20028</v>
      </c>
      <c r="D2684" s="105">
        <v>1299.3800000000001</v>
      </c>
      <c r="J2684" s="59" t="s">
        <v>27526</v>
      </c>
    </row>
    <row r="2685" spans="1:10" ht="40.5">
      <c r="A2685" s="16" t="s">
        <v>27527</v>
      </c>
      <c r="B2685" s="59" t="str">
        <f t="shared" si="41"/>
        <v>BOCA DE LOBO DUPLA - GRELHA DE CONCRETO - BLDG 02 - AREIA E BRITA COMERCIAIS</v>
      </c>
      <c r="C2685" s="16" t="s">
        <v>20028</v>
      </c>
      <c r="D2685" s="105">
        <v>1680.85</v>
      </c>
      <c r="J2685" s="59" t="s">
        <v>27528</v>
      </c>
    </row>
    <row r="2686" spans="1:10" ht="40.5">
      <c r="A2686" s="16" t="s">
        <v>27529</v>
      </c>
      <c r="B2686" s="59" t="str">
        <f t="shared" si="41"/>
        <v>BOCA DE LOBO DUPLA - GRELHA DE CONCRETO - BLDG 02 - AREIA EXTRAÍDA E BRITA PRODUZIDA</v>
      </c>
      <c r="C2686" s="16" t="s">
        <v>20028</v>
      </c>
      <c r="D2686" s="105">
        <v>1596.45</v>
      </c>
      <c r="J2686" s="59" t="s">
        <v>27530</v>
      </c>
    </row>
    <row r="2687" spans="1:10" ht="40.5">
      <c r="A2687" s="16" t="s">
        <v>27531</v>
      </c>
      <c r="B2687" s="59" t="str">
        <f t="shared" si="41"/>
        <v>BOCA DE LOBO DUPLA - GRELHA DE CONCRETO - BLDG 03 - AREIA E BRITA COMERCIAIS</v>
      </c>
      <c r="C2687" s="16" t="s">
        <v>20028</v>
      </c>
      <c r="D2687" s="105">
        <v>1991.39</v>
      </c>
      <c r="J2687" s="59" t="s">
        <v>27532</v>
      </c>
    </row>
    <row r="2688" spans="1:10" ht="40.5">
      <c r="A2688" s="16" t="s">
        <v>27533</v>
      </c>
      <c r="B2688" s="59" t="str">
        <f t="shared" si="41"/>
        <v>BOCA DE LOBO DUPLA - GRELHA DE CONCRETO - BLDG 03 - AREIA EXTRAÍDA E BRITA PRODUZIDA</v>
      </c>
      <c r="C2688" s="16" t="s">
        <v>20028</v>
      </c>
      <c r="D2688" s="105">
        <v>1896.4</v>
      </c>
      <c r="J2688" s="59" t="s">
        <v>27534</v>
      </c>
    </row>
    <row r="2689" spans="1:10" ht="40.5">
      <c r="A2689" s="16" t="s">
        <v>27535</v>
      </c>
      <c r="B2689" s="59" t="str">
        <f t="shared" si="41"/>
        <v>BOCA DE LOBO DUPLA - GRELHA DE CONCRETO - BLDG 04 - AREIA E BRITA COMERCIAIS</v>
      </c>
      <c r="C2689" s="16" t="s">
        <v>20028</v>
      </c>
      <c r="D2689" s="105">
        <v>2298.0500000000002</v>
      </c>
      <c r="J2689" s="59" t="s">
        <v>27536</v>
      </c>
    </row>
    <row r="2690" spans="1:10" ht="40.5">
      <c r="A2690" s="16" t="s">
        <v>27537</v>
      </c>
      <c r="B2690" s="59" t="str">
        <f t="shared" si="41"/>
        <v>BOCA DE LOBO DUPLA - GRELHA DE CONCRETO - BLDG 04 - AREIA EXTRAÍDA E BRITA PRODUZIDA</v>
      </c>
      <c r="C2690" s="16" t="s">
        <v>20028</v>
      </c>
      <c r="D2690" s="105">
        <v>2193.46</v>
      </c>
      <c r="J2690" s="59" t="s">
        <v>27538</v>
      </c>
    </row>
    <row r="2691" spans="1:10" ht="27">
      <c r="A2691" s="16" t="s">
        <v>27539</v>
      </c>
      <c r="B2691" s="59" t="str">
        <f t="shared" ref="B2691:B2754" si="42">UPPER(J2691)</f>
        <v>BOCA DE LOBO SIMPLES - BLS 01 - AREIA E BRITA COMERCIAIS</v>
      </c>
      <c r="C2691" s="16" t="s">
        <v>20028</v>
      </c>
      <c r="D2691" s="105">
        <v>759</v>
      </c>
      <c r="J2691" s="59" t="s">
        <v>27540</v>
      </c>
    </row>
    <row r="2692" spans="1:10" ht="27">
      <c r="A2692" s="16" t="s">
        <v>27541</v>
      </c>
      <c r="B2692" s="59" t="str">
        <f t="shared" si="42"/>
        <v>BOCA DE LOBO SIMPLES - BLS 01 - AREIA EXTRAÍDA E BRITA PRODUZIDA</v>
      </c>
      <c r="C2692" s="16" t="s">
        <v>20028</v>
      </c>
      <c r="D2692" s="105">
        <v>717.77</v>
      </c>
      <c r="J2692" s="59" t="s">
        <v>27542</v>
      </c>
    </row>
    <row r="2693" spans="1:10" ht="27">
      <c r="A2693" s="16" t="s">
        <v>27543</v>
      </c>
      <c r="B2693" s="59" t="str">
        <f t="shared" si="42"/>
        <v>BOCA DE LOBO SIMPLES - BLS 02 - AREIA E BRITA COMERCIAIS</v>
      </c>
      <c r="C2693" s="16" t="s">
        <v>20028</v>
      </c>
      <c r="D2693" s="105">
        <v>946.19</v>
      </c>
      <c r="J2693" s="59" t="s">
        <v>27544</v>
      </c>
    </row>
    <row r="2694" spans="1:10" ht="27">
      <c r="A2694" s="16" t="s">
        <v>27545</v>
      </c>
      <c r="B2694" s="59" t="str">
        <f t="shared" si="42"/>
        <v>BOCA DE LOBO SIMPLES - BLS 02 - AREIA EXTRAÍDA E BRITA PRODUZIDA</v>
      </c>
      <c r="C2694" s="16" t="s">
        <v>20028</v>
      </c>
      <c r="D2694" s="105">
        <v>899.15</v>
      </c>
      <c r="J2694" s="59" t="s">
        <v>27546</v>
      </c>
    </row>
    <row r="2695" spans="1:10" ht="40.5">
      <c r="A2695" s="16" t="s">
        <v>27547</v>
      </c>
      <c r="B2695" s="59" t="str">
        <f t="shared" si="42"/>
        <v>BOCA DE LOBO SIMPLES - GRELHA DE CONCRETO - BLSG 01 - AREIA E BRITA COMERCIAIS</v>
      </c>
      <c r="C2695" s="16" t="s">
        <v>20028</v>
      </c>
      <c r="D2695" s="105">
        <v>705.91</v>
      </c>
      <c r="J2695" s="59" t="s">
        <v>27548</v>
      </c>
    </row>
    <row r="2696" spans="1:10" ht="40.5">
      <c r="A2696" s="16" t="s">
        <v>27549</v>
      </c>
      <c r="B2696" s="59" t="str">
        <f t="shared" si="42"/>
        <v>BOCA DE LOBO SIMPLES - GRELHA DE CONCRETO - BLSG 01 - AREIA EXTRAÍDA E BRITA PRODUZIDA</v>
      </c>
      <c r="C2696" s="16" t="s">
        <v>20028</v>
      </c>
      <c r="D2696" s="105">
        <v>664.68</v>
      </c>
      <c r="J2696" s="59" t="s">
        <v>27550</v>
      </c>
    </row>
    <row r="2697" spans="1:10" ht="40.5">
      <c r="A2697" s="16" t="s">
        <v>27551</v>
      </c>
      <c r="B2697" s="59" t="str">
        <f t="shared" si="42"/>
        <v>BOCA DE LOBO SIMPLES - GRELHA DE CONCRETO - BLSG 02 - AREIA E BRITA COMERCIAIS</v>
      </c>
      <c r="C2697" s="16" t="s">
        <v>20028</v>
      </c>
      <c r="D2697" s="105">
        <v>893.1</v>
      </c>
      <c r="J2697" s="59" t="s">
        <v>27552</v>
      </c>
    </row>
    <row r="2698" spans="1:10" ht="40.5">
      <c r="A2698" s="16" t="s">
        <v>27553</v>
      </c>
      <c r="B2698" s="59" t="str">
        <f t="shared" si="42"/>
        <v>BOCA DE LOBO SIMPLES - GRELHA DE CONCRETO - BLSG 02 - AREIA EXTRAÍDA E BRITA PRODUZIDA</v>
      </c>
      <c r="C2698" s="16" t="s">
        <v>20028</v>
      </c>
      <c r="D2698" s="105">
        <v>846.06</v>
      </c>
      <c r="J2698" s="59" t="s">
        <v>27554</v>
      </c>
    </row>
    <row r="2699" spans="1:10" ht="40.5">
      <c r="A2699" s="16" t="s">
        <v>27555</v>
      </c>
      <c r="B2699" s="59" t="str">
        <f t="shared" si="42"/>
        <v>BOCA DE LOBO SIMPLES - GRELHA DE CONCRETO - BLSG 03 - AREIA E BRITA COMERCIAIS</v>
      </c>
      <c r="C2699" s="16" t="s">
        <v>20028</v>
      </c>
      <c r="D2699" s="105">
        <v>1080.29</v>
      </c>
      <c r="J2699" s="59" t="s">
        <v>27556</v>
      </c>
    </row>
    <row r="2700" spans="1:10" ht="40.5">
      <c r="A2700" s="16" t="s">
        <v>27557</v>
      </c>
      <c r="B2700" s="59" t="str">
        <f t="shared" si="42"/>
        <v>BOCA DE LOBO SIMPLES - GRELHA DE CONCRETO - BLSG 03 - AREIA EXTRAÍDA E BRITA PRODUZIDA</v>
      </c>
      <c r="C2700" s="16" t="s">
        <v>20028</v>
      </c>
      <c r="D2700" s="105">
        <v>1027.44</v>
      </c>
      <c r="J2700" s="59" t="s">
        <v>27558</v>
      </c>
    </row>
    <row r="2701" spans="1:10" ht="40.5">
      <c r="A2701" s="16" t="s">
        <v>27559</v>
      </c>
      <c r="B2701" s="59" t="str">
        <f t="shared" si="42"/>
        <v>BOCA DE LOBO SIMPLES - GRELHA DE CONCRETO - BLSG 04 - AREIA E BRITA COMERCIAIS</v>
      </c>
      <c r="C2701" s="16" t="s">
        <v>20028</v>
      </c>
      <c r="D2701" s="105">
        <v>1267.48</v>
      </c>
      <c r="J2701" s="59" t="s">
        <v>27560</v>
      </c>
    </row>
    <row r="2702" spans="1:10" ht="40.5">
      <c r="A2702" s="16" t="s">
        <v>27561</v>
      </c>
      <c r="B2702" s="59" t="str">
        <f t="shared" si="42"/>
        <v>BOCA DE LOBO SIMPLES - GRELHA DE CONCRETO - BLSG 04 - AREIA EXTRAÍDA E BRITA PRODUZIDA</v>
      </c>
      <c r="C2702" s="16" t="s">
        <v>20028</v>
      </c>
      <c r="D2702" s="105">
        <v>1208.82</v>
      </c>
      <c r="J2702" s="59" t="s">
        <v>27562</v>
      </c>
    </row>
    <row r="2703" spans="1:10" ht="54">
      <c r="A2703" s="16" t="s">
        <v>27563</v>
      </c>
      <c r="B2703" s="59" t="str">
        <f t="shared" si="42"/>
        <v>BOCA DE SAÍDA PARA DRENO LONGITUDINAL PROFUNDO - BSD 01 - TUBO DE CONCRETO PERFURADO - AREIA E BRITA COMERCIAIS</v>
      </c>
      <c r="C2703" s="16" t="s">
        <v>20028</v>
      </c>
      <c r="D2703" s="105">
        <v>149.66</v>
      </c>
      <c r="J2703" s="59" t="s">
        <v>27564</v>
      </c>
    </row>
    <row r="2704" spans="1:10" ht="54">
      <c r="A2704" s="16" t="s">
        <v>27565</v>
      </c>
      <c r="B2704" s="59" t="str">
        <f t="shared" si="42"/>
        <v>BOCA DE SAÍDA PARA DRENO LONGITUDINAL PROFUNDO - BSD 01 - TUBO DE CONCRETO PERFURADO - AREIA EXTRAÍDA E BRITA PRODUZIDA</v>
      </c>
      <c r="C2704" s="16" t="s">
        <v>20028</v>
      </c>
      <c r="D2704" s="105">
        <v>134.76</v>
      </c>
      <c r="J2704" s="59" t="s">
        <v>27566</v>
      </c>
    </row>
    <row r="2705" spans="1:10" ht="54">
      <c r="A2705" s="16" t="s">
        <v>27567</v>
      </c>
      <c r="B2705" s="59" t="str">
        <f t="shared" si="42"/>
        <v>BOCA DE SAÍDA PARA DRENO LONGITUDINAL PROFUNDO - BSD 01 - TUBO DE PEAD - AREIA E BRITA COMERCIAIS</v>
      </c>
      <c r="C2705" s="16" t="s">
        <v>20028</v>
      </c>
      <c r="D2705" s="105">
        <v>149.66</v>
      </c>
      <c r="J2705" s="59" t="s">
        <v>27568</v>
      </c>
    </row>
    <row r="2706" spans="1:10" ht="54">
      <c r="A2706" s="16" t="s">
        <v>27569</v>
      </c>
      <c r="B2706" s="59" t="str">
        <f t="shared" si="42"/>
        <v>BOCA DE SAÍDA PARA DRENO LONGITUDINAL PROFUNDO - BSD 01 - TUBO DE PEAD - AREIA EXTRAÍDA E BRITA PRODUZIDA</v>
      </c>
      <c r="C2706" s="16" t="s">
        <v>20028</v>
      </c>
      <c r="D2706" s="105">
        <v>134.76</v>
      </c>
      <c r="J2706" s="59" t="s">
        <v>27570</v>
      </c>
    </row>
    <row r="2707" spans="1:10" ht="54">
      <c r="A2707" s="16" t="s">
        <v>27571</v>
      </c>
      <c r="B2707" s="59" t="str">
        <f t="shared" si="42"/>
        <v>BOCA DE SAÍDA PARA DRENO LONGITUDINAL PROFUNDO - BSD 02 - TUBO DE CONCRETO PERFURADO - AREIA E BRITA COMERCIAIS</v>
      </c>
      <c r="C2707" s="16" t="s">
        <v>20028</v>
      </c>
      <c r="D2707" s="105">
        <v>187.93</v>
      </c>
      <c r="J2707" s="59" t="s">
        <v>27572</v>
      </c>
    </row>
    <row r="2708" spans="1:10" ht="54">
      <c r="A2708" s="16" t="s">
        <v>27573</v>
      </c>
      <c r="B2708" s="59" t="str">
        <f t="shared" si="42"/>
        <v>BOCA DE SAÍDA PARA DRENO LONGITUDINAL PROFUNDO - BSD 02 - TUBO DE CONCRETO PERFURADO - AREIA EXTRAÍDA E BRITA PRODUZIDA</v>
      </c>
      <c r="C2708" s="16" t="s">
        <v>20028</v>
      </c>
      <c r="D2708" s="105">
        <v>168.45</v>
      </c>
      <c r="J2708" s="59" t="s">
        <v>27574</v>
      </c>
    </row>
    <row r="2709" spans="1:10" ht="54">
      <c r="A2709" s="16" t="s">
        <v>27575</v>
      </c>
      <c r="B2709" s="59" t="str">
        <f t="shared" si="42"/>
        <v>BOCA DE SAÍDA PARA DRENO LONGITUDINAL PROFUNDO - BSD 02 - TUBO DE PEAD - AREIA E BRITA COMERCIAIS</v>
      </c>
      <c r="C2709" s="16" t="s">
        <v>20028</v>
      </c>
      <c r="D2709" s="105">
        <v>187.93</v>
      </c>
      <c r="J2709" s="59" t="s">
        <v>27576</v>
      </c>
    </row>
    <row r="2710" spans="1:10" ht="54">
      <c r="A2710" s="16" t="s">
        <v>27577</v>
      </c>
      <c r="B2710" s="59" t="str">
        <f t="shared" si="42"/>
        <v>BOCA DE SAÍDA PARA DRENO LONGITUDINAL PROFUNDO - BSD 02 - TUBO DE PEAD - AREIA EXTRAÍDA E BRITA PRODUZIDA</v>
      </c>
      <c r="C2710" s="16" t="s">
        <v>20028</v>
      </c>
      <c r="D2710" s="105">
        <v>168.45</v>
      </c>
      <c r="J2710" s="59" t="s">
        <v>27578</v>
      </c>
    </row>
    <row r="2711" spans="1:10" ht="54">
      <c r="A2711" s="16" t="s">
        <v>27579</v>
      </c>
      <c r="B2711" s="59" t="str">
        <f t="shared" si="42"/>
        <v>BOCA DE SAÍDA PARA DRENO SUB-HORIZONTAL EM MATERIAL DE 1ª CATEGORIA - BSD 04 - AREIA E BRITA COMERCIAIS</v>
      </c>
      <c r="C2711" s="16" t="s">
        <v>20028</v>
      </c>
      <c r="D2711" s="105">
        <v>16.32</v>
      </c>
      <c r="J2711" s="59" t="s">
        <v>27580</v>
      </c>
    </row>
    <row r="2712" spans="1:10" ht="54">
      <c r="A2712" s="16" t="s">
        <v>27581</v>
      </c>
      <c r="B2712" s="59" t="str">
        <f t="shared" si="42"/>
        <v>BOCA DE SAÍDA PARA DRENO SUB-HORIZONTAL EM MATERIAL DE 1ª CATEGORIA - BSD 04 - AREIA EXTRAÍDA E BRITA PRODUZIDA</v>
      </c>
      <c r="C2712" s="16" t="s">
        <v>20028</v>
      </c>
      <c r="D2712" s="105">
        <v>14.22</v>
      </c>
      <c r="J2712" s="59" t="s">
        <v>27582</v>
      </c>
    </row>
    <row r="2713" spans="1:10" ht="54">
      <c r="A2713" s="16" t="s">
        <v>27583</v>
      </c>
      <c r="B2713" s="59" t="str">
        <f t="shared" si="42"/>
        <v>BOCA DE SAÍDA PARA DRENO SUB-HORIZONTAL EM MATERIAL DE 2ª CATEGORIA - BSD 04 - AREIA E BRITA COMERCIAIS</v>
      </c>
      <c r="C2713" s="16" t="s">
        <v>20028</v>
      </c>
      <c r="D2713" s="105">
        <v>17</v>
      </c>
      <c r="J2713" s="59" t="s">
        <v>27584</v>
      </c>
    </row>
    <row r="2714" spans="1:10" ht="54">
      <c r="A2714" s="16" t="s">
        <v>27585</v>
      </c>
      <c r="B2714" s="59" t="str">
        <f t="shared" si="42"/>
        <v>BOCA DE SAÍDA PARA DRENO SUB-HORIZONTAL EM MATERIAL DE 2ª CATEGORIA - BSD 04 - AREIA EXTRAÍDA E BRITA PRODUZIDA</v>
      </c>
      <c r="C2714" s="16" t="s">
        <v>20028</v>
      </c>
      <c r="D2714" s="105">
        <v>14.9</v>
      </c>
      <c r="J2714" s="59" t="s">
        <v>27586</v>
      </c>
    </row>
    <row r="2715" spans="1:10" ht="40.5">
      <c r="A2715" s="16" t="s">
        <v>27587</v>
      </c>
      <c r="B2715" s="59" t="str">
        <f t="shared" si="42"/>
        <v>BOCA DE SAÍDA PARA DRENO SUB-SUPERFICIAL - BSD 03 - AREIA E BRITA COMERCIAIS</v>
      </c>
      <c r="C2715" s="16" t="s">
        <v>20028</v>
      </c>
      <c r="D2715" s="105">
        <v>106.77</v>
      </c>
      <c r="J2715" s="59" t="s">
        <v>27588</v>
      </c>
    </row>
    <row r="2716" spans="1:10" ht="40.5">
      <c r="A2716" s="16" t="s">
        <v>27589</v>
      </c>
      <c r="B2716" s="59" t="str">
        <f t="shared" si="42"/>
        <v>BOCA DE SAÍDA PARA DRENO SUB-SUPERFICIAL - BSD 03 - AREIA EXTRAÍDA E BRITA PRODUZIDA</v>
      </c>
      <c r="C2716" s="16" t="s">
        <v>20028</v>
      </c>
      <c r="D2716" s="105">
        <v>97.6</v>
      </c>
      <c r="J2716" s="59" t="s">
        <v>27590</v>
      </c>
    </row>
    <row r="2717" spans="1:10" ht="67.5">
      <c r="A2717" s="16" t="s">
        <v>27591</v>
      </c>
      <c r="B2717" s="59" t="str">
        <f t="shared" si="42"/>
        <v>BUEIRO DE CONCRETO TIPO MINITÚNEL SEM INTERRUPÇÃO DE TRÁFEGO - SEÇÃO 0,80 M X 1,40 M - ESCAVADO EM MATERIAL DE 1ª CATEGORIA - ALTURA MÍNIMA DO ATERRO = 0,80 M</v>
      </c>
      <c r="C2717" s="16" t="s">
        <v>139</v>
      </c>
      <c r="D2717" s="105">
        <v>1399.96</v>
      </c>
      <c r="J2717" s="59" t="s">
        <v>27592</v>
      </c>
    </row>
    <row r="2718" spans="1:10" ht="67.5">
      <c r="A2718" s="16" t="s">
        <v>27593</v>
      </c>
      <c r="B2718" s="59" t="str">
        <f t="shared" si="42"/>
        <v>BUEIRO DE CONCRETO TIPO MINITÚNEL SEM INTERRUPÇÃO DE TRÁFEGO - SEÇÃO 0,80 M X 1,40 M - ESCAVADO EM MATERIAL DE 2ª CATEGORIA - ALTURA MÍNIMA DO ATERRO = 0,80 M</v>
      </c>
      <c r="C2718" s="16" t="s">
        <v>139</v>
      </c>
      <c r="D2718" s="105">
        <v>1790.05</v>
      </c>
      <c r="J2718" s="59" t="s">
        <v>27594</v>
      </c>
    </row>
    <row r="2719" spans="1:10" ht="67.5">
      <c r="A2719" s="16" t="s">
        <v>27595</v>
      </c>
      <c r="B2719" s="59" t="str">
        <f t="shared" si="42"/>
        <v>BUEIRO DE CONCRETO TIPO MINITÚNEL SEM INTERRUPÇÃO DE TRÁFEGO - SEÇÃO 0,80 M X 1,40 M - ESCAVADO EM MATERIAL DE 3ª CATEGORIA - ALTURA MÍNIMA DO ATERRO = 0,80 M</v>
      </c>
      <c r="C2719" s="16" t="s">
        <v>139</v>
      </c>
      <c r="D2719" s="105">
        <v>2496.44</v>
      </c>
      <c r="J2719" s="59" t="s">
        <v>27596</v>
      </c>
    </row>
    <row r="2720" spans="1:10" ht="67.5">
      <c r="A2720" s="16" t="s">
        <v>27597</v>
      </c>
      <c r="B2720" s="59" t="str">
        <f t="shared" si="42"/>
        <v>BUEIRO DE CONCRETO TIPO MINITÚNEL SEM INTERRUPÇÃO DE TRÁFEGO - SEÇÃO 1,00 M X 1,48 M - ESCAVADO EM MATERIAL DE 1ª CATEGORIA - ALTURA MÍNIMA DO ATERRO = 0,90 M</v>
      </c>
      <c r="C2720" s="16" t="s">
        <v>139</v>
      </c>
      <c r="D2720" s="105">
        <v>1609.23</v>
      </c>
      <c r="J2720" s="59" t="s">
        <v>27598</v>
      </c>
    </row>
    <row r="2721" spans="1:10" ht="67.5">
      <c r="A2721" s="16" t="s">
        <v>27599</v>
      </c>
      <c r="B2721" s="59" t="str">
        <f t="shared" si="42"/>
        <v>BUEIRO DE CONCRETO TIPO MINITÚNEL SEM INTERRUPÇÃO DE TRÁFEGO - SEÇÃO 1,00 M X 1,48 M - ESCAVADO EM MATERIAL DE 2ª CATEGORIA - ALTURA MÍNIMA DO ATERRO = 0,90 M</v>
      </c>
      <c r="C2721" s="16" t="s">
        <v>139</v>
      </c>
      <c r="D2721" s="105">
        <v>2083.5</v>
      </c>
      <c r="J2721" s="59" t="s">
        <v>27600</v>
      </c>
    </row>
    <row r="2722" spans="1:10" ht="67.5">
      <c r="A2722" s="16" t="s">
        <v>27601</v>
      </c>
      <c r="B2722" s="59" t="str">
        <f t="shared" si="42"/>
        <v>BUEIRO DE CONCRETO TIPO MINITÚNEL SEM INTERRUPÇÃO DE TRÁFEGO - SEÇÃO 1,00 M X 1,48 M - ESCAVADO EM MATERIAL DE 3ª CATEGORIA - ALTURA MÍNIMA DO ATERRO = 0,90 M</v>
      </c>
      <c r="C2722" s="16" t="s">
        <v>139</v>
      </c>
      <c r="D2722" s="105">
        <v>2942.33</v>
      </c>
      <c r="J2722" s="59" t="s">
        <v>27602</v>
      </c>
    </row>
    <row r="2723" spans="1:10" ht="67.5">
      <c r="A2723" s="16" t="s">
        <v>27603</v>
      </c>
      <c r="B2723" s="59" t="str">
        <f t="shared" si="42"/>
        <v>BUEIRO DE CONCRETO TIPO MINITÚNEL SEM INTERRUPÇÃO DE TRÁFEGO - SEÇÃO 1,20 M X 1,65 M - ESCAVADO EM MATERIAL DE 1ª CATEGORIA - ALTURA MÍNIMA DO ATERRO = 1,00 M</v>
      </c>
      <c r="C2723" s="16" t="s">
        <v>139</v>
      </c>
      <c r="D2723" s="105">
        <v>1932.03</v>
      </c>
      <c r="J2723" s="59" t="s">
        <v>27604</v>
      </c>
    </row>
    <row r="2724" spans="1:10" ht="67.5">
      <c r="A2724" s="16" t="s">
        <v>27605</v>
      </c>
      <c r="B2724" s="59" t="str">
        <f t="shared" si="42"/>
        <v>BUEIRO DE CONCRETO TIPO MINITÚNEL SEM INTERRUPÇÃO DE TRÁFEGO - SEÇÃO 1,20 M X 1,65 M - ESCAVADO EM MATERIAL DE 2ª CATEGORIA - ALTURA MÍNIMA DO ATERRO = 1,00 M</v>
      </c>
      <c r="C2724" s="16" t="s">
        <v>139</v>
      </c>
      <c r="D2724" s="105">
        <v>2526.64</v>
      </c>
      <c r="J2724" s="59" t="s">
        <v>27606</v>
      </c>
    </row>
    <row r="2725" spans="1:10" ht="67.5">
      <c r="A2725" s="16" t="s">
        <v>27607</v>
      </c>
      <c r="B2725" s="59" t="str">
        <f t="shared" si="42"/>
        <v>BUEIRO DE CONCRETO TIPO MINITÚNEL SEM INTERRUPÇÃO DE TRÁFEGO - SEÇÃO 1,20 M X 1,65 M - ESCAVADO EM MATERIAL DE 3ª CATEGORIA - ALTURA MÍNIMA DO ATERRO = 1,00 M</v>
      </c>
      <c r="C2725" s="16" t="s">
        <v>139</v>
      </c>
      <c r="D2725" s="105">
        <v>3603.37</v>
      </c>
      <c r="J2725" s="59" t="s">
        <v>27608</v>
      </c>
    </row>
    <row r="2726" spans="1:10" ht="67.5">
      <c r="A2726" s="16" t="s">
        <v>27609</v>
      </c>
      <c r="B2726" s="59" t="str">
        <f t="shared" si="42"/>
        <v>BUEIRO DE CONCRETO TIPO MINITÚNEL SEM INTERRUPÇÃO DE TRÁFEGO - SEÇÃO 1,60 M X 1,84 M - ESCAVADO EM MATERIAL DE 1ª CATEGORIA - ALTURA MÍNIMA DO ATERRO = 1,20 M</v>
      </c>
      <c r="C2726" s="16" t="s">
        <v>139</v>
      </c>
      <c r="D2726" s="105">
        <v>2514.7199999999998</v>
      </c>
      <c r="J2726" s="59" t="s">
        <v>27610</v>
      </c>
    </row>
    <row r="2727" spans="1:10" ht="67.5">
      <c r="A2727" s="16" t="s">
        <v>27611</v>
      </c>
      <c r="B2727" s="59" t="str">
        <f t="shared" si="42"/>
        <v>BUEIRO DE CONCRETO TIPO MINITÚNEL SEM INTERRUPÇÃO DE TRÁFEGO - SEÇÃO 1,60 M X 1,84 M - ESCAVADO EM MATERIAL DE 2ª CATEGORIA - ALTURA MÍNIMA DO ATERRO = 1,20 M</v>
      </c>
      <c r="C2727" s="16" t="s">
        <v>139</v>
      </c>
      <c r="D2727" s="105">
        <v>3355.44</v>
      </c>
      <c r="J2727" s="59" t="s">
        <v>27612</v>
      </c>
    </row>
    <row r="2728" spans="1:10" ht="67.5">
      <c r="A2728" s="16" t="s">
        <v>27613</v>
      </c>
      <c r="B2728" s="59" t="str">
        <f t="shared" si="42"/>
        <v>BUEIRO DE CONCRETO TIPO MINITÚNEL SEM INTERRUPÇÃO DE TRÁFEGO - SEÇÃO 1,60 M X 1,84 M - ESCAVADO EM MATERIAL DE 3ª CATEGORIA - ALTURA MÍNIMA DO ATERRO = 1,20 M</v>
      </c>
      <c r="C2728" s="16" t="s">
        <v>139</v>
      </c>
      <c r="D2728" s="105">
        <v>4877.83</v>
      </c>
      <c r="J2728" s="59" t="s">
        <v>27614</v>
      </c>
    </row>
    <row r="2729" spans="1:10" ht="67.5">
      <c r="A2729" s="16" t="s">
        <v>27615</v>
      </c>
      <c r="B2729" s="59" t="str">
        <f t="shared" si="42"/>
        <v>BUEIRO DE CONCRETO TIPO MINITÚNEL SEM INTERRUPÇÃO DE TRÁFEGO - SEÇÃO 2,00 M X 2,00 M - ESCAVADO EM MATERIAL DE 1ª CATEGORIA - ALTURA MÍNIMA DO ATERRO = 1,40 M</v>
      </c>
      <c r="C2729" s="16" t="s">
        <v>139</v>
      </c>
      <c r="D2729" s="105">
        <v>3311.07</v>
      </c>
      <c r="J2729" s="59" t="s">
        <v>27616</v>
      </c>
    </row>
    <row r="2730" spans="1:10" ht="67.5">
      <c r="A2730" s="16" t="s">
        <v>27617</v>
      </c>
      <c r="B2730" s="59" t="str">
        <f t="shared" si="42"/>
        <v>BUEIRO DE CONCRETO TIPO MINITÚNEL SEM INTERRUPÇÃO DE TRÁFEGO - SEÇÃO 2,00 M X 2,00 M - ESCAVADO EM MATERIAL DE 2ª CATEGORIA - ALTURA MÍNIMA DO ATERRO = 1,40 M</v>
      </c>
      <c r="C2730" s="16" t="s">
        <v>139</v>
      </c>
      <c r="D2730" s="105">
        <v>4465.37</v>
      </c>
      <c r="J2730" s="59" t="s">
        <v>27618</v>
      </c>
    </row>
    <row r="2731" spans="1:10" ht="67.5">
      <c r="A2731" s="16" t="s">
        <v>27619</v>
      </c>
      <c r="B2731" s="59" t="str">
        <f t="shared" si="42"/>
        <v>BUEIRO DE CONCRETO TIPO MINITÚNEL SEM INTERRUPÇÃO DE TRÁFEGO - SEÇÃO 2,00 M X 2,00 M - ESCAVADO EM MATERIAL DE 3ª CATEGORIA - ALTURA MÍNIMA DO ATERRO = 1,40 M</v>
      </c>
      <c r="C2731" s="16" t="s">
        <v>139</v>
      </c>
      <c r="D2731" s="105">
        <v>6555.61</v>
      </c>
      <c r="J2731" s="59" t="s">
        <v>27620</v>
      </c>
    </row>
    <row r="2732" spans="1:10" ht="67.5">
      <c r="A2732" s="16" t="s">
        <v>27621</v>
      </c>
      <c r="B2732" s="59" t="str">
        <f t="shared" si="42"/>
        <v>BUEIRO DE CONCRETO TIPO MINITÚNEL SEM INTERRUPÇÃO DE TRÁFEGO - SEÇÃO 2,20 M X 2,60 M - ESCAVADO EM MATERIAL DE 1ª CATEGORIA - ALTURA MÍNIMA DO ATERRO = 1,50 M</v>
      </c>
      <c r="C2732" s="16" t="s">
        <v>139</v>
      </c>
      <c r="D2732" s="105">
        <v>4270.25</v>
      </c>
      <c r="J2732" s="59" t="s">
        <v>27622</v>
      </c>
    </row>
    <row r="2733" spans="1:10" ht="67.5">
      <c r="A2733" s="16" t="s">
        <v>27623</v>
      </c>
      <c r="B2733" s="59" t="str">
        <f t="shared" si="42"/>
        <v>BUEIRO DE CONCRETO TIPO MINITÚNEL SEM INTERRUPÇÃO DE TRÁFEGO - SEÇÃO 2,20 M X 2,60 M - ESCAVADO EM MATERIAL DE 2ª CATEGORIA - ALTURA MÍNIMA DO ATERRO = 1,50 M</v>
      </c>
      <c r="C2733" s="16" t="s">
        <v>139</v>
      </c>
      <c r="D2733" s="105">
        <v>5858.86</v>
      </c>
      <c r="J2733" s="59" t="s">
        <v>27624</v>
      </c>
    </row>
    <row r="2734" spans="1:10" ht="67.5">
      <c r="A2734" s="16" t="s">
        <v>27625</v>
      </c>
      <c r="B2734" s="59" t="str">
        <f t="shared" si="42"/>
        <v>BUEIRO DE CONCRETO TIPO MINITÚNEL SEM INTERRUPÇÃO DE TRÁFEGO - SEÇÃO 2,20 M X 2,60 M - ESCAVADO EM MATERIAL DE 3ª CATEGORIA - ALTURA MÍNIMA DO ATERRO = 1,50 M</v>
      </c>
      <c r="C2734" s="16" t="s">
        <v>139</v>
      </c>
      <c r="D2734" s="105">
        <v>8735.59</v>
      </c>
      <c r="J2734" s="59" t="s">
        <v>27626</v>
      </c>
    </row>
    <row r="2735" spans="1:10" ht="67.5">
      <c r="A2735" s="16" t="s">
        <v>27627</v>
      </c>
      <c r="B2735" s="59" t="str">
        <f t="shared" si="42"/>
        <v>BUEIRO DE CONCRETO TIPO MINITÚNEL SEM INTERRUPÇÃO DE TRÁFEGO - SEÇÃO 2,20 M X 2,70 M - ESCAVADO EM MATERIAL DE 1ª CATEGORIA - ALTURA MÍNIMA DO ATERRO = 1,50 M</v>
      </c>
      <c r="C2735" s="16" t="s">
        <v>139</v>
      </c>
      <c r="D2735" s="105">
        <v>4412.05</v>
      </c>
      <c r="J2735" s="59" t="s">
        <v>27628</v>
      </c>
    </row>
    <row r="2736" spans="1:10" ht="67.5">
      <c r="A2736" s="16" t="s">
        <v>27629</v>
      </c>
      <c r="B2736" s="59" t="str">
        <f t="shared" si="42"/>
        <v>BUEIRO DE CONCRETO TIPO MINITÚNEL SEM INTERRUPÇÃO DE TRÁFEGO - SEÇÃO 2,20 M X 2,70 M - ESCAVADO EM MATERIAL DE 2ª CATEGORIA - ALTURA MÍNIMA DO ATERRO = 1,50 M</v>
      </c>
      <c r="C2736" s="16" t="s">
        <v>139</v>
      </c>
      <c r="D2736" s="105">
        <v>6048.27</v>
      </c>
      <c r="J2736" s="59" t="s">
        <v>27630</v>
      </c>
    </row>
    <row r="2737" spans="1:10" ht="67.5">
      <c r="A2737" s="16" t="s">
        <v>27631</v>
      </c>
      <c r="B2737" s="59" t="str">
        <f t="shared" si="42"/>
        <v>BUEIRO DE CONCRETO TIPO MINITÚNEL SEM INTERRUPÇÃO DE TRÁFEGO - SEÇÃO 2,20 M X 2,70 M - ESCAVADO EM MATERIAL DE 3ª CATEGORIA - ALTURA MÍNIMA DO ATERRO = 1,50 M</v>
      </c>
      <c r="C2737" s="16" t="s">
        <v>139</v>
      </c>
      <c r="D2737" s="105">
        <v>9011.2099999999991</v>
      </c>
      <c r="J2737" s="59" t="s">
        <v>27632</v>
      </c>
    </row>
    <row r="2738" spans="1:10" ht="40.5">
      <c r="A2738" s="16" t="s">
        <v>27633</v>
      </c>
      <c r="B2738" s="59" t="str">
        <f t="shared" si="42"/>
        <v>CAIXA COLETORA DE SARJETA - CCS 01 - COM GRELHA DE CONCRETO - TCC 01 - AREIA E BRITA COMERCIAIS</v>
      </c>
      <c r="C2738" s="16" t="s">
        <v>20028</v>
      </c>
      <c r="D2738" s="105">
        <v>2875.77</v>
      </c>
      <c r="J2738" s="59" t="s">
        <v>27634</v>
      </c>
    </row>
    <row r="2739" spans="1:10" ht="40.5">
      <c r="A2739" s="16" t="s">
        <v>27635</v>
      </c>
      <c r="B2739" s="59" t="str">
        <f t="shared" si="42"/>
        <v>CAIXA COLETORA DE SARJETA - CCS 01 - COM GRELHA DE CONCRETO - TCC 01 - AREIA EXTRAÍDA E BRITA PRODUZIDA</v>
      </c>
      <c r="C2739" s="16" t="s">
        <v>20028</v>
      </c>
      <c r="D2739" s="105">
        <v>2657.05</v>
      </c>
      <c r="J2739" s="59" t="s">
        <v>27636</v>
      </c>
    </row>
    <row r="2740" spans="1:10" ht="40.5">
      <c r="A2740" s="16" t="s">
        <v>22155</v>
      </c>
      <c r="B2740" s="59" t="str">
        <f t="shared" si="42"/>
        <v>CAIXA COLETORA DE SARJETA - CCS 01 - COM GRELHA DE FERRO - TCC 02 - AREIA E BRITA COMERCIAIS</v>
      </c>
      <c r="C2740" s="16" t="s">
        <v>20028</v>
      </c>
      <c r="D2740" s="105">
        <v>3115.1</v>
      </c>
      <c r="J2740" s="59" t="s">
        <v>27637</v>
      </c>
    </row>
    <row r="2741" spans="1:10" ht="40.5">
      <c r="A2741" s="16" t="s">
        <v>27638</v>
      </c>
      <c r="B2741" s="59" t="str">
        <f t="shared" si="42"/>
        <v>CAIXA COLETORA DE SARJETA - CCS 01 - COM GRELHA DE FERRO - TCC 02 - AREIA EXTRAÍDA E BRITA PRODUZIDA</v>
      </c>
      <c r="C2741" s="16" t="s">
        <v>20028</v>
      </c>
      <c r="D2741" s="105">
        <v>2905</v>
      </c>
      <c r="J2741" s="59" t="s">
        <v>27639</v>
      </c>
    </row>
    <row r="2742" spans="1:10" ht="40.5">
      <c r="A2742" s="16" t="s">
        <v>27640</v>
      </c>
      <c r="B2742" s="59" t="str">
        <f t="shared" si="42"/>
        <v>CAIXA COLETORA DE SARJETA - CCS 02 - COM GRELHA DE CONCRETO - TCC 01 - AREIA E BRITA COMERCIAIS</v>
      </c>
      <c r="C2742" s="16" t="s">
        <v>20028</v>
      </c>
      <c r="D2742" s="105">
        <v>2841.85</v>
      </c>
      <c r="J2742" s="59" t="s">
        <v>27641</v>
      </c>
    </row>
    <row r="2743" spans="1:10" ht="40.5">
      <c r="A2743" s="16" t="s">
        <v>27642</v>
      </c>
      <c r="B2743" s="59" t="str">
        <f t="shared" si="42"/>
        <v>CAIXA COLETORA DE SARJETA - CCS 02 - COM GRELHA DE CONCRETO - TCC 01 - AREIA EXTRAÍDA E BRITA PRODUZIDA</v>
      </c>
      <c r="C2743" s="16" t="s">
        <v>20028</v>
      </c>
      <c r="D2743" s="105">
        <v>2632.68</v>
      </c>
      <c r="J2743" s="59" t="s">
        <v>27643</v>
      </c>
    </row>
    <row r="2744" spans="1:10" ht="40.5">
      <c r="A2744" s="16" t="s">
        <v>27644</v>
      </c>
      <c r="B2744" s="59" t="str">
        <f t="shared" si="42"/>
        <v>CAIXA COLETORA DE SARJETA - CCS 02 - COM GRELHA DE FERRO - TCC 02 - AREIA E BRITA COMERCIAIS</v>
      </c>
      <c r="C2744" s="16" t="s">
        <v>20028</v>
      </c>
      <c r="D2744" s="105">
        <v>3081.18</v>
      </c>
      <c r="J2744" s="59" t="s">
        <v>27645</v>
      </c>
    </row>
    <row r="2745" spans="1:10" ht="40.5">
      <c r="A2745" s="16" t="s">
        <v>27646</v>
      </c>
      <c r="B2745" s="59" t="str">
        <f t="shared" si="42"/>
        <v>CAIXA COLETORA DE SARJETA - CCS 02 - COM GRELHA DE FERRO - TCC 02 - AREIA EXTRAÍDA E BRITA PRODUZIDA</v>
      </c>
      <c r="C2745" s="16" t="s">
        <v>20028</v>
      </c>
      <c r="D2745" s="105">
        <v>2880.63</v>
      </c>
      <c r="J2745" s="59" t="s">
        <v>27647</v>
      </c>
    </row>
    <row r="2746" spans="1:10" ht="40.5">
      <c r="A2746" s="16" t="s">
        <v>27648</v>
      </c>
      <c r="B2746" s="59" t="str">
        <f t="shared" si="42"/>
        <v>CAIXA COLETORA DE SARJETA - CCS 03 - COM GRELHA DE CONCRETO - TCC 01 - AREIA E BRITA COMERCIAIS</v>
      </c>
      <c r="C2746" s="16" t="s">
        <v>20028</v>
      </c>
      <c r="D2746" s="105">
        <v>2807.93</v>
      </c>
      <c r="J2746" s="59" t="s">
        <v>27649</v>
      </c>
    </row>
    <row r="2747" spans="1:10" ht="40.5">
      <c r="A2747" s="16" t="s">
        <v>27650</v>
      </c>
      <c r="B2747" s="59" t="str">
        <f t="shared" si="42"/>
        <v>CAIXA COLETORA DE SARJETA - CCS 03 - COM GRELHA DE CONCRETO - TCC 01 - AREIA EXTRAÍDA E BRITA PRODUZIDA</v>
      </c>
      <c r="C2747" s="16" t="s">
        <v>20028</v>
      </c>
      <c r="D2747" s="105">
        <v>2608.31</v>
      </c>
      <c r="J2747" s="59" t="s">
        <v>27651</v>
      </c>
    </row>
    <row r="2748" spans="1:10" ht="40.5">
      <c r="A2748" s="16" t="s">
        <v>27652</v>
      </c>
      <c r="B2748" s="59" t="str">
        <f t="shared" si="42"/>
        <v>CAIXA COLETORA DE SARJETA - CCS 03 - COM GRELHA DE FERRO - TCC 02 - AREIA E BRITA COMERCIAIS</v>
      </c>
      <c r="C2748" s="16" t="s">
        <v>20028</v>
      </c>
      <c r="D2748" s="105">
        <v>3047.26</v>
      </c>
      <c r="J2748" s="59" t="s">
        <v>27653</v>
      </c>
    </row>
    <row r="2749" spans="1:10" ht="40.5">
      <c r="A2749" s="16" t="s">
        <v>27654</v>
      </c>
      <c r="B2749" s="59" t="str">
        <f t="shared" si="42"/>
        <v>CAIXA COLETORA DE SARJETA - CCS 03 - COM GRELHA DE FERRO - TCC 02 - AREIA EXTRAÍDA E BRITA PRODUZIDA</v>
      </c>
      <c r="C2749" s="16" t="s">
        <v>20028</v>
      </c>
      <c r="D2749" s="105">
        <v>2856.26</v>
      </c>
      <c r="J2749" s="59" t="s">
        <v>27655</v>
      </c>
    </row>
    <row r="2750" spans="1:10" ht="40.5">
      <c r="A2750" s="16" t="s">
        <v>27656</v>
      </c>
      <c r="B2750" s="59" t="str">
        <f t="shared" si="42"/>
        <v>CAIXA COLETORA DE SARJETA - CCS 04 - COM GRELHA DE CONCRETO - TCC 01 - AREIA E BRITA COMERCIAIS</v>
      </c>
      <c r="C2750" s="16" t="s">
        <v>20028</v>
      </c>
      <c r="D2750" s="105">
        <v>2774.01</v>
      </c>
      <c r="J2750" s="59" t="s">
        <v>27657</v>
      </c>
    </row>
    <row r="2751" spans="1:10" ht="40.5">
      <c r="A2751" s="16" t="s">
        <v>27658</v>
      </c>
      <c r="B2751" s="59" t="str">
        <f t="shared" si="42"/>
        <v>CAIXA COLETORA DE SARJETA - CCS 04 - COM GRELHA DE CONCRETO - TCC 01 - AREIA EXTRAÍDA E BRITA PRODUZIDA</v>
      </c>
      <c r="C2751" s="16" t="s">
        <v>20028</v>
      </c>
      <c r="D2751" s="105">
        <v>2583.94</v>
      </c>
      <c r="J2751" s="59" t="s">
        <v>27659</v>
      </c>
    </row>
    <row r="2752" spans="1:10" ht="40.5">
      <c r="A2752" s="16" t="s">
        <v>27660</v>
      </c>
      <c r="B2752" s="59" t="str">
        <f t="shared" si="42"/>
        <v>CAIXA COLETORA DE SARJETA - CCS 04 - COM GRELHA DE FERRO - TCC 02 - AREIA E BRITA COMERCIAIS</v>
      </c>
      <c r="C2752" s="16" t="s">
        <v>20028</v>
      </c>
      <c r="D2752" s="105">
        <v>3013.34</v>
      </c>
      <c r="J2752" s="59" t="s">
        <v>27661</v>
      </c>
    </row>
    <row r="2753" spans="1:10" ht="40.5">
      <c r="A2753" s="16" t="s">
        <v>27662</v>
      </c>
      <c r="B2753" s="59" t="str">
        <f t="shared" si="42"/>
        <v>CAIXA COLETORA DE SARJETA - CCS 04 - COM GRELHA DE FERRO - TCC 02 - AREIA EXTRAÍDA E BRITA PRODUZIDA</v>
      </c>
      <c r="C2753" s="16" t="s">
        <v>20028</v>
      </c>
      <c r="D2753" s="105">
        <v>2831.89</v>
      </c>
      <c r="J2753" s="59" t="s">
        <v>27663</v>
      </c>
    </row>
    <row r="2754" spans="1:10" ht="40.5">
      <c r="A2754" s="16" t="s">
        <v>27664</v>
      </c>
      <c r="B2754" s="59" t="str">
        <f t="shared" si="42"/>
        <v>CAIXA COLETORA DE SARJETA - CCS 05 - COM GRELHA DE CONCRETO - TCC 01 - AREIA E BRITA COMERCIAIS</v>
      </c>
      <c r="C2754" s="16" t="s">
        <v>20028</v>
      </c>
      <c r="D2754" s="105">
        <v>3712.35</v>
      </c>
      <c r="J2754" s="59" t="s">
        <v>27665</v>
      </c>
    </row>
    <row r="2755" spans="1:10" ht="40.5">
      <c r="A2755" s="16" t="s">
        <v>27666</v>
      </c>
      <c r="B2755" s="59" t="str">
        <f t="shared" ref="B2755:B2818" si="43">UPPER(J2755)</f>
        <v>CAIXA COLETORA DE SARJETA - CCS 05 - COM GRELHA DE CONCRETO - TCC 01 - AREIA EXTRAÍDA E BRITA PRODUZIDA</v>
      </c>
      <c r="C2755" s="16" t="s">
        <v>20028</v>
      </c>
      <c r="D2755" s="105">
        <v>3441.11</v>
      </c>
      <c r="J2755" s="59" t="s">
        <v>27667</v>
      </c>
    </row>
    <row r="2756" spans="1:10" ht="40.5">
      <c r="A2756" s="16" t="s">
        <v>27668</v>
      </c>
      <c r="B2756" s="59" t="str">
        <f t="shared" si="43"/>
        <v>CAIXA COLETORA DE SARJETA - CCS 05 - COM GRELHA DE FERRO - TCC 02 - AREIA E BRITA COMERCIAIS</v>
      </c>
      <c r="C2756" s="16" t="s">
        <v>20028</v>
      </c>
      <c r="D2756" s="105">
        <v>3951.68</v>
      </c>
      <c r="J2756" s="59" t="s">
        <v>27669</v>
      </c>
    </row>
    <row r="2757" spans="1:10" ht="40.5">
      <c r="A2757" s="16" t="s">
        <v>27670</v>
      </c>
      <c r="B2757" s="59" t="str">
        <f t="shared" si="43"/>
        <v>CAIXA COLETORA DE SARJETA - CCS 05 - COM GRELHA DE FERRO - TCC 02 - AREIA EXTRAÍDA E BRITA PRODUZIDA</v>
      </c>
      <c r="C2757" s="16" t="s">
        <v>20028</v>
      </c>
      <c r="D2757" s="105">
        <v>3689.05</v>
      </c>
      <c r="J2757" s="59" t="s">
        <v>27671</v>
      </c>
    </row>
    <row r="2758" spans="1:10" ht="40.5">
      <c r="A2758" s="16" t="s">
        <v>27672</v>
      </c>
      <c r="B2758" s="59" t="str">
        <f t="shared" si="43"/>
        <v>CAIXA COLETORA DE SARJETA - CCS 06 - COM GRELHA DE CONCRETO - TCC 01 - AREIA E BRITA COMERCIAIS</v>
      </c>
      <c r="C2758" s="16" t="s">
        <v>20028</v>
      </c>
      <c r="D2758" s="105">
        <v>3678.43</v>
      </c>
      <c r="J2758" s="59" t="s">
        <v>27673</v>
      </c>
    </row>
    <row r="2759" spans="1:10" ht="40.5">
      <c r="A2759" s="16" t="s">
        <v>27674</v>
      </c>
      <c r="B2759" s="59" t="str">
        <f t="shared" si="43"/>
        <v>CAIXA COLETORA DE SARJETA - CCS 06 - COM GRELHA DE CONCRETO - TCC 01 - AREIA EXTRAÍDA E BRITA PRODUZIDA</v>
      </c>
      <c r="C2759" s="16" t="s">
        <v>20028</v>
      </c>
      <c r="D2759" s="105">
        <v>3416.74</v>
      </c>
      <c r="J2759" s="59" t="s">
        <v>27675</v>
      </c>
    </row>
    <row r="2760" spans="1:10" ht="40.5">
      <c r="A2760" s="16" t="s">
        <v>27676</v>
      </c>
      <c r="B2760" s="59" t="str">
        <f t="shared" si="43"/>
        <v>CAIXA COLETORA DE SARJETA - CCS 06 - COM GRELHA DE FERRO - TCC 02 - AREIA E BRITA COMERCIAIS</v>
      </c>
      <c r="C2760" s="16" t="s">
        <v>20028</v>
      </c>
      <c r="D2760" s="105">
        <v>3917.76</v>
      </c>
      <c r="J2760" s="59" t="s">
        <v>27677</v>
      </c>
    </row>
    <row r="2761" spans="1:10" ht="40.5">
      <c r="A2761" s="16" t="s">
        <v>27678</v>
      </c>
      <c r="B2761" s="59" t="str">
        <f t="shared" si="43"/>
        <v>CAIXA COLETORA DE SARJETA - CCS 06 - COM GRELHA DE FERRO - TCC 02 - AREIA EXTRAÍDA E BRITA PRODUZIDA</v>
      </c>
      <c r="C2761" s="16" t="s">
        <v>20028</v>
      </c>
      <c r="D2761" s="105">
        <v>3664.68</v>
      </c>
      <c r="J2761" s="59" t="s">
        <v>27679</v>
      </c>
    </row>
    <row r="2762" spans="1:10" ht="40.5">
      <c r="A2762" s="16" t="s">
        <v>27680</v>
      </c>
      <c r="B2762" s="59" t="str">
        <f t="shared" si="43"/>
        <v>CAIXA COLETORA DE SARJETA - CCS 07 - COM GRELHA DE CONCRETO - TCC 01 - AREIA E BRITA COMERCIAIS</v>
      </c>
      <c r="C2762" s="16" t="s">
        <v>20028</v>
      </c>
      <c r="D2762" s="105">
        <v>3644.51</v>
      </c>
      <c r="J2762" s="59" t="s">
        <v>27681</v>
      </c>
    </row>
    <row r="2763" spans="1:10" ht="40.5">
      <c r="A2763" s="16" t="s">
        <v>27682</v>
      </c>
      <c r="B2763" s="59" t="str">
        <f t="shared" si="43"/>
        <v>CAIXA COLETORA DE SARJETA - CCS 07 - COM GRELHA DE CONCRETO - TCC 01 - AREIA EXTRAÍDA E BRITA PRODUZIDA</v>
      </c>
      <c r="C2763" s="16" t="s">
        <v>20028</v>
      </c>
      <c r="D2763" s="105">
        <v>3392.37</v>
      </c>
      <c r="J2763" s="59" t="s">
        <v>27683</v>
      </c>
    </row>
    <row r="2764" spans="1:10" ht="40.5">
      <c r="A2764" s="16" t="s">
        <v>27684</v>
      </c>
      <c r="B2764" s="59" t="str">
        <f t="shared" si="43"/>
        <v>CAIXA COLETORA DE SARJETA - CCS 07 - COM GRELHA DE FERRO - TCC 02 - AREIA E BRITA COMERCIAIS</v>
      </c>
      <c r="C2764" s="16" t="s">
        <v>20028</v>
      </c>
      <c r="D2764" s="105">
        <v>3883.84</v>
      </c>
      <c r="J2764" s="59" t="s">
        <v>27685</v>
      </c>
    </row>
    <row r="2765" spans="1:10" ht="40.5">
      <c r="A2765" s="16" t="s">
        <v>27686</v>
      </c>
      <c r="B2765" s="59" t="str">
        <f t="shared" si="43"/>
        <v>CAIXA COLETORA DE SARJETA - CCS 07 - COM GRELHA DE FERRO - TCC 02 - AREIA EXTRAÍDA E BRITA PRODUZIDA</v>
      </c>
      <c r="C2765" s="16" t="s">
        <v>20028</v>
      </c>
      <c r="D2765" s="105">
        <v>3640.31</v>
      </c>
      <c r="J2765" s="59" t="s">
        <v>27687</v>
      </c>
    </row>
    <row r="2766" spans="1:10" ht="40.5">
      <c r="A2766" s="16" t="s">
        <v>27688</v>
      </c>
      <c r="B2766" s="59" t="str">
        <f t="shared" si="43"/>
        <v>CAIXA COLETORA DE SARJETA - CCS 08 - COM GRELHA DE CONCRETO - TCC 01 - AREIA E BRITA COMERCIAIS</v>
      </c>
      <c r="C2766" s="16" t="s">
        <v>20028</v>
      </c>
      <c r="D2766" s="105">
        <v>3610.59</v>
      </c>
      <c r="J2766" s="59" t="s">
        <v>27689</v>
      </c>
    </row>
    <row r="2767" spans="1:10" ht="40.5">
      <c r="A2767" s="16" t="s">
        <v>27690</v>
      </c>
      <c r="B2767" s="59" t="str">
        <f t="shared" si="43"/>
        <v>CAIXA COLETORA DE SARJETA - CCS 08 - COM GRELHA DE CONCRETO - TCC 01 - AREIA EXTRAÍDA E BRITA PRODUZIDA</v>
      </c>
      <c r="C2767" s="16" t="s">
        <v>20028</v>
      </c>
      <c r="D2767" s="105">
        <v>3368</v>
      </c>
      <c r="J2767" s="59" t="s">
        <v>27691</v>
      </c>
    </row>
    <row r="2768" spans="1:10" ht="40.5">
      <c r="A2768" s="16" t="s">
        <v>27692</v>
      </c>
      <c r="B2768" s="59" t="str">
        <f t="shared" si="43"/>
        <v>CAIXA COLETORA DE SARJETA - CCS 08 - COM GRELHA DE FERRO - TCC 02 - AREIA E BRITA COMERCIAIS</v>
      </c>
      <c r="C2768" s="16" t="s">
        <v>20028</v>
      </c>
      <c r="D2768" s="105">
        <v>3849.92</v>
      </c>
      <c r="J2768" s="59" t="s">
        <v>27693</v>
      </c>
    </row>
    <row r="2769" spans="1:10" ht="40.5">
      <c r="A2769" s="16" t="s">
        <v>27694</v>
      </c>
      <c r="B2769" s="59" t="str">
        <f t="shared" si="43"/>
        <v>CAIXA COLETORA DE SARJETA - CCS 08 - COM GRELHA DE FERRO - TCC 02 - AREIA EXTRAÍDA E BRITA PRODUZIDA</v>
      </c>
      <c r="C2769" s="16" t="s">
        <v>20028</v>
      </c>
      <c r="D2769" s="105">
        <v>3615.94</v>
      </c>
      <c r="J2769" s="59" t="s">
        <v>27695</v>
      </c>
    </row>
    <row r="2770" spans="1:10" ht="40.5">
      <c r="A2770" s="16" t="s">
        <v>27696</v>
      </c>
      <c r="B2770" s="59" t="str">
        <f t="shared" si="43"/>
        <v>CAIXA COLETORA DE SARJETA - CCS 09 - COM GRELHA DE CONCRETO - TCC 01 - AREIA E BRITA COMERCIAIS</v>
      </c>
      <c r="C2770" s="16" t="s">
        <v>20028</v>
      </c>
      <c r="D2770" s="105">
        <v>4420.68</v>
      </c>
      <c r="J2770" s="59" t="s">
        <v>27697</v>
      </c>
    </row>
    <row r="2771" spans="1:10" ht="40.5">
      <c r="A2771" s="16" t="s">
        <v>27698</v>
      </c>
      <c r="B2771" s="59" t="str">
        <f t="shared" si="43"/>
        <v>CAIXA COLETORA DE SARJETA - CCS 09 - COM GRELHA DE CONCRETO - TCC 01 - AREIA EXTRAÍDA E BRITA PRODUZIDA</v>
      </c>
      <c r="C2771" s="16" t="s">
        <v>20028</v>
      </c>
      <c r="D2771" s="105">
        <v>4096.91</v>
      </c>
      <c r="J2771" s="59" t="s">
        <v>27699</v>
      </c>
    </row>
    <row r="2772" spans="1:10" ht="40.5">
      <c r="A2772" s="16" t="s">
        <v>27700</v>
      </c>
      <c r="B2772" s="59" t="str">
        <f t="shared" si="43"/>
        <v>CAIXA COLETORA DE SARJETA - CCS 09 - COM GRELHA DE FERRO - TCC 02 - AREIA E BRITA COMERCIAIS</v>
      </c>
      <c r="C2772" s="16" t="s">
        <v>20028</v>
      </c>
      <c r="D2772" s="105">
        <v>4660.01</v>
      </c>
      <c r="J2772" s="59" t="s">
        <v>27701</v>
      </c>
    </row>
    <row r="2773" spans="1:10" ht="40.5">
      <c r="A2773" s="16" t="s">
        <v>27702</v>
      </c>
      <c r="B2773" s="59" t="str">
        <f t="shared" si="43"/>
        <v>CAIXA COLETORA DE SARJETA - CCS 09 - COM GRELHA DE FERRO - TCC 02 - AREIA EXTRAÍDA E BRITA PRODUZIDA</v>
      </c>
      <c r="C2773" s="16" t="s">
        <v>20028</v>
      </c>
      <c r="D2773" s="105">
        <v>4344.8599999999997</v>
      </c>
      <c r="J2773" s="59" t="s">
        <v>27703</v>
      </c>
    </row>
    <row r="2774" spans="1:10" ht="40.5">
      <c r="A2774" s="16" t="s">
        <v>27704</v>
      </c>
      <c r="B2774" s="59" t="str">
        <f t="shared" si="43"/>
        <v>CAIXA COLETORA DE SARJETA - CCS 10 - COM GRELHA DE CONCRETO - TCC 01 - AREIA E BRITA COMERCIAIS</v>
      </c>
      <c r="C2774" s="16" t="s">
        <v>20028</v>
      </c>
      <c r="D2774" s="105">
        <v>4386.76</v>
      </c>
      <c r="J2774" s="59" t="s">
        <v>27705</v>
      </c>
    </row>
    <row r="2775" spans="1:10" ht="40.5">
      <c r="A2775" s="16" t="s">
        <v>27706</v>
      </c>
      <c r="B2775" s="59" t="str">
        <f t="shared" si="43"/>
        <v>CAIXA COLETORA DE SARJETA - CCS 10 - COM GRELHA DE CONCRETO - TCC 01 - AREIA EXTRAÍDA E BRITA PRODUZIDA</v>
      </c>
      <c r="C2775" s="16" t="s">
        <v>20028</v>
      </c>
      <c r="D2775" s="105">
        <v>4072.54</v>
      </c>
      <c r="J2775" s="59" t="s">
        <v>27707</v>
      </c>
    </row>
    <row r="2776" spans="1:10" ht="40.5">
      <c r="A2776" s="16" t="s">
        <v>27708</v>
      </c>
      <c r="B2776" s="59" t="str">
        <f t="shared" si="43"/>
        <v>CAIXA COLETORA DE SARJETA - CCS 10 - COM GRELHA DE FERRO - TCC 02 - AREIA E BRITA COMERCIAIS</v>
      </c>
      <c r="C2776" s="16" t="s">
        <v>20028</v>
      </c>
      <c r="D2776" s="105">
        <v>4626.09</v>
      </c>
      <c r="J2776" s="59" t="s">
        <v>27709</v>
      </c>
    </row>
    <row r="2777" spans="1:10" ht="40.5">
      <c r="A2777" s="16" t="s">
        <v>27710</v>
      </c>
      <c r="B2777" s="59" t="str">
        <f t="shared" si="43"/>
        <v>CAIXA COLETORA DE SARJETA - CCS 10 - COM GRELHA DE FERRO - TCC 02 - AREIA EXTRAÍDA E BRITA PRODUZIDA</v>
      </c>
      <c r="C2777" s="16" t="s">
        <v>20028</v>
      </c>
      <c r="D2777" s="105">
        <v>4320.49</v>
      </c>
      <c r="J2777" s="59" t="s">
        <v>27711</v>
      </c>
    </row>
    <row r="2778" spans="1:10" ht="40.5">
      <c r="A2778" s="16" t="s">
        <v>27712</v>
      </c>
      <c r="B2778" s="59" t="str">
        <f t="shared" si="43"/>
        <v>CAIXA COLETORA DE SARJETA - CCS 11 - COM GRELHA DE CONCRETO - TCC 01 - AREIA E BRITA COMERCIAIS</v>
      </c>
      <c r="C2778" s="16" t="s">
        <v>20028</v>
      </c>
      <c r="D2778" s="105">
        <v>4352.84</v>
      </c>
      <c r="J2778" s="59" t="s">
        <v>27713</v>
      </c>
    </row>
    <row r="2779" spans="1:10" ht="40.5">
      <c r="A2779" s="16" t="s">
        <v>27714</v>
      </c>
      <c r="B2779" s="59" t="str">
        <f t="shared" si="43"/>
        <v>CAIXA COLETORA DE SARJETA - CCS 11 - COM GRELHA DE CONCRETO - TCC 01 - AREIA EXTRAÍDA E BRITA PRODUZIDA</v>
      </c>
      <c r="C2779" s="16" t="s">
        <v>20028</v>
      </c>
      <c r="D2779" s="105">
        <v>4048.17</v>
      </c>
      <c r="J2779" s="59" t="s">
        <v>27715</v>
      </c>
    </row>
    <row r="2780" spans="1:10" ht="40.5">
      <c r="A2780" s="16" t="s">
        <v>27716</v>
      </c>
      <c r="B2780" s="59" t="str">
        <f t="shared" si="43"/>
        <v>CAIXA COLETORA DE SARJETA - CCS 11 - COM GRELHA DE FERRO - TCC 02 - AREIA E BRITA COMERCIAIS</v>
      </c>
      <c r="C2780" s="16" t="s">
        <v>20028</v>
      </c>
      <c r="D2780" s="105">
        <v>4592.17</v>
      </c>
      <c r="J2780" s="59" t="s">
        <v>27717</v>
      </c>
    </row>
    <row r="2781" spans="1:10" ht="40.5">
      <c r="A2781" s="16" t="s">
        <v>27718</v>
      </c>
      <c r="B2781" s="59" t="str">
        <f t="shared" si="43"/>
        <v>CAIXA COLETORA DE SARJETA - CCS 11 - COM GRELHA DE FERRO - TCC 02 - AREIA EXTRAÍDA E BRITA PRODUZIDA</v>
      </c>
      <c r="C2781" s="16" t="s">
        <v>20028</v>
      </c>
      <c r="D2781" s="105">
        <v>4296.12</v>
      </c>
      <c r="J2781" s="59" t="s">
        <v>27719</v>
      </c>
    </row>
    <row r="2782" spans="1:10" ht="40.5">
      <c r="A2782" s="16" t="s">
        <v>27720</v>
      </c>
      <c r="B2782" s="59" t="str">
        <f t="shared" si="43"/>
        <v>CAIXA COLETORA DE SARJETA - CCS 12 - COM GRELHA DE CONCRETO - TCC 01 - AREIA E BRITA COMERCIAIS</v>
      </c>
      <c r="C2782" s="16" t="s">
        <v>20028</v>
      </c>
      <c r="D2782" s="105">
        <v>4318.92</v>
      </c>
      <c r="J2782" s="59" t="s">
        <v>27721</v>
      </c>
    </row>
    <row r="2783" spans="1:10" ht="40.5">
      <c r="A2783" s="16" t="s">
        <v>27722</v>
      </c>
      <c r="B2783" s="59" t="str">
        <f t="shared" si="43"/>
        <v>CAIXA COLETORA DE SARJETA - CCS 12 - COM GRELHA DE CONCRETO - TCC 01 - AREIA EXTRAÍDA E BRITA PRODUZIDA</v>
      </c>
      <c r="C2783" s="16" t="s">
        <v>20028</v>
      </c>
      <c r="D2783" s="105">
        <v>4023.8</v>
      </c>
      <c r="J2783" s="59" t="s">
        <v>27723</v>
      </c>
    </row>
    <row r="2784" spans="1:10" ht="40.5">
      <c r="A2784" s="16" t="s">
        <v>27724</v>
      </c>
      <c r="B2784" s="59" t="str">
        <f t="shared" si="43"/>
        <v>CAIXA COLETORA DE SARJETA - CCS 12 - COM GRELHA DE FERRO - TCC 02 - AREIA E BRITA COMERCIAIS</v>
      </c>
      <c r="C2784" s="16" t="s">
        <v>20028</v>
      </c>
      <c r="D2784" s="105">
        <v>4524.33</v>
      </c>
      <c r="J2784" s="59" t="s">
        <v>27725</v>
      </c>
    </row>
    <row r="2785" spans="1:10" ht="40.5">
      <c r="A2785" s="16" t="s">
        <v>27726</v>
      </c>
      <c r="B2785" s="59" t="str">
        <f t="shared" si="43"/>
        <v>CAIXA COLETORA DE SARJETA - CCS 12 - COM GRELHA DE FERRO - TCC 02 - AREIA EXTRAÍDA E BRITA PRODUZIDA</v>
      </c>
      <c r="C2785" s="16" t="s">
        <v>20028</v>
      </c>
      <c r="D2785" s="105">
        <v>4247.38</v>
      </c>
      <c r="J2785" s="59" t="s">
        <v>27727</v>
      </c>
    </row>
    <row r="2786" spans="1:10" ht="40.5">
      <c r="A2786" s="16" t="s">
        <v>27728</v>
      </c>
      <c r="B2786" s="59" t="str">
        <f t="shared" si="43"/>
        <v>CAIXA COLETORA DE SARJETA - CCS 13 - COM GRELHA DE CONCRETO - TCC 01 - AREIA E BRITA COMERCIAIS</v>
      </c>
      <c r="C2786" s="16" t="s">
        <v>20028</v>
      </c>
      <c r="D2786" s="105">
        <v>5300.25</v>
      </c>
      <c r="J2786" s="59" t="s">
        <v>27729</v>
      </c>
    </row>
    <row r="2787" spans="1:10" ht="40.5">
      <c r="A2787" s="16" t="s">
        <v>27730</v>
      </c>
      <c r="B2787" s="59" t="str">
        <f t="shared" si="43"/>
        <v>CAIXA COLETORA DE SARJETA - CCS 13 - COM GRELHA DE CONCRETO - TCC 01 - AREIA EXTRAÍDA E BRITA PRODUZIDA</v>
      </c>
      <c r="C2787" s="16" t="s">
        <v>20028</v>
      </c>
      <c r="D2787" s="105">
        <v>4923.96</v>
      </c>
      <c r="J2787" s="59" t="s">
        <v>27731</v>
      </c>
    </row>
    <row r="2788" spans="1:10" ht="40.5">
      <c r="A2788" s="16" t="s">
        <v>27732</v>
      </c>
      <c r="B2788" s="59" t="str">
        <f t="shared" si="43"/>
        <v>CAIXA COLETORA DE SARJETA - CCS 13 - COM GRELHA DE FERRO - TCC 02 - AREIA E BRITA COMERCIAIS</v>
      </c>
      <c r="C2788" s="16" t="s">
        <v>20028</v>
      </c>
      <c r="D2788" s="105">
        <v>5539.58</v>
      </c>
      <c r="J2788" s="59" t="s">
        <v>27733</v>
      </c>
    </row>
    <row r="2789" spans="1:10" ht="40.5">
      <c r="A2789" s="16" t="s">
        <v>27734</v>
      </c>
      <c r="B2789" s="59" t="str">
        <f t="shared" si="43"/>
        <v>CAIXA COLETORA DE SARJETA - CCS 13 - COM GRELHA DE FERRO - TCC 02 - AREIA EXTRAÍDA E BRITA PRODUZIDA</v>
      </c>
      <c r="C2789" s="16" t="s">
        <v>20028</v>
      </c>
      <c r="D2789" s="105">
        <v>5171.91</v>
      </c>
      <c r="J2789" s="59" t="s">
        <v>27735</v>
      </c>
    </row>
    <row r="2790" spans="1:10" ht="40.5">
      <c r="A2790" s="16" t="s">
        <v>27736</v>
      </c>
      <c r="B2790" s="59" t="str">
        <f t="shared" si="43"/>
        <v>CAIXA COLETORA DE SARJETA - CCS 14 - COM GRELHA DE CONCRETO - TCC 01 - AREIA E BRITA COMERCIAIS</v>
      </c>
      <c r="C2790" s="16" t="s">
        <v>20028</v>
      </c>
      <c r="D2790" s="105">
        <v>5266.33</v>
      </c>
      <c r="J2790" s="59" t="s">
        <v>27737</v>
      </c>
    </row>
    <row r="2791" spans="1:10" ht="40.5">
      <c r="A2791" s="16" t="s">
        <v>27738</v>
      </c>
      <c r="B2791" s="59" t="str">
        <f t="shared" si="43"/>
        <v>CAIXA COLETORA DE SARJETA - CCS 14 - COM GRELHA DE CONCRETO - TCC 01 - AREIA EXTRAÍDA E BRITA PRODUZIDA</v>
      </c>
      <c r="C2791" s="16" t="s">
        <v>20028</v>
      </c>
      <c r="D2791" s="105">
        <v>4899.59</v>
      </c>
      <c r="J2791" s="59" t="s">
        <v>27739</v>
      </c>
    </row>
    <row r="2792" spans="1:10" ht="40.5">
      <c r="A2792" s="16" t="s">
        <v>27740</v>
      </c>
      <c r="B2792" s="59" t="str">
        <f t="shared" si="43"/>
        <v>CAIXA COLETORA DE SARJETA - CCS 14 - COM GRELHA DE FERRO - TCC 02 - AREIA E BRITA COMERCIAIS</v>
      </c>
      <c r="C2792" s="16" t="s">
        <v>20028</v>
      </c>
      <c r="D2792" s="105">
        <v>5505.66</v>
      </c>
      <c r="J2792" s="59" t="s">
        <v>27741</v>
      </c>
    </row>
    <row r="2793" spans="1:10" ht="40.5">
      <c r="A2793" s="16" t="s">
        <v>27742</v>
      </c>
      <c r="B2793" s="59" t="str">
        <f t="shared" si="43"/>
        <v>CAIXA COLETORA DE SARJETA - CCS 14 - COM GRELHA DE FERRO - TCC 02 - AREIA EXTRAÍDA E BRITA PRODUZIDA</v>
      </c>
      <c r="C2793" s="16" t="s">
        <v>20028</v>
      </c>
      <c r="D2793" s="105">
        <v>5147.54</v>
      </c>
      <c r="J2793" s="59" t="s">
        <v>27743</v>
      </c>
    </row>
    <row r="2794" spans="1:10" ht="40.5">
      <c r="A2794" s="16" t="s">
        <v>27744</v>
      </c>
      <c r="B2794" s="59" t="str">
        <f t="shared" si="43"/>
        <v>CAIXA COLETORA DE SARJETA - CCS 15 - COM GRELHA DE CONCRETO - TCC 01 - AREIA E BRITA COMERCIAIS</v>
      </c>
      <c r="C2794" s="16" t="s">
        <v>20028</v>
      </c>
      <c r="D2794" s="105">
        <v>5232.41</v>
      </c>
      <c r="J2794" s="59" t="s">
        <v>27745</v>
      </c>
    </row>
    <row r="2795" spans="1:10" ht="40.5">
      <c r="A2795" s="16" t="s">
        <v>27746</v>
      </c>
      <c r="B2795" s="59" t="str">
        <f t="shared" si="43"/>
        <v>CAIXA COLETORA DE SARJETA - CCS 15 - COM GRELHA DE CONCRETO - TCC 01 - AREIA EXTRAÍDA E BRITA PRODUZIDA</v>
      </c>
      <c r="C2795" s="16" t="s">
        <v>20028</v>
      </c>
      <c r="D2795" s="105">
        <v>4875.22</v>
      </c>
      <c r="J2795" s="59" t="s">
        <v>27747</v>
      </c>
    </row>
    <row r="2796" spans="1:10" ht="40.5">
      <c r="A2796" s="16" t="s">
        <v>27748</v>
      </c>
      <c r="B2796" s="59" t="str">
        <f t="shared" si="43"/>
        <v>CAIXA COLETORA DE SARJETA - CCS 15 - COM GRELHA DE FERRO - TCC 02 - AREIA E BRITA COMERCIAIS</v>
      </c>
      <c r="C2796" s="16" t="s">
        <v>20028</v>
      </c>
      <c r="D2796" s="105">
        <v>5471.74</v>
      </c>
      <c r="J2796" s="59" t="s">
        <v>27749</v>
      </c>
    </row>
    <row r="2797" spans="1:10" ht="40.5">
      <c r="A2797" s="16" t="s">
        <v>27750</v>
      </c>
      <c r="B2797" s="59" t="str">
        <f t="shared" si="43"/>
        <v>CAIXA COLETORA DE SARJETA - CCS 15 - COM GRELHA DE FERRO - TCC 02 - AREIA EXTRAÍDA E BRITA PRODUZIDA</v>
      </c>
      <c r="C2797" s="16" t="s">
        <v>20028</v>
      </c>
      <c r="D2797" s="105">
        <v>5123.17</v>
      </c>
      <c r="J2797" s="59" t="s">
        <v>27751</v>
      </c>
    </row>
    <row r="2798" spans="1:10" ht="40.5">
      <c r="A2798" s="16" t="s">
        <v>27752</v>
      </c>
      <c r="B2798" s="59" t="str">
        <f t="shared" si="43"/>
        <v>CAIXA COLETORA DE SARJETA - CCS 16 - COM GRELHA DE CONCRETO - TCC 01 - AREIA E BRITA COMERCIAIS</v>
      </c>
      <c r="C2798" s="16" t="s">
        <v>20028</v>
      </c>
      <c r="D2798" s="105">
        <v>5198.49</v>
      </c>
      <c r="J2798" s="59" t="s">
        <v>27753</v>
      </c>
    </row>
    <row r="2799" spans="1:10" ht="40.5">
      <c r="A2799" s="16" t="s">
        <v>27754</v>
      </c>
      <c r="B2799" s="59" t="str">
        <f t="shared" si="43"/>
        <v>CAIXA COLETORA DE SARJETA - CCS 16 - COM GRELHA DE CONCRETO - TCC 01 - AREIA EXTRAÍDA E BRITA PRODUZIDA</v>
      </c>
      <c r="C2799" s="16" t="s">
        <v>20028</v>
      </c>
      <c r="D2799" s="105">
        <v>4850.8500000000004</v>
      </c>
      <c r="J2799" s="59" t="s">
        <v>27755</v>
      </c>
    </row>
    <row r="2800" spans="1:10" ht="40.5">
      <c r="A2800" s="16" t="s">
        <v>27756</v>
      </c>
      <c r="B2800" s="59" t="str">
        <f t="shared" si="43"/>
        <v>CAIXA COLETORA DE SARJETA - CCS 16 - COM GRELHA DE FERRO - TCC 02 - AREIA E BRITA COMERCIAIS</v>
      </c>
      <c r="C2800" s="16" t="s">
        <v>20028</v>
      </c>
      <c r="D2800" s="105">
        <v>5437.82</v>
      </c>
      <c r="J2800" s="59" t="s">
        <v>27757</v>
      </c>
    </row>
    <row r="2801" spans="1:10" ht="40.5">
      <c r="A2801" s="16" t="s">
        <v>27758</v>
      </c>
      <c r="B2801" s="59" t="str">
        <f t="shared" si="43"/>
        <v>CAIXA COLETORA DE SARJETA - CCS 16 - COM GRELHA DE FERRO - TCC 02 - AREIA EXTRAÍDA E BRITA PRODUZIDA</v>
      </c>
      <c r="C2801" s="16" t="s">
        <v>20028</v>
      </c>
      <c r="D2801" s="105">
        <v>5098.8</v>
      </c>
      <c r="J2801" s="59" t="s">
        <v>27759</v>
      </c>
    </row>
    <row r="2802" spans="1:10" ht="40.5">
      <c r="A2802" s="16" t="s">
        <v>27760</v>
      </c>
      <c r="B2802" s="59" t="str">
        <f t="shared" si="43"/>
        <v>CAIXA COLETORA DE SARJETA - CCS 17 - COM GRELHA DE CONCRETO - TCC 01 - AREIA E BRITA COMERCIAIS</v>
      </c>
      <c r="C2802" s="16" t="s">
        <v>20028</v>
      </c>
      <c r="D2802" s="105">
        <v>6042.82</v>
      </c>
      <c r="J2802" s="59" t="s">
        <v>27761</v>
      </c>
    </row>
    <row r="2803" spans="1:10" ht="40.5">
      <c r="A2803" s="16" t="s">
        <v>27762</v>
      </c>
      <c r="B2803" s="59" t="str">
        <f t="shared" si="43"/>
        <v>CAIXA COLETORA DE SARJETA - CCS 17 - COM GRELHA DE CONCRETO - TCC 01 - AREIA EXTRAÍDA E BRITA PRODUZIDA</v>
      </c>
      <c r="C2803" s="16" t="s">
        <v>20028</v>
      </c>
      <c r="D2803" s="105">
        <v>5614</v>
      </c>
      <c r="J2803" s="59" t="s">
        <v>27763</v>
      </c>
    </row>
    <row r="2804" spans="1:10" ht="40.5">
      <c r="A2804" s="16" t="s">
        <v>27764</v>
      </c>
      <c r="B2804" s="59" t="str">
        <f t="shared" si="43"/>
        <v>CAIXA COLETORA DE SARJETA - CCS 17 - COM GRELHA DE FERRO - TCC 02 - AREIA E BRITA COMERCIAIS</v>
      </c>
      <c r="C2804" s="16" t="s">
        <v>20028</v>
      </c>
      <c r="D2804" s="105">
        <v>6282.15</v>
      </c>
      <c r="J2804" s="59" t="s">
        <v>27765</v>
      </c>
    </row>
    <row r="2805" spans="1:10" ht="40.5">
      <c r="A2805" s="16" t="s">
        <v>27766</v>
      </c>
      <c r="B2805" s="59" t="str">
        <f t="shared" si="43"/>
        <v>CAIXA COLETORA DE SARJETA - CCS 17 - COM GRELHA DE FERRO - TCC 02 - AREIA EXTRAÍDA E BRITA PRODUZIDA</v>
      </c>
      <c r="C2805" s="16" t="s">
        <v>20028</v>
      </c>
      <c r="D2805" s="105">
        <v>5861.95</v>
      </c>
      <c r="J2805" s="59" t="s">
        <v>27767</v>
      </c>
    </row>
    <row r="2806" spans="1:10" ht="40.5">
      <c r="A2806" s="16" t="s">
        <v>27768</v>
      </c>
      <c r="B2806" s="59" t="str">
        <f t="shared" si="43"/>
        <v>CAIXA COLETORA DE SARJETA - CCS 18 - COM GRELHA DE CONCRETO - TCC 01 - AREIA E BRITA COMERCIAIS</v>
      </c>
      <c r="C2806" s="16" t="s">
        <v>20028</v>
      </c>
      <c r="D2806" s="105">
        <v>6008.9</v>
      </c>
      <c r="J2806" s="59" t="s">
        <v>27769</v>
      </c>
    </row>
    <row r="2807" spans="1:10" ht="40.5">
      <c r="A2807" s="16" t="s">
        <v>27770</v>
      </c>
      <c r="B2807" s="59" t="str">
        <f t="shared" si="43"/>
        <v>CAIXA COLETORA DE SARJETA - CCS 18 - COM GRELHA DE CONCRETO - TCC 01 - AREIA EXTRAÍDA E BRITA PRODUZIDA</v>
      </c>
      <c r="C2807" s="16" t="s">
        <v>20028</v>
      </c>
      <c r="D2807" s="105">
        <v>5589.63</v>
      </c>
      <c r="J2807" s="59" t="s">
        <v>27771</v>
      </c>
    </row>
    <row r="2808" spans="1:10" ht="40.5">
      <c r="A2808" s="16" t="s">
        <v>27772</v>
      </c>
      <c r="B2808" s="59" t="str">
        <f t="shared" si="43"/>
        <v>CAIXA COLETORA DE SARJETA - CCS 18 - COM GRELHA DE FERRO - TCC 02 - AREIA E BRITA COMERCIAIS</v>
      </c>
      <c r="C2808" s="16" t="s">
        <v>20028</v>
      </c>
      <c r="D2808" s="105">
        <v>6248.23</v>
      </c>
      <c r="J2808" s="59" t="s">
        <v>27773</v>
      </c>
    </row>
    <row r="2809" spans="1:10" ht="40.5">
      <c r="A2809" s="16" t="s">
        <v>27774</v>
      </c>
      <c r="B2809" s="59" t="str">
        <f t="shared" si="43"/>
        <v>CAIXA COLETORA DE SARJETA - CCS 18 - COM GRELHA DE FERRO - TCC 02 - AREIA EXTRAÍDA E BRITA PRODUZIDA</v>
      </c>
      <c r="C2809" s="16" t="s">
        <v>20028</v>
      </c>
      <c r="D2809" s="105">
        <v>5837.58</v>
      </c>
      <c r="J2809" s="59" t="s">
        <v>27775</v>
      </c>
    </row>
    <row r="2810" spans="1:10" ht="40.5">
      <c r="A2810" s="16" t="s">
        <v>27776</v>
      </c>
      <c r="B2810" s="59" t="str">
        <f t="shared" si="43"/>
        <v>CAIXA COLETORA DE SARJETA - CCS 19 - COM GRELHA DE CONCRETO - TCC 01 - AREIA E BRITA COMERCIAIS</v>
      </c>
      <c r="C2810" s="16" t="s">
        <v>20028</v>
      </c>
      <c r="D2810" s="105">
        <v>5974.98</v>
      </c>
      <c r="J2810" s="59" t="s">
        <v>27777</v>
      </c>
    </row>
    <row r="2811" spans="1:10" ht="40.5">
      <c r="A2811" s="16" t="s">
        <v>27778</v>
      </c>
      <c r="B2811" s="59" t="str">
        <f t="shared" si="43"/>
        <v>CAIXA COLETORA DE SARJETA - CCS 19 - COM GRELHA DE CONCRETO - TCC 01 - AREIA EXTRAÍDA E BRITA PRODUZIDA</v>
      </c>
      <c r="C2811" s="16" t="s">
        <v>20028</v>
      </c>
      <c r="D2811" s="105">
        <v>5565.26</v>
      </c>
      <c r="J2811" s="59" t="s">
        <v>27779</v>
      </c>
    </row>
    <row r="2812" spans="1:10" ht="40.5">
      <c r="A2812" s="16" t="s">
        <v>27780</v>
      </c>
      <c r="B2812" s="59" t="str">
        <f t="shared" si="43"/>
        <v>CAIXA COLETORA DE SARJETA - CCS 19 - COM GRELHA DE FERRO - TCC 02 - AREIA E BRITA COMERCIAIS</v>
      </c>
      <c r="C2812" s="16" t="s">
        <v>20028</v>
      </c>
      <c r="D2812" s="105">
        <v>6214.31</v>
      </c>
      <c r="J2812" s="59" t="s">
        <v>27781</v>
      </c>
    </row>
    <row r="2813" spans="1:10" ht="40.5">
      <c r="A2813" s="16" t="s">
        <v>27782</v>
      </c>
      <c r="B2813" s="59" t="str">
        <f t="shared" si="43"/>
        <v>CAIXA COLETORA DE SARJETA - CCS 19 - COM GRELHA DE FERRO - TCC 02 - AREIA EXTRAÍDA E BRITA PRODUZIDA</v>
      </c>
      <c r="C2813" s="16" t="s">
        <v>20028</v>
      </c>
      <c r="D2813" s="105">
        <v>5813.21</v>
      </c>
      <c r="J2813" s="59" t="s">
        <v>27783</v>
      </c>
    </row>
    <row r="2814" spans="1:10" ht="40.5">
      <c r="A2814" s="16" t="s">
        <v>27784</v>
      </c>
      <c r="B2814" s="59" t="str">
        <f t="shared" si="43"/>
        <v>CAIXA COLETORA DE SARJETA - CCS 20 - COM GRELHA DE CONCRETO - TCC 01 - AREIA E BRITA COMERCIAIS</v>
      </c>
      <c r="C2814" s="16" t="s">
        <v>20028</v>
      </c>
      <c r="D2814" s="105">
        <v>5941.06</v>
      </c>
      <c r="J2814" s="59" t="s">
        <v>27785</v>
      </c>
    </row>
    <row r="2815" spans="1:10" ht="40.5">
      <c r="A2815" s="16" t="s">
        <v>27786</v>
      </c>
      <c r="B2815" s="59" t="str">
        <f t="shared" si="43"/>
        <v>CAIXA COLETORA DE SARJETA - CCS 20 - COM GRELHA DE CONCRETO - TCC 01 - AREIA EXTRAÍDA E BRITA PRODUZIDA</v>
      </c>
      <c r="C2815" s="16" t="s">
        <v>20028</v>
      </c>
      <c r="D2815" s="105">
        <v>5540.89</v>
      </c>
      <c r="J2815" s="59" t="s">
        <v>27787</v>
      </c>
    </row>
    <row r="2816" spans="1:10" ht="40.5">
      <c r="A2816" s="16" t="s">
        <v>27788</v>
      </c>
      <c r="B2816" s="59" t="str">
        <f t="shared" si="43"/>
        <v>CAIXA COLETORA DE SARJETA - CCS 20 - COM GRELHA DE FERRO - TCC 02 - AREIA E BRITA COMERCIAIS</v>
      </c>
      <c r="C2816" s="16" t="s">
        <v>20028</v>
      </c>
      <c r="D2816" s="105">
        <v>6180.39</v>
      </c>
      <c r="J2816" s="59" t="s">
        <v>27789</v>
      </c>
    </row>
    <row r="2817" spans="1:10" ht="40.5">
      <c r="A2817" s="16" t="s">
        <v>27790</v>
      </c>
      <c r="B2817" s="59" t="str">
        <f t="shared" si="43"/>
        <v>CAIXA COLETORA DE SARJETA - CCS 20 - COM GRELHA DE FERRO - TCC 02 - AREIA EXTRAÍDA E BRITA PRODUZIDA</v>
      </c>
      <c r="C2817" s="16" t="s">
        <v>20028</v>
      </c>
      <c r="D2817" s="105">
        <v>5788.84</v>
      </c>
      <c r="J2817" s="59" t="s">
        <v>27791</v>
      </c>
    </row>
    <row r="2818" spans="1:10" ht="27">
      <c r="A2818" s="16" t="s">
        <v>27792</v>
      </c>
      <c r="B2818" s="59" t="str">
        <f t="shared" si="43"/>
        <v>CAIXA COLETORA DE TALVEGUE - CCT 01 - AREIA E BRITA COMERCIAIS</v>
      </c>
      <c r="C2818" s="16" t="s">
        <v>20028</v>
      </c>
      <c r="D2818" s="105">
        <v>2649.78</v>
      </c>
      <c r="J2818" s="59" t="s">
        <v>27793</v>
      </c>
    </row>
    <row r="2819" spans="1:10" ht="27">
      <c r="A2819" s="16" t="s">
        <v>27794</v>
      </c>
      <c r="B2819" s="59" t="str">
        <f t="shared" ref="B2819:B2882" si="44">UPPER(J2819)</f>
        <v>CAIXA COLETORA DE TALVEGUE - CCT 01 - AREIA EXTRAÍDA E BRITA PRODUZIDA</v>
      </c>
      <c r="C2819" s="16" t="s">
        <v>20028</v>
      </c>
      <c r="D2819" s="105">
        <v>2433.9499999999998</v>
      </c>
      <c r="J2819" s="59" t="s">
        <v>27795</v>
      </c>
    </row>
    <row r="2820" spans="1:10" ht="27">
      <c r="A2820" s="16" t="s">
        <v>27796</v>
      </c>
      <c r="B2820" s="59" t="str">
        <f t="shared" si="44"/>
        <v>CAIXA COLETORA DE TALVEGUE - CCT 02 - AREIA E BRITA COMERCIAIS</v>
      </c>
      <c r="C2820" s="16" t="s">
        <v>20028</v>
      </c>
      <c r="D2820" s="105">
        <v>2615.86</v>
      </c>
      <c r="J2820" s="59" t="s">
        <v>27797</v>
      </c>
    </row>
    <row r="2821" spans="1:10" ht="27">
      <c r="A2821" s="16" t="s">
        <v>27798</v>
      </c>
      <c r="B2821" s="59" t="str">
        <f t="shared" si="44"/>
        <v>CAIXA COLETORA DE TALVEGUE - CCT 02 - AREIA EXTRAÍDA E BRITA PRODUZIDA</v>
      </c>
      <c r="C2821" s="16" t="s">
        <v>20028</v>
      </c>
      <c r="D2821" s="105">
        <v>2409.58</v>
      </c>
      <c r="J2821" s="59" t="s">
        <v>27799</v>
      </c>
    </row>
    <row r="2822" spans="1:10" ht="27">
      <c r="A2822" s="16" t="s">
        <v>27800</v>
      </c>
      <c r="B2822" s="59" t="str">
        <f t="shared" si="44"/>
        <v>CAIXA COLETORA DE TALVEGUE - CCT 03 - AREIA E BRITA COMERCIAIS</v>
      </c>
      <c r="C2822" s="16" t="s">
        <v>20028</v>
      </c>
      <c r="D2822" s="105">
        <v>2585.34</v>
      </c>
      <c r="J2822" s="59" t="s">
        <v>27801</v>
      </c>
    </row>
    <row r="2823" spans="1:10" ht="27">
      <c r="A2823" s="16" t="s">
        <v>27802</v>
      </c>
      <c r="B2823" s="59" t="str">
        <f t="shared" si="44"/>
        <v>CAIXA COLETORA DE TALVEGUE - CCT 03 - AREIA EXTRAÍDA E BRITA PRODUZIDA</v>
      </c>
      <c r="C2823" s="16" t="s">
        <v>20028</v>
      </c>
      <c r="D2823" s="105">
        <v>2387.65</v>
      </c>
      <c r="J2823" s="59" t="s">
        <v>27803</v>
      </c>
    </row>
    <row r="2824" spans="1:10" ht="27">
      <c r="A2824" s="16" t="s">
        <v>27804</v>
      </c>
      <c r="B2824" s="59" t="str">
        <f t="shared" si="44"/>
        <v>CAIXA COLETORA DE TALVEGUE - CCT 04 - AREIA E BRITA COMERCIAIS</v>
      </c>
      <c r="C2824" s="16" t="s">
        <v>20028</v>
      </c>
      <c r="D2824" s="105">
        <v>2548.02</v>
      </c>
      <c r="J2824" s="59" t="s">
        <v>27805</v>
      </c>
    </row>
    <row r="2825" spans="1:10" ht="27">
      <c r="A2825" s="16" t="s">
        <v>27806</v>
      </c>
      <c r="B2825" s="59" t="str">
        <f t="shared" si="44"/>
        <v>CAIXA COLETORA DE TALVEGUE - CCT 04 - AREIA EXTRAÍDA E BRITA PRODUZIDA</v>
      </c>
      <c r="C2825" s="16" t="s">
        <v>20028</v>
      </c>
      <c r="D2825" s="105">
        <v>2360.84</v>
      </c>
      <c r="J2825" s="59" t="s">
        <v>27807</v>
      </c>
    </row>
    <row r="2826" spans="1:10" ht="27">
      <c r="A2826" s="16" t="s">
        <v>27808</v>
      </c>
      <c r="B2826" s="59" t="str">
        <f t="shared" si="44"/>
        <v>CAIXA COLETORA DE TALVEGUE - CCT 05 - AREIA E BRITA COMERCIAIS</v>
      </c>
      <c r="C2826" s="16" t="s">
        <v>20028</v>
      </c>
      <c r="D2826" s="105">
        <v>3486.36</v>
      </c>
      <c r="J2826" s="59" t="s">
        <v>27809</v>
      </c>
    </row>
    <row r="2827" spans="1:10" ht="27">
      <c r="A2827" s="16" t="s">
        <v>27810</v>
      </c>
      <c r="B2827" s="59" t="str">
        <f t="shared" si="44"/>
        <v>CAIXA COLETORA DE TALVEGUE - CCT 05 - AREIA EXTRAÍDA E BRITA PRODUZIDA</v>
      </c>
      <c r="C2827" s="16" t="s">
        <v>20028</v>
      </c>
      <c r="D2827" s="105">
        <v>3218.01</v>
      </c>
      <c r="J2827" s="59" t="s">
        <v>27811</v>
      </c>
    </row>
    <row r="2828" spans="1:10" ht="27">
      <c r="A2828" s="16" t="s">
        <v>27812</v>
      </c>
      <c r="B2828" s="59" t="str">
        <f t="shared" si="44"/>
        <v>CAIXA COLETORA DE TALVEGUE - CCT 06 - AREIA E BRITA COMERCIAIS</v>
      </c>
      <c r="C2828" s="16" t="s">
        <v>20028</v>
      </c>
      <c r="D2828" s="105">
        <v>3452.44</v>
      </c>
      <c r="J2828" s="59" t="s">
        <v>27813</v>
      </c>
    </row>
    <row r="2829" spans="1:10" ht="27">
      <c r="A2829" s="16" t="s">
        <v>27814</v>
      </c>
      <c r="B2829" s="59" t="str">
        <f t="shared" si="44"/>
        <v>CAIXA COLETORA DE TALVEGUE - CCT 06 - AREIA EXTRAÍDA E BRITA PRODUZIDA</v>
      </c>
      <c r="C2829" s="16" t="s">
        <v>20028</v>
      </c>
      <c r="D2829" s="105">
        <v>3193.64</v>
      </c>
      <c r="J2829" s="59" t="s">
        <v>27815</v>
      </c>
    </row>
    <row r="2830" spans="1:10" ht="27">
      <c r="A2830" s="16" t="s">
        <v>27816</v>
      </c>
      <c r="B2830" s="59" t="str">
        <f t="shared" si="44"/>
        <v>CAIXA COLETORA DE TALVEGUE - CCT 07 - AREIA E BRITA COMERCIAIS</v>
      </c>
      <c r="C2830" s="16" t="s">
        <v>20028</v>
      </c>
      <c r="D2830" s="105">
        <v>3421.92</v>
      </c>
      <c r="J2830" s="59" t="s">
        <v>27817</v>
      </c>
    </row>
    <row r="2831" spans="1:10" ht="27">
      <c r="A2831" s="16" t="s">
        <v>27818</v>
      </c>
      <c r="B2831" s="59" t="str">
        <f t="shared" si="44"/>
        <v>CAIXA COLETORA DE TALVEGUE - CCT 07 - AREIA EXTRAÍDA E BRITA PRODUZIDA</v>
      </c>
      <c r="C2831" s="16" t="s">
        <v>20028</v>
      </c>
      <c r="D2831" s="105">
        <v>3171.71</v>
      </c>
      <c r="J2831" s="59" t="s">
        <v>27819</v>
      </c>
    </row>
    <row r="2832" spans="1:10" ht="27">
      <c r="A2832" s="16" t="s">
        <v>27820</v>
      </c>
      <c r="B2832" s="59" t="str">
        <f t="shared" si="44"/>
        <v>CAIXA COLETORA DE TALVEGUE - CCT 08 - AREIA E BRITA COMERCIAIS</v>
      </c>
      <c r="C2832" s="16" t="s">
        <v>20028</v>
      </c>
      <c r="D2832" s="105">
        <v>3520.28</v>
      </c>
      <c r="J2832" s="59" t="s">
        <v>27821</v>
      </c>
    </row>
    <row r="2833" spans="1:10" ht="27">
      <c r="A2833" s="16" t="s">
        <v>27822</v>
      </c>
      <c r="B2833" s="59" t="str">
        <f t="shared" si="44"/>
        <v>CAIXA COLETORA DE TALVEGUE - CCT 08 - AREIA EXTRAÍDA E BRITA PRODUZIDA</v>
      </c>
      <c r="C2833" s="16" t="s">
        <v>20028</v>
      </c>
      <c r="D2833" s="105">
        <v>3242.38</v>
      </c>
      <c r="J2833" s="59" t="s">
        <v>27823</v>
      </c>
    </row>
    <row r="2834" spans="1:10" ht="27">
      <c r="A2834" s="16" t="s">
        <v>27824</v>
      </c>
      <c r="B2834" s="59" t="str">
        <f t="shared" si="44"/>
        <v>CAIXA COLETORA DE TALVEGUE - CCT 09 - AREIA E BRITA COMERCIAIS</v>
      </c>
      <c r="C2834" s="16" t="s">
        <v>20028</v>
      </c>
      <c r="D2834" s="105">
        <v>4194.7</v>
      </c>
      <c r="J2834" s="59" t="s">
        <v>27825</v>
      </c>
    </row>
    <row r="2835" spans="1:10" ht="27">
      <c r="A2835" s="16" t="s">
        <v>27826</v>
      </c>
      <c r="B2835" s="59" t="str">
        <f t="shared" si="44"/>
        <v>CAIXA COLETORA DE TALVEGUE - CCT 09 - AREIA EXTRAÍDA E BRITA PRODUZIDA</v>
      </c>
      <c r="C2835" s="16" t="s">
        <v>20028</v>
      </c>
      <c r="D2835" s="105">
        <v>3873.82</v>
      </c>
      <c r="J2835" s="59" t="s">
        <v>27827</v>
      </c>
    </row>
    <row r="2836" spans="1:10" ht="27">
      <c r="A2836" s="16" t="s">
        <v>27828</v>
      </c>
      <c r="B2836" s="59" t="str">
        <f t="shared" si="44"/>
        <v>CAIXA COLETORA DE TALVEGUE - CCT 10 - AREIA E BRITA COMERCIAIS</v>
      </c>
      <c r="C2836" s="16" t="s">
        <v>20028</v>
      </c>
      <c r="D2836" s="105">
        <v>4160.78</v>
      </c>
      <c r="J2836" s="59" t="s">
        <v>27829</v>
      </c>
    </row>
    <row r="2837" spans="1:10" ht="27">
      <c r="A2837" s="16" t="s">
        <v>27830</v>
      </c>
      <c r="B2837" s="59" t="str">
        <f t="shared" si="44"/>
        <v>CAIXA COLETORA DE TALVEGUE - CCT 10 - AREIA EXTRAÍDA E BRITA PRODUZIDA</v>
      </c>
      <c r="C2837" s="16" t="s">
        <v>20028</v>
      </c>
      <c r="D2837" s="105">
        <v>3849.45</v>
      </c>
      <c r="J2837" s="59" t="s">
        <v>27831</v>
      </c>
    </row>
    <row r="2838" spans="1:10" ht="27">
      <c r="A2838" s="16" t="s">
        <v>27832</v>
      </c>
      <c r="B2838" s="59" t="str">
        <f t="shared" si="44"/>
        <v>CAIXA COLETORA DE TALVEGUE - CCT 11 - AREIA E BRITA COMERCIAIS</v>
      </c>
      <c r="C2838" s="16" t="s">
        <v>20028</v>
      </c>
      <c r="D2838" s="105">
        <v>4130.25</v>
      </c>
      <c r="J2838" s="59" t="s">
        <v>27833</v>
      </c>
    </row>
    <row r="2839" spans="1:10" ht="27">
      <c r="A2839" s="16" t="s">
        <v>27834</v>
      </c>
      <c r="B2839" s="59" t="str">
        <f t="shared" si="44"/>
        <v>CAIXA COLETORA DE TALVEGUE - CCT 11 - AREIA EXTRAÍDA E BRITA PRODUZIDA</v>
      </c>
      <c r="C2839" s="16" t="s">
        <v>20028</v>
      </c>
      <c r="D2839" s="105">
        <v>3827.51</v>
      </c>
      <c r="J2839" s="59" t="s">
        <v>27835</v>
      </c>
    </row>
    <row r="2840" spans="1:10" ht="27">
      <c r="A2840" s="16" t="s">
        <v>27836</v>
      </c>
      <c r="B2840" s="59" t="str">
        <f t="shared" si="44"/>
        <v>CAIXA COLETORA DE TALVEGUE - CCT 12 - AREIA E BRITA COMERCIAIS</v>
      </c>
      <c r="C2840" s="16" t="s">
        <v>20028</v>
      </c>
      <c r="D2840" s="105">
        <v>4092.94</v>
      </c>
      <c r="J2840" s="59" t="s">
        <v>27837</v>
      </c>
    </row>
    <row r="2841" spans="1:10" ht="27">
      <c r="A2841" s="16" t="s">
        <v>27838</v>
      </c>
      <c r="B2841" s="59" t="str">
        <f t="shared" si="44"/>
        <v>CAIXA COLETORA DE TALVEGUE - CCT 12 - AREIA EXTRAÍDA E BRITA PRODUZIDA</v>
      </c>
      <c r="C2841" s="16" t="s">
        <v>20028</v>
      </c>
      <c r="D2841" s="105">
        <v>3800.71</v>
      </c>
      <c r="J2841" s="59" t="s">
        <v>27839</v>
      </c>
    </row>
    <row r="2842" spans="1:10" ht="27">
      <c r="A2842" s="16" t="s">
        <v>27840</v>
      </c>
      <c r="B2842" s="59" t="str">
        <f t="shared" si="44"/>
        <v>CAIXA COLETORA DE TALVEGUE - CCT 13 - AREIA E BRITA COMERCIAIS</v>
      </c>
      <c r="C2842" s="16" t="s">
        <v>20028</v>
      </c>
      <c r="D2842" s="105">
        <v>5074.2700000000004</v>
      </c>
      <c r="J2842" s="59" t="s">
        <v>27841</v>
      </c>
    </row>
    <row r="2843" spans="1:10" ht="27">
      <c r="A2843" s="16" t="s">
        <v>27842</v>
      </c>
      <c r="B2843" s="59" t="str">
        <f t="shared" si="44"/>
        <v>CAIXA COLETORA DE TALVEGUE - CCT 13 - AREIA EXTRAÍDA E BRITA PRODUZIDA</v>
      </c>
      <c r="C2843" s="16" t="s">
        <v>20028</v>
      </c>
      <c r="D2843" s="105">
        <v>4700.8599999999997</v>
      </c>
      <c r="J2843" s="59" t="s">
        <v>27843</v>
      </c>
    </row>
    <row r="2844" spans="1:10" ht="27">
      <c r="A2844" s="16" t="s">
        <v>27844</v>
      </c>
      <c r="B2844" s="59" t="str">
        <f t="shared" si="44"/>
        <v>CAIXA COLETORA DE TALVEGUE - CCT 14 - AREIA E BRITA COMERCIAIS</v>
      </c>
      <c r="C2844" s="16" t="s">
        <v>20028</v>
      </c>
      <c r="D2844" s="105">
        <v>5040.3500000000004</v>
      </c>
      <c r="J2844" s="59" t="s">
        <v>27845</v>
      </c>
    </row>
    <row r="2845" spans="1:10" ht="27">
      <c r="A2845" s="16" t="s">
        <v>27846</v>
      </c>
      <c r="B2845" s="59" t="str">
        <f t="shared" si="44"/>
        <v>CAIXA COLETORA DE TALVEGUE - CCT 14 - AREIA EXTRAÍDA E BRITA PRODUZIDA</v>
      </c>
      <c r="C2845" s="16" t="s">
        <v>20028</v>
      </c>
      <c r="D2845" s="105">
        <v>4676.49</v>
      </c>
      <c r="J2845" s="59" t="s">
        <v>27847</v>
      </c>
    </row>
    <row r="2846" spans="1:10" ht="27">
      <c r="A2846" s="16" t="s">
        <v>27848</v>
      </c>
      <c r="B2846" s="59" t="str">
        <f t="shared" si="44"/>
        <v>CAIXA COLETORA DE TALVEGUE - CCT 15 - AREIA E BRITA COMERCIAIS</v>
      </c>
      <c r="C2846" s="16" t="s">
        <v>20028</v>
      </c>
      <c r="D2846" s="105">
        <v>5009.82</v>
      </c>
      <c r="J2846" s="59" t="s">
        <v>27849</v>
      </c>
    </row>
    <row r="2847" spans="1:10" ht="27">
      <c r="A2847" s="16" t="s">
        <v>27850</v>
      </c>
      <c r="B2847" s="59" t="str">
        <f t="shared" si="44"/>
        <v>CAIXA COLETORA DE TALVEGUE - CCT 15 - AREIA EXTRAÍDA E BRITA PRODUZIDA</v>
      </c>
      <c r="C2847" s="16" t="s">
        <v>20028</v>
      </c>
      <c r="D2847" s="105">
        <v>4654.5600000000004</v>
      </c>
      <c r="J2847" s="59" t="s">
        <v>27851</v>
      </c>
    </row>
    <row r="2848" spans="1:10" ht="27">
      <c r="A2848" s="16" t="s">
        <v>27852</v>
      </c>
      <c r="B2848" s="59" t="str">
        <f t="shared" si="44"/>
        <v>CAIXA COLETORA DE TALVEGUE - CCT 16 - AREIA E BRITA COMERCIAIS</v>
      </c>
      <c r="C2848" s="16" t="s">
        <v>20028</v>
      </c>
      <c r="D2848" s="105">
        <v>4972.51</v>
      </c>
      <c r="J2848" s="59" t="s">
        <v>27853</v>
      </c>
    </row>
    <row r="2849" spans="1:10" ht="27">
      <c r="A2849" s="16" t="s">
        <v>27854</v>
      </c>
      <c r="B2849" s="59" t="str">
        <f t="shared" si="44"/>
        <v>CAIXA COLETORA DE TALVEGUE - CCT 16 - AREIA EXTRAÍDA E BRITA PRODUZIDA</v>
      </c>
      <c r="C2849" s="16" t="s">
        <v>20028</v>
      </c>
      <c r="D2849" s="105">
        <v>4627.75</v>
      </c>
      <c r="J2849" s="59" t="s">
        <v>27855</v>
      </c>
    </row>
    <row r="2850" spans="1:10" ht="27">
      <c r="A2850" s="16" t="s">
        <v>27856</v>
      </c>
      <c r="B2850" s="59" t="str">
        <f t="shared" si="44"/>
        <v>CAIXA COLETORA DE TALVEGUE - CCT 17 - AREIA E BRITA COMERCIAIS</v>
      </c>
      <c r="C2850" s="16" t="s">
        <v>20028</v>
      </c>
      <c r="D2850" s="105">
        <v>5070.6000000000004</v>
      </c>
      <c r="J2850" s="59" t="s">
        <v>27857</v>
      </c>
    </row>
    <row r="2851" spans="1:10" ht="27">
      <c r="A2851" s="16" t="s">
        <v>27858</v>
      </c>
      <c r="B2851" s="59" t="str">
        <f t="shared" si="44"/>
        <v>CAIXA COLETORA DE TALVEGUE - CCT 17 - AREIA EXTRAÍDA E BRITA PRODUZIDA</v>
      </c>
      <c r="C2851" s="16" t="s">
        <v>20028</v>
      </c>
      <c r="D2851" s="105">
        <v>4854.7700000000004</v>
      </c>
      <c r="J2851" s="59" t="s">
        <v>27859</v>
      </c>
    </row>
    <row r="2852" spans="1:10" ht="27">
      <c r="A2852" s="16" t="s">
        <v>27860</v>
      </c>
      <c r="B2852" s="59" t="str">
        <f t="shared" si="44"/>
        <v>CAIXA COLETORA DE TALVEGUE - CCT 18 - AREIA E BRITA COMERCIAIS</v>
      </c>
      <c r="C2852" s="16" t="s">
        <v>20028</v>
      </c>
      <c r="D2852" s="105">
        <v>5782.92</v>
      </c>
      <c r="J2852" s="59" t="s">
        <v>27861</v>
      </c>
    </row>
    <row r="2853" spans="1:10" ht="27">
      <c r="A2853" s="16" t="s">
        <v>27862</v>
      </c>
      <c r="B2853" s="59" t="str">
        <f t="shared" si="44"/>
        <v>CAIXA COLETORA DE TALVEGUE - CCT 18 - AREIA EXTRAÍDA E BRITA PRODUZIDA</v>
      </c>
      <c r="C2853" s="16" t="s">
        <v>20028</v>
      </c>
      <c r="D2853" s="105">
        <v>5366.54</v>
      </c>
      <c r="J2853" s="59" t="s">
        <v>27863</v>
      </c>
    </row>
    <row r="2854" spans="1:10" ht="27">
      <c r="A2854" s="16" t="s">
        <v>27864</v>
      </c>
      <c r="B2854" s="59" t="str">
        <f t="shared" si="44"/>
        <v>CAIXA COLETORA DE TALVEGUE - CCT 19 - AREIA E BRITA COMERCIAIS</v>
      </c>
      <c r="C2854" s="16" t="s">
        <v>20028</v>
      </c>
      <c r="D2854" s="105">
        <v>5752.39</v>
      </c>
      <c r="J2854" s="59" t="s">
        <v>27865</v>
      </c>
    </row>
    <row r="2855" spans="1:10" ht="27">
      <c r="A2855" s="16" t="s">
        <v>27866</v>
      </c>
      <c r="B2855" s="59" t="str">
        <f t="shared" si="44"/>
        <v>CAIXA COLETORA DE TALVEGUE - CCT 19 - AREIA EXTRAÍDA E BRITA PRODUZIDA</v>
      </c>
      <c r="C2855" s="16" t="s">
        <v>20028</v>
      </c>
      <c r="D2855" s="105">
        <v>5344.6</v>
      </c>
      <c r="J2855" s="59" t="s">
        <v>27867</v>
      </c>
    </row>
    <row r="2856" spans="1:10" ht="27">
      <c r="A2856" s="16" t="s">
        <v>27868</v>
      </c>
      <c r="B2856" s="59" t="str">
        <f t="shared" si="44"/>
        <v>CAIXA COLETORA DE TALVEGUE - CCT 20 - AREIA E BRITA COMERCIAIS</v>
      </c>
      <c r="C2856" s="16" t="s">
        <v>20028</v>
      </c>
      <c r="D2856" s="105">
        <v>5715.08</v>
      </c>
      <c r="J2856" s="59" t="s">
        <v>27869</v>
      </c>
    </row>
    <row r="2857" spans="1:10" ht="27">
      <c r="A2857" s="16" t="s">
        <v>27870</v>
      </c>
      <c r="B2857" s="59" t="str">
        <f t="shared" si="44"/>
        <v>CAIXA COLETORA DE TALVEGUE - CCT 20 - AREIA EXTRAÍDA E BRITA PRODUZIDA</v>
      </c>
      <c r="C2857" s="16" t="s">
        <v>20028</v>
      </c>
      <c r="D2857" s="105">
        <v>5317.8</v>
      </c>
      <c r="J2857" s="59" t="s">
        <v>27871</v>
      </c>
    </row>
    <row r="2858" spans="1:10" ht="27">
      <c r="A2858" s="16" t="s">
        <v>27872</v>
      </c>
      <c r="B2858" s="59" t="str">
        <f t="shared" si="44"/>
        <v>CAIXA DE LIGAÇÃO E PASSAGEM - CLP 01 - AREIA E BRITA COMERCIAIS</v>
      </c>
      <c r="C2858" s="16" t="s">
        <v>20028</v>
      </c>
      <c r="D2858" s="105">
        <v>1181.21</v>
      </c>
      <c r="J2858" s="59" t="s">
        <v>27873</v>
      </c>
    </row>
    <row r="2859" spans="1:10" ht="27">
      <c r="A2859" s="16" t="s">
        <v>27874</v>
      </c>
      <c r="B2859" s="59" t="str">
        <f t="shared" si="44"/>
        <v>CAIXA DE LIGAÇÃO E PASSAGEM - CLP 01 - AREIA EXTRAÍDA E BRITA PRODUZIDA</v>
      </c>
      <c r="C2859" s="16" t="s">
        <v>20028</v>
      </c>
      <c r="D2859" s="105">
        <v>1046.56</v>
      </c>
      <c r="J2859" s="59" t="s">
        <v>27875</v>
      </c>
    </row>
    <row r="2860" spans="1:10" ht="27">
      <c r="A2860" s="16" t="s">
        <v>27876</v>
      </c>
      <c r="B2860" s="59" t="str">
        <f t="shared" si="44"/>
        <v>CAIXA DE LIGAÇÃO E PASSAGEM - CLP 02 - AREIA E BRITA COMERCIAIS</v>
      </c>
      <c r="C2860" s="16" t="s">
        <v>20028</v>
      </c>
      <c r="D2860" s="105">
        <v>1160.8599999999999</v>
      </c>
      <c r="J2860" s="59" t="s">
        <v>27877</v>
      </c>
    </row>
    <row r="2861" spans="1:10" ht="27">
      <c r="A2861" s="16" t="s">
        <v>27878</v>
      </c>
      <c r="B2861" s="59" t="str">
        <f t="shared" si="44"/>
        <v>CAIXA DE LIGAÇÃO E PASSAGEM - CLP 02 - AREIA EXTRAÍDA E BRITA PRODUZIDA</v>
      </c>
      <c r="C2861" s="16" t="s">
        <v>20028</v>
      </c>
      <c r="D2861" s="105">
        <v>1031.94</v>
      </c>
      <c r="J2861" s="59" t="s">
        <v>27879</v>
      </c>
    </row>
    <row r="2862" spans="1:10" ht="27">
      <c r="A2862" s="16" t="s">
        <v>27880</v>
      </c>
      <c r="B2862" s="59" t="str">
        <f t="shared" si="44"/>
        <v>CAIXA DE LIGAÇÃO E PASSAGEM - CLP 03 - AREIA E BRITA COMERCIAIS</v>
      </c>
      <c r="C2862" s="16" t="s">
        <v>20028</v>
      </c>
      <c r="D2862" s="105">
        <v>1590.63</v>
      </c>
      <c r="J2862" s="59" t="s">
        <v>27881</v>
      </c>
    </row>
    <row r="2863" spans="1:10" ht="27">
      <c r="A2863" s="16" t="s">
        <v>27882</v>
      </c>
      <c r="B2863" s="59" t="str">
        <f t="shared" si="44"/>
        <v>CAIXA DE LIGAÇÃO E PASSAGEM - CLP 03 - AREIA EXTRAÍDA E BRITA PRODUZIDA</v>
      </c>
      <c r="C2863" s="16" t="s">
        <v>20028</v>
      </c>
      <c r="D2863" s="105">
        <v>1405.36</v>
      </c>
      <c r="J2863" s="59" t="s">
        <v>27883</v>
      </c>
    </row>
    <row r="2864" spans="1:10" ht="27">
      <c r="A2864" s="16" t="s">
        <v>27884</v>
      </c>
      <c r="B2864" s="59" t="str">
        <f t="shared" si="44"/>
        <v>CAIXA DE LIGAÇÃO E PASSAGEM - CLP 04 - AREIA E BRITA COMERCIAIS</v>
      </c>
      <c r="C2864" s="16" t="s">
        <v>20028</v>
      </c>
      <c r="D2864" s="105">
        <v>2050.38</v>
      </c>
      <c r="J2864" s="59" t="s">
        <v>27885</v>
      </c>
    </row>
    <row r="2865" spans="1:10" ht="27">
      <c r="A2865" s="16" t="s">
        <v>27886</v>
      </c>
      <c r="B2865" s="59" t="str">
        <f t="shared" si="44"/>
        <v>CAIXA DE LIGAÇÃO E PASSAGEM - CLP 04 - AREIA EXTRAÍDA E BRITA PRODUZIDA</v>
      </c>
      <c r="C2865" s="16" t="s">
        <v>20028</v>
      </c>
      <c r="D2865" s="105">
        <v>1817.36</v>
      </c>
      <c r="J2865" s="59" t="s">
        <v>27887</v>
      </c>
    </row>
    <row r="2866" spans="1:10" ht="27">
      <c r="A2866" s="16" t="s">
        <v>27888</v>
      </c>
      <c r="B2866" s="59" t="str">
        <f t="shared" si="44"/>
        <v>CAIXA DE LIGAÇÃO E PASSAGEM - CLP 05 - AREIA E BRITA COMERCIAIS</v>
      </c>
      <c r="C2866" s="16" t="s">
        <v>20028</v>
      </c>
      <c r="D2866" s="105">
        <v>2444.9499999999998</v>
      </c>
      <c r="J2866" s="59" t="s">
        <v>27889</v>
      </c>
    </row>
    <row r="2867" spans="1:10" ht="27">
      <c r="A2867" s="16" t="s">
        <v>27890</v>
      </c>
      <c r="B2867" s="59" t="str">
        <f t="shared" si="44"/>
        <v>CAIXA DE LIGAÇÃO E PASSAGEM - CLP 05 - AREIA EXTRAÍDA E BRITA PRODUZIDA</v>
      </c>
      <c r="C2867" s="16" t="s">
        <v>20028</v>
      </c>
      <c r="D2867" s="105">
        <v>2175.64</v>
      </c>
      <c r="J2867" s="59" t="s">
        <v>27891</v>
      </c>
    </row>
    <row r="2868" spans="1:10" ht="27">
      <c r="A2868" s="16" t="s">
        <v>27892</v>
      </c>
      <c r="B2868" s="59" t="str">
        <f t="shared" si="44"/>
        <v>CAIXA DE LIGAÇÃO E PASSAGEM - CLP 06 - AREIA E BRITA COMERCIAIS</v>
      </c>
      <c r="C2868" s="16" t="s">
        <v>20028</v>
      </c>
      <c r="D2868" s="105">
        <v>3140.49</v>
      </c>
      <c r="J2868" s="59" t="s">
        <v>27893</v>
      </c>
    </row>
    <row r="2869" spans="1:10" ht="27">
      <c r="A2869" s="16" t="s">
        <v>27894</v>
      </c>
      <c r="B2869" s="59" t="str">
        <f t="shared" si="44"/>
        <v>CAIXA DE LIGAÇÃO E PASSAGEM - CLP 06 - AREIA EXTRAÍDA E BRITA PRODUZIDA</v>
      </c>
      <c r="C2869" s="16" t="s">
        <v>20028</v>
      </c>
      <c r="D2869" s="105">
        <v>2814.84</v>
      </c>
      <c r="J2869" s="59" t="s">
        <v>27895</v>
      </c>
    </row>
    <row r="2870" spans="1:10" ht="27">
      <c r="A2870" s="16" t="s">
        <v>27896</v>
      </c>
      <c r="B2870" s="59" t="str">
        <f t="shared" si="44"/>
        <v>CAIXA DE LIGAÇÃO E PASSAGEM - CLP 07 - AREIA E BRITA COMERCIAIS</v>
      </c>
      <c r="C2870" s="16" t="s">
        <v>20028</v>
      </c>
      <c r="D2870" s="105">
        <v>1410.22</v>
      </c>
      <c r="J2870" s="59" t="s">
        <v>27897</v>
      </c>
    </row>
    <row r="2871" spans="1:10" ht="27">
      <c r="A2871" s="16" t="s">
        <v>27898</v>
      </c>
      <c r="B2871" s="59" t="str">
        <f t="shared" si="44"/>
        <v>CAIXA DE LIGAÇÃO E PASSAGEM - CLP 07 - AREIA EXTRAÍDA E BRITA PRODUZIDA</v>
      </c>
      <c r="C2871" s="16" t="s">
        <v>20028</v>
      </c>
      <c r="D2871" s="105">
        <v>1249.78</v>
      </c>
      <c r="J2871" s="59" t="s">
        <v>27899</v>
      </c>
    </row>
    <row r="2872" spans="1:10" ht="27">
      <c r="A2872" s="16" t="s">
        <v>27900</v>
      </c>
      <c r="B2872" s="59" t="str">
        <f t="shared" si="44"/>
        <v>CAIXA DE LIGAÇÃO E PASSAGEM - CLP 08 - AREIA E BRITA COMERCIAIS</v>
      </c>
      <c r="C2872" s="16" t="s">
        <v>20028</v>
      </c>
      <c r="D2872" s="105">
        <v>1386.48</v>
      </c>
      <c r="J2872" s="59" t="s">
        <v>27901</v>
      </c>
    </row>
    <row r="2873" spans="1:10" ht="27">
      <c r="A2873" s="16" t="s">
        <v>27902</v>
      </c>
      <c r="B2873" s="59" t="str">
        <f t="shared" si="44"/>
        <v>CAIXA DE LIGAÇÃO E PASSAGEM - CLP 08 - AREIA EXTRAÍDA E BRITA PRODUZIDA</v>
      </c>
      <c r="C2873" s="16" t="s">
        <v>20028</v>
      </c>
      <c r="D2873" s="105">
        <v>1232.72</v>
      </c>
      <c r="J2873" s="59" t="s">
        <v>27903</v>
      </c>
    </row>
    <row r="2874" spans="1:10" ht="27">
      <c r="A2874" s="16" t="s">
        <v>27904</v>
      </c>
      <c r="B2874" s="59" t="str">
        <f t="shared" si="44"/>
        <v>CAIXA DE LIGAÇÃO E PASSAGEM - CLP 09 - AREIA E BRITA COMERCIAIS</v>
      </c>
      <c r="C2874" s="16" t="s">
        <v>20028</v>
      </c>
      <c r="D2874" s="105">
        <v>1853.73</v>
      </c>
      <c r="J2874" s="59" t="s">
        <v>27905</v>
      </c>
    </row>
    <row r="2875" spans="1:10" ht="27">
      <c r="A2875" s="16" t="s">
        <v>27906</v>
      </c>
      <c r="B2875" s="59" t="str">
        <f t="shared" si="44"/>
        <v>CAIXA DE LIGAÇÃO E PASSAGEM - CLP 09 - AREIA EXTRAÍDA E BRITA PRODUZIDA</v>
      </c>
      <c r="C2875" s="16" t="s">
        <v>20028</v>
      </c>
      <c r="D2875" s="105">
        <v>1636.95</v>
      </c>
      <c r="J2875" s="59" t="s">
        <v>27907</v>
      </c>
    </row>
    <row r="2876" spans="1:10" ht="27">
      <c r="A2876" s="16" t="s">
        <v>27908</v>
      </c>
      <c r="B2876" s="59" t="str">
        <f t="shared" si="44"/>
        <v>CAIXA DE LIGAÇÃO E PASSAGEM - CLP 10 - AREIA E BRITA COMERCIAIS</v>
      </c>
      <c r="C2876" s="16" t="s">
        <v>20028</v>
      </c>
      <c r="D2876" s="105">
        <v>2331.2600000000002</v>
      </c>
      <c r="J2876" s="59" t="s">
        <v>27909</v>
      </c>
    </row>
    <row r="2877" spans="1:10" ht="27">
      <c r="A2877" s="16" t="s">
        <v>27910</v>
      </c>
      <c r="B2877" s="59" t="str">
        <f t="shared" si="44"/>
        <v>CAIXA DE LIGAÇÃO E PASSAGEM - CLP 10 - AREIA EXTRAÍDA E BRITA PRODUZIDA</v>
      </c>
      <c r="C2877" s="16" t="s">
        <v>20028</v>
      </c>
      <c r="D2877" s="105">
        <v>2064.8200000000002</v>
      </c>
      <c r="J2877" s="59" t="s">
        <v>27911</v>
      </c>
    </row>
    <row r="2878" spans="1:10" ht="27">
      <c r="A2878" s="16" t="s">
        <v>27912</v>
      </c>
      <c r="B2878" s="59" t="str">
        <f t="shared" si="44"/>
        <v>CAIXA DE LIGAÇÃO E PASSAGEM - CLP 11 - AREIA E BRITA COMERCIAIS</v>
      </c>
      <c r="C2878" s="16" t="s">
        <v>20028</v>
      </c>
      <c r="D2878" s="105">
        <v>2747.01</v>
      </c>
      <c r="J2878" s="59" t="s">
        <v>27913</v>
      </c>
    </row>
    <row r="2879" spans="1:10" ht="27">
      <c r="A2879" s="16" t="s">
        <v>27914</v>
      </c>
      <c r="B2879" s="59" t="str">
        <f t="shared" si="44"/>
        <v>CAIXA DE LIGAÇÃO E PASSAGEM - CLP 11 - AREIA EXTRAÍDA E BRITA PRODUZIDA</v>
      </c>
      <c r="C2879" s="16" t="s">
        <v>20028</v>
      </c>
      <c r="D2879" s="105">
        <v>2441.41</v>
      </c>
      <c r="J2879" s="59" t="s">
        <v>27915</v>
      </c>
    </row>
    <row r="2880" spans="1:10" ht="27">
      <c r="A2880" s="16" t="s">
        <v>27916</v>
      </c>
      <c r="B2880" s="59" t="str">
        <f t="shared" si="44"/>
        <v>CAIXA DE LIGAÇÃO E PASSAGEM - CLP 12 - AREIA E BRITA COMERCIAIS</v>
      </c>
      <c r="C2880" s="16" t="s">
        <v>20028</v>
      </c>
      <c r="D2880" s="105">
        <v>3396.1</v>
      </c>
      <c r="J2880" s="59" t="s">
        <v>27917</v>
      </c>
    </row>
    <row r="2881" spans="1:10" ht="27">
      <c r="A2881" s="16" t="s">
        <v>27918</v>
      </c>
      <c r="B2881" s="59" t="str">
        <f t="shared" si="44"/>
        <v>CAIXA DE LIGAÇÃO E PASSAGEM - CLP 12 - AREIA EXTRAÍDA E BRITA PRODUZIDA</v>
      </c>
      <c r="C2881" s="16" t="s">
        <v>20028</v>
      </c>
      <c r="D2881" s="105">
        <v>3031.29</v>
      </c>
      <c r="J2881" s="59" t="s">
        <v>27919</v>
      </c>
    </row>
    <row r="2882" spans="1:10" ht="27">
      <c r="A2882" s="16" t="s">
        <v>27920</v>
      </c>
      <c r="B2882" s="59" t="str">
        <f t="shared" si="44"/>
        <v>CAIXA DE LIGAÇÃO E PASSAGEM - CLP 13 - AREIA E BRITA COMERCIAIS</v>
      </c>
      <c r="C2882" s="16" t="s">
        <v>20028</v>
      </c>
      <c r="D2882" s="105">
        <v>1642.62</v>
      </c>
      <c r="J2882" s="59" t="s">
        <v>27921</v>
      </c>
    </row>
    <row r="2883" spans="1:10" ht="27">
      <c r="A2883" s="16" t="s">
        <v>27922</v>
      </c>
      <c r="B2883" s="59" t="str">
        <f t="shared" ref="B2883:B2946" si="45">UPPER(J2883)</f>
        <v>CAIXA DE LIGAÇÃO E PASSAGEM - CLP 13 - AREIA EXTRAÍDA E BRITA PRODUZIDA</v>
      </c>
      <c r="C2883" s="16" t="s">
        <v>20028</v>
      </c>
      <c r="D2883" s="105">
        <v>1455.44</v>
      </c>
      <c r="J2883" s="59" t="s">
        <v>27923</v>
      </c>
    </row>
    <row r="2884" spans="1:10" ht="27">
      <c r="A2884" s="16" t="s">
        <v>27924</v>
      </c>
      <c r="B2884" s="59" t="str">
        <f t="shared" si="45"/>
        <v>CAIXA DE LIGAÇÃO E PASSAGEM - CLP 14 - AREIA E BRITA COMERCIAIS</v>
      </c>
      <c r="C2884" s="16" t="s">
        <v>20028</v>
      </c>
      <c r="D2884" s="105">
        <v>1622.27</v>
      </c>
      <c r="J2884" s="59" t="s">
        <v>27925</v>
      </c>
    </row>
    <row r="2885" spans="1:10" ht="27">
      <c r="A2885" s="16" t="s">
        <v>27926</v>
      </c>
      <c r="B2885" s="59" t="str">
        <f t="shared" si="45"/>
        <v>CAIXA DE LIGAÇÃO E PASSAGEM - CLP 14 - AREIA EXTRAÍDA E BRITA PRODUZIDA</v>
      </c>
      <c r="C2885" s="16" t="s">
        <v>20028</v>
      </c>
      <c r="D2885" s="105">
        <v>1440.82</v>
      </c>
      <c r="J2885" s="59" t="s">
        <v>27927</v>
      </c>
    </row>
    <row r="2886" spans="1:10" ht="27">
      <c r="A2886" s="16" t="s">
        <v>27928</v>
      </c>
      <c r="B2886" s="59" t="str">
        <f t="shared" si="45"/>
        <v>CAIXA DE LIGAÇÃO E PASSAGEM - CLP 15 - AREIA E BRITA COMERCIAIS</v>
      </c>
      <c r="C2886" s="16" t="s">
        <v>20028</v>
      </c>
      <c r="D2886" s="105">
        <v>2127.0100000000002</v>
      </c>
      <c r="J2886" s="59" t="s">
        <v>27929</v>
      </c>
    </row>
    <row r="2887" spans="1:10" ht="27">
      <c r="A2887" s="16" t="s">
        <v>27930</v>
      </c>
      <c r="B2887" s="59" t="str">
        <f t="shared" si="45"/>
        <v>CAIXA DE LIGAÇÃO E PASSAGEM - CLP 15 - AREIA EXTRAÍDA E BRITA PRODUZIDA</v>
      </c>
      <c r="C2887" s="16" t="s">
        <v>20028</v>
      </c>
      <c r="D2887" s="105">
        <v>1875.84</v>
      </c>
      <c r="J2887" s="59" t="s">
        <v>27931</v>
      </c>
    </row>
    <row r="2888" spans="1:10" ht="27">
      <c r="A2888" s="16" t="s">
        <v>27932</v>
      </c>
      <c r="B2888" s="59" t="str">
        <f t="shared" si="45"/>
        <v>CAIXA DE LIGAÇÃO E PASSAGEM - CLP 16 - AREIA E BRITA COMERCIAIS</v>
      </c>
      <c r="C2888" s="16" t="s">
        <v>20028</v>
      </c>
      <c r="D2888" s="105">
        <v>2629.1</v>
      </c>
      <c r="J2888" s="59" t="s">
        <v>27933</v>
      </c>
    </row>
    <row r="2889" spans="1:10" ht="27">
      <c r="A2889" s="16" t="s">
        <v>27934</v>
      </c>
      <c r="B2889" s="59" t="str">
        <f t="shared" si="45"/>
        <v>CAIXA DE LIGAÇÃO E PASSAGEM - CLP 16 - AREIA EXTRAÍDA E BRITA PRODUZIDA</v>
      </c>
      <c r="C2889" s="16" t="s">
        <v>20028</v>
      </c>
      <c r="D2889" s="105">
        <v>2324.46</v>
      </c>
      <c r="J2889" s="59" t="s">
        <v>27935</v>
      </c>
    </row>
    <row r="2890" spans="1:10" ht="27">
      <c r="A2890" s="16" t="s">
        <v>27936</v>
      </c>
      <c r="B2890" s="59" t="str">
        <f t="shared" si="45"/>
        <v>CAIXA DE LIGAÇÃO E PASSAGEM - CLP 17 - AREIA E BRITA COMERCIAIS</v>
      </c>
      <c r="C2890" s="16" t="s">
        <v>20028</v>
      </c>
      <c r="D2890" s="105">
        <v>3062.63</v>
      </c>
      <c r="J2890" s="59" t="s">
        <v>27937</v>
      </c>
    </row>
    <row r="2891" spans="1:10" ht="27">
      <c r="A2891" s="16" t="s">
        <v>27938</v>
      </c>
      <c r="B2891" s="59" t="str">
        <f t="shared" si="45"/>
        <v>CAIXA DE LIGAÇÃO E PASSAGEM - CLP 17 - AREIA EXTRAÍDA E BRITA PRODUZIDA</v>
      </c>
      <c r="C2891" s="16" t="s">
        <v>20028</v>
      </c>
      <c r="D2891" s="105">
        <v>2716.92</v>
      </c>
      <c r="J2891" s="59" t="s">
        <v>27939</v>
      </c>
    </row>
    <row r="2892" spans="1:10" ht="27">
      <c r="A2892" s="16" t="s">
        <v>27940</v>
      </c>
      <c r="B2892" s="59" t="str">
        <f t="shared" si="45"/>
        <v>CAIXA DE LIGAÇÃO E PASSAGEM - CLP 18 - AREIA E BRITA COMERCIAIS</v>
      </c>
      <c r="C2892" s="16" t="s">
        <v>20028</v>
      </c>
      <c r="D2892" s="105">
        <v>3745.17</v>
      </c>
      <c r="J2892" s="59" t="s">
        <v>27941</v>
      </c>
    </row>
    <row r="2893" spans="1:10" ht="27">
      <c r="A2893" s="16" t="s">
        <v>27942</v>
      </c>
      <c r="B2893" s="59" t="str">
        <f t="shared" si="45"/>
        <v>CAIXA DE LIGAÇÃO E PASSAGEM - CLP 18 - AREIA EXTRAÍDA E BRITA PRODUZIDA</v>
      </c>
      <c r="C2893" s="16" t="s">
        <v>20028</v>
      </c>
      <c r="D2893" s="105">
        <v>3335.47</v>
      </c>
      <c r="J2893" s="59" t="s">
        <v>27943</v>
      </c>
    </row>
    <row r="2894" spans="1:10" ht="27">
      <c r="A2894" s="16" t="s">
        <v>27944</v>
      </c>
      <c r="B2894" s="59" t="str">
        <f t="shared" si="45"/>
        <v>CAMADA DRENANTE PARA PROTEÇÃO DE MUROS DE CONTENÇÃO - AREIA COMERCIAL</v>
      </c>
      <c r="C2894" s="16" t="s">
        <v>140</v>
      </c>
      <c r="D2894" s="105">
        <v>82.94</v>
      </c>
      <c r="J2894" s="59" t="s">
        <v>27945</v>
      </c>
    </row>
    <row r="2895" spans="1:10" ht="27">
      <c r="A2895" s="16" t="s">
        <v>27946</v>
      </c>
      <c r="B2895" s="59" t="str">
        <f t="shared" si="45"/>
        <v>CAMADA DRENANTE PARA PROTEÇÃO DE MUROS DE CONTENÇÃO - AREIA EXTRAÍDA</v>
      </c>
      <c r="C2895" s="16" t="s">
        <v>140</v>
      </c>
      <c r="D2895" s="105">
        <v>12.94</v>
      </c>
      <c r="J2895" s="59" t="s">
        <v>27947</v>
      </c>
    </row>
    <row r="2896" spans="1:10" ht="27">
      <c r="A2896" s="16" t="s">
        <v>27948</v>
      </c>
      <c r="B2896" s="59" t="str">
        <f t="shared" si="45"/>
        <v>CAMADA DRENANTE PARA PROTEÇÃO DE MUROS DE CONTENÇÃO - BRITA COMERCIAL</v>
      </c>
      <c r="C2896" s="16" t="s">
        <v>140</v>
      </c>
      <c r="D2896" s="105">
        <v>103.68</v>
      </c>
      <c r="J2896" s="59" t="s">
        <v>27949</v>
      </c>
    </row>
    <row r="2897" spans="1:10" ht="27">
      <c r="A2897" s="16" t="s">
        <v>27950</v>
      </c>
      <c r="B2897" s="59" t="str">
        <f t="shared" si="45"/>
        <v>CAMADA DRENANTE PARA PROTEÇÃO DE MUROS DE CONTENÇÃO - BRITA PRODUZIDA</v>
      </c>
      <c r="C2897" s="16" t="s">
        <v>140</v>
      </c>
      <c r="D2897" s="105">
        <v>51.81</v>
      </c>
      <c r="J2897" s="59" t="s">
        <v>27951</v>
      </c>
    </row>
    <row r="2898" spans="1:10" ht="81">
      <c r="A2898" s="16" t="s">
        <v>27952</v>
      </c>
      <c r="B2898" s="59" t="str">
        <f t="shared" si="45"/>
        <v>CANAL EM POLIETILENO E POLIPROPILENO COM EFEITO AUTOLIMPANTE E ABERTURA DE CAPTAÇÃO EM FERRO FUNDIDO DÚCTIL - CARGA DE CONTROLE DE 900 KN - 100,0 X 21,0 X 57,9 CM - FORNECIMENTO E INSTALAÇÃO EM PAVIMENTO DE ASFALTO</v>
      </c>
      <c r="C2898" s="16" t="s">
        <v>139</v>
      </c>
      <c r="D2898" s="105">
        <v>743.14</v>
      </c>
      <c r="J2898" s="59" t="s">
        <v>27953</v>
      </c>
    </row>
    <row r="2899" spans="1:10" ht="81">
      <c r="A2899" s="16" t="s">
        <v>27954</v>
      </c>
      <c r="B2899" s="59" t="str">
        <f t="shared" si="45"/>
        <v>CANAL EM POLIETILENO E POLIPROPILENO COM EFEITO AUTOLIMPANTE E ABERTURA DE CAPTAÇÃO EM FERRO FUNDIDO DÚCTIL - CARGA DE CONTROLE DE 900 KN - 100,0 X 25,2 X 66,5 CM - FORNECIMENTO E INSTALAÇÃO EM PAVIMENTO DE ASFALTO</v>
      </c>
      <c r="C2899" s="16" t="s">
        <v>139</v>
      </c>
      <c r="D2899" s="105">
        <v>1153.6500000000001</v>
      </c>
      <c r="J2899" s="59" t="s">
        <v>27955</v>
      </c>
    </row>
    <row r="2900" spans="1:10" ht="81">
      <c r="A2900" s="16" t="s">
        <v>27956</v>
      </c>
      <c r="B2900" s="59" t="str">
        <f t="shared" si="45"/>
        <v>CANAL EM POLIETILENO E POLIPROPILENO COM EFEITO AUTOLIMPANTE E ABERTURA DE CAPTAÇÃO EM FERRO FUNDIDO DÚCTIL - CARGA DE CONTROLE DE 900 KN - 100,0 X 42,0 X 95,0 CM - FORNECIMENTO E INSTALAÇÃO EM PAVIMENTO DE ASFALTO</v>
      </c>
      <c r="C2900" s="16" t="s">
        <v>139</v>
      </c>
      <c r="D2900" s="105">
        <v>1493.5</v>
      </c>
      <c r="J2900" s="59" t="s">
        <v>27957</v>
      </c>
    </row>
    <row r="2901" spans="1:10" ht="81">
      <c r="A2901" s="16" t="s">
        <v>27958</v>
      </c>
      <c r="B2901" s="59" t="str">
        <f t="shared" si="45"/>
        <v>CANAL EM POLIETILENO E POLIPROPILENO COM EFEITO AUTOLIMPANTE E ABERTURA DE CAPTAÇÃO EM FERRO FUNDIDO DÚCTIL - CARGA DE CONTROLE DE 900 KN - 114,2 X 78,0 X 106,0 CM - FORNECIMENTO E INSTALAÇÃO EM PAVIMENTO DE ASFALTO</v>
      </c>
      <c r="C2901" s="16" t="s">
        <v>139</v>
      </c>
      <c r="D2901" s="105">
        <v>1988.98</v>
      </c>
      <c r="J2901" s="59" t="s">
        <v>27959</v>
      </c>
    </row>
    <row r="2902" spans="1:10" ht="81">
      <c r="A2902" s="16" t="s">
        <v>27960</v>
      </c>
      <c r="B2902" s="59" t="str">
        <f t="shared" si="45"/>
        <v>CANAL EM POLIETILENO E POLIPROPILENO COM EFEITO AUTOLIMPANTE E GRELHA DE ENCAIXE EM FERRO FUNDIDO DÚCTIL - CARGA DE CONTROLE DE 400 KN - 100,0 X 14,7 X 18,6 CM - FORNECIMENTO E INSTALAÇÃO EM PAVIMENTO DE ASFALTO</v>
      </c>
      <c r="C2902" s="16" t="s">
        <v>139</v>
      </c>
      <c r="D2902" s="105">
        <v>390.59</v>
      </c>
      <c r="J2902" s="59" t="s">
        <v>27961</v>
      </c>
    </row>
    <row r="2903" spans="1:10" ht="81">
      <c r="A2903" s="16" t="s">
        <v>27962</v>
      </c>
      <c r="B2903" s="59" t="str">
        <f t="shared" si="45"/>
        <v>CANAL EM POLIETILENO E POLIPROPILENO COM EFEITO AUTOLIMPANTE E GRELHA DE ENCAIXE EM FERRO FUNDIDO DÚCTIL - CARGA DE CONTROLE DE 400 KN - 100,0 X 24,7 X 23,6 CM - FORNECIMENTO E INSTALAÇÃO EM PAVIMENTO DE ASFALTO</v>
      </c>
      <c r="C2903" s="16" t="s">
        <v>139</v>
      </c>
      <c r="D2903" s="105">
        <v>851.04</v>
      </c>
      <c r="J2903" s="59" t="s">
        <v>27963</v>
      </c>
    </row>
    <row r="2904" spans="1:10" ht="81">
      <c r="A2904" s="16" t="s">
        <v>27964</v>
      </c>
      <c r="B2904" s="59" t="str">
        <f t="shared" si="45"/>
        <v>CANAL EM POLIETILENO E POLIPROPILENO COM EFEITO AUTOLIMPANTE E GRELHA DE ENCAIXE EM FERRO FUNDIDO DÚCTIL - CARGA DE CONTROLE DE 400 KN - 100,0 X 34,9 X 29,4 CM - FORNECIMENTO E INSTALAÇÃO EM PAVIMENTO DE ASFALTO</v>
      </c>
      <c r="C2904" s="16" t="s">
        <v>139</v>
      </c>
      <c r="D2904" s="105">
        <v>1675.37</v>
      </c>
      <c r="J2904" s="59" t="s">
        <v>27965</v>
      </c>
    </row>
    <row r="2905" spans="1:10" ht="81">
      <c r="A2905" s="16" t="s">
        <v>27966</v>
      </c>
      <c r="B2905" s="59" t="str">
        <f t="shared" si="45"/>
        <v>CANAL EM POLIETILENO E POLIPROPILENO COM EFEITO AUTOLIMPANTE E GRELHA DE ENCAIXE EM FERRO FUNDIDO DÚCTIL - CARGA DE CONTROLE DE 600 KN - 100,0 X 16,0 X 15,0 CM - FORNECIMENTO E INSTALAÇÃO EM PAVIMENTO DE ASFALTO</v>
      </c>
      <c r="C2905" s="16" t="s">
        <v>139</v>
      </c>
      <c r="D2905" s="105">
        <v>508</v>
      </c>
      <c r="J2905" s="59" t="s">
        <v>27967</v>
      </c>
    </row>
    <row r="2906" spans="1:10" ht="81">
      <c r="A2906" s="16" t="s">
        <v>27968</v>
      </c>
      <c r="B2906" s="59" t="str">
        <f t="shared" si="45"/>
        <v>CANAL EM POLIETILENO E POLIPROPILENO COM EFEITO AUTOLIMPANTE E GRELHA DE ENCAIXE EM FERRO FUNDIDO DÚCTIL - CARGA DE CONTROLE DE 600 KN - 100,0 X 21,2 X 21,0 CM - FORNECIMENTO E INSTALAÇÃO EM PAVIMENTO DE ASFALTO</v>
      </c>
      <c r="C2906" s="16" t="s">
        <v>139</v>
      </c>
      <c r="D2906" s="105">
        <v>619.86</v>
      </c>
      <c r="J2906" s="59" t="s">
        <v>27969</v>
      </c>
    </row>
    <row r="2907" spans="1:10" ht="81">
      <c r="A2907" s="16" t="s">
        <v>27970</v>
      </c>
      <c r="B2907" s="59" t="str">
        <f t="shared" si="45"/>
        <v>CANAL EM POLIETILENO E POLIPROPILENO COM EFEITO AUTOLIMPANTE E GRELHA DE ENCAIXE EM FERRO FUNDIDO DÚCTIL - CARGA DE CONTROLE DE 600 KN - 100,0 X 26,2 X 20,0 CM - FORNECIMENTO E INSTALAÇÃO EM PAVIMENTO DE ASFALTO</v>
      </c>
      <c r="C2907" s="16" t="s">
        <v>139</v>
      </c>
      <c r="D2907" s="105">
        <v>778.02</v>
      </c>
      <c r="J2907" s="59" t="s">
        <v>27971</v>
      </c>
    </row>
    <row r="2908" spans="1:10" ht="81">
      <c r="A2908" s="16" t="s">
        <v>27972</v>
      </c>
      <c r="B2908" s="59" t="str">
        <f t="shared" si="45"/>
        <v>CANAL EM POLIETILENO E POLIPROPILENO COM EFEITO AUTOLIMPANTE E GRELHA DE ENCAIXE EM POLIAMIDA REFORÇADA - CARGA DE CONTROLE DE 250 KN - 100,0 X 16,0 X 15,0 CM - FORNECIMENTO E INSTALAÇÃO EM PAVIMENTO DE ASFALTO</v>
      </c>
      <c r="C2908" s="16" t="s">
        <v>139</v>
      </c>
      <c r="D2908" s="105">
        <v>259.45</v>
      </c>
      <c r="J2908" s="59" t="s">
        <v>27973</v>
      </c>
    </row>
    <row r="2909" spans="1:10" ht="81">
      <c r="A2909" s="16" t="s">
        <v>27974</v>
      </c>
      <c r="B2909" s="59" t="str">
        <f t="shared" si="45"/>
        <v>CANAL EM POLIETILENO E POLIPROPILENO COM EFEITO AUTOLIMPANTE E GRELHA DE ENCAIXE EM POLIAMIDA REFORÇADA - CARGA DE CONTROLE DE 250 KN - 100,0 X 16,0 X 20,0 CM - FORNECIMENTO E INSTALAÇÃO EM PAVIMENTO DE ASFALTO</v>
      </c>
      <c r="C2909" s="16" t="s">
        <v>139</v>
      </c>
      <c r="D2909" s="105">
        <v>277.70999999999998</v>
      </c>
      <c r="J2909" s="59" t="s">
        <v>27975</v>
      </c>
    </row>
    <row r="2910" spans="1:10" ht="81">
      <c r="A2910" s="16" t="s">
        <v>27976</v>
      </c>
      <c r="B2910" s="59" t="str">
        <f t="shared" si="45"/>
        <v>CANAL EM POLIETILENO E POLIPROPILENO COM EFEITO AUTOLIMPANTE E GRELHA DE ENCAIXE EM POLIAMIDA REFORÇADA - CARGA DE CONTROLE DE 250 KN - 100,0 X 16,0 X 7,5 CM - FORNECIMENTO E INSTALAÇÃO EM PAVIMENTO DE ASFALTO</v>
      </c>
      <c r="C2910" s="16" t="s">
        <v>139</v>
      </c>
      <c r="D2910" s="105">
        <v>240.73</v>
      </c>
      <c r="J2910" s="59" t="s">
        <v>27977</v>
      </c>
    </row>
    <row r="2911" spans="1:10" ht="81">
      <c r="A2911" s="16" t="s">
        <v>27978</v>
      </c>
      <c r="B2911" s="59" t="str">
        <f t="shared" si="45"/>
        <v>CANAL MONOBLOCO COM CORPO E GRELHA EM CONCRETO POLÍMERO COM EFEITO AUTOLIMPANTE - CARGA DE CONTROLE DE 400 KN - 100,0 X 15,0 X 23,0 CM - FORNECIMENTO E INSTALAÇÃO EM PAVIMENTO DE ASFALTO</v>
      </c>
      <c r="C2911" s="16" t="s">
        <v>139</v>
      </c>
      <c r="D2911" s="105">
        <v>339.79</v>
      </c>
      <c r="J2911" s="59" t="s">
        <v>27979</v>
      </c>
    </row>
    <row r="2912" spans="1:10" ht="81">
      <c r="A2912" s="16" t="s">
        <v>27980</v>
      </c>
      <c r="B2912" s="59" t="str">
        <f t="shared" si="45"/>
        <v>CANAL MONOBLOCO COM CORPO E GRELHA EM CONCRETO POLÍMERO COM EFEITO AUTOLIMPANTE - CARGA DE CONTROLE DE 400 KN - 100,0 X 15,0 X 23,0 CM - FORNECIMENTO E INSTALAÇÃO EM PAVIMENTO DE CONCRETO</v>
      </c>
      <c r="C2912" s="16" t="s">
        <v>139</v>
      </c>
      <c r="D2912" s="105">
        <v>349.89</v>
      </c>
      <c r="J2912" s="59" t="s">
        <v>27981</v>
      </c>
    </row>
    <row r="2913" spans="1:10" ht="81">
      <c r="A2913" s="16" t="s">
        <v>27982</v>
      </c>
      <c r="B2913" s="59" t="str">
        <f t="shared" si="45"/>
        <v>CANAL MONOBLOCO COM CORPO E GRELHA EM CONCRETO POLÍMERO COM EFEITO AUTOLIMPANTE - CARGA DE CONTROLE DE 400 KN - 100,0 X 25,0 X 32,0 CM - FORNECIMENTO E INSTALAÇÃO EM PAVIMENTO DE ASFALTO</v>
      </c>
      <c r="C2913" s="16" t="s">
        <v>139</v>
      </c>
      <c r="D2913" s="105">
        <v>436.61</v>
      </c>
      <c r="J2913" s="59" t="s">
        <v>27983</v>
      </c>
    </row>
    <row r="2914" spans="1:10" ht="81">
      <c r="A2914" s="16" t="s">
        <v>27984</v>
      </c>
      <c r="B2914" s="59" t="str">
        <f t="shared" si="45"/>
        <v>CANAL MONOBLOCO COM CORPO E GRELHA EM CONCRETO POLÍMERO COM EFEITO AUTOLIMPANTE - CARGA DE CONTROLE DE 400 KN - 100,0 X 25,0 X 32,0 CM - FORNECIMENTO E INSTALAÇÃO EM PAVIMENTO DE CONCRETO</v>
      </c>
      <c r="C2914" s="16" t="s">
        <v>139</v>
      </c>
      <c r="D2914" s="105">
        <v>446.71</v>
      </c>
      <c r="J2914" s="59" t="s">
        <v>27985</v>
      </c>
    </row>
    <row r="2915" spans="1:10" ht="81">
      <c r="A2915" s="16" t="s">
        <v>27986</v>
      </c>
      <c r="B2915" s="59" t="str">
        <f t="shared" si="45"/>
        <v>CANAL MONOBLOCO COM CORPO E GRELHA EM CONCRETO POLÍMERO COM EFEITO AUTOLIMPANTE - CARGA DE CONTROLE DE 900 KN - 100,0 X 16,0 X 26,5 CM - FORNECIMENTO E INSTALAÇÃO EM PAVIMENTO DE ASFALTO</v>
      </c>
      <c r="C2915" s="16" t="s">
        <v>139</v>
      </c>
      <c r="D2915" s="105">
        <v>575.26</v>
      </c>
      <c r="J2915" s="59" t="s">
        <v>27987</v>
      </c>
    </row>
    <row r="2916" spans="1:10" ht="81">
      <c r="A2916" s="16" t="s">
        <v>27988</v>
      </c>
      <c r="B2916" s="59" t="str">
        <f t="shared" si="45"/>
        <v>CANAL MONOBLOCO COM CORPO E GRELHA EM CONCRETO POLÍMERO COM EFEITO AUTOLIMPANTE - CARGA DE CONTROLE DE 900 KN - 100,0 X 16,0 X 26,5 CM - FORNECIMENTO E INSTALAÇÃO EM PAVIMENTO DE CONCRETO</v>
      </c>
      <c r="C2916" s="16" t="s">
        <v>139</v>
      </c>
      <c r="D2916" s="105">
        <v>611.42999999999995</v>
      </c>
      <c r="J2916" s="59" t="s">
        <v>27989</v>
      </c>
    </row>
    <row r="2917" spans="1:10" ht="81">
      <c r="A2917" s="16" t="s">
        <v>27990</v>
      </c>
      <c r="B2917" s="59" t="str">
        <f t="shared" si="45"/>
        <v>CANAL MONOBLOCO COM CORPO E GRELHA EM CONCRETO POLÍMERO COM EFEITO AUTOLIMPANTE - CARGA DE CONTROLE DE 900 KN - 100,0 X 21,0 X 28,0 CM - FORNECIMENTO E INSTALAÇÃO EM PAVIMENTO DE ASFALTO</v>
      </c>
      <c r="C2917" s="16" t="s">
        <v>139</v>
      </c>
      <c r="D2917" s="105">
        <v>500.06</v>
      </c>
      <c r="J2917" s="59" t="s">
        <v>27991</v>
      </c>
    </row>
    <row r="2918" spans="1:10" ht="81">
      <c r="A2918" s="16" t="s">
        <v>27992</v>
      </c>
      <c r="B2918" s="59" t="str">
        <f t="shared" si="45"/>
        <v>CANAL MONOBLOCO COM CORPO E GRELHA EM CONCRETO POLÍMERO COM EFEITO AUTOLIMPANTE - CARGA DE CONTROLE DE 900 KN - 100,0 X 21,0 X 28,0 CM - FORNECIMENTO E INSTALAÇÃO EM PAVIMENTO DE CONCRETO</v>
      </c>
      <c r="C2918" s="16" t="s">
        <v>139</v>
      </c>
      <c r="D2918" s="105">
        <v>536.58000000000004</v>
      </c>
      <c r="J2918" s="59" t="s">
        <v>27993</v>
      </c>
    </row>
    <row r="2919" spans="1:10" ht="81">
      <c r="A2919" s="16" t="s">
        <v>27994</v>
      </c>
      <c r="B2919" s="59" t="str">
        <f t="shared" si="45"/>
        <v>CANAL MONOBLOCO COM CORPO E GRELHA EM CONCRETO POLÍMERO COM EFEITO AUTOLIMPANTE - CARGA DE CONTROLE DE 900 KN - 100,0 X 21,0 X 38,0 CM - FORNECIMENTO E INSTALAÇÃO EM PAVIMENTO DE ASFALTO</v>
      </c>
      <c r="C2919" s="16" t="s">
        <v>139</v>
      </c>
      <c r="D2919" s="105">
        <v>571.53</v>
      </c>
      <c r="J2919" s="59" t="s">
        <v>27995</v>
      </c>
    </row>
    <row r="2920" spans="1:10" ht="81">
      <c r="A2920" s="16" t="s">
        <v>27996</v>
      </c>
      <c r="B2920" s="59" t="str">
        <f t="shared" si="45"/>
        <v>CANAL MONOBLOCO COM CORPO E GRELHA EM CONCRETO POLÍMERO COM EFEITO AUTOLIMPANTE - CARGA DE CONTROLE DE 900 KN - 100,0 X 21,0 X 38,0 CM - FORNECIMENTO E INSTALAÇÃO EM PAVIMENTO DE CONCRETO</v>
      </c>
      <c r="C2920" s="16" t="s">
        <v>139</v>
      </c>
      <c r="D2920" s="105">
        <v>615.14</v>
      </c>
      <c r="J2920" s="59" t="s">
        <v>27997</v>
      </c>
    </row>
    <row r="2921" spans="1:10" ht="81">
      <c r="A2921" s="16" t="s">
        <v>27998</v>
      </c>
      <c r="B2921" s="59" t="str">
        <f t="shared" si="45"/>
        <v>CANAL MONOBLOCO COM CORPO E GRELHA EM CONCRETO POLÍMERO COM EFEITO AUTOLIMPANTE - CARGA DE CONTROLE DE 900 KN - 100,0 X 21,0 X 48,0 CM - FORNECIMENTO E INSTALAÇÃO EM PAVIMENTO DE ASFALTO</v>
      </c>
      <c r="C2921" s="16" t="s">
        <v>139</v>
      </c>
      <c r="D2921" s="105">
        <v>899.03</v>
      </c>
      <c r="J2921" s="59" t="s">
        <v>27999</v>
      </c>
    </row>
    <row r="2922" spans="1:10" ht="81">
      <c r="A2922" s="16" t="s">
        <v>28000</v>
      </c>
      <c r="B2922" s="59" t="str">
        <f t="shared" si="45"/>
        <v>CANAL MONOBLOCO COM CORPO E GRELHA EM CONCRETO POLÍMERO COM EFEITO AUTOLIMPANTE - CARGA DE CONTROLE DE 900 KN - 100,0 X 21,0 X 48,0 CM - FORNECIMENTO E INSTALAÇÃO EM PAVIMENTO DE CONCRETO</v>
      </c>
      <c r="C2922" s="16" t="s">
        <v>139</v>
      </c>
      <c r="D2922" s="105">
        <v>949.74</v>
      </c>
      <c r="J2922" s="59" t="s">
        <v>28001</v>
      </c>
    </row>
    <row r="2923" spans="1:10" ht="81">
      <c r="A2923" s="16" t="s">
        <v>28002</v>
      </c>
      <c r="B2923" s="59" t="str">
        <f t="shared" si="45"/>
        <v>CANAL MONOBLOCO COM CORPO E GRELHA EM CONCRETO POLÍMERO COM EFEITO AUTOLIMPANTE - CARGA DE CONTROLE DE 900 KN - 100,0 X 26,0 X 33,0 CM - FORNECIMENTO E INSTALAÇÃO EM PAVIMENTO DE ASFALTO</v>
      </c>
      <c r="C2923" s="16" t="s">
        <v>139</v>
      </c>
      <c r="D2923" s="105">
        <v>612.11</v>
      </c>
      <c r="J2923" s="59" t="s">
        <v>28003</v>
      </c>
    </row>
    <row r="2924" spans="1:10" ht="81">
      <c r="A2924" s="16" t="s">
        <v>28004</v>
      </c>
      <c r="B2924" s="59" t="str">
        <f t="shared" si="45"/>
        <v>CANAL MONOBLOCO COM CORPO E GRELHA EM CONCRETO POLÍMERO COM EFEITO AUTOLIMPANTE - CARGA DE CONTROLE DE 900 KN - 100,0 X 26,0 X 33,0 CM - FORNECIMENTO E INSTALAÇÃO EM PAVIMENTO DE CONCRETO</v>
      </c>
      <c r="C2924" s="16" t="s">
        <v>139</v>
      </c>
      <c r="D2924" s="105">
        <v>652.16999999999996</v>
      </c>
      <c r="J2924" s="59" t="s">
        <v>28005</v>
      </c>
    </row>
    <row r="2925" spans="1:10" ht="81">
      <c r="A2925" s="16" t="s">
        <v>28006</v>
      </c>
      <c r="B2925" s="59" t="str">
        <f t="shared" si="45"/>
        <v>CANAL MONOBLOCO COM CORPO E GRELHA EM CONCRETO POLÍMERO COM EFEITO AUTOLIMPANTE - CARGA DE CONTROLE DE 900 KN - 100,0 X 26,0 X 53,0 CM - FORNECIMENTO E INSTALAÇÃO EM PAVIMENTO DE ASFALTO</v>
      </c>
      <c r="C2925" s="16" t="s">
        <v>139</v>
      </c>
      <c r="D2925" s="105">
        <v>773.74</v>
      </c>
      <c r="J2925" s="59" t="s">
        <v>28007</v>
      </c>
    </row>
    <row r="2926" spans="1:10" ht="81">
      <c r="A2926" s="16" t="s">
        <v>28008</v>
      </c>
      <c r="B2926" s="59" t="str">
        <f t="shared" si="45"/>
        <v>CANAL MONOBLOCO COM CORPO E GRELHA EM CONCRETO POLÍMERO COM EFEITO AUTOLIMPANTE - CARGA DE CONTROLE DE 900 KN - 100,0 X 26,0 X 53,0 CM - FORNECIMENTO E INSTALAÇÃO EM PAVIMENTO DE CONCRETO</v>
      </c>
      <c r="C2926" s="16" t="s">
        <v>139</v>
      </c>
      <c r="D2926" s="105">
        <v>828</v>
      </c>
      <c r="J2926" s="59" t="s">
        <v>28009</v>
      </c>
    </row>
    <row r="2927" spans="1:10" ht="81">
      <c r="A2927" s="16" t="s">
        <v>28010</v>
      </c>
      <c r="B2927" s="59" t="str">
        <f t="shared" si="45"/>
        <v>CANAL MONOBLOCO COM CORPO E GRELHA EM CONCRETO POLÍMERO COM EFEITO AUTOLIMPANTE - CARGA DE CONTROLE DE 900 KN - 200,0 X 40,0 X 59,5 CM - FORNECIMENTO E INSTALAÇÃO EM PAVIMENTO DE ASFALTO</v>
      </c>
      <c r="C2927" s="16" t="s">
        <v>139</v>
      </c>
      <c r="D2927" s="105">
        <v>2974.48</v>
      </c>
      <c r="J2927" s="59" t="s">
        <v>28011</v>
      </c>
    </row>
    <row r="2928" spans="1:10" ht="81">
      <c r="A2928" s="16" t="s">
        <v>28012</v>
      </c>
      <c r="B2928" s="59" t="str">
        <f t="shared" si="45"/>
        <v>CANAL MONOBLOCO COM CORPO E GRELHA EM CONCRETO POLÍMERO COM EFEITO AUTOLIMPANTE - CARGA DE CONTROLE DE 900 KN - 200,0 X 40,0 X 59,5 CM - FORNECIMENTO E INSTALAÇÃO EM PAVIMENTO DE CONCRETO</v>
      </c>
      <c r="C2928" s="16" t="s">
        <v>139</v>
      </c>
      <c r="D2928" s="105">
        <v>3027.67</v>
      </c>
      <c r="J2928" s="59" t="s">
        <v>28013</v>
      </c>
    </row>
    <row r="2929" spans="1:10" ht="40.5">
      <c r="A2929" s="16" t="s">
        <v>28014</v>
      </c>
      <c r="B2929" s="59" t="str">
        <f t="shared" si="45"/>
        <v>CANALETA DE CONCRETO - CAU 01 - SEÇÃO DE 20 X 20 CM - ESPESSURA DE 10 CM - APOIADA EM TODA A EXTENSÃO</v>
      </c>
      <c r="C2929" s="16" t="s">
        <v>139</v>
      </c>
      <c r="D2929" s="105">
        <v>105.97</v>
      </c>
      <c r="J2929" s="59" t="s">
        <v>28015</v>
      </c>
    </row>
    <row r="2930" spans="1:10" ht="40.5">
      <c r="A2930" s="16" t="s">
        <v>28016</v>
      </c>
      <c r="B2930" s="59" t="str">
        <f t="shared" si="45"/>
        <v>CANALETA DE CONCRETO - CAU 02 - SEÇÃO DE 25 X 25 CM - ESPESSURA DE 10 CM - APOIADA EM TODA A EXTENSÃO</v>
      </c>
      <c r="C2930" s="16" t="s">
        <v>139</v>
      </c>
      <c r="D2930" s="105">
        <v>125.31</v>
      </c>
      <c r="J2930" s="59" t="s">
        <v>28017</v>
      </c>
    </row>
    <row r="2931" spans="1:10" ht="40.5">
      <c r="A2931" s="16" t="s">
        <v>28018</v>
      </c>
      <c r="B2931" s="59" t="str">
        <f t="shared" si="45"/>
        <v>CANALETA DE CONCRETO - CAU 03 - SEÇÃO DE 30 X 30 CM - ESPESSURA DE 10 CM - APOIADA EM TODA A EXTENSÃO</v>
      </c>
      <c r="C2931" s="16" t="s">
        <v>139</v>
      </c>
      <c r="D2931" s="105">
        <v>149.96</v>
      </c>
      <c r="J2931" s="59" t="s">
        <v>28019</v>
      </c>
    </row>
    <row r="2932" spans="1:10" ht="40.5">
      <c r="A2932" s="16" t="s">
        <v>28020</v>
      </c>
      <c r="B2932" s="59" t="str">
        <f t="shared" si="45"/>
        <v>CANALETA DE CONCRETO - CAU 04 - SEÇÃO DE 35 X 35 CM - ESPESSURA DE 10 CM - APOIADA EM TODA A EXTENSÃO</v>
      </c>
      <c r="C2932" s="16" t="s">
        <v>139</v>
      </c>
      <c r="D2932" s="105">
        <v>171.07</v>
      </c>
      <c r="J2932" s="59" t="s">
        <v>28021</v>
      </c>
    </row>
    <row r="2933" spans="1:10" ht="40.5">
      <c r="A2933" s="16" t="s">
        <v>28022</v>
      </c>
      <c r="B2933" s="59" t="str">
        <f t="shared" si="45"/>
        <v>CANALETA DE CONCRETO - CAU 05 - SEÇÃO DE 40 X 40 CM - ESPESSURA DE 10 CM - APOIADA EM TODA A EXTENSÃO</v>
      </c>
      <c r="C2933" s="16" t="s">
        <v>139</v>
      </c>
      <c r="D2933" s="105">
        <v>192.18</v>
      </c>
      <c r="J2933" s="59" t="s">
        <v>28023</v>
      </c>
    </row>
    <row r="2934" spans="1:10" ht="40.5">
      <c r="A2934" s="16" t="s">
        <v>28024</v>
      </c>
      <c r="B2934" s="59" t="str">
        <f t="shared" si="45"/>
        <v>CANALETA DE CONCRETO - CAU 06 - SEÇÃO DE 50 X 50 CM - ESPESSURA DE 10 CM - APOIADA EM TODA A EXTENSÃO</v>
      </c>
      <c r="C2934" s="16" t="s">
        <v>139</v>
      </c>
      <c r="D2934" s="105">
        <v>237.94</v>
      </c>
      <c r="J2934" s="59" t="s">
        <v>28025</v>
      </c>
    </row>
    <row r="2935" spans="1:10" ht="40.5">
      <c r="A2935" s="16" t="s">
        <v>28026</v>
      </c>
      <c r="B2935" s="59" t="str">
        <f t="shared" si="45"/>
        <v>CANALETA DE CONCRETO - CAU 07 - SEÇÃO DE 60 X 60 CM - ESPESSURA DE 10 CM - APOIADA EM TODA A EXTENSÃO</v>
      </c>
      <c r="C2935" s="16" t="s">
        <v>139</v>
      </c>
      <c r="D2935" s="105">
        <v>278.39</v>
      </c>
      <c r="J2935" s="59" t="s">
        <v>28027</v>
      </c>
    </row>
    <row r="2936" spans="1:10" ht="54">
      <c r="A2936" s="16" t="s">
        <v>28028</v>
      </c>
      <c r="B2936" s="59" t="str">
        <f t="shared" si="45"/>
        <v>CANALETA MEIA CANA D = 0,30 M ASSENTE SOBRE LASTRO DE AREIA - AREIA E BRITA COMERCIAIS - FORNECIMENTO E INSTALAÇÃO</v>
      </c>
      <c r="C2936" s="16" t="s">
        <v>139</v>
      </c>
      <c r="D2936" s="105">
        <v>44.47</v>
      </c>
      <c r="J2936" s="59" t="s">
        <v>28029</v>
      </c>
    </row>
    <row r="2937" spans="1:10" ht="54">
      <c r="A2937" s="16" t="s">
        <v>28030</v>
      </c>
      <c r="B2937" s="59" t="str">
        <f t="shared" si="45"/>
        <v>CANALETA MEIA CANA D = 0,30 M ASSENTE SOBRE LASTRO DE AREIA - AREIA EXTRAÍDA E BRITA PRODUZIDA - FORNECIMENTO E INSTALAÇÃO</v>
      </c>
      <c r="C2937" s="16" t="s">
        <v>139</v>
      </c>
      <c r="D2937" s="105">
        <v>37.58</v>
      </c>
      <c r="J2937" s="59" t="s">
        <v>28031</v>
      </c>
    </row>
    <row r="2938" spans="1:10" ht="54">
      <c r="A2938" s="16" t="s">
        <v>28032</v>
      </c>
      <c r="B2938" s="59" t="str">
        <f t="shared" si="45"/>
        <v>CANALETA MEIA CANA D = 0,40 M ASSENTE SOBRE LASTRO DE AREIA - AREIA E BRITA COMERCIAIS - FORNECIMENTO E INSTALAÇÃO</v>
      </c>
      <c r="C2938" s="16" t="s">
        <v>139</v>
      </c>
      <c r="D2938" s="105">
        <v>56.69</v>
      </c>
      <c r="J2938" s="59" t="s">
        <v>28033</v>
      </c>
    </row>
    <row r="2939" spans="1:10" ht="54">
      <c r="A2939" s="16" t="s">
        <v>28034</v>
      </c>
      <c r="B2939" s="59" t="str">
        <f t="shared" si="45"/>
        <v>CANALETA MEIA CANA D = 0,40 M ASSENTE SOBRE LASTRO DE AREIA - AREIA EXTRAÍDA E BRITA PRODUZIDA - FORNECIMENTO E INSTALAÇÃO</v>
      </c>
      <c r="C2939" s="16" t="s">
        <v>139</v>
      </c>
      <c r="D2939" s="105">
        <v>47.1</v>
      </c>
      <c r="J2939" s="59" t="s">
        <v>28035</v>
      </c>
    </row>
    <row r="2940" spans="1:10" ht="27">
      <c r="A2940" s="16" t="s">
        <v>28036</v>
      </c>
      <c r="B2940" s="59" t="str">
        <f t="shared" si="45"/>
        <v>CHAMINÉ DOS POÇOS DE VISITA - CPV 01 - AREIA E BRITA COMERCIAIS</v>
      </c>
      <c r="C2940" s="16" t="s">
        <v>20028</v>
      </c>
      <c r="D2940" s="105">
        <v>1252.6099999999999</v>
      </c>
      <c r="J2940" s="59" t="s">
        <v>28037</v>
      </c>
    </row>
    <row r="2941" spans="1:10" ht="27">
      <c r="A2941" s="16" t="s">
        <v>28038</v>
      </c>
      <c r="B2941" s="59" t="str">
        <f t="shared" si="45"/>
        <v>CHAMINÉ DOS POÇOS DE VISITA - CPV 01 - AREIA EXTRAÍDA E BRITA PRODUZIDA</v>
      </c>
      <c r="C2941" s="16" t="s">
        <v>20028</v>
      </c>
      <c r="D2941" s="105">
        <v>1222.55</v>
      </c>
      <c r="J2941" s="59" t="s">
        <v>28039</v>
      </c>
    </row>
    <row r="2942" spans="1:10" ht="27">
      <c r="A2942" s="16" t="s">
        <v>28040</v>
      </c>
      <c r="B2942" s="59" t="str">
        <f t="shared" si="45"/>
        <v>CHAMINÉ DOS POÇOS DE VISITA - CPV 02 - AREIA E BRITA COMERCIAIS</v>
      </c>
      <c r="C2942" s="16" t="s">
        <v>20028</v>
      </c>
      <c r="D2942" s="105">
        <v>1448.96</v>
      </c>
      <c r="J2942" s="59" t="s">
        <v>28041</v>
      </c>
    </row>
    <row r="2943" spans="1:10" ht="27">
      <c r="A2943" s="16" t="s">
        <v>28042</v>
      </c>
      <c r="B2943" s="59" t="str">
        <f t="shared" si="45"/>
        <v>CHAMINÉ DOS POÇOS DE VISITA - CPV 02 - AREIA EXTRAÍDA E BRITA PRODUZIDA</v>
      </c>
      <c r="C2943" s="16" t="s">
        <v>20028</v>
      </c>
      <c r="D2943" s="105">
        <v>1413.44</v>
      </c>
      <c r="J2943" s="59" t="s">
        <v>28043</v>
      </c>
    </row>
    <row r="2944" spans="1:10" ht="27">
      <c r="A2944" s="16" t="s">
        <v>28044</v>
      </c>
      <c r="B2944" s="59" t="str">
        <f t="shared" si="45"/>
        <v>CHAMINÉ DOS POÇOS DE VISITA - CPV 03 - AREIA E BRITA COMERCIAIS</v>
      </c>
      <c r="C2944" s="16" t="s">
        <v>20028</v>
      </c>
      <c r="D2944" s="105">
        <v>1640.5</v>
      </c>
      <c r="J2944" s="59" t="s">
        <v>28045</v>
      </c>
    </row>
    <row r="2945" spans="1:10" ht="27">
      <c r="A2945" s="16" t="s">
        <v>28046</v>
      </c>
      <c r="B2945" s="59" t="str">
        <f t="shared" si="45"/>
        <v>CHAMINÉ DOS POÇOS DE VISITA - CPV 03 - AREIA EXTRAÍDA E BRITA PRODUZIDA</v>
      </c>
      <c r="C2945" s="16" t="s">
        <v>20028</v>
      </c>
      <c r="D2945" s="105">
        <v>1600.51</v>
      </c>
      <c r="J2945" s="59" t="s">
        <v>28047</v>
      </c>
    </row>
    <row r="2946" spans="1:10" ht="27">
      <c r="A2946" s="16" t="s">
        <v>28048</v>
      </c>
      <c r="B2946" s="59" t="str">
        <f t="shared" si="45"/>
        <v>CHAMINÉ DOS POÇOS DE VISITA - CPV 04 - AREIA E BRITA COMERCIAIS</v>
      </c>
      <c r="C2946" s="16" t="s">
        <v>20028</v>
      </c>
      <c r="D2946" s="105">
        <v>1836.82</v>
      </c>
      <c r="J2946" s="59" t="s">
        <v>28049</v>
      </c>
    </row>
    <row r="2947" spans="1:10" ht="27">
      <c r="A2947" s="16" t="s">
        <v>28050</v>
      </c>
      <c r="B2947" s="59" t="str">
        <f t="shared" ref="B2947:B3010" si="46">UPPER(J2947)</f>
        <v>CHAMINÉ DOS POÇOS DE VISITA - CPV 04 - AREIA EXTRAÍDA E BRITA PRODUZIDA</v>
      </c>
      <c r="C2947" s="16" t="s">
        <v>20028</v>
      </c>
      <c r="D2947" s="105">
        <v>1791.38</v>
      </c>
      <c r="J2947" s="59" t="s">
        <v>28051</v>
      </c>
    </row>
    <row r="2948" spans="1:10" ht="27">
      <c r="A2948" s="16" t="s">
        <v>28052</v>
      </c>
      <c r="B2948" s="59" t="str">
        <f t="shared" si="46"/>
        <v>CHAMINÉ DOS POÇOS DE VISITA - CPV 05 - AREIA E BRITA COMERCIAIS</v>
      </c>
      <c r="C2948" s="16" t="s">
        <v>20028</v>
      </c>
      <c r="D2948" s="105">
        <v>2028.36</v>
      </c>
      <c r="J2948" s="59" t="s">
        <v>28053</v>
      </c>
    </row>
    <row r="2949" spans="1:10" ht="27">
      <c r="A2949" s="16" t="s">
        <v>28054</v>
      </c>
      <c r="B2949" s="59" t="str">
        <f t="shared" si="46"/>
        <v>CHAMINÉ DOS POÇOS DE VISITA - CPV 05 - AREIA EXTRAÍDA E BRITA PRODUZIDA</v>
      </c>
      <c r="C2949" s="16" t="s">
        <v>20028</v>
      </c>
      <c r="D2949" s="105">
        <v>1978.45</v>
      </c>
      <c r="J2949" s="59" t="s">
        <v>28055</v>
      </c>
    </row>
    <row r="2950" spans="1:10" ht="27">
      <c r="A2950" s="16" t="s">
        <v>28056</v>
      </c>
      <c r="B2950" s="59" t="str">
        <f t="shared" si="46"/>
        <v>CHAMINÉ DOS POÇOS DE VISITA - CPV 06 - AREIA E BRITA COMERCIAIS</v>
      </c>
      <c r="C2950" s="16" t="s">
        <v>20028</v>
      </c>
      <c r="D2950" s="105">
        <v>2224.71</v>
      </c>
      <c r="J2950" s="59" t="s">
        <v>28057</v>
      </c>
    </row>
    <row r="2951" spans="1:10" ht="27">
      <c r="A2951" s="16" t="s">
        <v>28058</v>
      </c>
      <c r="B2951" s="59" t="str">
        <f t="shared" si="46"/>
        <v>CHAMINÉ DOS POÇOS DE VISITA - CPV 06 - AREIA EXTRAÍDA E BRITA PRODUZIDA</v>
      </c>
      <c r="C2951" s="16" t="s">
        <v>20028</v>
      </c>
      <c r="D2951" s="105">
        <v>2169.34</v>
      </c>
      <c r="J2951" s="59" t="s">
        <v>28059</v>
      </c>
    </row>
    <row r="2952" spans="1:10" ht="27">
      <c r="A2952" s="16" t="s">
        <v>28060</v>
      </c>
      <c r="B2952" s="59" t="str">
        <f t="shared" si="46"/>
        <v>CHAMINÉ DOS POÇOS DE VISITA - CPV 07 - AREIA E BRITA COMERCIAIS</v>
      </c>
      <c r="C2952" s="16" t="s">
        <v>20028</v>
      </c>
      <c r="D2952" s="105">
        <v>2416.25</v>
      </c>
      <c r="J2952" s="59" t="s">
        <v>28061</v>
      </c>
    </row>
    <row r="2953" spans="1:10" ht="27">
      <c r="A2953" s="16" t="s">
        <v>28062</v>
      </c>
      <c r="B2953" s="59" t="str">
        <f t="shared" si="46"/>
        <v>CHAMINÉ DOS POÇOS DE VISITA - CPV 07 - AREIA EXTRAÍDA E BRITA PRODUZIDA</v>
      </c>
      <c r="C2953" s="16" t="s">
        <v>20028</v>
      </c>
      <c r="D2953" s="105">
        <v>2356.42</v>
      </c>
      <c r="J2953" s="59" t="s">
        <v>28063</v>
      </c>
    </row>
    <row r="2954" spans="1:10" ht="40.5">
      <c r="A2954" s="16" t="s">
        <v>28064</v>
      </c>
      <c r="B2954" s="59" t="str">
        <f t="shared" si="46"/>
        <v>COLCHÃO DRENANTE COM ESPALHAMENTO E COMPACTAÇÃO MECÂNICOS - BRITA PRODUZIDA</v>
      </c>
      <c r="C2954" s="16" t="s">
        <v>140</v>
      </c>
      <c r="D2954" s="105">
        <v>49.09</v>
      </c>
      <c r="J2954" s="59" t="s">
        <v>28065</v>
      </c>
    </row>
    <row r="2955" spans="1:10" ht="27">
      <c r="A2955" s="16" t="s">
        <v>28066</v>
      </c>
      <c r="B2955" s="59" t="str">
        <f t="shared" si="46"/>
        <v>COLUNA DRENANTE D = 20 CM - AREIA COMERCIAL</v>
      </c>
      <c r="C2955" s="16" t="s">
        <v>139</v>
      </c>
      <c r="D2955" s="105">
        <v>19.03</v>
      </c>
      <c r="J2955" s="59" t="s">
        <v>28067</v>
      </c>
    </row>
    <row r="2956" spans="1:10" ht="27">
      <c r="A2956" s="16" t="s">
        <v>28068</v>
      </c>
      <c r="B2956" s="59" t="str">
        <f t="shared" si="46"/>
        <v>COLUNA DRENANTE D = 20 CM - AREIA EXTRAÍDA</v>
      </c>
      <c r="C2956" s="16" t="s">
        <v>139</v>
      </c>
      <c r="D2956" s="105">
        <v>17.03</v>
      </c>
      <c r="J2956" s="59" t="s">
        <v>28069</v>
      </c>
    </row>
    <row r="2957" spans="1:10" ht="54">
      <c r="A2957" s="16" t="s">
        <v>28070</v>
      </c>
      <c r="B2957" s="59" t="str">
        <f t="shared" si="46"/>
        <v>CONFECÇÃO DE COSTELA PRÉ-MOLDADA DE BUEIRO DE CONCRETO TIPO MINITÚNEL - SEÇÃO 0,80 M X 1,40 M - ESPESSURA DE 10 CM E COMPRIMENTO DE 19,5 CM</v>
      </c>
      <c r="C2957" s="16" t="s">
        <v>20028</v>
      </c>
      <c r="D2957" s="105">
        <v>29.97</v>
      </c>
      <c r="J2957" s="59" t="s">
        <v>28071</v>
      </c>
    </row>
    <row r="2958" spans="1:10" ht="54">
      <c r="A2958" s="16" t="s">
        <v>28072</v>
      </c>
      <c r="B2958" s="59" t="str">
        <f t="shared" si="46"/>
        <v>CONFECÇÃO DE COSTELA PRÉ-MOLDADA DE BUEIRO DE CONCRETO TIPO MINITÚNEL - SEÇÃO 1,00 M X 1,48 M - ESPESSURA DE 10 CM E COMPRIMENTO DE 19,5 CM</v>
      </c>
      <c r="C2958" s="16" t="s">
        <v>20028</v>
      </c>
      <c r="D2958" s="105">
        <v>32.04</v>
      </c>
      <c r="J2958" s="59" t="s">
        <v>28073</v>
      </c>
    </row>
    <row r="2959" spans="1:10" ht="54">
      <c r="A2959" s="16" t="s">
        <v>28074</v>
      </c>
      <c r="B2959" s="59" t="str">
        <f t="shared" si="46"/>
        <v>CONFECÇÃO DE COSTELA PRÉ-MOLDADA DE BUEIRO DE CONCRETO TIPO MINITÚNEL - SEÇÃO 1,20 M X 1,65 M - ESPESSURA DE 10 CM E COMPRIMENTO DE 19,5 CM</v>
      </c>
      <c r="C2959" s="16" t="s">
        <v>20028</v>
      </c>
      <c r="D2959" s="105">
        <v>36.700000000000003</v>
      </c>
      <c r="J2959" s="59" t="s">
        <v>28075</v>
      </c>
    </row>
    <row r="2960" spans="1:10" ht="54">
      <c r="A2960" s="16" t="s">
        <v>28076</v>
      </c>
      <c r="B2960" s="59" t="str">
        <f t="shared" si="46"/>
        <v>CONFECÇÃO DE COSTELA PRÉ-MOLDADA DE BUEIRO DE CONCRETO TIPO MINITÚNEL - SEÇÃO 1,60 M X 1,84 M - ESPESSURA DE 10 CM E COMPRIMENTO DE 19,5 CM</v>
      </c>
      <c r="C2960" s="16" t="s">
        <v>20028</v>
      </c>
      <c r="D2960" s="105">
        <v>42.29</v>
      </c>
      <c r="J2960" s="59" t="s">
        <v>28077</v>
      </c>
    </row>
    <row r="2961" spans="1:10" ht="54">
      <c r="A2961" s="16" t="s">
        <v>28078</v>
      </c>
      <c r="B2961" s="59" t="str">
        <f t="shared" si="46"/>
        <v>CONFECÇÃO DE COSTELA PRÉ-MOLDADA DE BUEIRO DE CONCRETO TIPO MINITÚNEL - SEÇÃO 2,00 M X 2,00 M - ESPESSURA DE 10 CM E COMPRIMENTO DE 14,5 CM</v>
      </c>
      <c r="C2961" s="16" t="s">
        <v>20028</v>
      </c>
      <c r="D2961" s="105">
        <v>39.229999999999997</v>
      </c>
      <c r="J2961" s="59" t="s">
        <v>28079</v>
      </c>
    </row>
    <row r="2962" spans="1:10" ht="54">
      <c r="A2962" s="16" t="s">
        <v>28080</v>
      </c>
      <c r="B2962" s="59" t="str">
        <f t="shared" si="46"/>
        <v>CONFECÇÃO DE COSTELA PRÉ-MOLDADA DE BUEIRO DE CONCRETO TIPO MINITÚNEL - SEÇÃO 2,20 M X 2,60 M - ESPESSURA DE 10 CM E COMPRIMENTO DE 14,5 CM</v>
      </c>
      <c r="C2962" s="16" t="s">
        <v>20028</v>
      </c>
      <c r="D2962" s="105">
        <v>46.78</v>
      </c>
      <c r="J2962" s="59" t="s">
        <v>28081</v>
      </c>
    </row>
    <row r="2963" spans="1:10" ht="54">
      <c r="A2963" s="16" t="s">
        <v>28082</v>
      </c>
      <c r="B2963" s="59" t="str">
        <f t="shared" si="46"/>
        <v>CONFECÇÃO DE COSTELA PRÉ-MOLDADA DE BUEIRO DE CONCRETO TIPO MINITÚNEL - SEÇÃO 2,20 M X 2,70 M - ESPESSURA DE 10 CM E COMPRIMENTO DE 14,5 CM</v>
      </c>
      <c r="C2963" s="16" t="s">
        <v>20028</v>
      </c>
      <c r="D2963" s="105">
        <v>47.88</v>
      </c>
      <c r="J2963" s="59" t="s">
        <v>28083</v>
      </c>
    </row>
    <row r="2964" spans="1:10" ht="27">
      <c r="A2964" s="16" t="s">
        <v>28084</v>
      </c>
      <c r="B2964" s="59" t="str">
        <f t="shared" si="46"/>
        <v>DESCIDA D'ÁGUA DE ATERROS EM DEGRAUS - DAD 01 - AREIA E BRITA COMERCIAIS</v>
      </c>
      <c r="C2964" s="16" t="s">
        <v>139</v>
      </c>
      <c r="D2964" s="105">
        <v>157.28</v>
      </c>
      <c r="J2964" s="59" t="s">
        <v>28085</v>
      </c>
    </row>
    <row r="2965" spans="1:10" ht="40.5">
      <c r="A2965" s="16" t="s">
        <v>28086</v>
      </c>
      <c r="B2965" s="59" t="str">
        <f t="shared" si="46"/>
        <v>DESCIDA D'ÁGUA DE ATERROS EM DEGRAUS - DAD 01 - AREIA EXTRAÍDA E BRITA PRODUZIDA</v>
      </c>
      <c r="C2965" s="16" t="s">
        <v>139</v>
      </c>
      <c r="D2965" s="105">
        <v>132.44999999999999</v>
      </c>
      <c r="J2965" s="59" t="s">
        <v>28087</v>
      </c>
    </row>
    <row r="2966" spans="1:10" ht="27">
      <c r="A2966" s="16" t="s">
        <v>28088</v>
      </c>
      <c r="B2966" s="59" t="str">
        <f t="shared" si="46"/>
        <v>DESCIDA D'ÁGUA DE ATERROS EM DEGRAUS - DAD 02 - AREIA E BRITA COMERCIAIS</v>
      </c>
      <c r="C2966" s="16" t="s">
        <v>139</v>
      </c>
      <c r="D2966" s="105">
        <v>206.96</v>
      </c>
      <c r="J2966" s="59" t="s">
        <v>28089</v>
      </c>
    </row>
    <row r="2967" spans="1:10" ht="40.5">
      <c r="A2967" s="16" t="s">
        <v>28090</v>
      </c>
      <c r="B2967" s="59" t="str">
        <f t="shared" si="46"/>
        <v>DESCIDA D'ÁGUA DE ATERROS EM DEGRAUS - DAD 02 - AREIA EXTRAÍDA E BRITA PRODUZIDA</v>
      </c>
      <c r="C2967" s="16" t="s">
        <v>139</v>
      </c>
      <c r="D2967" s="105">
        <v>182.13</v>
      </c>
      <c r="J2967" s="59" t="s">
        <v>28091</v>
      </c>
    </row>
    <row r="2968" spans="1:10" ht="27">
      <c r="A2968" s="16" t="s">
        <v>28092</v>
      </c>
      <c r="B2968" s="59" t="str">
        <f t="shared" si="46"/>
        <v>DESCIDA D'ÁGUA DE ATERROS EM DEGRAUS - DAD 03 - AREIA E BRITA COMERCIAIS</v>
      </c>
      <c r="C2968" s="16" t="s">
        <v>139</v>
      </c>
      <c r="D2968" s="105">
        <v>335.09</v>
      </c>
      <c r="J2968" s="59" t="s">
        <v>28093</v>
      </c>
    </row>
    <row r="2969" spans="1:10" ht="40.5">
      <c r="A2969" s="16" t="s">
        <v>28094</v>
      </c>
      <c r="B2969" s="59" t="str">
        <f t="shared" si="46"/>
        <v>DESCIDA D'ÁGUA DE ATERROS EM DEGRAUS - DAD 03 - AREIA EXTRAÍDA E BRITA PRODUZIDA</v>
      </c>
      <c r="C2969" s="16" t="s">
        <v>139</v>
      </c>
      <c r="D2969" s="105">
        <v>278.74</v>
      </c>
      <c r="J2969" s="59" t="s">
        <v>28095</v>
      </c>
    </row>
    <row r="2970" spans="1:10" ht="27">
      <c r="A2970" s="16" t="s">
        <v>28096</v>
      </c>
      <c r="B2970" s="59" t="str">
        <f t="shared" si="46"/>
        <v>DESCIDA D'ÁGUA DE ATERROS EM DEGRAUS - DAD 04 - AREIA E BRITA COMERCIAIS</v>
      </c>
      <c r="C2970" s="16" t="s">
        <v>139</v>
      </c>
      <c r="D2970" s="105">
        <v>472.63</v>
      </c>
      <c r="J2970" s="59" t="s">
        <v>28097</v>
      </c>
    </row>
    <row r="2971" spans="1:10" ht="40.5">
      <c r="A2971" s="16" t="s">
        <v>28098</v>
      </c>
      <c r="B2971" s="59" t="str">
        <f t="shared" si="46"/>
        <v>DESCIDA D'ÁGUA DE ATERROS EM DEGRAUS - DAD 04 - AREIA EXTRAÍDA E BRITA PRODUZIDA</v>
      </c>
      <c r="C2971" s="16" t="s">
        <v>139</v>
      </c>
      <c r="D2971" s="105">
        <v>416.28</v>
      </c>
      <c r="J2971" s="59" t="s">
        <v>28099</v>
      </c>
    </row>
    <row r="2972" spans="1:10" ht="27">
      <c r="A2972" s="16" t="s">
        <v>28100</v>
      </c>
      <c r="B2972" s="59" t="str">
        <f t="shared" si="46"/>
        <v>DESCIDA D'ÁGUA DE ATERROS EM DEGRAUS - DAD 05 - AREIA E BRITA COMERCIAIS</v>
      </c>
      <c r="C2972" s="16" t="s">
        <v>139</v>
      </c>
      <c r="D2972" s="105">
        <v>470.52</v>
      </c>
      <c r="J2972" s="59" t="s">
        <v>28101</v>
      </c>
    </row>
    <row r="2973" spans="1:10" ht="40.5">
      <c r="A2973" s="16" t="s">
        <v>28102</v>
      </c>
      <c r="B2973" s="59" t="str">
        <f t="shared" si="46"/>
        <v>DESCIDA D'ÁGUA DE ATERROS EM DEGRAUS - DAD 05 - AREIA EXTRAÍDA E BRITA PRODUZIDA</v>
      </c>
      <c r="C2973" s="16" t="s">
        <v>139</v>
      </c>
      <c r="D2973" s="105">
        <v>392.21</v>
      </c>
      <c r="J2973" s="59" t="s">
        <v>28103</v>
      </c>
    </row>
    <row r="2974" spans="1:10" ht="27">
      <c r="A2974" s="16" t="s">
        <v>28104</v>
      </c>
      <c r="B2974" s="59" t="str">
        <f t="shared" si="46"/>
        <v>DESCIDA D'ÁGUA DE ATERROS EM DEGRAUS - DAD 06 - AREIA E BRITA COMERCIAIS</v>
      </c>
      <c r="C2974" s="16" t="s">
        <v>139</v>
      </c>
      <c r="D2974" s="105">
        <v>635.32000000000005</v>
      </c>
      <c r="J2974" s="59" t="s">
        <v>28105</v>
      </c>
    </row>
    <row r="2975" spans="1:10" ht="40.5">
      <c r="A2975" s="16" t="s">
        <v>28106</v>
      </c>
      <c r="B2975" s="59" t="str">
        <f t="shared" si="46"/>
        <v>DESCIDA D'ÁGUA DE ATERROS EM DEGRAUS - DAD 06 - AREIA EXTRAÍDA E BRITA PRODUZIDA</v>
      </c>
      <c r="C2975" s="16" t="s">
        <v>139</v>
      </c>
      <c r="D2975" s="105">
        <v>557.01</v>
      </c>
      <c r="J2975" s="59" t="s">
        <v>28107</v>
      </c>
    </row>
    <row r="2976" spans="1:10" ht="27">
      <c r="A2976" s="16" t="s">
        <v>28108</v>
      </c>
      <c r="B2976" s="59" t="str">
        <f t="shared" si="46"/>
        <v>DESCIDA D'ÁGUA DE ATERROS EM DEGRAUS - DAD 07 - AREIA E BRITA COMERCIAIS</v>
      </c>
      <c r="C2976" s="16" t="s">
        <v>139</v>
      </c>
      <c r="D2976" s="105">
        <v>613.72</v>
      </c>
      <c r="J2976" s="59" t="s">
        <v>28109</v>
      </c>
    </row>
    <row r="2977" spans="1:10" ht="40.5">
      <c r="A2977" s="16" t="s">
        <v>28110</v>
      </c>
      <c r="B2977" s="59" t="str">
        <f t="shared" si="46"/>
        <v>DESCIDA D'ÁGUA DE ATERROS EM DEGRAUS - DAD 07 - AREIA EXTRAÍDA E BRITA PRODUZIDA</v>
      </c>
      <c r="C2977" s="16" t="s">
        <v>139</v>
      </c>
      <c r="D2977" s="105">
        <v>511.54</v>
      </c>
      <c r="J2977" s="59" t="s">
        <v>28111</v>
      </c>
    </row>
    <row r="2978" spans="1:10" ht="27">
      <c r="A2978" s="16" t="s">
        <v>28112</v>
      </c>
      <c r="B2978" s="59" t="str">
        <f t="shared" si="46"/>
        <v>DESCIDA D'ÁGUA DE ATERROS EM DEGRAUS - DAD 08 - AREIA E BRITA COMERCIAIS</v>
      </c>
      <c r="C2978" s="16" t="s">
        <v>139</v>
      </c>
      <c r="D2978" s="105">
        <v>806.81</v>
      </c>
      <c r="J2978" s="59" t="s">
        <v>28113</v>
      </c>
    </row>
    <row r="2979" spans="1:10" ht="40.5">
      <c r="A2979" s="16" t="s">
        <v>28114</v>
      </c>
      <c r="B2979" s="59" t="str">
        <f t="shared" si="46"/>
        <v>DESCIDA D'ÁGUA DE ATERROS EM DEGRAUS - DAD 08 - AREIA EXTRAÍDA E BRITA PRODUZIDA</v>
      </c>
      <c r="C2979" s="16" t="s">
        <v>139</v>
      </c>
      <c r="D2979" s="105">
        <v>704.62</v>
      </c>
      <c r="J2979" s="59" t="s">
        <v>28115</v>
      </c>
    </row>
    <row r="2980" spans="1:10" ht="27">
      <c r="A2980" s="16" t="s">
        <v>28116</v>
      </c>
      <c r="B2980" s="59" t="str">
        <f t="shared" si="46"/>
        <v>DESCIDA D'ÁGUA DE ATERROS EM DEGRAUS - DAD 09 - AREIA E BRITA COMERCIAIS</v>
      </c>
      <c r="C2980" s="16" t="s">
        <v>139</v>
      </c>
      <c r="D2980" s="105">
        <v>775.21</v>
      </c>
      <c r="J2980" s="59" t="s">
        <v>28117</v>
      </c>
    </row>
    <row r="2981" spans="1:10" ht="40.5">
      <c r="A2981" s="16" t="s">
        <v>28118</v>
      </c>
      <c r="B2981" s="59" t="str">
        <f t="shared" si="46"/>
        <v>DESCIDA D'ÁGUA DE ATERROS EM DEGRAUS - DAD 09 - AREIA EXTRAÍDA E BRITA PRODUZIDA</v>
      </c>
      <c r="C2981" s="16" t="s">
        <v>139</v>
      </c>
      <c r="D2981" s="105">
        <v>647.24</v>
      </c>
      <c r="J2981" s="59" t="s">
        <v>28119</v>
      </c>
    </row>
    <row r="2982" spans="1:10" ht="27">
      <c r="A2982" s="16" t="s">
        <v>28120</v>
      </c>
      <c r="B2982" s="59" t="str">
        <f t="shared" si="46"/>
        <v>DESCIDA D'ÁGUA DE ATERROS EM DEGRAUS - DAD 10 - AREIA E BRITA COMERCIAIS</v>
      </c>
      <c r="C2982" s="16" t="s">
        <v>139</v>
      </c>
      <c r="D2982" s="105">
        <v>990.6</v>
      </c>
      <c r="J2982" s="59" t="s">
        <v>28121</v>
      </c>
    </row>
    <row r="2983" spans="1:10" ht="40.5">
      <c r="A2983" s="16" t="s">
        <v>28122</v>
      </c>
      <c r="B2983" s="59" t="str">
        <f t="shared" si="46"/>
        <v>DESCIDA D'ÁGUA DE ATERROS EM DEGRAUS - DAD 10 - AREIA EXTRAÍDA E BRITA PRODUZIDA</v>
      </c>
      <c r="C2983" s="16" t="s">
        <v>139</v>
      </c>
      <c r="D2983" s="105">
        <v>862.63</v>
      </c>
      <c r="J2983" s="59" t="s">
        <v>28123</v>
      </c>
    </row>
    <row r="2984" spans="1:10" ht="27">
      <c r="A2984" s="16" t="s">
        <v>28124</v>
      </c>
      <c r="B2984" s="59" t="str">
        <f t="shared" si="46"/>
        <v>DESCIDA D'ÁGUA DE ATERROS EM DEGRAUS - DAD 11 - AREIA E BRITA COMERCIAIS</v>
      </c>
      <c r="C2984" s="16" t="s">
        <v>139</v>
      </c>
      <c r="D2984" s="105">
        <v>1011.07</v>
      </c>
      <c r="J2984" s="59" t="s">
        <v>28125</v>
      </c>
    </row>
    <row r="2985" spans="1:10" ht="40.5">
      <c r="A2985" s="16" t="s">
        <v>28126</v>
      </c>
      <c r="B2985" s="59" t="str">
        <f t="shared" si="46"/>
        <v>DESCIDA D'ÁGUA DE ATERROS EM DEGRAUS - DAD 11 - AREIA EXTRAÍDA E BRITA PRODUZIDA</v>
      </c>
      <c r="C2985" s="16" t="s">
        <v>139</v>
      </c>
      <c r="D2985" s="105">
        <v>844.9</v>
      </c>
      <c r="J2985" s="59" t="s">
        <v>28127</v>
      </c>
    </row>
    <row r="2986" spans="1:10" ht="27">
      <c r="A2986" s="16" t="s">
        <v>28128</v>
      </c>
      <c r="B2986" s="59" t="str">
        <f t="shared" si="46"/>
        <v>DESCIDA D'ÁGUA DE ATERROS EM DEGRAUS - DAD 12 - AREIA E BRITA COMERCIAIS</v>
      </c>
      <c r="C2986" s="16" t="s">
        <v>139</v>
      </c>
      <c r="D2986" s="105">
        <v>1296.04</v>
      </c>
      <c r="J2986" s="59" t="s">
        <v>28129</v>
      </c>
    </row>
    <row r="2987" spans="1:10" ht="40.5">
      <c r="A2987" s="16" t="s">
        <v>28130</v>
      </c>
      <c r="B2987" s="59" t="str">
        <f t="shared" si="46"/>
        <v>DESCIDA D'ÁGUA DE ATERROS EM DEGRAUS - DAD 12 - AREIA EXTRAÍDA E BRITA PRODUZIDA</v>
      </c>
      <c r="C2987" s="16" t="s">
        <v>139</v>
      </c>
      <c r="D2987" s="105">
        <v>1129.8699999999999</v>
      </c>
      <c r="J2987" s="59" t="s">
        <v>28131</v>
      </c>
    </row>
    <row r="2988" spans="1:10" ht="27">
      <c r="A2988" s="16" t="s">
        <v>28132</v>
      </c>
      <c r="B2988" s="59" t="str">
        <f t="shared" si="46"/>
        <v>DESCIDA D'ÁGUA DE ATERROS EM DEGRAUS - DAD 13 - AREIA E BRITA COMERCIAIS</v>
      </c>
      <c r="C2988" s="16" t="s">
        <v>139</v>
      </c>
      <c r="D2988" s="105">
        <v>1274.72</v>
      </c>
      <c r="J2988" s="59" t="s">
        <v>28133</v>
      </c>
    </row>
    <row r="2989" spans="1:10" ht="40.5">
      <c r="A2989" s="16" t="s">
        <v>28134</v>
      </c>
      <c r="B2989" s="59" t="str">
        <f t="shared" si="46"/>
        <v>DESCIDA D'ÁGUA DE ATERROS EM DEGRAUS - DAD 13 - AREIA EXTRAÍDA E BRITA PRODUZIDA</v>
      </c>
      <c r="C2989" s="16" t="s">
        <v>139</v>
      </c>
      <c r="D2989" s="105">
        <v>1056.98</v>
      </c>
      <c r="J2989" s="59" t="s">
        <v>28135</v>
      </c>
    </row>
    <row r="2990" spans="1:10" ht="27">
      <c r="A2990" s="16" t="s">
        <v>28136</v>
      </c>
      <c r="B2990" s="59" t="str">
        <f t="shared" si="46"/>
        <v>DESCIDA D'ÁGUA DE ATERROS EM DEGRAUS - DAD 14 - AREIA E BRITA COMERCIAIS</v>
      </c>
      <c r="C2990" s="16" t="s">
        <v>139</v>
      </c>
      <c r="D2990" s="105">
        <v>1538.76</v>
      </c>
      <c r="J2990" s="59" t="s">
        <v>28137</v>
      </c>
    </row>
    <row r="2991" spans="1:10" ht="40.5">
      <c r="A2991" s="16" t="s">
        <v>28138</v>
      </c>
      <c r="B2991" s="59" t="str">
        <f t="shared" si="46"/>
        <v>DESCIDA D'ÁGUA DE ATERROS EM DEGRAUS - DAD 14 - AREIA EXTRAÍDA E BRITA PRODUZIDA</v>
      </c>
      <c r="C2991" s="16" t="s">
        <v>139</v>
      </c>
      <c r="D2991" s="105">
        <v>1321.02</v>
      </c>
      <c r="J2991" s="59" t="s">
        <v>28139</v>
      </c>
    </row>
    <row r="2992" spans="1:10" ht="27">
      <c r="A2992" s="16" t="s">
        <v>28140</v>
      </c>
      <c r="B2992" s="59" t="str">
        <f t="shared" si="46"/>
        <v>DESCIDA D'ÁGUA DE ATERROS EM DEGRAUS - DAD 15 - AREIA E BRITA COMERCIAIS</v>
      </c>
      <c r="C2992" s="16" t="s">
        <v>139</v>
      </c>
      <c r="D2992" s="105">
        <v>1647.19</v>
      </c>
      <c r="J2992" s="59" t="s">
        <v>28141</v>
      </c>
    </row>
    <row r="2993" spans="1:10" ht="40.5">
      <c r="A2993" s="16" t="s">
        <v>28142</v>
      </c>
      <c r="B2993" s="59" t="str">
        <f t="shared" si="46"/>
        <v>DESCIDA D'ÁGUA DE ATERROS EM DEGRAUS - DAD 15 - AREIA EXTRAÍDA E BRITA PRODUZIDA</v>
      </c>
      <c r="C2993" s="16" t="s">
        <v>139</v>
      </c>
      <c r="D2993" s="105">
        <v>1368.33</v>
      </c>
      <c r="J2993" s="59" t="s">
        <v>28143</v>
      </c>
    </row>
    <row r="2994" spans="1:10" ht="27">
      <c r="A2994" s="16" t="s">
        <v>28144</v>
      </c>
      <c r="B2994" s="59" t="str">
        <f t="shared" si="46"/>
        <v>DESCIDA D'ÁGUA DE ATERROS EM DEGRAUS - DAD 16 - AREIA E BRITA COMERCIAIS</v>
      </c>
      <c r="C2994" s="16" t="s">
        <v>139</v>
      </c>
      <c r="D2994" s="105">
        <v>1955.96</v>
      </c>
      <c r="J2994" s="59" t="s">
        <v>28145</v>
      </c>
    </row>
    <row r="2995" spans="1:10" ht="40.5">
      <c r="A2995" s="16" t="s">
        <v>28146</v>
      </c>
      <c r="B2995" s="59" t="str">
        <f t="shared" si="46"/>
        <v>DESCIDA D'ÁGUA DE ATERROS EM DEGRAUS - DAD 16 - AREIA EXTRAÍDA E BRITA PRODUZIDA</v>
      </c>
      <c r="C2995" s="16" t="s">
        <v>139</v>
      </c>
      <c r="D2995" s="105">
        <v>1677.1</v>
      </c>
      <c r="J2995" s="59" t="s">
        <v>28147</v>
      </c>
    </row>
    <row r="2996" spans="1:10" ht="27">
      <c r="A2996" s="16" t="s">
        <v>28148</v>
      </c>
      <c r="B2996" s="59" t="str">
        <f t="shared" si="46"/>
        <v>DESCIDA D'ÁGUA DE ATERROS EM DEGRAUS - DAD 17 - AREIA E BRITA COMERCIAIS</v>
      </c>
      <c r="C2996" s="16" t="s">
        <v>139</v>
      </c>
      <c r="D2996" s="105">
        <v>2236.66</v>
      </c>
      <c r="J2996" s="59" t="s">
        <v>28149</v>
      </c>
    </row>
    <row r="2997" spans="1:10" ht="40.5">
      <c r="A2997" s="16" t="s">
        <v>28150</v>
      </c>
      <c r="B2997" s="59" t="str">
        <f t="shared" si="46"/>
        <v>DESCIDA D'ÁGUA DE ATERROS EM DEGRAUS - DAD 17 - AREIA EXTRAÍDA E BRITA PRODUZIDA</v>
      </c>
      <c r="C2997" s="16" t="s">
        <v>139</v>
      </c>
      <c r="D2997" s="105">
        <v>1861.34</v>
      </c>
      <c r="J2997" s="59" t="s">
        <v>28151</v>
      </c>
    </row>
    <row r="2998" spans="1:10" ht="27">
      <c r="A2998" s="16" t="s">
        <v>28152</v>
      </c>
      <c r="B2998" s="59" t="str">
        <f t="shared" si="46"/>
        <v>DESCIDA D'ÁGUA DE ATERROS EM DEGRAUS - DAD 18 - AREIA E BRITA COMERCIAIS</v>
      </c>
      <c r="C2998" s="16" t="s">
        <v>139</v>
      </c>
      <c r="D2998" s="105">
        <v>2623.29</v>
      </c>
      <c r="J2998" s="59" t="s">
        <v>28153</v>
      </c>
    </row>
    <row r="2999" spans="1:10" ht="40.5">
      <c r="A2999" s="16" t="s">
        <v>28154</v>
      </c>
      <c r="B2999" s="59" t="str">
        <f t="shared" si="46"/>
        <v>DESCIDA D'ÁGUA DE ATERROS EM DEGRAUS - DAD 18 - AREIA EXTRAÍDA E BRITA PRODUZIDA</v>
      </c>
      <c r="C2999" s="16" t="s">
        <v>139</v>
      </c>
      <c r="D2999" s="105">
        <v>2247.9699999999998</v>
      </c>
      <c r="J2999" s="59" t="s">
        <v>28155</v>
      </c>
    </row>
    <row r="3000" spans="1:10" ht="40.5">
      <c r="A3000" s="16" t="s">
        <v>28156</v>
      </c>
      <c r="B3000" s="59" t="str">
        <f t="shared" si="46"/>
        <v>DESCIDA D'ÁGUA DE ATERROS TIPO RÁPIDO - DAR 01 - AREIA E BRITA COMERCIAIS</v>
      </c>
      <c r="C3000" s="16" t="s">
        <v>139</v>
      </c>
      <c r="D3000" s="105">
        <v>191.21</v>
      </c>
      <c r="J3000" s="59" t="s">
        <v>28157</v>
      </c>
    </row>
    <row r="3001" spans="1:10" ht="40.5">
      <c r="A3001" s="16" t="s">
        <v>28158</v>
      </c>
      <c r="B3001" s="59" t="str">
        <f t="shared" si="46"/>
        <v>DESCIDA D'ÁGUA DE ATERROS TIPO RÁPIDO - DAR 01 - AREIA EXTRAÍDA E BRITA PRODUZIDA</v>
      </c>
      <c r="C3001" s="16" t="s">
        <v>139</v>
      </c>
      <c r="D3001" s="105">
        <v>174.5</v>
      </c>
      <c r="J3001" s="59" t="s">
        <v>28159</v>
      </c>
    </row>
    <row r="3002" spans="1:10" ht="40.5">
      <c r="A3002" s="16" t="s">
        <v>28160</v>
      </c>
      <c r="B3002" s="59" t="str">
        <f t="shared" si="46"/>
        <v>DESCIDA D'ÁGUA DE ATERROS TIPO RÁPIDO - DAR 02 - AREIA E BRITA COMERCIAIS</v>
      </c>
      <c r="C3002" s="16" t="s">
        <v>139</v>
      </c>
      <c r="D3002" s="105">
        <v>117.95</v>
      </c>
      <c r="J3002" s="59" t="s">
        <v>28161</v>
      </c>
    </row>
    <row r="3003" spans="1:10" ht="40.5">
      <c r="A3003" s="16" t="s">
        <v>28162</v>
      </c>
      <c r="B3003" s="59" t="str">
        <f t="shared" si="46"/>
        <v>DESCIDA D'ÁGUA DE ATERROS TIPO RÁPIDO - DAR 02 - AREIA EXTRAÍDA E BRITA PRODUZIDA</v>
      </c>
      <c r="C3003" s="16" t="s">
        <v>139</v>
      </c>
      <c r="D3003" s="105">
        <v>104.87</v>
      </c>
      <c r="J3003" s="59" t="s">
        <v>28163</v>
      </c>
    </row>
    <row r="3004" spans="1:10" ht="40.5">
      <c r="A3004" s="16" t="s">
        <v>28164</v>
      </c>
      <c r="B3004" s="59" t="str">
        <f t="shared" si="46"/>
        <v>DESCIDA D'ÁGUA DE ATERROS TIPO RÁPIDO - DAR 03 - AREIA E BRITA COMERCIAIS</v>
      </c>
      <c r="C3004" s="16" t="s">
        <v>139</v>
      </c>
      <c r="D3004" s="105">
        <v>177.38</v>
      </c>
      <c r="J3004" s="59" t="s">
        <v>28165</v>
      </c>
    </row>
    <row r="3005" spans="1:10" ht="40.5">
      <c r="A3005" s="16" t="s">
        <v>28166</v>
      </c>
      <c r="B3005" s="59" t="str">
        <f t="shared" si="46"/>
        <v>DESCIDA D'ÁGUA DE ATERROS TIPO RÁPIDO - DAR 03 - AREIA EXTRAÍDA E BRITA PRODUZIDA</v>
      </c>
      <c r="C3005" s="16" t="s">
        <v>139</v>
      </c>
      <c r="D3005" s="105">
        <v>164.29</v>
      </c>
      <c r="J3005" s="59" t="s">
        <v>28167</v>
      </c>
    </row>
    <row r="3006" spans="1:10" ht="40.5">
      <c r="A3006" s="16" t="s">
        <v>28168</v>
      </c>
      <c r="B3006" s="59" t="str">
        <f t="shared" si="46"/>
        <v>DESCIDA D'ÁGUA DE ATERROS TIPO RÁPIDO - DAR 04 - AREIA E BRITA COMERCIAIS</v>
      </c>
      <c r="C3006" s="16" t="s">
        <v>139</v>
      </c>
      <c r="D3006" s="105">
        <v>502.35</v>
      </c>
      <c r="J3006" s="59" t="s">
        <v>28169</v>
      </c>
    </row>
    <row r="3007" spans="1:10" ht="40.5">
      <c r="A3007" s="16" t="s">
        <v>28170</v>
      </c>
      <c r="B3007" s="59" t="str">
        <f t="shared" si="46"/>
        <v>DESCIDA D'ÁGUA DE ATERROS TIPO RÁPIDO - DAR 04 - AREIA EXTRAÍDA E BRITA PRODUZIDA</v>
      </c>
      <c r="C3007" s="16" t="s">
        <v>139</v>
      </c>
      <c r="D3007" s="105">
        <v>500.44</v>
      </c>
      <c r="J3007" s="59" t="s">
        <v>28171</v>
      </c>
    </row>
    <row r="3008" spans="1:10" ht="27">
      <c r="A3008" s="16" t="s">
        <v>28172</v>
      </c>
      <c r="B3008" s="59" t="str">
        <f t="shared" si="46"/>
        <v>DESCIDA D'ÁGUA DE CORTES EM DEGRAUS - DCD 01 - AREIA E BRITA COMERCIAIS</v>
      </c>
      <c r="C3008" s="16" t="s">
        <v>139</v>
      </c>
      <c r="D3008" s="105">
        <v>380.46</v>
      </c>
      <c r="J3008" s="59" t="s">
        <v>28173</v>
      </c>
    </row>
    <row r="3009" spans="1:10" ht="40.5">
      <c r="A3009" s="16" t="s">
        <v>28174</v>
      </c>
      <c r="B3009" s="59" t="str">
        <f t="shared" si="46"/>
        <v>DESCIDA D'ÁGUA DE CORTES EM DEGRAUS - DCD 01 - AREIA EXTRAÍDA E BRITA PRODUZIDA</v>
      </c>
      <c r="C3009" s="16" t="s">
        <v>139</v>
      </c>
      <c r="D3009" s="105">
        <v>347.03</v>
      </c>
      <c r="J3009" s="59" t="s">
        <v>28175</v>
      </c>
    </row>
    <row r="3010" spans="1:10" ht="27">
      <c r="A3010" s="16" t="s">
        <v>28176</v>
      </c>
      <c r="B3010" s="59" t="str">
        <f t="shared" si="46"/>
        <v>DESCIDA D'ÁGUA DE CORTES EM DEGRAUS - DCD 02 - AREIA E BRITA COMERCIAIS</v>
      </c>
      <c r="C3010" s="16" t="s">
        <v>139</v>
      </c>
      <c r="D3010" s="105">
        <v>502.01</v>
      </c>
      <c r="J3010" s="59" t="s">
        <v>28177</v>
      </c>
    </row>
    <row r="3011" spans="1:10" ht="40.5">
      <c r="A3011" s="16" t="s">
        <v>28178</v>
      </c>
      <c r="B3011" s="59" t="str">
        <f t="shared" ref="B3011:B3074" si="47">UPPER(J3011)</f>
        <v>DESCIDA D'ÁGUA DE CORTES EM DEGRAUS - DCD 02 - AREIA EXTRAÍDA E BRITA PRODUZIDA</v>
      </c>
      <c r="C3011" s="16" t="s">
        <v>139</v>
      </c>
      <c r="D3011" s="105">
        <v>468.59</v>
      </c>
      <c r="J3011" s="59" t="s">
        <v>28179</v>
      </c>
    </row>
    <row r="3012" spans="1:10" ht="27">
      <c r="A3012" s="16" t="s">
        <v>28180</v>
      </c>
      <c r="B3012" s="59" t="str">
        <f t="shared" si="47"/>
        <v>DESCIDA D'ÁGUA DE CORTES EM DEGRAUS - DCD 03 - AREIA E BRITA COMERCIAIS</v>
      </c>
      <c r="C3012" s="16" t="s">
        <v>139</v>
      </c>
      <c r="D3012" s="105">
        <v>430.21</v>
      </c>
      <c r="J3012" s="59" t="s">
        <v>28181</v>
      </c>
    </row>
    <row r="3013" spans="1:10" ht="40.5">
      <c r="A3013" s="16" t="s">
        <v>28182</v>
      </c>
      <c r="B3013" s="59" t="str">
        <f t="shared" si="47"/>
        <v>DESCIDA D'ÁGUA DE CORTES EM DEGRAUS - DCD 03 - AREIA EXTRAÍDA E BRITA PRODUZIDA</v>
      </c>
      <c r="C3013" s="16" t="s">
        <v>139</v>
      </c>
      <c r="D3013" s="105">
        <v>390.1</v>
      </c>
      <c r="J3013" s="59" t="s">
        <v>28183</v>
      </c>
    </row>
    <row r="3014" spans="1:10" ht="27">
      <c r="A3014" s="16" t="s">
        <v>28184</v>
      </c>
      <c r="B3014" s="59" t="str">
        <f t="shared" si="47"/>
        <v>DESCIDA D'ÁGUA DE CORTES EM DEGRAUS - DCD 04 - AREIA E BRITA COMERCIAIS</v>
      </c>
      <c r="C3014" s="16" t="s">
        <v>139</v>
      </c>
      <c r="D3014" s="105">
        <v>558.32000000000005</v>
      </c>
      <c r="J3014" s="59" t="s">
        <v>28185</v>
      </c>
    </row>
    <row r="3015" spans="1:10" ht="40.5">
      <c r="A3015" s="16" t="s">
        <v>28186</v>
      </c>
      <c r="B3015" s="59" t="str">
        <f t="shared" si="47"/>
        <v>DESCIDA D'ÁGUA DE CORTES EM DEGRAUS - DCD 04 - AREIA EXTRAÍDA E BRITA PRODUZIDA</v>
      </c>
      <c r="C3015" s="16" t="s">
        <v>139</v>
      </c>
      <c r="D3015" s="105">
        <v>518.21</v>
      </c>
      <c r="J3015" s="59" t="s">
        <v>28187</v>
      </c>
    </row>
    <row r="3016" spans="1:10" ht="40.5">
      <c r="A3016" s="16" t="s">
        <v>28188</v>
      </c>
      <c r="B3016" s="59" t="str">
        <f t="shared" si="47"/>
        <v>DISSIPADOR DE ENERGIA - DEB 01 - AREIA EXTRAÍDA E BRITA E PEDRA DE MÃO PRODUZIDAS</v>
      </c>
      <c r="C3016" s="16" t="s">
        <v>20028</v>
      </c>
      <c r="D3016" s="105">
        <v>286</v>
      </c>
      <c r="J3016" s="59" t="s">
        <v>28189</v>
      </c>
    </row>
    <row r="3017" spans="1:10" ht="40.5">
      <c r="A3017" s="16" t="s">
        <v>28190</v>
      </c>
      <c r="B3017" s="59" t="str">
        <f t="shared" si="47"/>
        <v>DISSIPADOR DE ENERGIA - DEB 01 - AREIA, BRITA E PEDRA DE MÃO COMERCIAIS</v>
      </c>
      <c r="C3017" s="16" t="s">
        <v>20028</v>
      </c>
      <c r="D3017" s="105">
        <v>337.1</v>
      </c>
      <c r="J3017" s="59" t="s">
        <v>28191</v>
      </c>
    </row>
    <row r="3018" spans="1:10" ht="40.5">
      <c r="A3018" s="16" t="s">
        <v>28192</v>
      </c>
      <c r="B3018" s="59" t="str">
        <f t="shared" si="47"/>
        <v>DISSIPADOR DE ENERGIA - DEB 02 - AREIA EXTRAÍDA E BRITA E PEDRA DE MÃO PRODUZIDAS</v>
      </c>
      <c r="C3018" s="16" t="s">
        <v>20028</v>
      </c>
      <c r="D3018" s="105">
        <v>293.61</v>
      </c>
      <c r="J3018" s="59" t="s">
        <v>28193</v>
      </c>
    </row>
    <row r="3019" spans="1:10" ht="40.5">
      <c r="A3019" s="16" t="s">
        <v>28194</v>
      </c>
      <c r="B3019" s="59" t="str">
        <f t="shared" si="47"/>
        <v>DISSIPADOR DE ENERGIA - DEB 02 - AREIA, BRITA E PEDRA DE MÃO COMERCIAIS</v>
      </c>
      <c r="C3019" s="16" t="s">
        <v>20028</v>
      </c>
      <c r="D3019" s="105">
        <v>347.14</v>
      </c>
      <c r="J3019" s="59" t="s">
        <v>28195</v>
      </c>
    </row>
    <row r="3020" spans="1:10" ht="40.5">
      <c r="A3020" s="16" t="s">
        <v>28196</v>
      </c>
      <c r="B3020" s="59" t="str">
        <f t="shared" si="47"/>
        <v>DISSIPADOR DE ENERGIA - DEB 03 - AREIA EXTRAÍDA E BRITA E PEDRA DE MÃO PRODUZIDAS</v>
      </c>
      <c r="C3020" s="16" t="s">
        <v>20028</v>
      </c>
      <c r="D3020" s="105">
        <v>900.66</v>
      </c>
      <c r="J3020" s="59" t="s">
        <v>28197</v>
      </c>
    </row>
    <row r="3021" spans="1:10" ht="40.5">
      <c r="A3021" s="16" t="s">
        <v>28198</v>
      </c>
      <c r="B3021" s="59" t="str">
        <f t="shared" si="47"/>
        <v>DISSIPADOR DE ENERGIA - DEB 03 - AREIA, BRITA E PEDRA DE MÃO COMERCIAIS</v>
      </c>
      <c r="C3021" s="16" t="s">
        <v>20028</v>
      </c>
      <c r="D3021" s="105">
        <v>1060.79</v>
      </c>
      <c r="J3021" s="59" t="s">
        <v>28199</v>
      </c>
    </row>
    <row r="3022" spans="1:10" ht="40.5">
      <c r="A3022" s="16" t="s">
        <v>28200</v>
      </c>
      <c r="B3022" s="59" t="str">
        <f t="shared" si="47"/>
        <v>DISSIPADOR DE ENERGIA - DEB 04 - AREIA EXTRAÍDA E BRITA E PEDRA DE MÃO PRODUZIDAS</v>
      </c>
      <c r="C3022" s="16" t="s">
        <v>20028</v>
      </c>
      <c r="D3022" s="105">
        <v>1266.73</v>
      </c>
      <c r="J3022" s="59" t="s">
        <v>28201</v>
      </c>
    </row>
    <row r="3023" spans="1:10" ht="40.5">
      <c r="A3023" s="16" t="s">
        <v>28202</v>
      </c>
      <c r="B3023" s="59" t="str">
        <f t="shared" si="47"/>
        <v>DISSIPADOR DE ENERGIA - DEB 04 - AREIA, BRITA E PEDRA DE MÃO COMERCIAIS</v>
      </c>
      <c r="C3023" s="16" t="s">
        <v>20028</v>
      </c>
      <c r="D3023" s="105">
        <v>1515.27</v>
      </c>
      <c r="J3023" s="59" t="s">
        <v>28203</v>
      </c>
    </row>
    <row r="3024" spans="1:10" ht="40.5">
      <c r="A3024" s="16" t="s">
        <v>28204</v>
      </c>
      <c r="B3024" s="59" t="str">
        <f t="shared" si="47"/>
        <v>DISSIPADOR DE ENERGIA - DEB 05 - AREIA EXTRAÍDA E BRITA E PEDRA DE MÃO PRODUZIDAS</v>
      </c>
      <c r="C3024" s="16" t="s">
        <v>20028</v>
      </c>
      <c r="D3024" s="105">
        <v>1687.79</v>
      </c>
      <c r="J3024" s="59" t="s">
        <v>28205</v>
      </c>
    </row>
    <row r="3025" spans="1:10" ht="40.5">
      <c r="A3025" s="16" t="s">
        <v>28206</v>
      </c>
      <c r="B3025" s="59" t="str">
        <f t="shared" si="47"/>
        <v>DISSIPADOR DE ENERGIA - DEB 05 - AREIA, BRITA E PEDRA DE MÃO COMERCIAIS</v>
      </c>
      <c r="C3025" s="16" t="s">
        <v>20028</v>
      </c>
      <c r="D3025" s="105">
        <v>2043.45</v>
      </c>
      <c r="J3025" s="59" t="s">
        <v>28207</v>
      </c>
    </row>
    <row r="3026" spans="1:10" ht="40.5">
      <c r="A3026" s="16" t="s">
        <v>28208</v>
      </c>
      <c r="B3026" s="59" t="str">
        <f t="shared" si="47"/>
        <v>DISSIPADOR DE ENERGIA - DEB 06 - AREIA EXTRAÍDA E BRITA E PEDRA DE MÃO PRODUZIDAS</v>
      </c>
      <c r="C3026" s="16" t="s">
        <v>20028</v>
      </c>
      <c r="D3026" s="105">
        <v>2137.6</v>
      </c>
      <c r="J3026" s="59" t="s">
        <v>28209</v>
      </c>
    </row>
    <row r="3027" spans="1:10" ht="40.5">
      <c r="A3027" s="16" t="s">
        <v>28210</v>
      </c>
      <c r="B3027" s="59" t="str">
        <f t="shared" si="47"/>
        <v>DISSIPADOR DE ENERGIA - DEB 06 - AREIA, BRITA E PEDRA DE MÃO COMERCIAIS</v>
      </c>
      <c r="C3027" s="16" t="s">
        <v>20028</v>
      </c>
      <c r="D3027" s="105">
        <v>2611.77</v>
      </c>
      <c r="J3027" s="59" t="s">
        <v>28211</v>
      </c>
    </row>
    <row r="3028" spans="1:10" ht="40.5">
      <c r="A3028" s="16" t="s">
        <v>28212</v>
      </c>
      <c r="B3028" s="59" t="str">
        <f t="shared" si="47"/>
        <v>DISSIPADOR DE ENERGIA - DEB 07 - AREIA EXTRAÍDA E BRITA E PEDRA DE MÃO PRODUZIDAS</v>
      </c>
      <c r="C3028" s="16" t="s">
        <v>20028</v>
      </c>
      <c r="D3028" s="105">
        <v>3004.31</v>
      </c>
      <c r="J3028" s="59" t="s">
        <v>28213</v>
      </c>
    </row>
    <row r="3029" spans="1:10" ht="40.5">
      <c r="A3029" s="16" t="s">
        <v>28214</v>
      </c>
      <c r="B3029" s="59" t="str">
        <f t="shared" si="47"/>
        <v>DISSIPADOR DE ENERGIA - DEB 07 - AREIA, BRITA E PEDRA DE MÃO COMERCIAIS</v>
      </c>
      <c r="C3029" s="16" t="s">
        <v>20028</v>
      </c>
      <c r="D3029" s="105">
        <v>3722.47</v>
      </c>
      <c r="J3029" s="59" t="s">
        <v>28215</v>
      </c>
    </row>
    <row r="3030" spans="1:10" ht="40.5">
      <c r="A3030" s="16" t="s">
        <v>28216</v>
      </c>
      <c r="B3030" s="59" t="str">
        <f t="shared" si="47"/>
        <v>DISSIPADOR DE ENERGIA - DEB 08 - AREIA EXTRAÍDA E BRITA E PEDRA DE MÃO PRODUZIDAS</v>
      </c>
      <c r="C3030" s="16" t="s">
        <v>20028</v>
      </c>
      <c r="D3030" s="105">
        <v>2164.0100000000002</v>
      </c>
      <c r="J3030" s="59" t="s">
        <v>28217</v>
      </c>
    </row>
    <row r="3031" spans="1:10" ht="40.5">
      <c r="A3031" s="16" t="s">
        <v>28218</v>
      </c>
      <c r="B3031" s="59" t="str">
        <f t="shared" si="47"/>
        <v>DISSIPADOR DE ENERGIA - DEB 08 - AREIA, BRITA E PEDRA DE MÃO COMERCIAIS</v>
      </c>
      <c r="C3031" s="16" t="s">
        <v>20028</v>
      </c>
      <c r="D3031" s="105">
        <v>2652.53</v>
      </c>
      <c r="J3031" s="59" t="s">
        <v>28219</v>
      </c>
    </row>
    <row r="3032" spans="1:10" ht="40.5">
      <c r="A3032" s="16" t="s">
        <v>28220</v>
      </c>
      <c r="B3032" s="59" t="str">
        <f t="shared" si="47"/>
        <v>DISSIPADOR DE ENERGIA - DEB 09 - AREIA EXTRAÍDA E BRITA E PEDRA DE MÃO PRODUZIDAS</v>
      </c>
      <c r="C3032" s="16" t="s">
        <v>20028</v>
      </c>
      <c r="D3032" s="105">
        <v>2773.7</v>
      </c>
      <c r="J3032" s="59" t="s">
        <v>28221</v>
      </c>
    </row>
    <row r="3033" spans="1:10" ht="40.5">
      <c r="A3033" s="16" t="s">
        <v>28222</v>
      </c>
      <c r="B3033" s="59" t="str">
        <f t="shared" si="47"/>
        <v>DISSIPADOR DE ENERGIA - DEB 09 - AREIA, BRITA E PEDRA DE MÃO COMERCIAIS</v>
      </c>
      <c r="C3033" s="16" t="s">
        <v>20028</v>
      </c>
      <c r="D3033" s="105">
        <v>3431.43</v>
      </c>
      <c r="J3033" s="59" t="s">
        <v>28223</v>
      </c>
    </row>
    <row r="3034" spans="1:10" ht="40.5">
      <c r="A3034" s="16" t="s">
        <v>28224</v>
      </c>
      <c r="B3034" s="59" t="str">
        <f t="shared" si="47"/>
        <v>DISSIPADOR DE ENERGIA - DEB 10 - AREIA EXTRAÍDA E BRITA E PEDRA DE MÃO PRODUZIDAS</v>
      </c>
      <c r="C3034" s="16" t="s">
        <v>20028</v>
      </c>
      <c r="D3034" s="105">
        <v>3866.37</v>
      </c>
      <c r="J3034" s="59" t="s">
        <v>28225</v>
      </c>
    </row>
    <row r="3035" spans="1:10" ht="40.5">
      <c r="A3035" s="16" t="s">
        <v>28226</v>
      </c>
      <c r="B3035" s="59" t="str">
        <f t="shared" si="47"/>
        <v>DISSIPADOR DE ENERGIA - DEB 10 - AREIA, BRITA E PEDRA DE MÃO COMERCIAIS</v>
      </c>
      <c r="C3035" s="16" t="s">
        <v>20028</v>
      </c>
      <c r="D3035" s="105">
        <v>4839.99</v>
      </c>
      <c r="J3035" s="59" t="s">
        <v>28227</v>
      </c>
    </row>
    <row r="3036" spans="1:10" ht="40.5">
      <c r="A3036" s="16" t="s">
        <v>28228</v>
      </c>
      <c r="B3036" s="59" t="str">
        <f t="shared" si="47"/>
        <v>DISSIPADOR DE ENERGIA - DEB 11 - AREIA EXTRAÍDA E BRITA E PEDRA DE MÃO PRODUZIDAS</v>
      </c>
      <c r="C3036" s="16" t="s">
        <v>20028</v>
      </c>
      <c r="D3036" s="105">
        <v>2643.21</v>
      </c>
      <c r="J3036" s="59" t="s">
        <v>28229</v>
      </c>
    </row>
    <row r="3037" spans="1:10" ht="40.5">
      <c r="A3037" s="16" t="s">
        <v>28230</v>
      </c>
      <c r="B3037" s="59" t="str">
        <f t="shared" si="47"/>
        <v>DISSIPADOR DE ENERGIA - DEB 11 - AREIA, BRITA E PEDRA DE MÃO COMERCIAIS</v>
      </c>
      <c r="C3037" s="16" t="s">
        <v>20028</v>
      </c>
      <c r="D3037" s="105">
        <v>3266.07</v>
      </c>
      <c r="J3037" s="59" t="s">
        <v>28231</v>
      </c>
    </row>
    <row r="3038" spans="1:10" ht="40.5">
      <c r="A3038" s="16" t="s">
        <v>28232</v>
      </c>
      <c r="B3038" s="59" t="str">
        <f t="shared" si="47"/>
        <v>DISSIPADOR DE ENERGIA - DEB 12 - AREIA EXTRAÍDA E BRITA E PEDRA DE MÃO PRODUZIDAS</v>
      </c>
      <c r="C3038" s="16" t="s">
        <v>20028</v>
      </c>
      <c r="D3038" s="105">
        <v>3409.81</v>
      </c>
      <c r="J3038" s="59" t="s">
        <v>28233</v>
      </c>
    </row>
    <row r="3039" spans="1:10" ht="40.5">
      <c r="A3039" s="16" t="s">
        <v>28234</v>
      </c>
      <c r="B3039" s="59" t="str">
        <f t="shared" si="47"/>
        <v>DISSIPADOR DE ENERGIA - DEB 12 - AREIA, BRITA E PEDRA DE MÃO COMERCIAIS</v>
      </c>
      <c r="C3039" s="16" t="s">
        <v>20028</v>
      </c>
      <c r="D3039" s="105">
        <v>4251.6099999999997</v>
      </c>
      <c r="J3039" s="59" t="s">
        <v>28235</v>
      </c>
    </row>
    <row r="3040" spans="1:10" ht="40.5">
      <c r="A3040" s="16" t="s">
        <v>28236</v>
      </c>
      <c r="B3040" s="59" t="str">
        <f t="shared" si="47"/>
        <v>DISSIPADOR DE ENERGIA - DEB 13 - AREIA EXTRAÍDA E BRITA E PEDRA DE MÃO PRODUZIDAS</v>
      </c>
      <c r="C3040" s="16" t="s">
        <v>20028</v>
      </c>
      <c r="D3040" s="105">
        <v>5009.97</v>
      </c>
      <c r="J3040" s="59" t="s">
        <v>28237</v>
      </c>
    </row>
    <row r="3041" spans="1:10" ht="40.5">
      <c r="A3041" s="16" t="s">
        <v>28238</v>
      </c>
      <c r="B3041" s="59" t="str">
        <f t="shared" si="47"/>
        <v>DISSIPADOR DE ENERGIA - DEB 13 - AREIA, BRITA E PEDRA DE MÃO COMERCIAIS</v>
      </c>
      <c r="C3041" s="16" t="s">
        <v>20028</v>
      </c>
      <c r="D3041" s="105">
        <v>6322.7</v>
      </c>
      <c r="J3041" s="59" t="s">
        <v>28239</v>
      </c>
    </row>
    <row r="3042" spans="1:10" ht="27">
      <c r="A3042" s="16" t="s">
        <v>28240</v>
      </c>
      <c r="B3042" s="59" t="str">
        <f t="shared" si="47"/>
        <v>DISSIPADOR DE ENERGIA - DED 01 - AREIA E BRITA COMERCIAIS</v>
      </c>
      <c r="C3042" s="16" t="s">
        <v>20028</v>
      </c>
      <c r="D3042" s="105">
        <v>397.37</v>
      </c>
      <c r="J3042" s="59" t="s">
        <v>28241</v>
      </c>
    </row>
    <row r="3043" spans="1:10" ht="27">
      <c r="A3043" s="16" t="s">
        <v>28242</v>
      </c>
      <c r="B3043" s="59" t="str">
        <f t="shared" si="47"/>
        <v>DISSIPADOR DE ENERGIA - DED 01 - AREIA EXTRAÍDA E BRITA PRODUZIDA</v>
      </c>
      <c r="C3043" s="16" t="s">
        <v>20028</v>
      </c>
      <c r="D3043" s="105">
        <v>362.04</v>
      </c>
      <c r="J3043" s="59" t="s">
        <v>28243</v>
      </c>
    </row>
    <row r="3044" spans="1:10" ht="27">
      <c r="A3044" s="16" t="s">
        <v>28244</v>
      </c>
      <c r="B3044" s="59" t="str">
        <f t="shared" si="47"/>
        <v>DISSIPADOR DE ENERGIA - DES 01 - AREIA E PEDRA DE MÃO COMERCIAIS</v>
      </c>
      <c r="C3044" s="16" t="s">
        <v>20028</v>
      </c>
      <c r="D3044" s="105">
        <v>161.93</v>
      </c>
      <c r="J3044" s="59" t="s">
        <v>28245</v>
      </c>
    </row>
    <row r="3045" spans="1:10" ht="40.5">
      <c r="A3045" s="16" t="s">
        <v>28246</v>
      </c>
      <c r="B3045" s="59" t="str">
        <f t="shared" si="47"/>
        <v>DISSIPADOR DE ENERGIA - DES 01 - AREIA EXTRAÍDA E PEDRA DE MÃO PRODUZIDA</v>
      </c>
      <c r="C3045" s="16" t="s">
        <v>20028</v>
      </c>
      <c r="D3045" s="105">
        <v>116.88</v>
      </c>
      <c r="J3045" s="59" t="s">
        <v>28247</v>
      </c>
    </row>
    <row r="3046" spans="1:10" ht="27">
      <c r="A3046" s="16" t="s">
        <v>28248</v>
      </c>
      <c r="B3046" s="59" t="str">
        <f t="shared" si="47"/>
        <v>DISSIPADOR DE ENERGIA - DES 02 - AREIA E PEDRA DE MÃO COMERCIAIS</v>
      </c>
      <c r="C3046" s="16" t="s">
        <v>20028</v>
      </c>
      <c r="D3046" s="105">
        <v>192.23</v>
      </c>
      <c r="J3046" s="59" t="s">
        <v>28249</v>
      </c>
    </row>
    <row r="3047" spans="1:10" ht="40.5">
      <c r="A3047" s="16" t="s">
        <v>28250</v>
      </c>
      <c r="B3047" s="59" t="str">
        <f t="shared" si="47"/>
        <v>DISSIPADOR DE ENERGIA - DES 02 - AREIA EXTRAÍDA E PEDRA DE MÃO PRODUZIDA</v>
      </c>
      <c r="C3047" s="16" t="s">
        <v>20028</v>
      </c>
      <c r="D3047" s="105">
        <v>138.74</v>
      </c>
      <c r="J3047" s="59" t="s">
        <v>28251</v>
      </c>
    </row>
    <row r="3048" spans="1:10" ht="27">
      <c r="A3048" s="16" t="s">
        <v>28252</v>
      </c>
      <c r="B3048" s="59" t="str">
        <f t="shared" si="47"/>
        <v>DISSIPADOR DE ENERGIA - DES 03 - AREIA E PEDRA DE MÃO COMERCIAIS</v>
      </c>
      <c r="C3048" s="16" t="s">
        <v>20028</v>
      </c>
      <c r="D3048" s="105">
        <v>229.48</v>
      </c>
      <c r="J3048" s="59" t="s">
        <v>28253</v>
      </c>
    </row>
    <row r="3049" spans="1:10" ht="40.5">
      <c r="A3049" s="16" t="s">
        <v>28254</v>
      </c>
      <c r="B3049" s="59" t="str">
        <f t="shared" si="47"/>
        <v>DISSIPADOR DE ENERGIA - DES 03 - AREIA EXTRAÍDA E PEDRA DE MÃO PRODUZIDA</v>
      </c>
      <c r="C3049" s="16" t="s">
        <v>20028</v>
      </c>
      <c r="D3049" s="105">
        <v>165.67</v>
      </c>
      <c r="J3049" s="59" t="s">
        <v>28255</v>
      </c>
    </row>
    <row r="3050" spans="1:10" ht="27">
      <c r="A3050" s="16" t="s">
        <v>28256</v>
      </c>
      <c r="B3050" s="59" t="str">
        <f t="shared" si="47"/>
        <v>DISSIPADOR DE ENERGIA - DES 04 - AREIA E PEDRA DE MÃO COMERCIAIS</v>
      </c>
      <c r="C3050" s="16" t="s">
        <v>20028</v>
      </c>
      <c r="D3050" s="105">
        <v>283.12</v>
      </c>
      <c r="J3050" s="59" t="s">
        <v>28257</v>
      </c>
    </row>
    <row r="3051" spans="1:10" ht="40.5">
      <c r="A3051" s="16" t="s">
        <v>28258</v>
      </c>
      <c r="B3051" s="59" t="str">
        <f t="shared" si="47"/>
        <v>DISSIPADOR DE ENERGIA - DES 04 - AREIA EXTRAÍDA E PEDRA DE MÃO PRODUZIDA</v>
      </c>
      <c r="C3051" s="16" t="s">
        <v>20028</v>
      </c>
      <c r="D3051" s="105">
        <v>204.29</v>
      </c>
      <c r="J3051" s="59" t="s">
        <v>28259</v>
      </c>
    </row>
    <row r="3052" spans="1:10" ht="54">
      <c r="A3052" s="16" t="s">
        <v>28260</v>
      </c>
      <c r="B3052" s="59" t="str">
        <f t="shared" si="47"/>
        <v>DRENO DE PAVIMENTO EM MICROVALA COM GEOCOMPOSTO DRENANTE H = 0,40 M - INCLUSIVE CORTE, ENCHIMENTO COM AREIA E SELO ASFÁLTICO</v>
      </c>
      <c r="C3052" s="16" t="s">
        <v>139</v>
      </c>
      <c r="D3052" s="105">
        <v>23.24</v>
      </c>
      <c r="J3052" s="59" t="s">
        <v>28261</v>
      </c>
    </row>
    <row r="3053" spans="1:10" ht="54">
      <c r="A3053" s="16" t="s">
        <v>28262</v>
      </c>
      <c r="B3053" s="59" t="str">
        <f t="shared" si="47"/>
        <v>DRENO DE PAVIMENTO EM MICROVALA COM GEOCOMPOSTO DRENANTE H = 0,60 M - INCLUSIVE CORTE, ENCHIMENTO COM AREIA E SELO ASFÁLTICO</v>
      </c>
      <c r="C3053" s="16" t="s">
        <v>139</v>
      </c>
      <c r="D3053" s="105">
        <v>48.04</v>
      </c>
      <c r="J3053" s="59" t="s">
        <v>28263</v>
      </c>
    </row>
    <row r="3054" spans="1:10" ht="27">
      <c r="A3054" s="16" t="s">
        <v>28264</v>
      </c>
      <c r="B3054" s="59" t="str">
        <f t="shared" si="47"/>
        <v>DRENO DE PVC D = 100 MM PARA OAE - FORNECIMENTO E INSTALAÇÃO</v>
      </c>
      <c r="C3054" s="16" t="s">
        <v>139</v>
      </c>
      <c r="D3054" s="105">
        <v>89.77</v>
      </c>
      <c r="J3054" s="59" t="s">
        <v>28265</v>
      </c>
    </row>
    <row r="3055" spans="1:10" ht="27">
      <c r="A3055" s="16" t="s">
        <v>28266</v>
      </c>
      <c r="B3055" s="59" t="str">
        <f t="shared" si="47"/>
        <v>DRENO DE PVC D = 150 MM PARA OAE - FORNECIMENTO E INSTALAÇÃO</v>
      </c>
      <c r="C3055" s="16" t="s">
        <v>139</v>
      </c>
      <c r="D3055" s="105">
        <v>96.62</v>
      </c>
      <c r="J3055" s="59" t="s">
        <v>28267</v>
      </c>
    </row>
    <row r="3056" spans="1:10" ht="27">
      <c r="A3056" s="16" t="s">
        <v>28268</v>
      </c>
      <c r="B3056" s="59" t="str">
        <f t="shared" si="47"/>
        <v>DRENO DE PVC D = 75 MM PARA OAE - FORNECIMENTO E INSTALAÇÃO</v>
      </c>
      <c r="C3056" s="16" t="s">
        <v>139</v>
      </c>
      <c r="D3056" s="105">
        <v>85.22</v>
      </c>
      <c r="J3056" s="59" t="s">
        <v>28269</v>
      </c>
    </row>
    <row r="3057" spans="1:10" ht="40.5">
      <c r="A3057" s="16" t="s">
        <v>28270</v>
      </c>
      <c r="B3057" s="59" t="str">
        <f t="shared" si="47"/>
        <v>DRENO EM TUBO DE AÇO GALVANIZADO D = 100 MM EM OAE - FORNECIMENTO E INSTALAÇÃO</v>
      </c>
      <c r="C3057" s="16" t="s">
        <v>139</v>
      </c>
      <c r="D3057" s="105">
        <v>118.89</v>
      </c>
      <c r="J3057" s="59" t="s">
        <v>28271</v>
      </c>
    </row>
    <row r="3058" spans="1:10" ht="40.5">
      <c r="A3058" s="16" t="s">
        <v>28272</v>
      </c>
      <c r="B3058" s="59" t="str">
        <f t="shared" si="47"/>
        <v>DRENO EM TUBO DE AÇO GALVANIZADO D = 80 MM EM OAE - FORNECIMENTO E INSTALAÇÃO</v>
      </c>
      <c r="C3058" s="16" t="s">
        <v>139</v>
      </c>
      <c r="D3058" s="105">
        <v>85.23</v>
      </c>
      <c r="J3058" s="59" t="s">
        <v>28273</v>
      </c>
    </row>
    <row r="3059" spans="1:10" ht="27">
      <c r="A3059" s="16" t="s">
        <v>28274</v>
      </c>
      <c r="B3059" s="59" t="str">
        <f t="shared" si="47"/>
        <v>DRENO LONGITUDINAL DE PAVIMENTO H = 0,40 M - COM GEOCOMPOSTO DRENANTE</v>
      </c>
      <c r="C3059" s="16" t="s">
        <v>139</v>
      </c>
      <c r="D3059" s="105">
        <v>27.45</v>
      </c>
      <c r="J3059" s="59" t="s">
        <v>28275</v>
      </c>
    </row>
    <row r="3060" spans="1:10" ht="27">
      <c r="A3060" s="16" t="s">
        <v>28276</v>
      </c>
      <c r="B3060" s="59" t="str">
        <f t="shared" si="47"/>
        <v>DRENO LONGITUDINAL DE PAVIMENTO H = 0,60 M - COM GEOCOMPOSTO DRENANTE</v>
      </c>
      <c r="C3060" s="16" t="s">
        <v>139</v>
      </c>
      <c r="D3060" s="105">
        <v>31.42</v>
      </c>
      <c r="J3060" s="59" t="s">
        <v>28277</v>
      </c>
    </row>
    <row r="3061" spans="1:10" ht="27">
      <c r="A3061" s="16" t="s">
        <v>28278</v>
      </c>
      <c r="B3061" s="59" t="str">
        <f t="shared" si="47"/>
        <v>DRENO LONGITUDINAL DE PAVIMENTO H = 1,00 M - COM GEOCOMPOSTO DRENANTE</v>
      </c>
      <c r="C3061" s="16" t="s">
        <v>139</v>
      </c>
      <c r="D3061" s="105">
        <v>39.36</v>
      </c>
      <c r="J3061" s="59" t="s">
        <v>28279</v>
      </c>
    </row>
    <row r="3062" spans="1:10" ht="27">
      <c r="A3062" s="16" t="s">
        <v>28280</v>
      </c>
      <c r="B3062" s="59" t="str">
        <f t="shared" si="47"/>
        <v>DRENO LONGITUDINAL DE PAVIMENTO H = 1,50 M - COM GEOCOMPOSTO DRENANTE</v>
      </c>
      <c r="C3062" s="16" t="s">
        <v>139</v>
      </c>
      <c r="D3062" s="105">
        <v>49.28</v>
      </c>
      <c r="J3062" s="59" t="s">
        <v>28281</v>
      </c>
    </row>
    <row r="3063" spans="1:10" ht="54">
      <c r="A3063" s="16" t="s">
        <v>28282</v>
      </c>
      <c r="B3063" s="59" t="str">
        <f t="shared" si="47"/>
        <v>DRENO LONGITUDINAL PROFUNDO EM TUBO DE CONCRETO D = 0,40 M EM VALA DE H = 1,10 M E L = 1,00 M COM BRITA ENVOLTA EM GEOTÊXTIL</v>
      </c>
      <c r="C3063" s="16" t="s">
        <v>139</v>
      </c>
      <c r="D3063" s="105">
        <v>240.09</v>
      </c>
      <c r="J3063" s="59" t="s">
        <v>28283</v>
      </c>
    </row>
    <row r="3064" spans="1:10" ht="40.5">
      <c r="A3064" s="16" t="s">
        <v>28284</v>
      </c>
      <c r="B3064" s="59" t="str">
        <f t="shared" si="47"/>
        <v>DRENO LONGITUDINAL PROFUNDO PARA CORTE EM ROCHA - DPR 01 - TUBO DE CONCRETO PERFURADO E BRITA COMERCIAL</v>
      </c>
      <c r="C3064" s="16" t="s">
        <v>139</v>
      </c>
      <c r="D3064" s="105">
        <v>80.72</v>
      </c>
      <c r="J3064" s="59" t="s">
        <v>28285</v>
      </c>
    </row>
    <row r="3065" spans="1:10" ht="40.5">
      <c r="A3065" s="16" t="s">
        <v>28286</v>
      </c>
      <c r="B3065" s="59" t="str">
        <f t="shared" si="47"/>
        <v>DRENO LONGITUDINAL PROFUNDO PARA CORTE EM ROCHA - DPR 01 - TUBO DE CONCRETO PERFURADO E BRITA PRODUZIDA</v>
      </c>
      <c r="C3065" s="16" t="s">
        <v>139</v>
      </c>
      <c r="D3065" s="105">
        <v>72.17</v>
      </c>
      <c r="J3065" s="59" t="s">
        <v>28287</v>
      </c>
    </row>
    <row r="3066" spans="1:10" ht="40.5">
      <c r="A3066" s="16" t="s">
        <v>28288</v>
      </c>
      <c r="B3066" s="59" t="str">
        <f t="shared" si="47"/>
        <v>DRENO LONGITUDINAL PROFUNDO PARA CORTE EM ROCHA - DPR 01 - TUBO PEAD E BRITA COMERCIAL</v>
      </c>
      <c r="C3066" s="16" t="s">
        <v>139</v>
      </c>
      <c r="D3066" s="105">
        <v>92.64</v>
      </c>
      <c r="J3066" s="59" t="s">
        <v>28289</v>
      </c>
    </row>
    <row r="3067" spans="1:10" ht="40.5">
      <c r="A3067" s="16" t="s">
        <v>28290</v>
      </c>
      <c r="B3067" s="59" t="str">
        <f t="shared" si="47"/>
        <v>DRENO LONGITUDINAL PROFUNDO PARA CORTE EM ROCHA - DPR 01 - TUBO PEAD E BRITA PRODUZIDA</v>
      </c>
      <c r="C3067" s="16" t="s">
        <v>139</v>
      </c>
      <c r="D3067" s="105">
        <v>86.27</v>
      </c>
      <c r="J3067" s="59" t="s">
        <v>28291</v>
      </c>
    </row>
    <row r="3068" spans="1:10" ht="40.5">
      <c r="A3068" s="16" t="s">
        <v>28292</v>
      </c>
      <c r="B3068" s="59" t="str">
        <f t="shared" si="47"/>
        <v>DRENO LONGITUDINAL PROFUNDO PARA CORTE EM ROCHA - DPR 02 - TUBO DE CONCRETO PERFURADO E BRITA COMERCIAL</v>
      </c>
      <c r="C3068" s="16" t="s">
        <v>139</v>
      </c>
      <c r="D3068" s="105">
        <v>94.25</v>
      </c>
      <c r="J3068" s="59" t="s">
        <v>28293</v>
      </c>
    </row>
    <row r="3069" spans="1:10" ht="40.5">
      <c r="A3069" s="16" t="s">
        <v>28294</v>
      </c>
      <c r="B3069" s="59" t="str">
        <f t="shared" si="47"/>
        <v>DRENO LONGITUDINAL PROFUNDO PARA CORTE EM ROCHA - DPR 02 - TUBO DE CONCRETO PERFURADO E BRITA PRODUZIDA</v>
      </c>
      <c r="C3069" s="16" t="s">
        <v>139</v>
      </c>
      <c r="D3069" s="105">
        <v>85.71</v>
      </c>
      <c r="J3069" s="59" t="s">
        <v>28295</v>
      </c>
    </row>
    <row r="3070" spans="1:10" ht="40.5">
      <c r="A3070" s="16" t="s">
        <v>28296</v>
      </c>
      <c r="B3070" s="59" t="str">
        <f t="shared" si="47"/>
        <v>DRENO LONGITUDINAL PROFUNDO PARA CORTE EM ROCHA - DPR 02 - TUBO PEAD E BRITA COMERCIAL</v>
      </c>
      <c r="C3070" s="16" t="s">
        <v>139</v>
      </c>
      <c r="D3070" s="105">
        <v>106.18</v>
      </c>
      <c r="J3070" s="59" t="s">
        <v>28297</v>
      </c>
    </row>
    <row r="3071" spans="1:10" ht="40.5">
      <c r="A3071" s="16" t="s">
        <v>28298</v>
      </c>
      <c r="B3071" s="59" t="str">
        <f t="shared" si="47"/>
        <v>DRENO LONGITUDINAL PROFUNDO PARA CORTE EM ROCHA - DPR 02 - TUBO PEAD E BRITA PRODUZIDA</v>
      </c>
      <c r="C3071" s="16" t="s">
        <v>139</v>
      </c>
      <c r="D3071" s="105">
        <v>99.8</v>
      </c>
      <c r="J3071" s="59" t="s">
        <v>28299</v>
      </c>
    </row>
    <row r="3072" spans="1:10" ht="40.5">
      <c r="A3072" s="16" t="s">
        <v>28300</v>
      </c>
      <c r="B3072" s="59" t="str">
        <f t="shared" si="47"/>
        <v>DRENO LONGITUDINAL PROFUNDO PARA CORTE EM ROCHA - DPR 03 - BRITA COMERCIAL</v>
      </c>
      <c r="C3072" s="16" t="s">
        <v>139</v>
      </c>
      <c r="D3072" s="105">
        <v>62.93</v>
      </c>
      <c r="J3072" s="59" t="s">
        <v>28301</v>
      </c>
    </row>
    <row r="3073" spans="1:10" ht="40.5">
      <c r="A3073" s="16" t="s">
        <v>28302</v>
      </c>
      <c r="B3073" s="59" t="str">
        <f t="shared" si="47"/>
        <v>DRENO LONGITUDINAL PROFUNDO PARA CORTE EM ROCHA - DPR 03 - BRITA PRODUZIDA</v>
      </c>
      <c r="C3073" s="16" t="s">
        <v>139</v>
      </c>
      <c r="D3073" s="105">
        <v>53.83</v>
      </c>
      <c r="J3073" s="59" t="s">
        <v>28303</v>
      </c>
    </row>
    <row r="3074" spans="1:10" ht="40.5">
      <c r="A3074" s="16" t="s">
        <v>28304</v>
      </c>
      <c r="B3074" s="59" t="str">
        <f t="shared" si="47"/>
        <v>DRENO LONGITUDINAL PROFUNDO PARA CORTE EM ROCHA - DPR 04 - BRITA COMERCIAL</v>
      </c>
      <c r="C3074" s="16" t="s">
        <v>139</v>
      </c>
      <c r="D3074" s="105">
        <v>49.4</v>
      </c>
      <c r="J3074" s="59" t="s">
        <v>28305</v>
      </c>
    </row>
    <row r="3075" spans="1:10" ht="40.5">
      <c r="A3075" s="16" t="s">
        <v>28306</v>
      </c>
      <c r="B3075" s="59" t="str">
        <f t="shared" ref="B3075:B3138" si="48">UPPER(J3075)</f>
        <v>DRENO LONGITUDINAL PROFUNDO PARA CORTE EM ROCHA - DPR 04 - BRITA PRODUZIDA</v>
      </c>
      <c r="C3075" s="16" t="s">
        <v>139</v>
      </c>
      <c r="D3075" s="105">
        <v>40.299999999999997</v>
      </c>
      <c r="J3075" s="59" t="s">
        <v>28307</v>
      </c>
    </row>
    <row r="3076" spans="1:10" ht="40.5">
      <c r="A3076" s="16" t="s">
        <v>28308</v>
      </c>
      <c r="B3076" s="59" t="str">
        <f t="shared" si="48"/>
        <v>DRENO LONGITUDINAL PROFUNDO PARA CORTE EM ROCHA - DPR 05 - TUBO DE CONCRETO POROSO E AREIA COMERCIAL</v>
      </c>
      <c r="C3076" s="16" t="s">
        <v>139</v>
      </c>
      <c r="D3076" s="105">
        <v>80.92</v>
      </c>
      <c r="J3076" s="59" t="s">
        <v>28309</v>
      </c>
    </row>
    <row r="3077" spans="1:10" ht="40.5">
      <c r="A3077" s="16" t="s">
        <v>28310</v>
      </c>
      <c r="B3077" s="59" t="str">
        <f t="shared" si="48"/>
        <v>DRENO LONGITUDINAL PROFUNDO PARA CORTE EM ROCHA - DPR 05 - TUBO DE CONCRETO POROSO E AREIA EXTRAÍDA</v>
      </c>
      <c r="C3077" s="16" t="s">
        <v>139</v>
      </c>
      <c r="D3077" s="105">
        <v>67.67</v>
      </c>
      <c r="J3077" s="59" t="s">
        <v>28311</v>
      </c>
    </row>
    <row r="3078" spans="1:10" ht="40.5">
      <c r="A3078" s="16" t="s">
        <v>28312</v>
      </c>
      <c r="B3078" s="59" t="str">
        <f t="shared" si="48"/>
        <v>DRENO LONGITUDINAL PROFUNDO PARA CORTE EM SOLO - DPS 01 - TUBO PEAD E AREIA COMERCIAL</v>
      </c>
      <c r="C3078" s="16" t="s">
        <v>139</v>
      </c>
      <c r="D3078" s="105">
        <v>94.7</v>
      </c>
      <c r="J3078" s="59" t="s">
        <v>28313</v>
      </c>
    </row>
    <row r="3079" spans="1:10" ht="40.5">
      <c r="A3079" s="16" t="s">
        <v>28314</v>
      </c>
      <c r="B3079" s="59" t="str">
        <f t="shared" si="48"/>
        <v>DRENO LONGITUDINAL PROFUNDO PARA CORTE EM SOLO - DPS 01 - TUBO PEAD E AREIA EXTRAÍDA</v>
      </c>
      <c r="C3079" s="16" t="s">
        <v>139</v>
      </c>
      <c r="D3079" s="105">
        <v>50.8</v>
      </c>
      <c r="J3079" s="59" t="s">
        <v>28315</v>
      </c>
    </row>
    <row r="3080" spans="1:10" ht="40.5">
      <c r="A3080" s="16" t="s">
        <v>28316</v>
      </c>
      <c r="B3080" s="59" t="str">
        <f t="shared" si="48"/>
        <v>DRENO LONGITUDINAL PROFUNDO PARA CORTE EM SOLO - DPS 02 - TUBO PEAD E AREIA COMERCIAL</v>
      </c>
      <c r="C3080" s="16" t="s">
        <v>139</v>
      </c>
      <c r="D3080" s="105">
        <v>100.05</v>
      </c>
      <c r="J3080" s="59" t="s">
        <v>28317</v>
      </c>
    </row>
    <row r="3081" spans="1:10" ht="40.5">
      <c r="A3081" s="16" t="s">
        <v>28318</v>
      </c>
      <c r="B3081" s="59" t="str">
        <f t="shared" si="48"/>
        <v>DRENO LONGITUDINAL PROFUNDO PARA CORTE EM SOLO - DPS 02 - TUBO PEAD E AREIA EXTRAÍDA</v>
      </c>
      <c r="C3081" s="16" t="s">
        <v>139</v>
      </c>
      <c r="D3081" s="105">
        <v>49.3</v>
      </c>
      <c r="J3081" s="59" t="s">
        <v>28319</v>
      </c>
    </row>
    <row r="3082" spans="1:10" ht="67.5">
      <c r="A3082" s="16" t="s">
        <v>28320</v>
      </c>
      <c r="B3082" s="59" t="str">
        <f t="shared" si="48"/>
        <v>DRENO LONGITUDINAL PROFUNDO PARA CORTE EM SOLO - DPS 03 - TUBO DE CONCRETO PERFURADO, AREIA E BRITA COMERCIAIS - MADEIRA COM UTILIZAÇÃO DE 5 VEZES</v>
      </c>
      <c r="C3082" s="16" t="s">
        <v>139</v>
      </c>
      <c r="D3082" s="105">
        <v>144.88999999999999</v>
      </c>
      <c r="J3082" s="59" t="s">
        <v>28321</v>
      </c>
    </row>
    <row r="3083" spans="1:10" ht="67.5">
      <c r="A3083" s="16" t="s">
        <v>28322</v>
      </c>
      <c r="B3083" s="59" t="str">
        <f t="shared" si="48"/>
        <v>DRENO LONGITUDINAL PROFUNDO PARA CORTE EM SOLO - DPS 03 - TUBO DE CONCRETO PERFURADO, AREIA EXTRAÍDA E BRITA PRODUZIDA - MADEIRA COM UTILIZAÇÃO DE 5 VEZES</v>
      </c>
      <c r="C3083" s="16" t="s">
        <v>139</v>
      </c>
      <c r="D3083" s="105">
        <v>86.03</v>
      </c>
      <c r="J3083" s="59" t="s">
        <v>28323</v>
      </c>
    </row>
    <row r="3084" spans="1:10" ht="54">
      <c r="A3084" s="16" t="s">
        <v>28324</v>
      </c>
      <c r="B3084" s="59" t="str">
        <f t="shared" si="48"/>
        <v>DRENO LONGITUDINAL PROFUNDO PARA CORTE EM SOLO - DPS 03 - TUBO PEAD, AREIA E BRITA COMERCIAIS - MADEIRA COM UTILIZAÇÃO DE 5 VEZES</v>
      </c>
      <c r="C3084" s="16" t="s">
        <v>139</v>
      </c>
      <c r="D3084" s="105">
        <v>137.47</v>
      </c>
      <c r="J3084" s="59" t="s">
        <v>28325</v>
      </c>
    </row>
    <row r="3085" spans="1:10" ht="54">
      <c r="A3085" s="16" t="s">
        <v>28326</v>
      </c>
      <c r="B3085" s="59" t="str">
        <f t="shared" si="48"/>
        <v>DRENO LONGITUDINAL PROFUNDO PARA CORTE EM SOLO - DPS 03 - TUBO PEAD, AREIA EXTRAÍDA E BRITA PRODUZIDA - MADEIRA COM UTILIZAÇÃO DE 5 VEZES</v>
      </c>
      <c r="C3085" s="16" t="s">
        <v>139</v>
      </c>
      <c r="D3085" s="105">
        <v>93.64</v>
      </c>
      <c r="J3085" s="59" t="s">
        <v>28327</v>
      </c>
    </row>
    <row r="3086" spans="1:10" ht="67.5">
      <c r="A3086" s="16" t="s">
        <v>28328</v>
      </c>
      <c r="B3086" s="59" t="str">
        <f t="shared" si="48"/>
        <v>DRENO LONGITUDINAL PROFUNDO PARA CORTE EM SOLO - DPS 04 - TUBO DE CONCRETO PERFURADO, AREIA E BRITA COMERCIAIS - MADEIRA COM UTILIZAÇÃO DE 5 VEZES</v>
      </c>
      <c r="C3086" s="16" t="s">
        <v>139</v>
      </c>
      <c r="D3086" s="105">
        <v>152.78</v>
      </c>
      <c r="J3086" s="59" t="s">
        <v>28329</v>
      </c>
    </row>
    <row r="3087" spans="1:10" ht="67.5">
      <c r="A3087" s="16" t="s">
        <v>28330</v>
      </c>
      <c r="B3087" s="59" t="str">
        <f t="shared" si="48"/>
        <v>DRENO LONGITUDINAL PROFUNDO PARA CORTE EM SOLO - DPS 04 - TUBO DE CONCRETO PERFURADO, AREIA EXTRAÍDA E BRITA PRODUZIDA - MADEIRA COM UTILIZAÇÃO DE 5 VEZES</v>
      </c>
      <c r="C3087" s="16" t="s">
        <v>139</v>
      </c>
      <c r="D3087" s="105">
        <v>83.63</v>
      </c>
      <c r="J3087" s="59" t="s">
        <v>28331</v>
      </c>
    </row>
    <row r="3088" spans="1:10" ht="54">
      <c r="A3088" s="16" t="s">
        <v>28332</v>
      </c>
      <c r="B3088" s="59" t="str">
        <f t="shared" si="48"/>
        <v>DRENO LONGITUDINAL PROFUNDO PARA CORTE EM SOLO - DPS 04 - TUBO PEAD, AREIA E BRITA COMERCIAIS - MADEIRA COM UTILIZAÇÃO DE 5 VEZES</v>
      </c>
      <c r="C3088" s="16" t="s">
        <v>139</v>
      </c>
      <c r="D3088" s="105">
        <v>142.99</v>
      </c>
      <c r="J3088" s="59" t="s">
        <v>28333</v>
      </c>
    </row>
    <row r="3089" spans="1:10" ht="54">
      <c r="A3089" s="16" t="s">
        <v>28334</v>
      </c>
      <c r="B3089" s="59" t="str">
        <f t="shared" si="48"/>
        <v>DRENO LONGITUDINAL PROFUNDO PARA CORTE EM SOLO - DPS 04 - TUBO PEAD, AREIA EXTRAÍDA E BRITA PRODUZIDA - MADEIRA COM UTILIZAÇÃO DE 5 VEZES</v>
      </c>
      <c r="C3089" s="16" t="s">
        <v>139</v>
      </c>
      <c r="D3089" s="105">
        <v>91.96</v>
      </c>
      <c r="J3089" s="59" t="s">
        <v>28335</v>
      </c>
    </row>
    <row r="3090" spans="1:10" ht="40.5">
      <c r="A3090" s="16" t="s">
        <v>28336</v>
      </c>
      <c r="B3090" s="59" t="str">
        <f t="shared" si="48"/>
        <v>DRENO LONGITUDINAL PROFUNDO PARA CORTE EM SOLO - DPS 05 - DRENO CEGO - BRITA COMERCIAL</v>
      </c>
      <c r="C3090" s="16" t="s">
        <v>139</v>
      </c>
      <c r="D3090" s="105">
        <v>96.87</v>
      </c>
      <c r="J3090" s="59" t="s">
        <v>28337</v>
      </c>
    </row>
    <row r="3091" spans="1:10" ht="40.5">
      <c r="A3091" s="16" t="s">
        <v>28338</v>
      </c>
      <c r="B3091" s="59" t="str">
        <f t="shared" si="48"/>
        <v>DRENO LONGITUDINAL PROFUNDO PARA CORTE EM SOLO - DPS 05 - DRENO CEGO - BRITA PRODUZIDA</v>
      </c>
      <c r="C3091" s="16" t="s">
        <v>139</v>
      </c>
      <c r="D3091" s="105">
        <v>68.650000000000006</v>
      </c>
      <c r="J3091" s="59" t="s">
        <v>28339</v>
      </c>
    </row>
    <row r="3092" spans="1:10" ht="40.5">
      <c r="A3092" s="16" t="s">
        <v>28340</v>
      </c>
      <c r="B3092" s="59" t="str">
        <f t="shared" si="48"/>
        <v>DRENO LONGITUDINAL PROFUNDO PARA CORTE EM SOLO - DPS 06 - DRENO CEGO - BRITA COMERCIAL</v>
      </c>
      <c r="C3092" s="16" t="s">
        <v>139</v>
      </c>
      <c r="D3092" s="105">
        <v>108.93</v>
      </c>
      <c r="J3092" s="59" t="s">
        <v>28341</v>
      </c>
    </row>
    <row r="3093" spans="1:10" ht="40.5">
      <c r="A3093" s="16" t="s">
        <v>28342</v>
      </c>
      <c r="B3093" s="59" t="str">
        <f t="shared" si="48"/>
        <v>DRENO LONGITUDINAL PROFUNDO PARA CORTE EM SOLO - DPS 06 - DRENO CEGO - BRITA PRODUZIDA</v>
      </c>
      <c r="C3093" s="16" t="s">
        <v>139</v>
      </c>
      <c r="D3093" s="105">
        <v>74.8</v>
      </c>
      <c r="J3093" s="59" t="s">
        <v>28343</v>
      </c>
    </row>
    <row r="3094" spans="1:10" ht="40.5">
      <c r="A3094" s="16" t="s">
        <v>28344</v>
      </c>
      <c r="B3094" s="59" t="str">
        <f t="shared" si="48"/>
        <v>DRENO LONGITUDINAL PROFUNDO PARA CORTE EM SOLO - DPS 07 - TUBO DE CONCRETO PERFURADO E BRITA COMERCIAL</v>
      </c>
      <c r="C3094" s="16" t="s">
        <v>139</v>
      </c>
      <c r="D3094" s="105">
        <v>128.01</v>
      </c>
      <c r="J3094" s="59" t="s">
        <v>28345</v>
      </c>
    </row>
    <row r="3095" spans="1:10" ht="40.5">
      <c r="A3095" s="16" t="s">
        <v>28346</v>
      </c>
      <c r="B3095" s="59" t="str">
        <f t="shared" si="48"/>
        <v>DRENO LONGITUDINAL PROFUNDO PARA CORTE EM SOLO - DPS 07 - TUBO DE CONCRETO PERFURADO E BRITA PRODUZIDA</v>
      </c>
      <c r="C3095" s="16" t="s">
        <v>139</v>
      </c>
      <c r="D3095" s="105">
        <v>100.36</v>
      </c>
      <c r="J3095" s="59" t="s">
        <v>28347</v>
      </c>
    </row>
    <row r="3096" spans="1:10" ht="40.5">
      <c r="A3096" s="16" t="s">
        <v>28348</v>
      </c>
      <c r="B3096" s="59" t="str">
        <f t="shared" si="48"/>
        <v>DRENO LONGITUDINAL PROFUNDO PARA CORTE EM SOLO - DPS 07 - TUBO PEAD E BRITA COMERCIAL</v>
      </c>
      <c r="C3096" s="16" t="s">
        <v>139</v>
      </c>
      <c r="D3096" s="105">
        <v>130.88</v>
      </c>
      <c r="J3096" s="59" t="s">
        <v>28349</v>
      </c>
    </row>
    <row r="3097" spans="1:10" ht="40.5">
      <c r="A3097" s="16" t="s">
        <v>28350</v>
      </c>
      <c r="B3097" s="59" t="str">
        <f t="shared" si="48"/>
        <v>DRENO LONGITUDINAL PROFUNDO PARA CORTE EM SOLO - DPS 07 - TUBO PEAD E BRITA PRODUZIDA</v>
      </c>
      <c r="C3097" s="16" t="s">
        <v>139</v>
      </c>
      <c r="D3097" s="105">
        <v>108.48</v>
      </c>
      <c r="J3097" s="59" t="s">
        <v>28351</v>
      </c>
    </row>
    <row r="3098" spans="1:10" ht="40.5">
      <c r="A3098" s="16" t="s">
        <v>28352</v>
      </c>
      <c r="B3098" s="59" t="str">
        <f t="shared" si="48"/>
        <v>DRENO LONGITUDINAL PROFUNDO PARA CORTE EM SOLO - DPS 08 - TUBO DE CONCRETO PERFURADO E BRITA COMERCIAL</v>
      </c>
      <c r="C3098" s="16" t="s">
        <v>139</v>
      </c>
      <c r="D3098" s="105">
        <v>140.08000000000001</v>
      </c>
      <c r="J3098" s="59" t="s">
        <v>28353</v>
      </c>
    </row>
    <row r="3099" spans="1:10" ht="40.5">
      <c r="A3099" s="16" t="s">
        <v>28354</v>
      </c>
      <c r="B3099" s="59" t="str">
        <f t="shared" si="48"/>
        <v>DRENO LONGITUDINAL PROFUNDO PARA CORTE EM SOLO - DPS 08 - TUBO DE CONCRETO PERFURADO E BRITA PRODUZIDA</v>
      </c>
      <c r="C3099" s="16" t="s">
        <v>139</v>
      </c>
      <c r="D3099" s="105">
        <v>106.51</v>
      </c>
      <c r="J3099" s="59" t="s">
        <v>28355</v>
      </c>
    </row>
    <row r="3100" spans="1:10" ht="40.5">
      <c r="A3100" s="16" t="s">
        <v>28356</v>
      </c>
      <c r="B3100" s="59" t="str">
        <f t="shared" si="48"/>
        <v>DRENO LONGITUDINAL PROFUNDO PARA CORTE EM SOLO - DPS 08 - TUBO PEAD E BRITA COMERCIAL</v>
      </c>
      <c r="C3100" s="16" t="s">
        <v>139</v>
      </c>
      <c r="D3100" s="105">
        <v>141.12</v>
      </c>
      <c r="J3100" s="59" t="s">
        <v>28357</v>
      </c>
    </row>
    <row r="3101" spans="1:10" ht="40.5">
      <c r="A3101" s="16" t="s">
        <v>28358</v>
      </c>
      <c r="B3101" s="59" t="str">
        <f t="shared" si="48"/>
        <v>DRENO LONGITUDINAL PROFUNDO PARA CORTE EM SOLO - DPS 08 - TUBO PEAD E BRITA PRODUZIDA</v>
      </c>
      <c r="C3101" s="16" t="s">
        <v>139</v>
      </c>
      <c r="D3101" s="105">
        <v>114.17</v>
      </c>
      <c r="J3101" s="59" t="s">
        <v>28359</v>
      </c>
    </row>
    <row r="3102" spans="1:10" ht="40.5">
      <c r="A3102" s="16" t="s">
        <v>28360</v>
      </c>
      <c r="B3102" s="59" t="str">
        <f t="shared" si="48"/>
        <v>DRENO PROFUNDO H = 1,0 M - COM GEOCOMPOSTO DRENANTE - INCLUSIVE ESCAVAÇÃO E REATERRO</v>
      </c>
      <c r="C3102" s="16" t="s">
        <v>139</v>
      </c>
      <c r="D3102" s="105">
        <v>44.53</v>
      </c>
      <c r="J3102" s="59" t="s">
        <v>28361</v>
      </c>
    </row>
    <row r="3103" spans="1:10" ht="40.5">
      <c r="A3103" s="16" t="s">
        <v>28362</v>
      </c>
      <c r="B3103" s="59" t="str">
        <f t="shared" si="48"/>
        <v>DRENO PROFUNDO H = 1,5 M - COM GEOCOMPOSTO DRENANTE - INCLUSIVE ESCAVAÇÃO E REATERRO</v>
      </c>
      <c r="C3103" s="16" t="s">
        <v>139</v>
      </c>
      <c r="D3103" s="105">
        <v>57.09</v>
      </c>
      <c r="J3103" s="59" t="s">
        <v>28363</v>
      </c>
    </row>
    <row r="3104" spans="1:10" ht="27">
      <c r="A3104" s="16" t="s">
        <v>28364</v>
      </c>
      <c r="B3104" s="59" t="str">
        <f t="shared" si="48"/>
        <v>DRENO SUB-HORIZONTAL - DSH 01 - MATERIAL DE 1ª CATEGORIA</v>
      </c>
      <c r="C3104" s="16" t="s">
        <v>139</v>
      </c>
      <c r="D3104" s="105">
        <v>104.78</v>
      </c>
      <c r="J3104" s="59" t="s">
        <v>28365</v>
      </c>
    </row>
    <row r="3105" spans="1:10" ht="27">
      <c r="A3105" s="16" t="s">
        <v>28366</v>
      </c>
      <c r="B3105" s="59" t="str">
        <f t="shared" si="48"/>
        <v>DRENO SUB-HORIZONTAL - DSH 01 - MATERIAL DE 2ª CATEGORIA</v>
      </c>
      <c r="C3105" s="16" t="s">
        <v>139</v>
      </c>
      <c r="D3105" s="105">
        <v>117.72</v>
      </c>
      <c r="J3105" s="59" t="s">
        <v>28367</v>
      </c>
    </row>
    <row r="3106" spans="1:10" ht="40.5">
      <c r="A3106" s="16" t="s">
        <v>28368</v>
      </c>
      <c r="B3106" s="59" t="str">
        <f t="shared" si="48"/>
        <v>DRENO SUBSUPERFICIAL - DSS 01 - TUBO DE CONCRETO PERFURADO E AREIA COMERCIAL</v>
      </c>
      <c r="C3106" s="16" t="s">
        <v>139</v>
      </c>
      <c r="D3106" s="105">
        <v>41.62</v>
      </c>
      <c r="J3106" s="59" t="s">
        <v>28369</v>
      </c>
    </row>
    <row r="3107" spans="1:10" ht="40.5">
      <c r="A3107" s="16" t="s">
        <v>28370</v>
      </c>
      <c r="B3107" s="59" t="str">
        <f t="shared" si="48"/>
        <v>DRENO SUBSUPERFICIAL - DSS 01 - TUBO DE CONCRETO PERFURADO E AREIA EXTRAÍDA</v>
      </c>
      <c r="C3107" s="16" t="s">
        <v>139</v>
      </c>
      <c r="D3107" s="105">
        <v>25.73</v>
      </c>
      <c r="J3107" s="59" t="s">
        <v>28371</v>
      </c>
    </row>
    <row r="3108" spans="1:10" ht="27">
      <c r="A3108" s="16" t="s">
        <v>28372</v>
      </c>
      <c r="B3108" s="59" t="str">
        <f t="shared" si="48"/>
        <v>DRENO SUBSUPERFICIAL - DSS 01 - TUBO PEAD E AREIA COMERCIAL</v>
      </c>
      <c r="C3108" s="16" t="s">
        <v>139</v>
      </c>
      <c r="D3108" s="105">
        <v>37.04</v>
      </c>
      <c r="J3108" s="59" t="s">
        <v>28373</v>
      </c>
    </row>
    <row r="3109" spans="1:10" ht="27">
      <c r="A3109" s="16" t="s">
        <v>28374</v>
      </c>
      <c r="B3109" s="59" t="str">
        <f t="shared" si="48"/>
        <v>DRENO SUBSUPERFICIAL - DSS 01 - TUBO PEAD E AREIA EXTRAÍDA</v>
      </c>
      <c r="C3109" s="16" t="s">
        <v>139</v>
      </c>
      <c r="D3109" s="105">
        <v>23.33</v>
      </c>
      <c r="J3109" s="59" t="s">
        <v>28375</v>
      </c>
    </row>
    <row r="3110" spans="1:10" ht="27">
      <c r="A3110" s="16" t="s">
        <v>28376</v>
      </c>
      <c r="B3110" s="59" t="str">
        <f t="shared" si="48"/>
        <v>DRENO SUBSUPERFICIAL - DSS 02 - BRITA COMERCIAL</v>
      </c>
      <c r="C3110" s="16" t="s">
        <v>139</v>
      </c>
      <c r="D3110" s="105">
        <v>31.56</v>
      </c>
      <c r="J3110" s="59" t="s">
        <v>28377</v>
      </c>
    </row>
    <row r="3111" spans="1:10" ht="27">
      <c r="A3111" s="16" t="s">
        <v>28378</v>
      </c>
      <c r="B3111" s="59" t="str">
        <f t="shared" si="48"/>
        <v>DRENO SUBSUPERFICIAL - DSS 02 - BRITA PRODUZIDA</v>
      </c>
      <c r="C3111" s="16" t="s">
        <v>139</v>
      </c>
      <c r="D3111" s="105">
        <v>24.28</v>
      </c>
      <c r="J3111" s="59" t="s">
        <v>28379</v>
      </c>
    </row>
    <row r="3112" spans="1:10" ht="27">
      <c r="A3112" s="16" t="s">
        <v>28380</v>
      </c>
      <c r="B3112" s="59" t="str">
        <f t="shared" si="48"/>
        <v>DRENO SUBSUPERFICIAL - DSS 03 - BRITA COMERCIAL</v>
      </c>
      <c r="C3112" s="16" t="s">
        <v>139</v>
      </c>
      <c r="D3112" s="105">
        <v>17.010000000000002</v>
      </c>
      <c r="J3112" s="59" t="s">
        <v>28381</v>
      </c>
    </row>
    <row r="3113" spans="1:10" ht="27">
      <c r="A3113" s="16" t="s">
        <v>28382</v>
      </c>
      <c r="B3113" s="59" t="str">
        <f t="shared" si="48"/>
        <v>DRENO SUBSUPERFICIAL - DSS 03 - BRITA PRODUZIDA</v>
      </c>
      <c r="C3113" s="16" t="s">
        <v>139</v>
      </c>
      <c r="D3113" s="105">
        <v>9.73</v>
      </c>
      <c r="J3113" s="59" t="s">
        <v>28383</v>
      </c>
    </row>
    <row r="3114" spans="1:10" ht="40.5">
      <c r="A3114" s="16" t="s">
        <v>28384</v>
      </c>
      <c r="B3114" s="59" t="str">
        <f t="shared" si="48"/>
        <v>DRENO SUBSUPERFICIAL - DSS 04 - TUBO DE CONCRETO PERFURADO E BRITA COMERCIAL</v>
      </c>
      <c r="C3114" s="16" t="s">
        <v>139</v>
      </c>
      <c r="D3114" s="105">
        <v>57.07</v>
      </c>
      <c r="J3114" s="59" t="s">
        <v>28385</v>
      </c>
    </row>
    <row r="3115" spans="1:10" ht="40.5">
      <c r="A3115" s="16" t="s">
        <v>28386</v>
      </c>
      <c r="B3115" s="59" t="str">
        <f t="shared" si="48"/>
        <v>DRENO SUBSUPERFICIAL - DSS 04 - TUBO DE CONCRETO PERFURADO E BRITA PRODUZIDA</v>
      </c>
      <c r="C3115" s="16" t="s">
        <v>139</v>
      </c>
      <c r="D3115" s="105">
        <v>47.62</v>
      </c>
      <c r="J3115" s="59" t="s">
        <v>28387</v>
      </c>
    </row>
    <row r="3116" spans="1:10" ht="27">
      <c r="A3116" s="16" t="s">
        <v>28388</v>
      </c>
      <c r="B3116" s="59" t="str">
        <f t="shared" si="48"/>
        <v>DRENO SUBSUPERFICIAL - DSS 04 - TUBO PEAD E BRITA COMERCIAL</v>
      </c>
      <c r="C3116" s="16" t="s">
        <v>139</v>
      </c>
      <c r="D3116" s="105">
        <v>52.49</v>
      </c>
      <c r="J3116" s="59" t="s">
        <v>28389</v>
      </c>
    </row>
    <row r="3117" spans="1:10" ht="27">
      <c r="A3117" s="16" t="s">
        <v>28390</v>
      </c>
      <c r="B3117" s="59" t="str">
        <f t="shared" si="48"/>
        <v>DRENO SUBSUPERFICIAL - DSS 04 - TUBO PEAD E BRITA PRODUZIDA</v>
      </c>
      <c r="C3117" s="16" t="s">
        <v>139</v>
      </c>
      <c r="D3117" s="105">
        <v>45.21</v>
      </c>
      <c r="J3117" s="59" t="s">
        <v>28391</v>
      </c>
    </row>
    <row r="3118" spans="1:10" ht="40.5">
      <c r="A3118" s="16" t="s">
        <v>28392</v>
      </c>
      <c r="B3118" s="59" t="str">
        <f t="shared" si="48"/>
        <v>DRENO TIPO BARBACÃ - DRB 01 - D = 75 MM EM ESTRUTURA DE CONTENÇÃO DE ENCOSTA - EXCLUSO O TUBO DE DRENAGEM</v>
      </c>
      <c r="C3118" s="16" t="s">
        <v>20028</v>
      </c>
      <c r="D3118" s="105">
        <v>14.02</v>
      </c>
      <c r="J3118" s="59" t="s">
        <v>28393</v>
      </c>
    </row>
    <row r="3119" spans="1:10" ht="40.5">
      <c r="A3119" s="16" t="s">
        <v>28394</v>
      </c>
      <c r="B3119" s="59" t="str">
        <f t="shared" si="48"/>
        <v>DRENO TIPO BARBACÃ - DRB 02 - D = 50 MM EM ESTRUTURA DE CONTENÇÃO DE ENCOSTA - EXCLUSO O TUBO DE DRENAGEM</v>
      </c>
      <c r="C3119" s="16" t="s">
        <v>20028</v>
      </c>
      <c r="D3119" s="105">
        <v>11.94</v>
      </c>
      <c r="J3119" s="59" t="s">
        <v>28395</v>
      </c>
    </row>
    <row r="3120" spans="1:10" ht="40.5">
      <c r="A3120" s="16" t="s">
        <v>28396</v>
      </c>
      <c r="B3120" s="59" t="str">
        <f t="shared" si="48"/>
        <v>ENCHIMENTO DE JUNTA DE CONCRETO COM ARGAMASSA ASFÁLTICA DE DENSIDADE 1.700 KG/M³ - ESPESSURA DE 1 CM</v>
      </c>
      <c r="C3120" s="16" t="s">
        <v>22334</v>
      </c>
      <c r="D3120" s="105">
        <v>48.33</v>
      </c>
      <c r="J3120" s="59" t="s">
        <v>28397</v>
      </c>
    </row>
    <row r="3121" spans="1:10" ht="27">
      <c r="A3121" s="16" t="s">
        <v>28398</v>
      </c>
      <c r="B3121" s="59" t="str">
        <f t="shared" si="48"/>
        <v>ENTRADA PARA DESCIDA D'ÁGUA - EDA 01 - AREIA E BRITA COMERCIAIS</v>
      </c>
      <c r="C3121" s="16" t="s">
        <v>20028</v>
      </c>
      <c r="D3121" s="105">
        <v>42.81</v>
      </c>
      <c r="J3121" s="59" t="s">
        <v>28399</v>
      </c>
    </row>
    <row r="3122" spans="1:10" ht="27">
      <c r="A3122" s="16" t="s">
        <v>28400</v>
      </c>
      <c r="B3122" s="59" t="str">
        <f t="shared" si="48"/>
        <v>ENTRADA PARA DESCIDA D'ÁGUA - EDA 01 - AREIA EXTRAÍDA E BRITA PRODUZIDA</v>
      </c>
      <c r="C3122" s="16" t="s">
        <v>20028</v>
      </c>
      <c r="D3122" s="105">
        <v>32.299999999999997</v>
      </c>
      <c r="J3122" s="59" t="s">
        <v>28401</v>
      </c>
    </row>
    <row r="3123" spans="1:10" ht="27">
      <c r="A3123" s="16" t="s">
        <v>28402</v>
      </c>
      <c r="B3123" s="59" t="str">
        <f t="shared" si="48"/>
        <v>ENTRADA PARA DESCIDA D'ÁGUA - EDA 02 - AREIA E BRITA COMERCIAIS</v>
      </c>
      <c r="C3123" s="16" t="s">
        <v>20028</v>
      </c>
      <c r="D3123" s="105">
        <v>52.99</v>
      </c>
      <c r="J3123" s="59" t="s">
        <v>28403</v>
      </c>
    </row>
    <row r="3124" spans="1:10" ht="27">
      <c r="A3124" s="16" t="s">
        <v>28404</v>
      </c>
      <c r="B3124" s="59" t="str">
        <f t="shared" si="48"/>
        <v>ENTRADA PARA DESCIDA D'ÁGUA - EDA 02 - AREIA EXTRAÍDA E BRITA PRODUZIDA</v>
      </c>
      <c r="C3124" s="16" t="s">
        <v>20028</v>
      </c>
      <c r="D3124" s="105">
        <v>39.619999999999997</v>
      </c>
      <c r="J3124" s="59" t="s">
        <v>28405</v>
      </c>
    </row>
    <row r="3125" spans="1:10" ht="27">
      <c r="A3125" s="16" t="s">
        <v>28406</v>
      </c>
      <c r="B3125" s="59" t="str">
        <f t="shared" si="48"/>
        <v>ENTRADA PARA DESCIDA D'ÁGUA - EDA 03 - AREIA E BRITA COMERCIAIS</v>
      </c>
      <c r="C3125" s="16" t="s">
        <v>20028</v>
      </c>
      <c r="D3125" s="105">
        <v>1388.24</v>
      </c>
      <c r="J3125" s="59" t="s">
        <v>28407</v>
      </c>
    </row>
    <row r="3126" spans="1:10" ht="27">
      <c r="A3126" s="16" t="s">
        <v>28408</v>
      </c>
      <c r="B3126" s="59" t="str">
        <f t="shared" si="48"/>
        <v>ENTRADA PARA DESCIDA D'ÁGUA - EDA 03 - AREIA EXTRAÍDA E BRITA PRODUZIDA</v>
      </c>
      <c r="C3126" s="16" t="s">
        <v>20028</v>
      </c>
      <c r="D3126" s="105">
        <v>1196.19</v>
      </c>
      <c r="J3126" s="59" t="s">
        <v>28409</v>
      </c>
    </row>
    <row r="3127" spans="1:10" ht="27">
      <c r="A3127" s="16" t="s">
        <v>28410</v>
      </c>
      <c r="B3127" s="59" t="str">
        <f t="shared" si="48"/>
        <v>ENTRADA PARA DESCIDA D'ÁGUA - EDA 04 - AREIA E BRITA COMERCIAIS</v>
      </c>
      <c r="C3127" s="16" t="s">
        <v>20028</v>
      </c>
      <c r="D3127" s="105">
        <v>1171.25</v>
      </c>
      <c r="J3127" s="59" t="s">
        <v>28411</v>
      </c>
    </row>
    <row r="3128" spans="1:10" ht="27">
      <c r="A3128" s="16" t="s">
        <v>28412</v>
      </c>
      <c r="B3128" s="59" t="str">
        <f t="shared" si="48"/>
        <v>ENTRADA PARA DESCIDA D'ÁGUA - EDA 04 - AREIA EXTRAÍDA E BRITA PRODUZIDA</v>
      </c>
      <c r="C3128" s="16" t="s">
        <v>20028</v>
      </c>
      <c r="D3128" s="105">
        <v>980.25</v>
      </c>
      <c r="J3128" s="59" t="s">
        <v>28413</v>
      </c>
    </row>
    <row r="3129" spans="1:10" ht="40.5">
      <c r="A3129" s="16" t="s">
        <v>28414</v>
      </c>
      <c r="B3129" s="59" t="str">
        <f t="shared" si="48"/>
        <v>ENVELOPE DE BRITA 15 X 15 CM PARA TUBOS ENTERRADOS COM DIÂMETRO EXTERNO DE 75 A 110 MM</v>
      </c>
      <c r="C3129" s="16" t="s">
        <v>139</v>
      </c>
      <c r="D3129" s="105">
        <v>4.96</v>
      </c>
      <c r="J3129" s="59" t="s">
        <v>28415</v>
      </c>
    </row>
    <row r="3130" spans="1:10" ht="40.5">
      <c r="A3130" s="16" t="s">
        <v>28416</v>
      </c>
      <c r="B3130" s="59" t="str">
        <f t="shared" si="48"/>
        <v>ESCAVAÇÃO MECÂNICA DE VALA PARA DRENAGEM COM VALETADEIRA EM MATERIAL DE 1ª CATEGORIA</v>
      </c>
      <c r="C3130" s="16" t="s">
        <v>140</v>
      </c>
      <c r="D3130" s="105">
        <v>12.22</v>
      </c>
      <c r="J3130" s="59" t="s">
        <v>28417</v>
      </c>
    </row>
    <row r="3131" spans="1:10" ht="27">
      <c r="A3131" s="16" t="s">
        <v>28418</v>
      </c>
      <c r="B3131" s="59" t="str">
        <f t="shared" si="48"/>
        <v>ESGOTAMENTO DE ÁGUA COM BOMBA SUBMERSA</v>
      </c>
      <c r="C3131" s="16" t="s">
        <v>28420</v>
      </c>
      <c r="D3131" s="105">
        <v>16.64</v>
      </c>
      <c r="J3131" s="59" t="s">
        <v>28419</v>
      </c>
    </row>
    <row r="3132" spans="1:10" ht="27">
      <c r="A3132" s="16" t="s">
        <v>28421</v>
      </c>
      <c r="B3132" s="59" t="str">
        <f t="shared" si="48"/>
        <v>ESGOTAMENTO DE DRENO HORIZONTAL PROFUNDO A VÁCUO</v>
      </c>
      <c r="C3132" s="16" t="s">
        <v>28420</v>
      </c>
      <c r="D3132" s="105">
        <v>17.48</v>
      </c>
      <c r="J3132" s="59" t="s">
        <v>28422</v>
      </c>
    </row>
    <row r="3133" spans="1:10" ht="27">
      <c r="A3133" s="16" t="s">
        <v>28423</v>
      </c>
      <c r="B3133" s="59" t="str">
        <f t="shared" si="48"/>
        <v>GEODRENO VERTICAL PARA TRATAMENTO DE SOLOS MOLES</v>
      </c>
      <c r="C3133" s="16" t="s">
        <v>139</v>
      </c>
      <c r="D3133" s="105">
        <v>11.62</v>
      </c>
      <c r="J3133" s="59" t="s">
        <v>28424</v>
      </c>
    </row>
    <row r="3134" spans="1:10" ht="54">
      <c r="A3134" s="16" t="s">
        <v>28425</v>
      </c>
      <c r="B3134" s="59" t="str">
        <f t="shared" si="48"/>
        <v>GRELHA DE CONCRETO 54 X 100 CM PARA BOCA-DE-LOBO - AREIA E BRITA COMERCIAIS - SOBRECARGA DO TREM TIPO TB 45</v>
      </c>
      <c r="C3134" s="16" t="s">
        <v>20028</v>
      </c>
      <c r="D3134" s="105">
        <v>87.69</v>
      </c>
      <c r="J3134" s="59" t="s">
        <v>28426</v>
      </c>
    </row>
    <row r="3135" spans="1:10" ht="54">
      <c r="A3135" s="16" t="s">
        <v>28427</v>
      </c>
      <c r="B3135" s="59" t="str">
        <f t="shared" si="48"/>
        <v>GRELHA DE CONCRETO 54 X 100 CM PARA BOCA-DE-LOBO - AREIA EXTRAÍDA E BRITA PRODUZIDA - SOBRECARGA DO TREM TIPO TB 45</v>
      </c>
      <c r="C3135" s="16" t="s">
        <v>20028</v>
      </c>
      <c r="D3135" s="105">
        <v>84.21</v>
      </c>
      <c r="J3135" s="59" t="s">
        <v>28428</v>
      </c>
    </row>
    <row r="3136" spans="1:10" ht="27">
      <c r="A3136" s="16" t="s">
        <v>28429</v>
      </c>
      <c r="B3136" s="59" t="str">
        <f t="shared" si="48"/>
        <v>LASTRO DE AREIA COMERCIAL - ESPALHAMENTO MANUAL</v>
      </c>
      <c r="C3136" s="16" t="s">
        <v>140</v>
      </c>
      <c r="D3136" s="105">
        <v>74.84</v>
      </c>
      <c r="J3136" s="59" t="s">
        <v>28430</v>
      </c>
    </row>
    <row r="3137" spans="1:10" ht="27">
      <c r="A3137" s="16" t="s">
        <v>28431</v>
      </c>
      <c r="B3137" s="59" t="str">
        <f t="shared" si="48"/>
        <v>LASTRO DE AREIA COMERCIAL - ESPALHAMENTO MECÂNICO</v>
      </c>
      <c r="C3137" s="16" t="s">
        <v>140</v>
      </c>
      <c r="D3137" s="105">
        <v>72.55</v>
      </c>
      <c r="J3137" s="59" t="s">
        <v>28432</v>
      </c>
    </row>
    <row r="3138" spans="1:10" ht="27">
      <c r="A3138" s="16" t="s">
        <v>28433</v>
      </c>
      <c r="B3138" s="59" t="str">
        <f t="shared" si="48"/>
        <v>LASTRO DE AREIA EXTRAÍDA - ESPALHAMENTO MANUAL</v>
      </c>
      <c r="C3138" s="16" t="s">
        <v>140</v>
      </c>
      <c r="D3138" s="105">
        <v>11.2</v>
      </c>
      <c r="J3138" s="59" t="s">
        <v>28434</v>
      </c>
    </row>
    <row r="3139" spans="1:10" ht="27">
      <c r="A3139" s="16" t="s">
        <v>28435</v>
      </c>
      <c r="B3139" s="59" t="str">
        <f t="shared" ref="B3139:B3202" si="49">UPPER(J3139)</f>
        <v>LASTRO DE AREIA EXTRAÍDA - ESPALHAMENTO MECÂNICO</v>
      </c>
      <c r="C3139" s="16" t="s">
        <v>140</v>
      </c>
      <c r="D3139" s="105">
        <v>8.91</v>
      </c>
      <c r="J3139" s="59" t="s">
        <v>28436</v>
      </c>
    </row>
    <row r="3140" spans="1:10" ht="40.5">
      <c r="A3140" s="16" t="s">
        <v>28437</v>
      </c>
      <c r="B3140" s="59" t="str">
        <f t="shared" si="49"/>
        <v>LASTRO DE BRITA COMERCIAL COMPACTADO COM SOQUETE VIBRATÓRIO - ESPALHAMENTO MANUAL</v>
      </c>
      <c r="C3140" s="16" t="s">
        <v>140</v>
      </c>
      <c r="D3140" s="105">
        <v>101.99</v>
      </c>
      <c r="J3140" s="59" t="s">
        <v>28438</v>
      </c>
    </row>
    <row r="3141" spans="1:10" ht="40.5">
      <c r="A3141" s="16" t="s">
        <v>28439</v>
      </c>
      <c r="B3141" s="59" t="str">
        <f t="shared" si="49"/>
        <v>LASTRO DE BRITA PRODUZIDA COMPACTADO COM SOQUETE VIBRATÓRIO - ESPALHAMENTO MANUAL</v>
      </c>
      <c r="C3141" s="16" t="s">
        <v>140</v>
      </c>
      <c r="D3141" s="105">
        <v>55.93</v>
      </c>
      <c r="J3141" s="59" t="s">
        <v>28440</v>
      </c>
    </row>
    <row r="3142" spans="1:10" ht="27">
      <c r="A3142" s="16" t="s">
        <v>28441</v>
      </c>
      <c r="B3142" s="59" t="str">
        <f t="shared" si="49"/>
        <v>LASTRO DE PEDRA DE MÃO OU RACHÃO - ESPALHAMENTO MANUAL</v>
      </c>
      <c r="C3142" s="16" t="s">
        <v>140</v>
      </c>
      <c r="D3142" s="105">
        <v>96.1</v>
      </c>
      <c r="J3142" s="59" t="s">
        <v>28442</v>
      </c>
    </row>
    <row r="3143" spans="1:10" ht="40.5">
      <c r="A3143" s="16" t="s">
        <v>28443</v>
      </c>
      <c r="B3143" s="59" t="str">
        <f t="shared" si="49"/>
        <v>MEIO-FIO DE CONCRETO - MFC 01 - AREIA E BRITA COMERCIAIS - FÔRMA DE MADEIRA</v>
      </c>
      <c r="C3143" s="16" t="s">
        <v>139</v>
      </c>
      <c r="D3143" s="105">
        <v>51.54</v>
      </c>
      <c r="J3143" s="59" t="s">
        <v>28444</v>
      </c>
    </row>
    <row r="3144" spans="1:10" ht="40.5">
      <c r="A3144" s="16" t="s">
        <v>28445</v>
      </c>
      <c r="B3144" s="59" t="str">
        <f t="shared" si="49"/>
        <v>MEIO-FIO DE CONCRETO - MFC 01 - AREIA EXTRAÍDA E BRITA PRODUZIDA - FÔRMA DE MADEIRA</v>
      </c>
      <c r="C3144" s="16" t="s">
        <v>139</v>
      </c>
      <c r="D3144" s="105">
        <v>41.75</v>
      </c>
      <c r="J3144" s="59" t="s">
        <v>28446</v>
      </c>
    </row>
    <row r="3145" spans="1:10" ht="54">
      <c r="A3145" s="16" t="s">
        <v>28447</v>
      </c>
      <c r="B3145" s="59" t="str">
        <f t="shared" si="49"/>
        <v>MEIO-FIO DE CONCRETO - MFC 01 MOLDADO NO LOCAL COM EXTRUSORA E CONCRETO USINADO - AREIA E BRITA COMERCIAIS</v>
      </c>
      <c r="C3145" s="16" t="s">
        <v>139</v>
      </c>
      <c r="D3145" s="105">
        <v>55.21</v>
      </c>
      <c r="J3145" s="59" t="s">
        <v>28448</v>
      </c>
    </row>
    <row r="3146" spans="1:10" ht="54">
      <c r="A3146" s="16" t="s">
        <v>28449</v>
      </c>
      <c r="B3146" s="59" t="str">
        <f t="shared" si="49"/>
        <v>MEIO-FIO DE CONCRETO - MFC 01 MOLDADO NO LOCAL COM EXTRUSORA E CONCRETO USINADO - AREIA EXTRAÍDA E BRITA PRODUZIDA</v>
      </c>
      <c r="C3146" s="16" t="s">
        <v>139</v>
      </c>
      <c r="D3146" s="105">
        <v>45.38</v>
      </c>
      <c r="J3146" s="59" t="s">
        <v>28450</v>
      </c>
    </row>
    <row r="3147" spans="1:10" ht="40.5">
      <c r="A3147" s="16" t="s">
        <v>28451</v>
      </c>
      <c r="B3147" s="59" t="str">
        <f t="shared" si="49"/>
        <v>MEIO-FIO DE CONCRETO - MFC 02 - AREIA E BRITA COMERCIAIS - FÔRMA DE MADEIRA</v>
      </c>
      <c r="C3147" s="16" t="s">
        <v>139</v>
      </c>
      <c r="D3147" s="105">
        <v>40.47</v>
      </c>
      <c r="J3147" s="59" t="s">
        <v>28452</v>
      </c>
    </row>
    <row r="3148" spans="1:10" ht="40.5">
      <c r="A3148" s="16" t="s">
        <v>28453</v>
      </c>
      <c r="B3148" s="59" t="str">
        <f t="shared" si="49"/>
        <v>MEIO-FIO DE CONCRETO - MFC 02 - AREIA EXTRAÍDA E BRITA PRODUZIDA - FÔRMA DE MADEIRA</v>
      </c>
      <c r="C3148" s="16" t="s">
        <v>139</v>
      </c>
      <c r="D3148" s="105">
        <v>32.200000000000003</v>
      </c>
      <c r="J3148" s="59" t="s">
        <v>28454</v>
      </c>
    </row>
    <row r="3149" spans="1:10" ht="54">
      <c r="A3149" s="16" t="s">
        <v>28455</v>
      </c>
      <c r="B3149" s="59" t="str">
        <f t="shared" si="49"/>
        <v>MEIO-FIO DE CONCRETO - MFC 02 MOLDADO NO LOCAL COM EXTRUSORA E CONCRETO USINADO - AREIA E BRITA COMERCIAIS</v>
      </c>
      <c r="C3149" s="16" t="s">
        <v>139</v>
      </c>
      <c r="D3149" s="105">
        <v>47.16</v>
      </c>
      <c r="J3149" s="59" t="s">
        <v>28456</v>
      </c>
    </row>
    <row r="3150" spans="1:10" ht="54">
      <c r="A3150" s="16" t="s">
        <v>28457</v>
      </c>
      <c r="B3150" s="59" t="str">
        <f t="shared" si="49"/>
        <v>MEIO-FIO DE CONCRETO - MFC 02 MOLDADO NO LOCAL COM EXTRUSORA E CONCRETO USINADO - AREIA EXTRAÍDA E BRITA PRODUZIDA</v>
      </c>
      <c r="C3150" s="16" t="s">
        <v>139</v>
      </c>
      <c r="D3150" s="105">
        <v>38.86</v>
      </c>
      <c r="J3150" s="59" t="s">
        <v>28458</v>
      </c>
    </row>
    <row r="3151" spans="1:10" ht="40.5">
      <c r="A3151" s="16" t="s">
        <v>28459</v>
      </c>
      <c r="B3151" s="59" t="str">
        <f t="shared" si="49"/>
        <v>MEIO-FIO DE CONCRETO - MFC 03 - AREIA E BRITA COMERCIAIS - FÔRMA DE MADEIRA</v>
      </c>
      <c r="C3151" s="16" t="s">
        <v>139</v>
      </c>
      <c r="D3151" s="105">
        <v>22.91</v>
      </c>
      <c r="J3151" s="59" t="s">
        <v>28460</v>
      </c>
    </row>
    <row r="3152" spans="1:10" ht="40.5">
      <c r="A3152" s="16" t="s">
        <v>28461</v>
      </c>
      <c r="B3152" s="59" t="str">
        <f t="shared" si="49"/>
        <v>MEIO-FIO DE CONCRETO - MFC 03 - AREIA EXTRAÍDA E BRITA PRODUZIDA - FÔRMA DE MADEIRA</v>
      </c>
      <c r="C3152" s="16" t="s">
        <v>139</v>
      </c>
      <c r="D3152" s="105">
        <v>18.899999999999999</v>
      </c>
      <c r="J3152" s="59" t="s">
        <v>28462</v>
      </c>
    </row>
    <row r="3153" spans="1:10" ht="54">
      <c r="A3153" s="16" t="s">
        <v>28463</v>
      </c>
      <c r="B3153" s="59" t="str">
        <f t="shared" si="49"/>
        <v>MEIO-FIO DE CONCRETO - MFC 03 MOLDADO NO LOCAL COM EXTRUSORA E CONCRETO USINADO - AREIA E BRITA COMERCIAIS</v>
      </c>
      <c r="C3153" s="16" t="s">
        <v>139</v>
      </c>
      <c r="D3153" s="105">
        <v>22.28</v>
      </c>
      <c r="J3153" s="59" t="s">
        <v>28464</v>
      </c>
    </row>
    <row r="3154" spans="1:10" ht="54">
      <c r="A3154" s="16" t="s">
        <v>28465</v>
      </c>
      <c r="B3154" s="59" t="str">
        <f t="shared" si="49"/>
        <v>MEIO-FIO DE CONCRETO - MFC 03 MOLDADO NO LOCAL COM EXTRUSORA E CONCRETO USINADO - AREIA EXTRAÍDA E BRITA PRODUZIDA</v>
      </c>
      <c r="C3154" s="16" t="s">
        <v>139</v>
      </c>
      <c r="D3154" s="105">
        <v>18.25</v>
      </c>
      <c r="J3154" s="59" t="s">
        <v>28466</v>
      </c>
    </row>
    <row r="3155" spans="1:10" ht="40.5">
      <c r="A3155" s="16" t="s">
        <v>28467</v>
      </c>
      <c r="B3155" s="59" t="str">
        <f t="shared" si="49"/>
        <v>MEIO-FIO DE CONCRETO - MFC 04 - AREIA E BRITA COMERCIAIS - FÔRMA DE MADEIRA</v>
      </c>
      <c r="C3155" s="16" t="s">
        <v>139</v>
      </c>
      <c r="D3155" s="105">
        <v>14.76</v>
      </c>
      <c r="J3155" s="59" t="s">
        <v>28468</v>
      </c>
    </row>
    <row r="3156" spans="1:10" ht="40.5">
      <c r="A3156" s="16" t="s">
        <v>28469</v>
      </c>
      <c r="B3156" s="59" t="str">
        <f t="shared" si="49"/>
        <v>MEIO-FIO DE CONCRETO - MFC 04 - AREIA EXTRAÍDA E BRITA PRODUZIDA - FÔRMA DE MADEIRA</v>
      </c>
      <c r="C3156" s="16" t="s">
        <v>139</v>
      </c>
      <c r="D3156" s="105">
        <v>11.81</v>
      </c>
      <c r="J3156" s="59" t="s">
        <v>28470</v>
      </c>
    </row>
    <row r="3157" spans="1:10" ht="54">
      <c r="A3157" s="16" t="s">
        <v>28471</v>
      </c>
      <c r="B3157" s="59" t="str">
        <f t="shared" si="49"/>
        <v>MEIO-FIO DE CONCRETO - MFC 04 MOLDADO NO LOCAL COM EXTRUSORA E CONCRETO USINADO - AREIA E BRITA COMERCIAIS</v>
      </c>
      <c r="C3157" s="16" t="s">
        <v>139</v>
      </c>
      <c r="D3157" s="105">
        <v>16.670000000000002</v>
      </c>
      <c r="J3157" s="59" t="s">
        <v>28472</v>
      </c>
    </row>
    <row r="3158" spans="1:10" ht="54">
      <c r="A3158" s="16" t="s">
        <v>28473</v>
      </c>
      <c r="B3158" s="59" t="str">
        <f t="shared" si="49"/>
        <v>MEIO-FIO DE CONCRETO - MFC 04 MOLDADO NO LOCAL COM EXTRUSORA E CONCRETO USINADO - AREIA EXTRAÍDA E BRITA PRODUZIDA</v>
      </c>
      <c r="C3158" s="16" t="s">
        <v>139</v>
      </c>
      <c r="D3158" s="105">
        <v>13.7</v>
      </c>
      <c r="J3158" s="59" t="s">
        <v>28474</v>
      </c>
    </row>
    <row r="3159" spans="1:10" ht="40.5">
      <c r="A3159" s="16" t="s">
        <v>28475</v>
      </c>
      <c r="B3159" s="59" t="str">
        <f t="shared" si="49"/>
        <v>MEIO-FIO DE CONCRETO - MFC 05 - AREIA E BRITA COMERCIAIS - FÔRMA DE MADEIRA</v>
      </c>
      <c r="C3159" s="16" t="s">
        <v>139</v>
      </c>
      <c r="D3159" s="105">
        <v>19.73</v>
      </c>
      <c r="J3159" s="59" t="s">
        <v>28476</v>
      </c>
    </row>
    <row r="3160" spans="1:10" ht="40.5">
      <c r="A3160" s="16" t="s">
        <v>28477</v>
      </c>
      <c r="B3160" s="59" t="str">
        <f t="shared" si="49"/>
        <v>MEIO-FIO DE CONCRETO - MFC 05 - AREIA EXTRAÍDA E BRITA PRODUZIDA - FÔRMA DE MADEIRA</v>
      </c>
      <c r="C3160" s="16" t="s">
        <v>139</v>
      </c>
      <c r="D3160" s="105">
        <v>16.54</v>
      </c>
      <c r="J3160" s="59" t="s">
        <v>28478</v>
      </c>
    </row>
    <row r="3161" spans="1:10" ht="54">
      <c r="A3161" s="16" t="s">
        <v>28479</v>
      </c>
      <c r="B3161" s="59" t="str">
        <f t="shared" si="49"/>
        <v>MEIO-FIO DE CONCRETO - MFC 05 MOLDADO NO LOCAL COM EXTRUSORA E CONCRETO USINADO - AREIA E BRITA COMERCIAIS</v>
      </c>
      <c r="C3161" s="16" t="s">
        <v>139</v>
      </c>
      <c r="D3161" s="105">
        <v>17.52</v>
      </c>
      <c r="J3161" s="59" t="s">
        <v>28480</v>
      </c>
    </row>
    <row r="3162" spans="1:10" ht="54">
      <c r="A3162" s="16" t="s">
        <v>28481</v>
      </c>
      <c r="B3162" s="59" t="str">
        <f t="shared" si="49"/>
        <v>MEIO-FIO DE CONCRETO - MFC 05 MOLDADO NO LOCAL COM EXTRUSORA E CONCRETO USINADO - AREIA EXTRAÍDA E BRITA PRODUZIDA</v>
      </c>
      <c r="C3162" s="16" t="s">
        <v>139</v>
      </c>
      <c r="D3162" s="105">
        <v>14.31</v>
      </c>
      <c r="J3162" s="59" t="s">
        <v>28482</v>
      </c>
    </row>
    <row r="3163" spans="1:10" ht="40.5">
      <c r="A3163" s="16" t="s">
        <v>28483</v>
      </c>
      <c r="B3163" s="59" t="str">
        <f t="shared" si="49"/>
        <v>MEIO-FIO DE CONCRETO - MFC 06 - AREIA E BRITA COMERCIAIS - FÔRMA DE MADEIRA</v>
      </c>
      <c r="C3163" s="16" t="s">
        <v>139</v>
      </c>
      <c r="D3163" s="105">
        <v>11.44</v>
      </c>
      <c r="J3163" s="59" t="s">
        <v>28484</v>
      </c>
    </row>
    <row r="3164" spans="1:10" ht="40.5">
      <c r="A3164" s="16" t="s">
        <v>28485</v>
      </c>
      <c r="B3164" s="59" t="str">
        <f t="shared" si="49"/>
        <v>MEIO-FIO DE CONCRETO - MFC 06 - AREIA EXTRAÍDA E BRITA PRODUZIDA - FÔRMA DE MADEIRA</v>
      </c>
      <c r="C3164" s="16" t="s">
        <v>139</v>
      </c>
      <c r="D3164" s="105">
        <v>9.2899999999999991</v>
      </c>
      <c r="J3164" s="59" t="s">
        <v>28486</v>
      </c>
    </row>
    <row r="3165" spans="1:10" ht="54">
      <c r="A3165" s="16" t="s">
        <v>28487</v>
      </c>
      <c r="B3165" s="59" t="str">
        <f t="shared" si="49"/>
        <v>MEIO-FIO DE CONCRETO - MFC 06 MOLDADO NO LOCAL COM EXTRUSORA E CONCRETO USINADO - AREIA E BRITA COMERCIAIS</v>
      </c>
      <c r="C3165" s="16" t="s">
        <v>139</v>
      </c>
      <c r="D3165" s="105">
        <v>12</v>
      </c>
      <c r="J3165" s="59" t="s">
        <v>28488</v>
      </c>
    </row>
    <row r="3166" spans="1:10" ht="54">
      <c r="A3166" s="16" t="s">
        <v>28489</v>
      </c>
      <c r="B3166" s="59" t="str">
        <f t="shared" si="49"/>
        <v>MEIO-FIO DE CONCRETO - MFC 06 MOLDADO NO LOCAL COM EXTRUSORA E CONCRETO USINADO - AREIA EXTRAÍDA E BRITA PRODUZIDA</v>
      </c>
      <c r="C3166" s="16" t="s">
        <v>139</v>
      </c>
      <c r="D3166" s="105">
        <v>9.85</v>
      </c>
      <c r="J3166" s="59" t="s">
        <v>28490</v>
      </c>
    </row>
    <row r="3167" spans="1:10" ht="40.5">
      <c r="A3167" s="16" t="s">
        <v>28491</v>
      </c>
      <c r="B3167" s="59" t="str">
        <f t="shared" si="49"/>
        <v>MEIO-FIO DE CONCRETO - MFC 07 - AREIA E BRITA COMERCIAIS - FÔRMA DE MADEIRA</v>
      </c>
      <c r="C3167" s="16" t="s">
        <v>139</v>
      </c>
      <c r="D3167" s="105">
        <v>22.13</v>
      </c>
      <c r="J3167" s="59" t="s">
        <v>28492</v>
      </c>
    </row>
    <row r="3168" spans="1:10" ht="40.5">
      <c r="A3168" s="16" t="s">
        <v>28493</v>
      </c>
      <c r="B3168" s="59" t="str">
        <f t="shared" si="49"/>
        <v>MEIO-FIO DE CONCRETO - MFC 07 - AREIA EXTRAÍDA E BRITA PRODUZIDA - FÔRMA DE MADEIRA</v>
      </c>
      <c r="C3168" s="16" t="s">
        <v>139</v>
      </c>
      <c r="D3168" s="105">
        <v>18.45</v>
      </c>
      <c r="J3168" s="59" t="s">
        <v>28494</v>
      </c>
    </row>
    <row r="3169" spans="1:10" ht="54">
      <c r="A3169" s="16" t="s">
        <v>28495</v>
      </c>
      <c r="B3169" s="59" t="str">
        <f t="shared" si="49"/>
        <v>MEIO-FIO DE CONCRETO - MFC 07 MOLDADO NO LOCAL COM EXTRUSORA E CONCRETO USINADO - AREIA E BRITA COMERCIAIS</v>
      </c>
      <c r="C3169" s="16" t="s">
        <v>139</v>
      </c>
      <c r="D3169" s="105">
        <v>20.440000000000001</v>
      </c>
      <c r="J3169" s="59" t="s">
        <v>28496</v>
      </c>
    </row>
    <row r="3170" spans="1:10" ht="54">
      <c r="A3170" s="16" t="s">
        <v>28497</v>
      </c>
      <c r="B3170" s="59" t="str">
        <f t="shared" si="49"/>
        <v>MEIO-FIO DE CONCRETO - MFC 07 MOLDADO NO LOCAL COM EXTRUSORA E CONCRETO USINADO - AREIA EXTRAÍDA E BRITA PRODUZIDA</v>
      </c>
      <c r="C3170" s="16" t="s">
        <v>139</v>
      </c>
      <c r="D3170" s="105">
        <v>16.73</v>
      </c>
      <c r="J3170" s="59" t="s">
        <v>28498</v>
      </c>
    </row>
    <row r="3171" spans="1:10" ht="40.5">
      <c r="A3171" s="16" t="s">
        <v>28499</v>
      </c>
      <c r="B3171" s="59" t="str">
        <f t="shared" si="49"/>
        <v>MEIO-FIO DE CONCRETO - MFC 08 - AREIA E BRITA COMERCIAIS - FÔRMA DE MADEIRA</v>
      </c>
      <c r="C3171" s="16" t="s">
        <v>139</v>
      </c>
      <c r="D3171" s="105">
        <v>41.29</v>
      </c>
      <c r="J3171" s="59" t="s">
        <v>28500</v>
      </c>
    </row>
    <row r="3172" spans="1:10" ht="40.5">
      <c r="A3172" s="16" t="s">
        <v>28501</v>
      </c>
      <c r="B3172" s="59" t="str">
        <f t="shared" si="49"/>
        <v>MEIO-FIO DE CONCRETO - MFC 08 - AREIA EXTRAÍDA E BRITA PRODUZIDA - FÔRMA DE MADEIRA</v>
      </c>
      <c r="C3172" s="16" t="s">
        <v>139</v>
      </c>
      <c r="D3172" s="105">
        <v>34.4</v>
      </c>
      <c r="J3172" s="59" t="s">
        <v>28502</v>
      </c>
    </row>
    <row r="3173" spans="1:10" ht="54">
      <c r="A3173" s="16" t="s">
        <v>28503</v>
      </c>
      <c r="B3173" s="59" t="str">
        <f t="shared" si="49"/>
        <v>MEIO-FIO DE CONCRETO - MFC 08 MOLDADO NO LOCAL COM EXTRUSORA E CONCRETO USINADO - AREIA E BRITA COMERCIAIS</v>
      </c>
      <c r="C3173" s="16" t="s">
        <v>139</v>
      </c>
      <c r="D3173" s="105">
        <v>37.200000000000003</v>
      </c>
      <c r="J3173" s="59" t="s">
        <v>28504</v>
      </c>
    </row>
    <row r="3174" spans="1:10" ht="54">
      <c r="A3174" s="16" t="s">
        <v>28505</v>
      </c>
      <c r="B3174" s="59" t="str">
        <f t="shared" si="49"/>
        <v>MEIO-FIO DE CONCRETO - MFC 08 MOLDADO NO LOCAL COM EXTRUSORA E CONCRETO USINADO - AREIA EXTRAÍDA E BRITA PRODUZIDA</v>
      </c>
      <c r="C3174" s="16" t="s">
        <v>139</v>
      </c>
      <c r="D3174" s="105">
        <v>30.29</v>
      </c>
      <c r="J3174" s="59" t="s">
        <v>28506</v>
      </c>
    </row>
    <row r="3175" spans="1:10" ht="27">
      <c r="A3175" s="16" t="s">
        <v>28507</v>
      </c>
      <c r="B3175" s="59" t="str">
        <f t="shared" si="49"/>
        <v>MICROVALA PARA DRENO DE PAVIMENTO COM GEOCOMPOSTO DRENANTE H = 0,4 M</v>
      </c>
      <c r="C3175" s="16" t="s">
        <v>139</v>
      </c>
      <c r="D3175" s="105">
        <v>12.56</v>
      </c>
      <c r="J3175" s="59" t="s">
        <v>28508</v>
      </c>
    </row>
    <row r="3176" spans="1:10" ht="27">
      <c r="A3176" s="16" t="s">
        <v>28509</v>
      </c>
      <c r="B3176" s="59" t="str">
        <f t="shared" si="49"/>
        <v>MICROVALA PARA DRENO DE PAVIMENTO COM GEOCOMPOSTO DRENANTE H = 0,6 M</v>
      </c>
      <c r="C3176" s="16" t="s">
        <v>139</v>
      </c>
      <c r="D3176" s="105">
        <v>31.77</v>
      </c>
      <c r="J3176" s="59" t="s">
        <v>28510</v>
      </c>
    </row>
    <row r="3177" spans="1:10" ht="40.5">
      <c r="A3177" s="16" t="s">
        <v>28511</v>
      </c>
      <c r="B3177" s="59" t="str">
        <f t="shared" si="49"/>
        <v>PERFURAÇÃO PARA DRENO SUB-HORIZONTAL EM MATERIAL DE 1ª CATEGORIA COM D = 75 MM (LINHA NW)</v>
      </c>
      <c r="C3177" s="16" t="s">
        <v>139</v>
      </c>
      <c r="D3177" s="105">
        <v>42.15</v>
      </c>
      <c r="J3177" s="59" t="s">
        <v>28512</v>
      </c>
    </row>
    <row r="3178" spans="1:10" ht="40.5">
      <c r="A3178" s="16" t="s">
        <v>28513</v>
      </c>
      <c r="B3178" s="59" t="str">
        <f t="shared" si="49"/>
        <v>PERFURAÇÃO PARA DRENO SUB-HORIZONTAL EM MATERIAL DE 2ª CATEGORIA COM D = 75 MM (LINHA NW)</v>
      </c>
      <c r="C3178" s="16" t="s">
        <v>139</v>
      </c>
      <c r="D3178" s="105">
        <v>55.09</v>
      </c>
      <c r="J3178" s="59" t="s">
        <v>28514</v>
      </c>
    </row>
    <row r="3179" spans="1:10" ht="27">
      <c r="A3179" s="16" t="s">
        <v>28515</v>
      </c>
      <c r="B3179" s="59" t="str">
        <f t="shared" si="49"/>
        <v>POÇO DE VISITA - PVI 01 - AREIA E BRITA COMERCIAIS</v>
      </c>
      <c r="C3179" s="16" t="s">
        <v>20028</v>
      </c>
      <c r="D3179" s="105">
        <v>1613.01</v>
      </c>
      <c r="J3179" s="59" t="s">
        <v>28516</v>
      </c>
    </row>
    <row r="3180" spans="1:10" ht="27">
      <c r="A3180" s="16" t="s">
        <v>28517</v>
      </c>
      <c r="B3180" s="59" t="str">
        <f t="shared" si="49"/>
        <v>POÇO DE VISITA - PVI 01 - AREIA EXTRAÍDA E BRITA PRODUZIDA</v>
      </c>
      <c r="C3180" s="16" t="s">
        <v>20028</v>
      </c>
      <c r="D3180" s="105">
        <v>1446.84</v>
      </c>
      <c r="J3180" s="59" t="s">
        <v>28518</v>
      </c>
    </row>
    <row r="3181" spans="1:10" ht="27">
      <c r="A3181" s="16" t="s">
        <v>28519</v>
      </c>
      <c r="B3181" s="59" t="str">
        <f t="shared" si="49"/>
        <v>POÇO DE VISITA - PVI 02 - AREIA E BRITA COMERCIAIS</v>
      </c>
      <c r="C3181" s="16" t="s">
        <v>20028</v>
      </c>
      <c r="D3181" s="105">
        <v>1589.26</v>
      </c>
      <c r="J3181" s="59" t="s">
        <v>28520</v>
      </c>
    </row>
    <row r="3182" spans="1:10" ht="27">
      <c r="A3182" s="16" t="s">
        <v>28521</v>
      </c>
      <c r="B3182" s="59" t="str">
        <f t="shared" si="49"/>
        <v>POÇO DE VISITA - PVI 02 - AREIA EXTRAÍDA E BRITA PRODUZIDA</v>
      </c>
      <c r="C3182" s="16" t="s">
        <v>20028</v>
      </c>
      <c r="D3182" s="105">
        <v>1429.78</v>
      </c>
      <c r="J3182" s="59" t="s">
        <v>28522</v>
      </c>
    </row>
    <row r="3183" spans="1:10" ht="27">
      <c r="A3183" s="16" t="s">
        <v>28523</v>
      </c>
      <c r="B3183" s="59" t="str">
        <f t="shared" si="49"/>
        <v>POÇO DE VISITA - PVI 03 - AREIA E BRITA COMERCIAIS</v>
      </c>
      <c r="C3183" s="16" t="s">
        <v>20028</v>
      </c>
      <c r="D3183" s="105">
        <v>1820.94</v>
      </c>
      <c r="J3183" s="59" t="s">
        <v>28524</v>
      </c>
    </row>
    <row r="3184" spans="1:10" ht="27">
      <c r="A3184" s="16" t="s">
        <v>28525</v>
      </c>
      <c r="B3184" s="59" t="str">
        <f t="shared" si="49"/>
        <v>POÇO DE VISITA - PVI 03 - AREIA EXTRAÍDA E BRITA PRODUZIDA</v>
      </c>
      <c r="C3184" s="16" t="s">
        <v>20028</v>
      </c>
      <c r="D3184" s="105">
        <v>1622.3</v>
      </c>
      <c r="J3184" s="59" t="s">
        <v>28526</v>
      </c>
    </row>
    <row r="3185" spans="1:10" ht="27">
      <c r="A3185" s="16" t="s">
        <v>28527</v>
      </c>
      <c r="B3185" s="59" t="str">
        <f t="shared" si="49"/>
        <v>POÇO DE VISITA - PVI 04 - AREIA E BRITA COMERCIAIS</v>
      </c>
      <c r="C3185" s="16" t="s">
        <v>20028</v>
      </c>
      <c r="D3185" s="105">
        <v>2184.1799999999998</v>
      </c>
      <c r="J3185" s="59" t="s">
        <v>28528</v>
      </c>
    </row>
    <row r="3186" spans="1:10" ht="27">
      <c r="A3186" s="16" t="s">
        <v>28529</v>
      </c>
      <c r="B3186" s="59" t="str">
        <f t="shared" si="49"/>
        <v>POÇO DE VISITA - PVI 04 - AREIA EXTRAÍDA E BRITA PRODUZIDA</v>
      </c>
      <c r="C3186" s="16" t="s">
        <v>20028</v>
      </c>
      <c r="D3186" s="105">
        <v>1947.34</v>
      </c>
      <c r="J3186" s="59" t="s">
        <v>28530</v>
      </c>
    </row>
    <row r="3187" spans="1:10" ht="27">
      <c r="A3187" s="16" t="s">
        <v>28531</v>
      </c>
      <c r="B3187" s="59" t="str">
        <f t="shared" si="49"/>
        <v>POÇO DE VISITA - PVI 05 - AREIA E BRITA COMERCIAIS</v>
      </c>
      <c r="C3187" s="16" t="s">
        <v>20028</v>
      </c>
      <c r="D3187" s="105">
        <v>2574.23</v>
      </c>
      <c r="J3187" s="59" t="s">
        <v>28532</v>
      </c>
    </row>
    <row r="3188" spans="1:10" ht="27">
      <c r="A3188" s="16" t="s">
        <v>28533</v>
      </c>
      <c r="B3188" s="59" t="str">
        <f t="shared" si="49"/>
        <v>POÇO DE VISITA - PVI 05 - AREIA EXTRAÍDA E BRITA PRODUZIDA</v>
      </c>
      <c r="C3188" s="16" t="s">
        <v>20028</v>
      </c>
      <c r="D3188" s="105">
        <v>2298.23</v>
      </c>
      <c r="J3188" s="59" t="s">
        <v>28534</v>
      </c>
    </row>
    <row r="3189" spans="1:10" ht="27">
      <c r="A3189" s="16" t="s">
        <v>28535</v>
      </c>
      <c r="B3189" s="59" t="str">
        <f t="shared" si="49"/>
        <v>POÇO DE VISITA - PVI 06 - AREIA E BRITA COMERCIAIS</v>
      </c>
      <c r="C3189" s="16" t="s">
        <v>20028</v>
      </c>
      <c r="D3189" s="105">
        <v>3210.14</v>
      </c>
      <c r="J3189" s="59" t="s">
        <v>28536</v>
      </c>
    </row>
    <row r="3190" spans="1:10" ht="27">
      <c r="A3190" s="16" t="s">
        <v>28537</v>
      </c>
      <c r="B3190" s="59" t="str">
        <f t="shared" si="49"/>
        <v>POÇO DE VISITA - PVI 06 - AREIA EXTRAÍDA E BRITA PRODUZIDA</v>
      </c>
      <c r="C3190" s="16" t="s">
        <v>20028</v>
      </c>
      <c r="D3190" s="105">
        <v>2875.89</v>
      </c>
      <c r="J3190" s="59" t="s">
        <v>28538</v>
      </c>
    </row>
    <row r="3191" spans="1:10" ht="27">
      <c r="A3191" s="16" t="s">
        <v>28539</v>
      </c>
      <c r="B3191" s="59" t="str">
        <f t="shared" si="49"/>
        <v>POÇO DE VISITA - PVI 07 - AREIA E BRITA COMERCIAIS</v>
      </c>
      <c r="C3191" s="16" t="s">
        <v>20028</v>
      </c>
      <c r="D3191" s="105">
        <v>1865.29</v>
      </c>
      <c r="J3191" s="59" t="s">
        <v>28540</v>
      </c>
    </row>
    <row r="3192" spans="1:10" ht="27">
      <c r="A3192" s="16" t="s">
        <v>28541</v>
      </c>
      <c r="B3192" s="59" t="str">
        <f t="shared" si="49"/>
        <v>POÇO DE VISITA - PVI 07 - AREIA EXTRAÍDA E BRITA PRODUZIDA</v>
      </c>
      <c r="C3192" s="16" t="s">
        <v>20028</v>
      </c>
      <c r="D3192" s="105">
        <v>1671.43</v>
      </c>
      <c r="J3192" s="59" t="s">
        <v>28542</v>
      </c>
    </row>
    <row r="3193" spans="1:10" ht="27">
      <c r="A3193" s="16" t="s">
        <v>28543</v>
      </c>
      <c r="B3193" s="59" t="str">
        <f t="shared" si="49"/>
        <v>POÇO DE VISITA - PVI 08 - AREIA E BRITA COMERCIAIS</v>
      </c>
      <c r="C3193" s="16" t="s">
        <v>20028</v>
      </c>
      <c r="D3193" s="105">
        <v>1844.94</v>
      </c>
      <c r="J3193" s="59" t="s">
        <v>28544</v>
      </c>
    </row>
    <row r="3194" spans="1:10" ht="27">
      <c r="A3194" s="16" t="s">
        <v>28545</v>
      </c>
      <c r="B3194" s="59" t="str">
        <f t="shared" si="49"/>
        <v>POÇO DE VISITA - PVI 08 - AREIA EXTRAÍDA E BRITA PRODUZIDA</v>
      </c>
      <c r="C3194" s="16" t="s">
        <v>20028</v>
      </c>
      <c r="D3194" s="105">
        <v>1656.8</v>
      </c>
      <c r="J3194" s="59" t="s">
        <v>28546</v>
      </c>
    </row>
    <row r="3195" spans="1:10" ht="27">
      <c r="A3195" s="16" t="s">
        <v>28547</v>
      </c>
      <c r="B3195" s="59" t="str">
        <f t="shared" si="49"/>
        <v>POÇO DE VISITA - PVI 09 - AREIA E BRITA COMERCIAIS</v>
      </c>
      <c r="C3195" s="16" t="s">
        <v>20028</v>
      </c>
      <c r="D3195" s="105">
        <v>2092.9299999999998</v>
      </c>
      <c r="J3195" s="59" t="s">
        <v>28548</v>
      </c>
    </row>
    <row r="3196" spans="1:10" ht="27">
      <c r="A3196" s="16" t="s">
        <v>28549</v>
      </c>
      <c r="B3196" s="59" t="str">
        <f t="shared" si="49"/>
        <v>POÇO DE VISITA - PVI 09 - AREIA EXTRAÍDA E BRITA PRODUZIDA</v>
      </c>
      <c r="C3196" s="16" t="s">
        <v>20028</v>
      </c>
      <c r="D3196" s="105">
        <v>1861.82</v>
      </c>
      <c r="J3196" s="59" t="s">
        <v>28550</v>
      </c>
    </row>
    <row r="3197" spans="1:10" ht="27">
      <c r="A3197" s="16" t="s">
        <v>28551</v>
      </c>
      <c r="B3197" s="59" t="str">
        <f t="shared" si="49"/>
        <v>POÇO DE VISITA - PVI 10 - AREIA E BRITA COMERCIAIS</v>
      </c>
      <c r="C3197" s="16" t="s">
        <v>20028</v>
      </c>
      <c r="D3197" s="105">
        <v>2357.41</v>
      </c>
      <c r="J3197" s="59" t="s">
        <v>28552</v>
      </c>
    </row>
    <row r="3198" spans="1:10" ht="27">
      <c r="A3198" s="16" t="s">
        <v>28553</v>
      </c>
      <c r="B3198" s="59" t="str">
        <f t="shared" si="49"/>
        <v>POÇO DE VISITA - PVI 10 - AREIA EXTRAÍDA E BRITA PRODUZIDA</v>
      </c>
      <c r="C3198" s="16" t="s">
        <v>20028</v>
      </c>
      <c r="D3198" s="105">
        <v>2086.19</v>
      </c>
      <c r="J3198" s="59" t="s">
        <v>28554</v>
      </c>
    </row>
    <row r="3199" spans="1:10" ht="27">
      <c r="A3199" s="16" t="s">
        <v>28555</v>
      </c>
      <c r="B3199" s="59" t="str">
        <f t="shared" si="49"/>
        <v>POÇO DE VISITA - PVI 11 - AREIA E BRITA COMERCIAIS</v>
      </c>
      <c r="C3199" s="16" t="s">
        <v>20028</v>
      </c>
      <c r="D3199" s="105">
        <v>2876.28</v>
      </c>
      <c r="J3199" s="59" t="s">
        <v>28556</v>
      </c>
    </row>
    <row r="3200" spans="1:10" ht="27">
      <c r="A3200" s="16" t="s">
        <v>28557</v>
      </c>
      <c r="B3200" s="59" t="str">
        <f t="shared" si="49"/>
        <v>POÇO DE VISITA - PVI 11 - AREIA EXTRAÍDA E BRITA PRODUZIDA</v>
      </c>
      <c r="C3200" s="16" t="s">
        <v>20028</v>
      </c>
      <c r="D3200" s="105">
        <v>2564</v>
      </c>
      <c r="J3200" s="59" t="s">
        <v>28558</v>
      </c>
    </row>
    <row r="3201" spans="1:10" ht="27">
      <c r="A3201" s="16" t="s">
        <v>28559</v>
      </c>
      <c r="B3201" s="59" t="str">
        <f t="shared" si="49"/>
        <v>POÇO DE VISITA - PVI 12 - AREIA E BRITA COMERCIAIS</v>
      </c>
      <c r="C3201" s="16" t="s">
        <v>20028</v>
      </c>
      <c r="D3201" s="105">
        <v>3542.25</v>
      </c>
      <c r="J3201" s="59" t="s">
        <v>28560</v>
      </c>
    </row>
    <row r="3202" spans="1:10" ht="27">
      <c r="A3202" s="16" t="s">
        <v>28561</v>
      </c>
      <c r="B3202" s="59" t="str">
        <f t="shared" si="49"/>
        <v>POÇO DE VISITA - PVI 12 - AREIA EXTRAÍDA E BRITA PRODUZIDA</v>
      </c>
      <c r="C3202" s="16" t="s">
        <v>20028</v>
      </c>
      <c r="D3202" s="105">
        <v>3167.89</v>
      </c>
      <c r="J3202" s="59" t="s">
        <v>28562</v>
      </c>
    </row>
    <row r="3203" spans="1:10" ht="27">
      <c r="A3203" s="16" t="s">
        <v>28563</v>
      </c>
      <c r="B3203" s="59" t="str">
        <f t="shared" ref="B3203:B3266" si="50">UPPER(J3203)</f>
        <v>POÇO DE VISITA - PVI 13 - AREIA E BRITA COMERCIAIS</v>
      </c>
      <c r="C3203" s="16" t="s">
        <v>20028</v>
      </c>
      <c r="D3203" s="105">
        <v>2131.14</v>
      </c>
      <c r="J3203" s="59" t="s">
        <v>28564</v>
      </c>
    </row>
    <row r="3204" spans="1:10" ht="27">
      <c r="A3204" s="16" t="s">
        <v>28565</v>
      </c>
      <c r="B3204" s="59" t="str">
        <f t="shared" si="50"/>
        <v>POÇO DE VISITA - PVI 13 - AREIA EXTRAÍDA E BRITA PRODUZIDA</v>
      </c>
      <c r="C3204" s="16" t="s">
        <v>20028</v>
      </c>
      <c r="D3204" s="105">
        <v>1905.76</v>
      </c>
      <c r="J3204" s="59" t="s">
        <v>28566</v>
      </c>
    </row>
    <row r="3205" spans="1:10" ht="27">
      <c r="A3205" s="16" t="s">
        <v>28567</v>
      </c>
      <c r="B3205" s="59" t="str">
        <f t="shared" si="50"/>
        <v>POÇO DE VISITA - PVI 14 - AREIA E BRITA COMERCIAIS</v>
      </c>
      <c r="C3205" s="16" t="s">
        <v>20028</v>
      </c>
      <c r="D3205" s="105">
        <v>2110.79</v>
      </c>
      <c r="J3205" s="59" t="s">
        <v>28568</v>
      </c>
    </row>
    <row r="3206" spans="1:10" ht="27">
      <c r="A3206" s="16" t="s">
        <v>28569</v>
      </c>
      <c r="B3206" s="59" t="str">
        <f t="shared" si="50"/>
        <v>POÇO DE VISITA - PVI 14 - AREIA EXTRAÍDA E BRITA PRODUZIDA</v>
      </c>
      <c r="C3206" s="16" t="s">
        <v>20028</v>
      </c>
      <c r="D3206" s="105">
        <v>1891.14</v>
      </c>
      <c r="J3206" s="59" t="s">
        <v>28570</v>
      </c>
    </row>
    <row r="3207" spans="1:10" ht="27">
      <c r="A3207" s="16" t="s">
        <v>28571</v>
      </c>
      <c r="B3207" s="59" t="str">
        <f t="shared" si="50"/>
        <v>POÇO DE VISITA - PVI 15 - AREIA E BRITA COMERCIAIS</v>
      </c>
      <c r="C3207" s="16" t="s">
        <v>20028</v>
      </c>
      <c r="D3207" s="105">
        <v>2378.4899999999998</v>
      </c>
      <c r="J3207" s="59" t="s">
        <v>28572</v>
      </c>
    </row>
    <row r="3208" spans="1:10" ht="27">
      <c r="A3208" s="16" t="s">
        <v>28573</v>
      </c>
      <c r="B3208" s="59" t="str">
        <f t="shared" si="50"/>
        <v>POÇO DE VISITA - PVI 15 - AREIA EXTRAÍDA E BRITA PRODUZIDA</v>
      </c>
      <c r="C3208" s="16" t="s">
        <v>20028</v>
      </c>
      <c r="D3208" s="105">
        <v>2111.09</v>
      </c>
      <c r="J3208" s="59" t="s">
        <v>28574</v>
      </c>
    </row>
    <row r="3209" spans="1:10" ht="27">
      <c r="A3209" s="16" t="s">
        <v>28575</v>
      </c>
      <c r="B3209" s="59" t="str">
        <f t="shared" si="50"/>
        <v>POÇO DE VISITA - PVI 16 - AREIA E BRITA COMERCIAIS</v>
      </c>
      <c r="C3209" s="16" t="s">
        <v>20028</v>
      </c>
      <c r="D3209" s="105">
        <v>2766.29</v>
      </c>
      <c r="J3209" s="59" t="s">
        <v>28576</v>
      </c>
    </row>
    <row r="3210" spans="1:10" ht="27">
      <c r="A3210" s="16" t="s">
        <v>28577</v>
      </c>
      <c r="B3210" s="59" t="str">
        <f t="shared" si="50"/>
        <v>POÇO DE VISITA - PVI 16 - AREIA EXTRAÍDA E BRITA PRODUZIDA</v>
      </c>
      <c r="C3210" s="16" t="s">
        <v>20028</v>
      </c>
      <c r="D3210" s="105">
        <v>2456.87</v>
      </c>
      <c r="J3210" s="59" t="s">
        <v>28578</v>
      </c>
    </row>
    <row r="3211" spans="1:10" ht="27">
      <c r="A3211" s="16" t="s">
        <v>28579</v>
      </c>
      <c r="B3211" s="59" t="str">
        <f t="shared" si="50"/>
        <v>POÇO DE VISITA - PVI 17 - AREIA E BRITA COMERCIAIS</v>
      </c>
      <c r="C3211" s="16" t="s">
        <v>20028</v>
      </c>
      <c r="D3211" s="105">
        <v>3191.9</v>
      </c>
      <c r="J3211" s="59" t="s">
        <v>28580</v>
      </c>
    </row>
    <row r="3212" spans="1:10" ht="27">
      <c r="A3212" s="16" t="s">
        <v>28581</v>
      </c>
      <c r="B3212" s="59" t="str">
        <f t="shared" si="50"/>
        <v>POÇO DE VISITA - PVI 17 - AREIA EXTRAÍDA E BRITA PRODUZIDA</v>
      </c>
      <c r="C3212" s="16" t="s">
        <v>20028</v>
      </c>
      <c r="D3212" s="105">
        <v>2839.51</v>
      </c>
      <c r="J3212" s="59" t="s">
        <v>28582</v>
      </c>
    </row>
    <row r="3213" spans="1:10" ht="27">
      <c r="A3213" s="16" t="s">
        <v>28583</v>
      </c>
      <c r="B3213" s="59" t="str">
        <f t="shared" si="50"/>
        <v>POÇO DE VISITA - PVI 18 - AREIA E BRITA COMERCIAIS</v>
      </c>
      <c r="C3213" s="16" t="s">
        <v>20028</v>
      </c>
      <c r="D3213" s="105">
        <v>3887.93</v>
      </c>
      <c r="J3213" s="59" t="s">
        <v>28584</v>
      </c>
    </row>
    <row r="3214" spans="1:10" ht="27">
      <c r="A3214" s="16" t="s">
        <v>28585</v>
      </c>
      <c r="B3214" s="59" t="str">
        <f t="shared" si="50"/>
        <v>POÇO DE VISITA - PVI 18 - AREIA EXTRAÍDA E BRITA PRODUZIDA</v>
      </c>
      <c r="C3214" s="16" t="s">
        <v>20028</v>
      </c>
      <c r="D3214" s="105">
        <v>3469.64</v>
      </c>
      <c r="J3214" s="59" t="s">
        <v>28586</v>
      </c>
    </row>
    <row r="3215" spans="1:10" ht="27">
      <c r="A3215" s="16" t="s">
        <v>28587</v>
      </c>
      <c r="B3215" s="59" t="str">
        <f t="shared" si="50"/>
        <v>REATERRO E COMPACTAÇÃO EM VALA DE DRENO COM GEOCOMPOSTO</v>
      </c>
      <c r="C3215" s="16" t="s">
        <v>140</v>
      </c>
      <c r="D3215" s="105">
        <v>15.04</v>
      </c>
      <c r="J3215" s="59" t="s">
        <v>28588</v>
      </c>
    </row>
    <row r="3216" spans="1:10" ht="40.5">
      <c r="A3216" s="16" t="s">
        <v>28589</v>
      </c>
      <c r="B3216" s="59" t="str">
        <f t="shared" si="50"/>
        <v>SARJETA DE CANTEIRO CENTRAL DE CONCRETO - SCC 01 - AREIA E BRITA COMERCIAIS</v>
      </c>
      <c r="C3216" s="16" t="s">
        <v>139</v>
      </c>
      <c r="D3216" s="105">
        <v>44.98</v>
      </c>
      <c r="J3216" s="59" t="s">
        <v>28590</v>
      </c>
    </row>
    <row r="3217" spans="1:10" ht="40.5">
      <c r="A3217" s="16" t="s">
        <v>28591</v>
      </c>
      <c r="B3217" s="59" t="str">
        <f t="shared" si="50"/>
        <v>SARJETA DE CANTEIRO CENTRAL DE CONCRETO - SCC 01 - AREIA EXTRAÍDA E BRITA PRODUZIDA</v>
      </c>
      <c r="C3217" s="16" t="s">
        <v>139</v>
      </c>
      <c r="D3217" s="105">
        <v>34.909999999999997</v>
      </c>
      <c r="J3217" s="59" t="s">
        <v>28592</v>
      </c>
    </row>
    <row r="3218" spans="1:10" ht="54">
      <c r="A3218" s="16" t="s">
        <v>28593</v>
      </c>
      <c r="B3218" s="59" t="str">
        <f t="shared" si="50"/>
        <v>SARJETA DE CANTEIRO CENTRAL DE CONCRETO - SCC 01 MOLDADA NO LOCAL COM EXTRUSORA E CONCRETO USINADO - AREIA E BRITA COMERCIAIS</v>
      </c>
      <c r="C3218" s="16" t="s">
        <v>139</v>
      </c>
      <c r="D3218" s="105">
        <v>51.97</v>
      </c>
      <c r="J3218" s="59" t="s">
        <v>28594</v>
      </c>
    </row>
    <row r="3219" spans="1:10" ht="54">
      <c r="A3219" s="16" t="s">
        <v>28595</v>
      </c>
      <c r="B3219" s="59" t="str">
        <f t="shared" si="50"/>
        <v>SARJETA DE CANTEIRO CENTRAL DE CONCRETO - SCC 01 MOLDADA NO LOCAL COM EXTRUSORA E CONCRETO USINADO - AREIA EXTRAÍDA E BRITA PRODUZIDA</v>
      </c>
      <c r="C3219" s="16" t="s">
        <v>139</v>
      </c>
      <c r="D3219" s="105">
        <v>41.86</v>
      </c>
      <c r="J3219" s="59" t="s">
        <v>28596</v>
      </c>
    </row>
    <row r="3220" spans="1:10" ht="40.5">
      <c r="A3220" s="16" t="s">
        <v>28597</v>
      </c>
      <c r="B3220" s="59" t="str">
        <f t="shared" si="50"/>
        <v>SARJETA DE CANTEIRO CENTRAL DE CONCRETO - SCC 02 - AREIA E BRITA COMERCIAIS</v>
      </c>
      <c r="C3220" s="16" t="s">
        <v>139</v>
      </c>
      <c r="D3220" s="105">
        <v>60.16</v>
      </c>
      <c r="J3220" s="59" t="s">
        <v>28598</v>
      </c>
    </row>
    <row r="3221" spans="1:10" ht="40.5">
      <c r="A3221" s="16" t="s">
        <v>28599</v>
      </c>
      <c r="B3221" s="59" t="str">
        <f t="shared" si="50"/>
        <v>SARJETA DE CANTEIRO CENTRAL DE CONCRETO - SCC 02 - AREIA EXTRAÍDA E BRITA PRODUZIDA</v>
      </c>
      <c r="C3221" s="16" t="s">
        <v>139</v>
      </c>
      <c r="D3221" s="105">
        <v>46.68</v>
      </c>
      <c r="J3221" s="59" t="s">
        <v>28600</v>
      </c>
    </row>
    <row r="3222" spans="1:10" ht="54">
      <c r="A3222" s="16" t="s">
        <v>28601</v>
      </c>
      <c r="B3222" s="59" t="str">
        <f t="shared" si="50"/>
        <v>SARJETA DE CANTEIRO CENTRAL DE CONCRETO - SCC 02 MOLDADA NO LOCAL COM EXTRUSORA E CONCRETO USINADO - AREIA E BRITA COMERCIAIS</v>
      </c>
      <c r="C3222" s="16" t="s">
        <v>139</v>
      </c>
      <c r="D3222" s="105">
        <v>69.62</v>
      </c>
      <c r="J3222" s="59" t="s">
        <v>28602</v>
      </c>
    </row>
    <row r="3223" spans="1:10" ht="54">
      <c r="A3223" s="16" t="s">
        <v>28603</v>
      </c>
      <c r="B3223" s="59" t="str">
        <f t="shared" si="50"/>
        <v>SARJETA DE CANTEIRO CENTRAL DE CONCRETO - SCC 02 MOLDADA NO LOCAL COM EXTRUSORA E CONCRETO USINADO - AREIA EXTRAÍDA E BRITA PRODUZIDA</v>
      </c>
      <c r="C3223" s="16" t="s">
        <v>139</v>
      </c>
      <c r="D3223" s="105">
        <v>56.08</v>
      </c>
      <c r="J3223" s="59" t="s">
        <v>28604</v>
      </c>
    </row>
    <row r="3224" spans="1:10" ht="40.5">
      <c r="A3224" s="16" t="s">
        <v>28605</v>
      </c>
      <c r="B3224" s="59" t="str">
        <f t="shared" si="50"/>
        <v>SARJETA DE CANTEIRO CENTRAL DE CONCRETO - SCC 03 - AREIA E BRITA COMERCIAIS</v>
      </c>
      <c r="C3224" s="16" t="s">
        <v>139</v>
      </c>
      <c r="D3224" s="105">
        <v>46.14</v>
      </c>
      <c r="J3224" s="59" t="s">
        <v>28606</v>
      </c>
    </row>
    <row r="3225" spans="1:10" ht="40.5">
      <c r="A3225" s="16" t="s">
        <v>28607</v>
      </c>
      <c r="B3225" s="59" t="str">
        <f t="shared" si="50"/>
        <v>SARJETA DE CANTEIRO CENTRAL DE CONCRETO - SCC 03 - AREIA EXTRAÍDA E BRITA PRODUZIDA</v>
      </c>
      <c r="C3225" s="16" t="s">
        <v>139</v>
      </c>
      <c r="D3225" s="105">
        <v>35.79</v>
      </c>
      <c r="J3225" s="59" t="s">
        <v>28608</v>
      </c>
    </row>
    <row r="3226" spans="1:10" ht="54">
      <c r="A3226" s="16" t="s">
        <v>28609</v>
      </c>
      <c r="B3226" s="59" t="str">
        <f t="shared" si="50"/>
        <v>SARJETA DE CANTEIRO CENTRAL DE CONCRETO - SCC 03 MOLDADA NO LOCAL COM EXTRUSORA E CONCRETO USINADO - AREIA E BRITA COMERCIAIS</v>
      </c>
      <c r="C3226" s="16" t="s">
        <v>139</v>
      </c>
      <c r="D3226" s="105">
        <v>53.4</v>
      </c>
      <c r="J3226" s="59" t="s">
        <v>28610</v>
      </c>
    </row>
    <row r="3227" spans="1:10" ht="54">
      <c r="A3227" s="16" t="s">
        <v>28611</v>
      </c>
      <c r="B3227" s="59" t="str">
        <f t="shared" si="50"/>
        <v>SARJETA DE CANTEIRO CENTRAL DE CONCRETO - SCC 03 MOLDADA NO LOCAL COM EXTRUSORA E CONCRETO USINADO - AREIA EXTRAÍDA E BRITA PRODUZIDA</v>
      </c>
      <c r="C3227" s="16" t="s">
        <v>139</v>
      </c>
      <c r="D3227" s="105">
        <v>43.01</v>
      </c>
      <c r="J3227" s="59" t="s">
        <v>28612</v>
      </c>
    </row>
    <row r="3228" spans="1:10" ht="40.5">
      <c r="A3228" s="16" t="s">
        <v>28613</v>
      </c>
      <c r="B3228" s="59" t="str">
        <f t="shared" si="50"/>
        <v>SARJETA DE CANTEIRO CENTRAL DE CONCRETO - SCC 04 - AREIA E BRITA COMERCIAIS</v>
      </c>
      <c r="C3228" s="16" t="s">
        <v>139</v>
      </c>
      <c r="D3228" s="105">
        <v>62.51</v>
      </c>
      <c r="J3228" s="59" t="s">
        <v>28614</v>
      </c>
    </row>
    <row r="3229" spans="1:10" ht="40.5">
      <c r="A3229" s="16" t="s">
        <v>28615</v>
      </c>
      <c r="B3229" s="59" t="str">
        <f t="shared" si="50"/>
        <v>SARJETA DE CANTEIRO CENTRAL DE CONCRETO - SCC 04 - AREIA EXTRAÍDA E BRITA PRODUZIDA</v>
      </c>
      <c r="C3229" s="16" t="s">
        <v>139</v>
      </c>
      <c r="D3229" s="105">
        <v>48.48</v>
      </c>
      <c r="J3229" s="59" t="s">
        <v>28616</v>
      </c>
    </row>
    <row r="3230" spans="1:10" ht="54">
      <c r="A3230" s="16" t="s">
        <v>28617</v>
      </c>
      <c r="B3230" s="59" t="str">
        <f t="shared" si="50"/>
        <v>SARJETA DE CANTEIRO CENTRAL DE CONCRETO - SCC 04 MOLDADA NO LOCAL COM EXTRUSORA E CONCRETO USINADO - AREIA E BRITA COMERCIAIS</v>
      </c>
      <c r="C3230" s="16" t="s">
        <v>139</v>
      </c>
      <c r="D3230" s="105">
        <v>72.430000000000007</v>
      </c>
      <c r="J3230" s="59" t="s">
        <v>28618</v>
      </c>
    </row>
    <row r="3231" spans="1:10" ht="54">
      <c r="A3231" s="16" t="s">
        <v>28619</v>
      </c>
      <c r="B3231" s="59" t="str">
        <f t="shared" si="50"/>
        <v>SARJETA DE CANTEIRO CENTRAL DE CONCRETO - SCC 04 MOLDADA NO LOCAL COM EXTRUSORA E CONCRETO USINADO - AREIA EXTRAÍDA E BRITA PRODUZIDA</v>
      </c>
      <c r="C3231" s="16" t="s">
        <v>139</v>
      </c>
      <c r="D3231" s="105">
        <v>58.34</v>
      </c>
      <c r="J3231" s="59" t="s">
        <v>28620</v>
      </c>
    </row>
    <row r="3232" spans="1:10" ht="27">
      <c r="A3232" s="16" t="s">
        <v>28621</v>
      </c>
      <c r="B3232" s="59" t="str">
        <f t="shared" si="50"/>
        <v>SARJETA TRAPEZOIDAL DE CONCRETO - SZC 01 - AREIA E BRITA COMERCIAIS</v>
      </c>
      <c r="C3232" s="16" t="s">
        <v>139</v>
      </c>
      <c r="D3232" s="105">
        <v>51.9</v>
      </c>
      <c r="J3232" s="59" t="s">
        <v>28622</v>
      </c>
    </row>
    <row r="3233" spans="1:10" ht="40.5">
      <c r="A3233" s="16" t="s">
        <v>28623</v>
      </c>
      <c r="B3233" s="59" t="str">
        <f t="shared" si="50"/>
        <v>SARJETA TRAPEZOIDAL DE CONCRETO - SZC 01 - AREIA EXTRAÍDA E BRITA PRODUZIDA</v>
      </c>
      <c r="C3233" s="16" t="s">
        <v>139</v>
      </c>
      <c r="D3233" s="105">
        <v>43.45</v>
      </c>
      <c r="J3233" s="59" t="s">
        <v>28624</v>
      </c>
    </row>
    <row r="3234" spans="1:10" ht="54">
      <c r="A3234" s="16" t="s">
        <v>28625</v>
      </c>
      <c r="B3234" s="59" t="str">
        <f t="shared" si="50"/>
        <v>SARJETA TRAPEZOIDAL DE CONCRETO - SZC 01 MOLDADA NO LOCAL COM EXTRUSORA E CONCRETO USINADO - AREIA E BRITA COMERCIAIS</v>
      </c>
      <c r="C3234" s="16" t="s">
        <v>139</v>
      </c>
      <c r="D3234" s="105">
        <v>57.81</v>
      </c>
      <c r="J3234" s="59" t="s">
        <v>28626</v>
      </c>
    </row>
    <row r="3235" spans="1:10" ht="54">
      <c r="A3235" s="16" t="s">
        <v>28627</v>
      </c>
      <c r="B3235" s="59" t="str">
        <f t="shared" si="50"/>
        <v>SARJETA TRAPEZOIDAL DE CONCRETO - SZC 01 MOLDADA NO LOCAL COM EXTRUSORA E CONCRETO USINADO - AREIA EXTRAÍDA E BRITA PRODUZIDA</v>
      </c>
      <c r="C3235" s="16" t="s">
        <v>139</v>
      </c>
      <c r="D3235" s="105">
        <v>49.32</v>
      </c>
      <c r="J3235" s="59" t="s">
        <v>28628</v>
      </c>
    </row>
    <row r="3236" spans="1:10" ht="27">
      <c r="A3236" s="16" t="s">
        <v>28629</v>
      </c>
      <c r="B3236" s="59" t="str">
        <f t="shared" si="50"/>
        <v>SARJETA TRAPEZOIDAL DE CONCRETO - SZC 02 - AREIA E BRITA COMERCIAIS</v>
      </c>
      <c r="C3236" s="16" t="s">
        <v>139</v>
      </c>
      <c r="D3236" s="105">
        <v>34.909999999999997</v>
      </c>
      <c r="J3236" s="59" t="s">
        <v>28630</v>
      </c>
    </row>
    <row r="3237" spans="1:10" ht="40.5">
      <c r="A3237" s="16" t="s">
        <v>28631</v>
      </c>
      <c r="B3237" s="59" t="str">
        <f t="shared" si="50"/>
        <v>SARJETA TRAPEZOIDAL DE CONCRETO - SZC 02 - AREIA EXTRAÍDA E BRITA PRODUZIDA</v>
      </c>
      <c r="C3237" s="16" t="s">
        <v>139</v>
      </c>
      <c r="D3237" s="105">
        <v>29</v>
      </c>
      <c r="J3237" s="59" t="s">
        <v>28632</v>
      </c>
    </row>
    <row r="3238" spans="1:10" ht="54">
      <c r="A3238" s="16" t="s">
        <v>28633</v>
      </c>
      <c r="B3238" s="59" t="str">
        <f t="shared" si="50"/>
        <v>SARJETA TRAPEZOIDAL DE CONCRETO - SZC 02 MOLDADA NO LOCAL COM EXTRUSORA E CONCRETO USINADO - AREIA E BRITA COMERCIAIS</v>
      </c>
      <c r="C3238" s="16" t="s">
        <v>139</v>
      </c>
      <c r="D3238" s="105">
        <v>38.979999999999997</v>
      </c>
      <c r="J3238" s="59" t="s">
        <v>28634</v>
      </c>
    </row>
    <row r="3239" spans="1:10" ht="54">
      <c r="A3239" s="16" t="s">
        <v>28635</v>
      </c>
      <c r="B3239" s="59" t="str">
        <f t="shared" si="50"/>
        <v>SARJETA TRAPEZOIDAL DE CONCRETO - SZC 02 MOLDADA NO LOCAL COM EXTRUSORA E CONCRETO USINADO - AREIA EXTRAÍDA E BRITA PRODUZIDA</v>
      </c>
      <c r="C3239" s="16" t="s">
        <v>139</v>
      </c>
      <c r="D3239" s="105">
        <v>33.049999999999997</v>
      </c>
      <c r="J3239" s="59" t="s">
        <v>28636</v>
      </c>
    </row>
    <row r="3240" spans="1:10" ht="27">
      <c r="A3240" s="16" t="s">
        <v>28637</v>
      </c>
      <c r="B3240" s="59" t="str">
        <f t="shared" si="50"/>
        <v>SARJETA TRAPEZOIDAL DE GRAMA - SZG 01</v>
      </c>
      <c r="C3240" s="16" t="s">
        <v>139</v>
      </c>
      <c r="D3240" s="105">
        <v>19.190000000000001</v>
      </c>
      <c r="J3240" s="59" t="s">
        <v>28638</v>
      </c>
    </row>
    <row r="3241" spans="1:10" ht="27">
      <c r="A3241" s="16" t="s">
        <v>28639</v>
      </c>
      <c r="B3241" s="59" t="str">
        <f t="shared" si="50"/>
        <v>SARJETA TRAPEZOIDAL DE GRAMA - SZG 02</v>
      </c>
      <c r="C3241" s="16" t="s">
        <v>139</v>
      </c>
      <c r="D3241" s="105">
        <v>11.67</v>
      </c>
      <c r="J3241" s="59" t="s">
        <v>28640</v>
      </c>
    </row>
    <row r="3242" spans="1:10" ht="27">
      <c r="A3242" s="16" t="s">
        <v>28641</v>
      </c>
      <c r="B3242" s="59" t="str">
        <f t="shared" si="50"/>
        <v>SARJETA TRAPEZOIDAL SEM REVESTIMENTO - SZT 01</v>
      </c>
      <c r="C3242" s="16" t="s">
        <v>139</v>
      </c>
      <c r="D3242" s="105">
        <v>10.49</v>
      </c>
      <c r="J3242" s="59" t="s">
        <v>28642</v>
      </c>
    </row>
    <row r="3243" spans="1:10" ht="27">
      <c r="A3243" s="16" t="s">
        <v>28643</v>
      </c>
      <c r="B3243" s="59" t="str">
        <f t="shared" si="50"/>
        <v>SARJETA TRAPEZOIDAL SEM REVESTIMENTO - SZT 02</v>
      </c>
      <c r="C3243" s="16" t="s">
        <v>139</v>
      </c>
      <c r="D3243" s="105">
        <v>5.63</v>
      </c>
      <c r="J3243" s="59" t="s">
        <v>28644</v>
      </c>
    </row>
    <row r="3244" spans="1:10" ht="27">
      <c r="A3244" s="16" t="s">
        <v>28645</v>
      </c>
      <c r="B3244" s="59" t="str">
        <f t="shared" si="50"/>
        <v>SARJETA TRIANGULAR DE CONCRETO - STC 01 - AREIA E BRITA COMERCIAIS</v>
      </c>
      <c r="C3244" s="16" t="s">
        <v>139</v>
      </c>
      <c r="D3244" s="105">
        <v>67.819999999999993</v>
      </c>
      <c r="J3244" s="59" t="s">
        <v>28646</v>
      </c>
    </row>
    <row r="3245" spans="1:10" ht="40.5">
      <c r="A3245" s="16" t="s">
        <v>28647</v>
      </c>
      <c r="B3245" s="59" t="str">
        <f t="shared" si="50"/>
        <v>SARJETA TRIANGULAR DE CONCRETO - STC 01 - AREIA EXTRAÍDA E BRITA PRODUZIDA</v>
      </c>
      <c r="C3245" s="16" t="s">
        <v>139</v>
      </c>
      <c r="D3245" s="105">
        <v>56.29</v>
      </c>
      <c r="J3245" s="59" t="s">
        <v>28648</v>
      </c>
    </row>
    <row r="3246" spans="1:10" ht="54">
      <c r="A3246" s="16" t="s">
        <v>28649</v>
      </c>
      <c r="B3246" s="59" t="str">
        <f t="shared" si="50"/>
        <v>SARJETA TRIANGULAR DE CONCRETO - STC 01 MOLDADA NO LOCAL COM EXTRUSORA E CONCRETO USINADO - AREIA E BRITA COMERCIAIS</v>
      </c>
      <c r="C3246" s="16" t="s">
        <v>139</v>
      </c>
      <c r="D3246" s="105">
        <v>76.03</v>
      </c>
      <c r="J3246" s="59" t="s">
        <v>28650</v>
      </c>
    </row>
    <row r="3247" spans="1:10" ht="54">
      <c r="A3247" s="16" t="s">
        <v>28651</v>
      </c>
      <c r="B3247" s="59" t="str">
        <f t="shared" si="50"/>
        <v>SARJETA TRIANGULAR DE CONCRETO - STC 01 MOLDADA NO LOCAL COM EXTRUSORA E CONCRETO USINADO - AREIA EXTRAÍDA E BRITA PRODUZIDA</v>
      </c>
      <c r="C3247" s="16" t="s">
        <v>139</v>
      </c>
      <c r="D3247" s="105">
        <v>64.45</v>
      </c>
      <c r="J3247" s="59" t="s">
        <v>28652</v>
      </c>
    </row>
    <row r="3248" spans="1:10" ht="27">
      <c r="A3248" s="16" t="s">
        <v>28653</v>
      </c>
      <c r="B3248" s="59" t="str">
        <f t="shared" si="50"/>
        <v>SARJETA TRIANGULAR DE CONCRETO - STC 02 - AREIA E BRITA COMERCIAIS</v>
      </c>
      <c r="C3248" s="16" t="s">
        <v>139</v>
      </c>
      <c r="D3248" s="105">
        <v>56.59</v>
      </c>
      <c r="J3248" s="59" t="s">
        <v>28654</v>
      </c>
    </row>
    <row r="3249" spans="1:10" ht="40.5">
      <c r="A3249" s="16" t="s">
        <v>28655</v>
      </c>
      <c r="B3249" s="59" t="str">
        <f t="shared" si="50"/>
        <v>SARJETA TRIANGULAR DE CONCRETO - STC 02 - AREIA EXTRAÍDA E BRITA PRODUZIDA</v>
      </c>
      <c r="C3249" s="16" t="s">
        <v>139</v>
      </c>
      <c r="D3249" s="105">
        <v>46.95</v>
      </c>
      <c r="J3249" s="59" t="s">
        <v>28656</v>
      </c>
    </row>
    <row r="3250" spans="1:10" ht="54">
      <c r="A3250" s="16" t="s">
        <v>28657</v>
      </c>
      <c r="B3250" s="59" t="str">
        <f t="shared" si="50"/>
        <v>SARJETA TRIANGULAR DE CONCRETO - STC 02 MOLDADA NO LOCAL COM EXTRUSORA E CONCRETO USINADO - AREIA E BRITA COMERCIAIS</v>
      </c>
      <c r="C3250" s="16" t="s">
        <v>139</v>
      </c>
      <c r="D3250" s="105">
        <v>63.44</v>
      </c>
      <c r="J3250" s="59" t="s">
        <v>28658</v>
      </c>
    </row>
    <row r="3251" spans="1:10" ht="54">
      <c r="A3251" s="16" t="s">
        <v>28659</v>
      </c>
      <c r="B3251" s="59" t="str">
        <f t="shared" si="50"/>
        <v>SARJETA TRIANGULAR DE CONCRETO - STC 02 MOLDADA NO LOCAL COM EXTRUSORA E CONCRETO USINADO - AREIA EXTRAÍDA E BRITA PRODUZIDA</v>
      </c>
      <c r="C3251" s="16" t="s">
        <v>139</v>
      </c>
      <c r="D3251" s="105">
        <v>53.75</v>
      </c>
      <c r="J3251" s="59" t="s">
        <v>28660</v>
      </c>
    </row>
    <row r="3252" spans="1:10" ht="27">
      <c r="A3252" s="16" t="s">
        <v>28661</v>
      </c>
      <c r="B3252" s="59" t="str">
        <f t="shared" si="50"/>
        <v>SARJETA TRIANGULAR DE CONCRETO - STC 03 - AREIA E BRITA COMERCIAIS</v>
      </c>
      <c r="C3252" s="16" t="s">
        <v>139</v>
      </c>
      <c r="D3252" s="105">
        <v>48.44</v>
      </c>
      <c r="J3252" s="59" t="s">
        <v>28662</v>
      </c>
    </row>
    <row r="3253" spans="1:10" ht="40.5">
      <c r="A3253" s="16" t="s">
        <v>28663</v>
      </c>
      <c r="B3253" s="59" t="str">
        <f t="shared" si="50"/>
        <v>SARJETA TRIANGULAR DE CONCRETO - STC 03 - AREIA EXTRAÍDA E BRITA PRODUZIDA</v>
      </c>
      <c r="C3253" s="16" t="s">
        <v>139</v>
      </c>
      <c r="D3253" s="105">
        <v>40.14</v>
      </c>
      <c r="J3253" s="59" t="s">
        <v>28664</v>
      </c>
    </row>
    <row r="3254" spans="1:10" ht="54">
      <c r="A3254" s="16" t="s">
        <v>28665</v>
      </c>
      <c r="B3254" s="59" t="str">
        <f t="shared" si="50"/>
        <v>SARJETA TRIANGULAR DE CONCRETO - STC 03 MOLDADA NO LOCAL COM EXTRUSORA E CONCRETO USINADO - AREIA E BRITA COMERCIAIS</v>
      </c>
      <c r="C3254" s="16" t="s">
        <v>139</v>
      </c>
      <c r="D3254" s="105">
        <v>54.32</v>
      </c>
      <c r="J3254" s="59" t="s">
        <v>28666</v>
      </c>
    </row>
    <row r="3255" spans="1:10" ht="54">
      <c r="A3255" s="16" t="s">
        <v>28667</v>
      </c>
      <c r="B3255" s="59" t="str">
        <f t="shared" si="50"/>
        <v>SARJETA TRIANGULAR DE CONCRETO - STC 03 MOLDADA NO LOCAL COM EXTRUSORA E CONCRETO USINADO - AREIA EXTRAÍDA E BRITA PRODUZIDA</v>
      </c>
      <c r="C3255" s="16" t="s">
        <v>139</v>
      </c>
      <c r="D3255" s="105">
        <v>45.98</v>
      </c>
      <c r="J3255" s="59" t="s">
        <v>28668</v>
      </c>
    </row>
    <row r="3256" spans="1:10" ht="27">
      <c r="A3256" s="16" t="s">
        <v>28669</v>
      </c>
      <c r="B3256" s="59" t="str">
        <f t="shared" si="50"/>
        <v>SARJETA TRIANGULAR DE CONCRETO - STC 04 - AREIA E BRITA COMERCIAIS</v>
      </c>
      <c r="C3256" s="16" t="s">
        <v>139</v>
      </c>
      <c r="D3256" s="105">
        <v>39.090000000000003</v>
      </c>
      <c r="J3256" s="59" t="s">
        <v>28670</v>
      </c>
    </row>
    <row r="3257" spans="1:10" ht="40.5">
      <c r="A3257" s="16" t="s">
        <v>28671</v>
      </c>
      <c r="B3257" s="59" t="str">
        <f t="shared" si="50"/>
        <v>SARJETA TRIANGULAR DE CONCRETO - STC 04 - AREIA EXTRAÍDA E BRITA PRODUZIDA</v>
      </c>
      <c r="C3257" s="16" t="s">
        <v>139</v>
      </c>
      <c r="D3257" s="105">
        <v>32.229999999999997</v>
      </c>
      <c r="J3257" s="59" t="s">
        <v>28672</v>
      </c>
    </row>
    <row r="3258" spans="1:10" ht="54">
      <c r="A3258" s="16" t="s">
        <v>28673</v>
      </c>
      <c r="B3258" s="59" t="str">
        <f t="shared" si="50"/>
        <v>SARJETA TRIANGULAR DE CONCRETO - STC 04 MOLDADA NO LOCAL COM EXTRUSORA E CONCRETO USINADO - AREIA E BRITA COMERCIAIS</v>
      </c>
      <c r="C3258" s="16" t="s">
        <v>139</v>
      </c>
      <c r="D3258" s="105">
        <v>43.93</v>
      </c>
      <c r="J3258" s="59" t="s">
        <v>28674</v>
      </c>
    </row>
    <row r="3259" spans="1:10" ht="54">
      <c r="A3259" s="16" t="s">
        <v>28675</v>
      </c>
      <c r="B3259" s="59" t="str">
        <f t="shared" si="50"/>
        <v>SARJETA TRIANGULAR DE CONCRETO - STC 04 MOLDADA NO LOCAL COM EXTRUSORA E CONCRETO USINADO - AREIA EXTRAÍDA E BRITA PRODUZIDA</v>
      </c>
      <c r="C3259" s="16" t="s">
        <v>139</v>
      </c>
      <c r="D3259" s="105">
        <v>37.04</v>
      </c>
      <c r="J3259" s="59" t="s">
        <v>28676</v>
      </c>
    </row>
    <row r="3260" spans="1:10" ht="27">
      <c r="A3260" s="16" t="s">
        <v>28677</v>
      </c>
      <c r="B3260" s="59" t="str">
        <f t="shared" si="50"/>
        <v>SARJETA TRIANGULAR DE CONCRETO - STC 05 - AREIA E BRITA COMERCIAIS</v>
      </c>
      <c r="C3260" s="16" t="s">
        <v>139</v>
      </c>
      <c r="D3260" s="105">
        <v>84.17</v>
      </c>
      <c r="J3260" s="59" t="s">
        <v>28678</v>
      </c>
    </row>
    <row r="3261" spans="1:10" ht="40.5">
      <c r="A3261" s="16" t="s">
        <v>28679</v>
      </c>
      <c r="B3261" s="59" t="str">
        <f t="shared" si="50"/>
        <v>SARJETA TRIANGULAR DE CONCRETO - STC 05 - AREIA EXTRAÍDA E BRITA PRODUZIDA</v>
      </c>
      <c r="C3261" s="16" t="s">
        <v>139</v>
      </c>
      <c r="D3261" s="105">
        <v>73.7</v>
      </c>
      <c r="J3261" s="59" t="s">
        <v>28680</v>
      </c>
    </row>
    <row r="3262" spans="1:10" ht="54">
      <c r="A3262" s="16" t="s">
        <v>28681</v>
      </c>
      <c r="B3262" s="59" t="str">
        <f t="shared" si="50"/>
        <v>SARJETA TRIANGULAR DE CONCRETO - STC 05 MOLDADA NO LOCAL COM EXTRUSORA E CONCRETO USINADO - AREIA E BRITA COMERCIAIS</v>
      </c>
      <c r="C3262" s="16" t="s">
        <v>139</v>
      </c>
      <c r="D3262" s="105">
        <v>67.930000000000007</v>
      </c>
      <c r="J3262" s="59" t="s">
        <v>28682</v>
      </c>
    </row>
    <row r="3263" spans="1:10" ht="54">
      <c r="A3263" s="16" t="s">
        <v>28683</v>
      </c>
      <c r="B3263" s="59" t="str">
        <f t="shared" si="50"/>
        <v>SARJETA TRIANGULAR DE CONCRETO - STC 05 MOLDADA NO LOCAL COM EXTRUSORA E CONCRETO USINADO - AREIA EXTRAÍDA E BRITA PRODUZIDA</v>
      </c>
      <c r="C3263" s="16" t="s">
        <v>139</v>
      </c>
      <c r="D3263" s="105">
        <v>57.4</v>
      </c>
      <c r="J3263" s="59" t="s">
        <v>28684</v>
      </c>
    </row>
    <row r="3264" spans="1:10" ht="27">
      <c r="A3264" s="16" t="s">
        <v>28685</v>
      </c>
      <c r="B3264" s="59" t="str">
        <f t="shared" si="50"/>
        <v>SARJETA TRIANGULAR DE CONCRETO - STC 06 - AREIA E BRITA COMERCIAIS</v>
      </c>
      <c r="C3264" s="16" t="s">
        <v>139</v>
      </c>
      <c r="D3264" s="105">
        <v>70.91</v>
      </c>
      <c r="J3264" s="59" t="s">
        <v>28686</v>
      </c>
    </row>
    <row r="3265" spans="1:10" ht="40.5">
      <c r="A3265" s="16" t="s">
        <v>28687</v>
      </c>
      <c r="B3265" s="59" t="str">
        <f t="shared" si="50"/>
        <v>SARJETA TRIANGULAR DE CONCRETO - STC 06 - AREIA EXTRAÍDA E BRITA PRODUZIDA</v>
      </c>
      <c r="C3265" s="16" t="s">
        <v>139</v>
      </c>
      <c r="D3265" s="105">
        <v>62.07</v>
      </c>
      <c r="J3265" s="59" t="s">
        <v>28688</v>
      </c>
    </row>
    <row r="3266" spans="1:10" ht="54">
      <c r="A3266" s="16" t="s">
        <v>28689</v>
      </c>
      <c r="B3266" s="59" t="str">
        <f t="shared" si="50"/>
        <v>SARJETA TRIANGULAR DE CONCRETO - STC 06 MOLDADA NO LOCAL COM EXTRUSORA E CONCRETO USINADO - AREIA E BRITA COMERCIAIS</v>
      </c>
      <c r="C3266" s="16" t="s">
        <v>139</v>
      </c>
      <c r="D3266" s="105">
        <v>57.52</v>
      </c>
      <c r="J3266" s="59" t="s">
        <v>28690</v>
      </c>
    </row>
    <row r="3267" spans="1:10" ht="54">
      <c r="A3267" s="16" t="s">
        <v>28691</v>
      </c>
      <c r="B3267" s="59" t="str">
        <f t="shared" ref="B3267:B3330" si="51">UPPER(J3267)</f>
        <v>SARJETA TRIANGULAR DE CONCRETO - STC 06 MOLDADA NO LOCAL COM EXTRUSORA E CONCRETO USINADO - AREIA EXTRAÍDA E BRITA PRODUZIDA</v>
      </c>
      <c r="C3267" s="16" t="s">
        <v>139</v>
      </c>
      <c r="D3267" s="105">
        <v>48.64</v>
      </c>
      <c r="J3267" s="59" t="s">
        <v>28692</v>
      </c>
    </row>
    <row r="3268" spans="1:10" ht="27">
      <c r="A3268" s="16" t="s">
        <v>28693</v>
      </c>
      <c r="B3268" s="59" t="str">
        <f t="shared" si="51"/>
        <v>SARJETA TRIANGULAR DE CONCRETO - STC 07 - AREIA E BRITA COMERCIAIS</v>
      </c>
      <c r="C3268" s="16" t="s">
        <v>139</v>
      </c>
      <c r="D3268" s="105">
        <v>59.72</v>
      </c>
      <c r="J3268" s="59" t="s">
        <v>28694</v>
      </c>
    </row>
    <row r="3269" spans="1:10" ht="40.5">
      <c r="A3269" s="16" t="s">
        <v>28695</v>
      </c>
      <c r="B3269" s="59" t="str">
        <f t="shared" si="51"/>
        <v>SARJETA TRIANGULAR DE CONCRETO - STC 07 - AREIA EXTRAÍDA E BRITA PRODUZIDA</v>
      </c>
      <c r="C3269" s="16" t="s">
        <v>139</v>
      </c>
      <c r="D3269" s="105">
        <v>52.18</v>
      </c>
      <c r="J3269" s="59" t="s">
        <v>28696</v>
      </c>
    </row>
    <row r="3270" spans="1:10" ht="54">
      <c r="A3270" s="16" t="s">
        <v>28697</v>
      </c>
      <c r="B3270" s="59" t="str">
        <f t="shared" si="51"/>
        <v>SARJETA TRIANGULAR DE CONCRETO - STC 07 MOLDADA NO LOCAL COM EXTRUSORA E CONCRETO USINADO - AREIA E BRITA COMERCIAIS</v>
      </c>
      <c r="C3270" s="16" t="s">
        <v>139</v>
      </c>
      <c r="D3270" s="105">
        <v>48.65</v>
      </c>
      <c r="J3270" s="59" t="s">
        <v>28698</v>
      </c>
    </row>
    <row r="3271" spans="1:10" ht="54">
      <c r="A3271" s="16" t="s">
        <v>28699</v>
      </c>
      <c r="B3271" s="59" t="str">
        <f t="shared" si="51"/>
        <v>SARJETA TRIANGULAR DE CONCRETO - STC 07 MOLDADA NO LOCAL COM EXTRUSORA E CONCRETO USINADO - AREIA EXTRAÍDA E BRITA PRODUZIDA</v>
      </c>
      <c r="C3271" s="16" t="s">
        <v>139</v>
      </c>
      <c r="D3271" s="105">
        <v>41.08</v>
      </c>
      <c r="J3271" s="59" t="s">
        <v>28700</v>
      </c>
    </row>
    <row r="3272" spans="1:10" ht="27">
      <c r="A3272" s="16" t="s">
        <v>28701</v>
      </c>
      <c r="B3272" s="59" t="str">
        <f t="shared" si="51"/>
        <v>SARJETA TRIANGULAR DE CONCRETO - STC 08 - AREIA E BRITA COMERCIAIS</v>
      </c>
      <c r="C3272" s="16" t="s">
        <v>139</v>
      </c>
      <c r="D3272" s="105">
        <v>49.54</v>
      </c>
      <c r="J3272" s="59" t="s">
        <v>28702</v>
      </c>
    </row>
    <row r="3273" spans="1:10" ht="40.5">
      <c r="A3273" s="16" t="s">
        <v>28703</v>
      </c>
      <c r="B3273" s="59" t="str">
        <f t="shared" si="51"/>
        <v>SARJETA TRIANGULAR DE CONCRETO - STC 08 - AREIA EXTRAÍDA E BRITA PRODUZIDA</v>
      </c>
      <c r="C3273" s="16" t="s">
        <v>139</v>
      </c>
      <c r="D3273" s="105">
        <v>43.2</v>
      </c>
      <c r="J3273" s="59" t="s">
        <v>28704</v>
      </c>
    </row>
    <row r="3274" spans="1:10" ht="54">
      <c r="A3274" s="16" t="s">
        <v>28705</v>
      </c>
      <c r="B3274" s="59" t="str">
        <f t="shared" si="51"/>
        <v>SARJETA TRIANGULAR DE CONCRETO - STC 08 MOLDADA NO LOCAL COM EXTRUSORA E CONCRETO USINADO - AREIA E BRITA COMERCIAIS</v>
      </c>
      <c r="C3274" s="16" t="s">
        <v>139</v>
      </c>
      <c r="D3274" s="105">
        <v>40.35</v>
      </c>
      <c r="J3274" s="59" t="s">
        <v>28706</v>
      </c>
    </row>
    <row r="3275" spans="1:10" ht="54">
      <c r="A3275" s="16" t="s">
        <v>28707</v>
      </c>
      <c r="B3275" s="59" t="str">
        <f t="shared" si="51"/>
        <v>SARJETA TRIANGULAR DE CONCRETO - STC 08 MOLDADA NO LOCAL COM EXTRUSORA E CONCRETO USINADO - AREIA EXTRAÍDA E BRITA PRODUZIDA</v>
      </c>
      <c r="C3275" s="16" t="s">
        <v>139</v>
      </c>
      <c r="D3275" s="105">
        <v>33.979999999999997</v>
      </c>
      <c r="J3275" s="59" t="s">
        <v>28708</v>
      </c>
    </row>
    <row r="3276" spans="1:10">
      <c r="A3276" s="16" t="s">
        <v>28709</v>
      </c>
      <c r="B3276" s="59" t="str">
        <f t="shared" si="51"/>
        <v>SARJETA TRIANGULAR DE GRAMA - STG 01</v>
      </c>
      <c r="C3276" s="16" t="s">
        <v>139</v>
      </c>
      <c r="D3276" s="105">
        <v>21.15</v>
      </c>
      <c r="J3276" s="59" t="s">
        <v>28710</v>
      </c>
    </row>
    <row r="3277" spans="1:10">
      <c r="A3277" s="16" t="s">
        <v>28711</v>
      </c>
      <c r="B3277" s="59" t="str">
        <f t="shared" si="51"/>
        <v>SARJETA TRIANGULAR DE GRAMA - STG 02</v>
      </c>
      <c r="C3277" s="16" t="s">
        <v>139</v>
      </c>
      <c r="D3277" s="105">
        <v>18.68</v>
      </c>
      <c r="J3277" s="59" t="s">
        <v>28712</v>
      </c>
    </row>
    <row r="3278" spans="1:10">
      <c r="A3278" s="16" t="s">
        <v>28713</v>
      </c>
      <c r="B3278" s="59" t="str">
        <f t="shared" si="51"/>
        <v>SARJETA TRIANGULAR DE GRAMA - STG 03</v>
      </c>
      <c r="C3278" s="16" t="s">
        <v>139</v>
      </c>
      <c r="D3278" s="105">
        <v>15.47</v>
      </c>
      <c r="J3278" s="59" t="s">
        <v>28714</v>
      </c>
    </row>
    <row r="3279" spans="1:10">
      <c r="A3279" s="16" t="s">
        <v>28715</v>
      </c>
      <c r="B3279" s="59" t="str">
        <f t="shared" si="51"/>
        <v>SARJETA TRIANGULAR DE GRAMA - STG 04</v>
      </c>
      <c r="C3279" s="16" t="s">
        <v>139</v>
      </c>
      <c r="D3279" s="105">
        <v>11.92</v>
      </c>
      <c r="J3279" s="59" t="s">
        <v>28716</v>
      </c>
    </row>
    <row r="3280" spans="1:10" ht="27">
      <c r="A3280" s="16" t="s">
        <v>28717</v>
      </c>
      <c r="B3280" s="59" t="str">
        <f t="shared" si="51"/>
        <v>SELO ASFÁLTICO DE MICROVALA PARA DRENO DE PAVIMENTO COM GEOCOMPOSTO</v>
      </c>
      <c r="C3280" s="16" t="s">
        <v>139</v>
      </c>
      <c r="D3280" s="105">
        <v>0.1</v>
      </c>
      <c r="J3280" s="59" t="s">
        <v>28718</v>
      </c>
    </row>
    <row r="3281" spans="1:10" ht="27">
      <c r="A3281" s="16" t="s">
        <v>28719</v>
      </c>
      <c r="B3281" s="59" t="str">
        <f t="shared" si="51"/>
        <v>TRANSPOSIÇÃO DE SEGMENTOS DE SARJETA - TSS 01 - AREIA E BRITA COMERCIAIS</v>
      </c>
      <c r="C3281" s="16" t="s">
        <v>139</v>
      </c>
      <c r="D3281" s="105">
        <v>153.87</v>
      </c>
      <c r="J3281" s="59" t="s">
        <v>28720</v>
      </c>
    </row>
    <row r="3282" spans="1:10" ht="40.5">
      <c r="A3282" s="16" t="s">
        <v>28721</v>
      </c>
      <c r="B3282" s="59" t="str">
        <f t="shared" si="51"/>
        <v>TRANSPOSIÇÃO DE SEGMENTOS DE SARJETA - TSS 01 - AREIA EXTRAÍDA E BRITA PRODUZIDA</v>
      </c>
      <c r="C3282" s="16" t="s">
        <v>139</v>
      </c>
      <c r="D3282" s="105">
        <v>122.06</v>
      </c>
      <c r="J3282" s="59" t="s">
        <v>28722</v>
      </c>
    </row>
    <row r="3283" spans="1:10" ht="27">
      <c r="A3283" s="16" t="s">
        <v>28723</v>
      </c>
      <c r="B3283" s="59" t="str">
        <f t="shared" si="51"/>
        <v>TRANSPOSIÇÃO DE SEGMENTOS DE SARJETA - TSS 02 - AREIA E BRITA COMERCIAIS</v>
      </c>
      <c r="C3283" s="16" t="s">
        <v>139</v>
      </c>
      <c r="D3283" s="105">
        <v>188.62</v>
      </c>
      <c r="J3283" s="59" t="s">
        <v>28724</v>
      </c>
    </row>
    <row r="3284" spans="1:10" ht="40.5">
      <c r="A3284" s="16" t="s">
        <v>28725</v>
      </c>
      <c r="B3284" s="59" t="str">
        <f t="shared" si="51"/>
        <v>TRANSPOSIÇÃO DE SEGMENTOS DE SARJETA - TSS 02 - AREIA EXTRAÍDA E BRITA PRODUZIDA</v>
      </c>
      <c r="C3284" s="16" t="s">
        <v>139</v>
      </c>
      <c r="D3284" s="105">
        <v>149.47999999999999</v>
      </c>
      <c r="J3284" s="59" t="s">
        <v>28726</v>
      </c>
    </row>
    <row r="3285" spans="1:10" ht="27">
      <c r="A3285" s="16" t="s">
        <v>28727</v>
      </c>
      <c r="B3285" s="59" t="str">
        <f t="shared" si="51"/>
        <v>TRANSPOSIÇÃO DE SEGMENTOS DE SARJETA - TSS 03 - AREIA E BRITA COMERCIAIS</v>
      </c>
      <c r="C3285" s="16" t="s">
        <v>139</v>
      </c>
      <c r="D3285" s="105">
        <v>423.93</v>
      </c>
      <c r="J3285" s="59" t="s">
        <v>28728</v>
      </c>
    </row>
    <row r="3286" spans="1:10" ht="40.5">
      <c r="A3286" s="16" t="s">
        <v>28729</v>
      </c>
      <c r="B3286" s="59" t="str">
        <f t="shared" si="51"/>
        <v>TRANSPOSIÇÃO DE SEGMENTOS DE SARJETA - TSS 03 - AREIA EXTRAÍDA E BRITA PRODUZIDA</v>
      </c>
      <c r="C3286" s="16" t="s">
        <v>139</v>
      </c>
      <c r="D3286" s="105">
        <v>392.73</v>
      </c>
      <c r="J3286" s="59" t="s">
        <v>28730</v>
      </c>
    </row>
    <row r="3287" spans="1:10" ht="27">
      <c r="A3287" s="16" t="s">
        <v>28731</v>
      </c>
      <c r="B3287" s="59" t="str">
        <f t="shared" si="51"/>
        <v>TRANSPOSIÇÃO DE SEGMENTOS DE SARJETA - TSS 04 - AREIA E BRITA COMERCIAIS</v>
      </c>
      <c r="C3287" s="16" t="s">
        <v>139</v>
      </c>
      <c r="D3287" s="105">
        <v>363.61</v>
      </c>
      <c r="J3287" s="59" t="s">
        <v>28732</v>
      </c>
    </row>
    <row r="3288" spans="1:10" ht="40.5">
      <c r="A3288" s="16" t="s">
        <v>28733</v>
      </c>
      <c r="B3288" s="59" t="str">
        <f t="shared" si="51"/>
        <v>TRANSPOSIÇÃO DE SEGMENTOS DE SARJETA - TSS 04 - AREIA EXTRAÍDA E BRITA PRODUZIDA</v>
      </c>
      <c r="C3288" s="16" t="s">
        <v>139</v>
      </c>
      <c r="D3288" s="105">
        <v>335.21</v>
      </c>
      <c r="J3288" s="59" t="s">
        <v>28734</v>
      </c>
    </row>
    <row r="3289" spans="1:10" ht="27">
      <c r="A3289" s="16" t="s">
        <v>28735</v>
      </c>
      <c r="B3289" s="59" t="str">
        <f t="shared" si="51"/>
        <v>TRANSPOSIÇÃO DE SEGMENTOS DE SARJETA - TSS 05 - AREIA E BRITA COMERCIAIS</v>
      </c>
      <c r="C3289" s="16" t="s">
        <v>139</v>
      </c>
      <c r="D3289" s="105">
        <v>323.35000000000002</v>
      </c>
      <c r="J3289" s="59" t="s">
        <v>28736</v>
      </c>
    </row>
    <row r="3290" spans="1:10" ht="40.5">
      <c r="A3290" s="16" t="s">
        <v>28737</v>
      </c>
      <c r="B3290" s="59" t="str">
        <f t="shared" si="51"/>
        <v>TRANSPOSIÇÃO DE SEGMENTOS DE SARJETA - TSS 05 - AREIA EXTRAÍDA E BRITA PRODUZIDA</v>
      </c>
      <c r="C3290" s="16" t="s">
        <v>139</v>
      </c>
      <c r="D3290" s="105">
        <v>296.83</v>
      </c>
      <c r="J3290" s="59" t="s">
        <v>28738</v>
      </c>
    </row>
    <row r="3291" spans="1:10" ht="27">
      <c r="A3291" s="16" t="s">
        <v>28739</v>
      </c>
      <c r="B3291" s="59" t="str">
        <f t="shared" si="51"/>
        <v>TRANSPOSIÇÃO DE SEGMENTOS DE SARJETA - TSS 06 - AREIA E BRITA COMERCIAIS</v>
      </c>
      <c r="C3291" s="16" t="s">
        <v>139</v>
      </c>
      <c r="D3291" s="105">
        <v>303.16000000000003</v>
      </c>
      <c r="J3291" s="59" t="s">
        <v>28740</v>
      </c>
    </row>
    <row r="3292" spans="1:10" ht="40.5">
      <c r="A3292" s="16" t="s">
        <v>28741</v>
      </c>
      <c r="B3292" s="59" t="str">
        <f t="shared" si="51"/>
        <v>TRANSPOSIÇÃO DE SEGMENTOS DE SARJETA - TSS 06 - AREIA EXTRAÍDA E BRITA PRODUZIDA</v>
      </c>
      <c r="C3292" s="16" t="s">
        <v>139</v>
      </c>
      <c r="D3292" s="105">
        <v>277.58</v>
      </c>
      <c r="J3292" s="59" t="s">
        <v>28742</v>
      </c>
    </row>
    <row r="3293" spans="1:10" ht="40.5">
      <c r="A3293" s="16" t="s">
        <v>28743</v>
      </c>
      <c r="B3293" s="59" t="str">
        <f t="shared" si="51"/>
        <v>TUBO DE CONCRETO PA1 COMERCIAL PARA DRENAGEM - D = 0,50 M - FORNECIMENTO E INSTALAÇÃO</v>
      </c>
      <c r="C3293" s="16" t="s">
        <v>139</v>
      </c>
      <c r="D3293" s="105">
        <v>137.58000000000001</v>
      </c>
      <c r="J3293" s="59" t="s">
        <v>28744</v>
      </c>
    </row>
    <row r="3294" spans="1:10" ht="40.5">
      <c r="A3294" s="16" t="s">
        <v>28745</v>
      </c>
      <c r="B3294" s="59" t="str">
        <f t="shared" si="51"/>
        <v>TUBO DE CONCRETO PA1 COMERCIAL PARA DRENAGEM - D = 0,60 M - FORNECIMENTO E INSTALAÇÃO</v>
      </c>
      <c r="C3294" s="16" t="s">
        <v>139</v>
      </c>
      <c r="D3294" s="105">
        <v>177.65</v>
      </c>
      <c r="J3294" s="59" t="s">
        <v>28746</v>
      </c>
    </row>
    <row r="3295" spans="1:10" ht="40.5">
      <c r="A3295" s="16" t="s">
        <v>28747</v>
      </c>
      <c r="B3295" s="59" t="str">
        <f t="shared" si="51"/>
        <v>TUBO DE CONCRETO PA1 COMERCIAL PARA DRENAGEM - D = 0,80 M - FORNECIMENTO E INSTALAÇÃO</v>
      </c>
      <c r="C3295" s="16" t="s">
        <v>139</v>
      </c>
      <c r="D3295" s="105">
        <v>291.05</v>
      </c>
      <c r="J3295" s="59" t="s">
        <v>28748</v>
      </c>
    </row>
    <row r="3296" spans="1:10" ht="40.5">
      <c r="A3296" s="16" t="s">
        <v>28749</v>
      </c>
      <c r="B3296" s="59" t="str">
        <f t="shared" si="51"/>
        <v>TUBO DE CONCRETO PA1 COMERCIAL PARA DRENAGEM - D = 1,00 M - FORNECIMENTO E INSTALAÇÃO</v>
      </c>
      <c r="C3296" s="16" t="s">
        <v>139</v>
      </c>
      <c r="D3296" s="105">
        <v>424.68</v>
      </c>
      <c r="J3296" s="59" t="s">
        <v>28750</v>
      </c>
    </row>
    <row r="3297" spans="1:10" ht="40.5">
      <c r="A3297" s="16" t="s">
        <v>28751</v>
      </c>
      <c r="B3297" s="59" t="str">
        <f t="shared" si="51"/>
        <v>TUBO DE CONCRETO PA1 COMERCIAL PARA DRENAGEM - D = 1,20 M - FORNECIMENTO E INSTALAÇÃO</v>
      </c>
      <c r="C3297" s="16" t="s">
        <v>139</v>
      </c>
      <c r="D3297" s="105">
        <v>611.20000000000005</v>
      </c>
      <c r="J3297" s="59" t="s">
        <v>28752</v>
      </c>
    </row>
    <row r="3298" spans="1:10" ht="40.5">
      <c r="A3298" s="16" t="s">
        <v>28753</v>
      </c>
      <c r="B3298" s="59" t="str">
        <f t="shared" si="51"/>
        <v>TUBO DE CONCRETO PA1 COMERCIAL PARA DRENAGEM - D = 1,50 M - FORNECIMENTO E INSTALAÇÃO</v>
      </c>
      <c r="C3298" s="16" t="s">
        <v>139</v>
      </c>
      <c r="D3298" s="105">
        <v>840.31</v>
      </c>
      <c r="J3298" s="59" t="s">
        <v>28754</v>
      </c>
    </row>
    <row r="3299" spans="1:10" ht="54">
      <c r="A3299" s="16" t="s">
        <v>28755</v>
      </c>
      <c r="B3299" s="59" t="str">
        <f t="shared" si="51"/>
        <v>TUBO DE CONCRETO PA1 PRODUZIDO NA OBRA PARA DRENAGEM - D = 0,60 M - AREIA E BRITA COMERCIAIS - FORNECIMENTO E INSTALAÇÃO</v>
      </c>
      <c r="C3299" s="16" t="s">
        <v>139</v>
      </c>
      <c r="D3299" s="105">
        <v>141.37</v>
      </c>
      <c r="J3299" s="59" t="s">
        <v>28756</v>
      </c>
    </row>
    <row r="3300" spans="1:10" ht="54">
      <c r="A3300" s="16" t="s">
        <v>28757</v>
      </c>
      <c r="B3300" s="59" t="str">
        <f t="shared" si="51"/>
        <v>TUBO DE CONCRETO PA1 PRODUZIDO NA OBRA PARA DRENAGEM - D = 0,60 M - AREIA EXTRAÍDA E BRITA PRODUZIDA - FORNECIMENTO E INSTALAÇÃO</v>
      </c>
      <c r="C3300" s="16" t="s">
        <v>139</v>
      </c>
      <c r="D3300" s="105">
        <v>128.06</v>
      </c>
      <c r="J3300" s="59" t="s">
        <v>28758</v>
      </c>
    </row>
    <row r="3301" spans="1:10" ht="54">
      <c r="A3301" s="16" t="s">
        <v>28759</v>
      </c>
      <c r="B3301" s="59" t="str">
        <f t="shared" si="51"/>
        <v>TUBO DE CONCRETO PA1 PRODUZIDO NA OBRA PARA DRENAGEM - D = 0,80 M - AREIA E BRITA COMERCIAIS - FORNECIMENTO E INSTALAÇÃO</v>
      </c>
      <c r="C3301" s="16" t="s">
        <v>139</v>
      </c>
      <c r="D3301" s="105">
        <v>206.83</v>
      </c>
      <c r="J3301" s="59" t="s">
        <v>28760</v>
      </c>
    </row>
    <row r="3302" spans="1:10" ht="54">
      <c r="A3302" s="16" t="s">
        <v>28761</v>
      </c>
      <c r="B3302" s="59" t="str">
        <f t="shared" si="51"/>
        <v>TUBO DE CONCRETO PA1 PRODUZIDO NA OBRA PARA DRENAGEM - D = 0,80 M - AREIA EXTRAÍDA E BRITA PRODUZIDA - FORNECIMENTO E INSTALAÇÃO</v>
      </c>
      <c r="C3302" s="16" t="s">
        <v>139</v>
      </c>
      <c r="D3302" s="105">
        <v>185.77</v>
      </c>
      <c r="J3302" s="59" t="s">
        <v>28762</v>
      </c>
    </row>
    <row r="3303" spans="1:10" ht="54">
      <c r="A3303" s="16" t="s">
        <v>28763</v>
      </c>
      <c r="B3303" s="59" t="str">
        <f t="shared" si="51"/>
        <v>TUBO DE CONCRETO PA1 PRODUZIDO NA OBRA PARA DRENAGEM - D = 1,00 M - AREIA E BRITA COMERCIAIS - FORNECIMENTO E INSTALAÇÃO</v>
      </c>
      <c r="C3303" s="16" t="s">
        <v>139</v>
      </c>
      <c r="D3303" s="105">
        <v>342.58</v>
      </c>
      <c r="J3303" s="59" t="s">
        <v>28764</v>
      </c>
    </row>
    <row r="3304" spans="1:10" ht="54">
      <c r="A3304" s="16" t="s">
        <v>28765</v>
      </c>
      <c r="B3304" s="59" t="str">
        <f t="shared" si="51"/>
        <v>TUBO DE CONCRETO PA1 PRODUZIDO NA OBRA PARA DRENAGEM - D = 1,00 M - AREIA EXTRAÍDA E BRITA PRODUZIDA - FORNECIMENTO E INSTALAÇÃO</v>
      </c>
      <c r="C3304" s="16" t="s">
        <v>139</v>
      </c>
      <c r="D3304" s="105">
        <v>313.72000000000003</v>
      </c>
      <c r="J3304" s="59" t="s">
        <v>28766</v>
      </c>
    </row>
    <row r="3305" spans="1:10" ht="54">
      <c r="A3305" s="16" t="s">
        <v>28767</v>
      </c>
      <c r="B3305" s="59" t="str">
        <f t="shared" si="51"/>
        <v>TUBO DE CONCRETO PA1 PRODUZIDO NA OBRA PARA DRENAGEM - D = 1,20 M - AREIA E BRITA COMERCIAIS - FORNECIMENTO E INSTALAÇÃO</v>
      </c>
      <c r="C3305" s="16" t="s">
        <v>139</v>
      </c>
      <c r="D3305" s="105">
        <v>454</v>
      </c>
      <c r="J3305" s="59" t="s">
        <v>28768</v>
      </c>
    </row>
    <row r="3306" spans="1:10" ht="54">
      <c r="A3306" s="16" t="s">
        <v>28769</v>
      </c>
      <c r="B3306" s="59" t="str">
        <f t="shared" si="51"/>
        <v>TUBO DE CONCRETO PA1 PRODUZIDO NA OBRA PARA DRENAGEM - D = 1,20 M - AREIA EXTRAÍDA E BRITA PRODUZIDA - FORNECIMENTO E INSTALAÇÃO</v>
      </c>
      <c r="C3306" s="16" t="s">
        <v>139</v>
      </c>
      <c r="D3306" s="105">
        <v>411.8</v>
      </c>
      <c r="J3306" s="59" t="s">
        <v>28770</v>
      </c>
    </row>
    <row r="3307" spans="1:10" ht="54">
      <c r="A3307" s="16" t="s">
        <v>28771</v>
      </c>
      <c r="B3307" s="59" t="str">
        <f t="shared" si="51"/>
        <v>TUBO DE CONCRETO PA1 PRODUZIDO NA OBRA PARA DRENAGEM - D = 1,50 M - AREIA E BRITA COMERCIAIS - FORNECIMENTO E INSTALAÇÃO</v>
      </c>
      <c r="C3307" s="16" t="s">
        <v>139</v>
      </c>
      <c r="D3307" s="105">
        <v>706.43</v>
      </c>
      <c r="J3307" s="59" t="s">
        <v>28772</v>
      </c>
    </row>
    <row r="3308" spans="1:10" ht="54">
      <c r="A3308" s="16" t="s">
        <v>28773</v>
      </c>
      <c r="B3308" s="59" t="str">
        <f t="shared" si="51"/>
        <v>TUBO DE CONCRETO PA1 PRODUZIDO NA OBRA PARA DRENAGEM - D = 1,50 M - AREIA EXTRAÍDA E BRITA PRODUZIDA - FORNECIMENTO E INSTALAÇÃO</v>
      </c>
      <c r="C3308" s="16" t="s">
        <v>139</v>
      </c>
      <c r="D3308" s="105">
        <v>640.36</v>
      </c>
      <c r="J3308" s="59" t="s">
        <v>28774</v>
      </c>
    </row>
    <row r="3309" spans="1:10" ht="40.5">
      <c r="A3309" s="16" t="s">
        <v>28775</v>
      </c>
      <c r="B3309" s="59" t="str">
        <f t="shared" si="51"/>
        <v>TUBO DE CONCRETO PA2 COMERCIAL PARA DRENAGEM - D = 0,50 M - FORNECIMENTO E INSTALAÇÃO</v>
      </c>
      <c r="C3309" s="16" t="s">
        <v>139</v>
      </c>
      <c r="D3309" s="105">
        <v>142.24</v>
      </c>
      <c r="J3309" s="59" t="s">
        <v>28776</v>
      </c>
    </row>
    <row r="3310" spans="1:10" ht="40.5">
      <c r="A3310" s="16" t="s">
        <v>28777</v>
      </c>
      <c r="B3310" s="59" t="str">
        <f t="shared" si="51"/>
        <v>TUBO DE CONCRETO PA2 COMERCIAL PARA DRENAGEM - D = 0,60 M - FORNECIMENTO E INSTALAÇÃO</v>
      </c>
      <c r="C3310" s="16" t="s">
        <v>139</v>
      </c>
      <c r="D3310" s="105">
        <v>208.91</v>
      </c>
      <c r="J3310" s="59" t="s">
        <v>28778</v>
      </c>
    </row>
    <row r="3311" spans="1:10" ht="40.5">
      <c r="A3311" s="16" t="s">
        <v>28779</v>
      </c>
      <c r="B3311" s="59" t="str">
        <f t="shared" si="51"/>
        <v>TUBO DE CONCRETO PA2 COMERCIAL PARA DRENAGEM - D = 0,80 M - FORNECIMENTO E INSTALAÇÃO</v>
      </c>
      <c r="C3311" s="16" t="s">
        <v>139</v>
      </c>
      <c r="D3311" s="105">
        <v>358.6</v>
      </c>
      <c r="J3311" s="59" t="s">
        <v>28780</v>
      </c>
    </row>
    <row r="3312" spans="1:10" ht="40.5">
      <c r="A3312" s="16" t="s">
        <v>28781</v>
      </c>
      <c r="B3312" s="59" t="str">
        <f t="shared" si="51"/>
        <v>TUBO DE CONCRETO PA2 COMERCIAL PARA DRENAGEM - D = 1,00 M - FORNECIMENTO E INSTALAÇÃO</v>
      </c>
      <c r="C3312" s="16" t="s">
        <v>139</v>
      </c>
      <c r="D3312" s="105">
        <v>470.25</v>
      </c>
      <c r="J3312" s="59" t="s">
        <v>28782</v>
      </c>
    </row>
    <row r="3313" spans="1:10" ht="40.5">
      <c r="A3313" s="16" t="s">
        <v>28783</v>
      </c>
      <c r="B3313" s="59" t="str">
        <f t="shared" si="51"/>
        <v>TUBO DE CONCRETO PA2 COMERCIAL PARA DRENAGEM - D = 1,20 M - FORNECIMENTO E INSTALAÇÃO</v>
      </c>
      <c r="C3313" s="16" t="s">
        <v>139</v>
      </c>
      <c r="D3313" s="105">
        <v>655.76</v>
      </c>
      <c r="J3313" s="59" t="s">
        <v>28784</v>
      </c>
    </row>
    <row r="3314" spans="1:10" ht="40.5">
      <c r="A3314" s="16" t="s">
        <v>28785</v>
      </c>
      <c r="B3314" s="59" t="str">
        <f t="shared" si="51"/>
        <v>TUBO DE CONCRETO PA2 COMERCIAL PARA DRENAGEM - D = 1,50 M - FORNECIMENTO E INSTALAÇÃO</v>
      </c>
      <c r="C3314" s="16" t="s">
        <v>139</v>
      </c>
      <c r="D3314" s="105">
        <v>1028.83</v>
      </c>
      <c r="J3314" s="59" t="s">
        <v>28786</v>
      </c>
    </row>
    <row r="3315" spans="1:10" ht="54">
      <c r="A3315" s="16" t="s">
        <v>28787</v>
      </c>
      <c r="B3315" s="59" t="str">
        <f t="shared" si="51"/>
        <v>TUBO DE CONCRETO PA2 PRODUZIDO NA OBRA PARA DRENAGEM - D = 0,60 M - AREIA E BRITA COMERCIAIS - FORNECIMENTO E INSTALAÇÃO</v>
      </c>
      <c r="C3315" s="16" t="s">
        <v>139</v>
      </c>
      <c r="D3315" s="105">
        <v>152.83000000000001</v>
      </c>
      <c r="J3315" s="59" t="s">
        <v>28788</v>
      </c>
    </row>
    <row r="3316" spans="1:10" ht="54">
      <c r="A3316" s="16" t="s">
        <v>28789</v>
      </c>
      <c r="B3316" s="59" t="str">
        <f t="shared" si="51"/>
        <v>TUBO DE CONCRETO PA2 PRODUZIDO NA OBRA PARA DRENAGEM - D = 0,60 M - AREIA EXTRAÍDA E BRITA PRODUZIDA - FORNECIMENTO E INSTALAÇÃO</v>
      </c>
      <c r="C3316" s="16" t="s">
        <v>139</v>
      </c>
      <c r="D3316" s="105">
        <v>139.54</v>
      </c>
      <c r="J3316" s="59" t="s">
        <v>28790</v>
      </c>
    </row>
    <row r="3317" spans="1:10" ht="54">
      <c r="A3317" s="16" t="s">
        <v>28791</v>
      </c>
      <c r="B3317" s="59" t="str">
        <f t="shared" si="51"/>
        <v>TUBO DE CONCRETO PA2 PRODUZIDO NA OBRA PARA DRENAGEM - D = 0,80 M - AREIA E BRITA COMERCIAIS - FORNECIMENTO E INSTALAÇÃO</v>
      </c>
      <c r="C3317" s="16" t="s">
        <v>139</v>
      </c>
      <c r="D3317" s="105">
        <v>252.66</v>
      </c>
      <c r="J3317" s="59" t="s">
        <v>28792</v>
      </c>
    </row>
    <row r="3318" spans="1:10" ht="54">
      <c r="A3318" s="16" t="s">
        <v>28793</v>
      </c>
      <c r="B3318" s="59" t="str">
        <f t="shared" si="51"/>
        <v>TUBO DE CONCRETO PA2 PRODUZIDO NA OBRA PARA DRENAGEM - D = 0,80 M - AREIA EXTRAÍDA E BRITA PRODUZIDA - FORNECIMENTO E INSTALAÇÃO</v>
      </c>
      <c r="C3318" s="16" t="s">
        <v>139</v>
      </c>
      <c r="D3318" s="105">
        <v>231.65</v>
      </c>
      <c r="J3318" s="59" t="s">
        <v>28794</v>
      </c>
    </row>
    <row r="3319" spans="1:10" ht="54">
      <c r="A3319" s="16" t="s">
        <v>28795</v>
      </c>
      <c r="B3319" s="59" t="str">
        <f t="shared" si="51"/>
        <v>TUBO DE CONCRETO PA2 PRODUZIDO NA OBRA PARA DRENAGEM - D = 1,00 M - AREIA E BRITA COMERCIAIS - FORNECIMENTO E INSTALAÇÃO</v>
      </c>
      <c r="C3319" s="16" t="s">
        <v>139</v>
      </c>
      <c r="D3319" s="105">
        <v>388.4</v>
      </c>
      <c r="J3319" s="59" t="s">
        <v>28796</v>
      </c>
    </row>
    <row r="3320" spans="1:10" ht="54">
      <c r="A3320" s="16" t="s">
        <v>28797</v>
      </c>
      <c r="B3320" s="59" t="str">
        <f t="shared" si="51"/>
        <v>TUBO DE CONCRETO PA2 PRODUZIDO NA OBRA PARA DRENAGEM - D = 1,00 M - AREIA EXTRAÍDA E BRITA PRODUZIDA - FORNECIMENTO E INSTALAÇÃO</v>
      </c>
      <c r="C3320" s="16" t="s">
        <v>139</v>
      </c>
      <c r="D3320" s="105">
        <v>359.6</v>
      </c>
      <c r="J3320" s="59" t="s">
        <v>28798</v>
      </c>
    </row>
    <row r="3321" spans="1:10" ht="54">
      <c r="A3321" s="16" t="s">
        <v>28799</v>
      </c>
      <c r="B3321" s="59" t="str">
        <f t="shared" si="51"/>
        <v>TUBO DE CONCRETO PA2 PRODUZIDO NA OBRA PARA DRENAGEM - D = 1,20 M - AREIA E BRITA COMERCIAIS - FORNECIMENTO E INSTALAÇÃO</v>
      </c>
      <c r="C3321" s="16" t="s">
        <v>139</v>
      </c>
      <c r="D3321" s="105">
        <v>557.11</v>
      </c>
      <c r="J3321" s="59" t="s">
        <v>28800</v>
      </c>
    </row>
    <row r="3322" spans="1:10" ht="54">
      <c r="A3322" s="16" t="s">
        <v>28801</v>
      </c>
      <c r="B3322" s="59" t="str">
        <f t="shared" si="51"/>
        <v>TUBO DE CONCRETO PA2 PRODUZIDO NA OBRA PARA DRENAGEM - D = 1,20 M - AREIA EXTRAÍDA E BRITA PRODUZIDA - FORNECIMENTO E INSTALAÇÃO</v>
      </c>
      <c r="C3322" s="16" t="s">
        <v>139</v>
      </c>
      <c r="D3322" s="105">
        <v>515.02</v>
      </c>
      <c r="J3322" s="59" t="s">
        <v>28802</v>
      </c>
    </row>
    <row r="3323" spans="1:10" ht="54">
      <c r="A3323" s="16" t="s">
        <v>28803</v>
      </c>
      <c r="B3323" s="59" t="str">
        <f t="shared" si="51"/>
        <v>TUBO DE CONCRETO PA2 PRODUZIDO NA OBRA PARA DRENAGEM - D = 1,50 M - AREIA E BRITA COMERCIAIS - FORNECIMENTO E INSTALAÇÃO</v>
      </c>
      <c r="C3323" s="16" t="s">
        <v>139</v>
      </c>
      <c r="D3323" s="105">
        <v>866.82</v>
      </c>
      <c r="J3323" s="59" t="s">
        <v>28804</v>
      </c>
    </row>
    <row r="3324" spans="1:10" ht="54">
      <c r="A3324" s="16" t="s">
        <v>28805</v>
      </c>
      <c r="B3324" s="59" t="str">
        <f t="shared" si="51"/>
        <v>TUBO DE CONCRETO PA2 PRODUZIDO NA OBRA PARA DRENAGEM - D = 1,50 M - AREIA EXTRAÍDA E BRITA PRODUZIDA - FORNECIMENTO E INSTALAÇÃO</v>
      </c>
      <c r="C3324" s="16" t="s">
        <v>139</v>
      </c>
      <c r="D3324" s="105">
        <v>800.93</v>
      </c>
      <c r="J3324" s="59" t="s">
        <v>28806</v>
      </c>
    </row>
    <row r="3325" spans="1:10" ht="40.5">
      <c r="A3325" s="16" t="s">
        <v>28807</v>
      </c>
      <c r="B3325" s="59" t="str">
        <f t="shared" si="51"/>
        <v>TUBO DE CONCRETO PA3 COMERCIAL PARA DRENAGEM - D = 0,50 M - FORNECIMENTO E INSTALAÇÃO</v>
      </c>
      <c r="C3325" s="16" t="s">
        <v>139</v>
      </c>
      <c r="D3325" s="105">
        <v>155.27000000000001</v>
      </c>
      <c r="J3325" s="59" t="s">
        <v>28808</v>
      </c>
    </row>
    <row r="3326" spans="1:10" ht="40.5">
      <c r="A3326" s="16" t="s">
        <v>28809</v>
      </c>
      <c r="B3326" s="59" t="str">
        <f t="shared" si="51"/>
        <v>TUBO DE CONCRETO PA3 COMERCIAL PARA DRENAGEM - D = 0,60 M - FORNECIMENTO E INSTALAÇÃO</v>
      </c>
      <c r="C3326" s="16" t="s">
        <v>139</v>
      </c>
      <c r="D3326" s="105">
        <v>224.05</v>
      </c>
      <c r="J3326" s="59" t="s">
        <v>28810</v>
      </c>
    </row>
    <row r="3327" spans="1:10" ht="40.5">
      <c r="A3327" s="16" t="s">
        <v>28811</v>
      </c>
      <c r="B3327" s="59" t="str">
        <f t="shared" si="51"/>
        <v>TUBO DE CONCRETO PA3 COMERCIAL PARA DRENAGEM - D = 0,80 M - FORNECIMENTO E INSTALAÇÃO</v>
      </c>
      <c r="C3327" s="16" t="s">
        <v>139</v>
      </c>
      <c r="D3327" s="105">
        <v>367.49</v>
      </c>
      <c r="J3327" s="59" t="s">
        <v>28812</v>
      </c>
    </row>
    <row r="3328" spans="1:10" ht="40.5">
      <c r="A3328" s="16" t="s">
        <v>28813</v>
      </c>
      <c r="B3328" s="59" t="str">
        <f t="shared" si="51"/>
        <v>TUBO DE CONCRETO PA3 COMERCIAL PARA DRENAGEM - D = 1,00 M - FORNECIMENTO E INSTALAÇÃO</v>
      </c>
      <c r="C3328" s="16" t="s">
        <v>139</v>
      </c>
      <c r="D3328" s="105">
        <v>536.41</v>
      </c>
      <c r="J3328" s="59" t="s">
        <v>28814</v>
      </c>
    </row>
    <row r="3329" spans="1:10" ht="40.5">
      <c r="A3329" s="16" t="s">
        <v>28815</v>
      </c>
      <c r="B3329" s="59" t="str">
        <f t="shared" si="51"/>
        <v>TUBO DE CONCRETO PA3 COMERCIAL PARA DRENAGEM - D = 1,20 M - FORNECIMENTO E INSTALAÇÃO</v>
      </c>
      <c r="C3329" s="16" t="s">
        <v>139</v>
      </c>
      <c r="D3329" s="105">
        <v>720.46</v>
      </c>
      <c r="J3329" s="59" t="s">
        <v>28816</v>
      </c>
    </row>
    <row r="3330" spans="1:10" ht="40.5">
      <c r="A3330" s="16" t="s">
        <v>28817</v>
      </c>
      <c r="B3330" s="59" t="str">
        <f t="shared" si="51"/>
        <v>TUBO DE CONCRETO PA3 COMERCIAL PARA DRENAGEM - D = 1,50 M - FORNECIMENTO E INSTALAÇÃO</v>
      </c>
      <c r="C3330" s="16" t="s">
        <v>139</v>
      </c>
      <c r="D3330" s="105">
        <v>1068.53</v>
      </c>
      <c r="J3330" s="59" t="s">
        <v>28818</v>
      </c>
    </row>
    <row r="3331" spans="1:10" ht="54">
      <c r="A3331" s="16" t="s">
        <v>28819</v>
      </c>
      <c r="B3331" s="59" t="str">
        <f t="shared" ref="B3331:B3394" si="52">UPPER(J3331)</f>
        <v>TUBO DE CONCRETO PA3 PRODUZIDO NA OBRA PARA DRENAGEM - D = 0,60 M - AREIA E BRITA COMERCIAIS - FORNECIMENTO E INSTALAÇÃO</v>
      </c>
      <c r="C3331" s="16" t="s">
        <v>139</v>
      </c>
      <c r="D3331" s="105">
        <v>210.11</v>
      </c>
      <c r="J3331" s="59" t="s">
        <v>28820</v>
      </c>
    </row>
    <row r="3332" spans="1:10" ht="54">
      <c r="A3332" s="16" t="s">
        <v>28821</v>
      </c>
      <c r="B3332" s="59" t="str">
        <f t="shared" si="52"/>
        <v>TUBO DE CONCRETO PA3 PRODUZIDO NA OBRA PARA DRENAGEM - D = 0,60 M - AREIA EXTRAÍDA E BRITA PRODUZIDA - FORNECIMENTO E INSTALAÇÃO</v>
      </c>
      <c r="C3332" s="16" t="s">
        <v>139</v>
      </c>
      <c r="D3332" s="105">
        <v>196.88</v>
      </c>
      <c r="J3332" s="59" t="s">
        <v>28822</v>
      </c>
    </row>
    <row r="3333" spans="1:10" ht="54">
      <c r="A3333" s="16" t="s">
        <v>28823</v>
      </c>
      <c r="B3333" s="59" t="str">
        <f t="shared" si="52"/>
        <v>TUBO DE CONCRETO PA3 PRODUZIDO NA OBRA PARA DRENAGEM - D = 0,80 M - AREIA E BRITA COMERCIAIS - FORNECIMENTO E INSTALAÇÃO</v>
      </c>
      <c r="C3333" s="16" t="s">
        <v>139</v>
      </c>
      <c r="D3333" s="105">
        <v>342.06</v>
      </c>
      <c r="J3333" s="59" t="s">
        <v>28824</v>
      </c>
    </row>
    <row r="3334" spans="1:10" ht="54">
      <c r="A3334" s="16" t="s">
        <v>28825</v>
      </c>
      <c r="B3334" s="59" t="str">
        <f t="shared" si="52"/>
        <v>TUBO DE CONCRETO PA3 PRODUZIDO NA OBRA PARA DRENAGEM - D = 0,80 M - AREIA EXTRAÍDA E BRITA PRODUZIDA - FORNECIMENTO E INSTALAÇÃO</v>
      </c>
      <c r="C3334" s="16" t="s">
        <v>139</v>
      </c>
      <c r="D3334" s="105">
        <v>318.55</v>
      </c>
      <c r="J3334" s="59" t="s">
        <v>28826</v>
      </c>
    </row>
    <row r="3335" spans="1:10" ht="54">
      <c r="A3335" s="16" t="s">
        <v>28827</v>
      </c>
      <c r="B3335" s="59" t="str">
        <f t="shared" si="52"/>
        <v>TUBO DE CONCRETO PA3 PRODUZIDO NA OBRA PARA DRENAGEM - D = 1,00 M - AREIA E BRITA COMERCIAIS - FORNECIMENTO E INSTALAÇÃO</v>
      </c>
      <c r="C3335" s="16" t="s">
        <v>139</v>
      </c>
      <c r="D3335" s="105">
        <v>474.26</v>
      </c>
      <c r="J3335" s="59" t="s">
        <v>28828</v>
      </c>
    </row>
    <row r="3336" spans="1:10" ht="54">
      <c r="A3336" s="16" t="s">
        <v>28829</v>
      </c>
      <c r="B3336" s="59" t="str">
        <f t="shared" si="52"/>
        <v>TUBO DE CONCRETO PA3 PRODUZIDO NA OBRA PARA DRENAGEM - D = 1,00 M - AREIA EXTRAÍDA E BRITA PRODUZIDA - FORNECIMENTO E INSTALAÇÃO</v>
      </c>
      <c r="C3336" s="16" t="s">
        <v>139</v>
      </c>
      <c r="D3336" s="105">
        <v>437.49</v>
      </c>
      <c r="J3336" s="59" t="s">
        <v>28830</v>
      </c>
    </row>
    <row r="3337" spans="1:10" ht="54">
      <c r="A3337" s="16" t="s">
        <v>28831</v>
      </c>
      <c r="B3337" s="59" t="str">
        <f t="shared" si="52"/>
        <v>TUBO DE CONCRETO PA3 PRODUZIDO NA OBRA PARA DRENAGEM - D = 1,20 M - AREIA E BRITA COMERCIAIS - FORNECIMENTO E INSTALAÇÃO</v>
      </c>
      <c r="C3337" s="16" t="s">
        <v>139</v>
      </c>
      <c r="D3337" s="105">
        <v>711.03</v>
      </c>
      <c r="J3337" s="59" t="s">
        <v>28832</v>
      </c>
    </row>
    <row r="3338" spans="1:10" ht="54">
      <c r="A3338" s="16" t="s">
        <v>28833</v>
      </c>
      <c r="B3338" s="59" t="str">
        <f t="shared" si="52"/>
        <v>TUBO DE CONCRETO PA3 PRODUZIDO NA OBRA PARA DRENAGEM - D = 1,20 M - AREIA EXTRAÍDA E BRITA PRODUZIDA - FORNECIMENTO E INSTALAÇÃO</v>
      </c>
      <c r="C3338" s="16" t="s">
        <v>139</v>
      </c>
      <c r="D3338" s="105">
        <v>654.79</v>
      </c>
      <c r="J3338" s="59" t="s">
        <v>28834</v>
      </c>
    </row>
    <row r="3339" spans="1:10" ht="54">
      <c r="A3339" s="16" t="s">
        <v>28835</v>
      </c>
      <c r="B3339" s="59" t="str">
        <f t="shared" si="52"/>
        <v>TUBO DE CONCRETO PA3 PRODUZIDO NA OBRA PARA DRENAGEM - D = 1,50 M - AREIA E BRITA COMERCIAIS - FORNECIMENTO E INSTALAÇÃO</v>
      </c>
      <c r="C3339" s="16" t="s">
        <v>139</v>
      </c>
      <c r="D3339" s="105">
        <v>1115.8599999999999</v>
      </c>
      <c r="J3339" s="59" t="s">
        <v>28836</v>
      </c>
    </row>
    <row r="3340" spans="1:10" ht="54">
      <c r="A3340" s="16" t="s">
        <v>28837</v>
      </c>
      <c r="B3340" s="59" t="str">
        <f t="shared" si="52"/>
        <v>TUBO DE CONCRETO PA3 PRODUZIDO NA OBRA PARA DRENAGEM - D = 1,50 M - AREIA EXTRAÍDA E BRITA PRODUZIDA - FORNECIMENTO E INSTALAÇÃO</v>
      </c>
      <c r="C3340" s="16" t="s">
        <v>139</v>
      </c>
      <c r="D3340" s="105">
        <v>1028.5</v>
      </c>
      <c r="J3340" s="59" t="s">
        <v>28838</v>
      </c>
    </row>
    <row r="3341" spans="1:10" ht="40.5">
      <c r="A3341" s="16" t="s">
        <v>28839</v>
      </c>
      <c r="B3341" s="59" t="str">
        <f t="shared" si="52"/>
        <v>TUBO DE CONCRETO PA4 COMERCIAL PARA DRENAGEM - D = 0,50 M - FORNECIMENTO E INSTALAÇÃO</v>
      </c>
      <c r="C3341" s="16" t="s">
        <v>139</v>
      </c>
      <c r="D3341" s="105">
        <v>275.64999999999998</v>
      </c>
      <c r="J3341" s="59" t="s">
        <v>28840</v>
      </c>
    </row>
    <row r="3342" spans="1:10" ht="40.5">
      <c r="A3342" s="16" t="s">
        <v>28841</v>
      </c>
      <c r="B3342" s="59" t="str">
        <f t="shared" si="52"/>
        <v>TUBO DE CONCRETO PA4 COMERCIAL PARA DRENAGEM - D = 0,60 M - FORNECIMENTO E INSTALAÇÃO</v>
      </c>
      <c r="C3342" s="16" t="s">
        <v>139</v>
      </c>
      <c r="D3342" s="105">
        <v>301.72000000000003</v>
      </c>
      <c r="J3342" s="59" t="s">
        <v>28842</v>
      </c>
    </row>
    <row r="3343" spans="1:10" ht="40.5">
      <c r="A3343" s="16" t="s">
        <v>28843</v>
      </c>
      <c r="B3343" s="59" t="str">
        <f t="shared" si="52"/>
        <v>TUBO DE CONCRETO PA4 COMERCIAL PARA DRENAGEM - D = 0,80 M - FORNECIMENTO E INSTALAÇÃO</v>
      </c>
      <c r="C3343" s="16" t="s">
        <v>139</v>
      </c>
      <c r="D3343" s="105">
        <v>371.82</v>
      </c>
      <c r="J3343" s="59" t="s">
        <v>28844</v>
      </c>
    </row>
    <row r="3344" spans="1:10" ht="40.5">
      <c r="A3344" s="16" t="s">
        <v>28845</v>
      </c>
      <c r="B3344" s="59" t="str">
        <f t="shared" si="52"/>
        <v>TUBO DE CONCRETO PA4 COMERCIAL PARA DRENAGEM - D = 1,00 M - FORNECIMENTO E INSTALAÇÃO</v>
      </c>
      <c r="C3344" s="16" t="s">
        <v>139</v>
      </c>
      <c r="D3344" s="105">
        <v>559.11</v>
      </c>
      <c r="J3344" s="59" t="s">
        <v>28846</v>
      </c>
    </row>
    <row r="3345" spans="1:10" ht="40.5">
      <c r="A3345" s="16" t="s">
        <v>28847</v>
      </c>
      <c r="B3345" s="59" t="str">
        <f t="shared" si="52"/>
        <v>TUBO DE CONCRETO PA4 COMERCIAL PARA DRENAGEM - D = 1,20 M - FORNECIMENTO E INSTALAÇÃO</v>
      </c>
      <c r="C3345" s="16" t="s">
        <v>139</v>
      </c>
      <c r="D3345" s="105">
        <v>756.36</v>
      </c>
      <c r="J3345" s="59" t="s">
        <v>28848</v>
      </c>
    </row>
    <row r="3346" spans="1:10" ht="40.5">
      <c r="A3346" s="16" t="s">
        <v>28849</v>
      </c>
      <c r="B3346" s="59" t="str">
        <f t="shared" si="52"/>
        <v>TUBO DE CONCRETO PA4 COMERCIAL PARA DRENAGEM - D = 1,50 M - FORNECIMENTO E INSTALAÇÃO</v>
      </c>
      <c r="C3346" s="16" t="s">
        <v>139</v>
      </c>
      <c r="D3346" s="105">
        <v>1166.55</v>
      </c>
      <c r="J3346" s="59" t="s">
        <v>28850</v>
      </c>
    </row>
    <row r="3347" spans="1:10" ht="54">
      <c r="A3347" s="16" t="s">
        <v>28851</v>
      </c>
      <c r="B3347" s="59" t="str">
        <f t="shared" si="52"/>
        <v>TUBO DE CONCRETO PA4 PRODUZIDO NA OBRA PARA DRENAGEM - D = 0,60 M - AREIA E BRITA COMERCIAIS - FORNECIMENTO E INSTALAÇÃO</v>
      </c>
      <c r="C3347" s="16" t="s">
        <v>139</v>
      </c>
      <c r="D3347" s="105">
        <v>253.73</v>
      </c>
      <c r="J3347" s="59" t="s">
        <v>28852</v>
      </c>
    </row>
    <row r="3348" spans="1:10" ht="54">
      <c r="A3348" s="16" t="s">
        <v>28853</v>
      </c>
      <c r="B3348" s="59" t="str">
        <f t="shared" si="52"/>
        <v>TUBO DE CONCRETO PA4 PRODUZIDO NA OBRA PARA DRENAGEM - D = 0,60 M - AREIA EXTRAÍDA E BRITA PRODUZIDA - FORNECIMENTO E INSTALAÇÃO</v>
      </c>
      <c r="C3348" s="16" t="s">
        <v>139</v>
      </c>
      <c r="D3348" s="105">
        <v>237.94</v>
      </c>
      <c r="J3348" s="59" t="s">
        <v>28854</v>
      </c>
    </row>
    <row r="3349" spans="1:10" ht="54">
      <c r="A3349" s="16" t="s">
        <v>28855</v>
      </c>
      <c r="B3349" s="59" t="str">
        <f t="shared" si="52"/>
        <v>TUBO DE CONCRETO PA4 PRODUZIDO NA OBRA PARA DRENAGEM - D = 0,80 M - AREIA E BRITA COMERCIAIS - FORNECIMENTO E INSTALAÇÃO</v>
      </c>
      <c r="C3349" s="16" t="s">
        <v>139</v>
      </c>
      <c r="D3349" s="105">
        <v>394.22</v>
      </c>
      <c r="J3349" s="59" t="s">
        <v>28856</v>
      </c>
    </row>
    <row r="3350" spans="1:10" ht="54">
      <c r="A3350" s="16" t="s">
        <v>28857</v>
      </c>
      <c r="B3350" s="59" t="str">
        <f t="shared" si="52"/>
        <v>TUBO DE CONCRETO PA4 PRODUZIDO NA OBRA PARA DRENAGEM - D = 0,80 M - AREIA EXTRAÍDA E BRITA PRODUZIDA - FORNECIMENTO E INSTALAÇÃO</v>
      </c>
      <c r="C3350" s="16" t="s">
        <v>139</v>
      </c>
      <c r="D3350" s="105">
        <v>365.75</v>
      </c>
      <c r="J3350" s="59" t="s">
        <v>28858</v>
      </c>
    </row>
    <row r="3351" spans="1:10" ht="54">
      <c r="A3351" s="16" t="s">
        <v>28859</v>
      </c>
      <c r="B3351" s="59" t="str">
        <f t="shared" si="52"/>
        <v>TUBO DE CONCRETO PA4 PRODUZIDO NA OBRA PARA DRENAGEM - D = 1,00 M - AREIA E BRITA COMERCIAIS - FORNECIMENTO E INSTALAÇÃO</v>
      </c>
      <c r="C3351" s="16" t="s">
        <v>139</v>
      </c>
      <c r="D3351" s="105">
        <v>588.19000000000005</v>
      </c>
      <c r="J3351" s="59" t="s">
        <v>28860</v>
      </c>
    </row>
    <row r="3352" spans="1:10" ht="54">
      <c r="A3352" s="16" t="s">
        <v>28861</v>
      </c>
      <c r="B3352" s="59" t="str">
        <f t="shared" si="52"/>
        <v>TUBO DE CONCRETO PA4 PRODUZIDO NA OBRA PARA DRENAGEM - D = 1,00 M - AREIA EXTRAÍDA E BRITA PRODUZIDA - FORNECIMENTO E INSTALAÇÃO</v>
      </c>
      <c r="C3352" s="16" t="s">
        <v>139</v>
      </c>
      <c r="D3352" s="105">
        <v>545.27</v>
      </c>
      <c r="J3352" s="59" t="s">
        <v>28862</v>
      </c>
    </row>
    <row r="3353" spans="1:10" ht="54">
      <c r="A3353" s="16" t="s">
        <v>28863</v>
      </c>
      <c r="B3353" s="59" t="str">
        <f t="shared" si="52"/>
        <v>TUBO DE CONCRETO PA4 PRODUZIDO NA OBRA PARA DRENAGEM - D = 1,20 M - AREIA E BRITA COMERCIAIS - FORNECIMENTO E INSTALAÇÃO</v>
      </c>
      <c r="C3353" s="16" t="s">
        <v>139</v>
      </c>
      <c r="D3353" s="105">
        <v>841.54</v>
      </c>
      <c r="J3353" s="59" t="s">
        <v>28864</v>
      </c>
    </row>
    <row r="3354" spans="1:10" ht="54">
      <c r="A3354" s="16" t="s">
        <v>28865</v>
      </c>
      <c r="B3354" s="59" t="str">
        <f t="shared" si="52"/>
        <v>TUBO DE CONCRETO PA4 PRODUZIDO NA OBRA PARA DRENAGEM - D = 1,20 M - AREIA EXTRAÍDA E BRITA PRODUZIDA - FORNECIMENTO E INSTALAÇÃO</v>
      </c>
      <c r="C3354" s="16" t="s">
        <v>139</v>
      </c>
      <c r="D3354" s="105">
        <v>777.73</v>
      </c>
      <c r="J3354" s="59" t="s">
        <v>28866</v>
      </c>
    </row>
    <row r="3355" spans="1:10" ht="54">
      <c r="A3355" s="16" t="s">
        <v>28867</v>
      </c>
      <c r="B3355" s="59" t="str">
        <f t="shared" si="52"/>
        <v>TUBO DE CONCRETO PA4 PRODUZIDO NA OBRA PARA DRENAGEM - D = 1,50 M - AREIA E BRITA COMERCIAIS - FORNECIMENTO E INSTALAÇÃO</v>
      </c>
      <c r="C3355" s="16" t="s">
        <v>139</v>
      </c>
      <c r="D3355" s="105">
        <v>1322.01</v>
      </c>
      <c r="J3355" s="59" t="s">
        <v>28868</v>
      </c>
    </row>
    <row r="3356" spans="1:10" ht="54">
      <c r="A3356" s="16" t="s">
        <v>28869</v>
      </c>
      <c r="B3356" s="59" t="str">
        <f t="shared" si="52"/>
        <v>TUBO DE CONCRETO PA4 PRODUZIDO NA OBRA PARA DRENAGEM - D = 1,50 M - AREIA EXTRAÍDA E BRITA PRODUZIDA - FORNECIMENTO E INSTALAÇÃO</v>
      </c>
      <c r="C3356" s="16" t="s">
        <v>139</v>
      </c>
      <c r="D3356" s="105">
        <v>1231.6600000000001</v>
      </c>
      <c r="J3356" s="59" t="s">
        <v>28870</v>
      </c>
    </row>
    <row r="3357" spans="1:10" ht="40.5">
      <c r="A3357" s="16" t="s">
        <v>28871</v>
      </c>
      <c r="B3357" s="59" t="str">
        <f t="shared" si="52"/>
        <v>TUBO DE CONCRETO PERFURADO PRODUZIDO NA OBRA PARA DRENAGEM - D = 0,40 M - FORNECIMENTO E INSTALAÇÃO</v>
      </c>
      <c r="C3357" s="16" t="s">
        <v>139</v>
      </c>
      <c r="D3357" s="105">
        <v>67.75</v>
      </c>
      <c r="J3357" s="59" t="s">
        <v>28872</v>
      </c>
    </row>
    <row r="3358" spans="1:10" ht="40.5">
      <c r="A3358" s="16" t="s">
        <v>28873</v>
      </c>
      <c r="B3358" s="59" t="str">
        <f t="shared" si="52"/>
        <v>TUBO DE PVC PARA DRENO TIPO BARBACÃ - D = 50 MM - FORNECIMENTO E INSTALAÇÃO</v>
      </c>
      <c r="C3358" s="16" t="s">
        <v>139</v>
      </c>
      <c r="D3358" s="105">
        <v>9.08</v>
      </c>
      <c r="J3358" s="59" t="s">
        <v>28874</v>
      </c>
    </row>
    <row r="3359" spans="1:10" ht="40.5">
      <c r="A3359" s="16" t="s">
        <v>28875</v>
      </c>
      <c r="B3359" s="59" t="str">
        <f t="shared" si="52"/>
        <v>TUBO DE PVC PARA DRENO TIPO BARBACÃ - D = 75 MM - FORNECIMENTO E INSTALAÇÃO</v>
      </c>
      <c r="C3359" s="16" t="s">
        <v>139</v>
      </c>
      <c r="D3359" s="105">
        <v>11.33</v>
      </c>
      <c r="J3359" s="59" t="s">
        <v>28876</v>
      </c>
    </row>
    <row r="3360" spans="1:10" ht="27">
      <c r="A3360" s="16" t="s">
        <v>28877</v>
      </c>
      <c r="B3360" s="59" t="str">
        <f t="shared" si="52"/>
        <v>TUBO PEAD PARA DRENAGEM - D = 1.000 MM - FORNECIMENTO E INSTALAÇÃO</v>
      </c>
      <c r="C3360" s="16" t="s">
        <v>139</v>
      </c>
      <c r="D3360" s="105">
        <v>904.64</v>
      </c>
      <c r="J3360" s="59" t="s">
        <v>28878</v>
      </c>
    </row>
    <row r="3361" spans="1:10" ht="27">
      <c r="A3361" s="16" t="s">
        <v>28879</v>
      </c>
      <c r="B3361" s="59" t="str">
        <f t="shared" si="52"/>
        <v>TUBO PEAD PARA DRENAGEM - D = 1.050 MM - FORNECIMENTO E INSTALAÇÃO</v>
      </c>
      <c r="C3361" s="16" t="s">
        <v>139</v>
      </c>
      <c r="D3361" s="105">
        <v>922.51</v>
      </c>
      <c r="J3361" s="59" t="s">
        <v>28880</v>
      </c>
    </row>
    <row r="3362" spans="1:10" ht="27">
      <c r="A3362" s="16" t="s">
        <v>28881</v>
      </c>
      <c r="B3362" s="59" t="str">
        <f t="shared" si="52"/>
        <v>TUBO PEAD PARA DRENAGEM - D = 1.200 MM - FORNECIMENTO E INSTALAÇÃO</v>
      </c>
      <c r="C3362" s="16" t="s">
        <v>139</v>
      </c>
      <c r="D3362" s="105">
        <v>1622.75</v>
      </c>
      <c r="J3362" s="59" t="s">
        <v>28882</v>
      </c>
    </row>
    <row r="3363" spans="1:10" ht="27">
      <c r="A3363" s="16" t="s">
        <v>28883</v>
      </c>
      <c r="B3363" s="59" t="str">
        <f t="shared" si="52"/>
        <v>TUBO PEAD PARA DRENAGEM - D = 1.500 MM - FORNECIMENTO E INSTALAÇÃO</v>
      </c>
      <c r="C3363" s="16" t="s">
        <v>139</v>
      </c>
      <c r="D3363" s="105">
        <v>1672.22</v>
      </c>
      <c r="J3363" s="59" t="s">
        <v>28884</v>
      </c>
    </row>
    <row r="3364" spans="1:10" ht="27">
      <c r="A3364" s="16" t="s">
        <v>28885</v>
      </c>
      <c r="B3364" s="59" t="str">
        <f t="shared" si="52"/>
        <v>TUBO PEAD PARA DRENAGEM - D = 1.800 MM - FORNECIMENTO E INSTALAÇÃO</v>
      </c>
      <c r="C3364" s="16" t="s">
        <v>139</v>
      </c>
      <c r="D3364" s="105">
        <v>6433.54</v>
      </c>
      <c r="J3364" s="59" t="s">
        <v>28886</v>
      </c>
    </row>
    <row r="3365" spans="1:10" ht="27">
      <c r="A3365" s="16" t="s">
        <v>28887</v>
      </c>
      <c r="B3365" s="59" t="str">
        <f t="shared" si="52"/>
        <v>TUBO PEAD PARA DRENAGEM - D = 2.000 MM - FORNECIMENTO E INSTALAÇÃO</v>
      </c>
      <c r="C3365" s="16" t="s">
        <v>139</v>
      </c>
      <c r="D3365" s="105">
        <v>7778.91</v>
      </c>
      <c r="J3365" s="59" t="s">
        <v>28888</v>
      </c>
    </row>
    <row r="3366" spans="1:10" ht="27">
      <c r="A3366" s="16" t="s">
        <v>28889</v>
      </c>
      <c r="B3366" s="59" t="str">
        <f t="shared" si="52"/>
        <v>TUBO PEAD PARA DRENAGEM - D = 2.500 MM - FORNECIMENTO E INSTALAÇÃO</v>
      </c>
      <c r="C3366" s="16" t="s">
        <v>139</v>
      </c>
      <c r="D3366" s="105">
        <v>13002.2</v>
      </c>
      <c r="J3366" s="59" t="s">
        <v>28890</v>
      </c>
    </row>
    <row r="3367" spans="1:10" ht="27">
      <c r="A3367" s="16" t="s">
        <v>28891</v>
      </c>
      <c r="B3367" s="59" t="str">
        <f t="shared" si="52"/>
        <v>TUBO PEAD PARA DRENAGEM - D = 3.000 MM - FORNECIMENTO E INSTALAÇÃO</v>
      </c>
      <c r="C3367" s="16" t="s">
        <v>139</v>
      </c>
      <c r="D3367" s="105">
        <v>18308.78</v>
      </c>
      <c r="J3367" s="59" t="s">
        <v>28892</v>
      </c>
    </row>
    <row r="3368" spans="1:10" ht="27">
      <c r="A3368" s="16" t="s">
        <v>28893</v>
      </c>
      <c r="B3368" s="59" t="str">
        <f t="shared" si="52"/>
        <v>TUBO PEAD PARA DRENAGEM - D = 400 MM - FORNECIMENTO E INSTALAÇÃO</v>
      </c>
      <c r="C3368" s="16" t="s">
        <v>139</v>
      </c>
      <c r="D3368" s="105">
        <v>210.49</v>
      </c>
      <c r="J3368" s="59" t="s">
        <v>28894</v>
      </c>
    </row>
    <row r="3369" spans="1:10" ht="27">
      <c r="A3369" s="16" t="s">
        <v>28895</v>
      </c>
      <c r="B3369" s="59" t="str">
        <f t="shared" si="52"/>
        <v>TUBO PEAD PARA DRENAGEM - D = 450 MM - FORNECIMENTO E INSTALAÇÃO</v>
      </c>
      <c r="C3369" s="16" t="s">
        <v>139</v>
      </c>
      <c r="D3369" s="105">
        <v>215.89</v>
      </c>
      <c r="J3369" s="59" t="s">
        <v>28896</v>
      </c>
    </row>
    <row r="3370" spans="1:10" ht="27">
      <c r="A3370" s="16" t="s">
        <v>28897</v>
      </c>
      <c r="B3370" s="59" t="str">
        <f t="shared" si="52"/>
        <v>TUBO PEAD PARA DRENAGEM - D = 500 MM - FORNECIMENTO E INSTALAÇÃO</v>
      </c>
      <c r="C3370" s="16" t="s">
        <v>139</v>
      </c>
      <c r="D3370" s="105">
        <v>344.9</v>
      </c>
      <c r="J3370" s="59" t="s">
        <v>28898</v>
      </c>
    </row>
    <row r="3371" spans="1:10" ht="27">
      <c r="A3371" s="16" t="s">
        <v>28899</v>
      </c>
      <c r="B3371" s="59" t="str">
        <f t="shared" si="52"/>
        <v>TUBO PEAD PARA DRENAGEM - D = 600 MM - FORNECIMENTO E INSTALAÇÃO</v>
      </c>
      <c r="C3371" s="16" t="s">
        <v>139</v>
      </c>
      <c r="D3371" s="105">
        <v>503.19</v>
      </c>
      <c r="J3371" s="59" t="s">
        <v>28900</v>
      </c>
    </row>
    <row r="3372" spans="1:10" ht="27">
      <c r="A3372" s="16" t="s">
        <v>28901</v>
      </c>
      <c r="B3372" s="59" t="str">
        <f t="shared" si="52"/>
        <v>TUBO PEAD PARA DRENAGEM - D = 750 MM - FORNECIMENTO E INSTALAÇÃO</v>
      </c>
      <c r="C3372" s="16" t="s">
        <v>139</v>
      </c>
      <c r="D3372" s="105">
        <v>557.03</v>
      </c>
      <c r="J3372" s="59" t="s">
        <v>28902</v>
      </c>
    </row>
    <row r="3373" spans="1:10" ht="27">
      <c r="A3373" s="16" t="s">
        <v>28903</v>
      </c>
      <c r="B3373" s="59" t="str">
        <f t="shared" si="52"/>
        <v>TUBO PEAD PARA DRENAGEM - D = 800 MM - FORNECIMENTO E INSTALAÇÃO</v>
      </c>
      <c r="C3373" s="16" t="s">
        <v>139</v>
      </c>
      <c r="D3373" s="105">
        <v>686.81</v>
      </c>
      <c r="J3373" s="59" t="s">
        <v>28904</v>
      </c>
    </row>
    <row r="3374" spans="1:10" ht="27">
      <c r="A3374" s="16" t="s">
        <v>28905</v>
      </c>
      <c r="B3374" s="59" t="str">
        <f t="shared" si="52"/>
        <v>TUBO PEAD PARA DRENAGEM - D = 900 MM - FORNECIMENTO E INSTALAÇÃO</v>
      </c>
      <c r="C3374" s="16" t="s">
        <v>139</v>
      </c>
      <c r="D3374" s="105">
        <v>693.94</v>
      </c>
      <c r="J3374" s="59" t="s">
        <v>28906</v>
      </c>
    </row>
    <row r="3375" spans="1:10" ht="40.5">
      <c r="A3375" s="16" t="s">
        <v>28907</v>
      </c>
      <c r="B3375" s="59" t="str">
        <f t="shared" si="52"/>
        <v>VALETA DE PROTEÇÃO DE ATERROS COM REVESTIMENTO DE CONCRETO - VPA 03 - AREIA E BRITA COMERCIAIS</v>
      </c>
      <c r="C3375" s="16" t="s">
        <v>139</v>
      </c>
      <c r="D3375" s="105">
        <v>99.29</v>
      </c>
      <c r="J3375" s="59" t="s">
        <v>28908</v>
      </c>
    </row>
    <row r="3376" spans="1:10" ht="40.5">
      <c r="A3376" s="16" t="s">
        <v>28909</v>
      </c>
      <c r="B3376" s="59" t="str">
        <f t="shared" si="52"/>
        <v>VALETA DE PROTEÇÃO DE ATERROS COM REVESTIMENTO DE CONCRETO - VPA 03 - AREIA EXTRAÍDA E BRITA PRODUZIDA</v>
      </c>
      <c r="C3376" s="16" t="s">
        <v>139</v>
      </c>
      <c r="D3376" s="105">
        <v>85.21</v>
      </c>
      <c r="J3376" s="59" t="s">
        <v>28910</v>
      </c>
    </row>
    <row r="3377" spans="1:10" ht="40.5">
      <c r="A3377" s="16" t="s">
        <v>28911</v>
      </c>
      <c r="B3377" s="59" t="str">
        <f t="shared" si="52"/>
        <v>VALETA DE PROTEÇÃO DE ATERROS COM REVESTIMENTO DE CONCRETO - VPA 04 - AREIA E BRITA COMERCIAIS</v>
      </c>
      <c r="C3377" s="16" t="s">
        <v>139</v>
      </c>
      <c r="D3377" s="105">
        <v>77.900000000000006</v>
      </c>
      <c r="J3377" s="59" t="s">
        <v>28912</v>
      </c>
    </row>
    <row r="3378" spans="1:10" ht="40.5">
      <c r="A3378" s="16" t="s">
        <v>28913</v>
      </c>
      <c r="B3378" s="59" t="str">
        <f t="shared" si="52"/>
        <v>VALETA DE PROTEÇÃO DE ATERROS COM REVESTIMENTO DE CONCRETO - VPA 04 - AREIA EXTRAÍDA E BRITA PRODUZIDA</v>
      </c>
      <c r="C3378" s="16" t="s">
        <v>139</v>
      </c>
      <c r="D3378" s="105">
        <v>66.87</v>
      </c>
      <c r="J3378" s="59" t="s">
        <v>28914</v>
      </c>
    </row>
    <row r="3379" spans="1:10" ht="27">
      <c r="A3379" s="16" t="s">
        <v>28915</v>
      </c>
      <c r="B3379" s="59" t="str">
        <f t="shared" si="52"/>
        <v>VALETA DE PROTEÇÃO DE ATERROS COM REVESTIMENTO VEGETAL - VPA 01</v>
      </c>
      <c r="C3379" s="16" t="s">
        <v>139</v>
      </c>
      <c r="D3379" s="105">
        <v>46.78</v>
      </c>
      <c r="J3379" s="59" t="s">
        <v>28916</v>
      </c>
    </row>
    <row r="3380" spans="1:10" ht="27">
      <c r="A3380" s="16" t="s">
        <v>28917</v>
      </c>
      <c r="B3380" s="59" t="str">
        <f t="shared" si="52"/>
        <v>VALETA DE PROTEÇÃO DE ATERROS COM REVESTIMENTO VEGETAL - VPA 02</v>
      </c>
      <c r="C3380" s="16" t="s">
        <v>139</v>
      </c>
      <c r="D3380" s="105">
        <v>36.630000000000003</v>
      </c>
      <c r="J3380" s="59" t="s">
        <v>28918</v>
      </c>
    </row>
    <row r="3381" spans="1:10" ht="40.5">
      <c r="A3381" s="16" t="s">
        <v>28919</v>
      </c>
      <c r="B3381" s="59" t="str">
        <f t="shared" si="52"/>
        <v>VALETA DE PROTEÇÃO DE CORTES COM REVESTIMENTO DE CONCRETO - VPC 03 - AREIA E BRITA COMERCIAIS</v>
      </c>
      <c r="C3381" s="16" t="s">
        <v>139</v>
      </c>
      <c r="D3381" s="105">
        <v>100.43</v>
      </c>
      <c r="J3381" s="59" t="s">
        <v>28920</v>
      </c>
    </row>
    <row r="3382" spans="1:10" ht="40.5">
      <c r="A3382" s="16" t="s">
        <v>28921</v>
      </c>
      <c r="B3382" s="59" t="str">
        <f t="shared" si="52"/>
        <v>VALETA DE PROTEÇÃO DE CORTES COM REVESTIMENTO DE CONCRETO - VPC 03 - AREIA EXTRAÍDA E BRITA PRODUZIDA</v>
      </c>
      <c r="C3382" s="16" t="s">
        <v>139</v>
      </c>
      <c r="D3382" s="105">
        <v>86.34</v>
      </c>
      <c r="J3382" s="59" t="s">
        <v>28922</v>
      </c>
    </row>
    <row r="3383" spans="1:10" ht="40.5">
      <c r="A3383" s="16" t="s">
        <v>28923</v>
      </c>
      <c r="B3383" s="59" t="str">
        <f t="shared" si="52"/>
        <v>VALETA DE PROTEÇÃO DE CORTES COM REVESTIMENTO DE CONCRETO - VPC 04 - AREIA E BRITA COMERCIAIS</v>
      </c>
      <c r="C3383" s="16" t="s">
        <v>139</v>
      </c>
      <c r="D3383" s="105">
        <v>78.66</v>
      </c>
      <c r="J3383" s="59" t="s">
        <v>28924</v>
      </c>
    </row>
    <row r="3384" spans="1:10" ht="40.5">
      <c r="A3384" s="16" t="s">
        <v>28925</v>
      </c>
      <c r="B3384" s="59" t="str">
        <f t="shared" si="52"/>
        <v>VALETA DE PROTEÇÃO DE CORTES COM REVESTIMENTO DE CONCRETO - VPC 04 - AREIA EXTRAÍDA E BRITA PRODUZIDA</v>
      </c>
      <c r="C3384" s="16" t="s">
        <v>139</v>
      </c>
      <c r="D3384" s="105">
        <v>67.63</v>
      </c>
      <c r="J3384" s="59" t="s">
        <v>28926</v>
      </c>
    </row>
    <row r="3385" spans="1:10" ht="27">
      <c r="A3385" s="16" t="s">
        <v>28927</v>
      </c>
      <c r="B3385" s="59" t="str">
        <f t="shared" si="52"/>
        <v>VALETA DE PROTEÇÃO DE CORTES COM REVESTIMENTO VEGETAL - VPC 01</v>
      </c>
      <c r="C3385" s="16" t="s">
        <v>139</v>
      </c>
      <c r="D3385" s="105">
        <v>48.29</v>
      </c>
      <c r="J3385" s="59" t="s">
        <v>28928</v>
      </c>
    </row>
    <row r="3386" spans="1:10" ht="27">
      <c r="A3386" s="16" t="s">
        <v>28929</v>
      </c>
      <c r="B3386" s="59" t="str">
        <f t="shared" si="52"/>
        <v>VALETA DE PROTEÇÃO DE CORTES COM REVESTIMENTO VEGETAL - VPC 02</v>
      </c>
      <c r="C3386" s="16" t="s">
        <v>139</v>
      </c>
      <c r="D3386" s="105">
        <v>36.630000000000003</v>
      </c>
      <c r="J3386" s="59" t="s">
        <v>28930</v>
      </c>
    </row>
    <row r="3387" spans="1:10" ht="94.5">
      <c r="A3387" s="16" t="s">
        <v>28931</v>
      </c>
      <c r="B3387" s="59" t="str">
        <f t="shared" si="52"/>
        <v>ESCORAMENTO COM ESTACAS DE PERFIS METÁLICOS W 250 X 38,5 KG/M, ESPAÇADAS EM 1,5 M, INTERCALADAS COM PRANCHA DE MADEIRA COM ESPESSURA DE 5 CM E FICHA DE 0 A 0,2 H - SEM REAPROVEITAMENTO - FORNECIMENTO E INSTALAÇÃO</v>
      </c>
      <c r="C3387" s="16" t="s">
        <v>141</v>
      </c>
      <c r="D3387" s="105">
        <v>454.78</v>
      </c>
      <c r="J3387" s="59" t="s">
        <v>28932</v>
      </c>
    </row>
    <row r="3388" spans="1:10" ht="94.5">
      <c r="A3388" s="16" t="s">
        <v>28933</v>
      </c>
      <c r="B3388" s="59" t="str">
        <f t="shared" si="52"/>
        <v>ESCORAMENTO COM ESTACAS DE PERFIS METÁLICOS W 250 X 38,5 KG/M, ESPAÇADAS EM 1,5 M, INTERCALADAS COM PRANCHA DE MADEIRA COM ESPESSURA DE 5 CM E FICHA DE 0,20 A 0,4 H - SEM REAPROVEITAMENTO - FORNECIMENTO E INSTALAÇÃO</v>
      </c>
      <c r="C3388" s="16" t="s">
        <v>141</v>
      </c>
      <c r="D3388" s="105">
        <v>522.46</v>
      </c>
      <c r="J3388" s="59" t="s">
        <v>28934</v>
      </c>
    </row>
    <row r="3389" spans="1:10" ht="94.5">
      <c r="A3389" s="16" t="s">
        <v>28935</v>
      </c>
      <c r="B3389" s="59" t="str">
        <f t="shared" si="52"/>
        <v>ESCORAMENTO COM ESTACAS DE PERFIS METÁLICOS W 250 X 38,5 KG/M, ESPAÇADAS EM 1,5 M, INTERCALADAS COM PRANCHA DE MADEIRA COM ESPESSURA DE 5 CM E FICHA DE 0,40 A 0,6 H - SEM REAPROVEITAMENTO - FORNECIMENTO E INSTALAÇÃO</v>
      </c>
      <c r="C3389" s="16" t="s">
        <v>141</v>
      </c>
      <c r="D3389" s="105">
        <v>590.15</v>
      </c>
      <c r="J3389" s="59" t="s">
        <v>28936</v>
      </c>
    </row>
    <row r="3390" spans="1:10" ht="94.5">
      <c r="A3390" s="16" t="s">
        <v>28937</v>
      </c>
      <c r="B3390" s="59" t="str">
        <f t="shared" si="52"/>
        <v>ESCORAMENTO COM PERFIS METÁLICOS W 150 X 18,0 KG/M A CADA METRO E CHAPAS DE AÇO - ESTRONCAS A CADA 2 M NÃO INCLUÍDAS - PROFUNDIDADE DE ATÉ 10 M - AÇO COM UTILIZAÇÃO DE 20 VEZES - FORNECIMENTO, INSTALAÇÃO E RETIRADA</v>
      </c>
      <c r="C3390" s="16" t="s">
        <v>141</v>
      </c>
      <c r="D3390" s="105">
        <v>182.44</v>
      </c>
      <c r="J3390" s="59" t="s">
        <v>28938</v>
      </c>
    </row>
    <row r="3391" spans="1:10" ht="40.5">
      <c r="A3391" s="16" t="s">
        <v>28939</v>
      </c>
      <c r="B3391" s="59" t="str">
        <f t="shared" si="52"/>
        <v>ESCORAMENTO COM PONTALETES D = 10 CM - UTILIZAÇÃO DE 1 VEZ - CONFECÇÃO, INSTALAÇÃO E RETIRADA</v>
      </c>
      <c r="C3391" s="16" t="s">
        <v>140</v>
      </c>
      <c r="D3391" s="105">
        <v>30.67</v>
      </c>
      <c r="J3391" s="59" t="s">
        <v>28940</v>
      </c>
    </row>
    <row r="3392" spans="1:10" ht="40.5">
      <c r="A3392" s="16" t="s">
        <v>28941</v>
      </c>
      <c r="B3392" s="59" t="str">
        <f t="shared" si="52"/>
        <v>ESCORAMENTO COM PONTALETES D = 10 CM - UTILIZAÇÃO DE 2 VEZES - CONFECÇÃO, INSTALAÇÃO E RETIRADA</v>
      </c>
      <c r="C3392" s="16" t="s">
        <v>140</v>
      </c>
      <c r="D3392" s="105">
        <v>21.12</v>
      </c>
      <c r="J3392" s="59" t="s">
        <v>28942</v>
      </c>
    </row>
    <row r="3393" spans="1:10" ht="40.5">
      <c r="A3393" s="16" t="s">
        <v>28943</v>
      </c>
      <c r="B3393" s="59" t="str">
        <f t="shared" si="52"/>
        <v>ESCORAMENTO COM PONTALETES D = 10 CM - UTILIZAÇÃO DE 3 VEZES - CONFECÇÃO, INSTALAÇÃO E RETIRADA</v>
      </c>
      <c r="C3393" s="16" t="s">
        <v>140</v>
      </c>
      <c r="D3393" s="105">
        <v>18.62</v>
      </c>
      <c r="J3393" s="59" t="s">
        <v>28944</v>
      </c>
    </row>
    <row r="3394" spans="1:10" ht="40.5">
      <c r="A3394" s="16" t="s">
        <v>28945</v>
      </c>
      <c r="B3394" s="59" t="str">
        <f t="shared" si="52"/>
        <v>ESCORAMENTO COM PONTALETES D = 10 CM - UTILIZAÇÃO DE 5 VEZES - CONFECÇÃO, INSTALAÇÃO E RETIRADA</v>
      </c>
      <c r="C3394" s="16" t="s">
        <v>140</v>
      </c>
      <c r="D3394" s="105">
        <v>17.850000000000001</v>
      </c>
      <c r="J3394" s="59" t="s">
        <v>28946</v>
      </c>
    </row>
    <row r="3395" spans="1:10" ht="40.5">
      <c r="A3395" s="16" t="s">
        <v>28947</v>
      </c>
      <c r="B3395" s="59" t="str">
        <f t="shared" ref="B3395:B3458" si="53">UPPER(J3395)</f>
        <v>ESCORAMENTO COM PONTALETES D = 15 CM - UTILIZAÇÃO DE 1 VEZ - CONFECÇÃO E INSTALAÇÃO</v>
      </c>
      <c r="C3395" s="16" t="s">
        <v>140</v>
      </c>
      <c r="D3395" s="105">
        <v>46.97</v>
      </c>
      <c r="J3395" s="59" t="s">
        <v>28948</v>
      </c>
    </row>
    <row r="3396" spans="1:10" ht="40.5">
      <c r="A3396" s="16" t="s">
        <v>28949</v>
      </c>
      <c r="B3396" s="59" t="str">
        <f t="shared" si="53"/>
        <v>ESCORAMENTO COM PONTALETES D = 15 CM - UTILIZAÇÃO DE 2 VEZES - CONFECÇÃO, INSTALAÇÃO E RETIRADA</v>
      </c>
      <c r="C3396" s="16" t="s">
        <v>140</v>
      </c>
      <c r="D3396" s="105">
        <v>32.94</v>
      </c>
      <c r="J3396" s="59" t="s">
        <v>28950</v>
      </c>
    </row>
    <row r="3397" spans="1:10" ht="40.5">
      <c r="A3397" s="16" t="s">
        <v>28951</v>
      </c>
      <c r="B3397" s="59" t="str">
        <f t="shared" si="53"/>
        <v>ESCORAMENTO COM PONTALETES D = 15 CM - UTILIZAÇÃO DE 3 VEZES - CONFECÇÃO, INSTALAÇÃO E RETIRADA</v>
      </c>
      <c r="C3397" s="16" t="s">
        <v>140</v>
      </c>
      <c r="D3397" s="105">
        <v>29.67</v>
      </c>
      <c r="J3397" s="59" t="s">
        <v>28952</v>
      </c>
    </row>
    <row r="3398" spans="1:10" ht="40.5">
      <c r="A3398" s="16" t="s">
        <v>28953</v>
      </c>
      <c r="B3398" s="59" t="str">
        <f t="shared" si="53"/>
        <v>ESCORAMENTO COM PONTALETES D = 15 CM - UTILIZAÇÃO DE 5 VEZES - CONFECÇÃO, INSTALAÇÃO E RETIRADA</v>
      </c>
      <c r="C3398" s="16" t="s">
        <v>140</v>
      </c>
      <c r="D3398" s="105">
        <v>29.44</v>
      </c>
      <c r="J3398" s="59" t="s">
        <v>28954</v>
      </c>
    </row>
    <row r="3399" spans="1:10" ht="94.5">
      <c r="A3399" s="16" t="s">
        <v>28955</v>
      </c>
      <c r="B3399" s="59" t="str">
        <f t="shared" si="53"/>
        <v>ESCORAMENTO CONTÍNUO DE VALAS COM TÁBUAS DE 2,5 X 30 CM E LONGARINAS DE 6 X 16 CM - ESTRONCAS A CADA METRO NÃO INCLUÍDAS - PROFUNDIDADE DE ATÉ 4 M - MADEIRA COM UTILIZAÇÃO DE 3 VEZES - CONFECÇÃO, INSTALAÇÃO E RETIRADA</v>
      </c>
      <c r="C3399" s="16" t="s">
        <v>141</v>
      </c>
      <c r="D3399" s="105">
        <v>117.41</v>
      </c>
      <c r="J3399" s="59" t="s">
        <v>28956</v>
      </c>
    </row>
    <row r="3400" spans="1:10" ht="94.5">
      <c r="A3400" s="16" t="s">
        <v>28957</v>
      </c>
      <c r="B3400" s="59" t="str">
        <f t="shared" si="53"/>
        <v>ESCORAMENTO CONTÍNUO DE VALAS COM TÁBUAS DE 2,5 X 30 CM E LONGARINAS DE 6 X 16 CM - ESTRONCAS A CADA METRO NÃO INCLUÍDAS - PROFUNDIDADE DE ATÉ 4 M - MADEIRA SEM REAPROVEITAMENTO - CONFECÇÃO E INSTALAÇÃO</v>
      </c>
      <c r="C3400" s="16" t="s">
        <v>141</v>
      </c>
      <c r="D3400" s="105">
        <v>165.22</v>
      </c>
      <c r="J3400" s="59" t="s">
        <v>28958</v>
      </c>
    </row>
    <row r="3401" spans="1:10" ht="81">
      <c r="A3401" s="16" t="s">
        <v>28959</v>
      </c>
      <c r="B3401" s="59" t="str">
        <f t="shared" si="53"/>
        <v>ESCORAMENTO METÁLICO COM QUADRO TUBULAR CONTRAVENTADO - CAPACIDADE DE CARGA ATÉ 3,8 T/M² - QUADRO DE 1,0 X 1,0 X 1,2 M - UTILIZAÇÃO DE 50 VEZES - FORNECIMENTO, INSTALAÇÃO E RETIRADA</v>
      </c>
      <c r="C3401" s="16" t="s">
        <v>140</v>
      </c>
      <c r="D3401" s="105">
        <v>2.72</v>
      </c>
      <c r="J3401" s="59" t="s">
        <v>28960</v>
      </c>
    </row>
    <row r="3402" spans="1:10" ht="81">
      <c r="A3402" s="16" t="s">
        <v>28961</v>
      </c>
      <c r="B3402" s="59" t="str">
        <f t="shared" si="53"/>
        <v>ESCORAMENTO METÁLICO TUBULAR GALVANIZADO PARA FORMAS COM CAPACIDADE DE 2.100 A 750 KG POR UNIDADE - REGULÁVEL DE 3,0 A 4,5 M - UTILIZAÇÃO DE 20 VEZES - FORNECIMENTO, INSTALAÇÃO E RETIRADA</v>
      </c>
      <c r="C3402" s="16" t="s">
        <v>20028</v>
      </c>
      <c r="D3402" s="105">
        <v>10.88</v>
      </c>
      <c r="J3402" s="59" t="s">
        <v>28962</v>
      </c>
    </row>
    <row r="3403" spans="1:10" ht="81">
      <c r="A3403" s="16" t="s">
        <v>28963</v>
      </c>
      <c r="B3403" s="59" t="str">
        <f t="shared" si="53"/>
        <v>ESCORAMENTO METÁLICO TUBULAR GALVANIZADO PARA FORMAS COM CAPACIDADE DE 3.200 A 1.600 KG POR UNIDADE - REGULÁVEL DE 1,8 A 3,0 M - UTILIZAÇÃO DE 20 VEZES - FORNECIMENTO, INSTALAÇÃO E RETIRADA</v>
      </c>
      <c r="C3403" s="16" t="s">
        <v>20028</v>
      </c>
      <c r="D3403" s="105">
        <v>9.26</v>
      </c>
      <c r="J3403" s="59" t="s">
        <v>28964</v>
      </c>
    </row>
    <row r="3404" spans="1:10" ht="40.5">
      <c r="A3404" s="16" t="s">
        <v>28965</v>
      </c>
      <c r="B3404" s="59" t="str">
        <f t="shared" si="53"/>
        <v>ESCORAMENTO PARA CORPO DE BUEIROS CELULARES - UTILIZAÇÃO DE 3 VEZES - CONFECÇÃO, INSTALAÇÃO E RETIRADA</v>
      </c>
      <c r="C3404" s="16" t="s">
        <v>140</v>
      </c>
      <c r="D3404" s="105">
        <v>51.72</v>
      </c>
      <c r="J3404" s="59" t="s">
        <v>28966</v>
      </c>
    </row>
    <row r="3405" spans="1:10" ht="27">
      <c r="A3405" s="16" t="s">
        <v>28967</v>
      </c>
      <c r="B3405" s="59" t="str">
        <f t="shared" si="53"/>
        <v>ESTRONCAS EM PERFIL METÁLICO W 150 X 18,0 KG/M - UTILIZAÇÃO DE 20 VEZES</v>
      </c>
      <c r="C3405" s="16" t="s">
        <v>139</v>
      </c>
      <c r="D3405" s="105">
        <v>31.9</v>
      </c>
      <c r="J3405" s="59" t="s">
        <v>28968</v>
      </c>
    </row>
    <row r="3406" spans="1:10" ht="27">
      <c r="A3406" s="16" t="s">
        <v>28969</v>
      </c>
      <c r="B3406" s="59" t="str">
        <f t="shared" si="53"/>
        <v>ESTRONCAS PARA VALAS COM D = 15 CM - MADEIRA COM UTILIZAÇÃO DE 3 VEZES</v>
      </c>
      <c r="C3406" s="16" t="s">
        <v>139</v>
      </c>
      <c r="D3406" s="105">
        <v>16.57</v>
      </c>
      <c r="J3406" s="59" t="s">
        <v>28970</v>
      </c>
    </row>
    <row r="3407" spans="1:10" ht="27">
      <c r="A3407" s="16" t="s">
        <v>28971</v>
      </c>
      <c r="B3407" s="59" t="str">
        <f t="shared" si="53"/>
        <v>ESTRONCAS PARA VALAS COM D = 15 CM - MADEIRA SEM REAPROVEITAMENTO</v>
      </c>
      <c r="C3407" s="16" t="s">
        <v>139</v>
      </c>
      <c r="D3407" s="105">
        <v>24.02</v>
      </c>
      <c r="J3407" s="59" t="s">
        <v>28972</v>
      </c>
    </row>
    <row r="3408" spans="1:10" ht="27">
      <c r="A3408" s="16" t="s">
        <v>28973</v>
      </c>
      <c r="B3408" s="59" t="str">
        <f t="shared" si="53"/>
        <v>ESTRONCAS PARA VALAS COM D = 20 CM - MADEIRA COM UTILIZAÇÃO DE 3 VEZES</v>
      </c>
      <c r="C3408" s="16" t="s">
        <v>139</v>
      </c>
      <c r="D3408" s="105">
        <v>24.01</v>
      </c>
      <c r="J3408" s="59" t="s">
        <v>28974</v>
      </c>
    </row>
    <row r="3409" spans="1:10" ht="27">
      <c r="A3409" s="16" t="s">
        <v>28975</v>
      </c>
      <c r="B3409" s="59" t="str">
        <f t="shared" si="53"/>
        <v>ESTRONCAS PARA VALAS COM D = 20 CM - MADEIRA SEM REAPROVEITAMENTO</v>
      </c>
      <c r="C3409" s="16" t="s">
        <v>139</v>
      </c>
      <c r="D3409" s="105">
        <v>39.01</v>
      </c>
      <c r="J3409" s="59" t="s">
        <v>28976</v>
      </c>
    </row>
    <row r="3410" spans="1:10" ht="27">
      <c r="A3410" s="16" t="s">
        <v>28977</v>
      </c>
      <c r="B3410" s="59" t="str">
        <f t="shared" si="53"/>
        <v>APOIO NÁUTICO PARA A COLOCAÇÃO DA ARMAÇÃO EM CAMISA METÁLICA</v>
      </c>
      <c r="C3410" s="16" t="s">
        <v>22334</v>
      </c>
      <c r="D3410" s="105">
        <v>0.55000000000000004</v>
      </c>
      <c r="J3410" s="59" t="s">
        <v>28978</v>
      </c>
    </row>
    <row r="3411" spans="1:10" ht="67.5">
      <c r="A3411" s="16" t="s">
        <v>28979</v>
      </c>
      <c r="B3411" s="59" t="str">
        <f t="shared" si="53"/>
        <v>APOIO NÁUTICO PARA A ESCAVAÇÃO COM PERFURATRIZ TIPO WIRTH EM ROCHA COM MÉDIA DUREZA E MÉDIA ABRASÃO - RESISTÊNCIA À COMPRESSÃO MENOR QUE 80 MPA - D = 600 A 1.800 MM</v>
      </c>
      <c r="C3411" s="16" t="s">
        <v>139</v>
      </c>
      <c r="D3411" s="105">
        <v>1358.46</v>
      </c>
      <c r="J3411" s="59" t="s">
        <v>28980</v>
      </c>
    </row>
    <row r="3412" spans="1:10" ht="67.5">
      <c r="A3412" s="16" t="s">
        <v>28981</v>
      </c>
      <c r="B3412" s="59" t="str">
        <f t="shared" si="53"/>
        <v>APOIO NÁUTICO PARA A ESCAVAÇÃO COM PERFURATRIZ TIPO WIRTH EM ROCHA DE ALTA DUREZA E ALTA ABRASÃO - RESISTÊNCIA À COMPRESSÃO ACIMA DE 80 MPA - D = 600 A 1.800 MM</v>
      </c>
      <c r="C3412" s="16" t="s">
        <v>139</v>
      </c>
      <c r="D3412" s="105">
        <v>1655.21</v>
      </c>
      <c r="J3412" s="59" t="s">
        <v>28982</v>
      </c>
    </row>
    <row r="3413" spans="1:10" ht="40.5">
      <c r="A3413" s="16" t="s">
        <v>28983</v>
      </c>
      <c r="B3413" s="59" t="str">
        <f t="shared" si="53"/>
        <v>APOIO NÁUTICO PARA A ESCAVAÇÃO COM PERFURATRIZ TIPO WIRTH EM SOLO D = 600 A 1.800 MM</v>
      </c>
      <c r="C3413" s="16" t="s">
        <v>139</v>
      </c>
      <c r="D3413" s="105">
        <v>317.95999999999998</v>
      </c>
      <c r="J3413" s="59" t="s">
        <v>28984</v>
      </c>
    </row>
    <row r="3414" spans="1:10" ht="27">
      <c r="A3414" s="16" t="s">
        <v>28985</v>
      </c>
      <c r="B3414" s="59" t="str">
        <f t="shared" si="53"/>
        <v>APOIO NÁUTICO PARA A EXECUÇÃO DA CONCRETAGEM DE CAMISAS METÁLICAS</v>
      </c>
      <c r="C3414" s="16" t="s">
        <v>140</v>
      </c>
      <c r="D3414" s="105">
        <v>107.45</v>
      </c>
      <c r="J3414" s="59" t="s">
        <v>28986</v>
      </c>
    </row>
    <row r="3415" spans="1:10" ht="40.5">
      <c r="A3415" s="16" t="s">
        <v>28987</v>
      </c>
      <c r="B3415" s="59" t="str">
        <f t="shared" si="53"/>
        <v>APOIO NÁUTICO PARA A EXECUÇÃO DA CRAVAÇÃO DE CAMISA METÁLICA D = 600 A 1.800 MM</v>
      </c>
      <c r="C3415" s="16" t="s">
        <v>139</v>
      </c>
      <c r="D3415" s="105">
        <v>207.76</v>
      </c>
      <c r="J3415" s="59" t="s">
        <v>28988</v>
      </c>
    </row>
    <row r="3416" spans="1:10" ht="54">
      <c r="A3416" s="16" t="s">
        <v>28989</v>
      </c>
      <c r="B3416" s="59" t="str">
        <f t="shared" si="53"/>
        <v>ARMAÇÃO DE ESTACA ESCAVADA OU ESTACA BARRETE EM AÇO CA-50 COM APOIO DE GUINDASTE - FORNECIMENTO, PREPARO E COLOCAÇÃO</v>
      </c>
      <c r="C3416" s="16" t="s">
        <v>22334</v>
      </c>
      <c r="D3416" s="105">
        <v>11.13</v>
      </c>
      <c r="J3416" s="59" t="s">
        <v>28990</v>
      </c>
    </row>
    <row r="3417" spans="1:10" ht="27">
      <c r="A3417" s="16" t="s">
        <v>28991</v>
      </c>
      <c r="B3417" s="59" t="str">
        <f t="shared" si="53"/>
        <v>ARRASAMENTO DE ESTACAS DE CONCRETO COM SEÇÃO DE ATÉ 900 CM²</v>
      </c>
      <c r="C3417" s="16" t="s">
        <v>140</v>
      </c>
      <c r="D3417" s="105">
        <v>167.29</v>
      </c>
      <c r="J3417" s="59" t="s">
        <v>28992</v>
      </c>
    </row>
    <row r="3418" spans="1:10" ht="27">
      <c r="A3418" s="16" t="s">
        <v>28993</v>
      </c>
      <c r="B3418" s="59" t="str">
        <f t="shared" si="53"/>
        <v>ARRASAMENTO DE ESTACAS DE CONCRETO COM SEÇÃO SUPERIOR À 900 CM²</v>
      </c>
      <c r="C3418" s="16" t="s">
        <v>140</v>
      </c>
      <c r="D3418" s="105">
        <v>412.33</v>
      </c>
      <c r="J3418" s="59" t="s">
        <v>28994</v>
      </c>
    </row>
    <row r="3419" spans="1:10" ht="54">
      <c r="A3419" s="16" t="s">
        <v>28995</v>
      </c>
      <c r="B3419" s="59" t="str">
        <f t="shared" si="53"/>
        <v>BERÇO PARA PRÉ-MOLDAGEM DE ESTACAS PROTENDIDAS COM CAPACIDADE DE 19 M³, INCLUSIVE FORMAS METÁLICAS - UTILIZAÇÃO DE 100 VEZES</v>
      </c>
      <c r="C3419" s="16" t="s">
        <v>140</v>
      </c>
      <c r="D3419" s="105">
        <v>77.73</v>
      </c>
      <c r="J3419" s="59" t="s">
        <v>28996</v>
      </c>
    </row>
    <row r="3420" spans="1:10" ht="54">
      <c r="A3420" s="16" t="s">
        <v>28997</v>
      </c>
      <c r="B3420" s="59" t="str">
        <f t="shared" si="53"/>
        <v>CAMISA METÁLICA COM ESPESSURA DE 12,5 MM D = 1.400 MM - CRAVADA COM MARTELO VIBRATÓRIO - SEM ESCAVAÇÃO - CRAVAÇÃO</v>
      </c>
      <c r="C3420" s="16" t="s">
        <v>139</v>
      </c>
      <c r="D3420" s="105">
        <v>7062.23</v>
      </c>
      <c r="J3420" s="59" t="s">
        <v>28998</v>
      </c>
    </row>
    <row r="3421" spans="1:10" ht="40.5">
      <c r="A3421" s="16" t="s">
        <v>28999</v>
      </c>
      <c r="B3421" s="59" t="str">
        <f t="shared" si="53"/>
        <v>CAMISA METÁLICA COM ESPESSURA DE 12,5 MM D = 1.400 MM - PARA PASSAGEM DE LÂMINA D'ÁGUA - POSICIONAMENTO</v>
      </c>
      <c r="C3421" s="16" t="s">
        <v>139</v>
      </c>
      <c r="D3421" s="105">
        <v>6860</v>
      </c>
      <c r="J3421" s="59" t="s">
        <v>29000</v>
      </c>
    </row>
    <row r="3422" spans="1:10" ht="54">
      <c r="A3422" s="16" t="s">
        <v>29001</v>
      </c>
      <c r="B3422" s="59" t="str">
        <f t="shared" si="53"/>
        <v>CAMISA METÁLICA COM ESPESSURA DE 12,5 MM D = 1.500 MM - CRAVADA COM MARTELO VIBRATÓRIO - SEM ESCAVAÇÃO - CRAVAÇÃO</v>
      </c>
      <c r="C3422" s="16" t="s">
        <v>139</v>
      </c>
      <c r="D3422" s="105">
        <v>7101.83</v>
      </c>
      <c r="J3422" s="59" t="s">
        <v>29002</v>
      </c>
    </row>
    <row r="3423" spans="1:10" ht="40.5">
      <c r="A3423" s="16" t="s">
        <v>29003</v>
      </c>
      <c r="B3423" s="59" t="str">
        <f t="shared" si="53"/>
        <v>CAMISA METÁLICA COM ESPESSURA DE 12,5 MM D = 1.500 MM - PARA PASSAGEM DE LÂMINA D'ÁGUA - POSICIONAMENTO</v>
      </c>
      <c r="C3423" s="16" t="s">
        <v>139</v>
      </c>
      <c r="D3423" s="105">
        <v>6892.11</v>
      </c>
      <c r="J3423" s="59" t="s">
        <v>29004</v>
      </c>
    </row>
    <row r="3424" spans="1:10" ht="54">
      <c r="A3424" s="16" t="s">
        <v>29005</v>
      </c>
      <c r="B3424" s="59" t="str">
        <f t="shared" si="53"/>
        <v>CAMISA METÁLICA COM ESPESSURA DE 12,5 MM D = 1.600 MM - CRAVADA COM MARTELO VIBRATÓRIO - SEM ESCAVAÇÃO - CRAVAÇÃO</v>
      </c>
      <c r="C3424" s="16" t="s">
        <v>139</v>
      </c>
      <c r="D3424" s="105">
        <v>7142.06</v>
      </c>
      <c r="J3424" s="59" t="s">
        <v>29006</v>
      </c>
    </row>
    <row r="3425" spans="1:10" ht="40.5">
      <c r="A3425" s="16" t="s">
        <v>29007</v>
      </c>
      <c r="B3425" s="59" t="str">
        <f t="shared" si="53"/>
        <v>CAMISA METÁLICA COM ESPESSURA DE 12,5 MM D = 1.600 MM - PARA PASSAGEM DE LÂMINA D'ÁGUA - POSICIONAMENTO</v>
      </c>
      <c r="C3425" s="16" t="s">
        <v>139</v>
      </c>
      <c r="D3425" s="105">
        <v>6924.27</v>
      </c>
      <c r="J3425" s="59" t="s">
        <v>29008</v>
      </c>
    </row>
    <row r="3426" spans="1:10" ht="54">
      <c r="A3426" s="16" t="s">
        <v>29009</v>
      </c>
      <c r="B3426" s="59" t="str">
        <f t="shared" si="53"/>
        <v>CAMISA METÁLICA COM ESPESSURA DE 12,5 MM D = 1.700 MM - CRAVADA COM MARTELO VIBRATÓRIO - SEM ESCAVAÇÃO - CRAVAÇÃO</v>
      </c>
      <c r="C3426" s="16" t="s">
        <v>139</v>
      </c>
      <c r="D3426" s="105">
        <v>7182.95</v>
      </c>
      <c r="J3426" s="59" t="s">
        <v>29010</v>
      </c>
    </row>
    <row r="3427" spans="1:10" ht="40.5">
      <c r="A3427" s="16" t="s">
        <v>29011</v>
      </c>
      <c r="B3427" s="59" t="str">
        <f t="shared" si="53"/>
        <v>CAMISA METÁLICA COM ESPESSURA DE 12,5 MM D = 1.700 MM - PARA PASSAGEM DE LÂMINA D'ÁGUA - POSICIONAMENTO</v>
      </c>
      <c r="C3427" s="16" t="s">
        <v>139</v>
      </c>
      <c r="D3427" s="105">
        <v>6956.45</v>
      </c>
      <c r="J3427" s="59" t="s">
        <v>29012</v>
      </c>
    </row>
    <row r="3428" spans="1:10" ht="54">
      <c r="A3428" s="16" t="s">
        <v>29013</v>
      </c>
      <c r="B3428" s="59" t="str">
        <f t="shared" si="53"/>
        <v>CAMISA METÁLICA COM ESPESSURA DE 12,5 MM D = 1.800 MM - CRAVADA COM MARTELO VIBRATÓRIO - SEM ESCAVAÇÃO - CRAVAÇÃO</v>
      </c>
      <c r="C3428" s="16" t="s">
        <v>139</v>
      </c>
      <c r="D3428" s="105">
        <v>7224.69</v>
      </c>
      <c r="J3428" s="59" t="s">
        <v>29014</v>
      </c>
    </row>
    <row r="3429" spans="1:10" ht="40.5">
      <c r="A3429" s="16" t="s">
        <v>29015</v>
      </c>
      <c r="B3429" s="59" t="str">
        <f t="shared" si="53"/>
        <v>CAMISA METÁLICA COM ESPESSURA DE 12,5 MM D = 1.800 MM - PARA PASSAGEM DE LÂMINA D'ÁGUA - POSICIONAMENTO</v>
      </c>
      <c r="C3429" s="16" t="s">
        <v>139</v>
      </c>
      <c r="D3429" s="105">
        <v>6988.76</v>
      </c>
      <c r="J3429" s="59" t="s">
        <v>29016</v>
      </c>
    </row>
    <row r="3430" spans="1:10" ht="54">
      <c r="A3430" s="16" t="s">
        <v>29017</v>
      </c>
      <c r="B3430" s="59" t="str">
        <f t="shared" si="53"/>
        <v>CAMISA METÁLICA COM ESPESSURA DE 16 MM D = 1.500 MM - CRAVADA COM MARTELO VIBRATÓRIO - SEM ESCAVAÇÃO - CRAVAÇÃO</v>
      </c>
      <c r="C3430" s="16" t="s">
        <v>139</v>
      </c>
      <c r="D3430" s="105">
        <v>9521.83</v>
      </c>
      <c r="J3430" s="59" t="s">
        <v>29018</v>
      </c>
    </row>
    <row r="3431" spans="1:10" ht="40.5">
      <c r="A3431" s="16" t="s">
        <v>29019</v>
      </c>
      <c r="B3431" s="59" t="str">
        <f t="shared" si="53"/>
        <v>CAMISA METÁLICA COM ESPESSURA DE 16 MM D = 1.500 MM - PARA PASSAGEM DE LÂMINA D'ÁGUA - POSICIONAMENTO</v>
      </c>
      <c r="C3431" s="16" t="s">
        <v>139</v>
      </c>
      <c r="D3431" s="105">
        <v>9312.11</v>
      </c>
      <c r="J3431" s="59" t="s">
        <v>29020</v>
      </c>
    </row>
    <row r="3432" spans="1:10" ht="54">
      <c r="A3432" s="16" t="s">
        <v>29021</v>
      </c>
      <c r="B3432" s="59" t="str">
        <f t="shared" si="53"/>
        <v>CAMISA METÁLICA COM ESPESSURA DE 16 MM D = 1.600 MM - CRAVADA COM MARTELO VIBRATÓRIO - SEM ESCAVAÇÃO - CRAVAÇÃO</v>
      </c>
      <c r="C3432" s="16" t="s">
        <v>139</v>
      </c>
      <c r="D3432" s="105">
        <v>9594.44</v>
      </c>
      <c r="J3432" s="59" t="s">
        <v>29022</v>
      </c>
    </row>
    <row r="3433" spans="1:10" ht="40.5">
      <c r="A3433" s="16" t="s">
        <v>29023</v>
      </c>
      <c r="B3433" s="59" t="str">
        <f t="shared" si="53"/>
        <v>CAMISA METÁLICA COM ESPESSURA DE 16 MM D = 1.600 MM - PARA PASSAGEM DE LÂMINA D'ÁGUA - POSICIONAMENTO</v>
      </c>
      <c r="C3433" s="16" t="s">
        <v>139</v>
      </c>
      <c r="D3433" s="105">
        <v>9376.66</v>
      </c>
      <c r="J3433" s="59" t="s">
        <v>29024</v>
      </c>
    </row>
    <row r="3434" spans="1:10" ht="54">
      <c r="A3434" s="16" t="s">
        <v>29025</v>
      </c>
      <c r="B3434" s="59" t="str">
        <f t="shared" si="53"/>
        <v>CAMISA METÁLICA COM ESPESSURA DE 16 MM D = 1.700 MM - CRAVADA COM MARTELO VIBRATÓRIO - SEM ESCAVAÇÃO - CRAVAÇÃO</v>
      </c>
      <c r="C3434" s="16" t="s">
        <v>139</v>
      </c>
      <c r="D3434" s="105">
        <v>9667.7099999999991</v>
      </c>
      <c r="J3434" s="59" t="s">
        <v>29026</v>
      </c>
    </row>
    <row r="3435" spans="1:10" ht="40.5">
      <c r="A3435" s="16" t="s">
        <v>29027</v>
      </c>
      <c r="B3435" s="59" t="str">
        <f t="shared" si="53"/>
        <v>CAMISA METÁLICA COM ESPESSURA DE 16 MM D = 1.700 MM - PARA PASSAGEM DE LÂMINA D'ÁGUA - POSICIONAMENTO</v>
      </c>
      <c r="C3435" s="16" t="s">
        <v>139</v>
      </c>
      <c r="D3435" s="105">
        <v>9441.2099999999991</v>
      </c>
      <c r="J3435" s="59" t="s">
        <v>29028</v>
      </c>
    </row>
    <row r="3436" spans="1:10" ht="54">
      <c r="A3436" s="16" t="s">
        <v>29029</v>
      </c>
      <c r="B3436" s="59" t="str">
        <f t="shared" si="53"/>
        <v>CAMISA METÁLICA COM ESPESSURA DE 16 MM D = 1.800 MM - CRAVADA COM MARTELO VIBRATÓRIO - SEM ESCAVAÇÃO - CRAVAÇÃO</v>
      </c>
      <c r="C3436" s="16" t="s">
        <v>139</v>
      </c>
      <c r="D3436" s="105">
        <v>9741.82</v>
      </c>
      <c r="J3436" s="59" t="s">
        <v>29030</v>
      </c>
    </row>
    <row r="3437" spans="1:10" ht="40.5">
      <c r="A3437" s="16" t="s">
        <v>29031</v>
      </c>
      <c r="B3437" s="59" t="str">
        <f t="shared" si="53"/>
        <v>CAMISA METÁLICA COM ESPESSURA DE 16 MM D = 1.800 MM - PARA PASSAGEM DE LÂMINA D'ÁGUA - POSICIONAMENTO</v>
      </c>
      <c r="C3437" s="16" t="s">
        <v>139</v>
      </c>
      <c r="D3437" s="105">
        <v>9505.89</v>
      </c>
      <c r="J3437" s="59" t="s">
        <v>29032</v>
      </c>
    </row>
    <row r="3438" spans="1:10" ht="54">
      <c r="A3438" s="16" t="s">
        <v>29033</v>
      </c>
      <c r="B3438" s="59" t="str">
        <f t="shared" si="53"/>
        <v>CAMISA METÁLICA COM ESPESSURA DE 6,3 MM D = 1.000 MM - CRAVADA COM MARTELO VIBRATÓRIO - SEM ESCAVAÇÃO - CRAVAÇÃO</v>
      </c>
      <c r="C3438" s="16" t="s">
        <v>139</v>
      </c>
      <c r="D3438" s="105">
        <v>2430.81</v>
      </c>
      <c r="J3438" s="59" t="s">
        <v>29034</v>
      </c>
    </row>
    <row r="3439" spans="1:10" ht="40.5">
      <c r="A3439" s="16" t="s">
        <v>29035</v>
      </c>
      <c r="B3439" s="59" t="str">
        <f t="shared" si="53"/>
        <v>CAMISA METÁLICA COM ESPESSURA DE 6,3 MM D = 1.000 MM - PARA PASSAGEM DE LÂMINA D'ÁGUA - POSICIONAMENTO</v>
      </c>
      <c r="C3439" s="16" t="s">
        <v>139</v>
      </c>
      <c r="D3439" s="105">
        <v>2253.86</v>
      </c>
      <c r="J3439" s="59" t="s">
        <v>29036</v>
      </c>
    </row>
    <row r="3440" spans="1:10" ht="54">
      <c r="A3440" s="16" t="s">
        <v>29037</v>
      </c>
      <c r="B3440" s="59" t="str">
        <f t="shared" si="53"/>
        <v>CAMISA METÁLICA COM ESPESSURA DE 6,3 MM D = 400 MM - CRAVADA COM MARTELO VIBRATÓRIO - SEM ESCAVAÇÃO - CRAVAÇÃO</v>
      </c>
      <c r="C3440" s="16" t="s">
        <v>139</v>
      </c>
      <c r="D3440" s="105">
        <v>955.57</v>
      </c>
      <c r="J3440" s="59" t="s">
        <v>29038</v>
      </c>
    </row>
    <row r="3441" spans="1:10" ht="40.5">
      <c r="A3441" s="16" t="s">
        <v>29039</v>
      </c>
      <c r="B3441" s="59" t="str">
        <f t="shared" si="53"/>
        <v>CAMISA METÁLICA COM ESPESSURA DE 6,3 MM D = 400 MM - PARA PASSAGEM DE LÂMINA D'ÁGUA - POSICIONAMENTO</v>
      </c>
      <c r="C3441" s="16" t="s">
        <v>139</v>
      </c>
      <c r="D3441" s="105">
        <v>806.56</v>
      </c>
      <c r="J3441" s="59" t="s">
        <v>29040</v>
      </c>
    </row>
    <row r="3442" spans="1:10" ht="54">
      <c r="A3442" s="16" t="s">
        <v>29041</v>
      </c>
      <c r="B3442" s="59" t="str">
        <f t="shared" si="53"/>
        <v>CAMISA METÁLICA COM ESPESSURA DE 6,3 MM D = 500 MM - CRAVADA COM MARTELO VIBRATÓRIO - SEM ESCAVAÇÃO - CRAVAÇÃO</v>
      </c>
      <c r="C3442" s="16" t="s">
        <v>139</v>
      </c>
      <c r="D3442" s="105">
        <v>1167.6400000000001</v>
      </c>
      <c r="J3442" s="59" t="s">
        <v>29042</v>
      </c>
    </row>
    <row r="3443" spans="1:10" ht="40.5">
      <c r="A3443" s="16" t="s">
        <v>29043</v>
      </c>
      <c r="B3443" s="59" t="str">
        <f t="shared" si="53"/>
        <v>CAMISA METÁLICA COM ESPESSURA DE 6,3 MM D = 500 MM - PARA PASSAGEM DE LÂMINA D'ÁGUA - POSICIONAMENTO</v>
      </c>
      <c r="C3443" s="16" t="s">
        <v>139</v>
      </c>
      <c r="D3443" s="105">
        <v>1014.6</v>
      </c>
      <c r="J3443" s="59" t="s">
        <v>29044</v>
      </c>
    </row>
    <row r="3444" spans="1:10" ht="54">
      <c r="A3444" s="16" t="s">
        <v>29045</v>
      </c>
      <c r="B3444" s="59" t="str">
        <f t="shared" si="53"/>
        <v>CAMISA METÁLICA COM ESPESSURA DE 6,3 MM D = 600 MM - CRAVADA COM MARTELO VIBRATÓRIO - SEM ESCAVAÇÃO - CRAVAÇÃO</v>
      </c>
      <c r="C3444" s="16" t="s">
        <v>139</v>
      </c>
      <c r="D3444" s="105">
        <v>1330.29</v>
      </c>
      <c r="J3444" s="59" t="s">
        <v>29046</v>
      </c>
    </row>
    <row r="3445" spans="1:10" ht="40.5">
      <c r="A3445" s="16" t="s">
        <v>29047</v>
      </c>
      <c r="B3445" s="59" t="str">
        <f t="shared" si="53"/>
        <v>CAMISA METÁLICA COM ESPESSURA DE 6,3 MM D = 600 MM - PARA PASSAGEM DE LÂMINA D'ÁGUA - POSICIONAMENTO</v>
      </c>
      <c r="C3445" s="16" t="s">
        <v>139</v>
      </c>
      <c r="D3445" s="105">
        <v>1173</v>
      </c>
      <c r="J3445" s="59" t="s">
        <v>29048</v>
      </c>
    </row>
    <row r="3446" spans="1:10" ht="54">
      <c r="A3446" s="16" t="s">
        <v>29049</v>
      </c>
      <c r="B3446" s="59" t="str">
        <f t="shared" si="53"/>
        <v>CAMISA METÁLICA COM ESPESSURA DE 6,3 MM D = 700 MM - CRAVADA COM MARTELO VIBRATÓRIO - SEM ESCAVAÇÃO - CRAVAÇÃO</v>
      </c>
      <c r="C3446" s="16" t="s">
        <v>139</v>
      </c>
      <c r="D3446" s="105">
        <v>1552.76</v>
      </c>
      <c r="J3446" s="59" t="s">
        <v>29050</v>
      </c>
    </row>
    <row r="3447" spans="1:10" ht="40.5">
      <c r="A3447" s="16" t="s">
        <v>29051</v>
      </c>
      <c r="B3447" s="59" t="str">
        <f t="shared" si="53"/>
        <v>CAMISA METÁLICA COM ESPESSURA DE 6,3 MM D = 700 MM - PARA PASSAGEM DE LÂMINA D'ÁGUA - POSICIONAMENTO</v>
      </c>
      <c r="C3447" s="16" t="s">
        <v>139</v>
      </c>
      <c r="D3447" s="105">
        <v>1390.98</v>
      </c>
      <c r="J3447" s="59" t="s">
        <v>29052</v>
      </c>
    </row>
    <row r="3448" spans="1:10" ht="54">
      <c r="A3448" s="16" t="s">
        <v>29053</v>
      </c>
      <c r="B3448" s="59" t="str">
        <f t="shared" si="53"/>
        <v>CAMISA METÁLICA COM ESPESSURA DE 6,3 MM D = 800 MM - CRAVADA COM MARTELO VIBRATÓRIO - SEM ESCAVAÇÃO - CRAVAÇÃO</v>
      </c>
      <c r="C3448" s="16" t="s">
        <v>139</v>
      </c>
      <c r="D3448" s="105">
        <v>1879.89</v>
      </c>
      <c r="J3448" s="59" t="s">
        <v>29054</v>
      </c>
    </row>
    <row r="3449" spans="1:10" ht="40.5">
      <c r="A3449" s="16" t="s">
        <v>29055</v>
      </c>
      <c r="B3449" s="59" t="str">
        <f t="shared" si="53"/>
        <v>CAMISA METÁLICA COM ESPESSURA DE 6,3 MM D = 800 MM - PARA PASSAGEM DE LÂMINA D'ÁGUA - POSICIONAMENTO</v>
      </c>
      <c r="C3449" s="16" t="s">
        <v>139</v>
      </c>
      <c r="D3449" s="105">
        <v>1713.34</v>
      </c>
      <c r="J3449" s="59" t="s">
        <v>29056</v>
      </c>
    </row>
    <row r="3450" spans="1:10" ht="54">
      <c r="A3450" s="16" t="s">
        <v>29057</v>
      </c>
      <c r="B3450" s="59" t="str">
        <f t="shared" si="53"/>
        <v>CAMISA METÁLICA COM ESPESSURA DE 6,3 MM D = 900 MM - CRAVADA COM MARTELO VIBRATÓRIO - SEM ESCAVAÇÃO - CRAVAÇÃO</v>
      </c>
      <c r="C3450" s="16" t="s">
        <v>139</v>
      </c>
      <c r="D3450" s="105">
        <v>1894.4</v>
      </c>
      <c r="J3450" s="59" t="s">
        <v>29058</v>
      </c>
    </row>
    <row r="3451" spans="1:10" ht="40.5">
      <c r="A3451" s="16" t="s">
        <v>29059</v>
      </c>
      <c r="B3451" s="59" t="str">
        <f t="shared" si="53"/>
        <v>CAMISA METÁLICA COM ESPESSURA DE 6,3 MM D = 900 MM - PARA PASSAGEM DE LÂMINA D'ÁGUA - POSICIONAMENTO</v>
      </c>
      <c r="C3451" s="16" t="s">
        <v>139</v>
      </c>
      <c r="D3451" s="105">
        <v>1722.81</v>
      </c>
      <c r="J3451" s="59" t="s">
        <v>29060</v>
      </c>
    </row>
    <row r="3452" spans="1:10" ht="54">
      <c r="A3452" s="16" t="s">
        <v>29061</v>
      </c>
      <c r="B3452" s="59" t="str">
        <f t="shared" si="53"/>
        <v>CAMISA METÁLICA COM ESPESSURA DE 8 MM D = 1.000 MM - CRAVADA COM MARTELO VIBRATÓRIO - SEM ESCAVAÇÃO - CRAVAÇÃO</v>
      </c>
      <c r="C3452" s="16" t="s">
        <v>139</v>
      </c>
      <c r="D3452" s="105">
        <v>3059.75</v>
      </c>
      <c r="J3452" s="59" t="s">
        <v>29062</v>
      </c>
    </row>
    <row r="3453" spans="1:10" ht="40.5">
      <c r="A3453" s="16" t="s">
        <v>29063</v>
      </c>
      <c r="B3453" s="59" t="str">
        <f t="shared" si="53"/>
        <v>CAMISA METÁLICA COM ESPESSURA DE 8 MM D = 1.000 MM - PARA PASSAGEM DE LÂMINA D'ÁGUA - POSICIONAMENTO</v>
      </c>
      <c r="C3453" s="16" t="s">
        <v>139</v>
      </c>
      <c r="D3453" s="105">
        <v>2882.8</v>
      </c>
      <c r="J3453" s="59" t="s">
        <v>29064</v>
      </c>
    </row>
    <row r="3454" spans="1:10" ht="54">
      <c r="A3454" s="16" t="s">
        <v>29065</v>
      </c>
      <c r="B3454" s="59" t="str">
        <f t="shared" si="53"/>
        <v>CAMISA METÁLICA COM ESPESSURA DE 8 MM D = 1.100 MM - CRAVADA COM MARTELO VIBRATÓRIO - SEM ESCAVAÇÃO - CRAVAÇÃO</v>
      </c>
      <c r="C3454" s="16" t="s">
        <v>139</v>
      </c>
      <c r="D3454" s="105">
        <v>3079.2</v>
      </c>
      <c r="J3454" s="59" t="s">
        <v>29066</v>
      </c>
    </row>
    <row r="3455" spans="1:10" ht="40.5">
      <c r="A3455" s="16" t="s">
        <v>29067</v>
      </c>
      <c r="B3455" s="59" t="str">
        <f t="shared" si="53"/>
        <v>CAMISA METÁLICA COM ESPESSURA DE 8 MM D = 1.100 MM - PARA PASSAGEM DE LÂMINA D'ÁGUA - POSICIONAMENTO</v>
      </c>
      <c r="C3455" s="16" t="s">
        <v>139</v>
      </c>
      <c r="D3455" s="105">
        <v>2896.54</v>
      </c>
      <c r="J3455" s="59" t="s">
        <v>29068</v>
      </c>
    </row>
    <row r="3456" spans="1:10" ht="54">
      <c r="A3456" s="16" t="s">
        <v>29069</v>
      </c>
      <c r="B3456" s="59" t="str">
        <f t="shared" si="53"/>
        <v>CAMISA METÁLICA COM ESPESSURA DE 8 MM D = 1.200 MM - CRAVADA COM MARTELO VIBRATÓRIO - SEM ESCAVAÇÃO - CRAVAÇÃO</v>
      </c>
      <c r="C3456" s="16" t="s">
        <v>139</v>
      </c>
      <c r="D3456" s="105">
        <v>3099.07</v>
      </c>
      <c r="J3456" s="59" t="s">
        <v>29070</v>
      </c>
    </row>
    <row r="3457" spans="1:10" ht="40.5">
      <c r="A3457" s="16" t="s">
        <v>29071</v>
      </c>
      <c r="B3457" s="59" t="str">
        <f t="shared" si="53"/>
        <v>CAMISA METÁLICA COM ESPESSURA DE 8 MM D = 1.200 MM - PARA PASSAGEM DE LÂMINA D'ÁGUA - POSICIONAMENTO</v>
      </c>
      <c r="C3457" s="16" t="s">
        <v>139</v>
      </c>
      <c r="D3457" s="105">
        <v>2910.32</v>
      </c>
      <c r="J3457" s="59" t="s">
        <v>29072</v>
      </c>
    </row>
    <row r="3458" spans="1:10" ht="54">
      <c r="A3458" s="16" t="s">
        <v>29073</v>
      </c>
      <c r="B3458" s="59" t="str">
        <f t="shared" si="53"/>
        <v>CAMISA METÁLICA COM ESPESSURA DE 8 MM D = 700 MM - CRAVADA COM MARTELO VIBRATÓRIO - SEM ESCAVAÇÃO - CRAVAÇÃO</v>
      </c>
      <c r="C3458" s="16" t="s">
        <v>139</v>
      </c>
      <c r="D3458" s="105">
        <v>1944.05</v>
      </c>
      <c r="J3458" s="59" t="s">
        <v>29074</v>
      </c>
    </row>
    <row r="3459" spans="1:10" ht="40.5">
      <c r="A3459" s="16" t="s">
        <v>29075</v>
      </c>
      <c r="B3459" s="59" t="str">
        <f t="shared" ref="B3459:B3522" si="54">UPPER(J3459)</f>
        <v>CAMISA METÁLICA COM ESPESSURA DE 8 MM D = 700 MM - PARA PASSAGEM DE LÂMINA D'ÁGUA - POSICIONAMENTO</v>
      </c>
      <c r="C3459" s="16" t="s">
        <v>139</v>
      </c>
      <c r="D3459" s="105">
        <v>1782.27</v>
      </c>
      <c r="J3459" s="59" t="s">
        <v>29076</v>
      </c>
    </row>
    <row r="3460" spans="1:10" ht="54">
      <c r="A3460" s="16" t="s">
        <v>29077</v>
      </c>
      <c r="B3460" s="59" t="str">
        <f t="shared" si="54"/>
        <v>CAMISA METÁLICA COM ESPESSURA DE 8 MM D = 800 MM - CRAVADA COM MARTELO VIBRATÓRIO - SEM ESCAVAÇÃO - CRAVAÇÃO</v>
      </c>
      <c r="C3460" s="16" t="s">
        <v>139</v>
      </c>
      <c r="D3460" s="105">
        <v>2359.7800000000002</v>
      </c>
      <c r="J3460" s="59" t="s">
        <v>29078</v>
      </c>
    </row>
    <row r="3461" spans="1:10" ht="40.5">
      <c r="A3461" s="16" t="s">
        <v>29079</v>
      </c>
      <c r="B3461" s="59" t="str">
        <f t="shared" si="54"/>
        <v>CAMISA METÁLICA COM ESPESSURA DE 8 MM D = 800 MM - PARA PASSAGEM DE LÂMINA D'ÁGUA - POSICIONAMENTO</v>
      </c>
      <c r="C3461" s="16" t="s">
        <v>139</v>
      </c>
      <c r="D3461" s="105">
        <v>2193.23</v>
      </c>
      <c r="J3461" s="59" t="s">
        <v>29080</v>
      </c>
    </row>
    <row r="3462" spans="1:10" ht="54">
      <c r="A3462" s="16" t="s">
        <v>29081</v>
      </c>
      <c r="B3462" s="59" t="str">
        <f t="shared" si="54"/>
        <v>CAMISA METÁLICA COM ESPESSURA DE 8 MM D = 900 MM - CRAVADA COM MARTELO VIBRATÓRIO - SEM ESCAVAÇÃO - CRAVAÇÃO</v>
      </c>
      <c r="C3462" s="16" t="s">
        <v>139</v>
      </c>
      <c r="D3462" s="105">
        <v>2378.4899999999998</v>
      </c>
      <c r="J3462" s="59" t="s">
        <v>29082</v>
      </c>
    </row>
    <row r="3463" spans="1:10" ht="40.5">
      <c r="A3463" s="16" t="s">
        <v>29083</v>
      </c>
      <c r="B3463" s="59" t="str">
        <f t="shared" si="54"/>
        <v>CAMISA METÁLICA COM ESPESSURA DE 8 MM D = 900 MM - PARA PASSAGEM DE LÂMINA D'ÁGUA - POSICIONAMENTO</v>
      </c>
      <c r="C3463" s="16" t="s">
        <v>139</v>
      </c>
      <c r="D3463" s="105">
        <v>2206.9</v>
      </c>
      <c r="J3463" s="59" t="s">
        <v>29084</v>
      </c>
    </row>
    <row r="3464" spans="1:10" ht="54">
      <c r="A3464" s="16" t="s">
        <v>29085</v>
      </c>
      <c r="B3464" s="59" t="str">
        <f t="shared" si="54"/>
        <v>CAMISA METÁLICA COM ESPESSURA DE 9,5 MM D = 1.000 MM - CRAVADA COM MARTELO VIBRATÓRIO - SEM ESCAVAÇÃO - CRAVAÇÃO</v>
      </c>
      <c r="C3464" s="16" t="s">
        <v>139</v>
      </c>
      <c r="D3464" s="105">
        <v>3637.43</v>
      </c>
      <c r="J3464" s="59" t="s">
        <v>29086</v>
      </c>
    </row>
    <row r="3465" spans="1:10" ht="40.5">
      <c r="A3465" s="16" t="s">
        <v>29087</v>
      </c>
      <c r="B3465" s="59" t="str">
        <f t="shared" si="54"/>
        <v>CAMISA METÁLICA COM ESPESSURA DE 9,5 MM D = 1.000 MM - PARA PASSAGEM DE LÂMINA D'ÁGUA - POSICIONAMENTO</v>
      </c>
      <c r="C3465" s="16" t="s">
        <v>139</v>
      </c>
      <c r="D3465" s="105">
        <v>3460.48</v>
      </c>
      <c r="J3465" s="59" t="s">
        <v>29088</v>
      </c>
    </row>
    <row r="3466" spans="1:10" ht="54">
      <c r="A3466" s="16" t="s">
        <v>29089</v>
      </c>
      <c r="B3466" s="59" t="str">
        <f t="shared" si="54"/>
        <v>CAMISA METÁLICA COM ESPESSURA DE 9,5 MM D = 1.100 MM - CRAVADA COM MARTELO VIBRATÓRIO - SEM ESCAVAÇÃO - CRAVAÇÃO</v>
      </c>
      <c r="C3466" s="16" t="s">
        <v>139</v>
      </c>
      <c r="D3466" s="105">
        <v>3661.98</v>
      </c>
      <c r="J3466" s="59" t="s">
        <v>29090</v>
      </c>
    </row>
    <row r="3467" spans="1:10" ht="40.5">
      <c r="A3467" s="16" t="s">
        <v>29091</v>
      </c>
      <c r="B3467" s="59" t="str">
        <f t="shared" si="54"/>
        <v>CAMISA METÁLICA COM ESPESSURA DE 9,5 MM D = 1.100 MM - PARA PASSAGEM DE LÂMINA D'ÁGUA - POSICIONAMENTO</v>
      </c>
      <c r="C3467" s="16" t="s">
        <v>139</v>
      </c>
      <c r="D3467" s="105">
        <v>3479.31</v>
      </c>
      <c r="J3467" s="59" t="s">
        <v>29092</v>
      </c>
    </row>
    <row r="3468" spans="1:10" ht="54">
      <c r="A3468" s="16" t="s">
        <v>29093</v>
      </c>
      <c r="B3468" s="59" t="str">
        <f t="shared" si="54"/>
        <v>CAMISA METÁLICA COM ESPESSURA DE 9,5 MM D = 1.200 MM - CRAVADA COM MARTELO VIBRATÓRIO - SEM ESCAVAÇÃO - CRAVAÇÃO</v>
      </c>
      <c r="C3468" s="16" t="s">
        <v>139</v>
      </c>
      <c r="D3468" s="105">
        <v>3686.94</v>
      </c>
      <c r="J3468" s="59" t="s">
        <v>29094</v>
      </c>
    </row>
    <row r="3469" spans="1:10" ht="40.5">
      <c r="A3469" s="16" t="s">
        <v>29095</v>
      </c>
      <c r="B3469" s="59" t="str">
        <f t="shared" si="54"/>
        <v>CAMISA METÁLICA COM ESPESSURA DE 9,5 MM D = 1.200 MM - PARA PASSAGEM DE LÂMINA D'ÁGUA - POSICIONAMENTO</v>
      </c>
      <c r="C3469" s="16" t="s">
        <v>139</v>
      </c>
      <c r="D3469" s="105">
        <v>3498.19</v>
      </c>
      <c r="J3469" s="59" t="s">
        <v>29096</v>
      </c>
    </row>
    <row r="3470" spans="1:10" ht="54">
      <c r="A3470" s="16" t="s">
        <v>29097</v>
      </c>
      <c r="B3470" s="59" t="str">
        <f t="shared" si="54"/>
        <v>CAMISA METÁLICA COM ESPESSURA DE 9,5 MM D = 1.300 MM - CRAVADA COM MARTELO VIBRATÓRIO - SEM ESCAVAÇÃO - CRAVAÇÃO</v>
      </c>
      <c r="C3470" s="16" t="s">
        <v>139</v>
      </c>
      <c r="D3470" s="105">
        <v>5285.14</v>
      </c>
      <c r="J3470" s="59" t="s">
        <v>29098</v>
      </c>
    </row>
    <row r="3471" spans="1:10" ht="40.5">
      <c r="A3471" s="16" t="s">
        <v>29099</v>
      </c>
      <c r="B3471" s="59" t="str">
        <f t="shared" si="54"/>
        <v>CAMISA METÁLICA COM ESPESSURA DE 9,5 MM D = 1.300 MM - PARA PASSAGEM DE LÂMINA D'ÁGUA - POSICIONAMENTO</v>
      </c>
      <c r="C3471" s="16" t="s">
        <v>139</v>
      </c>
      <c r="D3471" s="105">
        <v>5089.8900000000003</v>
      </c>
      <c r="J3471" s="59" t="s">
        <v>29100</v>
      </c>
    </row>
    <row r="3472" spans="1:10" ht="54">
      <c r="A3472" s="16" t="s">
        <v>29101</v>
      </c>
      <c r="B3472" s="59" t="str">
        <f t="shared" si="54"/>
        <v>CAMISA METÁLICA COM ESPESSURA DE 9,5 MM D = 1.400 MM - CRAVADA COM MARTELO VIBRATÓRIO - SEM ESCAVAÇÃO - CRAVAÇÃO</v>
      </c>
      <c r="C3472" s="16" t="s">
        <v>139</v>
      </c>
      <c r="D3472" s="105">
        <v>5311.08</v>
      </c>
      <c r="J3472" s="59" t="s">
        <v>29102</v>
      </c>
    </row>
    <row r="3473" spans="1:10" ht="40.5">
      <c r="A3473" s="16" t="s">
        <v>29103</v>
      </c>
      <c r="B3473" s="59" t="str">
        <f t="shared" si="54"/>
        <v>CAMISA METÁLICA COM ESPESSURA DE 9,5 MM D = 1.400 MM - PARA PASSAGEM DE LÂMINA D'ÁGUA - POSICIONAMENTO</v>
      </c>
      <c r="C3473" s="16" t="s">
        <v>139</v>
      </c>
      <c r="D3473" s="105">
        <v>5108.8500000000004</v>
      </c>
      <c r="J3473" s="59" t="s">
        <v>29104</v>
      </c>
    </row>
    <row r="3474" spans="1:10" ht="54">
      <c r="A3474" s="16" t="s">
        <v>29105</v>
      </c>
      <c r="B3474" s="59" t="str">
        <f t="shared" si="54"/>
        <v>CAMISA METÁLICA COM ESPESSURA DE 9,5 MM D = 1.500 MM - CRAVADA COM MARTELO VIBRATÓRIO - SEM ESCAVAÇÃO - CRAVAÇÃO</v>
      </c>
      <c r="C3474" s="16" t="s">
        <v>139</v>
      </c>
      <c r="D3474" s="105">
        <v>5337.59</v>
      </c>
      <c r="J3474" s="59" t="s">
        <v>29106</v>
      </c>
    </row>
    <row r="3475" spans="1:10" ht="40.5">
      <c r="A3475" s="16" t="s">
        <v>29107</v>
      </c>
      <c r="B3475" s="59" t="str">
        <f t="shared" si="54"/>
        <v>CAMISA METÁLICA COM ESPESSURA DE 9,5 MM D = 1.500 MM - PARA PASSAGEM DE LÂMINA D'ÁGUA - POSICIONAMENTO</v>
      </c>
      <c r="C3475" s="16" t="s">
        <v>139</v>
      </c>
      <c r="D3475" s="105">
        <v>5127.87</v>
      </c>
      <c r="J3475" s="59" t="s">
        <v>29108</v>
      </c>
    </row>
    <row r="3476" spans="1:10" ht="54">
      <c r="A3476" s="16" t="s">
        <v>29109</v>
      </c>
      <c r="B3476" s="59" t="str">
        <f t="shared" si="54"/>
        <v>CAMISA METÁLICA COM ESPESSURA DE 9,5 MM D = 900 MM - CRAVADA COM MARTELO VIBRATÓRIO - SEM ESCAVAÇÃO - CRAVAÇÃO</v>
      </c>
      <c r="C3476" s="16" t="s">
        <v>139</v>
      </c>
      <c r="D3476" s="105">
        <v>2826.85</v>
      </c>
      <c r="J3476" s="59" t="s">
        <v>29110</v>
      </c>
    </row>
    <row r="3477" spans="1:10" ht="40.5">
      <c r="A3477" s="16" t="s">
        <v>29111</v>
      </c>
      <c r="B3477" s="59" t="str">
        <f t="shared" si="54"/>
        <v>CAMISA METÁLICA COM ESPESSURA DE 9,5 MM D = 900 MM - PARA PASSAGEM DE LÂMINA D'ÁGUA - POSICIONAMENTO</v>
      </c>
      <c r="C3477" s="16" t="s">
        <v>139</v>
      </c>
      <c r="D3477" s="105">
        <v>2655.26</v>
      </c>
      <c r="J3477" s="59" t="s">
        <v>29112</v>
      </c>
    </row>
    <row r="3478" spans="1:10" ht="54">
      <c r="A3478" s="16" t="s">
        <v>29113</v>
      </c>
      <c r="B3478" s="59" t="str">
        <f t="shared" si="54"/>
        <v>COLUNA DE BRITA D = 50 CM EXECUTADA COM PERFURATRIZ TIPO BOTTOM FEED - BRITA COMERCIAL - CONFECÇÃO E CRAVAÇÃO</v>
      </c>
      <c r="C3478" s="16" t="s">
        <v>139</v>
      </c>
      <c r="D3478" s="105">
        <v>59.48</v>
      </c>
      <c r="J3478" s="59" t="s">
        <v>29114</v>
      </c>
    </row>
    <row r="3479" spans="1:10" ht="54">
      <c r="A3479" s="16" t="s">
        <v>29115</v>
      </c>
      <c r="B3479" s="59" t="str">
        <f t="shared" si="54"/>
        <v>COLUNA DE BRITA D = 50 CM EXECUTADA COM PERFURATRIZ TIPO BOTTOM FEED - BRITA PRODUZIDA - CONFECÇÃO E CRAVAÇÃO</v>
      </c>
      <c r="C3479" s="16" t="s">
        <v>139</v>
      </c>
      <c r="D3479" s="105">
        <v>50.01</v>
      </c>
      <c r="J3479" s="59" t="s">
        <v>29116</v>
      </c>
    </row>
    <row r="3480" spans="1:10" ht="54">
      <c r="A3480" s="16" t="s">
        <v>29117</v>
      </c>
      <c r="B3480" s="59" t="str">
        <f t="shared" si="54"/>
        <v>COLUNA DE BRITA D = 60 CM EXECUTADA COM PERFURATRIZ TIPO BOTTOM FEED - BRITA COMERCIAL - CONFECÇÃO E CRAVAÇÃO</v>
      </c>
      <c r="C3480" s="16" t="s">
        <v>139</v>
      </c>
      <c r="D3480" s="105">
        <v>71.319999999999993</v>
      </c>
      <c r="J3480" s="59" t="s">
        <v>29118</v>
      </c>
    </row>
    <row r="3481" spans="1:10" ht="54">
      <c r="A3481" s="16" t="s">
        <v>29119</v>
      </c>
      <c r="B3481" s="59" t="str">
        <f t="shared" si="54"/>
        <v>COLUNA DE BRITA D = 60 CM EXECUTADA COM PERFURATRIZ TIPO BOTTOM FEED - BRITA PRODUZIDA - CONFECÇÃO E CRAVAÇÃO</v>
      </c>
      <c r="C3481" s="16" t="s">
        <v>139</v>
      </c>
      <c r="D3481" s="105">
        <v>57.68</v>
      </c>
      <c r="J3481" s="59" t="s">
        <v>29120</v>
      </c>
    </row>
    <row r="3482" spans="1:10" ht="54">
      <c r="A3482" s="16" t="s">
        <v>29121</v>
      </c>
      <c r="B3482" s="59" t="str">
        <f t="shared" si="54"/>
        <v>COLUNA DE BRITA D = 70 CM EXECUTADA COM PERFURATRIZ TIPO BOTTOM FEED - BRITA COMERCIAL - CONFECÇÃO E CRAVAÇÃO</v>
      </c>
      <c r="C3482" s="16" t="s">
        <v>139</v>
      </c>
      <c r="D3482" s="105">
        <v>85</v>
      </c>
      <c r="J3482" s="59" t="s">
        <v>29122</v>
      </c>
    </row>
    <row r="3483" spans="1:10" ht="54">
      <c r="A3483" s="16" t="s">
        <v>29123</v>
      </c>
      <c r="B3483" s="59" t="str">
        <f t="shared" si="54"/>
        <v>COLUNA DE BRITA D = 70 CM EXECUTADA COM PERFURATRIZ TIPO BOTTOM FEED - BRITA PRODUZIDA - CONFECÇÃO E CRAVAÇÃO</v>
      </c>
      <c r="C3483" s="16" t="s">
        <v>139</v>
      </c>
      <c r="D3483" s="105">
        <v>66.430000000000007</v>
      </c>
      <c r="J3483" s="59" t="s">
        <v>29124</v>
      </c>
    </row>
    <row r="3484" spans="1:10" ht="54">
      <c r="A3484" s="16" t="s">
        <v>29125</v>
      </c>
      <c r="B3484" s="59" t="str">
        <f t="shared" si="54"/>
        <v>COLUNA DE BRITA D = 80 CM EXECUTADA COM PERFURATRIZ TIPO BOTTOM FEED - BRITA COMERCIAL - CONFECÇÃO E CRAVAÇÃO</v>
      </c>
      <c r="C3484" s="16" t="s">
        <v>139</v>
      </c>
      <c r="D3484" s="105">
        <v>101.41</v>
      </c>
      <c r="J3484" s="59" t="s">
        <v>29126</v>
      </c>
    </row>
    <row r="3485" spans="1:10" ht="54">
      <c r="A3485" s="16" t="s">
        <v>29127</v>
      </c>
      <c r="B3485" s="59" t="str">
        <f t="shared" si="54"/>
        <v>COLUNA DE BRITA D = 80 CM EXECUTADA COM PERFURATRIZ TIPO BOTTOM FEED - BRITA PRODUZIDA - CONFECÇÃO E CRAVAÇÃO</v>
      </c>
      <c r="C3485" s="16" t="s">
        <v>139</v>
      </c>
      <c r="D3485" s="105">
        <v>77.16</v>
      </c>
      <c r="J3485" s="59" t="s">
        <v>29128</v>
      </c>
    </row>
    <row r="3486" spans="1:10" ht="40.5">
      <c r="A3486" s="16" t="s">
        <v>29129</v>
      </c>
      <c r="B3486" s="59" t="str">
        <f t="shared" si="54"/>
        <v>CONFECÇÃO DE CAMISA METÁLICA EM AÇO ASTM A36 COM ESPESSURA DE 12,5 MM - D = 1.400 MM</v>
      </c>
      <c r="C3486" s="16" t="s">
        <v>139</v>
      </c>
      <c r="D3486" s="105">
        <v>6824.2</v>
      </c>
      <c r="J3486" s="59" t="s">
        <v>29130</v>
      </c>
    </row>
    <row r="3487" spans="1:10" ht="40.5">
      <c r="A3487" s="16" t="s">
        <v>29131</v>
      </c>
      <c r="B3487" s="59" t="str">
        <f t="shared" si="54"/>
        <v>CONFECÇÃO DE CAMISA METÁLICA EM AÇO ASTM A36 COM ESPESSURA DE 12,5 MM - D = 1.500 MM</v>
      </c>
      <c r="C3487" s="16" t="s">
        <v>139</v>
      </c>
      <c r="D3487" s="105">
        <v>6854.47</v>
      </c>
      <c r="J3487" s="59" t="s">
        <v>29132</v>
      </c>
    </row>
    <row r="3488" spans="1:10" ht="40.5">
      <c r="A3488" s="16" t="s">
        <v>29133</v>
      </c>
      <c r="B3488" s="59" t="str">
        <f t="shared" si="54"/>
        <v>CONFECÇÃO DE CAMISA METÁLICA EM AÇO ASTM A36 COM ESPESSURA DE 12,5 MM - D = 1.600 MM</v>
      </c>
      <c r="C3488" s="16" t="s">
        <v>139</v>
      </c>
      <c r="D3488" s="105">
        <v>6884.74</v>
      </c>
      <c r="J3488" s="59" t="s">
        <v>29134</v>
      </c>
    </row>
    <row r="3489" spans="1:10" ht="40.5">
      <c r="A3489" s="16" t="s">
        <v>29135</v>
      </c>
      <c r="B3489" s="59" t="str">
        <f t="shared" si="54"/>
        <v>CONFECÇÃO DE CAMISA METÁLICA EM AÇO ASTM A36 COM ESPESSURA DE 12,5 MM - D = 1.700 MM</v>
      </c>
      <c r="C3489" s="16" t="s">
        <v>139</v>
      </c>
      <c r="D3489" s="105">
        <v>6914.96</v>
      </c>
      <c r="J3489" s="59" t="s">
        <v>29136</v>
      </c>
    </row>
    <row r="3490" spans="1:10" ht="40.5">
      <c r="A3490" s="16" t="s">
        <v>29137</v>
      </c>
      <c r="B3490" s="59" t="str">
        <f t="shared" si="54"/>
        <v>CONFECÇÃO DE CAMISA METÁLICA EM AÇO ASTM A36 COM ESPESSURA DE 12,5 MM - D = 1.800 MM</v>
      </c>
      <c r="C3490" s="16" t="s">
        <v>139</v>
      </c>
      <c r="D3490" s="105">
        <v>6945.23</v>
      </c>
      <c r="J3490" s="59" t="s">
        <v>29138</v>
      </c>
    </row>
    <row r="3491" spans="1:10" ht="40.5">
      <c r="A3491" s="16" t="s">
        <v>29139</v>
      </c>
      <c r="B3491" s="59" t="str">
        <f t="shared" si="54"/>
        <v>CONFECÇÃO DE CAMISA METÁLICA EM AÇO ASTM A36 COM ESPESSURA DE 16 MM - D = 1.500 MM</v>
      </c>
      <c r="C3491" s="16" t="s">
        <v>139</v>
      </c>
      <c r="D3491" s="105">
        <v>9267.1299999999992</v>
      </c>
      <c r="J3491" s="59" t="s">
        <v>29140</v>
      </c>
    </row>
    <row r="3492" spans="1:10" ht="40.5">
      <c r="A3492" s="16" t="s">
        <v>29141</v>
      </c>
      <c r="B3492" s="59" t="str">
        <f t="shared" si="54"/>
        <v>CONFECÇÃO DE CAMISA METÁLICA EM AÇO ASTM A36 COM ESPESSURA DE 16 MM - D = 1.600 MM</v>
      </c>
      <c r="C3492" s="16" t="s">
        <v>139</v>
      </c>
      <c r="D3492" s="105">
        <v>9329.31</v>
      </c>
      <c r="J3492" s="59" t="s">
        <v>29142</v>
      </c>
    </row>
    <row r="3493" spans="1:10" ht="40.5">
      <c r="A3493" s="16" t="s">
        <v>29143</v>
      </c>
      <c r="B3493" s="59" t="str">
        <f t="shared" si="54"/>
        <v>CONFECÇÃO DE CAMISA METÁLICA EM AÇO ASTM A36 COM ESPESSURA DE 16 MM - D = 1.700 MM</v>
      </c>
      <c r="C3493" s="16" t="s">
        <v>139</v>
      </c>
      <c r="D3493" s="105">
        <v>9391.43</v>
      </c>
      <c r="J3493" s="59" t="s">
        <v>29144</v>
      </c>
    </row>
    <row r="3494" spans="1:10" ht="40.5">
      <c r="A3494" s="16" t="s">
        <v>29145</v>
      </c>
      <c r="B3494" s="59" t="str">
        <f t="shared" si="54"/>
        <v>CONFECÇÃO DE CAMISA METÁLICA EM AÇO ASTM A36 COM ESPESSURA DE 16 MM - D = 1.800 MM</v>
      </c>
      <c r="C3494" s="16" t="s">
        <v>139</v>
      </c>
      <c r="D3494" s="105">
        <v>9453.6</v>
      </c>
      <c r="J3494" s="59" t="s">
        <v>29146</v>
      </c>
    </row>
    <row r="3495" spans="1:10" ht="40.5">
      <c r="A3495" s="16" t="s">
        <v>29147</v>
      </c>
      <c r="B3495" s="59" t="str">
        <f t="shared" si="54"/>
        <v>CONFECÇÃO DE CAMISA METÁLICA EM AÇO ASTM A36 COM ESPESSURA DE 6,3 MM - D = 1.000 MM</v>
      </c>
      <c r="C3495" s="16" t="s">
        <v>139</v>
      </c>
      <c r="D3495" s="105">
        <v>2231.83</v>
      </c>
      <c r="J3495" s="59" t="s">
        <v>29148</v>
      </c>
    </row>
    <row r="3496" spans="1:10" ht="40.5">
      <c r="A3496" s="16" t="s">
        <v>29149</v>
      </c>
      <c r="B3496" s="59" t="str">
        <f t="shared" si="54"/>
        <v>CONFECÇÃO DE CAMISA METÁLICA EM AÇO ASTM A36 COM ESPESSURA DE 6,3 MM - D = 400 MM</v>
      </c>
      <c r="C3496" s="16" t="s">
        <v>139</v>
      </c>
      <c r="D3496" s="105">
        <v>789.83</v>
      </c>
      <c r="J3496" s="59" t="s">
        <v>29150</v>
      </c>
    </row>
    <row r="3497" spans="1:10" ht="40.5">
      <c r="A3497" s="16" t="s">
        <v>29151</v>
      </c>
      <c r="B3497" s="59" t="str">
        <f t="shared" si="54"/>
        <v>CONFECÇÃO DE CAMISA METÁLICA EM AÇO ASTM A36 COM ESPESSURA DE 6,3 MM - D = 500 MM</v>
      </c>
      <c r="C3497" s="16" t="s">
        <v>139</v>
      </c>
      <c r="D3497" s="105">
        <v>997.05</v>
      </c>
      <c r="J3497" s="59" t="s">
        <v>29152</v>
      </c>
    </row>
    <row r="3498" spans="1:10" ht="40.5">
      <c r="A3498" s="16" t="s">
        <v>29153</v>
      </c>
      <c r="B3498" s="59" t="str">
        <f t="shared" si="54"/>
        <v>CONFECÇÃO DE CAMISA METÁLICA EM AÇO ASTM A36 COM ESPESSURA DE 6,3 MM - D = 600 MM</v>
      </c>
      <c r="C3498" s="16" t="s">
        <v>139</v>
      </c>
      <c r="D3498" s="105">
        <v>1154.6099999999999</v>
      </c>
      <c r="J3498" s="59" t="s">
        <v>29154</v>
      </c>
    </row>
    <row r="3499" spans="1:10" ht="40.5">
      <c r="A3499" s="16" t="s">
        <v>29155</v>
      </c>
      <c r="B3499" s="59" t="str">
        <f t="shared" si="54"/>
        <v>CONFECÇÃO DE CAMISA METÁLICA EM AÇO ASTM A36 COM ESPESSURA DE 6,3 MM - D = 700 MM</v>
      </c>
      <c r="C3499" s="16" t="s">
        <v>139</v>
      </c>
      <c r="D3499" s="105">
        <v>1371.72</v>
      </c>
      <c r="J3499" s="59" t="s">
        <v>29156</v>
      </c>
    </row>
    <row r="3500" spans="1:10" ht="40.5">
      <c r="A3500" s="16" t="s">
        <v>29157</v>
      </c>
      <c r="B3500" s="59" t="str">
        <f t="shared" si="54"/>
        <v>CONFECÇÃO DE CAMISA METÁLICA EM AÇO ASTM A36 COM ESPESSURA DE 6,3 MM - D = 800 MM</v>
      </c>
      <c r="C3500" s="16" t="s">
        <v>139</v>
      </c>
      <c r="D3500" s="105">
        <v>1693.19</v>
      </c>
      <c r="J3500" s="59" t="s">
        <v>29158</v>
      </c>
    </row>
    <row r="3501" spans="1:10" ht="40.5">
      <c r="A3501" s="16" t="s">
        <v>29159</v>
      </c>
      <c r="B3501" s="59" t="str">
        <f t="shared" si="54"/>
        <v>CONFECÇÃO DE CAMISA METÁLICA EM AÇO ASTM A36 COM ESPESSURA DE 6,3 MM - D = 900 MM</v>
      </c>
      <c r="C3501" s="16" t="s">
        <v>139</v>
      </c>
      <c r="D3501" s="105">
        <v>1701.74</v>
      </c>
      <c r="J3501" s="59" t="s">
        <v>29160</v>
      </c>
    </row>
    <row r="3502" spans="1:10" ht="40.5">
      <c r="A3502" s="16" t="s">
        <v>29161</v>
      </c>
      <c r="B3502" s="59" t="str">
        <f t="shared" si="54"/>
        <v>CONFECÇÃO DE CAMISA METÁLICA EM AÇO ASTM A36 COM ESPESSURA DE 8 MM - D = 1.000 MM</v>
      </c>
      <c r="C3502" s="16" t="s">
        <v>139</v>
      </c>
      <c r="D3502" s="105">
        <v>2859.12</v>
      </c>
      <c r="J3502" s="59" t="s">
        <v>29162</v>
      </c>
    </row>
    <row r="3503" spans="1:10" ht="40.5">
      <c r="A3503" s="16" t="s">
        <v>29163</v>
      </c>
      <c r="B3503" s="59" t="str">
        <f t="shared" si="54"/>
        <v>CONFECÇÃO DE CAMISA METÁLICA EM AÇO ASTM A36 COM ESPESSURA DE 8 MM - D = 1.100 MM</v>
      </c>
      <c r="C3503" s="16" t="s">
        <v>139</v>
      </c>
      <c r="D3503" s="105">
        <v>2871.71</v>
      </c>
      <c r="J3503" s="59" t="s">
        <v>29164</v>
      </c>
    </row>
    <row r="3504" spans="1:10" ht="40.5">
      <c r="A3504" s="16" t="s">
        <v>29165</v>
      </c>
      <c r="B3504" s="59" t="str">
        <f t="shared" si="54"/>
        <v>CONFECÇÃO DE CAMISA METÁLICA EM AÇO ASTM A36 COM ESPESSURA DE 8 MM - D = 1.200 MM</v>
      </c>
      <c r="C3504" s="16" t="s">
        <v>139</v>
      </c>
      <c r="D3504" s="105">
        <v>2884.3</v>
      </c>
      <c r="J3504" s="59" t="s">
        <v>29166</v>
      </c>
    </row>
    <row r="3505" spans="1:10" ht="40.5">
      <c r="A3505" s="16" t="s">
        <v>29167</v>
      </c>
      <c r="B3505" s="59" t="str">
        <f t="shared" si="54"/>
        <v>CONFECÇÃO DE CAMISA METÁLICA EM AÇO ASTM A36 COM ESPESSURA DE 8 MM - D = 700 MM</v>
      </c>
      <c r="C3505" s="16" t="s">
        <v>139</v>
      </c>
      <c r="D3505" s="105">
        <v>1761.84</v>
      </c>
      <c r="J3505" s="59" t="s">
        <v>29168</v>
      </c>
    </row>
    <row r="3506" spans="1:10" ht="40.5">
      <c r="A3506" s="16" t="s">
        <v>29169</v>
      </c>
      <c r="B3506" s="59" t="str">
        <f t="shared" si="54"/>
        <v>CONFECÇÃO DE CAMISA METÁLICA EM AÇO ASTM A36 COM ESPESSURA DE 8 MM - D = 800 MM</v>
      </c>
      <c r="C3506" s="16" t="s">
        <v>139</v>
      </c>
      <c r="D3506" s="105">
        <v>2171.75</v>
      </c>
      <c r="J3506" s="59" t="s">
        <v>29170</v>
      </c>
    </row>
    <row r="3507" spans="1:10" ht="40.5">
      <c r="A3507" s="16" t="s">
        <v>29171</v>
      </c>
      <c r="B3507" s="59" t="str">
        <f t="shared" si="54"/>
        <v>CONFECÇÃO DE CAMISA METÁLICA EM AÇO ASTM A36 COM ESPESSURA DE 8 MM - D = 900 MM</v>
      </c>
      <c r="C3507" s="16" t="s">
        <v>139</v>
      </c>
      <c r="D3507" s="105">
        <v>2184.33</v>
      </c>
      <c r="J3507" s="59" t="s">
        <v>29172</v>
      </c>
    </row>
    <row r="3508" spans="1:10" ht="40.5">
      <c r="A3508" s="16" t="s">
        <v>29173</v>
      </c>
      <c r="B3508" s="59" t="str">
        <f t="shared" si="54"/>
        <v>CONFECÇÃO DE CAMISA METÁLICA EM AÇO ASTM A36 COM ESPESSURA DE 9,5 MM - D = 1.000 MM</v>
      </c>
      <c r="C3508" s="16" t="s">
        <v>139</v>
      </c>
      <c r="D3508" s="105">
        <v>3435.19</v>
      </c>
      <c r="J3508" s="59" t="s">
        <v>29174</v>
      </c>
    </row>
    <row r="3509" spans="1:10" ht="40.5">
      <c r="A3509" s="16" t="s">
        <v>29175</v>
      </c>
      <c r="B3509" s="59" t="str">
        <f t="shared" si="54"/>
        <v>CONFECÇÃO DE CAMISA METÁLICA EM AÇO ASTM A36 COM ESPESSURA DE 9,5 MM - D = 1.100 MM</v>
      </c>
      <c r="C3509" s="16" t="s">
        <v>139</v>
      </c>
      <c r="D3509" s="105">
        <v>3452.72</v>
      </c>
      <c r="J3509" s="59" t="s">
        <v>29176</v>
      </c>
    </row>
    <row r="3510" spans="1:10" ht="40.5">
      <c r="A3510" s="16" t="s">
        <v>29177</v>
      </c>
      <c r="B3510" s="59" t="str">
        <f t="shared" si="54"/>
        <v>CONFECÇÃO DE CAMISA METÁLICA EM AÇO ASTM A36 COM ESPESSURA DE 9,5 MM - D = 1.200 MM</v>
      </c>
      <c r="C3510" s="16" t="s">
        <v>139</v>
      </c>
      <c r="D3510" s="105">
        <v>3470.25</v>
      </c>
      <c r="J3510" s="59" t="s">
        <v>29178</v>
      </c>
    </row>
    <row r="3511" spans="1:10" ht="40.5">
      <c r="A3511" s="16" t="s">
        <v>29179</v>
      </c>
      <c r="B3511" s="59" t="str">
        <f t="shared" si="54"/>
        <v>CONFECÇÃO DE CAMISA METÁLICA EM AÇO ASTM A36 COM ESPESSURA DE 9,5 MM - D = 1.300 MM</v>
      </c>
      <c r="C3511" s="16" t="s">
        <v>139</v>
      </c>
      <c r="D3511" s="105">
        <v>5060.5600000000004</v>
      </c>
      <c r="J3511" s="59" t="s">
        <v>29180</v>
      </c>
    </row>
    <row r="3512" spans="1:10" ht="40.5">
      <c r="A3512" s="16" t="s">
        <v>29181</v>
      </c>
      <c r="B3512" s="59" t="str">
        <f t="shared" si="54"/>
        <v>CONFECÇÃO DE CAMISA METÁLICA EM AÇO ASTM A36 COM ESPESSURA DE 9,5 MM - D = 1.400 MM</v>
      </c>
      <c r="C3512" s="16" t="s">
        <v>139</v>
      </c>
      <c r="D3512" s="105">
        <v>5078.09</v>
      </c>
      <c r="J3512" s="59" t="s">
        <v>29182</v>
      </c>
    </row>
    <row r="3513" spans="1:10" ht="40.5">
      <c r="A3513" s="16" t="s">
        <v>29183</v>
      </c>
      <c r="B3513" s="59" t="str">
        <f t="shared" si="54"/>
        <v>CONFECÇÃO DE CAMISA METÁLICA EM AÇO ASTM A36 COM ESPESSURA DE 9,5 MM - D = 1.500 MM</v>
      </c>
      <c r="C3513" s="16" t="s">
        <v>139</v>
      </c>
      <c r="D3513" s="105">
        <v>5095.62</v>
      </c>
      <c r="J3513" s="59" t="s">
        <v>29184</v>
      </c>
    </row>
    <row r="3514" spans="1:10" ht="40.5">
      <c r="A3514" s="16" t="s">
        <v>29185</v>
      </c>
      <c r="B3514" s="59" t="str">
        <f t="shared" si="54"/>
        <v>CONFECÇÃO DE CAMISA METÁLICA EM AÇO ASTM A36 COM ESPESSURA DE 9,5 MM - D = 900 MM</v>
      </c>
      <c r="C3514" s="16" t="s">
        <v>139</v>
      </c>
      <c r="D3514" s="105">
        <v>2631.24</v>
      </c>
      <c r="J3514" s="59" t="s">
        <v>29186</v>
      </c>
    </row>
    <row r="3515" spans="1:10" ht="40.5">
      <c r="A3515" s="16" t="s">
        <v>29187</v>
      </c>
      <c r="B3515" s="59" t="str">
        <f t="shared" si="54"/>
        <v>CONTRAVENTAMENTO DE GRUPO DE ESTACAS SUBMERSAS EM AÇO ASTM A36 - CONFECÇÃO E INSTALAÇÃO</v>
      </c>
      <c r="C3515" s="16" t="s">
        <v>22334</v>
      </c>
      <c r="D3515" s="105">
        <v>10.98</v>
      </c>
      <c r="J3515" s="59" t="s">
        <v>29188</v>
      </c>
    </row>
    <row r="3516" spans="1:10" ht="54">
      <c r="A3516" s="16" t="s">
        <v>29189</v>
      </c>
      <c r="B3516" s="59" t="str">
        <f t="shared" si="54"/>
        <v>ESCAVAÇÃO COM PERFURATRIZ TIPO WIRTH EM ROCHA COM MÉDIA DUREZA E MÉDIA ABRASÃO - RESISTÊNCIA À COMPRESSÃO MENOR QUE 80 MPA - D = 1.000 MM</v>
      </c>
      <c r="C3516" s="16" t="s">
        <v>139</v>
      </c>
      <c r="D3516" s="105">
        <v>2741.18</v>
      </c>
      <c r="J3516" s="59" t="s">
        <v>29190</v>
      </c>
    </row>
    <row r="3517" spans="1:10" ht="54">
      <c r="A3517" s="16" t="s">
        <v>29191</v>
      </c>
      <c r="B3517" s="59" t="str">
        <f t="shared" si="54"/>
        <v>ESCAVAÇÃO COM PERFURATRIZ TIPO WIRTH EM ROCHA COM MÉDIA DUREZA E MÉDIA ABRASÃO - RESISTÊNCIA À COMPRESSÃO MENOR QUE 80 MPA - D = 1.100 MM</v>
      </c>
      <c r="C3517" s="16" t="s">
        <v>139</v>
      </c>
      <c r="D3517" s="105">
        <v>2830.32</v>
      </c>
      <c r="J3517" s="59" t="s">
        <v>29192</v>
      </c>
    </row>
    <row r="3518" spans="1:10" ht="54">
      <c r="A3518" s="16" t="s">
        <v>29193</v>
      </c>
      <c r="B3518" s="59" t="str">
        <f t="shared" si="54"/>
        <v>ESCAVAÇÃO COM PERFURATRIZ TIPO WIRTH EM ROCHA COM MÉDIA DUREZA E MÉDIA ABRASÃO - RESISTÊNCIA À COMPRESSÃO MENOR QUE 80 MPA - D = 1.200 MM</v>
      </c>
      <c r="C3518" s="16" t="s">
        <v>139</v>
      </c>
      <c r="D3518" s="105">
        <v>2984.88</v>
      </c>
      <c r="J3518" s="59" t="s">
        <v>29194</v>
      </c>
    </row>
    <row r="3519" spans="1:10" ht="54">
      <c r="A3519" s="16" t="s">
        <v>29195</v>
      </c>
      <c r="B3519" s="59" t="str">
        <f t="shared" si="54"/>
        <v>ESCAVAÇÃO COM PERFURATRIZ TIPO WIRTH EM ROCHA COM MÉDIA DUREZA E MÉDIA ABRASÃO - RESISTÊNCIA À COMPRESSÃO MENOR QUE 80 MPA - D = 1.300 MM</v>
      </c>
      <c r="C3519" s="16" t="s">
        <v>139</v>
      </c>
      <c r="D3519" s="105">
        <v>3186.47</v>
      </c>
      <c r="J3519" s="59" t="s">
        <v>29196</v>
      </c>
    </row>
    <row r="3520" spans="1:10" ht="54">
      <c r="A3520" s="16" t="s">
        <v>29197</v>
      </c>
      <c r="B3520" s="59" t="str">
        <f t="shared" si="54"/>
        <v>ESCAVAÇÃO COM PERFURATRIZ TIPO WIRTH EM ROCHA COM MÉDIA DUREZA E MÉDIA ABRASÃO - RESISTÊNCIA À COMPRESSÃO MENOR QUE 80 MPA - D = 1.400 MM</v>
      </c>
      <c r="C3520" s="16" t="s">
        <v>139</v>
      </c>
      <c r="D3520" s="105">
        <v>3300.05</v>
      </c>
      <c r="J3520" s="59" t="s">
        <v>29198</v>
      </c>
    </row>
    <row r="3521" spans="1:10" ht="54">
      <c r="A3521" s="16" t="s">
        <v>29199</v>
      </c>
      <c r="B3521" s="59" t="str">
        <f t="shared" si="54"/>
        <v>ESCAVAÇÃO COM PERFURATRIZ TIPO WIRTH EM ROCHA COM MÉDIA DUREZA E MÉDIA ABRASÃO - RESISTÊNCIA À COMPRESSÃO MENOR QUE 80 MPA - D = 1.500 MM</v>
      </c>
      <c r="C3521" s="16" t="s">
        <v>139</v>
      </c>
      <c r="D3521" s="105">
        <v>3432.25</v>
      </c>
      <c r="J3521" s="59" t="s">
        <v>29200</v>
      </c>
    </row>
    <row r="3522" spans="1:10" ht="54">
      <c r="A3522" s="16" t="s">
        <v>29201</v>
      </c>
      <c r="B3522" s="59" t="str">
        <f t="shared" si="54"/>
        <v>ESCAVAÇÃO COM PERFURATRIZ TIPO WIRTH EM ROCHA COM MÉDIA DUREZA E MÉDIA ABRASÃO - RESISTÊNCIA À COMPRESSÃO MENOR QUE 80 MPA - D = 1.600 MM</v>
      </c>
      <c r="C3522" s="16" t="s">
        <v>139</v>
      </c>
      <c r="D3522" s="105">
        <v>3646.32</v>
      </c>
      <c r="J3522" s="59" t="s">
        <v>29202</v>
      </c>
    </row>
    <row r="3523" spans="1:10" ht="54">
      <c r="A3523" s="16" t="s">
        <v>29203</v>
      </c>
      <c r="B3523" s="59" t="str">
        <f t="shared" ref="B3523:B3586" si="55">UPPER(J3523)</f>
        <v>ESCAVAÇÃO COM PERFURATRIZ TIPO WIRTH EM ROCHA COM MÉDIA DUREZA E MÉDIA ABRASÃO - RESISTÊNCIA À COMPRESSÃO MENOR QUE 80 MPA - D = 1.700 MM</v>
      </c>
      <c r="C3523" s="16" t="s">
        <v>139</v>
      </c>
      <c r="D3523" s="105">
        <v>3750.55</v>
      </c>
      <c r="J3523" s="59" t="s">
        <v>29204</v>
      </c>
    </row>
    <row r="3524" spans="1:10" ht="54">
      <c r="A3524" s="16" t="s">
        <v>29205</v>
      </c>
      <c r="B3524" s="59" t="str">
        <f t="shared" si="55"/>
        <v>ESCAVAÇÃO COM PERFURATRIZ TIPO WIRTH EM ROCHA COM MÉDIA DUREZA E MÉDIA ABRASÃO - RESISTÊNCIA À COMPRESSÃO MENOR QUE 80 MPA - D = 1.800 MM</v>
      </c>
      <c r="C3524" s="16" t="s">
        <v>139</v>
      </c>
      <c r="D3524" s="105">
        <v>3942.89</v>
      </c>
      <c r="J3524" s="59" t="s">
        <v>29206</v>
      </c>
    </row>
    <row r="3525" spans="1:10" ht="54">
      <c r="A3525" s="16" t="s">
        <v>29207</v>
      </c>
      <c r="B3525" s="59" t="str">
        <f t="shared" si="55"/>
        <v>ESCAVAÇÃO COM PERFURATRIZ TIPO WIRTH EM ROCHA COM MÉDIA DUREZA E MÉDIA ABRASÃO - RESISTÊNCIA À COMPRESSÃO MENOR QUE 80 MPA - D = 600 MM</v>
      </c>
      <c r="C3525" s="16" t="s">
        <v>139</v>
      </c>
      <c r="D3525" s="105">
        <v>2202.12</v>
      </c>
      <c r="J3525" s="59" t="s">
        <v>29208</v>
      </c>
    </row>
    <row r="3526" spans="1:10" ht="54">
      <c r="A3526" s="16" t="s">
        <v>29209</v>
      </c>
      <c r="B3526" s="59" t="str">
        <f t="shared" si="55"/>
        <v>ESCAVAÇÃO COM PERFURATRIZ TIPO WIRTH EM ROCHA COM MÉDIA DUREZA E MÉDIA ABRASÃO - RESISTÊNCIA À COMPRESSÃO MENOR QUE 80 MPA - D = 700 MM</v>
      </c>
      <c r="C3526" s="16" t="s">
        <v>139</v>
      </c>
      <c r="D3526" s="105">
        <v>2305.4</v>
      </c>
      <c r="J3526" s="59" t="s">
        <v>29210</v>
      </c>
    </row>
    <row r="3527" spans="1:10" ht="54">
      <c r="A3527" s="16" t="s">
        <v>29211</v>
      </c>
      <c r="B3527" s="59" t="str">
        <f t="shared" si="55"/>
        <v>ESCAVAÇÃO COM PERFURATRIZ TIPO WIRTH EM ROCHA COM MÉDIA DUREZA E MÉDIA ABRASÃO - RESISTÊNCIA À COMPRESSÃO MENOR QUE 80 MPA - D = 800 MM</v>
      </c>
      <c r="C3527" s="16" t="s">
        <v>139</v>
      </c>
      <c r="D3527" s="105">
        <v>2469.38</v>
      </c>
      <c r="J3527" s="59" t="s">
        <v>29212</v>
      </c>
    </row>
    <row r="3528" spans="1:10" ht="54">
      <c r="A3528" s="16" t="s">
        <v>29213</v>
      </c>
      <c r="B3528" s="59" t="str">
        <f t="shared" si="55"/>
        <v>ESCAVAÇÃO COM PERFURATRIZ TIPO WIRTH EM ROCHA COM MÉDIA DUREZA E MÉDIA ABRASÃO - RESISTÊNCIA À COMPRESSÃO MENOR QUE 80 MPA - D = 900 MM</v>
      </c>
      <c r="C3528" s="16" t="s">
        <v>139</v>
      </c>
      <c r="D3528" s="105">
        <v>2580.75</v>
      </c>
      <c r="J3528" s="59" t="s">
        <v>29214</v>
      </c>
    </row>
    <row r="3529" spans="1:10" ht="54">
      <c r="A3529" s="16" t="s">
        <v>29215</v>
      </c>
      <c r="B3529" s="59" t="str">
        <f t="shared" si="55"/>
        <v>ESCAVAÇÃO COM PERFURATRIZ TIPO WIRTH EM ROCHA DE ALTA DUREZA E ALTA ABRASÃO - RESISTÊNCIA À COMPRESSÃO ACIMA DE 80 MPA - D = 1.000 MM</v>
      </c>
      <c r="C3529" s="16" t="s">
        <v>139</v>
      </c>
      <c r="D3529" s="105">
        <v>4804.01</v>
      </c>
      <c r="J3529" s="59" t="s">
        <v>29216</v>
      </c>
    </row>
    <row r="3530" spans="1:10" ht="54">
      <c r="A3530" s="16" t="s">
        <v>29217</v>
      </c>
      <c r="B3530" s="59" t="str">
        <f t="shared" si="55"/>
        <v>ESCAVAÇÃO COM PERFURATRIZ TIPO WIRTH EM ROCHA DE ALTA DUREZA E ALTA ABRASÃO - RESISTÊNCIA À COMPRESSÃO ACIMA DE 80 MPA - D = 1.100 MM</v>
      </c>
      <c r="C3530" s="16" t="s">
        <v>139</v>
      </c>
      <c r="D3530" s="105">
        <v>5072.32</v>
      </c>
      <c r="J3530" s="59" t="s">
        <v>29218</v>
      </c>
    </row>
    <row r="3531" spans="1:10" ht="54">
      <c r="A3531" s="16" t="s">
        <v>29219</v>
      </c>
      <c r="B3531" s="59" t="str">
        <f t="shared" si="55"/>
        <v>ESCAVAÇÃO COM PERFURATRIZ TIPO WIRTH EM ROCHA DE ALTA DUREZA E ALTA ABRASÃO - RESISTÊNCIA À COMPRESSÃO ACIMA DE 80 MPA - D = 1.200 MM</v>
      </c>
      <c r="C3531" s="16" t="s">
        <v>139</v>
      </c>
      <c r="D3531" s="105">
        <v>5287.92</v>
      </c>
      <c r="J3531" s="59" t="s">
        <v>29220</v>
      </c>
    </row>
    <row r="3532" spans="1:10" ht="54">
      <c r="A3532" s="16" t="s">
        <v>29221</v>
      </c>
      <c r="B3532" s="59" t="str">
        <f t="shared" si="55"/>
        <v>ESCAVAÇÃO COM PERFURATRIZ TIPO WIRTH EM ROCHA DE ALTA DUREZA E ALTA ABRASÃO - RESISTÊNCIA À COMPRESSÃO ACIMA DE 80 MPA - D = 1.300 MM</v>
      </c>
      <c r="C3532" s="16" t="s">
        <v>139</v>
      </c>
      <c r="D3532" s="105">
        <v>5536.04</v>
      </c>
      <c r="J3532" s="59" t="s">
        <v>29222</v>
      </c>
    </row>
    <row r="3533" spans="1:10" ht="54">
      <c r="A3533" s="16" t="s">
        <v>29223</v>
      </c>
      <c r="B3533" s="59" t="str">
        <f t="shared" si="55"/>
        <v>ESCAVAÇÃO COM PERFURATRIZ TIPO WIRTH EM ROCHA DE ALTA DUREZA E ALTA ABRASÃO - RESISTÊNCIA À COMPRESSÃO ACIMA DE 80 MPA - D = 1.400 MM</v>
      </c>
      <c r="C3533" s="16" t="s">
        <v>139</v>
      </c>
      <c r="D3533" s="105">
        <v>5687.3</v>
      </c>
      <c r="J3533" s="59" t="s">
        <v>29224</v>
      </c>
    </row>
    <row r="3534" spans="1:10" ht="54">
      <c r="A3534" s="16" t="s">
        <v>29225</v>
      </c>
      <c r="B3534" s="59" t="str">
        <f t="shared" si="55"/>
        <v>ESCAVAÇÃO COM PERFURATRIZ TIPO WIRTH EM ROCHA DE ALTA DUREZA E ALTA ABRASÃO - RESISTÊNCIA À COMPRESSÃO ACIMA DE 80 MPA - D = 1.500 MM</v>
      </c>
      <c r="C3534" s="16" t="s">
        <v>139</v>
      </c>
      <c r="D3534" s="105">
        <v>6007.8</v>
      </c>
      <c r="J3534" s="59" t="s">
        <v>29226</v>
      </c>
    </row>
    <row r="3535" spans="1:10" ht="54">
      <c r="A3535" s="16" t="s">
        <v>29227</v>
      </c>
      <c r="B3535" s="59" t="str">
        <f t="shared" si="55"/>
        <v>ESCAVAÇÃO COM PERFURATRIZ TIPO WIRTH EM ROCHA DE ALTA DUREZA E ALTA ABRASÃO - RESISTÊNCIA À COMPRESSÃO ACIMA DE 80 MPA - D = 1.600 MM</v>
      </c>
      <c r="C3535" s="16" t="s">
        <v>139</v>
      </c>
      <c r="D3535" s="105">
        <v>6479.9</v>
      </c>
      <c r="J3535" s="59" t="s">
        <v>29228</v>
      </c>
    </row>
    <row r="3536" spans="1:10" ht="54">
      <c r="A3536" s="16" t="s">
        <v>29229</v>
      </c>
      <c r="B3536" s="59" t="str">
        <f t="shared" si="55"/>
        <v>ESCAVAÇÃO COM PERFURATRIZ TIPO WIRTH EM ROCHA DE ALTA DUREZA E ALTA ABRASÃO - RESISTÊNCIA À COMPRESSÃO ACIMA DE 80 MPA - D = 1.700 MM</v>
      </c>
      <c r="C3536" s="16" t="s">
        <v>139</v>
      </c>
      <c r="D3536" s="105">
        <v>6776.57</v>
      </c>
      <c r="J3536" s="59" t="s">
        <v>29230</v>
      </c>
    </row>
    <row r="3537" spans="1:10" ht="54">
      <c r="A3537" s="16" t="s">
        <v>29231</v>
      </c>
      <c r="B3537" s="59" t="str">
        <f t="shared" si="55"/>
        <v>ESCAVAÇÃO COM PERFURATRIZ TIPO WIRTH EM ROCHA DE ALTA DUREZA E ALTA ABRASÃO - RESISTÊNCIA À COMPRESSÃO ACIMA DE 80 MPA - D = 1.800 MM</v>
      </c>
      <c r="C3537" s="16" t="s">
        <v>139</v>
      </c>
      <c r="D3537" s="105">
        <v>7068.68</v>
      </c>
      <c r="J3537" s="59" t="s">
        <v>29232</v>
      </c>
    </row>
    <row r="3538" spans="1:10" ht="54">
      <c r="A3538" s="16" t="s">
        <v>29233</v>
      </c>
      <c r="B3538" s="59" t="str">
        <f t="shared" si="55"/>
        <v>ESCAVAÇÃO COM PERFURATRIZ TIPO WIRTH EM ROCHA DE ALTA DUREZA E ALTA ABRASÃO - RESISTÊNCIA À COMPRESSÃO ACIMA DE 80 MPA - D = 600 MM</v>
      </c>
      <c r="C3538" s="16" t="s">
        <v>139</v>
      </c>
      <c r="D3538" s="105">
        <v>3840.89</v>
      </c>
      <c r="J3538" s="59" t="s">
        <v>29234</v>
      </c>
    </row>
    <row r="3539" spans="1:10" ht="54">
      <c r="A3539" s="16" t="s">
        <v>29235</v>
      </c>
      <c r="B3539" s="59" t="str">
        <f t="shared" si="55"/>
        <v>ESCAVAÇÃO COM PERFURATRIZ TIPO WIRTH EM ROCHA DE ALTA DUREZA E ALTA ABRASÃO - RESISTÊNCIA À COMPRESSÃO ACIMA DE 80 MPA - D = 700 MM</v>
      </c>
      <c r="C3539" s="16" t="s">
        <v>139</v>
      </c>
      <c r="D3539" s="105">
        <v>4032.09</v>
      </c>
      <c r="J3539" s="59" t="s">
        <v>29236</v>
      </c>
    </row>
    <row r="3540" spans="1:10" ht="54">
      <c r="A3540" s="16" t="s">
        <v>29237</v>
      </c>
      <c r="B3540" s="59" t="str">
        <f t="shared" si="55"/>
        <v>ESCAVAÇÃO COM PERFURATRIZ TIPO WIRTH EM ROCHA DE ALTA DUREZA E ALTA ABRASÃO - RESISTÊNCIA À COMPRESSÃO ACIMA DE 80 MPA - D = 800 MM</v>
      </c>
      <c r="C3540" s="16" t="s">
        <v>139</v>
      </c>
      <c r="D3540" s="105">
        <v>4229.92</v>
      </c>
      <c r="J3540" s="59" t="s">
        <v>29238</v>
      </c>
    </row>
    <row r="3541" spans="1:10" ht="54">
      <c r="A3541" s="16" t="s">
        <v>29239</v>
      </c>
      <c r="B3541" s="59" t="str">
        <f t="shared" si="55"/>
        <v>ESCAVAÇÃO COM PERFURATRIZ TIPO WIRTH EM ROCHA DE ALTA DUREZA E ALTA ABRASÃO - RESISTÊNCIA À COMPRESSÃO ACIMA DE 80 MPA - D = 900 MM</v>
      </c>
      <c r="C3541" s="16" t="s">
        <v>139</v>
      </c>
      <c r="D3541" s="105">
        <v>4471.4399999999996</v>
      </c>
      <c r="J3541" s="59" t="s">
        <v>29240</v>
      </c>
    </row>
    <row r="3542" spans="1:10" ht="27">
      <c r="A3542" s="16" t="s">
        <v>29241</v>
      </c>
      <c r="B3542" s="59" t="str">
        <f t="shared" si="55"/>
        <v>ESCAVAÇÃO COM PERFURATRIZ TIPO WIRTH EM SOLO - D = 1.000 MM</v>
      </c>
      <c r="C3542" s="16" t="s">
        <v>139</v>
      </c>
      <c r="D3542" s="105">
        <v>442.9</v>
      </c>
      <c r="J3542" s="59" t="s">
        <v>29242</v>
      </c>
    </row>
    <row r="3543" spans="1:10" ht="27">
      <c r="A3543" s="16" t="s">
        <v>29243</v>
      </c>
      <c r="B3543" s="59" t="str">
        <f t="shared" si="55"/>
        <v>ESCAVAÇÃO COM PERFURATRIZ TIPO WIRTH EM SOLO - D = 1.100 MM</v>
      </c>
      <c r="C3543" s="16" t="s">
        <v>139</v>
      </c>
      <c r="D3543" s="105">
        <v>457.79</v>
      </c>
      <c r="J3543" s="59" t="s">
        <v>29244</v>
      </c>
    </row>
    <row r="3544" spans="1:10" ht="27">
      <c r="A3544" s="16" t="s">
        <v>29245</v>
      </c>
      <c r="B3544" s="59" t="str">
        <f t="shared" si="55"/>
        <v>ESCAVAÇÃO COM PERFURATRIZ TIPO WIRTH EM SOLO - D = 1.200 MM</v>
      </c>
      <c r="C3544" s="16" t="s">
        <v>139</v>
      </c>
      <c r="D3544" s="105">
        <v>482.09</v>
      </c>
      <c r="J3544" s="59" t="s">
        <v>29246</v>
      </c>
    </row>
    <row r="3545" spans="1:10" ht="27">
      <c r="A3545" s="16" t="s">
        <v>29247</v>
      </c>
      <c r="B3545" s="59" t="str">
        <f t="shared" si="55"/>
        <v>ESCAVAÇÃO COM PERFURATRIZ TIPO WIRTH EM SOLO - D = 1.300 MM</v>
      </c>
      <c r="C3545" s="16" t="s">
        <v>139</v>
      </c>
      <c r="D3545" s="105">
        <v>499.79</v>
      </c>
      <c r="J3545" s="59" t="s">
        <v>29248</v>
      </c>
    </row>
    <row r="3546" spans="1:10" ht="27">
      <c r="A3546" s="16" t="s">
        <v>29249</v>
      </c>
      <c r="B3546" s="59" t="str">
        <f t="shared" si="55"/>
        <v>ESCAVAÇÃO COM PERFURATRIZ TIPO WIRTH EM SOLO - D = 1.400 MM</v>
      </c>
      <c r="C3546" s="16" t="s">
        <v>139</v>
      </c>
      <c r="D3546" s="105">
        <v>518.83000000000004</v>
      </c>
      <c r="J3546" s="59" t="s">
        <v>29250</v>
      </c>
    </row>
    <row r="3547" spans="1:10" ht="27">
      <c r="A3547" s="16" t="s">
        <v>29251</v>
      </c>
      <c r="B3547" s="59" t="str">
        <f t="shared" si="55"/>
        <v>ESCAVAÇÃO COM PERFURATRIZ TIPO WIRTH EM SOLO - D = 1.500 MM</v>
      </c>
      <c r="C3547" s="16" t="s">
        <v>139</v>
      </c>
      <c r="D3547" s="105">
        <v>539.37</v>
      </c>
      <c r="J3547" s="59" t="s">
        <v>29252</v>
      </c>
    </row>
    <row r="3548" spans="1:10" ht="27">
      <c r="A3548" s="16" t="s">
        <v>29253</v>
      </c>
      <c r="B3548" s="59" t="str">
        <f t="shared" si="55"/>
        <v>ESCAVAÇÃO COM PERFURATRIZ TIPO WIRTH EM SOLO - D = 1.600 MM</v>
      </c>
      <c r="C3548" s="16" t="s">
        <v>139</v>
      </c>
      <c r="D3548" s="105">
        <v>563.07000000000005</v>
      </c>
      <c r="J3548" s="59" t="s">
        <v>29254</v>
      </c>
    </row>
    <row r="3549" spans="1:10" ht="27">
      <c r="A3549" s="16" t="s">
        <v>29255</v>
      </c>
      <c r="B3549" s="59" t="str">
        <f t="shared" si="55"/>
        <v>ESCAVAÇÃO COM PERFURATRIZ TIPO WIRTH EM SOLO - D = 1.700 MM</v>
      </c>
      <c r="C3549" s="16" t="s">
        <v>139</v>
      </c>
      <c r="D3549" s="105">
        <v>587.35</v>
      </c>
      <c r="J3549" s="59" t="s">
        <v>29256</v>
      </c>
    </row>
    <row r="3550" spans="1:10" ht="27">
      <c r="A3550" s="16" t="s">
        <v>29257</v>
      </c>
      <c r="B3550" s="59" t="str">
        <f t="shared" si="55"/>
        <v>ESCAVAÇÃO COM PERFURATRIZ TIPO WIRTH EM SOLO - D = 1.800 MM</v>
      </c>
      <c r="C3550" s="16" t="s">
        <v>139</v>
      </c>
      <c r="D3550" s="105">
        <v>600.29</v>
      </c>
      <c r="J3550" s="59" t="s">
        <v>29258</v>
      </c>
    </row>
    <row r="3551" spans="1:10" ht="27">
      <c r="A3551" s="16" t="s">
        <v>29259</v>
      </c>
      <c r="B3551" s="59" t="str">
        <f t="shared" si="55"/>
        <v>ESCAVAÇÃO COM PERFURATRIZ TIPO WIRTH EM SOLO - D = 600 MM</v>
      </c>
      <c r="C3551" s="16" t="s">
        <v>139</v>
      </c>
      <c r="D3551" s="105">
        <v>368.71</v>
      </c>
      <c r="J3551" s="59" t="s">
        <v>29260</v>
      </c>
    </row>
    <row r="3552" spans="1:10" ht="27">
      <c r="A3552" s="16" t="s">
        <v>29261</v>
      </c>
      <c r="B3552" s="59" t="str">
        <f t="shared" si="55"/>
        <v>ESCAVAÇÃO COM PERFURATRIZ TIPO WIRTH EM SOLO - D = 700 MM</v>
      </c>
      <c r="C3552" s="16" t="s">
        <v>139</v>
      </c>
      <c r="D3552" s="105">
        <v>385.68</v>
      </c>
      <c r="J3552" s="59" t="s">
        <v>29262</v>
      </c>
    </row>
    <row r="3553" spans="1:10" ht="27">
      <c r="A3553" s="16" t="s">
        <v>29263</v>
      </c>
      <c r="B3553" s="59" t="str">
        <f t="shared" si="55"/>
        <v>ESCAVAÇÃO COM PERFURATRIZ TIPO WIRTH EM SOLO - D = 800 MM</v>
      </c>
      <c r="C3553" s="16" t="s">
        <v>139</v>
      </c>
      <c r="D3553" s="105">
        <v>402.79</v>
      </c>
      <c r="J3553" s="59" t="s">
        <v>29264</v>
      </c>
    </row>
    <row r="3554" spans="1:10" ht="27">
      <c r="A3554" s="16" t="s">
        <v>29265</v>
      </c>
      <c r="B3554" s="59" t="str">
        <f t="shared" si="55"/>
        <v>ESCAVAÇÃO COM PERFURATRIZ TIPO WIRTH EM SOLO - D = 900 MM</v>
      </c>
      <c r="C3554" s="16" t="s">
        <v>139</v>
      </c>
      <c r="D3554" s="105">
        <v>421.48</v>
      </c>
      <c r="J3554" s="59" t="s">
        <v>29266</v>
      </c>
    </row>
    <row r="3555" spans="1:10" ht="27">
      <c r="A3555" s="16" t="s">
        <v>29267</v>
      </c>
      <c r="B3555" s="59" t="str">
        <f t="shared" si="55"/>
        <v>ESTACA BARRETE ESCAVADA COM USO DE FLUIDO ESTABILIZANTE - CONFECÇÃO</v>
      </c>
      <c r="C3555" s="16" t="s">
        <v>140</v>
      </c>
      <c r="D3555" s="105">
        <v>225.58</v>
      </c>
      <c r="J3555" s="59" t="s">
        <v>29268</v>
      </c>
    </row>
    <row r="3556" spans="1:10" ht="27">
      <c r="A3556" s="16" t="s">
        <v>29269</v>
      </c>
      <c r="B3556" s="59" t="str">
        <f t="shared" si="55"/>
        <v>ESTACA BROCA MANUAL D = 25 CM - CONFECÇÃO</v>
      </c>
      <c r="C3556" s="16" t="s">
        <v>139</v>
      </c>
      <c r="D3556" s="105">
        <v>33.15</v>
      </c>
      <c r="J3556" s="59" t="s">
        <v>29270</v>
      </c>
    </row>
    <row r="3557" spans="1:10" ht="27">
      <c r="A3557" s="16" t="s">
        <v>29271</v>
      </c>
      <c r="B3557" s="59" t="str">
        <f t="shared" si="55"/>
        <v>ESTACA BROCA MANUAL D = 30 CM - CONFECÇÃO</v>
      </c>
      <c r="C3557" s="16" t="s">
        <v>139</v>
      </c>
      <c r="D3557" s="105">
        <v>44.2</v>
      </c>
      <c r="J3557" s="59" t="s">
        <v>29272</v>
      </c>
    </row>
    <row r="3558" spans="1:10" ht="40.5">
      <c r="A3558" s="16" t="s">
        <v>29273</v>
      </c>
      <c r="B3558" s="59" t="str">
        <f t="shared" si="55"/>
        <v>ESTACA CIRCULAR TIPO ESTACÃO ESCAVADA COM USO DE FLUIDO ESTABILIZANTE - CONFECÇÃO</v>
      </c>
      <c r="C3558" s="16" t="s">
        <v>140</v>
      </c>
      <c r="D3558" s="105">
        <v>735.13</v>
      </c>
      <c r="J3558" s="59" t="s">
        <v>29274</v>
      </c>
    </row>
    <row r="3559" spans="1:10" ht="40.5">
      <c r="A3559" s="16" t="s">
        <v>29275</v>
      </c>
      <c r="B3559" s="59" t="str">
        <f t="shared" si="55"/>
        <v>ESTACA DUPLO PERFIL METÁLICO W 250 X 17,9 - COM EMENDA - FORNECIMENTO E CRAVAÇÃO</v>
      </c>
      <c r="C3559" s="16" t="s">
        <v>139</v>
      </c>
      <c r="D3559" s="105">
        <v>500.59</v>
      </c>
      <c r="J3559" s="59" t="s">
        <v>29276</v>
      </c>
    </row>
    <row r="3560" spans="1:10" ht="27">
      <c r="A3560" s="16" t="s">
        <v>29277</v>
      </c>
      <c r="B3560" s="59" t="str">
        <f t="shared" si="55"/>
        <v>ESTACA DUPLO TRILHO TR 25 - COM EMENDA - FORNECIMENTO E CRAVAÇÃO</v>
      </c>
      <c r="C3560" s="16" t="s">
        <v>139</v>
      </c>
      <c r="D3560" s="105">
        <v>249.82</v>
      </c>
      <c r="J3560" s="59" t="s">
        <v>29278</v>
      </c>
    </row>
    <row r="3561" spans="1:10" ht="27">
      <c r="A3561" s="16" t="s">
        <v>29279</v>
      </c>
      <c r="B3561" s="59" t="str">
        <f t="shared" si="55"/>
        <v>ESTACA DUPLO TRILHO TR 37 - COM EMENDA - FORNECIMENTO E CRAVAÇÃO</v>
      </c>
      <c r="C3561" s="16" t="s">
        <v>139</v>
      </c>
      <c r="D3561" s="105">
        <v>363.14</v>
      </c>
      <c r="J3561" s="59" t="s">
        <v>29280</v>
      </c>
    </row>
    <row r="3562" spans="1:10" ht="27">
      <c r="A3562" s="16" t="s">
        <v>29281</v>
      </c>
      <c r="B3562" s="59" t="str">
        <f t="shared" si="55"/>
        <v>ESTACA DUPLO TRILHO TR 45 - COM EMENDA - FORNECIMENTO E CRAVAÇÃO</v>
      </c>
      <c r="C3562" s="16" t="s">
        <v>139</v>
      </c>
      <c r="D3562" s="105">
        <v>432.43</v>
      </c>
      <c r="J3562" s="59" t="s">
        <v>29282</v>
      </c>
    </row>
    <row r="3563" spans="1:10" ht="27">
      <c r="A3563" s="16" t="s">
        <v>29283</v>
      </c>
      <c r="B3563" s="59" t="str">
        <f t="shared" si="55"/>
        <v>ESTACA DUPLO TRILHO TR 57 - COM EMENDA - FORNECIMENTO E CRAVAÇÃO</v>
      </c>
      <c r="C3563" s="16" t="s">
        <v>139</v>
      </c>
      <c r="D3563" s="105">
        <v>542.97</v>
      </c>
      <c r="J3563" s="59" t="s">
        <v>29284</v>
      </c>
    </row>
    <row r="3564" spans="1:10" ht="27">
      <c r="A3564" s="16" t="s">
        <v>29285</v>
      </c>
      <c r="B3564" s="59" t="str">
        <f t="shared" si="55"/>
        <v>ESTACA DUPLO TRILHO TR 68 - COM EMENDA - FORNECIMENTO E CRAVAÇÃO</v>
      </c>
      <c r="C3564" s="16" t="s">
        <v>139</v>
      </c>
      <c r="D3564" s="105">
        <v>643</v>
      </c>
      <c r="J3564" s="59" t="s">
        <v>29286</v>
      </c>
    </row>
    <row r="3565" spans="1:10" ht="27">
      <c r="A3565" s="16" t="s">
        <v>29287</v>
      </c>
      <c r="B3565" s="59" t="str">
        <f t="shared" si="55"/>
        <v>ESTACA FRANKI COM FUSTE APILOADO D = 35 CM - CONFECÇÃO</v>
      </c>
      <c r="C3565" s="16" t="s">
        <v>139</v>
      </c>
      <c r="D3565" s="105">
        <v>112.85</v>
      </c>
      <c r="J3565" s="59" t="s">
        <v>29288</v>
      </c>
    </row>
    <row r="3566" spans="1:10" ht="27">
      <c r="A3566" s="16" t="s">
        <v>29289</v>
      </c>
      <c r="B3566" s="59" t="str">
        <f t="shared" si="55"/>
        <v>ESTACA FRANKI COM FUSTE APILOADO D = 40 CM - CONFECÇÃO</v>
      </c>
      <c r="C3566" s="16" t="s">
        <v>139</v>
      </c>
      <c r="D3566" s="105">
        <v>123.11</v>
      </c>
      <c r="J3566" s="59" t="s">
        <v>29290</v>
      </c>
    </row>
    <row r="3567" spans="1:10" ht="27">
      <c r="A3567" s="16" t="s">
        <v>29291</v>
      </c>
      <c r="B3567" s="59" t="str">
        <f t="shared" si="55"/>
        <v>ESTACA FRANKI COM FUSTE APILOADO D = 45 CM - CONFECÇÃO</v>
      </c>
      <c r="C3567" s="16" t="s">
        <v>139</v>
      </c>
      <c r="D3567" s="105">
        <v>135.41999999999999</v>
      </c>
      <c r="J3567" s="59" t="s">
        <v>29292</v>
      </c>
    </row>
    <row r="3568" spans="1:10" ht="27">
      <c r="A3568" s="16" t="s">
        <v>29293</v>
      </c>
      <c r="B3568" s="59" t="str">
        <f t="shared" si="55"/>
        <v>ESTACA FRANKI COM FUSTE APILOADO D = 52 CM - CONFECÇÃO</v>
      </c>
      <c r="C3568" s="16" t="s">
        <v>139</v>
      </c>
      <c r="D3568" s="105">
        <v>157.47</v>
      </c>
      <c r="J3568" s="59" t="s">
        <v>29294</v>
      </c>
    </row>
    <row r="3569" spans="1:10" ht="27">
      <c r="A3569" s="16" t="s">
        <v>29295</v>
      </c>
      <c r="B3569" s="59" t="str">
        <f t="shared" si="55"/>
        <v>ESTACA FRANKI COM FUSTE APILOADO D = 60 CM - CONFECÇÃO</v>
      </c>
      <c r="C3569" s="16" t="s">
        <v>139</v>
      </c>
      <c r="D3569" s="105">
        <v>193.46</v>
      </c>
      <c r="J3569" s="59" t="s">
        <v>29296</v>
      </c>
    </row>
    <row r="3570" spans="1:10" ht="27">
      <c r="A3570" s="16" t="s">
        <v>29297</v>
      </c>
      <c r="B3570" s="59" t="str">
        <f t="shared" si="55"/>
        <v>ESTACA FRANKI COM FUSTE APILOADO D = 70 CM - CONFECÇÃO</v>
      </c>
      <c r="C3570" s="16" t="s">
        <v>139</v>
      </c>
      <c r="D3570" s="105">
        <v>270.85000000000002</v>
      </c>
      <c r="J3570" s="59" t="s">
        <v>29298</v>
      </c>
    </row>
    <row r="3571" spans="1:10">
      <c r="A3571" s="16" t="s">
        <v>29299</v>
      </c>
      <c r="B3571" s="59" t="str">
        <f t="shared" si="55"/>
        <v>ESTACA HÉLICE CONTÍNUA - CONFECÇÃO</v>
      </c>
      <c r="C3571" s="16" t="s">
        <v>140</v>
      </c>
      <c r="D3571" s="105">
        <v>198.15</v>
      </c>
      <c r="J3571" s="59" t="s">
        <v>29300</v>
      </c>
    </row>
    <row r="3572" spans="1:10" ht="27">
      <c r="A3572" s="16" t="s">
        <v>29301</v>
      </c>
      <c r="B3572" s="59" t="str">
        <f t="shared" si="55"/>
        <v>ESTACA HÉLICE DE DESLOCAMENTO - CONFECÇÃO</v>
      </c>
      <c r="C3572" s="16" t="s">
        <v>140</v>
      </c>
      <c r="D3572" s="105">
        <v>237.58</v>
      </c>
      <c r="J3572" s="59" t="s">
        <v>29302</v>
      </c>
    </row>
    <row r="3573" spans="1:10" ht="27">
      <c r="A3573" s="16" t="s">
        <v>29303</v>
      </c>
      <c r="B3573" s="59" t="str">
        <f t="shared" si="55"/>
        <v>ESTACA PERFIL METÁLICO W 150 X 22,5 (H) - FORNECIMENTO E CRAVAÇÃO</v>
      </c>
      <c r="C3573" s="16" t="s">
        <v>139</v>
      </c>
      <c r="D3573" s="105">
        <v>321.16000000000003</v>
      </c>
      <c r="J3573" s="59" t="s">
        <v>29304</v>
      </c>
    </row>
    <row r="3574" spans="1:10" ht="40.5">
      <c r="A3574" s="16" t="s">
        <v>29305</v>
      </c>
      <c r="B3574" s="59" t="str">
        <f t="shared" si="55"/>
        <v>ESTACA PRANCHA METÁLICA - FORNECIMENTO E CRAVAÇÃO ATÉ 12 METROS</v>
      </c>
      <c r="C3574" s="16" t="s">
        <v>22334</v>
      </c>
      <c r="D3574" s="105">
        <v>10.44</v>
      </c>
      <c r="J3574" s="59" t="s">
        <v>29306</v>
      </c>
    </row>
    <row r="3575" spans="1:10" ht="40.5">
      <c r="A3575" s="16" t="s">
        <v>29307</v>
      </c>
      <c r="B3575" s="59" t="str">
        <f t="shared" si="55"/>
        <v>ESTACA PRANCHA METÁLICA COM APOIO DE FLUTUANTE - FORNECIMENTO E CRAVAÇÃO DE 12 METROS</v>
      </c>
      <c r="C3575" s="16" t="s">
        <v>22334</v>
      </c>
      <c r="D3575" s="105">
        <v>10.97</v>
      </c>
      <c r="J3575" s="59" t="s">
        <v>29308</v>
      </c>
    </row>
    <row r="3576" spans="1:10" ht="40.5">
      <c r="A3576" s="16" t="s">
        <v>29309</v>
      </c>
      <c r="B3576" s="59" t="str">
        <f t="shared" si="55"/>
        <v>ESTACA PRANCHA METÁLICA COM APOIO DE FLUTUANTE E UTILIZAÇÃO DE 10 VEZES - FORNECIMENTO, CRAVAÇÃO ATÉ 12 METROS</v>
      </c>
      <c r="C3576" s="16" t="s">
        <v>22334</v>
      </c>
      <c r="D3576" s="105">
        <v>2.15</v>
      </c>
      <c r="J3576" s="59" t="s">
        <v>29310</v>
      </c>
    </row>
    <row r="3577" spans="1:10" ht="40.5">
      <c r="A3577" s="16" t="s">
        <v>29311</v>
      </c>
      <c r="B3577" s="59" t="str">
        <f t="shared" si="55"/>
        <v>ESTACA PRANCHA METÁLICA COM UTILIZAÇÃO DE 10 VEZES - FORNECIMENTO, CRAVAÇÃO ATÉ 12 METROS</v>
      </c>
      <c r="C3577" s="16" t="s">
        <v>22334</v>
      </c>
      <c r="D3577" s="105">
        <v>1.35</v>
      </c>
      <c r="J3577" s="59" t="s">
        <v>29312</v>
      </c>
    </row>
    <row r="3578" spans="1:10" ht="54">
      <c r="A3578" s="16" t="s">
        <v>29313</v>
      </c>
      <c r="B3578" s="59" t="str">
        <f t="shared" si="55"/>
        <v>ESTACA PRÉ-MOLDADA DE CONCRETO ARMADO CENTRIFUGADO COM COMPRESSÃO ADMISSÍVEL DE 100 T - SEM EMENDA - FORNECIMENTO E CRAVAÇÃO</v>
      </c>
      <c r="C3578" s="16" t="s">
        <v>139</v>
      </c>
      <c r="D3578" s="105">
        <v>252.59</v>
      </c>
      <c r="J3578" s="59" t="s">
        <v>29314</v>
      </c>
    </row>
    <row r="3579" spans="1:10" ht="54">
      <c r="A3579" s="16" t="s">
        <v>29315</v>
      </c>
      <c r="B3579" s="59" t="str">
        <f t="shared" si="55"/>
        <v>ESTACA PRÉ-MOLDADA DE CONCRETO ARMADO CENTRIFUGADO COM COMPRESSÃO ADMISSÍVEL DE 125 T - SEM EMENDA - FORNECIMENTO E CRAVAÇÃO</v>
      </c>
      <c r="C3579" s="16" t="s">
        <v>139</v>
      </c>
      <c r="D3579" s="105">
        <v>273.08</v>
      </c>
      <c r="J3579" s="59" t="s">
        <v>29316</v>
      </c>
    </row>
    <row r="3580" spans="1:10" ht="54">
      <c r="A3580" s="16" t="s">
        <v>29317</v>
      </c>
      <c r="B3580" s="59" t="str">
        <f t="shared" si="55"/>
        <v>ESTACA PRÉ-MOLDADA DE CONCRETO ARMADO CENTRIFUGADO COM COMPRESSÃO ADMISSÍVEL DE 170 T - SEM EMENDA - FORNECIMENTO E CRAVAÇÃO</v>
      </c>
      <c r="C3580" s="16" t="s">
        <v>139</v>
      </c>
      <c r="D3580" s="105">
        <v>409.31</v>
      </c>
      <c r="J3580" s="59" t="s">
        <v>29318</v>
      </c>
    </row>
    <row r="3581" spans="1:10" ht="54">
      <c r="A3581" s="16" t="s">
        <v>29319</v>
      </c>
      <c r="B3581" s="59" t="str">
        <f t="shared" si="55"/>
        <v>ESTACA PRÉ-MOLDADA DE CONCRETO ARMADO CENTRIFUGADO COM COMPRESSÃO ADMISSÍVEL DE 230 T - SEM EMENDA - FORNECIMENTO E CRAVAÇÃO</v>
      </c>
      <c r="C3581" s="16" t="s">
        <v>139</v>
      </c>
      <c r="D3581" s="105">
        <v>444.61</v>
      </c>
      <c r="J3581" s="59" t="s">
        <v>29320</v>
      </c>
    </row>
    <row r="3582" spans="1:10" ht="54">
      <c r="A3582" s="16" t="s">
        <v>29321</v>
      </c>
      <c r="B3582" s="59" t="str">
        <f t="shared" si="55"/>
        <v>ESTACA PRÉ-MOLDADA DE CONCRETO ARMADO CENTRIFUGADO COM COMPRESSÃO ADMISSÍVEL DE 300 T - SEM EMENDA - FORNECIMENTO E CRAVAÇÃO</v>
      </c>
      <c r="C3582" s="16" t="s">
        <v>139</v>
      </c>
      <c r="D3582" s="105">
        <v>680.37</v>
      </c>
      <c r="J3582" s="59" t="s">
        <v>29322</v>
      </c>
    </row>
    <row r="3583" spans="1:10" ht="54">
      <c r="A3583" s="16" t="s">
        <v>29323</v>
      </c>
      <c r="B3583" s="59" t="str">
        <f t="shared" si="55"/>
        <v>ESTACA PRÉ-MOLDADA DE CONCRETO ARMADO CENTRIFUGADO COM COMPRESSÃO ADMISSÍVEL DE 55 T - SEM EMENDA - FORNECIMENTO E CRAVAÇÃO</v>
      </c>
      <c r="C3583" s="16" t="s">
        <v>139</v>
      </c>
      <c r="D3583" s="105">
        <v>182.84</v>
      </c>
      <c r="J3583" s="59" t="s">
        <v>29324</v>
      </c>
    </row>
    <row r="3584" spans="1:10" ht="54">
      <c r="A3584" s="16" t="s">
        <v>29325</v>
      </c>
      <c r="B3584" s="59" t="str">
        <f t="shared" si="55"/>
        <v>ESTACA PRÉ-MOLDADA DE CONCRETO ARMADO CENTRIFUGADO COM COMPRESSÃO ADMISSÍVEL DE 80 T - SEM EMENDA - FORNECIMENTO E CRAVAÇÃO</v>
      </c>
      <c r="C3584" s="16" t="s">
        <v>139</v>
      </c>
      <c r="D3584" s="105">
        <v>205.23</v>
      </c>
      <c r="J3584" s="59" t="s">
        <v>29326</v>
      </c>
    </row>
    <row r="3585" spans="1:10" ht="40.5">
      <c r="A3585" s="16" t="s">
        <v>29327</v>
      </c>
      <c r="B3585" s="59" t="str">
        <f t="shared" si="55"/>
        <v>ESTACA PRÉ-MOLDADA DE CONCRETO PROTENDIDO 15 X 15 CM - PRODUZIDA - SEM EMENDA - CRAVAÇÃO</v>
      </c>
      <c r="C3585" s="16" t="s">
        <v>139</v>
      </c>
      <c r="D3585" s="105">
        <v>66.31</v>
      </c>
      <c r="J3585" s="59" t="s">
        <v>29328</v>
      </c>
    </row>
    <row r="3586" spans="1:10" ht="40.5">
      <c r="A3586" s="16" t="s">
        <v>29329</v>
      </c>
      <c r="B3586" s="59" t="str">
        <f t="shared" si="55"/>
        <v>ESTACA PRÉ-MOLDADA DE CONCRETO PROTENDIDO 17 X 17 CM - PRODUZIDA - SEM EMENDA - CRAVAÇÃO</v>
      </c>
      <c r="C3586" s="16" t="s">
        <v>139</v>
      </c>
      <c r="D3586" s="105">
        <v>70.25</v>
      </c>
      <c r="J3586" s="59" t="s">
        <v>29330</v>
      </c>
    </row>
    <row r="3587" spans="1:10" ht="40.5">
      <c r="A3587" s="16" t="s">
        <v>29331</v>
      </c>
      <c r="B3587" s="59" t="str">
        <f t="shared" ref="B3587:B3650" si="56">UPPER(J3587)</f>
        <v>ESTACA PRÉ-MOLDADA DE CONCRETO PROTENDIDO 20 X 20 CM - PRODUZIDA - SEM EMENDA - CRAVAÇÃO</v>
      </c>
      <c r="C3587" s="16" t="s">
        <v>139</v>
      </c>
      <c r="D3587" s="105">
        <v>79.58</v>
      </c>
      <c r="J3587" s="59" t="s">
        <v>29332</v>
      </c>
    </row>
    <row r="3588" spans="1:10" ht="40.5">
      <c r="A3588" s="16" t="s">
        <v>29333</v>
      </c>
      <c r="B3588" s="59" t="str">
        <f t="shared" si="56"/>
        <v>ESTACA PRÉ-MOLDADA DE CONCRETO PROTENDIDO 21 X 21 CM - PRODUZIDA - SEM EMENDA - CRAVAÇÃO</v>
      </c>
      <c r="C3588" s="16" t="s">
        <v>139</v>
      </c>
      <c r="D3588" s="105">
        <v>84.83</v>
      </c>
      <c r="J3588" s="59" t="s">
        <v>29334</v>
      </c>
    </row>
    <row r="3589" spans="1:10" ht="40.5">
      <c r="A3589" s="16" t="s">
        <v>29335</v>
      </c>
      <c r="B3589" s="59" t="str">
        <f t="shared" si="56"/>
        <v>ESTACA PRÉ-MOLDADA DE CONCRETO PROTENDIDO 23 X 23 CM - PRODUZIDA - SEM EMENDA - CRAVAÇÃO</v>
      </c>
      <c r="C3589" s="16" t="s">
        <v>139</v>
      </c>
      <c r="D3589" s="105">
        <v>89.89</v>
      </c>
      <c r="J3589" s="59" t="s">
        <v>29336</v>
      </c>
    </row>
    <row r="3590" spans="1:10" ht="40.5">
      <c r="A3590" s="16" t="s">
        <v>29337</v>
      </c>
      <c r="B3590" s="59" t="str">
        <f t="shared" si="56"/>
        <v>ESTACA PRÉ-MOLDADA DE CONCRETO PROTENDIDO 25 X 25 CM - PRODUZIDA - SEM EMENDA - CRAVAÇÃO</v>
      </c>
      <c r="C3590" s="16" t="s">
        <v>139</v>
      </c>
      <c r="D3590" s="105">
        <v>97.72</v>
      </c>
      <c r="J3590" s="59" t="s">
        <v>29338</v>
      </c>
    </row>
    <row r="3591" spans="1:10" ht="40.5">
      <c r="A3591" s="16" t="s">
        <v>29339</v>
      </c>
      <c r="B3591" s="59" t="str">
        <f t="shared" si="56"/>
        <v>ESTACA PRÉ-MOLDADA DE CONCRETO PROTENDIDO 26 X 26 CM - PRODUZIDA - SEM EMENDA - CRAVAÇÃO</v>
      </c>
      <c r="C3591" s="16" t="s">
        <v>139</v>
      </c>
      <c r="D3591" s="105">
        <v>100.48</v>
      </c>
      <c r="J3591" s="59" t="s">
        <v>29340</v>
      </c>
    </row>
    <row r="3592" spans="1:10" ht="40.5">
      <c r="A3592" s="16" t="s">
        <v>29341</v>
      </c>
      <c r="B3592" s="59" t="str">
        <f t="shared" si="56"/>
        <v>ESTACA PRÉ-MOLDADA DE CONCRETO PROTENDIDO 30 X 30 CM - PRODUZIDA - SEM EMENDA - CRAVAÇÃO</v>
      </c>
      <c r="C3592" s="16" t="s">
        <v>139</v>
      </c>
      <c r="D3592" s="105">
        <v>113.25</v>
      </c>
      <c r="J3592" s="59" t="s">
        <v>29342</v>
      </c>
    </row>
    <row r="3593" spans="1:10" ht="40.5">
      <c r="A3593" s="16" t="s">
        <v>29343</v>
      </c>
      <c r="B3593" s="59" t="str">
        <f t="shared" si="56"/>
        <v>ESTACA PRÉ-MOLDADA DE CONCRETO PROTENDIDO 33 X 33 CM - PRODUZIDA - SEM EMENDA - CRAVAÇÃO</v>
      </c>
      <c r="C3593" s="16" t="s">
        <v>139</v>
      </c>
      <c r="D3593" s="105">
        <v>127.08</v>
      </c>
      <c r="J3593" s="59" t="s">
        <v>29344</v>
      </c>
    </row>
    <row r="3594" spans="1:10" ht="40.5">
      <c r="A3594" s="16" t="s">
        <v>29345</v>
      </c>
      <c r="B3594" s="59" t="str">
        <f t="shared" si="56"/>
        <v>ESTACA PRÉ-MOLDADA DE CONCRETO PROTENDIDO 35 X 35 CM - PRODUZIDA - SEM EMENDA - CRAVAÇÃO</v>
      </c>
      <c r="C3594" s="16" t="s">
        <v>139</v>
      </c>
      <c r="D3594" s="105">
        <v>139.96</v>
      </c>
      <c r="J3594" s="59" t="s">
        <v>29346</v>
      </c>
    </row>
    <row r="3595" spans="1:10" ht="40.5">
      <c r="A3595" s="16" t="s">
        <v>29347</v>
      </c>
      <c r="B3595" s="59" t="str">
        <f t="shared" si="56"/>
        <v>ESTACA PRÉ-MOLDADA DE CONCRETO PROTENDIDO 38 X 38 CM - PRODUZIDA - SEM EMENDA - CRAVAÇÃO</v>
      </c>
      <c r="C3595" s="16" t="s">
        <v>139</v>
      </c>
      <c r="D3595" s="105">
        <v>147.87</v>
      </c>
      <c r="J3595" s="59" t="s">
        <v>29348</v>
      </c>
    </row>
    <row r="3596" spans="1:10" ht="40.5">
      <c r="A3596" s="16" t="s">
        <v>29349</v>
      </c>
      <c r="B3596" s="59" t="str">
        <f t="shared" si="56"/>
        <v>ESTACA PRÉ-MOLDADA DE CONCRETO PROTENDIDO 40 X 40 CM - PRODUZIDA - SEM EMENDA - CRAVAÇÃO</v>
      </c>
      <c r="C3596" s="16" t="s">
        <v>139</v>
      </c>
      <c r="D3596" s="105">
        <v>165.47</v>
      </c>
      <c r="J3596" s="59" t="s">
        <v>29350</v>
      </c>
    </row>
    <row r="3597" spans="1:10" ht="40.5">
      <c r="A3597" s="16" t="s">
        <v>29351</v>
      </c>
      <c r="B3597" s="59" t="str">
        <f t="shared" si="56"/>
        <v>ESTACA PRÉ-MOLDADA DE CONCRETO PROTENDIDO 42 X 42 CM - PRODUZIDA - SEM EMENDA - CRAVAÇÃO</v>
      </c>
      <c r="C3597" s="16" t="s">
        <v>139</v>
      </c>
      <c r="D3597" s="105">
        <v>177.91</v>
      </c>
      <c r="J3597" s="59" t="s">
        <v>29352</v>
      </c>
    </row>
    <row r="3598" spans="1:10" ht="40.5">
      <c r="A3598" s="16" t="s">
        <v>29353</v>
      </c>
      <c r="B3598" s="59" t="str">
        <f t="shared" si="56"/>
        <v>ESTACA PRÉ-MOLDADA DE CONCRETO PROTENDIDO 45 X 45 CM - PRODUZIDA - SEM EMENDA - CRAVAÇÃO</v>
      </c>
      <c r="C3598" s="16" t="s">
        <v>139</v>
      </c>
      <c r="D3598" s="105">
        <v>206.38</v>
      </c>
      <c r="J3598" s="59" t="s">
        <v>29354</v>
      </c>
    </row>
    <row r="3599" spans="1:10" ht="54">
      <c r="A3599" s="16" t="s">
        <v>29355</v>
      </c>
      <c r="B3599" s="59" t="str">
        <f t="shared" si="56"/>
        <v>ESTACA PRÉ-MOLDADA DE CONCRETO PROTENDIDO COM COMPRESSÃO ADMISSÍVEL DE 100 T - COMERCIAL - SEM EMENDA - FORNECIMENTO E CRAVAÇÃO</v>
      </c>
      <c r="C3599" s="16" t="s">
        <v>139</v>
      </c>
      <c r="D3599" s="105">
        <v>239.46</v>
      </c>
      <c r="J3599" s="59" t="s">
        <v>29356</v>
      </c>
    </row>
    <row r="3600" spans="1:10" ht="54">
      <c r="A3600" s="16" t="s">
        <v>29357</v>
      </c>
      <c r="B3600" s="59" t="str">
        <f t="shared" si="56"/>
        <v>ESTACA PRÉ-MOLDADA DE CONCRETO PROTENDIDO COM COMPRESSÃO ADMISSÍVEL DE 25 T - COMERCIAL - SEM EMENDA - FORNECIMENTO E CRAVAÇÃO</v>
      </c>
      <c r="C3600" s="16" t="s">
        <v>139</v>
      </c>
      <c r="D3600" s="105">
        <v>90.97</v>
      </c>
      <c r="J3600" s="59" t="s">
        <v>29358</v>
      </c>
    </row>
    <row r="3601" spans="1:10" ht="54">
      <c r="A3601" s="16" t="s">
        <v>29359</v>
      </c>
      <c r="B3601" s="59" t="str">
        <f t="shared" si="56"/>
        <v>ESTACA PRÉ-MOLDADA DE CONCRETO PROTENDIDO COM COMPRESSÃO ADMISSÍVEL DE 35 T - COMERCIAL - SEM EMENDA - FORNECIMENTO E CRAVAÇÃO</v>
      </c>
      <c r="C3601" s="16" t="s">
        <v>139</v>
      </c>
      <c r="D3601" s="105">
        <v>114.41</v>
      </c>
      <c r="J3601" s="59" t="s">
        <v>29360</v>
      </c>
    </row>
    <row r="3602" spans="1:10" ht="54">
      <c r="A3602" s="16" t="s">
        <v>29361</v>
      </c>
      <c r="B3602" s="59" t="str">
        <f t="shared" si="56"/>
        <v>ESTACA PRÉ-MOLDADA DE CONCRETO PROTENDIDO COM COMPRESSÃO ADMISSÍVEL DE 60 T - COMERCIAL - SEM EMENDA - FORNECIMENTO E CRAVAÇÃO</v>
      </c>
      <c r="C3602" s="16" t="s">
        <v>139</v>
      </c>
      <c r="D3602" s="105">
        <v>136.47999999999999</v>
      </c>
      <c r="J3602" s="59" t="s">
        <v>29362</v>
      </c>
    </row>
    <row r="3603" spans="1:10" ht="54">
      <c r="A3603" s="16" t="s">
        <v>29363</v>
      </c>
      <c r="B3603" s="59" t="str">
        <f t="shared" si="56"/>
        <v>ESTACA PRÉ-MOLDADA DE CONCRETO PROTENDIDO COM COMPRESSÃO ADMISSÍVEL DE 75 T - COMERCIAL - SEM EMENDA - FORNECIMENTO E CRAVAÇÃO</v>
      </c>
      <c r="C3603" s="16" t="s">
        <v>139</v>
      </c>
      <c r="D3603" s="105">
        <v>203.06</v>
      </c>
      <c r="J3603" s="59" t="s">
        <v>29364</v>
      </c>
    </row>
    <row r="3604" spans="1:10" ht="27">
      <c r="A3604" s="16" t="s">
        <v>29365</v>
      </c>
      <c r="B3604" s="59" t="str">
        <f t="shared" si="56"/>
        <v>ESTACA RAIZ PERFURADA NA ROCHA COM D = 16 CM - CONFECÇÃO</v>
      </c>
      <c r="C3604" s="16" t="s">
        <v>139</v>
      </c>
      <c r="D3604" s="105">
        <v>374.6</v>
      </c>
      <c r="J3604" s="59" t="s">
        <v>29366</v>
      </c>
    </row>
    <row r="3605" spans="1:10" ht="27">
      <c r="A3605" s="16" t="s">
        <v>29367</v>
      </c>
      <c r="B3605" s="59" t="str">
        <f t="shared" si="56"/>
        <v>ESTACA RAIZ PERFURADA NA ROCHA COM D = 20 CM - CONFECÇÃO</v>
      </c>
      <c r="C3605" s="16" t="s">
        <v>139</v>
      </c>
      <c r="D3605" s="105">
        <v>475.6</v>
      </c>
      <c r="J3605" s="59" t="s">
        <v>29368</v>
      </c>
    </row>
    <row r="3606" spans="1:10" ht="27">
      <c r="A3606" s="16" t="s">
        <v>29369</v>
      </c>
      <c r="B3606" s="59" t="str">
        <f t="shared" si="56"/>
        <v>ESTACA RAIZ PERFURADA NA ROCHA COM D = 25 CM - CONFECÇÃO</v>
      </c>
      <c r="C3606" s="16" t="s">
        <v>139</v>
      </c>
      <c r="D3606" s="105">
        <v>646.30999999999995</v>
      </c>
      <c r="J3606" s="59" t="s">
        <v>29370</v>
      </c>
    </row>
    <row r="3607" spans="1:10" ht="27">
      <c r="A3607" s="16" t="s">
        <v>29371</v>
      </c>
      <c r="B3607" s="59" t="str">
        <f t="shared" si="56"/>
        <v>ESTACA RAIZ PERFURADA NA ROCHA COM D = 31 CM - CONFECÇÃO</v>
      </c>
      <c r="C3607" s="16" t="s">
        <v>139</v>
      </c>
      <c r="D3607" s="105">
        <v>1029.6300000000001</v>
      </c>
      <c r="J3607" s="59" t="s">
        <v>29372</v>
      </c>
    </row>
    <row r="3608" spans="1:10" ht="27">
      <c r="A3608" s="16" t="s">
        <v>29373</v>
      </c>
      <c r="B3608" s="59" t="str">
        <f t="shared" si="56"/>
        <v>ESTACA RAIZ PERFURADA NA ROCHA COM D = 40 CM - CONFECÇÃO</v>
      </c>
      <c r="C3608" s="16" t="s">
        <v>139</v>
      </c>
      <c r="D3608" s="105">
        <v>1549.93</v>
      </c>
      <c r="J3608" s="59" t="s">
        <v>29374</v>
      </c>
    </row>
    <row r="3609" spans="1:10" ht="27">
      <c r="A3609" s="16" t="s">
        <v>29375</v>
      </c>
      <c r="B3609" s="59" t="str">
        <f t="shared" si="56"/>
        <v>ESTACA RAIZ PERFURADA NA ROCHA COM D = 45 CM - CONFECÇÃO</v>
      </c>
      <c r="C3609" s="16" t="s">
        <v>139</v>
      </c>
      <c r="D3609" s="105">
        <v>1545.69</v>
      </c>
      <c r="J3609" s="59" t="s">
        <v>29376</v>
      </c>
    </row>
    <row r="3610" spans="1:10" ht="27">
      <c r="A3610" s="16" t="s">
        <v>29377</v>
      </c>
      <c r="B3610" s="59" t="str">
        <f t="shared" si="56"/>
        <v>ESTACA RAIZ PERFURADA NO SOLO COM D = 16 CM - CONFECÇÃO</v>
      </c>
      <c r="C3610" s="16" t="s">
        <v>139</v>
      </c>
      <c r="D3610" s="105">
        <v>66.91</v>
      </c>
      <c r="J3610" s="59" t="s">
        <v>29378</v>
      </c>
    </row>
    <row r="3611" spans="1:10" ht="27">
      <c r="A3611" s="16" t="s">
        <v>29379</v>
      </c>
      <c r="B3611" s="59" t="str">
        <f t="shared" si="56"/>
        <v>ESTACA RAIZ PERFURADA NO SOLO COM D = 20 CM - CONFECÇÃO</v>
      </c>
      <c r="C3611" s="16" t="s">
        <v>139</v>
      </c>
      <c r="D3611" s="105">
        <v>80.900000000000006</v>
      </c>
      <c r="J3611" s="59" t="s">
        <v>29380</v>
      </c>
    </row>
    <row r="3612" spans="1:10" ht="27">
      <c r="A3612" s="16" t="s">
        <v>29381</v>
      </c>
      <c r="B3612" s="59" t="str">
        <f t="shared" si="56"/>
        <v>ESTACA RAIZ PERFURADA NO SOLO COM D = 25 CM - CONFECÇÃO</v>
      </c>
      <c r="C3612" s="16" t="s">
        <v>139</v>
      </c>
      <c r="D3612" s="105">
        <v>100.28</v>
      </c>
      <c r="J3612" s="59" t="s">
        <v>29382</v>
      </c>
    </row>
    <row r="3613" spans="1:10" ht="27">
      <c r="A3613" s="16" t="s">
        <v>29383</v>
      </c>
      <c r="B3613" s="59" t="str">
        <f t="shared" si="56"/>
        <v>ESTACA RAIZ PERFURADA NO SOLO COM D = 31 CM - CONFECÇÃO</v>
      </c>
      <c r="C3613" s="16" t="s">
        <v>139</v>
      </c>
      <c r="D3613" s="105">
        <v>129.97999999999999</v>
      </c>
      <c r="J3613" s="59" t="s">
        <v>29384</v>
      </c>
    </row>
    <row r="3614" spans="1:10" ht="27">
      <c r="A3614" s="16" t="s">
        <v>29385</v>
      </c>
      <c r="B3614" s="59" t="str">
        <f t="shared" si="56"/>
        <v>ESTACA RAIZ PERFURADA NO SOLO COM D = 40 CM - CONFECÇÃO</v>
      </c>
      <c r="C3614" s="16" t="s">
        <v>139</v>
      </c>
      <c r="D3614" s="105">
        <v>183.87</v>
      </c>
      <c r="J3614" s="59" t="s">
        <v>29386</v>
      </c>
    </row>
    <row r="3615" spans="1:10" ht="27">
      <c r="A3615" s="16" t="s">
        <v>29387</v>
      </c>
      <c r="B3615" s="59" t="str">
        <f t="shared" si="56"/>
        <v>ESTACA RAIZ PERFURADA NO SOLO COM D = 45 CM - CONFECÇÃO</v>
      </c>
      <c r="C3615" s="16" t="s">
        <v>139</v>
      </c>
      <c r="D3615" s="105">
        <v>208.42</v>
      </c>
      <c r="J3615" s="59" t="s">
        <v>29388</v>
      </c>
    </row>
    <row r="3616" spans="1:10">
      <c r="A3616" s="16" t="s">
        <v>29389</v>
      </c>
      <c r="B3616" s="59" t="str">
        <f t="shared" si="56"/>
        <v>ESTACA STRAUSS D = 25 CM - CONFECÇÃO</v>
      </c>
      <c r="C3616" s="16" t="s">
        <v>139</v>
      </c>
      <c r="D3616" s="105">
        <v>13.44</v>
      </c>
      <c r="J3616" s="59" t="s">
        <v>29390</v>
      </c>
    </row>
    <row r="3617" spans="1:10">
      <c r="A3617" s="16" t="s">
        <v>29391</v>
      </c>
      <c r="B3617" s="59" t="str">
        <f t="shared" si="56"/>
        <v>ESTACA STRAUSS D = 32 CM - CONFECÇÃO</v>
      </c>
      <c r="C3617" s="16" t="s">
        <v>139</v>
      </c>
      <c r="D3617" s="105">
        <v>16.75</v>
      </c>
      <c r="J3617" s="59" t="s">
        <v>29392</v>
      </c>
    </row>
    <row r="3618" spans="1:10">
      <c r="A3618" s="16" t="s">
        <v>29393</v>
      </c>
      <c r="B3618" s="59" t="str">
        <f t="shared" si="56"/>
        <v>ESTACA STRAUSS D = 38 CM - CONFECÇÃO</v>
      </c>
      <c r="C3618" s="16" t="s">
        <v>139</v>
      </c>
      <c r="D3618" s="105">
        <v>19.079999999999998</v>
      </c>
      <c r="J3618" s="59" t="s">
        <v>29394</v>
      </c>
    </row>
    <row r="3619" spans="1:10">
      <c r="A3619" s="16" t="s">
        <v>29395</v>
      </c>
      <c r="B3619" s="59" t="str">
        <f t="shared" si="56"/>
        <v>ESTACA STRAUSS D = 45 CM - CONFECÇÃO</v>
      </c>
      <c r="C3619" s="16" t="s">
        <v>139</v>
      </c>
      <c r="D3619" s="105">
        <v>22.33</v>
      </c>
      <c r="J3619" s="59" t="s">
        <v>29396</v>
      </c>
    </row>
    <row r="3620" spans="1:10" ht="27">
      <c r="A3620" s="16" t="s">
        <v>29397</v>
      </c>
      <c r="B3620" s="59" t="str">
        <f t="shared" si="56"/>
        <v>ESTACA TRILHO TR 25 - FORNECIMENTO E CRAVAÇÃO</v>
      </c>
      <c r="C3620" s="16" t="s">
        <v>139</v>
      </c>
      <c r="D3620" s="105">
        <v>133.79</v>
      </c>
      <c r="J3620" s="59" t="s">
        <v>29398</v>
      </c>
    </row>
    <row r="3621" spans="1:10" ht="27">
      <c r="A3621" s="16" t="s">
        <v>29399</v>
      </c>
      <c r="B3621" s="59" t="str">
        <f t="shared" si="56"/>
        <v>ESTACA TRILHO TR 37 - FORNECIMENTO E CRAVAÇÃO</v>
      </c>
      <c r="C3621" s="16" t="s">
        <v>139</v>
      </c>
      <c r="D3621" s="105">
        <v>190.62</v>
      </c>
      <c r="J3621" s="59" t="s">
        <v>29400</v>
      </c>
    </row>
    <row r="3622" spans="1:10" ht="27">
      <c r="A3622" s="16" t="s">
        <v>29401</v>
      </c>
      <c r="B3622" s="59" t="str">
        <f t="shared" si="56"/>
        <v>ESTACA TRILHO TR 45 - FORNECIMENTO E CRAVAÇÃO</v>
      </c>
      <c r="C3622" s="16" t="s">
        <v>139</v>
      </c>
      <c r="D3622" s="105">
        <v>224.88</v>
      </c>
      <c r="J3622" s="59" t="s">
        <v>29402</v>
      </c>
    </row>
    <row r="3623" spans="1:10" ht="27">
      <c r="A3623" s="16" t="s">
        <v>29403</v>
      </c>
      <c r="B3623" s="59" t="str">
        <f t="shared" si="56"/>
        <v>ESTACA TRILHO TR 57 - FORNECIMENTO E CRAVAÇÃO</v>
      </c>
      <c r="C3623" s="16" t="s">
        <v>139</v>
      </c>
      <c r="D3623" s="105">
        <v>279.92</v>
      </c>
      <c r="J3623" s="59" t="s">
        <v>29404</v>
      </c>
    </row>
    <row r="3624" spans="1:10" ht="27">
      <c r="A3624" s="16" t="s">
        <v>29405</v>
      </c>
      <c r="B3624" s="59" t="str">
        <f t="shared" si="56"/>
        <v>ESTACA TRILHO TR 68 - FORNECIMENTO E CRAVAÇÃO</v>
      </c>
      <c r="C3624" s="16" t="s">
        <v>139</v>
      </c>
      <c r="D3624" s="105">
        <v>329.75</v>
      </c>
      <c r="J3624" s="59" t="s">
        <v>29406</v>
      </c>
    </row>
    <row r="3625" spans="1:10" ht="27">
      <c r="A3625" s="16" t="s">
        <v>29407</v>
      </c>
      <c r="B3625" s="59" t="str">
        <f t="shared" si="56"/>
        <v>ESTACA TRIPLO TRILHO TR 25 - COM EMENDA - FORNECIMENTO E CRAVAÇÃO</v>
      </c>
      <c r="C3625" s="16" t="s">
        <v>139</v>
      </c>
      <c r="D3625" s="105">
        <v>364.53</v>
      </c>
      <c r="J3625" s="59" t="s">
        <v>29408</v>
      </c>
    </row>
    <row r="3626" spans="1:10" ht="27">
      <c r="A3626" s="16" t="s">
        <v>29409</v>
      </c>
      <c r="B3626" s="59" t="str">
        <f t="shared" si="56"/>
        <v>ESTACA TRIPLO TRILHO TR 37 - COM EMENDA - FORNECIMENTO E CRAVAÇÃO</v>
      </c>
      <c r="C3626" s="16" t="s">
        <v>139</v>
      </c>
      <c r="D3626" s="105">
        <v>533.96</v>
      </c>
      <c r="J3626" s="59" t="s">
        <v>29410</v>
      </c>
    </row>
    <row r="3627" spans="1:10" ht="27">
      <c r="A3627" s="16" t="s">
        <v>29411</v>
      </c>
      <c r="B3627" s="59" t="str">
        <f t="shared" si="56"/>
        <v>ESTACA TRIPLO TRILHO TR 45 - COM EMENDA - FORNECIMENTO E CRAVAÇÃO</v>
      </c>
      <c r="C3627" s="16" t="s">
        <v>139</v>
      </c>
      <c r="D3627" s="105">
        <v>637.51</v>
      </c>
      <c r="J3627" s="59" t="s">
        <v>29412</v>
      </c>
    </row>
    <row r="3628" spans="1:10" ht="27">
      <c r="A3628" s="16" t="s">
        <v>29413</v>
      </c>
      <c r="B3628" s="59" t="str">
        <f t="shared" si="56"/>
        <v>ESTACA TRIPLO TRILHO TR 57 - COM EMENDA - FORNECIMENTO E CRAVAÇÃO</v>
      </c>
      <c r="C3628" s="16" t="s">
        <v>139</v>
      </c>
      <c r="D3628" s="105">
        <v>802.79</v>
      </c>
      <c r="J3628" s="59" t="s">
        <v>29414</v>
      </c>
    </row>
    <row r="3629" spans="1:10" ht="27">
      <c r="A3629" s="16" t="s">
        <v>29415</v>
      </c>
      <c r="B3629" s="59" t="str">
        <f t="shared" si="56"/>
        <v>ESTACA TRIPLO TRILHO TR 68 - COM EMENDA - FORNECIMENTO E CRAVAÇÃO</v>
      </c>
      <c r="C3629" s="16" t="s">
        <v>139</v>
      </c>
      <c r="D3629" s="105">
        <v>952.26</v>
      </c>
      <c r="J3629" s="59" t="s">
        <v>29416</v>
      </c>
    </row>
    <row r="3630" spans="1:10" ht="27">
      <c r="A3630" s="16" t="s">
        <v>29417</v>
      </c>
      <c r="B3630" s="59" t="str">
        <f t="shared" si="56"/>
        <v>FABRICAÇÃO DE ESTACA PRÉ-MOLDADA DE CONCRETO PROTENDIDA SEÇÃO 15 X 15 CM</v>
      </c>
      <c r="C3630" s="16" t="s">
        <v>139</v>
      </c>
      <c r="D3630" s="105">
        <v>32.14</v>
      </c>
      <c r="J3630" s="59" t="s">
        <v>29418</v>
      </c>
    </row>
    <row r="3631" spans="1:10" ht="27">
      <c r="A3631" s="16" t="s">
        <v>29419</v>
      </c>
      <c r="B3631" s="59" t="str">
        <f t="shared" si="56"/>
        <v>FABRICAÇÃO DE ESTACA PRÉ-MOLDADA DE CONCRETO PROTENDIDA SEÇÃO 17 X 17 CM</v>
      </c>
      <c r="C3631" s="16" t="s">
        <v>139</v>
      </c>
      <c r="D3631" s="105">
        <v>34.39</v>
      </c>
      <c r="J3631" s="59" t="s">
        <v>29420</v>
      </c>
    </row>
    <row r="3632" spans="1:10" ht="27">
      <c r="A3632" s="16" t="s">
        <v>29421</v>
      </c>
      <c r="B3632" s="59" t="str">
        <f t="shared" si="56"/>
        <v>FABRICAÇÃO DE ESTACA PRÉ-MOLDADA DE CONCRETO PROTENDIDA SEÇÃO 20 X 20 CM</v>
      </c>
      <c r="C3632" s="16" t="s">
        <v>139</v>
      </c>
      <c r="D3632" s="105">
        <v>41.63</v>
      </c>
      <c r="J3632" s="59" t="s">
        <v>29422</v>
      </c>
    </row>
    <row r="3633" spans="1:10" ht="27">
      <c r="A3633" s="16" t="s">
        <v>29423</v>
      </c>
      <c r="B3633" s="59" t="str">
        <f t="shared" si="56"/>
        <v>FABRICAÇÃO DE ESTACA PRÉ-MOLDADA DE CONCRETO PROTENDIDA SEÇÃO 21 X 21 CM</v>
      </c>
      <c r="C3633" s="16" t="s">
        <v>139</v>
      </c>
      <c r="D3633" s="105">
        <v>45.43</v>
      </c>
      <c r="J3633" s="59" t="s">
        <v>29424</v>
      </c>
    </row>
    <row r="3634" spans="1:10" ht="27">
      <c r="A3634" s="16" t="s">
        <v>29425</v>
      </c>
      <c r="B3634" s="59" t="str">
        <f t="shared" si="56"/>
        <v>FABRICAÇÃO DE ESTACA PRÉ-MOLDADA DE CONCRETO PROTENDIDA SEÇÃO 23 X 23 CM</v>
      </c>
      <c r="C3634" s="16" t="s">
        <v>139</v>
      </c>
      <c r="D3634" s="105">
        <v>48.37</v>
      </c>
      <c r="J3634" s="59" t="s">
        <v>29426</v>
      </c>
    </row>
    <row r="3635" spans="1:10" ht="27">
      <c r="A3635" s="16" t="s">
        <v>29427</v>
      </c>
      <c r="B3635" s="59" t="str">
        <f t="shared" si="56"/>
        <v>FABRICAÇÃO DE ESTACA PRÉ-MOLDADA DE CONCRETO PROTENDIDA SEÇÃO 25 X 25 CM</v>
      </c>
      <c r="C3635" s="16" t="s">
        <v>139</v>
      </c>
      <c r="D3635" s="105">
        <v>54.16</v>
      </c>
      <c r="J3635" s="59" t="s">
        <v>29428</v>
      </c>
    </row>
    <row r="3636" spans="1:10" ht="27">
      <c r="A3636" s="16" t="s">
        <v>29429</v>
      </c>
      <c r="B3636" s="59" t="str">
        <f t="shared" si="56"/>
        <v>FABRICAÇÃO DE ESTACA PRÉ-MOLDADA DE CONCRETO PROTENDIDA SEÇÃO 26 X 26 CM</v>
      </c>
      <c r="C3636" s="16" t="s">
        <v>139</v>
      </c>
      <c r="D3636" s="105">
        <v>55.48</v>
      </c>
      <c r="J3636" s="59" t="s">
        <v>29430</v>
      </c>
    </row>
    <row r="3637" spans="1:10" ht="27">
      <c r="A3637" s="16" t="s">
        <v>29431</v>
      </c>
      <c r="B3637" s="59" t="str">
        <f t="shared" si="56"/>
        <v>FABRICAÇÃO DE ESTACA PRÉ-MOLDADA DE CONCRETO PROTENDIDA SEÇÃO 30 X 30 CM</v>
      </c>
      <c r="C3637" s="16" t="s">
        <v>139</v>
      </c>
      <c r="D3637" s="105">
        <v>64.540000000000006</v>
      </c>
      <c r="J3637" s="59" t="s">
        <v>29432</v>
      </c>
    </row>
    <row r="3638" spans="1:10" ht="27">
      <c r="A3638" s="16" t="s">
        <v>29433</v>
      </c>
      <c r="B3638" s="59" t="str">
        <f t="shared" si="56"/>
        <v>FABRICAÇÃO DE ESTACA PRÉ-MOLDADA DE CONCRETO PROTENDIDA SEÇÃO 33 X 33 CM</v>
      </c>
      <c r="C3638" s="16" t="s">
        <v>139</v>
      </c>
      <c r="D3638" s="105">
        <v>73.319999999999993</v>
      </c>
      <c r="J3638" s="59" t="s">
        <v>29434</v>
      </c>
    </row>
    <row r="3639" spans="1:10" ht="27">
      <c r="A3639" s="16" t="s">
        <v>29435</v>
      </c>
      <c r="B3639" s="59" t="str">
        <f t="shared" si="56"/>
        <v>FABRICAÇÃO DE ESTACA PRÉ-MOLDADA DE CONCRETO PROTENDIDA SEÇÃO 35 X 35 CM</v>
      </c>
      <c r="C3639" s="16" t="s">
        <v>139</v>
      </c>
      <c r="D3639" s="105">
        <v>83.09</v>
      </c>
      <c r="J3639" s="59" t="s">
        <v>29436</v>
      </c>
    </row>
    <row r="3640" spans="1:10" ht="27">
      <c r="A3640" s="16" t="s">
        <v>29437</v>
      </c>
      <c r="B3640" s="59" t="str">
        <f t="shared" si="56"/>
        <v>FABRICAÇÃO DE ESTACA PRÉ-MOLDADA DE CONCRETO PROTENDIDA SEÇÃO 38 X 38 CM</v>
      </c>
      <c r="C3640" s="16" t="s">
        <v>139</v>
      </c>
      <c r="D3640" s="105">
        <v>87.89</v>
      </c>
      <c r="J3640" s="59" t="s">
        <v>29438</v>
      </c>
    </row>
    <row r="3641" spans="1:10" ht="27">
      <c r="A3641" s="16" t="s">
        <v>29439</v>
      </c>
      <c r="B3641" s="59" t="str">
        <f t="shared" si="56"/>
        <v>FABRICAÇÃO DE ESTACA PRÉ-MOLDADA DE CONCRETO PROTENDIDA SEÇÃO 40 X 40 CM</v>
      </c>
      <c r="C3641" s="16" t="s">
        <v>139</v>
      </c>
      <c r="D3641" s="105">
        <v>100.84</v>
      </c>
      <c r="J3641" s="59" t="s">
        <v>29440</v>
      </c>
    </row>
    <row r="3642" spans="1:10" ht="27">
      <c r="A3642" s="16" t="s">
        <v>29441</v>
      </c>
      <c r="B3642" s="59" t="str">
        <f t="shared" si="56"/>
        <v>FABRICAÇÃO DE ESTACA PRÉ-MOLDADA DE CONCRETO PROTENDIDA SEÇÃO 42 X 42 CM</v>
      </c>
      <c r="C3642" s="16" t="s">
        <v>139</v>
      </c>
      <c r="D3642" s="105">
        <v>109.7</v>
      </c>
      <c r="J3642" s="59" t="s">
        <v>29442</v>
      </c>
    </row>
    <row r="3643" spans="1:10" ht="27">
      <c r="A3643" s="16" t="s">
        <v>29443</v>
      </c>
      <c r="B3643" s="59" t="str">
        <f t="shared" si="56"/>
        <v>FABRICAÇÃO DE ESTACA PRÉ-MOLDADA DE CONCRETO PROTENDIDA SEÇÃO 45 X 45 CM</v>
      </c>
      <c r="C3643" s="16" t="s">
        <v>139</v>
      </c>
      <c r="D3643" s="105">
        <v>132.55000000000001</v>
      </c>
      <c r="J3643" s="59" t="s">
        <v>29444</v>
      </c>
    </row>
    <row r="3644" spans="1:10" ht="40.5">
      <c r="A3644" s="16" t="s">
        <v>29445</v>
      </c>
      <c r="B3644" s="59" t="str">
        <f t="shared" si="56"/>
        <v>GABARITO DE CRAVAÇÃO DE ESTACAS SUBMERSAS EM AÇO ASTM A36 - CONFECÇÃO E INSTALAÇÃO</v>
      </c>
      <c r="C3644" s="16" t="s">
        <v>22334</v>
      </c>
      <c r="D3644" s="105">
        <v>10.89</v>
      </c>
      <c r="J3644" s="59" t="s">
        <v>29446</v>
      </c>
    </row>
    <row r="3645" spans="1:10" ht="27">
      <c r="A3645" s="16" t="s">
        <v>29447</v>
      </c>
      <c r="B3645" s="59" t="str">
        <f t="shared" si="56"/>
        <v>MURO GUIA PARA ESTACA BARRETE COM DUAS CORTINAS DE 10 X 110 CM</v>
      </c>
      <c r="C3645" s="16" t="s">
        <v>139</v>
      </c>
      <c r="D3645" s="105">
        <v>493.28</v>
      </c>
      <c r="J3645" s="59" t="s">
        <v>29448</v>
      </c>
    </row>
    <row r="3646" spans="1:10" ht="40.5">
      <c r="A3646" s="16" t="s">
        <v>29449</v>
      </c>
      <c r="B3646" s="59" t="str">
        <f t="shared" si="56"/>
        <v>ESTRUTURA EM CHAPA DE AÇO ASTM A36 CORTE, SOLDA E MONTAGEM - FORNECIMENTO E INSTALAÇÃO</v>
      </c>
      <c r="C3646" s="16" t="s">
        <v>22334</v>
      </c>
      <c r="D3646" s="105">
        <v>13.79</v>
      </c>
      <c r="J3646" s="59" t="s">
        <v>29450</v>
      </c>
    </row>
    <row r="3647" spans="1:10" ht="27">
      <c r="A3647" s="16" t="s">
        <v>29451</v>
      </c>
      <c r="B3647" s="59" t="str">
        <f t="shared" si="56"/>
        <v>FORNECIMENTO E APLICAÇÃO DE ADESIVO ESTRUTURAL À BASE DE RESINA EPÓXI</v>
      </c>
      <c r="C3647" s="16" t="s">
        <v>22334</v>
      </c>
      <c r="D3647" s="105">
        <v>49.67</v>
      </c>
      <c r="J3647" s="59" t="s">
        <v>29452</v>
      </c>
    </row>
    <row r="3648" spans="1:10" ht="27">
      <c r="A3648" s="16" t="s">
        <v>29453</v>
      </c>
      <c r="B3648" s="59" t="str">
        <f t="shared" si="56"/>
        <v>JATEAMENTO ABRASIVO EM CHAPA DE AÇO POR ESTEIRA CONTÍNUA</v>
      </c>
      <c r="C3648" s="16" t="s">
        <v>141</v>
      </c>
      <c r="D3648" s="105">
        <v>4.38</v>
      </c>
      <c r="J3648" s="59" t="s">
        <v>29454</v>
      </c>
    </row>
    <row r="3649" spans="1:10" ht="27">
      <c r="A3649" s="16" t="s">
        <v>29455</v>
      </c>
      <c r="B3649" s="59" t="str">
        <f t="shared" si="56"/>
        <v>JATEAMENTO DE CHAPA DE AÇO COM O USO DE GRANALHAS DE AÇO GRAU SA2</v>
      </c>
      <c r="C3649" s="16" t="s">
        <v>141</v>
      </c>
      <c r="D3649" s="105">
        <v>4.2699999999999996</v>
      </c>
      <c r="J3649" s="59" t="s">
        <v>29456</v>
      </c>
    </row>
    <row r="3650" spans="1:10" ht="27">
      <c r="A3650" s="16" t="s">
        <v>29457</v>
      </c>
      <c r="B3650" s="59" t="str">
        <f t="shared" si="56"/>
        <v>JATEAMENTO DE CHAPA DE AÇO COM O USO DE GRANALHAS DE AÇO GRAU SA2 1/2</v>
      </c>
      <c r="C3650" s="16" t="s">
        <v>141</v>
      </c>
      <c r="D3650" s="105">
        <v>7.71</v>
      </c>
      <c r="J3650" s="59" t="s">
        <v>29458</v>
      </c>
    </row>
    <row r="3651" spans="1:10" ht="27">
      <c r="A3651" s="16" t="s">
        <v>29459</v>
      </c>
      <c r="B3651" s="59" t="str">
        <f t="shared" ref="B3651:B3714" si="57">UPPER(J3651)</f>
        <v>JATEAMENTO DE CHAPA DE AÇO COM O USO DE GRANALHAS DE AÇO GRAU SA3</v>
      </c>
      <c r="C3651" s="16" t="s">
        <v>141</v>
      </c>
      <c r="D3651" s="105">
        <v>12.01</v>
      </c>
      <c r="J3651" s="59" t="s">
        <v>29460</v>
      </c>
    </row>
    <row r="3652" spans="1:10" ht="54">
      <c r="A3652" s="16" t="s">
        <v>29461</v>
      </c>
      <c r="B3652" s="59" t="str">
        <f t="shared" si="57"/>
        <v>PINTURA COM EPÓXI DE DOIS COMPONENTES COM PISTOLA A AR COMPRIMIDO, UMA DEMÃO, ESPESSURA DE ATÉ 120 µM</v>
      </c>
      <c r="C3652" s="16" t="s">
        <v>141</v>
      </c>
      <c r="D3652" s="105">
        <v>8.48</v>
      </c>
      <c r="J3652" s="59" t="s">
        <v>29462</v>
      </c>
    </row>
    <row r="3653" spans="1:10" ht="54">
      <c r="A3653" s="16" t="s">
        <v>29463</v>
      </c>
      <c r="B3653" s="59" t="str">
        <f t="shared" si="57"/>
        <v>PINTURA COM PRIMER EPÓXI DE DOIS COMPONENTES COM PISTOLA A AR COMPRIMIDO, UMA DEMÃO, ESPESSURA DE ATÉ 70 µM</v>
      </c>
      <c r="C3653" s="16" t="s">
        <v>141</v>
      </c>
      <c r="D3653" s="105">
        <v>10.6</v>
      </c>
      <c r="J3653" s="59" t="s">
        <v>29464</v>
      </c>
    </row>
    <row r="3654" spans="1:10" ht="67.5">
      <c r="A3654" s="16" t="s">
        <v>29465</v>
      </c>
      <c r="B3654" s="59" t="str">
        <f t="shared" si="57"/>
        <v>PINTURA COM TINTA ANTICORROSIVA À BASE DE EPÓXI POLIAMIDA DE DOIS COMPONENTES COM PISTOLA A AR COMPRIMIDO, UMA DEMÃO, ESPESSURA DE ATÉ 150 µM</v>
      </c>
      <c r="C3654" s="16" t="s">
        <v>141</v>
      </c>
      <c r="D3654" s="105">
        <v>13.05</v>
      </c>
      <c r="J3654" s="59" t="s">
        <v>29466</v>
      </c>
    </row>
    <row r="3655" spans="1:10" ht="40.5">
      <c r="A3655" s="16" t="s">
        <v>29467</v>
      </c>
      <c r="B3655" s="59" t="str">
        <f t="shared" si="57"/>
        <v>PINTURA DE ACABAMENTO COM ESMALTE EPÓXI COM PISTOLA A AR COMPRIMIDO, UMA DEMÃO, ESPESSURA DE ATÉ 40 µM</v>
      </c>
      <c r="C3655" s="16" t="s">
        <v>141</v>
      </c>
      <c r="D3655" s="105">
        <v>6.23</v>
      </c>
      <c r="J3655" s="59" t="s">
        <v>29468</v>
      </c>
    </row>
    <row r="3656" spans="1:10" ht="54">
      <c r="A3656" s="16" t="s">
        <v>29469</v>
      </c>
      <c r="B3656" s="59" t="str">
        <f t="shared" si="57"/>
        <v>PINTURA DE ACABAMENTO COM ESMALTE SINTÉTICO COM PISTOLA A AR COMPRIMIDO, UMA DEMÃO, ESPESSURA DE ATÉ 30 µM</v>
      </c>
      <c r="C3656" s="16" t="s">
        <v>141</v>
      </c>
      <c r="D3656" s="105">
        <v>2.5499999999999998</v>
      </c>
      <c r="J3656" s="59" t="s">
        <v>29470</v>
      </c>
    </row>
    <row r="3657" spans="1:10" ht="40.5">
      <c r="A3657" s="16" t="s">
        <v>29471</v>
      </c>
      <c r="B3657" s="59" t="str">
        <f t="shared" si="57"/>
        <v>PINTURA DE FUNDO COM TINTA ALQUÍDICA COM PISTOLA A AR COMPRIMIDO, UMA DEMÃO, ESPESSURA DE ATÉ 30 µM</v>
      </c>
      <c r="C3657" s="16" t="s">
        <v>141</v>
      </c>
      <c r="D3657" s="105">
        <v>4.7</v>
      </c>
      <c r="J3657" s="59" t="s">
        <v>29472</v>
      </c>
    </row>
    <row r="3658" spans="1:10" ht="40.5">
      <c r="A3658" s="16" t="s">
        <v>29473</v>
      </c>
      <c r="B3658" s="59" t="str">
        <f t="shared" si="57"/>
        <v>PINTURA DE FUNDO COM TINTA EPÓXI COM PISTOLA A AR COMPRIMIDO, UMA DEMÃO, ESPESSURA DE ATÉ 120 µM</v>
      </c>
      <c r="C3658" s="16" t="s">
        <v>141</v>
      </c>
      <c r="D3658" s="105">
        <v>22.02</v>
      </c>
      <c r="J3658" s="59" t="s">
        <v>29474</v>
      </c>
    </row>
    <row r="3659" spans="1:10" ht="27">
      <c r="A3659" s="16" t="s">
        <v>29475</v>
      </c>
      <c r="B3659" s="59" t="str">
        <f t="shared" si="57"/>
        <v>PINTURA SHOP PRIMER EM CHAPA DE AÇO POR ESTEIRA CONTÍNUA</v>
      </c>
      <c r="C3659" s="16" t="s">
        <v>141</v>
      </c>
      <c r="D3659" s="105">
        <v>7.59</v>
      </c>
      <c r="J3659" s="59" t="s">
        <v>29476</v>
      </c>
    </row>
    <row r="3660" spans="1:10" ht="27">
      <c r="A3660" s="16" t="s">
        <v>29477</v>
      </c>
      <c r="B3660" s="59" t="str">
        <f t="shared" si="57"/>
        <v>SOLDA ELÉTRICA DE PERFIS METÁLICOS E CHAPAS DE AÇO COM ELETRODO E60XX</v>
      </c>
      <c r="C3660" s="16" t="s">
        <v>22334</v>
      </c>
      <c r="D3660" s="105">
        <v>86.57</v>
      </c>
      <c r="J3660" s="59" t="s">
        <v>29478</v>
      </c>
    </row>
    <row r="3661" spans="1:10" ht="27">
      <c r="A3661" s="16" t="s">
        <v>29479</v>
      </c>
      <c r="B3661" s="59" t="str">
        <f t="shared" si="57"/>
        <v>SOLDA ELÉTRICA DE PERFIS METÁLICOS E CHAPAS DE AÇO COM ELETRODO E70XX</v>
      </c>
      <c r="C3661" s="16" t="s">
        <v>22334</v>
      </c>
      <c r="D3661" s="105">
        <v>60.67</v>
      </c>
      <c r="J3661" s="59" t="s">
        <v>29480</v>
      </c>
    </row>
    <row r="3662" spans="1:10" ht="27">
      <c r="A3662" s="16" t="s">
        <v>29481</v>
      </c>
      <c r="B3662" s="59" t="str">
        <f t="shared" si="57"/>
        <v>TRATAMENTO EM CHAPA DE AÇO POR ESTEIRA CONTÍNUA</v>
      </c>
      <c r="C3662" s="16" t="s">
        <v>141</v>
      </c>
      <c r="D3662" s="105">
        <v>6.76</v>
      </c>
      <c r="J3662" s="59" t="s">
        <v>29482</v>
      </c>
    </row>
    <row r="3663" spans="1:10" ht="40.5">
      <c r="A3663" s="16" t="s">
        <v>29483</v>
      </c>
      <c r="B3663" s="59" t="str">
        <f t="shared" si="57"/>
        <v>ALINHAMENTO MANUAL DA GRADE DO AMV PARA QUALQUER ABERTURA E QUALQUER BITOLA</v>
      </c>
      <c r="C3663" s="16" t="s">
        <v>20028</v>
      </c>
      <c r="D3663" s="105">
        <v>252.73</v>
      </c>
      <c r="J3663" s="59" t="s">
        <v>29484</v>
      </c>
    </row>
    <row r="3664" spans="1:10" ht="27">
      <c r="A3664" s="16" t="s">
        <v>29485</v>
      </c>
      <c r="B3664" s="59" t="str">
        <f t="shared" si="57"/>
        <v>ASSENTAMENTO DOS MATERIAIS METÁLICOS DO AMV 1:10, TR 45, BITOLA LARGA</v>
      </c>
      <c r="C3664" s="16" t="s">
        <v>20028</v>
      </c>
      <c r="D3664" s="105">
        <v>123469.44</v>
      </c>
      <c r="J3664" s="59" t="s">
        <v>29486</v>
      </c>
    </row>
    <row r="3665" spans="1:10" ht="27">
      <c r="A3665" s="16" t="s">
        <v>29487</v>
      </c>
      <c r="B3665" s="59" t="str">
        <f t="shared" si="57"/>
        <v>ASSENTAMENTO DOS MATERIAIS METÁLICOS DO AMV 1:10, TR 45, BITOLA MÉTRICA</v>
      </c>
      <c r="C3665" s="16" t="s">
        <v>20028</v>
      </c>
      <c r="D3665" s="105">
        <v>107542.63</v>
      </c>
      <c r="J3665" s="59" t="s">
        <v>29488</v>
      </c>
    </row>
    <row r="3666" spans="1:10" ht="27">
      <c r="A3666" s="16" t="s">
        <v>29489</v>
      </c>
      <c r="B3666" s="59" t="str">
        <f t="shared" si="57"/>
        <v>ASSENTAMENTO DOS MATERIAIS METÁLICOS DO AMV 1:10, TR 45, BITOLA MISTA</v>
      </c>
      <c r="C3666" s="16" t="s">
        <v>20028</v>
      </c>
      <c r="D3666" s="105">
        <v>148154.20000000001</v>
      </c>
      <c r="J3666" s="59" t="s">
        <v>29490</v>
      </c>
    </row>
    <row r="3667" spans="1:10" ht="27">
      <c r="A3667" s="16" t="s">
        <v>29491</v>
      </c>
      <c r="B3667" s="59" t="str">
        <f t="shared" si="57"/>
        <v>ASSENTAMENTO DOS MATERIAIS METÁLICOS DO AMV 1:10, TR 57, BITOLA LARGA</v>
      </c>
      <c r="C3667" s="16" t="s">
        <v>20028</v>
      </c>
      <c r="D3667" s="105">
        <v>155913.66</v>
      </c>
      <c r="J3667" s="59" t="s">
        <v>29492</v>
      </c>
    </row>
    <row r="3668" spans="1:10" ht="27">
      <c r="A3668" s="16" t="s">
        <v>29493</v>
      </c>
      <c r="B3668" s="59" t="str">
        <f t="shared" si="57"/>
        <v>ASSENTAMENTO DOS MATERIAIS METÁLICOS DO AMV 1:10, TR 57, BITOLA MÉTRICA</v>
      </c>
      <c r="C3668" s="16" t="s">
        <v>20028</v>
      </c>
      <c r="D3668" s="105">
        <v>135717.09</v>
      </c>
      <c r="J3668" s="59" t="s">
        <v>29494</v>
      </c>
    </row>
    <row r="3669" spans="1:10" ht="27">
      <c r="A3669" s="16" t="s">
        <v>29495</v>
      </c>
      <c r="B3669" s="59" t="str">
        <f t="shared" si="57"/>
        <v>ASSENTAMENTO DOS MATERIAIS METÁLICOS DO AMV 1:10, TR 57, BITOLA MISTA</v>
      </c>
      <c r="C3669" s="16" t="s">
        <v>20028</v>
      </c>
      <c r="D3669" s="105">
        <v>188146.65</v>
      </c>
      <c r="J3669" s="59" t="s">
        <v>29496</v>
      </c>
    </row>
    <row r="3670" spans="1:10" ht="27">
      <c r="A3670" s="16" t="s">
        <v>29497</v>
      </c>
      <c r="B3670" s="59" t="str">
        <f t="shared" si="57"/>
        <v>ASSENTAMENTO DOS MATERIAIS METÁLICOS DO AMV 1:10, TR 68, BITOLA LARGA</v>
      </c>
      <c r="C3670" s="16" t="s">
        <v>20028</v>
      </c>
      <c r="D3670" s="105">
        <v>186054.86</v>
      </c>
      <c r="J3670" s="59" t="s">
        <v>29498</v>
      </c>
    </row>
    <row r="3671" spans="1:10" ht="27">
      <c r="A3671" s="16" t="s">
        <v>29499</v>
      </c>
      <c r="B3671" s="59" t="str">
        <f t="shared" si="57"/>
        <v>ASSENTAMENTO DOS MATERIAIS METÁLICOS DO AMV 1:10, TR 68, BITOLA MÉTRICA</v>
      </c>
      <c r="C3671" s="16" t="s">
        <v>20028</v>
      </c>
      <c r="D3671" s="105">
        <v>161487.60999999999</v>
      </c>
      <c r="J3671" s="59" t="s">
        <v>29500</v>
      </c>
    </row>
    <row r="3672" spans="1:10" ht="27">
      <c r="A3672" s="16" t="s">
        <v>29501</v>
      </c>
      <c r="B3672" s="59" t="str">
        <f t="shared" si="57"/>
        <v>ASSENTAMENTO DOS MATERIAIS METÁLICOS DO AMV 1:10, TR 68, BITOLA MISTA</v>
      </c>
      <c r="C3672" s="16" t="s">
        <v>20028</v>
      </c>
      <c r="D3672" s="105">
        <v>223757.31</v>
      </c>
      <c r="J3672" s="59" t="s">
        <v>29502</v>
      </c>
    </row>
    <row r="3673" spans="1:10" ht="27">
      <c r="A3673" s="16" t="s">
        <v>29503</v>
      </c>
      <c r="B3673" s="59" t="str">
        <f t="shared" si="57"/>
        <v>ASSENTAMENTO DOS MATERIAIS METÁLICOS DO AMV 1:10, UIC 60, BITOLA LARGA</v>
      </c>
      <c r="C3673" s="16" t="s">
        <v>20028</v>
      </c>
      <c r="D3673" s="105">
        <v>164109.37</v>
      </c>
      <c r="J3673" s="59" t="s">
        <v>29504</v>
      </c>
    </row>
    <row r="3674" spans="1:10" ht="27">
      <c r="A3674" s="16" t="s">
        <v>29505</v>
      </c>
      <c r="B3674" s="59" t="str">
        <f t="shared" si="57"/>
        <v>ASSENTAMENTO DOS MATERIAIS METÁLICOS DO AMV 1:10, UIC 60, BITOLA MÉTRICA</v>
      </c>
      <c r="C3674" s="16" t="s">
        <v>20028</v>
      </c>
      <c r="D3674" s="105">
        <v>142779.21</v>
      </c>
      <c r="J3674" s="59" t="s">
        <v>29506</v>
      </c>
    </row>
    <row r="3675" spans="1:10" ht="27">
      <c r="A3675" s="16" t="s">
        <v>29507</v>
      </c>
      <c r="B3675" s="59" t="str">
        <f t="shared" si="57"/>
        <v>ASSENTAMENTO DOS MATERIAIS METÁLICOS DO AMV 1:10, UIC 60, BITOLA MISTA</v>
      </c>
      <c r="C3675" s="16" t="s">
        <v>20028</v>
      </c>
      <c r="D3675" s="105">
        <v>197914.4</v>
      </c>
      <c r="J3675" s="59" t="s">
        <v>29508</v>
      </c>
    </row>
    <row r="3676" spans="1:10" ht="27">
      <c r="A3676" s="16" t="s">
        <v>29509</v>
      </c>
      <c r="B3676" s="59" t="str">
        <f t="shared" si="57"/>
        <v>ASSENTAMENTO DOS MATERIAIS METÁLICOS DO AMV 1:12, TR 45, BITOLA LARGA</v>
      </c>
      <c r="C3676" s="16" t="s">
        <v>20028</v>
      </c>
      <c r="D3676" s="105">
        <v>135748.93</v>
      </c>
      <c r="J3676" s="59" t="s">
        <v>29510</v>
      </c>
    </row>
    <row r="3677" spans="1:10" ht="27">
      <c r="A3677" s="16" t="s">
        <v>29511</v>
      </c>
      <c r="B3677" s="59" t="str">
        <f t="shared" si="57"/>
        <v>ASSENTAMENTO DOS MATERIAIS METÁLICOS DO AMV 1:12, TR 45, BITOLA MÉTRICA</v>
      </c>
      <c r="C3677" s="16" t="s">
        <v>20028</v>
      </c>
      <c r="D3677" s="105">
        <v>118201.41</v>
      </c>
      <c r="J3677" s="59" t="s">
        <v>29512</v>
      </c>
    </row>
    <row r="3678" spans="1:10" ht="27">
      <c r="A3678" s="16" t="s">
        <v>29513</v>
      </c>
      <c r="B3678" s="59" t="str">
        <f t="shared" si="57"/>
        <v>ASSENTAMENTO DOS MATERIAIS METÁLICOS DO AMV 1:12, TR 45, BITOLA MISTA</v>
      </c>
      <c r="C3678" s="16" t="s">
        <v>20028</v>
      </c>
      <c r="D3678" s="105">
        <v>162971.04</v>
      </c>
      <c r="J3678" s="59" t="s">
        <v>29514</v>
      </c>
    </row>
    <row r="3679" spans="1:10" ht="27">
      <c r="A3679" s="16" t="s">
        <v>29515</v>
      </c>
      <c r="B3679" s="59" t="str">
        <f t="shared" si="57"/>
        <v>ASSENTAMENTO DOS MATERIAIS METÁLICOS DO AMV 1:12, TR 57, BITOLA LARGA</v>
      </c>
      <c r="C3679" s="16" t="s">
        <v>20028</v>
      </c>
      <c r="D3679" s="105">
        <v>171467.1</v>
      </c>
      <c r="J3679" s="59" t="s">
        <v>29516</v>
      </c>
    </row>
    <row r="3680" spans="1:10" ht="27">
      <c r="A3680" s="16" t="s">
        <v>29517</v>
      </c>
      <c r="B3680" s="59" t="str">
        <f t="shared" si="57"/>
        <v>ASSENTAMENTO DOS MATERIAIS METÁLICOS DO AMV 1:12, TR 57, BITOLA MÉTRICA</v>
      </c>
      <c r="C3680" s="16" t="s">
        <v>20028</v>
      </c>
      <c r="D3680" s="105">
        <v>149215.39000000001</v>
      </c>
      <c r="J3680" s="59" t="s">
        <v>29518</v>
      </c>
    </row>
    <row r="3681" spans="1:10" ht="27">
      <c r="A3681" s="16" t="s">
        <v>29519</v>
      </c>
      <c r="B3681" s="59" t="str">
        <f t="shared" si="57"/>
        <v>ASSENTAMENTO DOS MATERIAIS METÁLICOS DO AMV 1:12, TR 57, BITOLA MISTA</v>
      </c>
      <c r="C3681" s="16" t="s">
        <v>20028</v>
      </c>
      <c r="D3681" s="105">
        <v>206921.47</v>
      </c>
      <c r="J3681" s="59" t="s">
        <v>29520</v>
      </c>
    </row>
    <row r="3682" spans="1:10" ht="27">
      <c r="A3682" s="16" t="s">
        <v>29521</v>
      </c>
      <c r="B3682" s="59" t="str">
        <f t="shared" si="57"/>
        <v>ASSENTAMENTO DOS MATERIAIS METÁLICOS DO AMV 1:12, TR 68, BITOLA LARGA</v>
      </c>
      <c r="C3682" s="16" t="s">
        <v>20028</v>
      </c>
      <c r="D3682" s="105">
        <v>204509.75</v>
      </c>
      <c r="J3682" s="59" t="s">
        <v>29522</v>
      </c>
    </row>
    <row r="3683" spans="1:10" ht="27">
      <c r="A3683" s="16" t="s">
        <v>29523</v>
      </c>
      <c r="B3683" s="59" t="str">
        <f t="shared" si="57"/>
        <v>ASSENTAMENTO DOS MATERIAIS METÁLICOS DO AMV 1:12, TR 68, BITOLA MÉTRICA</v>
      </c>
      <c r="C3683" s="16" t="s">
        <v>20028</v>
      </c>
      <c r="D3683" s="105">
        <v>178468.4</v>
      </c>
      <c r="J3683" s="59" t="s">
        <v>29524</v>
      </c>
    </row>
    <row r="3684" spans="1:10" ht="27">
      <c r="A3684" s="16" t="s">
        <v>29525</v>
      </c>
      <c r="B3684" s="59" t="str">
        <f t="shared" si="57"/>
        <v>ASSENTAMENTO DOS MATERIAIS METÁLICOS DO AMV 1:12, TR 68, BITOLA MISTA</v>
      </c>
      <c r="C3684" s="16" t="s">
        <v>20028</v>
      </c>
      <c r="D3684" s="105">
        <v>246118.52</v>
      </c>
      <c r="J3684" s="59" t="s">
        <v>29526</v>
      </c>
    </row>
    <row r="3685" spans="1:10" ht="27">
      <c r="A3685" s="16" t="s">
        <v>29527</v>
      </c>
      <c r="B3685" s="59" t="str">
        <f t="shared" si="57"/>
        <v>ASSENTAMENTO DOS MATERIAIS METÁLICOS DO AMV 1:12, UIC 60, BITOLA LARGA</v>
      </c>
      <c r="C3685" s="16" t="s">
        <v>20028</v>
      </c>
      <c r="D3685" s="105">
        <v>181390.92</v>
      </c>
      <c r="J3685" s="59" t="s">
        <v>29528</v>
      </c>
    </row>
    <row r="3686" spans="1:10" ht="27">
      <c r="A3686" s="16" t="s">
        <v>29529</v>
      </c>
      <c r="B3686" s="59" t="str">
        <f t="shared" si="57"/>
        <v>ASSENTAMENTO DOS MATERIAIS METÁLICOS DO AMV 1:12, UIC 60, BITOLA MÉTRICA</v>
      </c>
      <c r="C3686" s="16" t="s">
        <v>20028</v>
      </c>
      <c r="D3686" s="105">
        <v>156989.51</v>
      </c>
      <c r="J3686" s="59" t="s">
        <v>29530</v>
      </c>
    </row>
    <row r="3687" spans="1:10" ht="27">
      <c r="A3687" s="16" t="s">
        <v>29531</v>
      </c>
      <c r="B3687" s="59" t="str">
        <f t="shared" si="57"/>
        <v>ASSENTAMENTO DOS MATERIAIS METÁLICOS DO AMV 1:12, UIC 60, BITOLA MISTA</v>
      </c>
      <c r="C3687" s="16" t="s">
        <v>20028</v>
      </c>
      <c r="D3687" s="105">
        <v>217677.71</v>
      </c>
      <c r="J3687" s="59" t="s">
        <v>29532</v>
      </c>
    </row>
    <row r="3688" spans="1:10" ht="27">
      <c r="A3688" s="16" t="s">
        <v>29533</v>
      </c>
      <c r="B3688" s="59" t="str">
        <f t="shared" si="57"/>
        <v>ASSENTAMENTO DOS MATERIAIS METÁLICOS DO AMV 1:14, TR 45, BITOLA LARGA</v>
      </c>
      <c r="C3688" s="16" t="s">
        <v>20028</v>
      </c>
      <c r="D3688" s="105">
        <v>149234.03</v>
      </c>
      <c r="J3688" s="59" t="s">
        <v>29534</v>
      </c>
    </row>
    <row r="3689" spans="1:10" ht="27">
      <c r="A3689" s="16" t="s">
        <v>29535</v>
      </c>
      <c r="B3689" s="59" t="str">
        <f t="shared" si="57"/>
        <v>ASSENTAMENTO DOS MATERIAIS METÁLICOS DO AMV 1:14, TR 45, BITOLA MÉTRICA</v>
      </c>
      <c r="C3689" s="16" t="s">
        <v>20028</v>
      </c>
      <c r="D3689" s="105">
        <v>129909.28</v>
      </c>
      <c r="J3689" s="59" t="s">
        <v>29536</v>
      </c>
    </row>
    <row r="3690" spans="1:10" ht="27">
      <c r="A3690" s="16" t="s">
        <v>29537</v>
      </c>
      <c r="B3690" s="59" t="str">
        <f t="shared" si="57"/>
        <v>ASSENTAMENTO DOS MATERIAIS METÁLICOS DO AMV 1:14, TR 45, BITOLA MISTA</v>
      </c>
      <c r="C3690" s="16" t="s">
        <v>20028</v>
      </c>
      <c r="D3690" s="105">
        <v>180126.59</v>
      </c>
      <c r="J3690" s="59" t="s">
        <v>29538</v>
      </c>
    </row>
    <row r="3691" spans="1:10" ht="27">
      <c r="A3691" s="16" t="s">
        <v>29539</v>
      </c>
      <c r="B3691" s="59" t="str">
        <f t="shared" si="57"/>
        <v>ASSENTAMENTO DOS MATERIAIS METÁLICOS DO AMV 1:14, TR 57, BITOLA LARGA</v>
      </c>
      <c r="C3691" s="16" t="s">
        <v>20028</v>
      </c>
      <c r="D3691" s="105">
        <v>189495.14</v>
      </c>
      <c r="J3691" s="59" t="s">
        <v>29540</v>
      </c>
    </row>
    <row r="3692" spans="1:10" ht="27">
      <c r="A3692" s="16" t="s">
        <v>29541</v>
      </c>
      <c r="B3692" s="59" t="str">
        <f t="shared" si="57"/>
        <v>ASSENTAMENTO DOS MATERIAIS METÁLICOS DO AMV 1:14, TR 57, BITOLA MÉTRICA</v>
      </c>
      <c r="C3692" s="16" t="s">
        <v>20028</v>
      </c>
      <c r="D3692" s="105">
        <v>164042.44</v>
      </c>
      <c r="J3692" s="59" t="s">
        <v>29542</v>
      </c>
    </row>
    <row r="3693" spans="1:10" ht="27">
      <c r="A3693" s="16" t="s">
        <v>29543</v>
      </c>
      <c r="B3693" s="59" t="str">
        <f t="shared" si="57"/>
        <v>ASSENTAMENTO DOS MATERIAIS METÁLICOS DO AMV 1:14, TR 57, BITOLA MISTA</v>
      </c>
      <c r="C3693" s="16" t="s">
        <v>20028</v>
      </c>
      <c r="D3693" s="105">
        <v>227527.98</v>
      </c>
      <c r="J3693" s="59" t="s">
        <v>29544</v>
      </c>
    </row>
    <row r="3694" spans="1:10" ht="27">
      <c r="A3694" s="16" t="s">
        <v>29545</v>
      </c>
      <c r="B3694" s="59" t="str">
        <f t="shared" si="57"/>
        <v>ASSENTAMENTO DOS MATERIAIS METÁLICOS DO AMV 1:14, TR 68, BITOLA LARGA</v>
      </c>
      <c r="C3694" s="16" t="s">
        <v>20028</v>
      </c>
      <c r="D3694" s="105">
        <v>224786.66</v>
      </c>
      <c r="J3694" s="59" t="s">
        <v>29546</v>
      </c>
    </row>
    <row r="3695" spans="1:10" ht="27">
      <c r="A3695" s="16" t="s">
        <v>29547</v>
      </c>
      <c r="B3695" s="59" t="str">
        <f t="shared" si="57"/>
        <v>ASSENTAMENTO DOS MATERIAIS METÁLICOS DO AMV 1:14, TR 68, BITOLA MÉTRICA</v>
      </c>
      <c r="C3695" s="16" t="s">
        <v>20028</v>
      </c>
      <c r="D3695" s="105">
        <v>196141.19</v>
      </c>
      <c r="J3695" s="59" t="s">
        <v>29548</v>
      </c>
    </row>
    <row r="3696" spans="1:10" ht="27">
      <c r="A3696" s="16" t="s">
        <v>29549</v>
      </c>
      <c r="B3696" s="59" t="str">
        <f t="shared" si="57"/>
        <v>ASSENTAMENTO DOS MATERIAIS METÁLICOS DO AMV 1:14, TR 68, BITOLA MISTA</v>
      </c>
      <c r="C3696" s="16" t="s">
        <v>20028</v>
      </c>
      <c r="D3696" s="105">
        <v>273344.76</v>
      </c>
      <c r="J3696" s="59" t="s">
        <v>29550</v>
      </c>
    </row>
    <row r="3697" spans="1:10" ht="27">
      <c r="A3697" s="16" t="s">
        <v>29551</v>
      </c>
      <c r="B3697" s="59" t="str">
        <f t="shared" si="57"/>
        <v>ASSENTAMENTO DOS MATERIAIS METÁLICOS DO AMV 1:14, UIC 60, BITOLA LARGA</v>
      </c>
      <c r="C3697" s="16" t="s">
        <v>20028</v>
      </c>
      <c r="D3697" s="105">
        <v>199386.97</v>
      </c>
      <c r="J3697" s="59" t="s">
        <v>29552</v>
      </c>
    </row>
    <row r="3698" spans="1:10" ht="27">
      <c r="A3698" s="16" t="s">
        <v>29553</v>
      </c>
      <c r="B3698" s="59" t="str">
        <f t="shared" si="57"/>
        <v>ASSENTAMENTO DOS MATERIAIS METÁLICOS DO AMV 1:14, UIC 60, BITOLA MÉTRICA</v>
      </c>
      <c r="C3698" s="16" t="s">
        <v>20028</v>
      </c>
      <c r="D3698" s="105">
        <v>172598.66</v>
      </c>
      <c r="J3698" s="59" t="s">
        <v>29554</v>
      </c>
    </row>
    <row r="3699" spans="1:10" ht="27">
      <c r="A3699" s="16" t="s">
        <v>29555</v>
      </c>
      <c r="B3699" s="59" t="str">
        <f t="shared" si="57"/>
        <v>ASSENTAMENTO DOS MATERIAIS METÁLICOS DO AMV 1:14, UIC 60, BITOLA MISTA</v>
      </c>
      <c r="C3699" s="16" t="s">
        <v>20028</v>
      </c>
      <c r="D3699" s="105">
        <v>239369.72</v>
      </c>
      <c r="J3699" s="59" t="s">
        <v>29556</v>
      </c>
    </row>
    <row r="3700" spans="1:10" ht="27">
      <c r="A3700" s="16" t="s">
        <v>29557</v>
      </c>
      <c r="B3700" s="59" t="str">
        <f t="shared" si="57"/>
        <v>ASSENTAMENTO DOS MATERIAIS METÁLICOS DO AMV 1:20, TR 57, BITOLA LARGA</v>
      </c>
      <c r="C3700" s="16" t="s">
        <v>20028</v>
      </c>
      <c r="D3700" s="105">
        <v>227243.59</v>
      </c>
      <c r="J3700" s="59" t="s">
        <v>29558</v>
      </c>
    </row>
    <row r="3701" spans="1:10" ht="27">
      <c r="A3701" s="16" t="s">
        <v>29559</v>
      </c>
      <c r="B3701" s="59" t="str">
        <f t="shared" si="57"/>
        <v>ASSENTAMENTO DOS MATERIAIS METÁLICOS DO AMV 1:20, TR 57, BITOLA MÉTRICA</v>
      </c>
      <c r="C3701" s="16" t="s">
        <v>20028</v>
      </c>
      <c r="D3701" s="105">
        <v>197723.47</v>
      </c>
      <c r="J3701" s="59" t="s">
        <v>29560</v>
      </c>
    </row>
    <row r="3702" spans="1:10" ht="27">
      <c r="A3702" s="16" t="s">
        <v>29561</v>
      </c>
      <c r="B3702" s="59" t="str">
        <f t="shared" si="57"/>
        <v>ASSENTAMENTO DOS MATERIAIS METÁLICOS DO AMV 1:20, TR 57, BITOLA MISTA</v>
      </c>
      <c r="C3702" s="16" t="s">
        <v>20028</v>
      </c>
      <c r="D3702" s="105">
        <v>275906.90000000002</v>
      </c>
      <c r="J3702" s="59" t="s">
        <v>29562</v>
      </c>
    </row>
    <row r="3703" spans="1:10" ht="27">
      <c r="A3703" s="16" t="s">
        <v>29563</v>
      </c>
      <c r="B3703" s="59" t="str">
        <f t="shared" si="57"/>
        <v>ASSENTAMENTO DOS MATERIAIS METÁLICOS DO AMV 1:20, TR 68, BITOLA LARGA</v>
      </c>
      <c r="C3703" s="16" t="s">
        <v>20028</v>
      </c>
      <c r="D3703" s="105">
        <v>272263.13</v>
      </c>
      <c r="J3703" s="59" t="s">
        <v>29564</v>
      </c>
    </row>
    <row r="3704" spans="1:10" ht="27">
      <c r="A3704" s="16" t="s">
        <v>29565</v>
      </c>
      <c r="B3704" s="59" t="str">
        <f t="shared" si="57"/>
        <v>ASSENTAMENTO DOS MATERIAIS METÁLICOS DO AMV 1:20, TR 68, BITOLA MÉTRICA</v>
      </c>
      <c r="C3704" s="16" t="s">
        <v>20028</v>
      </c>
      <c r="D3704" s="105">
        <v>235209.23</v>
      </c>
      <c r="J3704" s="59" t="s">
        <v>29566</v>
      </c>
    </row>
    <row r="3705" spans="1:10" ht="27">
      <c r="A3705" s="16" t="s">
        <v>29567</v>
      </c>
      <c r="B3705" s="59" t="str">
        <f t="shared" si="57"/>
        <v>ASSENTAMENTO DOS MATERIAIS METÁLICOS DO AMV 1:20, TR 68, BITOLA MISTA</v>
      </c>
      <c r="C3705" s="16" t="s">
        <v>20028</v>
      </c>
      <c r="D3705" s="105">
        <v>327753.23</v>
      </c>
      <c r="J3705" s="59" t="s">
        <v>29568</v>
      </c>
    </row>
    <row r="3706" spans="1:10" ht="27">
      <c r="A3706" s="16" t="s">
        <v>29569</v>
      </c>
      <c r="B3706" s="59" t="str">
        <f t="shared" si="57"/>
        <v>ASSENTAMENTO DOS MATERIAIS METÁLICOS DO AMV 1:20, UIC 60, BITOLA LARGA</v>
      </c>
      <c r="C3706" s="16" t="s">
        <v>20028</v>
      </c>
      <c r="D3706" s="105">
        <v>239227.68</v>
      </c>
      <c r="J3706" s="59" t="s">
        <v>29570</v>
      </c>
    </row>
    <row r="3707" spans="1:10" ht="27">
      <c r="A3707" s="16" t="s">
        <v>29571</v>
      </c>
      <c r="B3707" s="59" t="str">
        <f t="shared" si="57"/>
        <v>ASSENTAMENTO DOS MATERIAIS METÁLICOS DO AMV 1:20, UIC 60, BITOLA MÉTRICA</v>
      </c>
      <c r="C3707" s="16" t="s">
        <v>20028</v>
      </c>
      <c r="D3707" s="105">
        <v>208009.78</v>
      </c>
      <c r="J3707" s="59" t="s">
        <v>29572</v>
      </c>
    </row>
    <row r="3708" spans="1:10" ht="27">
      <c r="A3708" s="16" t="s">
        <v>29573</v>
      </c>
      <c r="B3708" s="59" t="str">
        <f t="shared" si="57"/>
        <v>ASSENTAMENTO DOS MATERIAIS METÁLICOS DO AMV 1:20, UIC 60, BITOLA MISTA</v>
      </c>
      <c r="C3708" s="16" t="s">
        <v>20028</v>
      </c>
      <c r="D3708" s="105">
        <v>290155.12</v>
      </c>
      <c r="J3708" s="59" t="s">
        <v>29574</v>
      </c>
    </row>
    <row r="3709" spans="1:10" ht="27">
      <c r="A3709" s="16" t="s">
        <v>29575</v>
      </c>
      <c r="B3709" s="59" t="str">
        <f t="shared" si="57"/>
        <v>ASSENTAMENTO DOS MATERIAIS METÁLICOS DO AMV 1:8, TR 45, BITOLA LARGA</v>
      </c>
      <c r="C3709" s="16" t="s">
        <v>20028</v>
      </c>
      <c r="D3709" s="105">
        <v>112286.17</v>
      </c>
      <c r="J3709" s="59" t="s">
        <v>29576</v>
      </c>
    </row>
    <row r="3710" spans="1:10" ht="27">
      <c r="A3710" s="16" t="s">
        <v>29577</v>
      </c>
      <c r="B3710" s="59" t="str">
        <f t="shared" si="57"/>
        <v>ASSENTAMENTO DOS MATERIAIS METÁLICOS DO AMV 1:8, TR 45, BITOLA MÉTRICA</v>
      </c>
      <c r="C3710" s="16" t="s">
        <v>20028</v>
      </c>
      <c r="D3710" s="105">
        <v>97837.92</v>
      </c>
      <c r="J3710" s="59" t="s">
        <v>29578</v>
      </c>
    </row>
    <row r="3711" spans="1:10" ht="27">
      <c r="A3711" s="16" t="s">
        <v>29579</v>
      </c>
      <c r="B3711" s="59" t="str">
        <f t="shared" si="57"/>
        <v>ASSENTAMENTO DOS MATERIAIS METÁLICOS DO AMV 1:8, TR 45, BITOLA MISTA</v>
      </c>
      <c r="C3711" s="16" t="s">
        <v>20028</v>
      </c>
      <c r="D3711" s="105">
        <v>134651.65</v>
      </c>
      <c r="J3711" s="59" t="s">
        <v>29580</v>
      </c>
    </row>
    <row r="3712" spans="1:10" ht="27">
      <c r="A3712" s="16" t="s">
        <v>29581</v>
      </c>
      <c r="B3712" s="59" t="str">
        <f t="shared" si="57"/>
        <v>ASSENTAMENTO DOS MATERIAIS METÁLICOS DO AMV 1:8, TR 57, BITOLA LARGA</v>
      </c>
      <c r="C3712" s="16" t="s">
        <v>20028</v>
      </c>
      <c r="D3712" s="105">
        <v>141738.67000000001</v>
      </c>
      <c r="J3712" s="59" t="s">
        <v>29582</v>
      </c>
    </row>
    <row r="3713" spans="1:10" ht="27">
      <c r="A3713" s="16" t="s">
        <v>29583</v>
      </c>
      <c r="B3713" s="59" t="str">
        <f t="shared" si="57"/>
        <v>ASSENTAMENTO DOS MATERIAIS METÁLICOS DO AMV 1:8, TR 57, BITOLA MÉTRICA</v>
      </c>
      <c r="C3713" s="16" t="s">
        <v>20028</v>
      </c>
      <c r="D3713" s="105">
        <v>123426.9</v>
      </c>
      <c r="J3713" s="59" t="s">
        <v>29584</v>
      </c>
    </row>
    <row r="3714" spans="1:10" ht="27">
      <c r="A3714" s="16" t="s">
        <v>29585</v>
      </c>
      <c r="B3714" s="59" t="str">
        <f t="shared" si="57"/>
        <v>ASSENTAMENTO DOS MATERIAIS METÁLICOS DO AMV 1:8, TR 57, BITOLA MISTA</v>
      </c>
      <c r="C3714" s="16" t="s">
        <v>20028</v>
      </c>
      <c r="D3714" s="105">
        <v>170144.17</v>
      </c>
      <c r="J3714" s="59" t="s">
        <v>29586</v>
      </c>
    </row>
    <row r="3715" spans="1:10" ht="27">
      <c r="A3715" s="16" t="s">
        <v>29587</v>
      </c>
      <c r="B3715" s="59" t="str">
        <f t="shared" ref="B3715:B3778" si="58">UPPER(J3715)</f>
        <v>LANÇAMENTO MANUAL DE LASTRO EM AMV COM DESCARGA DA BRITA POR CAMINHÃO</v>
      </c>
      <c r="C3715" s="16" t="s">
        <v>140</v>
      </c>
      <c r="D3715" s="105">
        <v>108.42</v>
      </c>
      <c r="J3715" s="59" t="s">
        <v>29588</v>
      </c>
    </row>
    <row r="3716" spans="1:10" ht="54">
      <c r="A3716" s="16" t="s">
        <v>29589</v>
      </c>
      <c r="B3716" s="59" t="str">
        <f t="shared" si="58"/>
        <v>LANÇAMENTO MECÂNICO DE LASTRO EM AMV COM DESCARGA DA BRITA POR CAMINHÃO E ESPALHAMENTO COM CARREGADEIRA DE PNEUS</v>
      </c>
      <c r="C3716" s="16" t="s">
        <v>140</v>
      </c>
      <c r="D3716" s="105">
        <v>104.59</v>
      </c>
      <c r="J3716" s="59" t="s">
        <v>29590</v>
      </c>
    </row>
    <row r="3717" spans="1:10" ht="54">
      <c r="A3717" s="16" t="s">
        <v>29591</v>
      </c>
      <c r="B3717" s="59" t="str">
        <f t="shared" si="58"/>
        <v>NIVELAMENTO DE AMV COM SOCARIA COM GRUPO VIBRADOR E LEVANTE DE ATÉ 10 CM, ABERTURA 1:10, BITOLA LARGA, DORMENTE DE MADEIRA OU CONCRETO</v>
      </c>
      <c r="C3717" s="16" t="s">
        <v>20028</v>
      </c>
      <c r="D3717" s="105">
        <v>185.58</v>
      </c>
      <c r="J3717" s="59" t="s">
        <v>29592</v>
      </c>
    </row>
    <row r="3718" spans="1:10" ht="54">
      <c r="A3718" s="16" t="s">
        <v>29593</v>
      </c>
      <c r="B3718" s="59" t="str">
        <f t="shared" si="58"/>
        <v>NIVELAMENTO DE AMV COM SOCARIA COM GRUPO VIBRADOR E LEVANTE DE ATÉ 10 CM, ABERTURA 1:10, BITOLA MÉTRICA, DORMENTE DE MADEIRA OU CONCRETO</v>
      </c>
      <c r="C3718" s="16" t="s">
        <v>20028</v>
      </c>
      <c r="D3718" s="105">
        <v>127.5</v>
      </c>
      <c r="J3718" s="59" t="s">
        <v>29594</v>
      </c>
    </row>
    <row r="3719" spans="1:10" ht="54">
      <c r="A3719" s="16" t="s">
        <v>29595</v>
      </c>
      <c r="B3719" s="59" t="str">
        <f t="shared" si="58"/>
        <v>NIVELAMENTO DE AMV COM SOCARIA COM GRUPO VIBRADOR E LEVANTE DE ATÉ 10 CM, ABERTURA 1:10, BITOLA MISTA, DORMENTE DE MADEIRA OU CONCRETO</v>
      </c>
      <c r="C3719" s="16" t="s">
        <v>20028</v>
      </c>
      <c r="D3719" s="105">
        <v>283.27</v>
      </c>
      <c r="J3719" s="59" t="s">
        <v>29596</v>
      </c>
    </row>
    <row r="3720" spans="1:10" ht="54">
      <c r="A3720" s="16" t="s">
        <v>29597</v>
      </c>
      <c r="B3720" s="59" t="str">
        <f t="shared" si="58"/>
        <v>NIVELAMENTO DE AMV COM SOCARIA COM GRUPO VIBRADOR E LEVANTE DE ATÉ 10 CM, ABERTURA 1:12, BITOLA LARGA, DORMENTE DE MADEIRA OU CONCRETO</v>
      </c>
      <c r="C3720" s="16" t="s">
        <v>20028</v>
      </c>
      <c r="D3720" s="105">
        <v>211.76</v>
      </c>
      <c r="J3720" s="59" t="s">
        <v>29598</v>
      </c>
    </row>
    <row r="3721" spans="1:10" ht="54">
      <c r="A3721" s="16" t="s">
        <v>29599</v>
      </c>
      <c r="B3721" s="59" t="str">
        <f t="shared" si="58"/>
        <v>NIVELAMENTO DE AMV COM SOCARIA COM GRUPO VIBRADOR E LEVANTE DE ATÉ 10 CM, ABERTURA 1:12, BITOLA MÉTRICA, DORMENTE DE MADEIRA OU CONCRETO</v>
      </c>
      <c r="C3721" s="16" t="s">
        <v>20028</v>
      </c>
      <c r="D3721" s="105">
        <v>145.55000000000001</v>
      </c>
      <c r="J3721" s="59" t="s">
        <v>29600</v>
      </c>
    </row>
    <row r="3722" spans="1:10" ht="54">
      <c r="A3722" s="16" t="s">
        <v>29601</v>
      </c>
      <c r="B3722" s="59" t="str">
        <f t="shared" si="58"/>
        <v>NIVELAMENTO DE AMV COM SOCARIA COM GRUPO VIBRADOR E LEVANTE DE ATÉ 10 CM, ABERTURA 1:12, BITOLA MISTA, DORMENTE DE MADEIRA OU CONCRETO</v>
      </c>
      <c r="C3722" s="16" t="s">
        <v>20028</v>
      </c>
      <c r="D3722" s="105">
        <v>323.56</v>
      </c>
      <c r="J3722" s="59" t="s">
        <v>29602</v>
      </c>
    </row>
    <row r="3723" spans="1:10" ht="54">
      <c r="A3723" s="16" t="s">
        <v>29603</v>
      </c>
      <c r="B3723" s="59" t="str">
        <f t="shared" si="58"/>
        <v>NIVELAMENTO DE AMV COM SOCARIA COM GRUPO VIBRADOR E LEVANTE DE ATÉ 10 CM, ABERTURA 1:14, BITOLA LARGA, DORMENTE DE MADEIRA OU CONCRETO</v>
      </c>
      <c r="C3723" s="16" t="s">
        <v>20028</v>
      </c>
      <c r="D3723" s="105">
        <v>245.96</v>
      </c>
      <c r="J3723" s="59" t="s">
        <v>29604</v>
      </c>
    </row>
    <row r="3724" spans="1:10" ht="54">
      <c r="A3724" s="16" t="s">
        <v>29605</v>
      </c>
      <c r="B3724" s="59" t="str">
        <f t="shared" si="58"/>
        <v>NIVELAMENTO DE AMV COM SOCARIA COM GRUPO VIBRADOR E LEVANTE DE ATÉ 10 CM, ABERTURA 1:14, BITOLA MÉTRICA, DORMENTE DE MADEIRA OU CONCRETO</v>
      </c>
      <c r="C3724" s="16" t="s">
        <v>20028</v>
      </c>
      <c r="D3724" s="105">
        <v>171.7</v>
      </c>
      <c r="J3724" s="59" t="s">
        <v>29606</v>
      </c>
    </row>
    <row r="3725" spans="1:10" ht="54">
      <c r="A3725" s="16" t="s">
        <v>29607</v>
      </c>
      <c r="B3725" s="59" t="str">
        <f t="shared" si="58"/>
        <v>NIVELAMENTO DE AMV COM SOCARIA COM GRUPO VIBRADOR E LEVANTE DE ATÉ 10 CM, ABERTURA 1:14, BITOLA MISTA, DORMENTE DE MADEIRA OU CONCRETO</v>
      </c>
      <c r="C3725" s="16" t="s">
        <v>20028</v>
      </c>
      <c r="D3725" s="105">
        <v>375.85</v>
      </c>
      <c r="J3725" s="59" t="s">
        <v>29608</v>
      </c>
    </row>
    <row r="3726" spans="1:10" ht="54">
      <c r="A3726" s="16" t="s">
        <v>29609</v>
      </c>
      <c r="B3726" s="59" t="str">
        <f t="shared" si="58"/>
        <v>NIVELAMENTO DE AMV COM SOCARIA COM GRUPO VIBRADOR E LEVANTE DE ATÉ 10 CM, ABERTURA 1:20, BITOLA LARGA, DORMENTE DE MADEIRA OU CONCRETO</v>
      </c>
      <c r="C3726" s="16" t="s">
        <v>20028</v>
      </c>
      <c r="D3726" s="105">
        <v>324.52</v>
      </c>
      <c r="J3726" s="59" t="s">
        <v>29610</v>
      </c>
    </row>
    <row r="3727" spans="1:10" ht="54">
      <c r="A3727" s="16" t="s">
        <v>29611</v>
      </c>
      <c r="B3727" s="59" t="str">
        <f t="shared" si="58"/>
        <v>NIVELAMENTO DE AMV COM SOCARIA COM GRUPO VIBRADOR E LEVANTE DE ATÉ 10 CM, ABERTURA 1:20, BITOLA MÉTRICA, DORMENTE DE MADEIRA OU CONCRETO</v>
      </c>
      <c r="C3727" s="16" t="s">
        <v>20028</v>
      </c>
      <c r="D3727" s="105">
        <v>211.76</v>
      </c>
      <c r="J3727" s="59" t="s">
        <v>29612</v>
      </c>
    </row>
    <row r="3728" spans="1:10" ht="54">
      <c r="A3728" s="16" t="s">
        <v>29613</v>
      </c>
      <c r="B3728" s="59" t="str">
        <f t="shared" si="58"/>
        <v>NIVELAMENTO DE AMV COM SOCARIA COM GRUPO VIBRADOR E LEVANTE DE ATÉ 10 CM, ABERTURA 1:20, BITOLA MISTA, DORMENTE DE MADEIRA OU CONCRETO</v>
      </c>
      <c r="C3728" s="16" t="s">
        <v>20028</v>
      </c>
      <c r="D3728" s="105">
        <v>494.52</v>
      </c>
      <c r="J3728" s="59" t="s">
        <v>29614</v>
      </c>
    </row>
    <row r="3729" spans="1:10" ht="54">
      <c r="A3729" s="16" t="s">
        <v>29615</v>
      </c>
      <c r="B3729" s="59" t="str">
        <f t="shared" si="58"/>
        <v>NIVELAMENTO DE AMV COM SOCARIA COM GRUPO VIBRADOR E LEVANTE DE ATÉ 10 CM, ABERTURA 1:8, BITOLA LARGA, DORMENTE DE MADEIRA</v>
      </c>
      <c r="C3729" s="16" t="s">
        <v>20028</v>
      </c>
      <c r="D3729" s="105">
        <v>148.97999999999999</v>
      </c>
      <c r="J3729" s="59" t="s">
        <v>29616</v>
      </c>
    </row>
    <row r="3730" spans="1:10" ht="54">
      <c r="A3730" s="16" t="s">
        <v>29617</v>
      </c>
      <c r="B3730" s="59" t="str">
        <f t="shared" si="58"/>
        <v>NIVELAMENTO DE AMV COM SOCARIA COM GRUPO VIBRADOR E LEVANTE DE ATÉ 10 CM, ABERTURA 1:8, BITOLA MÉTRICA, DORMENTE DE MADEIRA</v>
      </c>
      <c r="C3730" s="16" t="s">
        <v>20028</v>
      </c>
      <c r="D3730" s="105">
        <v>108.99</v>
      </c>
      <c r="J3730" s="59" t="s">
        <v>29618</v>
      </c>
    </row>
    <row r="3731" spans="1:10" ht="54">
      <c r="A3731" s="16" t="s">
        <v>29619</v>
      </c>
      <c r="B3731" s="59" t="str">
        <f t="shared" si="58"/>
        <v>NIVELAMENTO DE AMV COM SOCARIA COM GRUPO VIBRADOR E LEVANTE DE ATÉ 10 CM, ABERTURA 1:8, BITOLA MISTA, DORMENTE DE MADEIRA</v>
      </c>
      <c r="C3731" s="16" t="s">
        <v>20028</v>
      </c>
      <c r="D3731" s="105">
        <v>227.57</v>
      </c>
      <c r="J3731" s="59" t="s">
        <v>29620</v>
      </c>
    </row>
    <row r="3732" spans="1:10" ht="54">
      <c r="A3732" s="16" t="s">
        <v>29621</v>
      </c>
      <c r="B3732" s="59" t="str">
        <f t="shared" si="58"/>
        <v>NIVELAMENTO DE AMV COM SOCARIA MANUAL E LEVANTE DE ATÉ 10 CM, ABERTURA 1:10, BITOLA LARGA, DORMENTE DE MADEIRA OU CONCRETO</v>
      </c>
      <c r="C3732" s="16" t="s">
        <v>20028</v>
      </c>
      <c r="D3732" s="105">
        <v>420.2</v>
      </c>
      <c r="J3732" s="59" t="s">
        <v>29622</v>
      </c>
    </row>
    <row r="3733" spans="1:10" ht="54">
      <c r="A3733" s="16" t="s">
        <v>29623</v>
      </c>
      <c r="B3733" s="59" t="str">
        <f t="shared" si="58"/>
        <v>NIVELAMENTO DE AMV COM SOCARIA MANUAL E LEVANTE DE ATÉ 10 CM, ABERTURA 1:10, BITOLA MÉTRICA, DORMENTE DE MADEIRA OU CONCRETO</v>
      </c>
      <c r="C3733" s="16" t="s">
        <v>20028</v>
      </c>
      <c r="D3733" s="105">
        <v>286.89</v>
      </c>
      <c r="J3733" s="59" t="s">
        <v>29624</v>
      </c>
    </row>
    <row r="3734" spans="1:10" ht="54">
      <c r="A3734" s="16" t="s">
        <v>29625</v>
      </c>
      <c r="B3734" s="59" t="str">
        <f t="shared" si="58"/>
        <v>NIVELAMENTO DE AMV COM SOCARIA MANUAL E LEVANTE DE ATÉ 10 CM, ABERTURA 1:10, BITOLA MISTA, DORMENTE DE MADEIRA OU CONCRETO</v>
      </c>
      <c r="C3734" s="16" t="s">
        <v>20028</v>
      </c>
      <c r="D3734" s="105">
        <v>609.24</v>
      </c>
      <c r="J3734" s="59" t="s">
        <v>29626</v>
      </c>
    </row>
    <row r="3735" spans="1:10" ht="54">
      <c r="A3735" s="16" t="s">
        <v>29627</v>
      </c>
      <c r="B3735" s="59" t="str">
        <f t="shared" si="58"/>
        <v>NIVELAMENTO DE AMV COM SOCARIA MANUAL E LEVANTE DE ATÉ 10 CM, ABERTURA 1:12, BITOLA LARGA, DORMENTE DE MADEIRA OU CONCRETO</v>
      </c>
      <c r="C3735" s="16" t="s">
        <v>20028</v>
      </c>
      <c r="D3735" s="105">
        <v>480.5</v>
      </c>
      <c r="J3735" s="59" t="s">
        <v>29628</v>
      </c>
    </row>
    <row r="3736" spans="1:10" ht="54">
      <c r="A3736" s="16" t="s">
        <v>29629</v>
      </c>
      <c r="B3736" s="59" t="str">
        <f t="shared" si="58"/>
        <v>NIVELAMENTO DE AMV COM SOCARIA MANUAL E LEVANTE DE ATÉ 10 CM, ABERTURA 1:12, BITOLA MÉTRICA, DORMENTE DE MADEIRA OU CONCRETO</v>
      </c>
      <c r="C3736" s="16" t="s">
        <v>20028</v>
      </c>
      <c r="D3736" s="105">
        <v>329.46</v>
      </c>
      <c r="J3736" s="59" t="s">
        <v>29630</v>
      </c>
    </row>
    <row r="3737" spans="1:10" ht="54">
      <c r="A3737" s="16" t="s">
        <v>29631</v>
      </c>
      <c r="B3737" s="59" t="str">
        <f t="shared" si="58"/>
        <v>NIVELAMENTO DE AMV COM SOCARIA MANUAL E LEVANTE DE ATÉ 10 CM, ABERTURA 1:12, BITOLA MISTA, DORMENTE DE MADEIRA OU CONCRETO</v>
      </c>
      <c r="C3737" s="16" t="s">
        <v>20028</v>
      </c>
      <c r="D3737" s="105">
        <v>696.17</v>
      </c>
      <c r="J3737" s="59" t="s">
        <v>29632</v>
      </c>
    </row>
    <row r="3738" spans="1:10" ht="54">
      <c r="A3738" s="16" t="s">
        <v>29633</v>
      </c>
      <c r="B3738" s="59" t="str">
        <f t="shared" si="58"/>
        <v>NIVELAMENTO DE AMV COM SOCARIA MANUAL E LEVANTE DE ATÉ 10 CM, ABERTURA 1:14, BITOLA LARGA, DORMENTE DE MADEIRA OU CONCRETO</v>
      </c>
      <c r="C3738" s="16" t="s">
        <v>20028</v>
      </c>
      <c r="D3738" s="105">
        <v>558.6</v>
      </c>
      <c r="J3738" s="59" t="s">
        <v>29634</v>
      </c>
    </row>
    <row r="3739" spans="1:10" ht="54">
      <c r="A3739" s="16" t="s">
        <v>29635</v>
      </c>
      <c r="B3739" s="59" t="str">
        <f t="shared" si="58"/>
        <v>NIVELAMENTO DE AMV COM SOCARIA MANUAL E LEVANTE DE ATÉ 10 CM, ABERTURA 1:14, BITOLA MÉTRICA, DORMENTE DE MADEIRA OU CONCRETO</v>
      </c>
      <c r="C3739" s="16" t="s">
        <v>20028</v>
      </c>
      <c r="D3739" s="105">
        <v>389.75</v>
      </c>
      <c r="J3739" s="59" t="s">
        <v>29636</v>
      </c>
    </row>
    <row r="3740" spans="1:10" ht="54">
      <c r="A3740" s="16" t="s">
        <v>29637</v>
      </c>
      <c r="B3740" s="59" t="str">
        <f t="shared" si="58"/>
        <v>NIVELAMENTO DE AMV COM SOCARIA MANUAL E LEVANTE DE ATÉ 10 CM, ABERTURA 1:14, BITOLA MISTA, DORMENTE DE MADEIRA OU CONCRETO</v>
      </c>
      <c r="C3740" s="16" t="s">
        <v>20028</v>
      </c>
      <c r="D3740" s="105">
        <v>809.8</v>
      </c>
      <c r="J3740" s="59" t="s">
        <v>29638</v>
      </c>
    </row>
    <row r="3741" spans="1:10" ht="54">
      <c r="A3741" s="16" t="s">
        <v>29639</v>
      </c>
      <c r="B3741" s="59" t="str">
        <f t="shared" si="58"/>
        <v>NIVELAMENTO DE AMV COM SOCARIA MANUAL E LEVANTE DE ATÉ 10 CM, ABERTURA 1:20, BITOLA LARGA, DORMENTE DE MADEIRA OU CONCRETO</v>
      </c>
      <c r="C3741" s="16" t="s">
        <v>20028</v>
      </c>
      <c r="D3741" s="105">
        <v>739.52</v>
      </c>
      <c r="J3741" s="59" t="s">
        <v>29640</v>
      </c>
    </row>
    <row r="3742" spans="1:10" ht="54">
      <c r="A3742" s="16" t="s">
        <v>29641</v>
      </c>
      <c r="B3742" s="59" t="str">
        <f t="shared" si="58"/>
        <v>NIVELAMENTO DE AMV COM SOCARIA MANUAL E LEVANTE DE ATÉ 10 CM, ABERTURA 1:20, BITOLA MÉTRICA, DORMENTE DE MADEIRA OU CONCRETO</v>
      </c>
      <c r="C3742" s="16" t="s">
        <v>20028</v>
      </c>
      <c r="D3742" s="105">
        <v>480.5</v>
      </c>
      <c r="J3742" s="59" t="s">
        <v>29642</v>
      </c>
    </row>
    <row r="3743" spans="1:10" ht="54">
      <c r="A3743" s="16" t="s">
        <v>29643</v>
      </c>
      <c r="B3743" s="59" t="str">
        <f t="shared" si="58"/>
        <v>NIVELAMENTO DE AMV COM SOCARIA MANUAL E LEVANTE DE ATÉ 10 CM, ABERTURA 1:20, BITOLA MISTA, DORMENTE DE MADEIRA OU CONCRETO</v>
      </c>
      <c r="C3743" s="16" t="s">
        <v>20028</v>
      </c>
      <c r="D3743" s="105">
        <v>1070.67</v>
      </c>
      <c r="J3743" s="59" t="s">
        <v>29644</v>
      </c>
    </row>
    <row r="3744" spans="1:10" ht="54">
      <c r="A3744" s="16" t="s">
        <v>29645</v>
      </c>
      <c r="B3744" s="59" t="str">
        <f t="shared" si="58"/>
        <v>NIVELAMENTO DE AMV COM SOCARIA MANUAL E LEVANTE DE ATÉ 10 CM, ABERTURA 1:8, BITOLA LARGA, DORMENTE DE MADEIRA</v>
      </c>
      <c r="C3744" s="16" t="s">
        <v>20028</v>
      </c>
      <c r="D3744" s="105">
        <v>337.08</v>
      </c>
      <c r="J3744" s="59" t="s">
        <v>29646</v>
      </c>
    </row>
    <row r="3745" spans="1:10" ht="54">
      <c r="A3745" s="16" t="s">
        <v>29647</v>
      </c>
      <c r="B3745" s="59" t="str">
        <f t="shared" si="58"/>
        <v>NIVELAMENTO DE AMV COM SOCARIA MANUAL E LEVANTE DE ATÉ 10 CM, ABERTURA 1:8, BITOLA MÉTRICA, DORMENTE DE MADEIRA</v>
      </c>
      <c r="C3745" s="16" t="s">
        <v>20028</v>
      </c>
      <c r="D3745" s="105">
        <v>246.29</v>
      </c>
      <c r="J3745" s="59" t="s">
        <v>29648</v>
      </c>
    </row>
    <row r="3746" spans="1:10" ht="54">
      <c r="A3746" s="16" t="s">
        <v>29649</v>
      </c>
      <c r="B3746" s="59" t="str">
        <f t="shared" si="58"/>
        <v>NIVELAMENTO DE AMV COM SOCARIA MANUAL E LEVANTE DE ATÉ 10 CM, ABERTURA 1:8, BITOLA MISTA, DORMENTE DE MADEIRA</v>
      </c>
      <c r="C3746" s="16" t="s">
        <v>20028</v>
      </c>
      <c r="D3746" s="105">
        <v>488.06</v>
      </c>
      <c r="J3746" s="59" t="s">
        <v>29650</v>
      </c>
    </row>
    <row r="3747" spans="1:10" ht="40.5">
      <c r="A3747" s="16" t="s">
        <v>29651</v>
      </c>
      <c r="B3747" s="59" t="str">
        <f t="shared" si="58"/>
        <v>POSICIONAMENTO DE JOGO DE DORMENTES DE CONCRETO PARA AMV 1:10, BITOLA LARGA</v>
      </c>
      <c r="C3747" s="16" t="s">
        <v>29653</v>
      </c>
      <c r="D3747" s="105">
        <v>79726.899999999994</v>
      </c>
      <c r="J3747" s="59" t="s">
        <v>29652</v>
      </c>
    </row>
    <row r="3748" spans="1:10" ht="40.5">
      <c r="A3748" s="16" t="s">
        <v>29654</v>
      </c>
      <c r="B3748" s="59" t="str">
        <f t="shared" si="58"/>
        <v>POSICIONAMENTO DE JOGO DE DORMENTES DE CONCRETO PARA AMV 1:10, BITOLA MÉTRICA</v>
      </c>
      <c r="C3748" s="16" t="s">
        <v>29653</v>
      </c>
      <c r="D3748" s="105">
        <v>39215.81</v>
      </c>
      <c r="J3748" s="59" t="s">
        <v>29655</v>
      </c>
    </row>
    <row r="3749" spans="1:10" ht="40.5">
      <c r="A3749" s="16" t="s">
        <v>29656</v>
      </c>
      <c r="B3749" s="59" t="str">
        <f t="shared" si="58"/>
        <v>POSICIONAMENTO DE JOGO DE DORMENTES DE CONCRETO PARA AMV 1:10, BITOLA MISTA</v>
      </c>
      <c r="C3749" s="16" t="s">
        <v>29653</v>
      </c>
      <c r="D3749" s="105">
        <v>79726.899999999994</v>
      </c>
      <c r="J3749" s="59" t="s">
        <v>29657</v>
      </c>
    </row>
    <row r="3750" spans="1:10" ht="40.5">
      <c r="A3750" s="16" t="s">
        <v>29658</v>
      </c>
      <c r="B3750" s="59" t="str">
        <f t="shared" si="58"/>
        <v>POSICIONAMENTO DE JOGO DE DORMENTES DE CONCRETO PARA AMV 1:12, BITOLA LARGA</v>
      </c>
      <c r="C3750" s="16" t="s">
        <v>29653</v>
      </c>
      <c r="D3750" s="105">
        <v>90994.17</v>
      </c>
      <c r="J3750" s="59" t="s">
        <v>29659</v>
      </c>
    </row>
    <row r="3751" spans="1:10" ht="40.5">
      <c r="A3751" s="16" t="s">
        <v>29660</v>
      </c>
      <c r="B3751" s="59" t="str">
        <f t="shared" si="58"/>
        <v>POSICIONAMENTO DE JOGO DE DORMENTES DE CONCRETO PARA AMV 1:12, BITOLA MÉTRICA</v>
      </c>
      <c r="C3751" s="16" t="s">
        <v>29653</v>
      </c>
      <c r="D3751" s="105">
        <v>44631.64</v>
      </c>
      <c r="J3751" s="59" t="s">
        <v>29661</v>
      </c>
    </row>
    <row r="3752" spans="1:10" ht="40.5">
      <c r="A3752" s="16" t="s">
        <v>29662</v>
      </c>
      <c r="B3752" s="59" t="str">
        <f t="shared" si="58"/>
        <v>POSICIONAMENTO DE JOGO DE DORMENTES DE CONCRETO PARA AMV 1:12, BITOLA MISTA</v>
      </c>
      <c r="C3752" s="16" t="s">
        <v>29653</v>
      </c>
      <c r="D3752" s="105">
        <v>90994.17</v>
      </c>
      <c r="J3752" s="59" t="s">
        <v>29663</v>
      </c>
    </row>
    <row r="3753" spans="1:10" ht="40.5">
      <c r="A3753" s="16" t="s">
        <v>29664</v>
      </c>
      <c r="B3753" s="59" t="str">
        <f t="shared" si="58"/>
        <v>POSICIONAMENTO DE JOGO DE DORMENTES DE CONCRETO PARA AMV 1:14, BITOLA LARGA</v>
      </c>
      <c r="C3753" s="16" t="s">
        <v>29653</v>
      </c>
      <c r="D3753" s="105">
        <v>105997.68</v>
      </c>
      <c r="J3753" s="59" t="s">
        <v>29665</v>
      </c>
    </row>
    <row r="3754" spans="1:10" ht="40.5">
      <c r="A3754" s="16" t="s">
        <v>29666</v>
      </c>
      <c r="B3754" s="59" t="str">
        <f t="shared" si="58"/>
        <v>POSICIONAMENTO DE JOGO DE DORMENTES DE CONCRETO PARA AMV 1:14, BITOLA MÉTRICA</v>
      </c>
      <c r="C3754" s="16" t="s">
        <v>29653</v>
      </c>
      <c r="D3754" s="105">
        <v>52735.76</v>
      </c>
      <c r="J3754" s="59" t="s">
        <v>29667</v>
      </c>
    </row>
    <row r="3755" spans="1:10" ht="40.5">
      <c r="A3755" s="16" t="s">
        <v>29668</v>
      </c>
      <c r="B3755" s="59" t="str">
        <f t="shared" si="58"/>
        <v>POSICIONAMENTO DE JOGO DE DORMENTES DE CONCRETO PARA AMV 1:14, BITOLA MISTA</v>
      </c>
      <c r="C3755" s="16" t="s">
        <v>29653</v>
      </c>
      <c r="D3755" s="105">
        <v>105997.68</v>
      </c>
      <c r="J3755" s="59" t="s">
        <v>29669</v>
      </c>
    </row>
    <row r="3756" spans="1:10" ht="40.5">
      <c r="A3756" s="16" t="s">
        <v>29670</v>
      </c>
      <c r="B3756" s="59" t="str">
        <f t="shared" si="58"/>
        <v>POSICIONAMENTO DE JOGO DE DORMENTES DE CONCRETO PARA AMV 1:20, BITOLA LARGA</v>
      </c>
      <c r="C3756" s="16" t="s">
        <v>29653</v>
      </c>
      <c r="D3756" s="105">
        <v>139760.43</v>
      </c>
      <c r="J3756" s="59" t="s">
        <v>29671</v>
      </c>
    </row>
    <row r="3757" spans="1:10" ht="40.5">
      <c r="A3757" s="16" t="s">
        <v>29672</v>
      </c>
      <c r="B3757" s="59" t="str">
        <f t="shared" si="58"/>
        <v>POSICIONAMENTO DE JOGO DE DORMENTES DE CONCRETO PARA AMV 1:20, BITOLA MÉTRICA</v>
      </c>
      <c r="C3757" s="16" t="s">
        <v>29653</v>
      </c>
      <c r="D3757" s="105">
        <v>65583.64</v>
      </c>
      <c r="J3757" s="59" t="s">
        <v>29673</v>
      </c>
    </row>
    <row r="3758" spans="1:10" ht="40.5">
      <c r="A3758" s="16" t="s">
        <v>29674</v>
      </c>
      <c r="B3758" s="59" t="str">
        <f t="shared" si="58"/>
        <v>POSICIONAMENTO DE JOGO DE DORMENTES DE CONCRETO PARA AMV 1:20, BITOLA MISTA</v>
      </c>
      <c r="C3758" s="16" t="s">
        <v>29653</v>
      </c>
      <c r="D3758" s="105">
        <v>139760.43</v>
      </c>
      <c r="J3758" s="59" t="s">
        <v>29675</v>
      </c>
    </row>
    <row r="3759" spans="1:10" ht="40.5">
      <c r="A3759" s="16" t="s">
        <v>29676</v>
      </c>
      <c r="B3759" s="59" t="str">
        <f t="shared" si="58"/>
        <v>POSICIONAMENTO DE JOGO DE DORMENTES DE MADEIRA PARA AMV 1:10, BITOLA LARGA</v>
      </c>
      <c r="C3759" s="16" t="s">
        <v>29653</v>
      </c>
      <c r="D3759" s="105">
        <v>41231.660000000003</v>
      </c>
      <c r="J3759" s="59" t="s">
        <v>29677</v>
      </c>
    </row>
    <row r="3760" spans="1:10" ht="40.5">
      <c r="A3760" s="16" t="s">
        <v>29678</v>
      </c>
      <c r="B3760" s="59" t="str">
        <f t="shared" si="58"/>
        <v>POSICIONAMENTO DE JOGO DE DORMENTES DE MADEIRA PARA AMV 1:10, BITOLA MÉTRICA</v>
      </c>
      <c r="C3760" s="16" t="s">
        <v>29653</v>
      </c>
      <c r="D3760" s="105">
        <v>17001.55</v>
      </c>
      <c r="J3760" s="59" t="s">
        <v>29679</v>
      </c>
    </row>
    <row r="3761" spans="1:10" ht="40.5">
      <c r="A3761" s="16" t="s">
        <v>29680</v>
      </c>
      <c r="B3761" s="59" t="str">
        <f t="shared" si="58"/>
        <v>POSICIONAMENTO DE JOGO DE DORMENTES DE MADEIRA PARA AMV 1:10, BITOLA MISTA</v>
      </c>
      <c r="C3761" s="16" t="s">
        <v>29653</v>
      </c>
      <c r="D3761" s="105">
        <v>41508.92</v>
      </c>
      <c r="J3761" s="59" t="s">
        <v>29681</v>
      </c>
    </row>
    <row r="3762" spans="1:10" ht="40.5">
      <c r="A3762" s="16" t="s">
        <v>29682</v>
      </c>
      <c r="B3762" s="59" t="str">
        <f t="shared" si="58"/>
        <v>POSICIONAMENTO DE JOGO DE DORMENTES DE MADEIRA PARA AMV 1:12, BITOLA LARGA</v>
      </c>
      <c r="C3762" s="16" t="s">
        <v>29653</v>
      </c>
      <c r="D3762" s="105">
        <v>46473.93</v>
      </c>
      <c r="J3762" s="59" t="s">
        <v>29683</v>
      </c>
    </row>
    <row r="3763" spans="1:10" ht="40.5">
      <c r="A3763" s="16" t="s">
        <v>29684</v>
      </c>
      <c r="B3763" s="59" t="str">
        <f t="shared" si="58"/>
        <v>POSICIONAMENTO DE JOGO DE DORMENTES DE MADEIRA PARA AMV 1:12, BITOLA MÉTRICA</v>
      </c>
      <c r="C3763" s="16" t="s">
        <v>29653</v>
      </c>
      <c r="D3763" s="105">
        <v>19464.919999999998</v>
      </c>
      <c r="J3763" s="59" t="s">
        <v>29685</v>
      </c>
    </row>
    <row r="3764" spans="1:10" ht="40.5">
      <c r="A3764" s="16" t="s">
        <v>29686</v>
      </c>
      <c r="B3764" s="59" t="str">
        <f t="shared" si="58"/>
        <v>POSICIONAMENTO DE JOGO DE DORMENTES DE MADEIRA PARA AMV 1:12, BITOLA MISTA</v>
      </c>
      <c r="C3764" s="16" t="s">
        <v>29653</v>
      </c>
      <c r="D3764" s="105">
        <v>46789.79</v>
      </c>
      <c r="J3764" s="59" t="s">
        <v>29687</v>
      </c>
    </row>
    <row r="3765" spans="1:10" ht="40.5">
      <c r="A3765" s="16" t="s">
        <v>29688</v>
      </c>
      <c r="B3765" s="59" t="str">
        <f t="shared" si="58"/>
        <v>POSICIONAMENTO DE JOGO DE DORMENTES DE MADEIRA PARA AMV 1:14, BITOLA LARGA</v>
      </c>
      <c r="C3765" s="16" t="s">
        <v>29653</v>
      </c>
      <c r="D3765" s="105">
        <v>54593.34</v>
      </c>
      <c r="J3765" s="59" t="s">
        <v>29689</v>
      </c>
    </row>
    <row r="3766" spans="1:10" ht="40.5">
      <c r="A3766" s="16" t="s">
        <v>29690</v>
      </c>
      <c r="B3766" s="59" t="str">
        <f t="shared" si="58"/>
        <v>POSICIONAMENTO DE JOGO DE DORMENTES DE MADEIRA PARA AMV 1:14, BITOLA MÉTRICA</v>
      </c>
      <c r="C3766" s="16" t="s">
        <v>29653</v>
      </c>
      <c r="D3766" s="105">
        <v>23703.38</v>
      </c>
      <c r="J3766" s="59" t="s">
        <v>29691</v>
      </c>
    </row>
    <row r="3767" spans="1:10" ht="40.5">
      <c r="A3767" s="16" t="s">
        <v>29692</v>
      </c>
      <c r="B3767" s="59" t="str">
        <f t="shared" si="58"/>
        <v>POSICIONAMENTO DE JOGO DE DORMENTES DE MADEIRA PARA AMV 1:14, BITOLA MISTA</v>
      </c>
      <c r="C3767" s="16" t="s">
        <v>29653</v>
      </c>
      <c r="D3767" s="105">
        <v>54960.18</v>
      </c>
      <c r="J3767" s="59" t="s">
        <v>29693</v>
      </c>
    </row>
    <row r="3768" spans="1:10" ht="40.5">
      <c r="A3768" s="16" t="s">
        <v>29694</v>
      </c>
      <c r="B3768" s="59" t="str">
        <f t="shared" si="58"/>
        <v>POSICIONAMENTO DE JOGO DE DORMENTES DE MADEIRA PARA AMV 1:20, BITOLA LARGA</v>
      </c>
      <c r="C3768" s="16" t="s">
        <v>29653</v>
      </c>
      <c r="D3768" s="105">
        <v>71968.45</v>
      </c>
      <c r="J3768" s="59" t="s">
        <v>29695</v>
      </c>
    </row>
    <row r="3769" spans="1:10" ht="40.5">
      <c r="A3769" s="16" t="s">
        <v>29696</v>
      </c>
      <c r="B3769" s="59" t="str">
        <f t="shared" si="58"/>
        <v>POSICIONAMENTO DE JOGO DE DORMENTES DE MADEIRA PARA AMV 1:20, BITOLA MÉTRICA</v>
      </c>
      <c r="C3769" s="16" t="s">
        <v>29653</v>
      </c>
      <c r="D3769" s="105">
        <v>29780.12</v>
      </c>
      <c r="J3769" s="59" t="s">
        <v>29697</v>
      </c>
    </row>
    <row r="3770" spans="1:10" ht="40.5">
      <c r="A3770" s="16" t="s">
        <v>29698</v>
      </c>
      <c r="B3770" s="59" t="str">
        <f t="shared" si="58"/>
        <v>POSICIONAMENTO DE JOGO DE DORMENTES DE MADEIRA PARA AMV 1:20, BITOLA MISTA</v>
      </c>
      <c r="C3770" s="16" t="s">
        <v>29653</v>
      </c>
      <c r="D3770" s="105">
        <v>72451.95</v>
      </c>
      <c r="J3770" s="59" t="s">
        <v>29699</v>
      </c>
    </row>
    <row r="3771" spans="1:10" ht="40.5">
      <c r="A3771" s="16" t="s">
        <v>29700</v>
      </c>
      <c r="B3771" s="59" t="str">
        <f t="shared" si="58"/>
        <v>POSICIONAMENTO DE JOGO DE DORMENTES DE MADEIRA PARA AMV 1:8, BITOLA LARGA</v>
      </c>
      <c r="C3771" s="16" t="s">
        <v>29653</v>
      </c>
      <c r="D3771" s="105">
        <v>32809.03</v>
      </c>
      <c r="J3771" s="59" t="s">
        <v>29701</v>
      </c>
    </row>
    <row r="3772" spans="1:10" ht="40.5">
      <c r="A3772" s="16" t="s">
        <v>29702</v>
      </c>
      <c r="B3772" s="59" t="str">
        <f t="shared" si="58"/>
        <v>POSICIONAMENTO DE JOGO DE DORMENTES DE MADEIRA PARA AMV 1:8, BITOLA MÉTRICA</v>
      </c>
      <c r="C3772" s="16" t="s">
        <v>29653</v>
      </c>
      <c r="D3772" s="105">
        <v>14190.62</v>
      </c>
      <c r="J3772" s="59" t="s">
        <v>29703</v>
      </c>
    </row>
    <row r="3773" spans="1:10" ht="40.5">
      <c r="A3773" s="16" t="s">
        <v>29704</v>
      </c>
      <c r="B3773" s="59" t="str">
        <f t="shared" si="58"/>
        <v>POSICIONAMENTO DE JOGO DE DORMENTES DE MADEIRA PARA AMV 1:8, BITOLA MISTA</v>
      </c>
      <c r="C3773" s="16" t="s">
        <v>29653</v>
      </c>
      <c r="D3773" s="105">
        <v>33031.01</v>
      </c>
      <c r="J3773" s="59" t="s">
        <v>29705</v>
      </c>
    </row>
    <row r="3774" spans="1:10" ht="40.5">
      <c r="A3774" s="16" t="s">
        <v>29706</v>
      </c>
      <c r="B3774" s="59" t="str">
        <f t="shared" si="58"/>
        <v>REGULARIZAÇÃO MANUAL DO LASTRO DO AMV PARA QUALQUER ABERTURA E QUALQUER BITOLA</v>
      </c>
      <c r="C3774" s="16" t="s">
        <v>20028</v>
      </c>
      <c r="D3774" s="105">
        <v>254.45</v>
      </c>
      <c r="J3774" s="59" t="s">
        <v>29707</v>
      </c>
    </row>
    <row r="3775" spans="1:10" ht="40.5">
      <c r="A3775" s="16" t="s">
        <v>29708</v>
      </c>
      <c r="B3775" s="59" t="str">
        <f t="shared" si="58"/>
        <v>DEMOLIÇÃO DE AMV 1:10 TR 37, EM BITOLA MÉTRICA, DORMENTE DE MADEIRA, COM SEPARAÇÃO E EMPILHAMENTO</v>
      </c>
      <c r="C3775" s="16" t="s">
        <v>20028</v>
      </c>
      <c r="D3775" s="105">
        <v>1626.92</v>
      </c>
      <c r="J3775" s="59" t="s">
        <v>29709</v>
      </c>
    </row>
    <row r="3776" spans="1:10" ht="40.5">
      <c r="A3776" s="16" t="s">
        <v>29710</v>
      </c>
      <c r="B3776" s="59" t="str">
        <f t="shared" si="58"/>
        <v>DEMOLIÇÃO DE AMV 1:10 TR 45, EM BITOLA LARGA, DORMENTE DE MADEIRA, COM SEPARAÇÃO E EMPILHAMENTO</v>
      </c>
      <c r="C3776" s="16" t="s">
        <v>20028</v>
      </c>
      <c r="D3776" s="105">
        <v>2354.19</v>
      </c>
      <c r="J3776" s="59" t="s">
        <v>29711</v>
      </c>
    </row>
    <row r="3777" spans="1:10" ht="40.5">
      <c r="A3777" s="16" t="s">
        <v>29712</v>
      </c>
      <c r="B3777" s="59" t="str">
        <f t="shared" si="58"/>
        <v>DEMOLIÇÃO DE AMV 1:10 TR 45, EM BITOLA MÉTRICA, DORMENTE DE MADEIRA, COM SEPARAÇÃO E EMPILHAMENTO</v>
      </c>
      <c r="C3777" s="16" t="s">
        <v>20028</v>
      </c>
      <c r="D3777" s="105">
        <v>1709.49</v>
      </c>
      <c r="J3777" s="59" t="s">
        <v>29713</v>
      </c>
    </row>
    <row r="3778" spans="1:10" ht="40.5">
      <c r="A3778" s="16" t="s">
        <v>29714</v>
      </c>
      <c r="B3778" s="59" t="str">
        <f t="shared" si="58"/>
        <v>DEMOLIÇÃO DE AMV 1:10 TR 45, EM BITOLA MISTA, DORMENTE DE MADEIRA, COM SEPARAÇÃO E EMPILHAMENTO</v>
      </c>
      <c r="C3778" s="16" t="s">
        <v>20028</v>
      </c>
      <c r="D3778" s="105">
        <v>2483.86</v>
      </c>
      <c r="J3778" s="59" t="s">
        <v>29715</v>
      </c>
    </row>
    <row r="3779" spans="1:10" ht="40.5">
      <c r="A3779" s="16" t="s">
        <v>29716</v>
      </c>
      <c r="B3779" s="59" t="str">
        <f t="shared" ref="B3779:B3842" si="59">UPPER(J3779)</f>
        <v>DEMOLIÇÃO DE AMV 1:10 TR 57, EM BITOLA LARGA, DORMENTE DE MADEIRA, COM SEPARAÇÃO E EMPILHAMENTO</v>
      </c>
      <c r="C3779" s="16" t="s">
        <v>20028</v>
      </c>
      <c r="D3779" s="105">
        <v>2478</v>
      </c>
      <c r="J3779" s="59" t="s">
        <v>29717</v>
      </c>
    </row>
    <row r="3780" spans="1:10" ht="40.5">
      <c r="A3780" s="16" t="s">
        <v>29718</v>
      </c>
      <c r="B3780" s="59" t="str">
        <f t="shared" si="59"/>
        <v>DEMOLIÇÃO DE AMV 1:10 TR 57, EM BITOLA MÉTRICA, DORMENTE DE MADEIRA, COM SEPARAÇÃO E EMPILHAMENTO</v>
      </c>
      <c r="C3780" s="16" t="s">
        <v>20028</v>
      </c>
      <c r="D3780" s="105">
        <v>1833.24</v>
      </c>
      <c r="J3780" s="59" t="s">
        <v>29719</v>
      </c>
    </row>
    <row r="3781" spans="1:10" ht="40.5">
      <c r="A3781" s="16" t="s">
        <v>29720</v>
      </c>
      <c r="B3781" s="59" t="str">
        <f t="shared" si="59"/>
        <v>DEMOLIÇÃO DE AMV 1:10 TR 57, EM BITOLA MISTA, DORMENTE DE MADEIRA, COM SEPARAÇÃO E EMPILHAMENTO</v>
      </c>
      <c r="C3781" s="16" t="s">
        <v>20028</v>
      </c>
      <c r="D3781" s="105">
        <v>2612.86</v>
      </c>
      <c r="J3781" s="59" t="s">
        <v>29721</v>
      </c>
    </row>
    <row r="3782" spans="1:10" ht="40.5">
      <c r="A3782" s="16" t="s">
        <v>29722</v>
      </c>
      <c r="B3782" s="59" t="str">
        <f t="shared" si="59"/>
        <v>DEMOLIÇÃO DE AMV 1:10 TR 68, EM BITOLA LARGA, DORMENTE DE MADEIRA, COM SEPARAÇÃO E EMPILHAMENTO</v>
      </c>
      <c r="C3782" s="16" t="s">
        <v>20028</v>
      </c>
      <c r="D3782" s="105">
        <v>2591.5500000000002</v>
      </c>
      <c r="J3782" s="59" t="s">
        <v>29723</v>
      </c>
    </row>
    <row r="3783" spans="1:10" ht="40.5">
      <c r="A3783" s="16" t="s">
        <v>29724</v>
      </c>
      <c r="B3783" s="59" t="str">
        <f t="shared" si="59"/>
        <v>DEMOLIÇÃO DE AMV 1:10 TR 68, EM BITOLA MISTA, DORMENTE DE MADEIRA, COM SEPARAÇÃO E EMPILHAMENTO</v>
      </c>
      <c r="C3783" s="16" t="s">
        <v>20028</v>
      </c>
      <c r="D3783" s="105">
        <v>2730.95</v>
      </c>
      <c r="J3783" s="59" t="s">
        <v>29725</v>
      </c>
    </row>
    <row r="3784" spans="1:10" ht="40.5">
      <c r="A3784" s="16" t="s">
        <v>29726</v>
      </c>
      <c r="B3784" s="59" t="str">
        <f t="shared" si="59"/>
        <v>DEMOLIÇÃO DE AMV 1:12 TR 37, EM BITOLA MÉTRICA, DORMENTE DE MADEIRA, COM SEPARAÇÃO E EMPILHAMENTO</v>
      </c>
      <c r="C3784" s="16" t="s">
        <v>20028</v>
      </c>
      <c r="D3784" s="105">
        <v>1836.11</v>
      </c>
      <c r="J3784" s="59" t="s">
        <v>29727</v>
      </c>
    </row>
    <row r="3785" spans="1:10" ht="40.5">
      <c r="A3785" s="16" t="s">
        <v>29728</v>
      </c>
      <c r="B3785" s="59" t="str">
        <f t="shared" si="59"/>
        <v>DEMOLIÇÃO DE AMV 1:12 TR 45, EM BITOLA LARGA, DORMENTE DE MADEIRA, COM SEPARAÇÃO E EMPILHAMENTO</v>
      </c>
      <c r="C3785" s="16" t="s">
        <v>20028</v>
      </c>
      <c r="D3785" s="105">
        <v>2654.95</v>
      </c>
      <c r="J3785" s="59" t="s">
        <v>29729</v>
      </c>
    </row>
    <row r="3786" spans="1:10" ht="40.5">
      <c r="A3786" s="16" t="s">
        <v>29730</v>
      </c>
      <c r="B3786" s="59" t="str">
        <f t="shared" si="59"/>
        <v>DEMOLIÇÃO DE AMV 1:12 TR 45, EM BITOLA MÉTRICA, DORMENTE DE MADEIRA, COM SEPARAÇÃO E EMPILHAMENTO</v>
      </c>
      <c r="C3786" s="16" t="s">
        <v>20028</v>
      </c>
      <c r="D3786" s="105">
        <v>1926.94</v>
      </c>
      <c r="J3786" s="59" t="s">
        <v>29731</v>
      </c>
    </row>
    <row r="3787" spans="1:10" ht="40.5">
      <c r="A3787" s="16" t="s">
        <v>29732</v>
      </c>
      <c r="B3787" s="59" t="str">
        <f t="shared" si="59"/>
        <v>DEMOLIÇÃO DE AMV 1:12 TR 45, EM BITOLA MISTA, DORMENTE DE MADEIRA, COM SEPARAÇÃO E EMPILHAMENTO</v>
      </c>
      <c r="C3787" s="16" t="s">
        <v>20028</v>
      </c>
      <c r="D3787" s="105">
        <v>2798.46</v>
      </c>
      <c r="J3787" s="59" t="s">
        <v>29733</v>
      </c>
    </row>
    <row r="3788" spans="1:10" ht="40.5">
      <c r="A3788" s="16" t="s">
        <v>29734</v>
      </c>
      <c r="B3788" s="59" t="str">
        <f t="shared" si="59"/>
        <v>DEMOLIÇÃO DE AMV 1:12 TR 57, EM BITOLA LARGA, DORMENTE DE MADEIRA, COM SEPARAÇÃO E EMPILHAMENTO</v>
      </c>
      <c r="C3788" s="16" t="s">
        <v>20028</v>
      </c>
      <c r="D3788" s="105">
        <v>2791.15</v>
      </c>
      <c r="J3788" s="59" t="s">
        <v>29735</v>
      </c>
    </row>
    <row r="3789" spans="1:10" ht="40.5">
      <c r="A3789" s="16" t="s">
        <v>29736</v>
      </c>
      <c r="B3789" s="59" t="str">
        <f t="shared" si="59"/>
        <v>DEMOLIÇÃO DE AMV 1:12 TR 57, EM BITOLA MÉTRICA, DORMENTE DE MADEIRA, COM SEPARAÇÃO E EMPILHAMENTO</v>
      </c>
      <c r="C3789" s="16" t="s">
        <v>20028</v>
      </c>
      <c r="D3789" s="105">
        <v>2063.0700000000002</v>
      </c>
      <c r="J3789" s="59" t="s">
        <v>29737</v>
      </c>
    </row>
    <row r="3790" spans="1:10" ht="40.5">
      <c r="A3790" s="16" t="s">
        <v>29738</v>
      </c>
      <c r="B3790" s="59" t="str">
        <f t="shared" si="59"/>
        <v>DEMOLIÇÃO DE AMV 1:12 TR 57, EM BITOLA MISTA, DORMENTE DE MADEIRA, COM SEPARAÇÃO E EMPILHAMENTO</v>
      </c>
      <c r="C3790" s="16" t="s">
        <v>20028</v>
      </c>
      <c r="D3790" s="105">
        <v>2940.36</v>
      </c>
      <c r="J3790" s="59" t="s">
        <v>29739</v>
      </c>
    </row>
    <row r="3791" spans="1:10" ht="40.5">
      <c r="A3791" s="16" t="s">
        <v>29740</v>
      </c>
      <c r="B3791" s="59" t="str">
        <f t="shared" si="59"/>
        <v>DEMOLIÇÃO DE AMV 1:12 TR 68, EM BITOLA LARGA, DORMENTE DE MADEIRA, COM SEPARAÇÃO E EMPILHAMENTO</v>
      </c>
      <c r="C3791" s="16" t="s">
        <v>20028</v>
      </c>
      <c r="D3791" s="105">
        <v>2916.05</v>
      </c>
      <c r="J3791" s="59" t="s">
        <v>29741</v>
      </c>
    </row>
    <row r="3792" spans="1:10" ht="40.5">
      <c r="A3792" s="16" t="s">
        <v>29742</v>
      </c>
      <c r="B3792" s="59" t="str">
        <f t="shared" si="59"/>
        <v>DEMOLIÇÃO DE AMV 1:12 TR 68, EM BITOLA MISTA, DORMENTE DE MADEIRA, COM SEPARAÇÃO E EMPILHAMENTO</v>
      </c>
      <c r="C3792" s="16" t="s">
        <v>20028</v>
      </c>
      <c r="D3792" s="105">
        <v>3070.26</v>
      </c>
      <c r="J3792" s="59" t="s">
        <v>29743</v>
      </c>
    </row>
    <row r="3793" spans="1:10" ht="40.5">
      <c r="A3793" s="16" t="s">
        <v>29744</v>
      </c>
      <c r="B3793" s="59" t="str">
        <f t="shared" si="59"/>
        <v>DEMOLIÇÃO DE AMV 1:14 TR 37, EM BITOLA MÉTRICA, DORMENTE DE MADEIRA, COM SEPARAÇÃO E EMPILHAMENTO</v>
      </c>
      <c r="C3793" s="16" t="s">
        <v>20028</v>
      </c>
      <c r="D3793" s="105">
        <v>2145.81</v>
      </c>
      <c r="J3793" s="59" t="s">
        <v>29745</v>
      </c>
    </row>
    <row r="3794" spans="1:10" ht="40.5">
      <c r="A3794" s="16" t="s">
        <v>29746</v>
      </c>
      <c r="B3794" s="59" t="str">
        <f t="shared" si="59"/>
        <v>DEMOLIÇÃO DE AMV 1:14 TR 45, EM BITOLA LARGA, DORMENTE DE MADEIRA, COM SEPARAÇÃO E EMPILHAMENTO</v>
      </c>
      <c r="C3794" s="16" t="s">
        <v>20028</v>
      </c>
      <c r="D3794" s="105">
        <v>3055.98</v>
      </c>
      <c r="J3794" s="59" t="s">
        <v>29747</v>
      </c>
    </row>
    <row r="3795" spans="1:10" ht="40.5">
      <c r="A3795" s="16" t="s">
        <v>29748</v>
      </c>
      <c r="B3795" s="59" t="str">
        <f t="shared" si="59"/>
        <v>DEMOLIÇÃO DE AMV 1:14 TR 45, EM BITOLA MÉTRICA, DORMENTE DE MADEIRA, COM SEPARAÇÃO E EMPILHAMENTO</v>
      </c>
      <c r="C3795" s="16" t="s">
        <v>20028</v>
      </c>
      <c r="D3795" s="105">
        <v>2245.73</v>
      </c>
      <c r="J3795" s="59" t="s">
        <v>29749</v>
      </c>
    </row>
    <row r="3796" spans="1:10" ht="40.5">
      <c r="A3796" s="16" t="s">
        <v>29750</v>
      </c>
      <c r="B3796" s="59" t="str">
        <f t="shared" si="59"/>
        <v>DEMOLIÇÃO DE AMV 1:14 TR 45, EM BITOLA MISTA, DORMENTE DE MADEIRA, COM SEPARAÇÃO E EMPILHAMENTO</v>
      </c>
      <c r="C3796" s="16" t="s">
        <v>20028</v>
      </c>
      <c r="D3796" s="105">
        <v>3217.01</v>
      </c>
      <c r="J3796" s="59" t="s">
        <v>29751</v>
      </c>
    </row>
    <row r="3797" spans="1:10" ht="40.5">
      <c r="A3797" s="16" t="s">
        <v>29752</v>
      </c>
      <c r="B3797" s="59" t="str">
        <f t="shared" si="59"/>
        <v>DEMOLIÇÃO DE AMV 1:14 TR 57, EM BITOLA LARGA, DORMENTE DE MADEIRA, COM SEPARAÇÃO E EMPILHAMENTO</v>
      </c>
      <c r="C3797" s="16" t="s">
        <v>20028</v>
      </c>
      <c r="D3797" s="105">
        <v>3205.79</v>
      </c>
      <c r="J3797" s="59" t="s">
        <v>29753</v>
      </c>
    </row>
    <row r="3798" spans="1:10" ht="40.5">
      <c r="A3798" s="16" t="s">
        <v>29754</v>
      </c>
      <c r="B3798" s="59" t="str">
        <f t="shared" si="59"/>
        <v>DEMOLIÇÃO DE AMV 1:14 TR 57, EM BITOLA MÉTRICA, DORMENTE DE MADEIRA, COM SEPARAÇÃO E EMPILHAMENTO</v>
      </c>
      <c r="C3798" s="16" t="s">
        <v>20028</v>
      </c>
      <c r="D3798" s="105">
        <v>2395.4699999999998</v>
      </c>
      <c r="J3798" s="59" t="s">
        <v>29755</v>
      </c>
    </row>
    <row r="3799" spans="1:10" ht="40.5">
      <c r="A3799" s="16" t="s">
        <v>29756</v>
      </c>
      <c r="B3799" s="59" t="str">
        <f t="shared" si="59"/>
        <v>DEMOLIÇÃO DE AMV 1:14 TR 57, EM BITOLA MISTA, DORMENTE DE MADEIRA, COM SEPARAÇÃO E EMPILHAMENTO</v>
      </c>
      <c r="C3799" s="16" t="s">
        <v>20028</v>
      </c>
      <c r="D3799" s="105">
        <v>3373.09</v>
      </c>
      <c r="J3799" s="59" t="s">
        <v>29757</v>
      </c>
    </row>
    <row r="3800" spans="1:10" ht="40.5">
      <c r="A3800" s="16" t="s">
        <v>29758</v>
      </c>
      <c r="B3800" s="59" t="str">
        <f t="shared" si="59"/>
        <v>DEMOLIÇÃO DE AMV 1:14 TR 68, EM BITOLA LARGA, DORMENTE DE MADEIRA, COM SEPARAÇÃO E EMPILHAMENTO</v>
      </c>
      <c r="C3800" s="16" t="s">
        <v>20028</v>
      </c>
      <c r="D3800" s="105">
        <v>3343.19</v>
      </c>
      <c r="J3800" s="59" t="s">
        <v>29759</v>
      </c>
    </row>
    <row r="3801" spans="1:10" ht="40.5">
      <c r="A3801" s="16" t="s">
        <v>29760</v>
      </c>
      <c r="B3801" s="59" t="str">
        <f t="shared" si="59"/>
        <v>DEMOLIÇÃO DE AMV 1:14 TR 68, EM BITOLA MISTA, DORMENTE DE MADEIRA, COM SEPARAÇÃO E EMPILHAMENTO</v>
      </c>
      <c r="C3801" s="16" t="s">
        <v>20028</v>
      </c>
      <c r="D3801" s="105">
        <v>3515.99</v>
      </c>
      <c r="J3801" s="59" t="s">
        <v>29761</v>
      </c>
    </row>
    <row r="3802" spans="1:10" ht="40.5">
      <c r="A3802" s="16" t="s">
        <v>29762</v>
      </c>
      <c r="B3802" s="59" t="str">
        <f t="shared" si="59"/>
        <v>DEMOLIÇÃO DE AMV 1:20 TR 57, EM BITOLA LARGA, DORMENTE DE MADEIRA, COM SEPARAÇÃO E EMPILHAMENTO</v>
      </c>
      <c r="C3802" s="16" t="s">
        <v>20028</v>
      </c>
      <c r="D3802" s="105">
        <v>4149.2700000000004</v>
      </c>
      <c r="J3802" s="59" t="s">
        <v>29763</v>
      </c>
    </row>
    <row r="3803" spans="1:10" ht="40.5">
      <c r="A3803" s="16" t="s">
        <v>29764</v>
      </c>
      <c r="B3803" s="59" t="str">
        <f t="shared" si="59"/>
        <v>DEMOLIÇÃO DE AMV 1:20 TR 57, EM BITOLA MÉTRICA, DORMENTE DE MADEIRA, COM SEPARAÇÃO E EMPILHAMENTO</v>
      </c>
      <c r="C3803" s="16" t="s">
        <v>20028</v>
      </c>
      <c r="D3803" s="105">
        <v>2943.94</v>
      </c>
      <c r="J3803" s="59" t="s">
        <v>29765</v>
      </c>
    </row>
    <row r="3804" spans="1:10" ht="40.5">
      <c r="A3804" s="16" t="s">
        <v>29766</v>
      </c>
      <c r="B3804" s="59" t="str">
        <f t="shared" si="59"/>
        <v>DEMOLIÇÃO DE AMV 1:20 TR 57, EM BITOLA MISTA, DORMENTE DE MADEIRA, COM SEPARAÇÃO E EMPILHAMENTO</v>
      </c>
      <c r="C3804" s="16" t="s">
        <v>20028</v>
      </c>
      <c r="D3804" s="105">
        <v>4353.38</v>
      </c>
      <c r="J3804" s="59" t="s">
        <v>29767</v>
      </c>
    </row>
    <row r="3805" spans="1:10" ht="40.5">
      <c r="A3805" s="16" t="s">
        <v>29768</v>
      </c>
      <c r="B3805" s="59" t="str">
        <f t="shared" si="59"/>
        <v>DEMOLIÇÃO DE AMV 1:20 TR 68, EM BITOLA LARGA, DORMENTE DE MADEIRA, COM SEPARAÇÃO E EMPILHAMENTO</v>
      </c>
      <c r="C3805" s="16" t="s">
        <v>20028</v>
      </c>
      <c r="D3805" s="105">
        <v>4314.1499999999996</v>
      </c>
      <c r="J3805" s="59" t="s">
        <v>29769</v>
      </c>
    </row>
    <row r="3806" spans="1:10" ht="40.5">
      <c r="A3806" s="16" t="s">
        <v>29770</v>
      </c>
      <c r="B3806" s="59" t="str">
        <f t="shared" si="59"/>
        <v>DEMOLIÇÃO DE AMV 1:20 TR 68, EM BITOLA MISTA, DORMENTE DE MADEIRA, COM SEPARAÇÃO E EMPILHAMENTO</v>
      </c>
      <c r="C3806" s="16" t="s">
        <v>20028</v>
      </c>
      <c r="D3806" s="105">
        <v>4524.8500000000004</v>
      </c>
      <c r="J3806" s="59" t="s">
        <v>29771</v>
      </c>
    </row>
    <row r="3807" spans="1:10" ht="40.5">
      <c r="A3807" s="16" t="s">
        <v>29772</v>
      </c>
      <c r="B3807" s="59" t="str">
        <f t="shared" si="59"/>
        <v>DEMOLIÇÃO DE AMV 1:8 TR 37, EM BITOLA MÉTRICA, DORMENTE DE MADEIRA, COM SEPARAÇÃO E EMPILHAMENTO</v>
      </c>
      <c r="C3807" s="16" t="s">
        <v>20028</v>
      </c>
      <c r="D3807" s="105">
        <v>1399.65</v>
      </c>
      <c r="J3807" s="59" t="s">
        <v>29773</v>
      </c>
    </row>
    <row r="3808" spans="1:10" ht="40.5">
      <c r="A3808" s="16" t="s">
        <v>29774</v>
      </c>
      <c r="B3808" s="59" t="str">
        <f t="shared" si="59"/>
        <v>DEMOLIÇÃO DE AMV 1:8 TR 45, EM BITOLA LARGA, DORMENTE DE MADEIRA, COM SEPARAÇÃO E EMPILHAMENTO</v>
      </c>
      <c r="C3808" s="16" t="s">
        <v>20028</v>
      </c>
      <c r="D3808" s="105">
        <v>1940.18</v>
      </c>
      <c r="J3808" s="59" t="s">
        <v>29775</v>
      </c>
    </row>
    <row r="3809" spans="1:10" ht="40.5">
      <c r="A3809" s="16" t="s">
        <v>29776</v>
      </c>
      <c r="B3809" s="59" t="str">
        <f t="shared" si="59"/>
        <v>DEMOLIÇÃO DE AMV 1:8 TR 45, EM BITOLA MÉTRICA, DORMENTE DE MADEIRA, COM SEPARAÇÃO E EMPILHAMENTO</v>
      </c>
      <c r="C3809" s="16" t="s">
        <v>20028</v>
      </c>
      <c r="D3809" s="105">
        <v>1474.72</v>
      </c>
      <c r="J3809" s="59" t="s">
        <v>29777</v>
      </c>
    </row>
    <row r="3810" spans="1:10" ht="40.5">
      <c r="A3810" s="16" t="s">
        <v>29778</v>
      </c>
      <c r="B3810" s="59" t="str">
        <f t="shared" si="59"/>
        <v>DEMOLIÇÃO DE AMV 1:8 TR 45, EM BITOLA MISTA, DORMENTE DE MADEIRA, COM SEPARAÇÃO E EMPILHAMENTO</v>
      </c>
      <c r="C3810" s="16" t="s">
        <v>20028</v>
      </c>
      <c r="D3810" s="105">
        <v>2037.97</v>
      </c>
      <c r="J3810" s="59" t="s">
        <v>29779</v>
      </c>
    </row>
    <row r="3811" spans="1:10" ht="40.5">
      <c r="A3811" s="16" t="s">
        <v>29780</v>
      </c>
      <c r="B3811" s="59" t="str">
        <f t="shared" si="59"/>
        <v>DEMOLIÇÃO DE AMV 1:8 TR 57, EM BITOLA LARGA, DORMENTE DE MADEIRA, COM SEPARAÇÃO E EMPILHAMENTO</v>
      </c>
      <c r="C3811" s="16" t="s">
        <v>20028</v>
      </c>
      <c r="D3811" s="105">
        <v>2052.7399999999998</v>
      </c>
      <c r="J3811" s="59" t="s">
        <v>29781</v>
      </c>
    </row>
    <row r="3812" spans="1:10" ht="40.5">
      <c r="A3812" s="16" t="s">
        <v>29782</v>
      </c>
      <c r="B3812" s="59" t="str">
        <f t="shared" si="59"/>
        <v>DEMOLIÇÃO DE AMV 1:8 TR 57, EM BITOLA MÉTRICA, DORMENTE DE MADEIRA, COM SEPARAÇÃO E EMPILHAMENTO</v>
      </c>
      <c r="C3812" s="16" t="s">
        <v>20028</v>
      </c>
      <c r="D3812" s="105">
        <v>1587.22</v>
      </c>
      <c r="J3812" s="59" t="s">
        <v>29783</v>
      </c>
    </row>
    <row r="3813" spans="1:10" ht="40.5">
      <c r="A3813" s="16" t="s">
        <v>29784</v>
      </c>
      <c r="B3813" s="59" t="str">
        <f t="shared" si="59"/>
        <v>DEMOLIÇÃO DE AMV 1:8 TR 57, EM BITOLA MISTA, DORMENTE DE MADEIRA, COM SEPARAÇÃO E EMPILHAMENTO</v>
      </c>
      <c r="C3813" s="16" t="s">
        <v>20028</v>
      </c>
      <c r="D3813" s="105">
        <v>2155.2399999999998</v>
      </c>
      <c r="J3813" s="59" t="s">
        <v>29785</v>
      </c>
    </row>
    <row r="3814" spans="1:10" ht="67.5">
      <c r="A3814" s="16" t="s">
        <v>29786</v>
      </c>
      <c r="B3814" s="59" t="str">
        <f t="shared" si="59"/>
        <v>DEMOLIÇÃO DE VIA, BITOLA LARGA, 1.667 DORMENTES DE MADEIRA/KM, TRILHO TR 45, BARRA COM 12 M DE COMPRIMENTO, COM SEPARAÇÃO E EMPILHAMENTO</v>
      </c>
      <c r="C3814" s="16" t="s">
        <v>25784</v>
      </c>
      <c r="D3814" s="105">
        <v>19080.63</v>
      </c>
      <c r="J3814" s="59" t="s">
        <v>29787</v>
      </c>
    </row>
    <row r="3815" spans="1:10" ht="67.5">
      <c r="A3815" s="16" t="s">
        <v>29788</v>
      </c>
      <c r="B3815" s="59" t="str">
        <f t="shared" si="59"/>
        <v>DEMOLIÇÃO DE VIA, BITOLA LARGA, 1.667 DORMENTES DE MADEIRA/KM, TRILHO TR 57, BARRA COM 12 M DE COMPRIMENTO, COM SEPARAÇÃO E EMPILHAMENTO</v>
      </c>
      <c r="C3815" s="16" t="s">
        <v>25784</v>
      </c>
      <c r="D3815" s="105">
        <v>20457.63</v>
      </c>
      <c r="J3815" s="59" t="s">
        <v>29789</v>
      </c>
    </row>
    <row r="3816" spans="1:10" ht="67.5">
      <c r="A3816" s="16" t="s">
        <v>29790</v>
      </c>
      <c r="B3816" s="59" t="str">
        <f t="shared" si="59"/>
        <v>DEMOLIÇÃO DE VIA, BITOLA LARGA, 1.667 DORMENTES DE MADEIRA/KM, TRILHO TR 68, BARRA COM 12 M DE COMPRIMENTO, COM SEPARAÇÃO E EMPILHAMENTO</v>
      </c>
      <c r="C3816" s="16" t="s">
        <v>25784</v>
      </c>
      <c r="D3816" s="105">
        <v>21071.35</v>
      </c>
      <c r="J3816" s="59" t="s">
        <v>29791</v>
      </c>
    </row>
    <row r="3817" spans="1:10" ht="67.5">
      <c r="A3817" s="16" t="s">
        <v>29792</v>
      </c>
      <c r="B3817" s="59" t="str">
        <f t="shared" si="59"/>
        <v>DEMOLIÇÃO DE VIA, BITOLA LARGA, 1.750 DORMENTES DE MADEIRA/KM, TRILHO TR 45, BARRA COM 12 M DE COMPRIMENTO, COM SEPARAÇÃO E EMPILHAMENTO</v>
      </c>
      <c r="C3817" s="16" t="s">
        <v>25784</v>
      </c>
      <c r="D3817" s="105">
        <v>19922.53</v>
      </c>
      <c r="J3817" s="59" t="s">
        <v>29793</v>
      </c>
    </row>
    <row r="3818" spans="1:10" ht="67.5">
      <c r="A3818" s="16" t="s">
        <v>29794</v>
      </c>
      <c r="B3818" s="59" t="str">
        <f t="shared" si="59"/>
        <v>DEMOLIÇÃO DE VIA, BITOLA LARGA, 1.750 DORMENTES DE MADEIRA/KM, TRILHO TR 57, BARRA COM 12 M DE COMPRIMENTO, COM SEPARAÇÃO E EMPILHAMENTO</v>
      </c>
      <c r="C3818" s="16" t="s">
        <v>25784</v>
      </c>
      <c r="D3818" s="105">
        <v>21352.04</v>
      </c>
      <c r="J3818" s="59" t="s">
        <v>29795</v>
      </c>
    </row>
    <row r="3819" spans="1:10" ht="67.5">
      <c r="A3819" s="16" t="s">
        <v>29796</v>
      </c>
      <c r="B3819" s="59" t="str">
        <f t="shared" si="59"/>
        <v>DEMOLIÇÃO DE VIA, BITOLA LARGA, 1.750 DORMENTES DE MADEIRA/KM, TRILHO TR 68, BARRA COM 12 M DE COMPRIMENTO, COM SEPARAÇÃO E EMPILHAMENTO</v>
      </c>
      <c r="C3819" s="16" t="s">
        <v>25784</v>
      </c>
      <c r="D3819" s="105">
        <v>21983.34</v>
      </c>
      <c r="J3819" s="59" t="s">
        <v>29797</v>
      </c>
    </row>
    <row r="3820" spans="1:10" ht="67.5">
      <c r="A3820" s="16" t="s">
        <v>29798</v>
      </c>
      <c r="B3820" s="59" t="str">
        <f t="shared" si="59"/>
        <v>DEMOLIÇÃO DE VIA, BITOLA MÉTRICA, 1.667 DORMENTES DE MADEIRA/KM, TRILHO TR 37, BARRA COM 12 M DE COMPRIMENTO, COM SEPARAÇÃO E EMPILHAMENTO</v>
      </c>
      <c r="C3820" s="16" t="s">
        <v>25784</v>
      </c>
      <c r="D3820" s="105">
        <v>17802.13</v>
      </c>
      <c r="J3820" s="59" t="s">
        <v>29799</v>
      </c>
    </row>
    <row r="3821" spans="1:10" ht="67.5">
      <c r="A3821" s="16" t="s">
        <v>29800</v>
      </c>
      <c r="B3821" s="59" t="str">
        <f t="shared" si="59"/>
        <v>DEMOLIÇÃO DE VIA, BITOLA MÉTRICA, 1.667 DORMENTES DE MADEIRA/KM, TRILHO TR 45, BARRA COM 12 M DE COMPRIMENTO, COM SEPARAÇÃO E EMPILHAMENTO</v>
      </c>
      <c r="C3821" s="16" t="s">
        <v>25784</v>
      </c>
      <c r="D3821" s="105">
        <v>18127.509999999998</v>
      </c>
      <c r="J3821" s="59" t="s">
        <v>29801</v>
      </c>
    </row>
    <row r="3822" spans="1:10" ht="67.5">
      <c r="A3822" s="16" t="s">
        <v>29802</v>
      </c>
      <c r="B3822" s="59" t="str">
        <f t="shared" si="59"/>
        <v>DEMOLIÇÃO DE VIA, BITOLA MÉTRICA, 1.667 DORMENTES DE MADEIRA/KM, TRILHO TR 57, BARRA COM 12 M DE COMPRIMENTO, COM SEPARAÇÃO E EMPILHAMENTO</v>
      </c>
      <c r="C3822" s="16" t="s">
        <v>25784</v>
      </c>
      <c r="D3822" s="105">
        <v>19503.18</v>
      </c>
      <c r="J3822" s="59" t="s">
        <v>29803</v>
      </c>
    </row>
    <row r="3823" spans="1:10" ht="67.5">
      <c r="A3823" s="16" t="s">
        <v>29804</v>
      </c>
      <c r="B3823" s="59" t="str">
        <f t="shared" si="59"/>
        <v>DEMOLIÇÃO DE VIA, BITOLA MÉTRICA, 1.750 DORMENTES DE MADEIRA/KM, TRILHO TR 37, BARRA COM 12 M DE COMPRIMENTO, COM SEPARAÇÃO E EMPILHAMENTO</v>
      </c>
      <c r="C3823" s="16" t="s">
        <v>25784</v>
      </c>
      <c r="D3823" s="105">
        <v>18594.21</v>
      </c>
      <c r="J3823" s="59" t="s">
        <v>29805</v>
      </c>
    </row>
    <row r="3824" spans="1:10" ht="67.5">
      <c r="A3824" s="16" t="s">
        <v>29806</v>
      </c>
      <c r="B3824" s="59" t="str">
        <f t="shared" si="59"/>
        <v>DEMOLIÇÃO DE VIA, BITOLA MÉTRICA, 1.750 DORMENTES DE MADEIRA/KM, TRILHO TR 45, BARRA COM 12 M DE COMPRIMENTO, COM SEPARAÇÃO E EMPILHAMENTO</v>
      </c>
      <c r="C3824" s="16" t="s">
        <v>25784</v>
      </c>
      <c r="D3824" s="105">
        <v>18921.98</v>
      </c>
      <c r="J3824" s="59" t="s">
        <v>29807</v>
      </c>
    </row>
    <row r="3825" spans="1:10" ht="67.5">
      <c r="A3825" s="16" t="s">
        <v>29808</v>
      </c>
      <c r="B3825" s="59" t="str">
        <f t="shared" si="59"/>
        <v>DEMOLIÇÃO DE VIA, BITOLA MÉTRICA, 1.750 DORMENTES DE MADEIRA/KM, TRILHO TR 57, BARRA COM 12 M DE COMPRIMENTO, COM SEPARAÇÃO E EMPILHAMENTO</v>
      </c>
      <c r="C3825" s="16" t="s">
        <v>25784</v>
      </c>
      <c r="D3825" s="105">
        <v>20350.099999999999</v>
      </c>
      <c r="J3825" s="59" t="s">
        <v>29809</v>
      </c>
    </row>
    <row r="3826" spans="1:10" ht="67.5">
      <c r="A3826" s="16" t="s">
        <v>29810</v>
      </c>
      <c r="B3826" s="59" t="str">
        <f t="shared" si="59"/>
        <v>DEMOLIÇÃO DE VIA, BITOLA MISTA, 1.667 DORMENTES DE MADEIRA/KM, TRILHO TR 45, BARRA COM 12 M DE COMPRIMENTO, COM SEPARAÇÃO E EMPILHAMENTO</v>
      </c>
      <c r="C3826" s="16" t="s">
        <v>25784</v>
      </c>
      <c r="D3826" s="105">
        <v>17507.02</v>
      </c>
      <c r="J3826" s="59" t="s">
        <v>29811</v>
      </c>
    </row>
    <row r="3827" spans="1:10" ht="67.5">
      <c r="A3827" s="16" t="s">
        <v>29812</v>
      </c>
      <c r="B3827" s="59" t="str">
        <f t="shared" si="59"/>
        <v>DEMOLIÇÃO DE VIA, BITOLA MISTA, 1.667 DORMENTES DE MADEIRA/KM, TRILHO TR 57, BARRA COM 12 M DE COMPRIMENTO, COM SEPARAÇÃO E EMPILHAMENTO</v>
      </c>
      <c r="C3827" s="16" t="s">
        <v>25784</v>
      </c>
      <c r="D3827" s="105">
        <v>22581.53</v>
      </c>
      <c r="J3827" s="59" t="s">
        <v>29813</v>
      </c>
    </row>
    <row r="3828" spans="1:10" ht="67.5">
      <c r="A3828" s="16" t="s">
        <v>29814</v>
      </c>
      <c r="B3828" s="59" t="str">
        <f t="shared" si="59"/>
        <v>DEMOLIÇÃO DE VIA, BITOLA MISTA, 1.667 DORMENTES DE MADEIRA/KM, TRILHO TR 68, BARRA COM 12 M DE COMPRIMENTO, COM SEPARAÇÃO E EMPILHAMENTO</v>
      </c>
      <c r="C3828" s="16" t="s">
        <v>25784</v>
      </c>
      <c r="D3828" s="105">
        <v>23502.1</v>
      </c>
      <c r="J3828" s="59" t="s">
        <v>29815</v>
      </c>
    </row>
    <row r="3829" spans="1:10" ht="67.5">
      <c r="A3829" s="16" t="s">
        <v>29816</v>
      </c>
      <c r="B3829" s="59" t="str">
        <f t="shared" si="59"/>
        <v>DEMOLIÇÃO DE VIA, BITOLA MISTA, 1.750 DORMENTES DE MADEIRA/KM, TRILHO TR 45, BARRA COM 12 M DE COMPRIMENTO, COM SEPARAÇÃO E EMPILHAMENTO</v>
      </c>
      <c r="C3829" s="16" t="s">
        <v>25784</v>
      </c>
      <c r="D3829" s="105">
        <v>18218.57</v>
      </c>
      <c r="J3829" s="59" t="s">
        <v>29817</v>
      </c>
    </row>
    <row r="3830" spans="1:10" ht="67.5">
      <c r="A3830" s="16" t="s">
        <v>29818</v>
      </c>
      <c r="B3830" s="59" t="str">
        <f t="shared" si="59"/>
        <v>DEMOLIÇÃO DE VIA, BITOLA MISTA, 1.750 DORMENTES DE MADEIRA/KM, TRILHO TR 57, BARRA COM 12 M DE COMPRIMENTO, COM SEPARAÇÃO E EMPILHAMENTO</v>
      </c>
      <c r="C3830" s="16" t="s">
        <v>25784</v>
      </c>
      <c r="D3830" s="105">
        <v>23541.93</v>
      </c>
      <c r="J3830" s="59" t="s">
        <v>29819</v>
      </c>
    </row>
    <row r="3831" spans="1:10" ht="67.5">
      <c r="A3831" s="16" t="s">
        <v>29820</v>
      </c>
      <c r="B3831" s="59" t="str">
        <f t="shared" si="59"/>
        <v>DEMOLIÇÃO DE VIA, BITOLA MISTA, 1.750 DORMENTES DE MADEIRA/KM, TRILHO TR 68, BARRA COM 12 M DE COMPRIMENTO, COM SEPARAÇÃO E EMPILHAMENTO</v>
      </c>
      <c r="C3831" s="16" t="s">
        <v>25784</v>
      </c>
      <c r="D3831" s="105">
        <v>24488.880000000001</v>
      </c>
      <c r="J3831" s="59" t="s">
        <v>29821</v>
      </c>
    </row>
    <row r="3832" spans="1:10" ht="27">
      <c r="A3832" s="16" t="s">
        <v>29822</v>
      </c>
      <c r="B3832" s="59" t="str">
        <f t="shared" si="59"/>
        <v>AFERIÇÃO DA GEOMETRIA DA VIA COM CARRO CONTROLE</v>
      </c>
      <c r="C3832" s="16" t="s">
        <v>25784</v>
      </c>
      <c r="D3832" s="105">
        <v>103.14</v>
      </c>
      <c r="J3832" s="59" t="s">
        <v>29823</v>
      </c>
    </row>
    <row r="3833" spans="1:10" ht="27">
      <c r="A3833" s="16" t="s">
        <v>29824</v>
      </c>
      <c r="B3833" s="59" t="str">
        <f t="shared" si="59"/>
        <v>CAPINA QUÍMICA DA PLATAFORMA FERROVIÁRIA</v>
      </c>
      <c r="C3833" s="16" t="s">
        <v>25784</v>
      </c>
      <c r="D3833" s="105">
        <v>149.28</v>
      </c>
      <c r="J3833" s="59" t="s">
        <v>29825</v>
      </c>
    </row>
    <row r="3834" spans="1:10">
      <c r="A3834" s="16" t="s">
        <v>29826</v>
      </c>
      <c r="B3834" s="59" t="str">
        <f t="shared" si="59"/>
        <v>ESTABILIZAÇÃO DINÂMICA DA VIA</v>
      </c>
      <c r="C3834" s="16" t="s">
        <v>25784</v>
      </c>
      <c r="D3834" s="105">
        <v>58.14</v>
      </c>
      <c r="J3834" s="59" t="s">
        <v>29827</v>
      </c>
    </row>
    <row r="3835" spans="1:10" ht="27">
      <c r="A3835" s="16" t="s">
        <v>29828</v>
      </c>
      <c r="B3835" s="59" t="str">
        <f t="shared" si="59"/>
        <v>NIVELAMENTO DE JUNTA COM SOCARIA MANUAL DA VIA</v>
      </c>
      <c r="C3835" s="16" t="s">
        <v>20028</v>
      </c>
      <c r="D3835" s="105">
        <v>8.42</v>
      </c>
      <c r="J3835" s="59" t="s">
        <v>29829</v>
      </c>
    </row>
    <row r="3836" spans="1:10" ht="67.5">
      <c r="A3836" s="16" t="s">
        <v>29830</v>
      </c>
      <c r="B3836" s="59" t="str">
        <f t="shared" si="59"/>
        <v>NIVELAMENTO DE VIA COM GRUPO GERADOR/VIBRADOR E LEVANTE DE ATÉ 10 CM - BITOLA MÉTRICA OU LARGA COM DORMENTE DE MADEIRA OU CONCRETO E TAXA DE DORMENTAÇÃO DE 1.667 UN/KM</v>
      </c>
      <c r="C3836" s="16" t="s">
        <v>25784</v>
      </c>
      <c r="D3836" s="105">
        <v>4721.6400000000003</v>
      </c>
      <c r="J3836" s="59" t="s">
        <v>29831</v>
      </c>
    </row>
    <row r="3837" spans="1:10" ht="67.5">
      <c r="A3837" s="16" t="s">
        <v>29832</v>
      </c>
      <c r="B3837" s="59" t="str">
        <f t="shared" si="59"/>
        <v>NIVELAMENTO DE VIA COM GRUPO GERADOR/VIBRADOR E LEVANTE DE ATÉ 10 CM - BITOLA MÉTRICA OU LARGA COM DORMENTE DE MADEIRA OU CONCRETO E TAXA DE DORMENTAÇÃO DE 1.750 UN/KM</v>
      </c>
      <c r="C3837" s="16" t="s">
        <v>25784</v>
      </c>
      <c r="D3837" s="105">
        <v>4940.7700000000004</v>
      </c>
      <c r="J3837" s="59" t="s">
        <v>29833</v>
      </c>
    </row>
    <row r="3838" spans="1:10" ht="67.5">
      <c r="A3838" s="16" t="s">
        <v>29834</v>
      </c>
      <c r="B3838" s="59" t="str">
        <f t="shared" si="59"/>
        <v>NIVELAMENTO DE VIA COM GRUPO GERADOR/VIBRADOR E LEVANTE DE ATÉ 10 CM - BITOLA MISTA COM DORMENTE DE MADEIRA OU CONCRETO E TAXA DE DORMENTAÇÃO DE 1.667 UN/KM</v>
      </c>
      <c r="C3838" s="16" t="s">
        <v>25784</v>
      </c>
      <c r="D3838" s="105">
        <v>6921.53</v>
      </c>
      <c r="J3838" s="59" t="s">
        <v>29835</v>
      </c>
    </row>
    <row r="3839" spans="1:10" ht="67.5">
      <c r="A3839" s="16" t="s">
        <v>29836</v>
      </c>
      <c r="B3839" s="59" t="str">
        <f t="shared" si="59"/>
        <v>NIVELAMENTO DE VIA COM GRUPO GERADOR/VIBRADOR E LEVANTE DE ATÉ 10 CM - BITOLA MISTA COM DORMENTE DE MADEIRA OU CONCRETO E TAXA DE DORMENTAÇÃO DE 1.750 UN/KM</v>
      </c>
      <c r="C3839" s="16" t="s">
        <v>25784</v>
      </c>
      <c r="D3839" s="105">
        <v>7249.52</v>
      </c>
      <c r="J3839" s="59" t="s">
        <v>29837</v>
      </c>
    </row>
    <row r="3840" spans="1:10" ht="67.5">
      <c r="A3840" s="16" t="s">
        <v>29838</v>
      </c>
      <c r="B3840" s="59" t="str">
        <f t="shared" si="59"/>
        <v>NIVELAMENTO DE VIA COM SOCARIA MANUAL E LEVANTE DE ATÉ 10 CM - BITOLA MÉTRICA OU LARGA COM DORMENTE DE MADEIRA OU CONCRETO E TAXA DE DORMENTAÇÃO DE 1.667 UN/KM</v>
      </c>
      <c r="C3840" s="16" t="s">
        <v>25784</v>
      </c>
      <c r="D3840" s="105">
        <v>7517.31</v>
      </c>
      <c r="J3840" s="59" t="s">
        <v>29839</v>
      </c>
    </row>
    <row r="3841" spans="1:10" ht="67.5">
      <c r="A3841" s="16" t="s">
        <v>29840</v>
      </c>
      <c r="B3841" s="59" t="str">
        <f t="shared" si="59"/>
        <v>NIVELAMENTO DE VIA COM SOCARIA MANUAL E LEVANTE DE ATÉ 10 CM - BITOLA MÉTRICA OU LARGA COM DORMENTE DE MADEIRA OU CONCRETO E TAXA DE DORMENTAÇÃO DE 1.750 UN/KM</v>
      </c>
      <c r="C3841" s="16" t="s">
        <v>25784</v>
      </c>
      <c r="D3841" s="105">
        <v>7868.37</v>
      </c>
      <c r="J3841" s="59" t="s">
        <v>29841</v>
      </c>
    </row>
    <row r="3842" spans="1:10" ht="67.5">
      <c r="A3842" s="16" t="s">
        <v>29842</v>
      </c>
      <c r="B3842" s="59" t="str">
        <f t="shared" si="59"/>
        <v>NIVELAMENTO DE VIA COM SOCARIA MANUAL E LEVANTE DE ATÉ 10 CM - BITOLA MISTA COM DORMENTE DE MADEIRA OU CONCRETO E TAXA DE DORMENTAÇÃO DE 1.667 UN/KM</v>
      </c>
      <c r="C3842" s="16" t="s">
        <v>25784</v>
      </c>
      <c r="D3842" s="105">
        <v>11041.15</v>
      </c>
      <c r="J3842" s="59" t="s">
        <v>29843</v>
      </c>
    </row>
    <row r="3843" spans="1:10" ht="67.5">
      <c r="A3843" s="16" t="s">
        <v>29844</v>
      </c>
      <c r="B3843" s="59" t="str">
        <f t="shared" ref="B3843:B3906" si="60">UPPER(J3843)</f>
        <v>NIVELAMENTO DE VIA COM SOCARIA MANUAL E LEVANTE DE ATÉ 10 CM - BITOLA MISTA COM DORMENTE DE MADEIRA OU CONCRETO E TAXA DE DORMENTAÇÃO DE 1.750 UN/KM</v>
      </c>
      <c r="C3843" s="16" t="s">
        <v>25784</v>
      </c>
      <c r="D3843" s="105">
        <v>11571.98</v>
      </c>
      <c r="J3843" s="59" t="s">
        <v>29845</v>
      </c>
    </row>
    <row r="3844" spans="1:10" ht="54">
      <c r="A3844" s="16" t="s">
        <v>29846</v>
      </c>
      <c r="B3844" s="59" t="str">
        <f t="shared" si="60"/>
        <v>NIVELAMENTO E ALINHAMENTO DE VIA COM SOCADORA AUTOMÁTICA E LEVANTE DE ATÉ 10 CM - QUALQUER BITOLA OU DORMENTE E TAXA DE DORMENTAÇÃO DE 1.667 UN/KM</v>
      </c>
      <c r="C3844" s="16" t="s">
        <v>25784</v>
      </c>
      <c r="D3844" s="105">
        <v>5215.82</v>
      </c>
      <c r="J3844" s="59" t="s">
        <v>29847</v>
      </c>
    </row>
    <row r="3845" spans="1:10" ht="54">
      <c r="A3845" s="16" t="s">
        <v>29848</v>
      </c>
      <c r="B3845" s="59" t="str">
        <f t="shared" si="60"/>
        <v>NIVELAMENTO E ALINHAMENTO DE VIA COM SOCADORA AUTOMÁTICA E LEVANTE DE ATÉ 10 CM - QUALQUER BITOLA OU DORMENTE E TAXA DE DORMENTAÇÃO DE 1.750 UN/KM</v>
      </c>
      <c r="C3845" s="16" t="s">
        <v>25784</v>
      </c>
      <c r="D3845" s="105">
        <v>5475.54</v>
      </c>
      <c r="J3845" s="59" t="s">
        <v>29849</v>
      </c>
    </row>
    <row r="3846" spans="1:10" ht="27">
      <c r="A3846" s="16" t="s">
        <v>29850</v>
      </c>
      <c r="B3846" s="59" t="str">
        <f t="shared" si="60"/>
        <v>REGULARIZAÇÃO DO LASTRO COM REGULADORA DE LASTRO</v>
      </c>
      <c r="C3846" s="16" t="s">
        <v>25784</v>
      </c>
      <c r="D3846" s="105">
        <v>447.56</v>
      </c>
      <c r="J3846" s="59" t="s">
        <v>29851</v>
      </c>
    </row>
    <row r="3847" spans="1:10" ht="67.5">
      <c r="A3847" s="16" t="s">
        <v>29852</v>
      </c>
      <c r="B3847" s="59" t="str">
        <f t="shared" si="60"/>
        <v>ALÍVIO DE TENSÃO, COM MARTELO DE BRONZE, EM TLS COM 120 DE COMPRIMENTO DE TR45, TAXA DE DORMENTAÇÃO DE 1.667 UN/KM, PARA QUALQUER BITOLA E FIXAÇÃO ELÁSTICA</v>
      </c>
      <c r="C3847" s="16" t="s">
        <v>20028</v>
      </c>
      <c r="D3847" s="105">
        <v>76.7</v>
      </c>
      <c r="J3847" s="59" t="s">
        <v>29853</v>
      </c>
    </row>
    <row r="3848" spans="1:10" ht="67.5">
      <c r="A3848" s="16" t="s">
        <v>29854</v>
      </c>
      <c r="B3848" s="59" t="str">
        <f t="shared" si="60"/>
        <v>ALÍVIO DE TENSÃO, COM MARTELO DE BRONZE, EM TLS COM 120 DE COMPRIMENTO DE TR45, TAXA DE DORMENTAÇÃO DE 1.750 UN/KM, PARA QUALQUER BITOLA E FIXAÇÃO ELÁSTICA</v>
      </c>
      <c r="C3848" s="16" t="s">
        <v>20028</v>
      </c>
      <c r="D3848" s="105">
        <v>78.73</v>
      </c>
      <c r="J3848" s="59" t="s">
        <v>29855</v>
      </c>
    </row>
    <row r="3849" spans="1:10" ht="67.5">
      <c r="A3849" s="16" t="s">
        <v>29856</v>
      </c>
      <c r="B3849" s="59" t="str">
        <f t="shared" si="60"/>
        <v>ALÍVIO DE TENSÃO, COM MARTELO DE BRONZE, EM TLS COM 120 DE COMPRIMENTO DE TR57, TAXA DE DORMENTAÇÃO DE 1.667 UN/KM, PARA QUALQUER BITOLA E FIXAÇÃO ELÁSTICA</v>
      </c>
      <c r="C3849" s="16" t="s">
        <v>20028</v>
      </c>
      <c r="D3849" s="105">
        <v>146.28</v>
      </c>
      <c r="J3849" s="59" t="s">
        <v>29857</v>
      </c>
    </row>
    <row r="3850" spans="1:10" ht="67.5">
      <c r="A3850" s="16" t="s">
        <v>29858</v>
      </c>
      <c r="B3850" s="59" t="str">
        <f t="shared" si="60"/>
        <v>ALÍVIO DE TENSÃO, COM MARTELO DE BRONZE, EM TLS COM 120 DE COMPRIMENTO DE TR57, TAXA DE DORMENTAÇÃO DE 1.750 UN/KM, PARA QUALQUER BITOLA E FIXAÇÃO ELÁSTICA</v>
      </c>
      <c r="C3850" s="16" t="s">
        <v>20028</v>
      </c>
      <c r="D3850" s="105">
        <v>150.32</v>
      </c>
      <c r="J3850" s="59" t="s">
        <v>29859</v>
      </c>
    </row>
    <row r="3851" spans="1:10" ht="67.5">
      <c r="A3851" s="16" t="s">
        <v>29860</v>
      </c>
      <c r="B3851" s="59" t="str">
        <f t="shared" si="60"/>
        <v>ALÍVIO DE TENSÃO, COM MARTELO DE BRONZE, EM TLS COM 120 DE COMPRIMENTO DE TR68, TAXA DE DORMENTAÇÃO DE 1.667 UN/KM, PARA QUALQUER BITOLA E FIXAÇÃO ELÁSTICA</v>
      </c>
      <c r="C3851" s="16" t="s">
        <v>20028</v>
      </c>
      <c r="D3851" s="105">
        <v>77.08</v>
      </c>
      <c r="J3851" s="59" t="s">
        <v>29861</v>
      </c>
    </row>
    <row r="3852" spans="1:10" ht="67.5">
      <c r="A3852" s="16" t="s">
        <v>29862</v>
      </c>
      <c r="B3852" s="59" t="str">
        <f t="shared" si="60"/>
        <v>ALÍVIO DE TENSÃO, COM MARTELO DE BRONZE, EM TLS COM 120 DE COMPRIMENTO DE TR68, TAXA DE DORMENTAÇÃO DE 1.750 UN/KM, PARA QUALQUER BITOLA E FIXAÇÃO ELÁSTICA</v>
      </c>
      <c r="C3852" s="16" t="s">
        <v>20028</v>
      </c>
      <c r="D3852" s="105">
        <v>79.11</v>
      </c>
      <c r="J3852" s="59" t="s">
        <v>29863</v>
      </c>
    </row>
    <row r="3853" spans="1:10" ht="67.5">
      <c r="A3853" s="16" t="s">
        <v>29864</v>
      </c>
      <c r="B3853" s="59" t="str">
        <f t="shared" si="60"/>
        <v>ALÍVIO DE TENSÃO, COM MARTELO DE BRONZE, EM TLS COM 120 DE COMPRIMENTO DE UIC60, TAXA DE DORMENTAÇÃO DE 1.667 UN/KM, PARA QUALQUER BITOLA E FIXAÇÃO ELÁSTICA</v>
      </c>
      <c r="C3853" s="16" t="s">
        <v>20028</v>
      </c>
      <c r="D3853" s="105">
        <v>146.33000000000001</v>
      </c>
      <c r="J3853" s="59" t="s">
        <v>29865</v>
      </c>
    </row>
    <row r="3854" spans="1:10" ht="67.5">
      <c r="A3854" s="16" t="s">
        <v>29866</v>
      </c>
      <c r="B3854" s="59" t="str">
        <f t="shared" si="60"/>
        <v>ALÍVIO DE TENSÃO, COM MARTELO DE BRONZE, EM TLS COM 120 DE COMPRIMENTO DE UIC60, TAXA DE DORMENTAÇÃO DE 1.750 UN/KM, PARA QUALQUER BITOLA E FIXAÇÃO ELÁSTICA</v>
      </c>
      <c r="C3854" s="16" t="s">
        <v>20028</v>
      </c>
      <c r="D3854" s="105">
        <v>150.37</v>
      </c>
      <c r="J3854" s="59" t="s">
        <v>29867</v>
      </c>
    </row>
    <row r="3855" spans="1:10" ht="67.5">
      <c r="A3855" s="16" t="s">
        <v>29868</v>
      </c>
      <c r="B3855" s="59" t="str">
        <f t="shared" si="60"/>
        <v>ALÍVIO DE TENSÃO, COM MARTELO DE BRONZE, EM TLS COM 240 DE COMPRIMENTO DE TR45, TAXA DE DORMENTAÇÃO DE 1.667 UN/KM, PARA QUALQUER BITOLA E FIXAÇÃO ELÁSTICA</v>
      </c>
      <c r="C3855" s="16" t="s">
        <v>20028</v>
      </c>
      <c r="D3855" s="105">
        <v>76.7</v>
      </c>
      <c r="J3855" s="59" t="s">
        <v>29869</v>
      </c>
    </row>
    <row r="3856" spans="1:10" ht="67.5">
      <c r="A3856" s="16" t="s">
        <v>29870</v>
      </c>
      <c r="B3856" s="59" t="str">
        <f t="shared" si="60"/>
        <v>ALÍVIO DE TENSÃO, COM MARTELO DE BRONZE, EM TLS COM 240 DE COMPRIMENTO DE TR45, TAXA DE DORMENTAÇÃO DE 1.750 UN/KM, PARA QUALQUER BITOLA E FIXAÇÃO ELÁSTICA</v>
      </c>
      <c r="C3856" s="16" t="s">
        <v>20028</v>
      </c>
      <c r="D3856" s="105">
        <v>78.73</v>
      </c>
      <c r="J3856" s="59" t="s">
        <v>29871</v>
      </c>
    </row>
    <row r="3857" spans="1:10" ht="67.5">
      <c r="A3857" s="16" t="s">
        <v>29872</v>
      </c>
      <c r="B3857" s="59" t="str">
        <f t="shared" si="60"/>
        <v>ALÍVIO DE TENSÃO, COM MARTELO DE BRONZE, EM TLS COM 240 DE COMPRIMENTO DE TR57, TAXA DE DORMENTAÇÃO DE 1.667 UN/KM, PARA QUALQUER BITOLA E FIXAÇÃO ELÁSTICA</v>
      </c>
      <c r="C3857" s="16" t="s">
        <v>20028</v>
      </c>
      <c r="D3857" s="105">
        <v>146.28</v>
      </c>
      <c r="J3857" s="59" t="s">
        <v>29873</v>
      </c>
    </row>
    <row r="3858" spans="1:10" ht="67.5">
      <c r="A3858" s="16" t="s">
        <v>29874</v>
      </c>
      <c r="B3858" s="59" t="str">
        <f t="shared" si="60"/>
        <v>ALÍVIO DE TENSÃO, COM MARTELO DE BRONZE, EM TLS COM 240 DE COMPRIMENTO DE TR57, TAXA DE DORMENTAÇÃO DE 1.750 UN/KM, PARA QUALQUER BITOLA E FIXAÇÃO ELÁSTICA</v>
      </c>
      <c r="C3858" s="16" t="s">
        <v>20028</v>
      </c>
      <c r="D3858" s="105">
        <v>150.32</v>
      </c>
      <c r="J3858" s="59" t="s">
        <v>29875</v>
      </c>
    </row>
    <row r="3859" spans="1:10" ht="67.5">
      <c r="A3859" s="16" t="s">
        <v>29876</v>
      </c>
      <c r="B3859" s="59" t="str">
        <f t="shared" si="60"/>
        <v>ALÍVIO DE TENSÃO, COM MARTELO DE BRONZE, EM TLS COM 240 DE COMPRIMENTO DE TR68, TAXA DE DORMENTAÇÃO DE 1.667 UN/KM, PARA QUALQUER BITOLA E FIXAÇÃO ELÁSTICA</v>
      </c>
      <c r="C3859" s="16" t="s">
        <v>20028</v>
      </c>
      <c r="D3859" s="105">
        <v>77.08</v>
      </c>
      <c r="J3859" s="59" t="s">
        <v>29877</v>
      </c>
    </row>
    <row r="3860" spans="1:10" ht="67.5">
      <c r="A3860" s="16" t="s">
        <v>29878</v>
      </c>
      <c r="B3860" s="59" t="str">
        <f t="shared" si="60"/>
        <v>ALÍVIO DE TENSÃO, COM MARTELO DE BRONZE, EM TLS COM 240 DE COMPRIMENTO DE TR68, TAXA DE DORMENTAÇÃO DE 1.750 UN/KM, PARA QUALQUER BITOLA E FIXAÇÃO ELÁSTICA</v>
      </c>
      <c r="C3860" s="16" t="s">
        <v>20028</v>
      </c>
      <c r="D3860" s="105">
        <v>79.11</v>
      </c>
      <c r="J3860" s="59" t="s">
        <v>29879</v>
      </c>
    </row>
    <row r="3861" spans="1:10" ht="67.5">
      <c r="A3861" s="16" t="s">
        <v>29880</v>
      </c>
      <c r="B3861" s="59" t="str">
        <f t="shared" si="60"/>
        <v>ALÍVIO DE TENSÃO, COM MARTELO DE BRONZE, EM TLS COM 240 DE COMPRIMENTO DE UIC60, TAXA DE DORMENTAÇÃO DE 1.667 UN/KM, PARA QUALQUER BITOLA E FIXAÇÃO ELÁSTICA</v>
      </c>
      <c r="C3861" s="16" t="s">
        <v>20028</v>
      </c>
      <c r="D3861" s="105">
        <v>146.33000000000001</v>
      </c>
      <c r="J3861" s="59" t="s">
        <v>29881</v>
      </c>
    </row>
    <row r="3862" spans="1:10" ht="67.5">
      <c r="A3862" s="16" t="s">
        <v>29882</v>
      </c>
      <c r="B3862" s="59" t="str">
        <f t="shared" si="60"/>
        <v>ALÍVIO DE TENSÃO, COM MARTELO DE BRONZE, EM TLS COM 240 DE COMPRIMENTO DE UIC60, TAXA DE DORMENTAÇÃO DE 1.750 UN/KM, PARA QUALQUER BITOLA E FIXAÇÃO ELÁSTICA</v>
      </c>
      <c r="C3862" s="16" t="s">
        <v>20028</v>
      </c>
      <c r="D3862" s="105">
        <v>150.37</v>
      </c>
      <c r="J3862" s="59" t="s">
        <v>29883</v>
      </c>
    </row>
    <row r="3863" spans="1:10" ht="27">
      <c r="A3863" s="16" t="s">
        <v>29884</v>
      </c>
      <c r="B3863" s="59" t="str">
        <f t="shared" si="60"/>
        <v>COLOCAÇÃO MANUAL DE GRAMPO ELÁSTICO PANDROL</v>
      </c>
      <c r="C3863" s="16" t="s">
        <v>20028</v>
      </c>
      <c r="D3863" s="105">
        <v>0.11</v>
      </c>
      <c r="J3863" s="59" t="s">
        <v>29885</v>
      </c>
    </row>
    <row r="3864" spans="1:10" ht="27">
      <c r="A3864" s="16" t="s">
        <v>29886</v>
      </c>
      <c r="B3864" s="59" t="str">
        <f t="shared" si="60"/>
        <v>COLOCAÇÃO MANUAL DE RETENSOR PARA TRILHO TR45</v>
      </c>
      <c r="C3864" s="16" t="s">
        <v>20028</v>
      </c>
      <c r="D3864" s="105">
        <v>28.14</v>
      </c>
      <c r="J3864" s="59" t="s">
        <v>29887</v>
      </c>
    </row>
    <row r="3865" spans="1:10" ht="27">
      <c r="A3865" s="16" t="s">
        <v>29888</v>
      </c>
      <c r="B3865" s="59" t="str">
        <f t="shared" si="60"/>
        <v>COLOCAÇÃO MANUAL DE RETENSOR PARA TRILHO TR57</v>
      </c>
      <c r="C3865" s="16" t="s">
        <v>20028</v>
      </c>
      <c r="D3865" s="105">
        <v>29.65</v>
      </c>
      <c r="J3865" s="59" t="s">
        <v>29889</v>
      </c>
    </row>
    <row r="3866" spans="1:10" ht="27">
      <c r="A3866" s="16" t="s">
        <v>29890</v>
      </c>
      <c r="B3866" s="59" t="str">
        <f t="shared" si="60"/>
        <v>COLOCAÇÃO MANUAL DE RETENSOR PARA TRILHO TR68</v>
      </c>
      <c r="C3866" s="16" t="s">
        <v>20028</v>
      </c>
      <c r="D3866" s="105">
        <v>29.66</v>
      </c>
      <c r="J3866" s="59" t="s">
        <v>29891</v>
      </c>
    </row>
    <row r="3867" spans="1:10" ht="27">
      <c r="A3867" s="16" t="s">
        <v>29892</v>
      </c>
      <c r="B3867" s="59" t="str">
        <f t="shared" si="60"/>
        <v>COLOCAÇÃO MANUAL DE RETENSOR PARA TRILHO UIC60</v>
      </c>
      <c r="C3867" s="16" t="s">
        <v>20028</v>
      </c>
      <c r="D3867" s="105">
        <v>29.45</v>
      </c>
      <c r="J3867" s="59" t="s">
        <v>29893</v>
      </c>
    </row>
    <row r="3868" spans="1:10" ht="27">
      <c r="A3868" s="16" t="s">
        <v>29894</v>
      </c>
      <c r="B3868" s="59" t="str">
        <f t="shared" si="60"/>
        <v>COLOCAÇÃO MECANIZADA DE GRAMPO ELÁSTICO PANDROL</v>
      </c>
      <c r="C3868" s="16" t="s">
        <v>20028</v>
      </c>
      <c r="D3868" s="105">
        <v>0.09</v>
      </c>
      <c r="J3868" s="59" t="s">
        <v>29895</v>
      </c>
    </row>
    <row r="3869" spans="1:10" ht="81">
      <c r="A3869" s="16" t="s">
        <v>29896</v>
      </c>
      <c r="B3869" s="59" t="str">
        <f t="shared" si="60"/>
        <v>CONTRATRILHO TR45, COMPRIMENTO DE 12 M, SOBRE DORMENTE DE MADEIRA, TAXA DE DORMENTAÇÃO DE 1.750 UN/KM, TALA DE JUNÇÃO DE 6 FUROS E FIXAÇÃO RÍGIDA - POSICIONAMENTO E ASSENTAMENTO MANUAL</v>
      </c>
      <c r="C3869" s="16" t="s">
        <v>139</v>
      </c>
      <c r="D3869" s="105">
        <v>1066.48</v>
      </c>
      <c r="J3869" s="59" t="s">
        <v>29897</v>
      </c>
    </row>
    <row r="3870" spans="1:10" ht="81">
      <c r="A3870" s="16" t="s">
        <v>29898</v>
      </c>
      <c r="B3870" s="59" t="str">
        <f t="shared" si="60"/>
        <v>CONTRATRILHO TR57, COMPRIMENTO DE 12 M, SOBRE DORMENTE DE MADEIRA, TAXA DE DORMENTAÇÃO DE 1.750 UN/KM, TALA DE JUNÇÃO DE 6 FUROS E FIXAÇÃO RÍGIDA - POSICIONAMENTO E ASSENTAMENTO MANUAL</v>
      </c>
      <c r="C3870" s="16" t="s">
        <v>139</v>
      </c>
      <c r="D3870" s="105">
        <v>1340.63</v>
      </c>
      <c r="J3870" s="59" t="s">
        <v>29899</v>
      </c>
    </row>
    <row r="3871" spans="1:10" ht="81">
      <c r="A3871" s="16" t="s">
        <v>29900</v>
      </c>
      <c r="B3871" s="59" t="str">
        <f t="shared" si="60"/>
        <v>CONTRATRILHO TR68, COMPRIMENTO DE 12 M, SOBRE DORMENTE DE MADEIRA, TAXA DE DORMENTAÇÃO DE 1.750 UN/KM, TALA DE JUNÇÃO DE 6 FUROS E FIXAÇÃO RÍGIDA - POSICIONAMENTO E ASSENTAMENTO MANUAL</v>
      </c>
      <c r="C3871" s="16" t="s">
        <v>139</v>
      </c>
      <c r="D3871" s="105">
        <v>1619.44</v>
      </c>
      <c r="J3871" s="59" t="s">
        <v>29901</v>
      </c>
    </row>
    <row r="3872" spans="1:10" ht="81">
      <c r="A3872" s="16" t="s">
        <v>29902</v>
      </c>
      <c r="B3872" s="59" t="str">
        <f t="shared" si="60"/>
        <v>CONTRATRILHO UIC60, COMPRIMENTO DE 12 M, SOBRE DORMENTE DE MADEIRA, TAXA DE DORMENTAÇÃO DE 1.750 UN/KM, TALA DE JUNÇÃO DE 6 FUROS E FIXAÇÃO RÍGIDA - POSICIONAMENTO E ASSENTAMENTO MANUAL</v>
      </c>
      <c r="C3872" s="16" t="s">
        <v>139</v>
      </c>
      <c r="D3872" s="105">
        <v>1665.6</v>
      </c>
      <c r="J3872" s="59" t="s">
        <v>29903</v>
      </c>
    </row>
    <row r="3873" spans="1:10" ht="27">
      <c r="A3873" s="16" t="s">
        <v>29904</v>
      </c>
      <c r="B3873" s="59" t="str">
        <f t="shared" si="60"/>
        <v>DORMENTE DE CONCRETO MONOBLOCO PROTENDIDO BITOLA LARGA - CONFECÇÃO</v>
      </c>
      <c r="C3873" s="16" t="s">
        <v>20028</v>
      </c>
      <c r="D3873" s="105">
        <v>350.56</v>
      </c>
      <c r="J3873" s="59" t="s">
        <v>29905</v>
      </c>
    </row>
    <row r="3874" spans="1:10" ht="40.5">
      <c r="A3874" s="16" t="s">
        <v>29906</v>
      </c>
      <c r="B3874" s="59" t="str">
        <f t="shared" si="60"/>
        <v>DORMENTE DE CONCRETO MONOBLOCO PROTENDIDO BITOLA MÉTRICA - CONFECÇÃO</v>
      </c>
      <c r="C3874" s="16" t="s">
        <v>20028</v>
      </c>
      <c r="D3874" s="105">
        <v>264.87</v>
      </c>
      <c r="J3874" s="59" t="s">
        <v>29907</v>
      </c>
    </row>
    <row r="3875" spans="1:10" ht="27">
      <c r="A3875" s="16" t="s">
        <v>29908</v>
      </c>
      <c r="B3875" s="59" t="str">
        <f t="shared" si="60"/>
        <v>DORMENTE DE CONCRETO MONOBLOCO PROTENDIDO BITOLA MISTA - CONFECÇÃO</v>
      </c>
      <c r="C3875" s="16" t="s">
        <v>20028</v>
      </c>
      <c r="D3875" s="105">
        <v>495.26</v>
      </c>
      <c r="J3875" s="59" t="s">
        <v>29909</v>
      </c>
    </row>
    <row r="3876" spans="1:10" ht="40.5">
      <c r="A3876" s="16" t="s">
        <v>29910</v>
      </c>
      <c r="B3876" s="59" t="str">
        <f t="shared" si="60"/>
        <v>DORMENTE DE CONCRETO MONOBLOCO PROTENDIDO PARA AMV BITOLA LARGA OU MISTA - CONFECÇÃO</v>
      </c>
      <c r="C3876" s="16" t="s">
        <v>20028</v>
      </c>
      <c r="D3876" s="105">
        <v>917.24</v>
      </c>
      <c r="J3876" s="59" t="s">
        <v>29911</v>
      </c>
    </row>
    <row r="3877" spans="1:10" ht="40.5">
      <c r="A3877" s="16" t="s">
        <v>29912</v>
      </c>
      <c r="B3877" s="59" t="str">
        <f t="shared" si="60"/>
        <v>DORMENTE DE CONCRETO MONOBLOCO PROTENDIDO PARA AMV BITOLA MÉTRICA - CONFECÇÃO</v>
      </c>
      <c r="C3877" s="16" t="s">
        <v>20028</v>
      </c>
      <c r="D3877" s="105">
        <v>653.74</v>
      </c>
      <c r="J3877" s="59" t="s">
        <v>29913</v>
      </c>
    </row>
    <row r="3878" spans="1:10" ht="67.5">
      <c r="A3878" s="16" t="s">
        <v>29914</v>
      </c>
      <c r="B3878" s="59" t="str">
        <f t="shared" si="60"/>
        <v>DORMENTE DE CONCRETO MONOBLOCO, BITOLA LARGA, TAXA DE DORMENTAÇÃO DE 1.667 UN/KM, FIXAÇÃO ELÁSTICA PANDROL - POSICIONAMENTO MECANIZADO COM CARREGADEIRA</v>
      </c>
      <c r="C3878" s="16" t="s">
        <v>25784</v>
      </c>
      <c r="D3878" s="105">
        <v>602278.48</v>
      </c>
      <c r="J3878" s="59" t="s">
        <v>29915</v>
      </c>
    </row>
    <row r="3879" spans="1:10" ht="67.5">
      <c r="A3879" s="16" t="s">
        <v>29916</v>
      </c>
      <c r="B3879" s="59" t="str">
        <f t="shared" si="60"/>
        <v>DORMENTE DE CONCRETO MONOBLOCO, BITOLA LARGA, TAXA DE DORMENTAÇÃO DE 1.667 UN/KM, FIXAÇÃO ELÁSTICA PANDROL - POSICIONAMENTO MECANIZADO COM PÓRTICO</v>
      </c>
      <c r="C3879" s="16" t="s">
        <v>25784</v>
      </c>
      <c r="D3879" s="105">
        <v>596643.94999999995</v>
      </c>
      <c r="J3879" s="59" t="s">
        <v>29917</v>
      </c>
    </row>
    <row r="3880" spans="1:10" ht="67.5">
      <c r="A3880" s="16" t="s">
        <v>29918</v>
      </c>
      <c r="B3880" s="59" t="str">
        <f t="shared" si="60"/>
        <v>DORMENTE DE CONCRETO MONOBLOCO, BITOLA LARGA, TAXA DE DORMENTAÇÃO DE 1.750 UN/KM, FIXAÇÃO ELÁSTICA PANDROL - POSICIONAMENTO MECANIZADO COM CARREGADEIRA</v>
      </c>
      <c r="C3880" s="16" t="s">
        <v>25784</v>
      </c>
      <c r="D3880" s="105">
        <v>632266.68999999994</v>
      </c>
      <c r="J3880" s="59" t="s">
        <v>29919</v>
      </c>
    </row>
    <row r="3881" spans="1:10" ht="67.5">
      <c r="A3881" s="16" t="s">
        <v>29920</v>
      </c>
      <c r="B3881" s="59" t="str">
        <f t="shared" si="60"/>
        <v>DORMENTE DE CONCRETO MONOBLOCO, BITOLA LARGA, TAXA DE DORMENTAÇÃO DE 1.750 UN/KM, FIXAÇÃO ELÁSTICA PANDROL - POSICIONAMENTO MECANIZADO COM PÓRTICO</v>
      </c>
      <c r="C3881" s="16" t="s">
        <v>25784</v>
      </c>
      <c r="D3881" s="105">
        <v>626350.82999999996</v>
      </c>
      <c r="J3881" s="59" t="s">
        <v>29921</v>
      </c>
    </row>
    <row r="3882" spans="1:10" ht="67.5">
      <c r="A3882" s="16" t="s">
        <v>29922</v>
      </c>
      <c r="B3882" s="59" t="str">
        <f t="shared" si="60"/>
        <v>DORMENTE DE CONCRETO MONOBLOCO, BITOLA MÉTRICA, TAXA DE DORMENTAÇÃO DE 1.667 UN/KM, FIXAÇÃO ELÁSTICA PANDROL - POSICIONAMENTO MECANIZADO COM CARREGADEIRA</v>
      </c>
      <c r="C3882" s="16" t="s">
        <v>25784</v>
      </c>
      <c r="D3882" s="105">
        <v>455632.49</v>
      </c>
      <c r="J3882" s="59" t="s">
        <v>29923</v>
      </c>
    </row>
    <row r="3883" spans="1:10" ht="67.5">
      <c r="A3883" s="16" t="s">
        <v>29924</v>
      </c>
      <c r="B3883" s="59" t="str">
        <f t="shared" si="60"/>
        <v>DORMENTE DE CONCRETO MONOBLOCO, BITOLA MÉTRICA, TAXA DE DORMENTAÇÃO DE 1.667 UN/KM, FIXAÇÃO ELÁSTICA PANDROL - POSICIONAMENTO MECANIZADO COM PÓRTICO</v>
      </c>
      <c r="C3883" s="16" t="s">
        <v>25784</v>
      </c>
      <c r="D3883" s="105">
        <v>451893.87</v>
      </c>
      <c r="J3883" s="59" t="s">
        <v>29925</v>
      </c>
    </row>
    <row r="3884" spans="1:10" ht="67.5">
      <c r="A3884" s="16" t="s">
        <v>29926</v>
      </c>
      <c r="B3884" s="59" t="str">
        <f t="shared" si="60"/>
        <v>DORMENTE DE CONCRETO MONOBLOCO, BITOLA MÉTRICA, TAXA DE DORMENTAÇÃO DE 1.750 UN/KM, FIXAÇÃO ELÁSTICA PANDROL - POSICIONAMENTO MECANIZADO COM CARREGADEIRA</v>
      </c>
      <c r="C3884" s="16" t="s">
        <v>25784</v>
      </c>
      <c r="D3884" s="105">
        <v>478319.19</v>
      </c>
      <c r="J3884" s="59" t="s">
        <v>29927</v>
      </c>
    </row>
    <row r="3885" spans="1:10" ht="67.5">
      <c r="A3885" s="16" t="s">
        <v>29928</v>
      </c>
      <c r="B3885" s="59" t="str">
        <f t="shared" si="60"/>
        <v>DORMENTE DE CONCRETO MONOBLOCO, BITOLA MÉTRICA, TAXA DE DORMENTAÇÃO DE 1.750 UN/KM, FIXAÇÃO ELÁSTICA PANDROL - POSICIONAMENTO MECANIZADO COM PÓRTICO</v>
      </c>
      <c r="C3885" s="16" t="s">
        <v>25784</v>
      </c>
      <c r="D3885" s="105">
        <v>474393.64</v>
      </c>
      <c r="J3885" s="59" t="s">
        <v>29929</v>
      </c>
    </row>
    <row r="3886" spans="1:10" ht="67.5">
      <c r="A3886" s="16" t="s">
        <v>29930</v>
      </c>
      <c r="B3886" s="59" t="str">
        <f t="shared" si="60"/>
        <v>DORMENTE DE CONCRETO MONOBLOCO, BITOLA MISTA, TAXA DE DORMENTAÇÃO DE 1.667 UN/KM, FIXAÇÃO ELÁSTICA PANDROL - POSICIONAMENTO MECANIZADO COM CARREGADEIRA</v>
      </c>
      <c r="C3886" s="16" t="s">
        <v>25784</v>
      </c>
      <c r="D3886" s="105">
        <v>843493.21</v>
      </c>
      <c r="J3886" s="59" t="s">
        <v>29931</v>
      </c>
    </row>
    <row r="3887" spans="1:10" ht="67.5">
      <c r="A3887" s="16" t="s">
        <v>29932</v>
      </c>
      <c r="B3887" s="59" t="str">
        <f t="shared" si="60"/>
        <v>DORMENTE DE CONCRETO MONOBLOCO, BITOLA MISTA, TAXA DE DORMENTAÇÃO DE 1.667 UN/KM, FIXAÇÃO ELÁSTICA PANDROL - POSICIONAMENTO MECANIZADO COM PÓRTICO</v>
      </c>
      <c r="C3887" s="16" t="s">
        <v>25784</v>
      </c>
      <c r="D3887" s="105">
        <v>837855.18</v>
      </c>
      <c r="J3887" s="59" t="s">
        <v>29933</v>
      </c>
    </row>
    <row r="3888" spans="1:10" ht="67.5">
      <c r="A3888" s="16" t="s">
        <v>29934</v>
      </c>
      <c r="B3888" s="59" t="str">
        <f t="shared" si="60"/>
        <v>DORMENTE DE CONCRETO MONOBLOCO, BITOLA MISTA, TAXA DE DORMENTAÇÃO DE 1.750 UN/KM, FIXAÇÃO ELÁSTICA PANDROL - POSICIONAMENTO MECANIZADO COM CARREGADEIRA</v>
      </c>
      <c r="C3888" s="16" t="s">
        <v>25784</v>
      </c>
      <c r="D3888" s="105">
        <v>885491.51</v>
      </c>
      <c r="J3888" s="59" t="s">
        <v>29935</v>
      </c>
    </row>
    <row r="3889" spans="1:10" ht="67.5">
      <c r="A3889" s="16" t="s">
        <v>29936</v>
      </c>
      <c r="B3889" s="59" t="str">
        <f t="shared" si="60"/>
        <v>DORMENTE DE CONCRETO MONOBLOCO, BITOLA MISTA, TAXA DE DORMENTAÇÃO DE 1.750 UN/KM, FIXAÇÃO ELÁSTICA PANDROL - POSICIONAMENTO MECANIZADO COM PÓRTICO</v>
      </c>
      <c r="C3889" s="16" t="s">
        <v>25784</v>
      </c>
      <c r="D3889" s="105">
        <v>879571.98</v>
      </c>
      <c r="J3889" s="59" t="s">
        <v>29937</v>
      </c>
    </row>
    <row r="3890" spans="1:10" ht="54">
      <c r="A3890" s="16" t="s">
        <v>29938</v>
      </c>
      <c r="B3890" s="59" t="str">
        <f t="shared" si="60"/>
        <v>DORMENTE DE MADEIRA PARA PONTE, BITOLA MÉTRICA OU LARGA, PARA TR45, FIXAÇÃO RÍGIDA - POSICIONAMENTO E ASSENTAMENTO MECANIZADO</v>
      </c>
      <c r="C3890" s="16" t="s">
        <v>20028</v>
      </c>
      <c r="D3890" s="105">
        <v>633.61</v>
      </c>
      <c r="J3890" s="59" t="s">
        <v>29939</v>
      </c>
    </row>
    <row r="3891" spans="1:10" ht="54">
      <c r="A3891" s="16" t="s">
        <v>29940</v>
      </c>
      <c r="B3891" s="59" t="str">
        <f t="shared" si="60"/>
        <v>DORMENTE DE MADEIRA PARA PONTE, BITOLA MÉTRICA OU LARGA, PARA TR57, FIXAÇÃO RÍGIDA - POSICIONAMENTO E ASSENTAMENTO MECANIZADO</v>
      </c>
      <c r="C3891" s="16" t="s">
        <v>20028</v>
      </c>
      <c r="D3891" s="105">
        <v>718.61</v>
      </c>
      <c r="J3891" s="59" t="s">
        <v>29941</v>
      </c>
    </row>
    <row r="3892" spans="1:10" ht="54">
      <c r="A3892" s="16" t="s">
        <v>29942</v>
      </c>
      <c r="B3892" s="59" t="str">
        <f t="shared" si="60"/>
        <v>DORMENTE DE MADEIRA PARA PONTE, BITOLA MÉTRICA OU LARGA, PARA TR68, FIXAÇÃO RÍGIDA - POSICIONAMENTO E ASSENTAMENTO MECANIZADO</v>
      </c>
      <c r="C3892" s="16" t="s">
        <v>20028</v>
      </c>
      <c r="D3892" s="105">
        <v>727.95</v>
      </c>
      <c r="J3892" s="59" t="s">
        <v>29943</v>
      </c>
    </row>
    <row r="3893" spans="1:10" ht="54">
      <c r="A3893" s="16" t="s">
        <v>29944</v>
      </c>
      <c r="B3893" s="59" t="str">
        <f t="shared" si="60"/>
        <v>DORMENTE DE MADEIRA PARA PONTE, BITOLA MÉTRICA OU LARGA, PARA UIC60, FIXAÇÃO RÍGIDA - POSICIONAMENTO E ASSENTAMENTO MECANIZADO</v>
      </c>
      <c r="C3893" s="16" t="s">
        <v>20028</v>
      </c>
      <c r="D3893" s="105">
        <v>728.63</v>
      </c>
      <c r="J3893" s="59" t="s">
        <v>29945</v>
      </c>
    </row>
    <row r="3894" spans="1:10" ht="27">
      <c r="A3894" s="16" t="s">
        <v>29946</v>
      </c>
      <c r="B3894" s="59" t="str">
        <f t="shared" si="60"/>
        <v>DORMENTE DE MADEIRA, BITOLA LARGA OU MISTA - POSICIONAMENTO MANUAL</v>
      </c>
      <c r="C3894" s="16" t="s">
        <v>20028</v>
      </c>
      <c r="D3894" s="105">
        <v>354.72</v>
      </c>
      <c r="J3894" s="59" t="s">
        <v>29947</v>
      </c>
    </row>
    <row r="3895" spans="1:10" ht="54">
      <c r="A3895" s="16" t="s">
        <v>29948</v>
      </c>
      <c r="B3895" s="59" t="str">
        <f t="shared" si="60"/>
        <v>DORMENTE DE MADEIRA, BITOLA LARGA OU MISTA, TAXA DE DORMENTAÇÃO DE 1.667 UN/KM - POSICIONAMENTO MECANIZADO COM CARREGADEIRA</v>
      </c>
      <c r="C3895" s="16" t="s">
        <v>25784</v>
      </c>
      <c r="D3895" s="105">
        <v>575359.34</v>
      </c>
      <c r="J3895" s="59" t="s">
        <v>29949</v>
      </c>
    </row>
    <row r="3896" spans="1:10" ht="54">
      <c r="A3896" s="16" t="s">
        <v>29950</v>
      </c>
      <c r="B3896" s="59" t="str">
        <f t="shared" si="60"/>
        <v>DORMENTE DE MADEIRA, BITOLA LARGA OU MISTA, TAXA DE DORMENTAÇÃO DE 1.750 UN/KM - POSICIONAMENTO MECANIZADO COM CARREGADEIRA</v>
      </c>
      <c r="C3896" s="16" t="s">
        <v>25784</v>
      </c>
      <c r="D3896" s="105">
        <v>604007.24</v>
      </c>
      <c r="J3896" s="59" t="s">
        <v>29951</v>
      </c>
    </row>
    <row r="3897" spans="1:10" ht="27">
      <c r="A3897" s="16" t="s">
        <v>29952</v>
      </c>
      <c r="B3897" s="59" t="str">
        <f t="shared" si="60"/>
        <v>DORMENTE DE MADEIRA, BITOLA MÉTRICA - POSICIONAMENTO MANUAL</v>
      </c>
      <c r="C3897" s="16" t="s">
        <v>20028</v>
      </c>
      <c r="D3897" s="105">
        <v>246.13</v>
      </c>
      <c r="J3897" s="59" t="s">
        <v>29953</v>
      </c>
    </row>
    <row r="3898" spans="1:10" ht="54">
      <c r="A3898" s="16" t="s">
        <v>29954</v>
      </c>
      <c r="B3898" s="59" t="str">
        <f t="shared" si="60"/>
        <v>DORMENTE DE MADEIRA, BITOLA MÉTRICA, TAXA DE DORMENTAÇÃO DE 1.667 UN/KM - POSICIONAMENTO MECANIZADO COM CARREGADEIRA</v>
      </c>
      <c r="C3898" s="16" t="s">
        <v>25784</v>
      </c>
      <c r="D3898" s="105">
        <v>398082.48</v>
      </c>
      <c r="J3898" s="59" t="s">
        <v>29955</v>
      </c>
    </row>
    <row r="3899" spans="1:10" ht="54">
      <c r="A3899" s="16" t="s">
        <v>29956</v>
      </c>
      <c r="B3899" s="59" t="str">
        <f t="shared" si="60"/>
        <v>DORMENTE DE MADEIRA, BITOLA MÉTRICA, TAXA DE DORMENTAÇÃO DE 1.750 UN/KM - POSICIONAMENTO MECANIZADO COM CARREGADEIRA</v>
      </c>
      <c r="C3899" s="16" t="s">
        <v>25784</v>
      </c>
      <c r="D3899" s="105">
        <v>417903.76</v>
      </c>
      <c r="J3899" s="59" t="s">
        <v>29957</v>
      </c>
    </row>
    <row r="3900" spans="1:10" ht="40.5">
      <c r="A3900" s="16" t="s">
        <v>29958</v>
      </c>
      <c r="B3900" s="59" t="str">
        <f t="shared" si="60"/>
        <v>LANÇAMENTO DE LASTRO, 10 CM DE ALTURA, PRIMEIRO LEVANTE, DESCARGA DE PEDRA BRITADA DE CAMINHÕES</v>
      </c>
      <c r="C3900" s="16" t="s">
        <v>140</v>
      </c>
      <c r="D3900" s="105">
        <v>115.99</v>
      </c>
      <c r="J3900" s="59" t="s">
        <v>29959</v>
      </c>
    </row>
    <row r="3901" spans="1:10" ht="27">
      <c r="A3901" s="16" t="s">
        <v>29960</v>
      </c>
      <c r="B3901" s="59" t="str">
        <f t="shared" si="60"/>
        <v>LUBRIFICADOR DE TRILHOS E DE FLANGES DE RODAS</v>
      </c>
      <c r="C3901" s="16" t="s">
        <v>20028</v>
      </c>
      <c r="D3901" s="105">
        <v>83256.95</v>
      </c>
      <c r="J3901" s="59" t="s">
        <v>29961</v>
      </c>
    </row>
    <row r="3902" spans="1:10">
      <c r="A3902" s="16" t="s">
        <v>29962</v>
      </c>
      <c r="B3902" s="59" t="str">
        <f t="shared" si="60"/>
        <v>POSICIONAMENTO MECANIZADO DE TRILHOS</v>
      </c>
      <c r="C3902" s="16" t="s">
        <v>25784</v>
      </c>
      <c r="D3902" s="105">
        <v>160.27000000000001</v>
      </c>
      <c r="J3902" s="59" t="s">
        <v>29963</v>
      </c>
    </row>
    <row r="3903" spans="1:10" ht="27">
      <c r="A3903" s="16" t="s">
        <v>29964</v>
      </c>
      <c r="B3903" s="59" t="str">
        <f t="shared" si="60"/>
        <v>PRÉ-ALINHAMENTO MANUAL DA GRADE COM DORMENTE DE MADEIRA</v>
      </c>
      <c r="C3903" s="16" t="s">
        <v>25784</v>
      </c>
      <c r="D3903" s="105">
        <v>1010.93</v>
      </c>
      <c r="J3903" s="59" t="s">
        <v>29965</v>
      </c>
    </row>
    <row r="3904" spans="1:10">
      <c r="A3904" s="16" t="s">
        <v>29966</v>
      </c>
      <c r="B3904" s="59" t="str">
        <f t="shared" si="60"/>
        <v>PRÉ-ALINHAMENTO MECANIZADO DA GRADE</v>
      </c>
      <c r="C3904" s="16" t="s">
        <v>25784</v>
      </c>
      <c r="D3904" s="105">
        <v>1404.84</v>
      </c>
      <c r="J3904" s="59" t="s">
        <v>29967</v>
      </c>
    </row>
    <row r="3905" spans="1:10" ht="54">
      <c r="A3905" s="16" t="s">
        <v>29968</v>
      </c>
      <c r="B3905" s="59" t="str">
        <f t="shared" si="60"/>
        <v>SOLDA ALUMINOTÉRMICA PARA TR45 COM CADINHO DESCARTÁVEL, EXECUTADA NO CAMPO, PARA FORMAÇÃO DE TRILHO LONGO SOLDADO (TLS)</v>
      </c>
      <c r="C3905" s="16" t="s">
        <v>20028</v>
      </c>
      <c r="D3905" s="105">
        <v>1261.56</v>
      </c>
      <c r="J3905" s="59" t="s">
        <v>29969</v>
      </c>
    </row>
    <row r="3906" spans="1:10" ht="54">
      <c r="A3906" s="16" t="s">
        <v>29970</v>
      </c>
      <c r="B3906" s="59" t="str">
        <f t="shared" si="60"/>
        <v>SOLDA ALUMINOTÉRMICA PARA TR57 COM CADINHO DESCARTÁVEL, EXECUTADA NO CAMPO, PARA FORMAÇÃO DE TRILHO LONGO SOLDADO (TLS)</v>
      </c>
      <c r="C3906" s="16" t="s">
        <v>20028</v>
      </c>
      <c r="D3906" s="105">
        <v>1269.0999999999999</v>
      </c>
      <c r="J3906" s="59" t="s">
        <v>29971</v>
      </c>
    </row>
    <row r="3907" spans="1:10" ht="54">
      <c r="A3907" s="16" t="s">
        <v>29972</v>
      </c>
      <c r="B3907" s="59" t="str">
        <f t="shared" ref="B3907:B3970" si="61">UPPER(J3907)</f>
        <v>SOLDA ALUMINOTÉRMICA PARA TR68 COM CADINHO DESCARTÁVEL, EXECUTADA NO CAMPO, PARA FORMAÇÃO DE TRILHO LONGO SOLDADO (TLS)</v>
      </c>
      <c r="C3907" s="16" t="s">
        <v>20028</v>
      </c>
      <c r="D3907" s="105">
        <v>1341.21</v>
      </c>
      <c r="J3907" s="59" t="s">
        <v>29973</v>
      </c>
    </row>
    <row r="3908" spans="1:10" ht="54">
      <c r="A3908" s="16" t="s">
        <v>29974</v>
      </c>
      <c r="B3908" s="59" t="str">
        <f t="shared" si="61"/>
        <v>SOLDA ALUMINOTÉRMICA PARA UIC60 COM CADINHO DESCARTÁVEL, EXECUTADA NO CAMPO, PARA FORMAÇÃO DE TRILHO LONGO SOLDADO (TLS)</v>
      </c>
      <c r="C3908" s="16" t="s">
        <v>20028</v>
      </c>
      <c r="D3908" s="105">
        <v>1282.94</v>
      </c>
      <c r="J3908" s="59" t="s">
        <v>29975</v>
      </c>
    </row>
    <row r="3909" spans="1:10" ht="67.5">
      <c r="A3909" s="16" t="s">
        <v>29976</v>
      </c>
      <c r="B3909" s="59" t="str">
        <f t="shared" si="61"/>
        <v>SOLDA ELÉTRICA POR CALDEAMENTO PARA QUALQUER PERFIL DE TRILHO, COMPRIMENTO DE 12 M, EM ESTALEIRO PARA FORMAÇÃO DE TRILHO LONGO SOLDADO</v>
      </c>
      <c r="C3909" s="16" t="s">
        <v>20028</v>
      </c>
      <c r="D3909" s="105">
        <v>236.51</v>
      </c>
      <c r="J3909" s="59" t="s">
        <v>29977</v>
      </c>
    </row>
    <row r="3910" spans="1:10" ht="67.5">
      <c r="A3910" s="16" t="s">
        <v>29978</v>
      </c>
      <c r="B3910" s="59" t="str">
        <f t="shared" si="61"/>
        <v>SOLDA ELÉTRICA POR CALDEAMENTO PARA TRILHO TR45, COMPRIMENTO DE ATÉ 24 M, EM VIA COM DORMENTE DE CONCRETO PARA FORMAÇÃO DE BARRA OU TRILHO LONGO SOLDADO</v>
      </c>
      <c r="C3910" s="16" t="s">
        <v>20028</v>
      </c>
      <c r="D3910" s="105">
        <v>208.44</v>
      </c>
      <c r="J3910" s="59" t="s">
        <v>29979</v>
      </c>
    </row>
    <row r="3911" spans="1:10" ht="67.5">
      <c r="A3911" s="16" t="s">
        <v>29980</v>
      </c>
      <c r="B3911" s="59" t="str">
        <f t="shared" si="61"/>
        <v>SOLDA ELÉTRICA POR CALDEAMENTO PARA TRILHO TR45, COMPRIMENTO DE ATÉ 24 M, EM VIA COM DORMENTE DE MADEIRA PARA FORMAÇÃO DE BARRA OU TRILHO LONGO SOLDADO</v>
      </c>
      <c r="C3911" s="16" t="s">
        <v>20028</v>
      </c>
      <c r="D3911" s="105">
        <v>214.48</v>
      </c>
      <c r="J3911" s="59" t="s">
        <v>29981</v>
      </c>
    </row>
    <row r="3912" spans="1:10" ht="94.5">
      <c r="A3912" s="16" t="s">
        <v>29982</v>
      </c>
      <c r="B3912" s="59" t="str">
        <f t="shared" si="61"/>
        <v>TRILHO TR45, COMPRIMENTO DE 12 M, SOBRE DORMENTE DE CONCRETO, BITOLA MÉTRICA OU LARGA, TAXA DE DORMENTAÇÃO DE 1.667 UN/KM, TALA DE JUNÇÃO DE 6 FUROS E FIXAÇÃO ELÁSTICA PANDROL - POSICIONAMENTO E ASSENTAMENTO MANUAL</v>
      </c>
      <c r="C3912" s="16" t="s">
        <v>25784</v>
      </c>
      <c r="D3912" s="105">
        <v>1152763.6399999999</v>
      </c>
      <c r="J3912" s="59" t="s">
        <v>29983</v>
      </c>
    </row>
    <row r="3913" spans="1:10" ht="94.5">
      <c r="A3913" s="16" t="s">
        <v>29984</v>
      </c>
      <c r="B3913" s="59" t="str">
        <f t="shared" si="61"/>
        <v>TRILHO TR45, COMPRIMENTO DE 12 M, SOBRE DORMENTE DE CONCRETO, BITOLA MÉTRICA OU LARGA, TAXA DE DORMENTAÇÃO DE 1.750 UN/KM, TALA DE JUNÇÃO DE 6 FUROS E FIXAÇÃO ELÁSTICA PANDROL - POSICIONAMENTO E ASSENTAMENTO MANUAL</v>
      </c>
      <c r="C3913" s="16" t="s">
        <v>25784</v>
      </c>
      <c r="D3913" s="105">
        <v>1159470.6299999999</v>
      </c>
      <c r="J3913" s="59" t="s">
        <v>29985</v>
      </c>
    </row>
    <row r="3914" spans="1:10" ht="81">
      <c r="A3914" s="16" t="s">
        <v>29986</v>
      </c>
      <c r="B3914" s="59" t="str">
        <f t="shared" si="61"/>
        <v>TRILHO TR45, COMPRIMENTO DE 12 M, SOBRE DORMENTE DE CONCRETO, BITOLA MISTA, TAXA DE DORMENTAÇÃO DE 1.667 UN/KM, TALA DE JUNÇÃO DE 6 FUROS E FIXAÇÃO ELÁSTICA PANDROL - POSICIONAMENTO E ASSENTAMENTO MANUAL</v>
      </c>
      <c r="C3914" s="16" t="s">
        <v>25784</v>
      </c>
      <c r="D3914" s="105">
        <v>1729271.93</v>
      </c>
      <c r="J3914" s="59" t="s">
        <v>29987</v>
      </c>
    </row>
    <row r="3915" spans="1:10" ht="81">
      <c r="A3915" s="16" t="s">
        <v>29988</v>
      </c>
      <c r="B3915" s="59" t="str">
        <f t="shared" si="61"/>
        <v>TRILHO TR45, COMPRIMENTO DE 12 M, SOBRE DORMENTE DE CONCRETO, BITOLA MISTA, TAXA DE DORMENTAÇÃO DE 1.750 UN/KM, TALA DE JUNÇÃO DE 6 FUROS E FIXAÇÃO ELÁSTICA PANDROL - POSICIONAMENTO E ASSENTAMENTO MANUAL</v>
      </c>
      <c r="C3915" s="16" t="s">
        <v>25784</v>
      </c>
      <c r="D3915" s="105">
        <v>1739332.41</v>
      </c>
      <c r="J3915" s="59" t="s">
        <v>29989</v>
      </c>
    </row>
    <row r="3916" spans="1:10" ht="81">
      <c r="A3916" s="16" t="s">
        <v>29990</v>
      </c>
      <c r="B3916" s="59" t="str">
        <f t="shared" si="61"/>
        <v>TRILHO TR45, COMPRIMENTO DE 12 M, SOBRE DORMENTE DE MADEIRA, BITOLA MÉTRICA OU LARGA, TAXA DE DORMENTAÇÃO DE 1.667 UN/KM, TALA DE JUNÇÃO DE 6 FUROS E FIXAÇÃO RÍGIDA - POSICIONAMENTO E ASSENTAMENTO MANUAL</v>
      </c>
      <c r="C3916" s="16" t="s">
        <v>25784</v>
      </c>
      <c r="D3916" s="105">
        <v>1346706.13</v>
      </c>
      <c r="J3916" s="59" t="s">
        <v>29991</v>
      </c>
    </row>
    <row r="3917" spans="1:10" ht="81">
      <c r="A3917" s="16" t="s">
        <v>29992</v>
      </c>
      <c r="B3917" s="59" t="str">
        <f t="shared" si="61"/>
        <v>TRILHO TR45, COMPRIMENTO DE 12 M, SOBRE DORMENTE DE MADEIRA, BITOLA MÉTRICA OU LARGA, TAXA DE DORMENTAÇÃO DE 1.750 UN/KM, TALA DE JUNÇÃO DE 6 FUROS E FIXAÇÃO RÍGIDA - POSICIONAMENTO E ASSENTAMENTO MANUAL</v>
      </c>
      <c r="C3917" s="16" t="s">
        <v>25784</v>
      </c>
      <c r="D3917" s="105">
        <v>1362903.41</v>
      </c>
      <c r="J3917" s="59" t="s">
        <v>29993</v>
      </c>
    </row>
    <row r="3918" spans="1:10" ht="81">
      <c r="A3918" s="16" t="s">
        <v>29994</v>
      </c>
      <c r="B3918" s="59" t="str">
        <f t="shared" si="61"/>
        <v>TRILHO TR45, COMPRIMENTO DE 12 M, SOBRE DORMENTE DE MADEIRA, BITOLA MISTA, TAXA DE DORMENTAÇÃO DE 1.667 UN/KM, TALA DE JUNÇÃO DE 6 FUROS E FIXAÇÃO RÍGIDA - POSICIONAMENTO E ASSENTAMENTO MANUAL</v>
      </c>
      <c r="C3918" s="16" t="s">
        <v>25784</v>
      </c>
      <c r="D3918" s="105">
        <v>2020061.43</v>
      </c>
      <c r="J3918" s="59" t="s">
        <v>29995</v>
      </c>
    </row>
    <row r="3919" spans="1:10" ht="81">
      <c r="A3919" s="16" t="s">
        <v>29996</v>
      </c>
      <c r="B3919" s="59" t="str">
        <f t="shared" si="61"/>
        <v>TRILHO TR45, COMPRIMENTO DE 12 M, SOBRE DORMENTE DE MADEIRA, BITOLA MISTA, TAXA DE DORMENTAÇÃO DE 1.750 UN/KM, TALA DE JUNÇÃO DE 6 FUROS E FIXAÇÃO RÍGIDA - POSICIONAMENTO E ASSENTAMENTO MANUAL</v>
      </c>
      <c r="C3919" s="16" t="s">
        <v>25784</v>
      </c>
      <c r="D3919" s="105">
        <v>2044357.5</v>
      </c>
      <c r="J3919" s="59" t="s">
        <v>29997</v>
      </c>
    </row>
    <row r="3920" spans="1:10" ht="54">
      <c r="A3920" s="16" t="s">
        <v>29998</v>
      </c>
      <c r="B3920" s="59" t="str">
        <f t="shared" si="61"/>
        <v>TRILHO TR45, COMPRIMENTO DE 120 M (TLS), FORMADO POR TRILHOS CURTOS DE 12 M SOLDADOS POR CALDEAMENTO - CONFECÇÃO EM ESTALEIRO</v>
      </c>
      <c r="C3920" s="16" t="s">
        <v>20028</v>
      </c>
      <c r="D3920" s="105">
        <v>57728.46</v>
      </c>
      <c r="J3920" s="59" t="s">
        <v>29999</v>
      </c>
    </row>
    <row r="3921" spans="1:10" ht="94.5">
      <c r="A3921" s="16" t="s">
        <v>30000</v>
      </c>
      <c r="B3921" s="59" t="str">
        <f t="shared" si="61"/>
        <v>TRILHO TR45, COMPRIMENTO DE 120 M (TLS), SOBRE DORMENTE DE CONCRETO, BITOLA MÉTRICA OU LARGA, TAXA DE DORMENTAÇÃO DE 1.667 UN/KM, TALA DE JUNÇÃO DE 6 FUROS E FIXAÇÃO ELÁSTICA PANDROL - POSICIONAMENTO E ASSENTAMENTO MECANIZADO</v>
      </c>
      <c r="C3921" s="16" t="s">
        <v>25784</v>
      </c>
      <c r="D3921" s="105">
        <v>1108652.8400000001</v>
      </c>
      <c r="J3921" s="59" t="s">
        <v>30001</v>
      </c>
    </row>
    <row r="3922" spans="1:10" ht="94.5">
      <c r="A3922" s="16" t="s">
        <v>30002</v>
      </c>
      <c r="B3922" s="59" t="str">
        <f t="shared" si="61"/>
        <v>TRILHO TR45, COMPRIMENTO DE 120 M (TLS), SOBRE DORMENTE DE CONCRETO, BITOLA MISTA, TAXA DE DORMENTAÇÃO DE 1.667 UN/KM, TALA DE JUNÇÃO DE 6 FUROS E FIXAÇÃO ELÁSTICA PANDROL - POSICIONAMENTO E ASSENTAMENTO MECANIZADO</v>
      </c>
      <c r="C3922" s="16" t="s">
        <v>25784</v>
      </c>
      <c r="D3922" s="105">
        <v>1662898.9</v>
      </c>
      <c r="J3922" s="59" t="s">
        <v>30003</v>
      </c>
    </row>
    <row r="3923" spans="1:10" ht="94.5">
      <c r="A3923" s="16" t="s">
        <v>30004</v>
      </c>
      <c r="B3923" s="59" t="str">
        <f t="shared" si="61"/>
        <v>TRILHO TR45, COMPRIMENTO DE 120 M (TLS), SOBRE DORMENTE DE CONCRETO, BITOLA MISTA, TAXA DE DORMENTAÇÃO DE 1.750 UN/KM, TALA DE JUNÇÃO DE 6 FUROS E FIXAÇÃO ELÁSTICA PANDROL - POSICIONAMENTO E ASSENTAMENTO MECANIZADO</v>
      </c>
      <c r="C3923" s="16" t="s">
        <v>25784</v>
      </c>
      <c r="D3923" s="105">
        <v>1672953.19</v>
      </c>
      <c r="J3923" s="59" t="s">
        <v>30005</v>
      </c>
    </row>
    <row r="3924" spans="1:10" ht="94.5">
      <c r="A3924" s="16" t="s">
        <v>30006</v>
      </c>
      <c r="B3924" s="59" t="str">
        <f t="shared" si="61"/>
        <v>TRILHO TR45, COMPRIMENTO DE 120 M (TLS), SOBRE DORMENTE DE MADEIRA, BITOLA MÉTRICA OU LARGA, TAXA DE DORMENTAÇÃO DE 1.667 UN/KM, TALA DE JUNÇÃO DE 6 FUROS E FIXAÇÃO ELÁSTICA PANDROL - POSICIONAMENTO E ASSENTAMENTO MECANIZADO</v>
      </c>
      <c r="C3924" s="16" t="s">
        <v>25784</v>
      </c>
      <c r="D3924" s="105">
        <v>1424815.37</v>
      </c>
      <c r="J3924" s="59" t="s">
        <v>30007</v>
      </c>
    </row>
    <row r="3925" spans="1:10" ht="94.5">
      <c r="A3925" s="16" t="s">
        <v>30008</v>
      </c>
      <c r="B3925" s="59" t="str">
        <f t="shared" si="61"/>
        <v>TRILHO TR45, COMPRIMENTO DE 120 M (TLS), SOBRE DORMENTE DE MADEIRA, BITOLA MÉTRICA OU LARGA, TAXA DE DORMENTAÇÃO DE 1.667 UN/KM, TALA DE JUNÇÃO DE 6 FUROS E FIXAÇÃO RÍGIDA - POSICIONAMENTO E ASSENTAMENTO MECANIZADO</v>
      </c>
      <c r="C3925" s="16" t="s">
        <v>25784</v>
      </c>
      <c r="D3925" s="105">
        <v>1301459.77</v>
      </c>
      <c r="J3925" s="59" t="s">
        <v>30009</v>
      </c>
    </row>
    <row r="3926" spans="1:10" ht="94.5">
      <c r="A3926" s="16" t="s">
        <v>30010</v>
      </c>
      <c r="B3926" s="59" t="str">
        <f t="shared" si="61"/>
        <v>TRILHO TR45, COMPRIMENTO DE 120 M (TLS), SOBRE DORMENTE DE MADEIRA, BITOLA MÉTRICA OU LARGA, TAXA DE DORMENTAÇÃO DE 1.750 UN/KM, TALA DE JUNÇÃO DE 6 FUROS E FIXAÇÃO ELÁSTICA PANDROL - POSICIONAMENTO E ASSENTAMENTO MECANIZADO</v>
      </c>
      <c r="C3926" s="16" t="s">
        <v>25784</v>
      </c>
      <c r="D3926" s="105">
        <v>1447479.29</v>
      </c>
      <c r="J3926" s="59" t="s">
        <v>30011</v>
      </c>
    </row>
    <row r="3927" spans="1:10" ht="94.5">
      <c r="A3927" s="16" t="s">
        <v>30012</v>
      </c>
      <c r="B3927" s="59" t="str">
        <f t="shared" si="61"/>
        <v>TRILHO TR45, COMPRIMENTO DE 120 M (TLS), SOBRE DORMENTE DE MADEIRA, BITOLA MÉTRICA OU LARGA, TAXA DE DORMENTAÇÃO DE 1.750 UN/KM, TALA DE JUNÇÃO DE 6 FUROS E FIXAÇÃO RÍGIDA - POSICIONAMENTO E ASSENTAMENTO MECANIZADO</v>
      </c>
      <c r="C3927" s="16" t="s">
        <v>25784</v>
      </c>
      <c r="D3927" s="105">
        <v>1317981.68</v>
      </c>
      <c r="J3927" s="59" t="s">
        <v>30013</v>
      </c>
    </row>
    <row r="3928" spans="1:10" ht="94.5">
      <c r="A3928" s="16" t="s">
        <v>30014</v>
      </c>
      <c r="B3928" s="59" t="str">
        <f t="shared" si="61"/>
        <v>TRILHO TR45, COMPRIMENTO DE 120 M (TLS), SOBRE DORMENTE DE MADEIRA, BITOLA MISTA, TAXA DE DORMENTAÇÃO DE 1.667 UN/KM, TALA DE JUNÇÃO DE 6 FUROS E FIXAÇÃO ELÁSTICA PANDROL - POSICIONAMENTO E ASSENTAMENTO MECANIZADO</v>
      </c>
      <c r="C3928" s="16" t="s">
        <v>25784</v>
      </c>
      <c r="D3928" s="105">
        <v>2137753.4300000002</v>
      </c>
      <c r="J3928" s="59" t="s">
        <v>30015</v>
      </c>
    </row>
    <row r="3929" spans="1:10" ht="94.5">
      <c r="A3929" s="16" t="s">
        <v>30016</v>
      </c>
      <c r="B3929" s="59" t="str">
        <f t="shared" si="61"/>
        <v>TRILHO TR45, COMPRIMENTO DE 120 M (TLS), SOBRE DORMENTE DE MADEIRA, BITOLA MISTA, TAXA DE DORMENTAÇÃO DE 1.750 UN/KM, TALA DE JUNÇÃO DE 6 FUROS E FIXAÇÃO ELÁSTICA PANDROL - POSICIONAMENTO E ASSENTAMENTO MECANIZADO</v>
      </c>
      <c r="C3929" s="16" t="s">
        <v>25784</v>
      </c>
      <c r="D3929" s="105">
        <v>2171780.08</v>
      </c>
      <c r="J3929" s="59" t="s">
        <v>30017</v>
      </c>
    </row>
    <row r="3930" spans="1:10" ht="54">
      <c r="A3930" s="16" t="s">
        <v>30018</v>
      </c>
      <c r="B3930" s="59" t="str">
        <f t="shared" si="61"/>
        <v>TRILHO TR45, COMPRIMENTO DE 240 M (TLS), FORMADO POR TRILHOS CURTOS DE 12 M SOLDADOS POR CALDEAMENTO - CONFECÇÃO EM ESTALEIRO</v>
      </c>
      <c r="C3930" s="16" t="s">
        <v>20028</v>
      </c>
      <c r="D3930" s="105">
        <v>115693.42</v>
      </c>
      <c r="J3930" s="59" t="s">
        <v>30019</v>
      </c>
    </row>
    <row r="3931" spans="1:10" ht="94.5">
      <c r="A3931" s="16" t="s">
        <v>30020</v>
      </c>
      <c r="B3931" s="59" t="str">
        <f t="shared" si="61"/>
        <v>TRILHO TR45, COMPRIMENTO DE 240 M (TLS), SOBRE DORMENTE DE CONCRETO, BITOLA MÉTRICA OU LARGA, TAXA DE DORMENTAÇÃO DE 1.667 UN/KM, TALA DE JUNÇÃO DE 6 FUROS E FIXAÇÃO ELÁSTICA PANDROL - POSICIONAMENTO E ASSENTAMENTO MECANIZADO</v>
      </c>
      <c r="C3931" s="16" t="s">
        <v>25784</v>
      </c>
      <c r="D3931" s="105">
        <v>1106348.03</v>
      </c>
      <c r="J3931" s="59" t="s">
        <v>30021</v>
      </c>
    </row>
    <row r="3932" spans="1:10" ht="94.5">
      <c r="A3932" s="16" t="s">
        <v>30022</v>
      </c>
      <c r="B3932" s="59" t="str">
        <f t="shared" si="61"/>
        <v>TRILHO TR45, COMPRIMENTO DE 240 M (TLS), SOBRE DORMENTE DE CONCRETO, BITOLA MÉTRICA OU LARGA, TAXA DE DORMENTAÇÃO DE 1.750 UN/KM, TALA DE JUNÇÃO DE 6 FUROS E FIXAÇÃO ELÁSTICA PANDROL - POSICIONAMENTO E ASSENTAMENTO MECANIZADO</v>
      </c>
      <c r="C3932" s="16" t="s">
        <v>25784</v>
      </c>
      <c r="D3932" s="105">
        <v>1113051.05</v>
      </c>
      <c r="J3932" s="59" t="s">
        <v>30023</v>
      </c>
    </row>
    <row r="3933" spans="1:10" ht="94.5">
      <c r="A3933" s="16" t="s">
        <v>30024</v>
      </c>
      <c r="B3933" s="59" t="str">
        <f t="shared" si="61"/>
        <v>TRILHO TR45, COMPRIMENTO DE 240 M (TLS), SOBRE DORMENTE DE CONCRETO, BITOLA MISTA, TAXA DE DORMENTAÇÃO DE 1.667 UN/KM, TALA DE JUNÇÃO DE 6 FUROS E FIXAÇÃO ELÁSTICA PANDROL - POSICIONAMENTO E ASSENTAMENTO MECANIZADO</v>
      </c>
      <c r="C3933" s="16" t="s">
        <v>25784</v>
      </c>
      <c r="D3933" s="105">
        <v>1659442.5</v>
      </c>
      <c r="J3933" s="59" t="s">
        <v>30025</v>
      </c>
    </row>
    <row r="3934" spans="1:10" ht="94.5">
      <c r="A3934" s="16" t="s">
        <v>30026</v>
      </c>
      <c r="B3934" s="59" t="str">
        <f t="shared" si="61"/>
        <v>TRILHO TR45, COMPRIMENTO DE 240 M (TLS), SOBRE DORMENTE DE CONCRETO, BITOLA MISTA, TAXA DE DORMENTAÇÃO DE 1.750 UN/KM, TALA DE JUNÇÃO DE 6 FUROS E FIXAÇÃO ELÁSTICA PANDROL - POSICIONAMENTO E ASSENTAMENTO MECANIZADO</v>
      </c>
      <c r="C3934" s="16" t="s">
        <v>25784</v>
      </c>
      <c r="D3934" s="105">
        <v>1669497.03</v>
      </c>
      <c r="J3934" s="59" t="s">
        <v>30027</v>
      </c>
    </row>
    <row r="3935" spans="1:10" ht="94.5">
      <c r="A3935" s="16" t="s">
        <v>30028</v>
      </c>
      <c r="B3935" s="59" t="str">
        <f t="shared" si="61"/>
        <v>TRILHO TR45, COMPRIMENTO DE 240 M (TLS), SOBRE DORMENTE DE MADEIRA, BITOLA MÉTRICA OU LARGA, TAXA DE DORMENTAÇÃO DE 1.667 UN/KM, TALA DE JUNÇÃO DE 6 FUROS E FIXAÇÃO ELÁSTICA PANDROL - POSICIONAMENTO E ASSENTAMENTO MECANIZADO</v>
      </c>
      <c r="C3935" s="16" t="s">
        <v>25784</v>
      </c>
      <c r="D3935" s="105">
        <v>1422556.92</v>
      </c>
      <c r="J3935" s="59" t="s">
        <v>30029</v>
      </c>
    </row>
    <row r="3936" spans="1:10" ht="94.5">
      <c r="A3936" s="16" t="s">
        <v>30030</v>
      </c>
      <c r="B3936" s="59" t="str">
        <f t="shared" si="61"/>
        <v>TRILHO TR45, COMPRIMENTO DE 240 M (TLS), SOBRE DORMENTE DE MADEIRA, BITOLA MÉTRICA OU LARGA, TAXA DE DORMENTAÇÃO DE 1.667 UN/KM, TALA DE JUNÇÃO DE 6 FUROS E FIXAÇÃO RÍGIDA - POSICIONAMENTO E ASSENTAMENTO MECANIZADO</v>
      </c>
      <c r="C3936" s="16" t="s">
        <v>25784</v>
      </c>
      <c r="D3936" s="105">
        <v>1299201.32</v>
      </c>
      <c r="J3936" s="59" t="s">
        <v>30031</v>
      </c>
    </row>
    <row r="3937" spans="1:10" ht="94.5">
      <c r="A3937" s="16" t="s">
        <v>30032</v>
      </c>
      <c r="B3937" s="59" t="str">
        <f t="shared" si="61"/>
        <v>TRILHO TR45, COMPRIMENTO DE 240 M (TLS), SOBRE DORMENTE DE MADEIRA, BITOLA MÉTRICA OU LARGA, TAXA DE DORMENTAÇÃO DE 1.750 UN/KM, TALA DE JUNÇÃO DE 6 FUROS E FIXAÇÃO ELÁSTICA PANDROL - POSICIONAMENTO E ASSENTAMENTO MECANIZADO</v>
      </c>
      <c r="C3937" s="16" t="s">
        <v>25784</v>
      </c>
      <c r="D3937" s="105">
        <v>1445220.84</v>
      </c>
      <c r="J3937" s="59" t="s">
        <v>30033</v>
      </c>
    </row>
    <row r="3938" spans="1:10" ht="94.5">
      <c r="A3938" s="16" t="s">
        <v>30034</v>
      </c>
      <c r="B3938" s="59" t="str">
        <f t="shared" si="61"/>
        <v>TRILHO TR45, COMPRIMENTO DE 240 M (TLS), SOBRE DORMENTE DE MADEIRA, BITOLA MÉTRICA OU LARGA, TAXA DE DORMENTAÇÃO DE 1.750 UN/KM, TALA DE JUNÇÃO DE 6 FUROS E FIXAÇÃO RÍGIDA - POSICIONAMENTO E ASSENTAMENTO MECANIZADO</v>
      </c>
      <c r="C3938" s="16" t="s">
        <v>25784</v>
      </c>
      <c r="D3938" s="105">
        <v>1315723.23</v>
      </c>
      <c r="J3938" s="59" t="s">
        <v>30035</v>
      </c>
    </row>
    <row r="3939" spans="1:10" ht="94.5">
      <c r="A3939" s="16" t="s">
        <v>30036</v>
      </c>
      <c r="B3939" s="59" t="str">
        <f t="shared" si="61"/>
        <v>TRILHO TR45, COMPRIMENTO DE 240 M (TLS), SOBRE DORMENTE DE MADEIRA, BITOLA MISTA, TAXA DE DORMENTAÇÃO DE 1.667 UN/KM, TALA DE JUNÇÃO DE 6 FUROS E FIXAÇÃO ELÁSTICA PANDROL - POSICIONAMENTO E ASSENTAMENTO MECANIZADO</v>
      </c>
      <c r="C3939" s="16" t="s">
        <v>25784</v>
      </c>
      <c r="D3939" s="105">
        <v>2134366.62</v>
      </c>
      <c r="J3939" s="59" t="s">
        <v>30037</v>
      </c>
    </row>
    <row r="3940" spans="1:10" ht="94.5">
      <c r="A3940" s="16" t="s">
        <v>30038</v>
      </c>
      <c r="B3940" s="59" t="str">
        <f t="shared" si="61"/>
        <v>TRILHO TR45, COMPRIMENTO DE 240 M (TLS), SOBRE DORMENTE DE MADEIRA, BITOLA MISTA, TAXA DE DORMENTAÇÃO DE 1.750 UN/KM, TALA DE JUNÇÃO DE 6 FUROS E FIXAÇÃO ELÁSTICA PANDROL - POSICIONAMENTO E ASSENTAMENTO MECANIZADO</v>
      </c>
      <c r="C3940" s="16" t="s">
        <v>25784</v>
      </c>
      <c r="D3940" s="105">
        <v>2168393.2799999998</v>
      </c>
      <c r="J3940" s="59" t="s">
        <v>30039</v>
      </c>
    </row>
    <row r="3941" spans="1:10" ht="94.5">
      <c r="A3941" s="16" t="s">
        <v>30040</v>
      </c>
      <c r="B3941" s="59" t="str">
        <f t="shared" si="61"/>
        <v>TRILHO TR57, COMPRIMENTO DE 12 M, SOBRE DORMENTE DE CONCRETO, BITOLA MÉTRICA OU LARGA, TAXA DE DORMENTAÇÃO DE 1.667 UN/KM, TALA DE JUNÇÃO DE 6 FUROS E FIXAÇÃO ELÁSTICA PANDROL - POSICIONAMENTO E ASSENTAMENTO MANUAL</v>
      </c>
      <c r="C3941" s="16" t="s">
        <v>25784</v>
      </c>
      <c r="D3941" s="105">
        <v>1427328.19</v>
      </c>
      <c r="J3941" s="59" t="s">
        <v>30041</v>
      </c>
    </row>
    <row r="3942" spans="1:10" ht="94.5">
      <c r="A3942" s="16" t="s">
        <v>30042</v>
      </c>
      <c r="B3942" s="59" t="str">
        <f t="shared" si="61"/>
        <v>TRILHO TR57, COMPRIMENTO DE 12 M, SOBRE DORMENTE DE CONCRETO, BITOLA MÉTRICA OU LARGA, TAXA DE DORMENTAÇÃO DE 1.750 UN/KM, TALA DE JUNÇÃO DE 6 FUROS E FIXAÇÃO ELÁSTICA PANDROL - POSICIONAMENTO E ASSENTAMENTO MANUAL</v>
      </c>
      <c r="C3942" s="16" t="s">
        <v>25784</v>
      </c>
      <c r="D3942" s="105">
        <v>1433866.69</v>
      </c>
      <c r="J3942" s="59" t="s">
        <v>30043</v>
      </c>
    </row>
    <row r="3943" spans="1:10" ht="81">
      <c r="A3943" s="16" t="s">
        <v>30044</v>
      </c>
      <c r="B3943" s="59" t="str">
        <f t="shared" si="61"/>
        <v>TRILHO TR57, COMPRIMENTO DE 12 M, SOBRE DORMENTE DE CONCRETO, BITOLA MISTA, TAXA DE DORMENTAÇÃO DE 1.667 UN/KM, TALA DE JUNÇÃO DE 6 FUROS E FIXAÇÃO ELÁSTICA PANDROL - POSICIONAMENTO E ASSENTAMENTO MANUAL</v>
      </c>
      <c r="C3943" s="16" t="s">
        <v>25784</v>
      </c>
      <c r="D3943" s="105">
        <v>2139566.69</v>
      </c>
      <c r="J3943" s="59" t="s">
        <v>30045</v>
      </c>
    </row>
    <row r="3944" spans="1:10" ht="81">
      <c r="A3944" s="16" t="s">
        <v>30046</v>
      </c>
      <c r="B3944" s="59" t="str">
        <f t="shared" si="61"/>
        <v>TRILHO TR57, COMPRIMENTO DE 12 M, SOBRE DORMENTE DE CONCRETO, BITOLA MISTA, TAXA DE DORMENTAÇÃO DE 1.750 UN/KM, TALA DE JUNÇÃO DE 6 FUROS E FIXAÇÃO ELÁSTICA PANDROL - POSICIONAMENTO E ASSENTAMENTO MANUAL</v>
      </c>
      <c r="C3944" s="16" t="s">
        <v>25784</v>
      </c>
      <c r="D3944" s="105">
        <v>2151305.62</v>
      </c>
      <c r="J3944" s="59" t="s">
        <v>30047</v>
      </c>
    </row>
    <row r="3945" spans="1:10" ht="81">
      <c r="A3945" s="16" t="s">
        <v>30048</v>
      </c>
      <c r="B3945" s="59" t="str">
        <f t="shared" si="61"/>
        <v>TRILHO TR57, COMPRIMENTO DE 12 M, SOBRE DORMENTE DE MADEIRA, BITOLA MÉTRICA OU LARGA, TAXA DE DORMENTAÇÃO DE 1.667 UN/KM, TALA DE JUNÇÃO DE 6 FUROS E FIXAÇÃO RÍGIDA - POSICIONAMENTO E ASSENTAMENTO MANUAL</v>
      </c>
      <c r="C3945" s="16" t="s">
        <v>25784</v>
      </c>
      <c r="D3945" s="105">
        <v>1769246.16</v>
      </c>
      <c r="J3945" s="59" t="s">
        <v>30049</v>
      </c>
    </row>
    <row r="3946" spans="1:10" ht="81">
      <c r="A3946" s="16" t="s">
        <v>30050</v>
      </c>
      <c r="B3946" s="59" t="str">
        <f t="shared" si="61"/>
        <v>TRILHO TR57, COMPRIMENTO DE 12 M, SOBRE DORMENTE DE MADEIRA, BITOLA MÉTRICA OU LARGA, TAXA DE DORMENTAÇÃO DE 1.750 UN/KM, TALA DE JUNÇÃO DE 6 FUROS E FIXAÇÃO RÍGIDA - POSICIONAMENTO E ASSENTAMENTO MANUAL</v>
      </c>
      <c r="C3946" s="16" t="s">
        <v>25784</v>
      </c>
      <c r="D3946" s="105">
        <v>1779724.38</v>
      </c>
      <c r="J3946" s="59" t="s">
        <v>30051</v>
      </c>
    </row>
    <row r="3947" spans="1:10" ht="81">
      <c r="A3947" s="16" t="s">
        <v>30052</v>
      </c>
      <c r="B3947" s="59" t="str">
        <f t="shared" si="61"/>
        <v>TRILHO TR57, COMPRIMENTO DE 12 M, SOBRE DORMENTE DE MADEIRA, BITOLA MISTA, TAXA DE DORMENTAÇÃO DE 1.667 UN/KM, TALA DE JUNÇÃO DE 6 FUROS E FIXAÇÃO RÍGIDA - POSICIONAMENTO E ASSENTAMENTO MANUAL</v>
      </c>
      <c r="C3947" s="16" t="s">
        <v>25784</v>
      </c>
      <c r="D3947" s="105">
        <v>2644123.5</v>
      </c>
      <c r="J3947" s="59" t="s">
        <v>30053</v>
      </c>
    </row>
    <row r="3948" spans="1:10" ht="81">
      <c r="A3948" s="16" t="s">
        <v>30054</v>
      </c>
      <c r="B3948" s="59" t="str">
        <f t="shared" si="61"/>
        <v>TRILHO TR57, COMPRIMENTO DE 12 M, SOBRE DORMENTE DE MADEIRA, BITOLA MISTA, TAXA DE DORMENTAÇÃO DE 1.750 UN/KM, TALA DE JUNÇÃO DE 6 FUROS E FIXAÇÃO RÍGIDA - POSICIONAMENTO E ASSENTAMENTO MANUAL</v>
      </c>
      <c r="C3948" s="16" t="s">
        <v>25784</v>
      </c>
      <c r="D3948" s="105">
        <v>2679337.17</v>
      </c>
      <c r="J3948" s="59" t="s">
        <v>30055</v>
      </c>
    </row>
    <row r="3949" spans="1:10" ht="54">
      <c r="A3949" s="16" t="s">
        <v>30056</v>
      </c>
      <c r="B3949" s="59" t="str">
        <f t="shared" si="61"/>
        <v>TRILHO TR57, COMPRIMENTO DE 120 M (TLS), FORMADO POR TRILHOS CURTOS DE 12 M SOLDADOS POR CALDEAMENTO - CONFECÇÃO EM ESTALEIRO</v>
      </c>
      <c r="C3949" s="16" t="s">
        <v>20028</v>
      </c>
      <c r="D3949" s="105">
        <v>74016.160000000003</v>
      </c>
      <c r="J3949" s="59" t="s">
        <v>30057</v>
      </c>
    </row>
    <row r="3950" spans="1:10" ht="94.5">
      <c r="A3950" s="16" t="s">
        <v>30058</v>
      </c>
      <c r="B3950" s="59" t="str">
        <f t="shared" si="61"/>
        <v>TRILHO TR57, COMPRIMENTO DE 120 M (TLS), SOBRE DORMENTE DE CONCRETO, BITOLA MÉTRICA OU LARGA, TAXA DE DORMENTAÇÃO DE 1.667 UN/KM, TALA DE JUNÇÃO DE 6 FUROS E FIXAÇÃO ELÁSTICA PANDROL - POSICIONAMENTO E ASSENTAMENTO MECANIZADO</v>
      </c>
      <c r="C3950" s="16" t="s">
        <v>25784</v>
      </c>
      <c r="D3950" s="105">
        <v>1380373.99</v>
      </c>
      <c r="J3950" s="59" t="s">
        <v>30059</v>
      </c>
    </row>
    <row r="3951" spans="1:10" ht="94.5">
      <c r="A3951" s="16" t="s">
        <v>30060</v>
      </c>
      <c r="B3951" s="59" t="str">
        <f t="shared" si="61"/>
        <v>TRILHO TR57, COMPRIMENTO DE 120 M (TLS), SOBRE DORMENTE DE CONCRETO, BITOLA MÉTRICA OU LARGA, TAXA DE DORMENTAÇÃO DE 1.750 UN/KM, TALA DE JUNÇÃO DE 6 FUROS E FIXAÇÃO ELÁSTICA PANDROL - POSICIONAMENTO E ASSENTAMENTO MECANIZADO</v>
      </c>
      <c r="C3951" s="16" t="s">
        <v>25784</v>
      </c>
      <c r="D3951" s="105">
        <v>1387076.95</v>
      </c>
      <c r="J3951" s="59" t="s">
        <v>30061</v>
      </c>
    </row>
    <row r="3952" spans="1:10" ht="94.5">
      <c r="A3952" s="16" t="s">
        <v>30062</v>
      </c>
      <c r="B3952" s="59" t="str">
        <f t="shared" si="61"/>
        <v>TRILHO TR57, COMPRIMENTO DE 120 M (TLS), SOBRE DORMENTE DE CONCRETO, BITOLA MISTA, TAXA DE DORMENTAÇÃO DE 1.667 UN/KM, TALA DE JUNÇÃO DE 6 FUROS E FIXAÇÃO ELÁSTICA PANDROL - POSICIONAMENTO E ASSENTAMENTO MECANIZADO</v>
      </c>
      <c r="C3952" s="16" t="s">
        <v>25784</v>
      </c>
      <c r="D3952" s="105">
        <v>2070480.55</v>
      </c>
      <c r="J3952" s="59" t="s">
        <v>30063</v>
      </c>
    </row>
    <row r="3953" spans="1:10" ht="94.5">
      <c r="A3953" s="16" t="s">
        <v>30064</v>
      </c>
      <c r="B3953" s="59" t="str">
        <f t="shared" si="61"/>
        <v>TRILHO TR57, COMPRIMENTO DE 120 M (TLS), SOBRE DORMENTE DE CONCRETO, BITOLA MISTA, TAXA DE DORMENTAÇÃO DE 1.750 UN/KM, TALA DE JUNÇÃO DE 6 FUROS E FIXAÇÃO ELÁSTICA PANDROL - POSICIONAMENTO E ASSENTAMENTO MECANIZADO</v>
      </c>
      <c r="C3953" s="16" t="s">
        <v>25784</v>
      </c>
      <c r="D3953" s="105">
        <v>2080534.84</v>
      </c>
      <c r="J3953" s="59" t="s">
        <v>30065</v>
      </c>
    </row>
    <row r="3954" spans="1:10" ht="94.5">
      <c r="A3954" s="16" t="s">
        <v>30066</v>
      </c>
      <c r="B3954" s="59" t="str">
        <f t="shared" si="61"/>
        <v>TRILHO TR57, COMPRIMENTO DE 120 M (TLS), SOBRE DORMENTE DE MADEIRA, BITOLA MÉTRICA OU LARGA, TAXA DE DORMENTAÇÃO DE 1.667 UN/KM, TALA DE JUNÇÃO DE 6 FUROS E FIXAÇÃO ELÁSTICA PANDROL - POSICIONAMENTO E ASSENTAMENTO MECANIZADO</v>
      </c>
      <c r="C3954" s="16" t="s">
        <v>25784</v>
      </c>
      <c r="D3954" s="105">
        <v>1702391.39</v>
      </c>
      <c r="J3954" s="59" t="s">
        <v>30067</v>
      </c>
    </row>
    <row r="3955" spans="1:10" ht="94.5">
      <c r="A3955" s="16" t="s">
        <v>30068</v>
      </c>
      <c r="B3955" s="59" t="str">
        <f t="shared" si="61"/>
        <v>TRILHO TR57, COMPRIMENTO DE 120 M (TLS), SOBRE DORMENTE DE MADEIRA, BITOLA MÉTRICA OU LARGA, TAXA DE DORMENTAÇÃO DE 1.667 UN/KM, TALA DE JUNÇÃO DE 6 FUROS E FIXAÇÃO RÍGIDA - POSICIONAMENTO E ASSENTAMENTO MECANIZADO</v>
      </c>
      <c r="C3955" s="16" t="s">
        <v>25784</v>
      </c>
      <c r="D3955" s="105">
        <v>1714875.93</v>
      </c>
      <c r="J3955" s="59" t="s">
        <v>30069</v>
      </c>
    </row>
    <row r="3956" spans="1:10" ht="94.5">
      <c r="A3956" s="16" t="s">
        <v>30070</v>
      </c>
      <c r="B3956" s="59" t="str">
        <f t="shared" si="61"/>
        <v>TRILHO TR57, COMPRIMENTO DE 120 M (TLS), SOBRE DORMENTE DE MADEIRA, BITOLA MÉTRICA OU LARGA, TAXA DE DORMENTAÇÃO DE 1.750 UN/KM, TALA DE JUNÇÃO DE 6 FUROS E FIXAÇÃO ELÁSTICA PANDROL - POSICIONAMENTO E ASSENTAMENTO MECANIZADO</v>
      </c>
      <c r="C3956" s="16" t="s">
        <v>25784</v>
      </c>
      <c r="D3956" s="105">
        <v>1725346.82</v>
      </c>
      <c r="J3956" s="59" t="s">
        <v>30071</v>
      </c>
    </row>
    <row r="3957" spans="1:10" ht="94.5">
      <c r="A3957" s="16" t="s">
        <v>30072</v>
      </c>
      <c r="B3957" s="59" t="str">
        <f t="shared" si="61"/>
        <v>TRILHO TR57, COMPRIMENTO DE 120 M (TLS), SOBRE DORMENTE DE MADEIRA, BITOLA MÉTRICA OU LARGA, TAXA DE DORMENTAÇÃO DE 1.750 UN/KM, TALA DE JUNÇÃO DE 6 FUROS E FIXAÇÃO RÍGIDA - POSICIONAMENTO E ASSENTAMENTO MECANIZADO</v>
      </c>
      <c r="C3957" s="16" t="s">
        <v>25784</v>
      </c>
      <c r="D3957" s="105">
        <v>1738452.84</v>
      </c>
      <c r="J3957" s="59" t="s">
        <v>30073</v>
      </c>
    </row>
    <row r="3958" spans="1:10" ht="94.5">
      <c r="A3958" s="16" t="s">
        <v>30074</v>
      </c>
      <c r="B3958" s="59" t="str">
        <f t="shared" si="61"/>
        <v>TRILHO TR57, COMPRIMENTO DE 120 M (TLS), SOBRE DORMENTE DE MADEIRA, BITOLA MISTA, TAXA DE DORMENTAÇÃO DE 1.667 UN/KM, TALA DE JUNÇÃO DE 6 FUROS E FIXAÇÃO ELÁSTICA PANDROL - POSICIONAMENTO E ASSENTAMENTO MECANIZADO</v>
      </c>
      <c r="C3958" s="16" t="s">
        <v>25784</v>
      </c>
      <c r="D3958" s="105">
        <v>2554117.36</v>
      </c>
      <c r="J3958" s="59" t="s">
        <v>30075</v>
      </c>
    </row>
    <row r="3959" spans="1:10" ht="94.5">
      <c r="A3959" s="16" t="s">
        <v>30076</v>
      </c>
      <c r="B3959" s="59" t="str">
        <f t="shared" si="61"/>
        <v>TRILHO TR57, COMPRIMENTO DE 120 M (TLS), SOBRE DORMENTE DE MADEIRA, BITOLA MISTA, TAXA DE DORMENTAÇÃO DE 1.750 UN/KM, TALA DE JUNÇÃO DE 6 FUROS E FIXAÇÃO ELÁSTICA PANDROL - POSICIONAMENTO E ASSENTAMENTO MECANIZADO</v>
      </c>
      <c r="C3959" s="16" t="s">
        <v>25784</v>
      </c>
      <c r="D3959" s="105">
        <v>2588581.29</v>
      </c>
      <c r="J3959" s="59" t="s">
        <v>30077</v>
      </c>
    </row>
    <row r="3960" spans="1:10" ht="54">
      <c r="A3960" s="16" t="s">
        <v>30078</v>
      </c>
      <c r="B3960" s="59" t="str">
        <f t="shared" si="61"/>
        <v>TRILHO TR57, COMPRIMENTO DE 240 M (TLS), FORMADO POR TRILHOS CURTOS DE 12 M SOLDADOS POR CALDEAMENTO - CONFECÇÃO EM ESTALEIRO</v>
      </c>
      <c r="C3960" s="16" t="s">
        <v>20028</v>
      </c>
      <c r="D3960" s="105">
        <v>148268.82999999999</v>
      </c>
      <c r="J3960" s="59" t="s">
        <v>30079</v>
      </c>
    </row>
    <row r="3961" spans="1:10" ht="94.5">
      <c r="A3961" s="16" t="s">
        <v>30080</v>
      </c>
      <c r="B3961" s="59" t="str">
        <f t="shared" si="61"/>
        <v>TRILHO TR57, COMPRIMENTO DE 240 M (TLS), SOBRE DORMENTE DE CONCRETO, BITOLA MÉTRICA OU LARGA, TAXA DE DORMENTAÇÃO DE 1.667 UN/KM, TALA DE JUNÇÃO DE 6 FUROS E FIXAÇÃO ELÁSTICA PANDROL - POSICIONAMENTO E ASSENTAMENTO MECANIZADO</v>
      </c>
      <c r="C3961" s="16" t="s">
        <v>25784</v>
      </c>
      <c r="D3961" s="105">
        <v>1377939.75</v>
      </c>
      <c r="J3961" s="59" t="s">
        <v>30081</v>
      </c>
    </row>
    <row r="3962" spans="1:10" ht="94.5">
      <c r="A3962" s="16" t="s">
        <v>30082</v>
      </c>
      <c r="B3962" s="59" t="str">
        <f t="shared" si="61"/>
        <v>TRILHO TR57, COMPRIMENTO DE 240 M (TLS), SOBRE DORMENTE DE CONCRETO, BITOLA MÉTRICA OU LARGA, TAXA DE DORMENTAÇÃO DE 1.750 UN/KM, TALA DE JUNÇÃO DE 6 FUROS E FIXAÇÃO ELÁSTICA PANDROL - POSICIONAMENTO E ASSENTAMENTO MECANIZADO</v>
      </c>
      <c r="C3962" s="16" t="s">
        <v>25784</v>
      </c>
      <c r="D3962" s="105">
        <v>1384642.77</v>
      </c>
      <c r="J3962" s="59" t="s">
        <v>30083</v>
      </c>
    </row>
    <row r="3963" spans="1:10" ht="94.5">
      <c r="A3963" s="16" t="s">
        <v>30084</v>
      </c>
      <c r="B3963" s="59" t="str">
        <f t="shared" si="61"/>
        <v>TRILHO TR57, COMPRIMENTO DE 240 M (TLS), SOBRE DORMENTE DE CONCRETO, BITOLA MISTA, TAXA DE DORMENTAÇÃO DE 1.667 UN/KM, TALA DE JUNÇÃO DE 6 FUROS E FIXAÇÃO ELÁSTICA PANDROL - POSICIONAMENTO E ASSENTAMENTO MECANIZADO</v>
      </c>
      <c r="C3963" s="16" t="s">
        <v>25784</v>
      </c>
      <c r="D3963" s="105">
        <v>2066830.23</v>
      </c>
      <c r="J3963" s="59" t="s">
        <v>30085</v>
      </c>
    </row>
    <row r="3964" spans="1:10" ht="94.5">
      <c r="A3964" s="16" t="s">
        <v>30086</v>
      </c>
      <c r="B3964" s="59" t="str">
        <f t="shared" si="61"/>
        <v>TRILHO TR57, COMPRIMENTO DE 240 M (TLS), SOBRE DORMENTE DE CONCRETO, BITOLA MISTA, TAXA DE DORMENTAÇÃO DE 1.750 UN/KM, TALA DE JUNÇÃO DE 6 FUROS E FIXAÇÃO ELÁSTICA PANDROL - POSICIONAMENTO E ASSENTAMENTO MECANIZADO</v>
      </c>
      <c r="C3964" s="16" t="s">
        <v>25784</v>
      </c>
      <c r="D3964" s="105">
        <v>2076884.76</v>
      </c>
      <c r="J3964" s="59" t="s">
        <v>30087</v>
      </c>
    </row>
    <row r="3965" spans="1:10" ht="94.5">
      <c r="A3965" s="16" t="s">
        <v>30088</v>
      </c>
      <c r="B3965" s="59" t="str">
        <f t="shared" si="61"/>
        <v>TRILHO TR57, COMPRIMENTO DE 240 M (TLS), SOBRE DORMENTE DE MADEIRA, BITOLA MÉTRICA OU LARGA, TAXA DE DORMENTAÇÃO DE 1.667 UN/KM, TALA DE JUNÇÃO DE 6 FUROS E FIXAÇÃO ELÁSTICA PANDROL - POSICIONAMENTO E ASSENTAMENTO MECANIZADO</v>
      </c>
      <c r="C3965" s="16" t="s">
        <v>25784</v>
      </c>
      <c r="D3965" s="105">
        <v>1700003.5</v>
      </c>
      <c r="J3965" s="59" t="s">
        <v>30089</v>
      </c>
    </row>
    <row r="3966" spans="1:10" ht="94.5">
      <c r="A3966" s="16" t="s">
        <v>30090</v>
      </c>
      <c r="B3966" s="59" t="str">
        <f t="shared" si="61"/>
        <v>TRILHO TR57, COMPRIMENTO DE 240 M (TLS), SOBRE DORMENTE DE MADEIRA, BITOLA MÉTRICA OU LARGA, TAXA DE DORMENTAÇÃO DE 1.667 UN/KM, TALA DE JUNÇÃO DE 6 FUROS E FIXAÇÃO RÍGIDA - POSICIONAMENTO E ASSENTAMENTO MECANIZADO</v>
      </c>
      <c r="C3966" s="16" t="s">
        <v>25784</v>
      </c>
      <c r="D3966" s="105">
        <v>1712488.04</v>
      </c>
      <c r="J3966" s="59" t="s">
        <v>30091</v>
      </c>
    </row>
    <row r="3967" spans="1:10" ht="94.5">
      <c r="A3967" s="16" t="s">
        <v>30092</v>
      </c>
      <c r="B3967" s="59" t="str">
        <f t="shared" si="61"/>
        <v>TRILHO TR57, COMPRIMENTO DE 240 M (TLS), SOBRE DORMENTE DE MADEIRA, BITOLA MÉTRICA OU LARGA, TAXA DE DORMENTAÇÃO DE 1.750 UN/KM, TALA DE JUNÇÃO DE 6 FUROS E FIXAÇÃO ELÁSTICA PANDROL - POSICIONAMENTO E ASSENTAMENTO MECANIZADO</v>
      </c>
      <c r="C3967" s="16" t="s">
        <v>25784</v>
      </c>
      <c r="D3967" s="105">
        <v>1722958.93</v>
      </c>
      <c r="J3967" s="59" t="s">
        <v>30093</v>
      </c>
    </row>
    <row r="3968" spans="1:10" ht="94.5">
      <c r="A3968" s="16" t="s">
        <v>30094</v>
      </c>
      <c r="B3968" s="59" t="str">
        <f t="shared" si="61"/>
        <v>TRILHO TR57, COMPRIMENTO DE 240 M (TLS), SOBRE DORMENTE DE MADEIRA, BITOLA MÉTRICA OU LARGA, TAXA DE DORMENTAÇÃO DE 1.750 UN/KM, TALA DE JUNÇÃO DE 6 FUROS E FIXAÇÃO RÍGIDA - POSICIONAMENTO E ASSENTAMENTO MECANIZADO</v>
      </c>
      <c r="C3968" s="16" t="s">
        <v>25784</v>
      </c>
      <c r="D3968" s="105">
        <v>1736064.95</v>
      </c>
      <c r="J3968" s="59" t="s">
        <v>30095</v>
      </c>
    </row>
    <row r="3969" spans="1:10" ht="94.5">
      <c r="A3969" s="16" t="s">
        <v>30096</v>
      </c>
      <c r="B3969" s="59" t="str">
        <f t="shared" si="61"/>
        <v>TRILHO TR57, COMPRIMENTO DE 240 M (TLS), SOBRE DORMENTE DE MADEIRA, BITOLA MISTA, TAXA DE DORMENTAÇÃO DE 1.667 UN/KM, TALA DE JUNÇÃO DE 6 FUROS E FIXAÇÃO ELÁSTICA PANDROL - POSICIONAMENTO E ASSENTAMENTO MECANIZADO</v>
      </c>
      <c r="C3969" s="16" t="s">
        <v>25784</v>
      </c>
      <c r="D3969" s="105">
        <v>2550536.64</v>
      </c>
      <c r="J3969" s="59" t="s">
        <v>30097</v>
      </c>
    </row>
    <row r="3970" spans="1:10" ht="94.5">
      <c r="A3970" s="16" t="s">
        <v>30098</v>
      </c>
      <c r="B3970" s="59" t="str">
        <f t="shared" si="61"/>
        <v>TRILHO TR57, COMPRIMENTO DE 240 M (TLS), SOBRE DORMENTE DE MADEIRA, BITOLA MISTA, TAXA DE DORMENTAÇÃO DE 1.750 UN/KM, TALA DE JUNÇÃO DE 6 FUROS E FIXAÇÃO ELÁSTICA PANDROL - POSICIONAMENTO E ASSENTAMENTO MECANIZADO</v>
      </c>
      <c r="C3970" s="16" t="s">
        <v>25784</v>
      </c>
      <c r="D3970" s="105">
        <v>2585000.5699999998</v>
      </c>
      <c r="J3970" s="59" t="s">
        <v>30099</v>
      </c>
    </row>
    <row r="3971" spans="1:10" ht="94.5">
      <c r="A3971" s="16" t="s">
        <v>30100</v>
      </c>
      <c r="B3971" s="59" t="str">
        <f t="shared" ref="B3971:B4034" si="62">UPPER(J3971)</f>
        <v>TRILHO TR68, COMPRIMENTO DE 12 M, SOBRE DORMENTE DE CONCRETO, BITOLA MÉTRICA OU LARGA, TAXA DE DORMENTAÇÃO DE 1.667 UN/KM, TALA DE JUNÇÃO DE 6 FUROS E FIXAÇÃO ELÁSTICA PANDROL - POSICIONAMENTO E ASSENTAMENTO MANUAL</v>
      </c>
      <c r="C3971" s="16" t="s">
        <v>25784</v>
      </c>
      <c r="D3971" s="105">
        <v>1707297.03</v>
      </c>
      <c r="J3971" s="59" t="s">
        <v>30101</v>
      </c>
    </row>
    <row r="3972" spans="1:10" ht="94.5">
      <c r="A3972" s="16" t="s">
        <v>30102</v>
      </c>
      <c r="B3972" s="59" t="str">
        <f t="shared" si="62"/>
        <v>TRILHO TR68, COMPRIMENTO DE 12 M, SOBRE DORMENTE DE CONCRETO, BITOLA MÉTRICA OU LARGA, TAXA DE DORMENTAÇÃO DE 1.750 UN/KM, TALA DE JUNÇÃO DE 6 FUROS E FIXAÇÃO ELÁSTICA PANDROL - POSICIONAMENTO E ASSENTAMENTO MANUAL</v>
      </c>
      <c r="C3972" s="16" t="s">
        <v>25784</v>
      </c>
      <c r="D3972" s="105">
        <v>1712578.3</v>
      </c>
      <c r="J3972" s="59" t="s">
        <v>30103</v>
      </c>
    </row>
    <row r="3973" spans="1:10" ht="81">
      <c r="A3973" s="16" t="s">
        <v>30104</v>
      </c>
      <c r="B3973" s="59" t="str">
        <f t="shared" si="62"/>
        <v>TRILHO TR68, COMPRIMENTO DE 12 M, SOBRE DORMENTE DE CONCRETO, BITOLA MISTA, TAXA DE DORMENTAÇÃO DE 1.667 UN/KM, TALA DE JUNÇÃO DE 6 FUROS E FIXAÇÃO ELÁSTICA PANDROL - POSICIONAMENTO E ASSENTAMENTO MANUAL</v>
      </c>
      <c r="C3973" s="16" t="s">
        <v>25784</v>
      </c>
      <c r="D3973" s="105">
        <v>2557802.6</v>
      </c>
      <c r="J3973" s="59" t="s">
        <v>30105</v>
      </c>
    </row>
    <row r="3974" spans="1:10" ht="81">
      <c r="A3974" s="16" t="s">
        <v>30106</v>
      </c>
      <c r="B3974" s="59" t="str">
        <f t="shared" si="62"/>
        <v>TRILHO TR68, COMPRIMENTO DE 12 M, SOBRE DORMENTE DE CONCRETO, BITOLA MISTA, TAXA DE DORMENTAÇÃO DE 1.750 UN/KM, TALA DE JUNÇÃO DE 6 FUROS E FIXAÇÃO ELÁSTICA PANDROL - POSICIONAMENTO E ASSENTAMENTO MANUAL</v>
      </c>
      <c r="C3974" s="16" t="s">
        <v>25784</v>
      </c>
      <c r="D3974" s="105">
        <v>2567568.2200000002</v>
      </c>
      <c r="J3974" s="59" t="s">
        <v>30107</v>
      </c>
    </row>
    <row r="3975" spans="1:10" ht="81">
      <c r="A3975" s="16" t="s">
        <v>30108</v>
      </c>
      <c r="B3975" s="59" t="str">
        <f t="shared" si="62"/>
        <v>TRILHO TR68, COMPRIMENTO DE 12 M, SOBRE DORMENTE DE MADEIRA, BITOLA MÉTRICA OU LARGA, TAXA DE DORMENTAÇÃO DE 1.667 UN/KM, TALA DE JUNÇÃO DE 6 FUROS E FIXAÇÃO RÍGIDA - POSICIONAMENTO E ASSENTAMENTO MANUAL</v>
      </c>
      <c r="C3975" s="16" t="s">
        <v>25784</v>
      </c>
      <c r="D3975" s="105">
        <v>2063523.89</v>
      </c>
      <c r="J3975" s="59" t="s">
        <v>30109</v>
      </c>
    </row>
    <row r="3976" spans="1:10" ht="81">
      <c r="A3976" s="16" t="s">
        <v>30110</v>
      </c>
      <c r="B3976" s="59" t="str">
        <f t="shared" si="62"/>
        <v>TRILHO TR68, COMPRIMENTO DE 12 M, SOBRE DORMENTE DE MADEIRA, BITOLA MÉTRICA OU LARGA, TAXA DE DORMENTAÇÃO DE 1.750 UN/KM, TALA DE JUNÇÃO DE 6 FUROS E FIXAÇÃO RÍGIDA - POSICIONAMENTO E ASSENTAMENTO MANUAL</v>
      </c>
      <c r="C3976" s="16" t="s">
        <v>25784</v>
      </c>
      <c r="D3976" s="105">
        <v>2074777.14</v>
      </c>
      <c r="J3976" s="59" t="s">
        <v>30111</v>
      </c>
    </row>
    <row r="3977" spans="1:10" ht="81">
      <c r="A3977" s="16" t="s">
        <v>30112</v>
      </c>
      <c r="B3977" s="59" t="str">
        <f t="shared" si="62"/>
        <v>TRILHO TR68, COMPRIMENTO DE 12 M, SOBRE DORMENTE DE MADEIRA, BITOLA MISTA, TAXA DE DORMENTAÇÃO DE 1.667 UN/KM, TALA DE JUNÇÃO DE 6 FUROS E FIXAÇÃO RÍGIDA - POSICIONAMENTO E ASSENTAMENTO MANUAL</v>
      </c>
      <c r="C3977" s="16" t="s">
        <v>25784</v>
      </c>
      <c r="D3977" s="105">
        <v>3085540.09</v>
      </c>
      <c r="J3977" s="59" t="s">
        <v>30113</v>
      </c>
    </row>
    <row r="3978" spans="1:10" ht="81">
      <c r="A3978" s="16" t="s">
        <v>30114</v>
      </c>
      <c r="B3978" s="59" t="str">
        <f t="shared" si="62"/>
        <v>TRILHO TR68, COMPRIMENTO DE 12 M, SOBRE DORMENTE DE MADEIRA, BITOLA MISTA, TAXA DE DORMENTAÇÃO DE 1.750 UN/KM, TALA DE JUNÇÃO DE 6 FUROS E FIXAÇÃO RÍGIDA - POSICIONAMENTO E ASSENTAMENTO MANUAL</v>
      </c>
      <c r="C3978" s="16" t="s">
        <v>25784</v>
      </c>
      <c r="D3978" s="105">
        <v>3121916.32</v>
      </c>
      <c r="J3978" s="59" t="s">
        <v>30115</v>
      </c>
    </row>
    <row r="3979" spans="1:10" ht="54">
      <c r="A3979" s="16" t="s">
        <v>30116</v>
      </c>
      <c r="B3979" s="59" t="str">
        <f t="shared" si="62"/>
        <v>TRILHO TR68, COMPRIMENTO DE 120 M (TLS), FORMADO POR TRILHOS CURTOS DE 12 M SOLDADOS POR CALDEAMENTO - CONFECÇÃO EM ESTALEIRO</v>
      </c>
      <c r="C3979" s="16" t="s">
        <v>20028</v>
      </c>
      <c r="D3979" s="105">
        <v>89302.26</v>
      </c>
      <c r="J3979" s="59" t="s">
        <v>30117</v>
      </c>
    </row>
    <row r="3980" spans="1:10" ht="94.5">
      <c r="A3980" s="16" t="s">
        <v>30118</v>
      </c>
      <c r="B3980" s="59" t="str">
        <f t="shared" si="62"/>
        <v>TRILHO TR68, COMPRIMENTO DE 120 M (TLS), SOBRE DORMENTE DE CONCRETO, BITOLA MÉTRICA OU LARGA, TAXA DE DORMENTAÇÃO DE 1.667 UN/KM, TALA DE JUNÇÃO DE 6 FUROS E FIXAÇÃO ELÁSTICA PANDROL - POSICIONAMENTO E ASSENTAMENTO MECANIZADO</v>
      </c>
      <c r="C3980" s="16" t="s">
        <v>25784</v>
      </c>
      <c r="D3980" s="105">
        <v>1637456.84</v>
      </c>
      <c r="J3980" s="59" t="s">
        <v>30119</v>
      </c>
    </row>
    <row r="3981" spans="1:10" ht="94.5">
      <c r="A3981" s="16" t="s">
        <v>30120</v>
      </c>
      <c r="B3981" s="59" t="str">
        <f t="shared" si="62"/>
        <v>TRILHO TR68, COMPRIMENTO DE 120 M (TLS), SOBRE DORMENTE DE CONCRETO, BITOLA MÉTRICA OU LARGA, TAXA DE DORMENTAÇÃO DE 1.750 UN/KM, TALA DE JUNÇÃO DE 6 FUROS E FIXAÇÃO ELÁSTICA PANDROL - POSICIONAMENTO E ASSENTAMENTO MECANIZADO</v>
      </c>
      <c r="C3981" s="16" t="s">
        <v>25784</v>
      </c>
      <c r="D3981" s="105">
        <v>1644159.79</v>
      </c>
      <c r="J3981" s="59" t="s">
        <v>30121</v>
      </c>
    </row>
    <row r="3982" spans="1:10" ht="94.5">
      <c r="A3982" s="16" t="s">
        <v>30122</v>
      </c>
      <c r="B3982" s="59" t="str">
        <f t="shared" si="62"/>
        <v>TRILHO TR68, COMPRIMENTO DE 120 M (TLS), SOBRE DORMENTE DE CONCRETO, BITOLA MISTA, TAXA DE DORMENTAÇÃO DE 1.667 UN/KM, TALA DE JUNÇÃO DE 6 FUROS E FIXAÇÃO ELÁSTICA PANDROL - POSICIONAMENTO E ASSENTAMENTO MECANIZADO</v>
      </c>
      <c r="C3982" s="16" t="s">
        <v>25784</v>
      </c>
      <c r="D3982" s="105">
        <v>2456104.7400000002</v>
      </c>
      <c r="J3982" s="59" t="s">
        <v>30123</v>
      </c>
    </row>
    <row r="3983" spans="1:10" ht="94.5">
      <c r="A3983" s="16" t="s">
        <v>30124</v>
      </c>
      <c r="B3983" s="59" t="str">
        <f t="shared" si="62"/>
        <v>TRILHO TR68, COMPRIMENTO DE 120 M (TLS), SOBRE DORMENTE DE CONCRETO, BITOLA MISTA, TAXA DE DORMENTAÇÃO DE 1.750 UN/KM, TALA DE JUNÇÃO DE 6 FUROS E FIXAÇÃO ELÁSTICA PANDROL - POSICIONAMENTO E ASSENTAMENTO MECANIZADO</v>
      </c>
      <c r="C3983" s="16" t="s">
        <v>25784</v>
      </c>
      <c r="D3983" s="105">
        <v>2466159.0299999998</v>
      </c>
      <c r="J3983" s="59" t="s">
        <v>30125</v>
      </c>
    </row>
    <row r="3984" spans="1:10" ht="94.5">
      <c r="A3984" s="16" t="s">
        <v>30126</v>
      </c>
      <c r="B3984" s="59" t="str">
        <f t="shared" si="62"/>
        <v>TRILHO TR68, COMPRIMENTO DE 120 M (TLS), SOBRE DORMENTE DE MADEIRA, BITOLA MÉTRICA OU LARGA, TAXA DE DORMENTAÇÃO DE 1.667 UN/KM, TALA DE JUNÇÃO DE 6 FUROS E FIXAÇÃO ELÁSTICA PANDROL - POSICIONAMENTO E ASSENTAMENTO MECANIZADO</v>
      </c>
      <c r="C3984" s="16" t="s">
        <v>25784</v>
      </c>
      <c r="D3984" s="105">
        <v>2086149.56</v>
      </c>
      <c r="J3984" s="59" t="s">
        <v>30127</v>
      </c>
    </row>
    <row r="3985" spans="1:10" ht="94.5">
      <c r="A3985" s="16" t="s">
        <v>30128</v>
      </c>
      <c r="B3985" s="59" t="str">
        <f t="shared" si="62"/>
        <v>TRILHO TR68, COMPRIMENTO DE 120 M (TLS), SOBRE DORMENTE DE MADEIRA, BITOLA MÉTRICA OU LARGA, TAXA DE DORMENTAÇÃO DE 1.667 UN/KM, TALA DE JUNÇÃO DE 6 FUROS E FIXAÇÃO RÍGIDA - POSICIONAMENTO E ASSENTAMENTO MECANIZADO</v>
      </c>
      <c r="C3985" s="16" t="s">
        <v>25784</v>
      </c>
      <c r="D3985" s="105">
        <v>1987524.89</v>
      </c>
      <c r="J3985" s="59" t="s">
        <v>30129</v>
      </c>
    </row>
    <row r="3986" spans="1:10" ht="94.5">
      <c r="A3986" s="16" t="s">
        <v>30130</v>
      </c>
      <c r="B3986" s="59" t="str">
        <f t="shared" si="62"/>
        <v>TRILHO TR68, COMPRIMENTO DE 120 M (TLS), SOBRE DORMENTE DE MADEIRA, BITOLA MÉTRICA OU LARGA, TAXA DE DORMENTAÇÃO DE 1.750 UN/KM, TALA DE JUNÇÃO DE 6 FUROS E FIXAÇÃO ELÁSTICA PANDROL - POSICIONAMENTO E ASSENTAMENTO MECANIZADO</v>
      </c>
      <c r="C3986" s="16" t="s">
        <v>25784</v>
      </c>
      <c r="D3986" s="105">
        <v>2115412.17</v>
      </c>
      <c r="J3986" s="59" t="s">
        <v>30131</v>
      </c>
    </row>
    <row r="3987" spans="1:10" ht="94.5">
      <c r="A3987" s="16" t="s">
        <v>30132</v>
      </c>
      <c r="B3987" s="59" t="str">
        <f t="shared" si="62"/>
        <v>TRILHO TR68, COMPRIMENTO DE 120 M (TLS), SOBRE DORMENTE DE MADEIRA, BITOLA MÉTRICA OU LARGA, TAXA DE DORMENTAÇÃO DE 1.750 UN/KM, TALA DE JUNÇÃO DE 6 FUROS E FIXAÇÃO RÍGIDA - POSICIONAMENTO E ASSENTAMENTO MECANIZADO</v>
      </c>
      <c r="C3987" s="16" t="s">
        <v>25784</v>
      </c>
      <c r="D3987" s="105">
        <v>2011876.84</v>
      </c>
      <c r="J3987" s="59" t="s">
        <v>30133</v>
      </c>
    </row>
    <row r="3988" spans="1:10" ht="94.5">
      <c r="A3988" s="16" t="s">
        <v>30134</v>
      </c>
      <c r="B3988" s="59" t="str">
        <f t="shared" si="62"/>
        <v>TRILHO TR68, COMPRIMENTO DE 120 M (TLS), SOBRE DORMENTE DE MADEIRA, BITOLA MISTA, TAXA DE DORMENTAÇÃO DE 1.667 UN/KM, TALA DE JUNÇÃO DE 6 FUROS E FIXAÇÃO ELÁSTICA PANDROL - POSICIONAMENTO E ASSENTAMENTO MECANIZADO</v>
      </c>
      <c r="C3988" s="16" t="s">
        <v>25784</v>
      </c>
      <c r="D3988" s="105">
        <v>3129754.56</v>
      </c>
      <c r="J3988" s="59" t="s">
        <v>30135</v>
      </c>
    </row>
    <row r="3989" spans="1:10" ht="94.5">
      <c r="A3989" s="16" t="s">
        <v>30136</v>
      </c>
      <c r="B3989" s="59" t="str">
        <f t="shared" si="62"/>
        <v>TRILHO TR68, COMPRIMENTO DE 120 M (TLS), SOBRE DORMENTE DE MADEIRA, BITOLA MISTA, TAXA DE DORMENTAÇÃO DE 1.750 UN/KM, TALA DE JUNÇÃO DE 6 FUROS E FIXAÇÃO ELÁSTICA PANDROL - POSICIONAMENTO E ASSENTAMENTO MECANIZADO</v>
      </c>
      <c r="C3989" s="16" t="s">
        <v>25784</v>
      </c>
      <c r="D3989" s="105">
        <v>3173679.24</v>
      </c>
      <c r="J3989" s="59" t="s">
        <v>30137</v>
      </c>
    </row>
    <row r="3990" spans="1:10" ht="54">
      <c r="A3990" s="16" t="s">
        <v>30138</v>
      </c>
      <c r="B3990" s="59" t="str">
        <f t="shared" si="62"/>
        <v>TRILHO TR68, COMPRIMENTO DE 240 M (TLS), FORMADO POR TRILHOS CURTOS DE 12 M SOLDADOS POR CALDEAMENTO - CONFECÇÃO EM ESTALEIRO</v>
      </c>
      <c r="C3990" s="16" t="s">
        <v>20028</v>
      </c>
      <c r="D3990" s="105">
        <v>178841.02</v>
      </c>
      <c r="J3990" s="59" t="s">
        <v>30139</v>
      </c>
    </row>
    <row r="3991" spans="1:10" ht="94.5">
      <c r="A3991" s="16" t="s">
        <v>30140</v>
      </c>
      <c r="B3991" s="59" t="str">
        <f t="shared" si="62"/>
        <v>TRILHO TR68, COMPRIMENTO DE 240 M (TLS), SOBRE DORMENTE DE CONCRETO, BITOLA MÉTRICA OU LARGA, TAXA DE DORMENTAÇÃO DE 1.667 UN/KM, TALA DE JUNÇÃO DE 6 FUROS E FIXAÇÃO ELÁSTICA PANDROL - POSICIONAMENTO E ASSENTAMENTO MECANIZADO</v>
      </c>
      <c r="C3991" s="16" t="s">
        <v>25784</v>
      </c>
      <c r="D3991" s="105">
        <v>1633868.87</v>
      </c>
      <c r="J3991" s="59" t="s">
        <v>30141</v>
      </c>
    </row>
    <row r="3992" spans="1:10" ht="94.5">
      <c r="A3992" s="16" t="s">
        <v>30142</v>
      </c>
      <c r="B3992" s="59" t="str">
        <f t="shared" si="62"/>
        <v>TRILHO TR68, COMPRIMENTO DE 240 M (TLS), SOBRE DORMENTE DE CONCRETO, BITOLA MÉTRICA OU LARGA, TAXA DE DORMENTAÇÃO DE 1.750 UN/KM, TALA DE JUNÇÃO DE 6 FUROS E FIXAÇÃO ELÁSTICA PANDROL - POSICIONAMENTO E ASSENTAMENTO MECANIZADO</v>
      </c>
      <c r="C3992" s="16" t="s">
        <v>25784</v>
      </c>
      <c r="D3992" s="105">
        <v>1640571.89</v>
      </c>
      <c r="J3992" s="59" t="s">
        <v>30143</v>
      </c>
    </row>
    <row r="3993" spans="1:10" ht="94.5">
      <c r="A3993" s="16" t="s">
        <v>30144</v>
      </c>
      <c r="B3993" s="59" t="str">
        <f t="shared" si="62"/>
        <v>TRILHO TR68, COMPRIMENTO DE 240 M (TLS), SOBRE DORMENTE DE CONCRETO, BITOLA MISTA, TAXA DE DORMENTAÇÃO DE 1.667 UN/KM, TALA DE JUNÇÃO DE 6 FUROS E FIXAÇÃO ELÁSTICA PANDROL - POSICIONAMENTO E ASSENTAMENTO MECANIZADO</v>
      </c>
      <c r="C3993" s="16" t="s">
        <v>25784</v>
      </c>
      <c r="D3993" s="105">
        <v>2450724.06</v>
      </c>
      <c r="J3993" s="59" t="s">
        <v>30145</v>
      </c>
    </row>
    <row r="3994" spans="1:10" ht="94.5">
      <c r="A3994" s="16" t="s">
        <v>30146</v>
      </c>
      <c r="B3994" s="59" t="str">
        <f t="shared" si="62"/>
        <v>TRILHO TR68, COMPRIMENTO DE 240 M (TLS), SOBRE DORMENTE DE CONCRETO, BITOLA MISTA, TAXA DE DORMENTAÇÃO DE 1.750 UN/KM, TALA DE JUNÇÃO DE 6 FUROS E FIXAÇÃO ELÁSTICA PANDROL - POSICIONAMENTO E ASSENTAMENTO MECANIZADO</v>
      </c>
      <c r="C3994" s="16" t="s">
        <v>25784</v>
      </c>
      <c r="D3994" s="105">
        <v>2460778.59</v>
      </c>
      <c r="J3994" s="59" t="s">
        <v>30147</v>
      </c>
    </row>
    <row r="3995" spans="1:10" ht="94.5">
      <c r="A3995" s="16" t="s">
        <v>30148</v>
      </c>
      <c r="B3995" s="59" t="str">
        <f t="shared" si="62"/>
        <v>TRILHO TR68, COMPRIMENTO DE 240 M (TLS), SOBRE DORMENTE DE MADEIRA, BITOLA MÉTRICA OU LARGA, TAXA DE DORMENTAÇÃO DE 1.667 UN/KM, TALA DE JUNÇÃO DE 6 FUROS E FIXAÇÃO ELÁSTICA PANDROL - POSICIONAMENTO E ASSENTAMENTO MECANIZADO</v>
      </c>
      <c r="C3995" s="16" t="s">
        <v>25784</v>
      </c>
      <c r="D3995" s="105">
        <v>2082607.95</v>
      </c>
      <c r="J3995" s="59" t="s">
        <v>30149</v>
      </c>
    </row>
    <row r="3996" spans="1:10" ht="94.5">
      <c r="A3996" s="16" t="s">
        <v>30150</v>
      </c>
      <c r="B3996" s="59" t="str">
        <f t="shared" si="62"/>
        <v>TRILHO TR68, COMPRIMENTO DE 240 M (TLS), SOBRE DORMENTE DE MADEIRA, BITOLA MÉTRICA OU LARGA, TAXA DE DORMENTAÇÃO DE 1.667 UN/KM, TALA DE JUNÇÃO DE 6 FUROS E FIXAÇÃO RÍGIDA - POSICIONAMENTO E ASSENTAMENTO MECANIZADO</v>
      </c>
      <c r="C3996" s="16" t="s">
        <v>25784</v>
      </c>
      <c r="D3996" s="105">
        <v>1983983.27</v>
      </c>
      <c r="J3996" s="59" t="s">
        <v>30151</v>
      </c>
    </row>
    <row r="3997" spans="1:10" ht="94.5">
      <c r="A3997" s="16" t="s">
        <v>30152</v>
      </c>
      <c r="B3997" s="59" t="str">
        <f t="shared" si="62"/>
        <v>TRILHO TR68, COMPRIMENTO DE 240 M (TLS), SOBRE DORMENTE DE MADEIRA, BITOLA MÉTRICA OU LARGA, TAXA DE DORMENTAÇÃO DE 1.750 UN/KM, TALA DE JUNÇÃO DE 6 FUROS E FIXAÇÃO ELÁSTICA PANDROL - POSICIONAMENTO E ASSENTAMENTO MECANIZADO</v>
      </c>
      <c r="C3997" s="16" t="s">
        <v>25784</v>
      </c>
      <c r="D3997" s="105">
        <v>2111870.5499999998</v>
      </c>
      <c r="J3997" s="59" t="s">
        <v>30153</v>
      </c>
    </row>
    <row r="3998" spans="1:10" ht="94.5">
      <c r="A3998" s="16" t="s">
        <v>30154</v>
      </c>
      <c r="B3998" s="59" t="str">
        <f t="shared" si="62"/>
        <v>TRILHO TR68, COMPRIMENTO DE 240 M (TLS), SOBRE DORMENTE DE MADEIRA, BITOLA MÉTRICA OU LARGA, TAXA DE DORMENTAÇÃO DE 1.750 UN/KM, TALA DE JUNÇÃO DE 6 FUROS E FIXAÇÃO RÍGIDA - POSICIONAMENTO E ASSENTAMENTO MECANIZADO</v>
      </c>
      <c r="C3998" s="16" t="s">
        <v>25784</v>
      </c>
      <c r="D3998" s="105">
        <v>2008335.22</v>
      </c>
      <c r="J3998" s="59" t="s">
        <v>30155</v>
      </c>
    </row>
    <row r="3999" spans="1:10" ht="94.5">
      <c r="A3999" s="16" t="s">
        <v>30156</v>
      </c>
      <c r="B3999" s="59" t="str">
        <f t="shared" si="62"/>
        <v>TRILHO TR68, COMPRIMENTO DE 240 M (TLS), SOBRE DORMENTE DE MADEIRA, BITOLA MISTA, TAXA DE DORMENTAÇÃO DE 1.667 UN/KM, TALA DE JUNÇÃO DE 6 FUROS E FIXAÇÃO ELÁSTICA PANDROL - POSICIONAMENTO E ASSENTAMENTO MECANIZADO</v>
      </c>
      <c r="C3999" s="16" t="s">
        <v>25784</v>
      </c>
      <c r="D3999" s="105">
        <v>3124443.48</v>
      </c>
      <c r="J3999" s="59" t="s">
        <v>30157</v>
      </c>
    </row>
    <row r="4000" spans="1:10" ht="94.5">
      <c r="A4000" s="16" t="s">
        <v>30158</v>
      </c>
      <c r="B4000" s="59" t="str">
        <f t="shared" si="62"/>
        <v>TRILHO TR68, COMPRIMENTO DE 240 M (TLS), SOBRE DORMENTE DE MADEIRA, BITOLA MISTA, TAXA DE DORMENTAÇÃO DE 1.750 UN/KM, TALA DE JUNÇÃO DE 6 FUROS E FIXAÇÃO ELÁSTICA PANDROL - POSICIONAMENTO E ASSENTAMENTO MECANIZADO</v>
      </c>
      <c r="C4000" s="16" t="s">
        <v>25784</v>
      </c>
      <c r="D4000" s="105">
        <v>3168368.16</v>
      </c>
      <c r="J4000" s="59" t="s">
        <v>30159</v>
      </c>
    </row>
    <row r="4001" spans="1:10" ht="94.5">
      <c r="A4001" s="16" t="s">
        <v>30160</v>
      </c>
      <c r="B4001" s="59" t="str">
        <f t="shared" si="62"/>
        <v>TRILHO UIC60, COMPRIMENTO DE 12 M, SOBRE DORMENTE DE CONCRETO, BITOLA MÉTRICA OU LARGA, TAXA DE DORMENTAÇÃO DE 1.667 UN/KM, TALA DE JUNÇÃO DE 6 FUROS E FIXAÇÃO ELÁSTICA PANDROL - POSICIONAMENTO E ASSENTAMENTO MANUAL</v>
      </c>
      <c r="C4001" s="16" t="s">
        <v>25784</v>
      </c>
      <c r="D4001" s="105">
        <v>1753529.98</v>
      </c>
      <c r="J4001" s="59" t="s">
        <v>30161</v>
      </c>
    </row>
    <row r="4002" spans="1:10" ht="94.5">
      <c r="A4002" s="16" t="s">
        <v>30162</v>
      </c>
      <c r="B4002" s="59" t="str">
        <f t="shared" si="62"/>
        <v>TRILHO UIC60, COMPRIMENTO DE 12 M, SOBRE DORMENTE DE CONCRETO, BITOLA MÉTRICA OU LARGA, TAXA DE DORMENTAÇÃO DE 1.750 UN/KM, TALA DE JUNÇÃO DE 6 FUROS E FIXAÇÃO ELÁSTICA PANDROL - POSICIONAMENTO E ASSENTAMENTO MANUAL</v>
      </c>
      <c r="C4002" s="16" t="s">
        <v>25784</v>
      </c>
      <c r="D4002" s="105">
        <v>1758895.5</v>
      </c>
      <c r="J4002" s="59" t="s">
        <v>30163</v>
      </c>
    </row>
    <row r="4003" spans="1:10" ht="81">
      <c r="A4003" s="16" t="s">
        <v>30164</v>
      </c>
      <c r="B4003" s="59" t="str">
        <f t="shared" si="62"/>
        <v>TRILHO UIC60, COMPRIMENTO DE 12 M, SOBRE DORMENTE DE CONCRETO, BITOLA MISTA, TAXA DE DORMENTAÇÃO DE 1.667 UN/KM, TALA DE JUNÇÃO DE 6 FUROS E FIXAÇÃO ELÁSTICA PANDROL - POSICIONAMENTO E ASSENTAMENTO MANUAL</v>
      </c>
      <c r="C4003" s="16" t="s">
        <v>25784</v>
      </c>
      <c r="D4003" s="105">
        <v>2628788.36</v>
      </c>
      <c r="J4003" s="59" t="s">
        <v>30165</v>
      </c>
    </row>
    <row r="4004" spans="1:10" ht="81">
      <c r="A4004" s="16" t="s">
        <v>30166</v>
      </c>
      <c r="B4004" s="59" t="str">
        <f t="shared" si="62"/>
        <v>TRILHO UIC60, COMPRIMENTO DE 12 M, SOBRE DORMENTE DE CONCRETO, BITOLA MISTA, TAXA DE DORMENTAÇÃO DE 1.750 UN/KM, TALA DE JUNÇÃO DE 6 FUROS E FIXAÇÃO ELÁSTICA PANDROL - POSICIONAMENTO E ASSENTAMENTO MANUAL</v>
      </c>
      <c r="C4004" s="16" t="s">
        <v>25784</v>
      </c>
      <c r="D4004" s="105">
        <v>2637086.13</v>
      </c>
      <c r="J4004" s="59" t="s">
        <v>30167</v>
      </c>
    </row>
    <row r="4005" spans="1:10" ht="81">
      <c r="A4005" s="16" t="s">
        <v>30168</v>
      </c>
      <c r="B4005" s="59" t="str">
        <f t="shared" si="62"/>
        <v>TRILHO UIC60, COMPRIMENTO DE 12 M, SOBRE DORMENTE DE MADEIRA, BITOLA MÉTRICA OU LARGA, TAXA DE DORMENTAÇÃO DE 1.667 UN/KM, TALA DE JUNÇÃO DE 6 FUROS E FIXAÇÃO RÍGIDA - POSICIONAMENTO E ASSENTAMENTO MANUAL</v>
      </c>
      <c r="C4005" s="16" t="s">
        <v>25784</v>
      </c>
      <c r="D4005" s="105">
        <v>2110890.34</v>
      </c>
      <c r="J4005" s="59" t="s">
        <v>30169</v>
      </c>
    </row>
    <row r="4006" spans="1:10" ht="81">
      <c r="A4006" s="16" t="s">
        <v>30170</v>
      </c>
      <c r="B4006" s="59" t="str">
        <f t="shared" si="62"/>
        <v>TRILHO UIC60, COMPRIMENTO DE 12 M, SOBRE DORMENTE DE MADEIRA, BITOLA MÉTRICA OU LARGA, TAXA DE DORMENTAÇÃO DE 1.750 UN/KM, TALA DE JUNÇÃO DE 6 FUROS E FIXAÇÃO RÍGIDA - POSICIONAMENTO E ASSENTAMENTO MANUAL</v>
      </c>
      <c r="C4006" s="16" t="s">
        <v>25784</v>
      </c>
      <c r="D4006" s="105">
        <v>2122200.0299999998</v>
      </c>
      <c r="J4006" s="59" t="s">
        <v>30171</v>
      </c>
    </row>
    <row r="4007" spans="1:10" ht="81">
      <c r="A4007" s="16" t="s">
        <v>30172</v>
      </c>
      <c r="B4007" s="59" t="str">
        <f t="shared" si="62"/>
        <v>TRILHO UIC60, COMPRIMENTO DE 12 M, SOBRE DORMENTE DE MADEIRA, BITOLA MISTA, TAXA DE DORMENTAÇÃO DE 1.667 UN/KM, TALA DE JUNÇÃO DE 6 FUROS E FIXAÇÃO RÍGIDA - POSICIONAMENTO E ASSENTAMENTO MANUAL</v>
      </c>
      <c r="C4007" s="16" t="s">
        <v>25784</v>
      </c>
      <c r="D4007" s="105">
        <v>3156589.77</v>
      </c>
      <c r="J4007" s="59" t="s">
        <v>30173</v>
      </c>
    </row>
    <row r="4008" spans="1:10" ht="81">
      <c r="A4008" s="16" t="s">
        <v>30174</v>
      </c>
      <c r="B4008" s="59" t="str">
        <f t="shared" si="62"/>
        <v>TRILHO UIC60, COMPRIMENTO DE 12 M, SOBRE DORMENTE DE MADEIRA, BITOLA MISTA, TAXA DE DORMENTAÇÃO DE 1.750 UN/KM, TALA DE JUNÇÃO DE 6 FUROS E FIXAÇÃO RÍGIDA - POSICIONAMENTO E ASSENTAMENTO MANUAL</v>
      </c>
      <c r="C4008" s="16" t="s">
        <v>25784</v>
      </c>
      <c r="D4008" s="105">
        <v>3193050.65</v>
      </c>
      <c r="J4008" s="59" t="s">
        <v>30175</v>
      </c>
    </row>
    <row r="4009" spans="1:10" ht="54">
      <c r="A4009" s="16" t="s">
        <v>30176</v>
      </c>
      <c r="B4009" s="59" t="str">
        <f t="shared" si="62"/>
        <v>TRILHO UIC60, COMPRIMENTO DE 120 M (TLS), FORMADO POR TRILHOS CURTOS DE 12 M SOLDADOS POR CALDEAMENTO - CONFECÇÃO EM ESTALEIRO</v>
      </c>
      <c r="C4009" s="16" t="s">
        <v>20028</v>
      </c>
      <c r="D4009" s="105">
        <v>93189.13</v>
      </c>
      <c r="J4009" s="59" t="s">
        <v>30177</v>
      </c>
    </row>
    <row r="4010" spans="1:10" ht="94.5">
      <c r="A4010" s="16" t="s">
        <v>30178</v>
      </c>
      <c r="B4010" s="59" t="str">
        <f t="shared" si="62"/>
        <v>TRILHO UIC60, COMPRIMENTO DE 120 M (TLS), SOBRE DORMENTE DE CONCRETO, BITOLA MÉTRICA OU LARGA, TAXA DE DORMENTAÇÃO DE 1.667 UN/KM, TALA DE JUNÇÃO DE 6 FUROS E FIXAÇÃO ELÁSTICA PANDROL - POSICIONAMENTO E ASSENTAMENTO MECANIZADO</v>
      </c>
      <c r="C4010" s="16" t="s">
        <v>25784</v>
      </c>
      <c r="D4010" s="105">
        <v>1700449.54</v>
      </c>
      <c r="J4010" s="59" t="s">
        <v>30179</v>
      </c>
    </row>
    <row r="4011" spans="1:10" ht="94.5">
      <c r="A4011" s="16" t="s">
        <v>30180</v>
      </c>
      <c r="B4011" s="59" t="str">
        <f t="shared" si="62"/>
        <v>TRILHO UIC60, COMPRIMENTO DE 120 M (TLS), SOBRE DORMENTE DE CONCRETO, BITOLA MÉTRICA OU LARGA, TAXA DE DORMENTAÇÃO DE 1.750 UN/KM, TALA DE JUNÇÃO DE 6 FUROS E FIXAÇÃO ELÁSTICA PANDROL - POSICIONAMENTO E ASSENTAMENTO MECANIZADO</v>
      </c>
      <c r="C4011" s="16" t="s">
        <v>25784</v>
      </c>
      <c r="D4011" s="105">
        <v>1707152.49</v>
      </c>
      <c r="J4011" s="59" t="s">
        <v>30181</v>
      </c>
    </row>
    <row r="4012" spans="1:10" ht="94.5">
      <c r="A4012" s="16" t="s">
        <v>30182</v>
      </c>
      <c r="B4012" s="59" t="str">
        <f t="shared" si="62"/>
        <v>TRILHO UIC60, COMPRIMENTO DE 120 M (TLS), SOBRE DORMENTE DE CONCRETO, BITOLA MISTA, TAXA DE DORMENTAÇÃO DE 1.667 UN/KM, TALA DE JUNÇÃO DE 6 FUROS E FIXAÇÃO ELÁSTICA PANDROL - POSICIONAMENTO E ASSENTAMENTO MECANIZADO</v>
      </c>
      <c r="C4012" s="16" t="s">
        <v>25784</v>
      </c>
      <c r="D4012" s="105">
        <v>2550593.7799999998</v>
      </c>
      <c r="J4012" s="59" t="s">
        <v>30183</v>
      </c>
    </row>
    <row r="4013" spans="1:10" ht="94.5">
      <c r="A4013" s="16" t="s">
        <v>30184</v>
      </c>
      <c r="B4013" s="59" t="str">
        <f t="shared" si="62"/>
        <v>TRILHO UIC60, COMPRIMENTO DE 120 M (TLS), SOBRE DORMENTE DE CONCRETO, BITOLA MISTA, TAXA DE DORMENTAÇÃO DE 1.750 UN/KM, TALA DE JUNÇÃO DE 6 FUROS E FIXAÇÃO ELÁSTICA PANDROL - POSICIONAMENTO E ASSENTAMENTO MECANIZADO</v>
      </c>
      <c r="C4013" s="16" t="s">
        <v>25784</v>
      </c>
      <c r="D4013" s="105">
        <v>2560648.0699999998</v>
      </c>
      <c r="J4013" s="59" t="s">
        <v>30185</v>
      </c>
    </row>
    <row r="4014" spans="1:10" ht="94.5">
      <c r="A4014" s="16" t="s">
        <v>30186</v>
      </c>
      <c r="B4014" s="59" t="str">
        <f t="shared" si="62"/>
        <v>TRILHO UIC60, COMPRIMENTO DE 120 M (TLS), SOBRE DORMENTE DE MADEIRA, BITOLA MÉTRICA OU LARGA, TAXA DE DORMENTAÇÃO DE 1.667 UN/KM, TALA DE JUNÇÃO DE 6 FUROS E FIXAÇÃO ELÁSTICA PANDROL - POSICIONAMENTO E ASSENTAMENTO MECANIZADO</v>
      </c>
      <c r="C4014" s="16" t="s">
        <v>25784</v>
      </c>
      <c r="D4014" s="105">
        <v>2089349.15</v>
      </c>
      <c r="J4014" s="59" t="s">
        <v>30187</v>
      </c>
    </row>
    <row r="4015" spans="1:10" ht="94.5">
      <c r="A4015" s="16" t="s">
        <v>30188</v>
      </c>
      <c r="B4015" s="59" t="str">
        <f t="shared" si="62"/>
        <v>TRILHO UIC60, COMPRIMENTO DE 120 M (TLS), SOBRE DORMENTE DE MADEIRA, BITOLA MÉTRICA OU LARGA, TAXA DE DORMENTAÇÃO DE 1.667 UN/KM, TALA DE JUNÇÃO DE 6 FUROS E FIXAÇÃO RÍGIDA - POSICIONAMENTO E ASSENTAMENTO MECANIZADO</v>
      </c>
      <c r="C4015" s="16" t="s">
        <v>25784</v>
      </c>
      <c r="D4015" s="105">
        <v>2051651.09</v>
      </c>
      <c r="J4015" s="59" t="s">
        <v>30189</v>
      </c>
    </row>
    <row r="4016" spans="1:10" ht="94.5">
      <c r="A4016" s="16" t="s">
        <v>30190</v>
      </c>
      <c r="B4016" s="59" t="str">
        <f t="shared" si="62"/>
        <v>TRILHO UIC60, COMPRIMENTO DE 120 M (TLS), SOBRE DORMENTE DE MADEIRA, BITOLA MÉTRICA OU LARGA, TAXA DE DORMENTAÇÃO DE 1.750 UN/KM, TALA DE JUNÇÃO DE 6 FUROS E FIXAÇÃO ELÁSTICA PANDROL - POSICIONAMENTO E ASSENTAMENTO MECANIZADO</v>
      </c>
      <c r="C4016" s="16" t="s">
        <v>25784</v>
      </c>
      <c r="D4016" s="105">
        <v>2115634.65</v>
      </c>
      <c r="J4016" s="59" t="s">
        <v>30191</v>
      </c>
    </row>
    <row r="4017" spans="1:10" ht="94.5">
      <c r="A4017" s="16" t="s">
        <v>30192</v>
      </c>
      <c r="B4017" s="59" t="str">
        <f t="shared" si="62"/>
        <v>TRILHO UIC60, COMPRIMENTO DE 120 M (TLS), SOBRE DORMENTE DE MADEIRA, BITOLA MÉTRICA OU LARGA, TAXA DE DORMENTAÇÃO DE 1.750 UN/KM, TALA DE JUNÇÃO DE 6 FUROS E FIXAÇÃO RÍGIDA - POSICIONAMENTO E ASSENTAMENTO MECANIZADO</v>
      </c>
      <c r="C4017" s="16" t="s">
        <v>25784</v>
      </c>
      <c r="D4017" s="105">
        <v>2076059.48</v>
      </c>
      <c r="J4017" s="59" t="s">
        <v>30193</v>
      </c>
    </row>
    <row r="4018" spans="1:10" ht="94.5">
      <c r="A4018" s="16" t="s">
        <v>30194</v>
      </c>
      <c r="B4018" s="59" t="str">
        <f t="shared" si="62"/>
        <v>TRILHO UIC60, COMPRIMENTO DE 120 M (TLS), SOBRE DORMENTE DE MADEIRA, BITOLA MISTA, TAXA DE DORMENTAÇÃO DE 1.667 UN/KM, TALA DE JUNÇÃO DE 6 FUROS E FIXAÇÃO ELÁSTICA PANDROL - POSICIONAMENTO E ASSENTAMENTO MECANIZADO</v>
      </c>
      <c r="C4018" s="16" t="s">
        <v>25784</v>
      </c>
      <c r="D4018" s="105">
        <v>3134553.91</v>
      </c>
      <c r="J4018" s="59" t="s">
        <v>30195</v>
      </c>
    </row>
    <row r="4019" spans="1:10" ht="94.5">
      <c r="A4019" s="16" t="s">
        <v>30196</v>
      </c>
      <c r="B4019" s="59" t="str">
        <f t="shared" si="62"/>
        <v>TRILHO UIC60, COMPRIMENTO DE 120 M (TLS), SOBRE DORMENTE DE MADEIRA, BITOLA MISTA, TAXA DE DORMENTAÇÃO DE 1.750 UN/KM, TALA DE JUNÇÃO DE 6 FUROS E FIXAÇÃO ELÁSTICA PANDROL - POSICIONAMENTO E ASSENTAMENTO MECANIZADO</v>
      </c>
      <c r="C4019" s="16" t="s">
        <v>25784</v>
      </c>
      <c r="D4019" s="105">
        <v>3174012.94</v>
      </c>
      <c r="J4019" s="59" t="s">
        <v>30197</v>
      </c>
    </row>
    <row r="4020" spans="1:10" ht="54">
      <c r="A4020" s="16" t="s">
        <v>30198</v>
      </c>
      <c r="B4020" s="59" t="str">
        <f t="shared" si="62"/>
        <v>TRILHO UIC60, COMPRIMENTO DE 240 M (TLS), FORMADO POR TRILHOS CURTOS DE 12 M SOLDADOS POR CALDEAMENTO - CONFECÇÃO EM ESTALEIRO</v>
      </c>
      <c r="C4020" s="16" t="s">
        <v>20028</v>
      </c>
      <c r="D4020" s="105">
        <v>186614.76</v>
      </c>
      <c r="J4020" s="59" t="s">
        <v>30199</v>
      </c>
    </row>
    <row r="4021" spans="1:10" ht="94.5">
      <c r="A4021" s="16" t="s">
        <v>30200</v>
      </c>
      <c r="B4021" s="59" t="str">
        <f t="shared" si="62"/>
        <v>TRILHO UIC60, COMPRIMENTO DE 240 M (TLS), SOBRE DORMENTE DE CONCRETO, BITOLA MÉTRICA OU LARGA, TAXA DE DORMENTAÇÃO DE 1.667 UN/KM, TALA DE JUNÇÃO DE 6 FUROS E FIXAÇÃO ELÁSTICA PANDROL - POSICIONAMENTO E ASSENTAMENTO MECANIZADO</v>
      </c>
      <c r="C4021" s="16" t="s">
        <v>25784</v>
      </c>
      <c r="D4021" s="105">
        <v>1697755.75</v>
      </c>
      <c r="J4021" s="59" t="s">
        <v>30201</v>
      </c>
    </row>
    <row r="4022" spans="1:10" ht="94.5">
      <c r="A4022" s="16" t="s">
        <v>30202</v>
      </c>
      <c r="B4022" s="59" t="str">
        <f t="shared" si="62"/>
        <v>TRILHO UIC60, COMPRIMENTO DE 240 M (TLS), SOBRE DORMENTE DE CONCRETO, BITOLA MÉTRICA OU LARGA, TAXA DE DORMENTAÇÃO DE 1.750 UN/KM, TALA DE JUNÇÃO DE 6 FUROS E FIXAÇÃO ELÁSTICA PANDROL - POSICIONAMENTO E ASSENTAMENTO MECANIZADO</v>
      </c>
      <c r="C4022" s="16" t="s">
        <v>25784</v>
      </c>
      <c r="D4022" s="105">
        <v>1704458.77</v>
      </c>
      <c r="J4022" s="59" t="s">
        <v>30203</v>
      </c>
    </row>
    <row r="4023" spans="1:10" ht="94.5">
      <c r="A4023" s="16" t="s">
        <v>30204</v>
      </c>
      <c r="B4023" s="59" t="str">
        <f t="shared" si="62"/>
        <v>TRILHO UIC60, COMPRIMENTO DE 240 M (TLS), SOBRE DORMENTE DE CONCRETO, BITOLA MISTA, TAXA DE DORMENTAÇÃO DE 1.667 UN/KM, TALA DE JUNÇÃO DE 6 FUROS E FIXAÇÃO ELÁSTICA PANDROL - POSICIONAMENTO E ASSENTAMENTO MECANIZADO</v>
      </c>
      <c r="C4023" s="16" t="s">
        <v>25784</v>
      </c>
      <c r="D4023" s="105">
        <v>2546554.4300000002</v>
      </c>
      <c r="J4023" s="59" t="s">
        <v>30205</v>
      </c>
    </row>
    <row r="4024" spans="1:10" ht="94.5">
      <c r="A4024" s="16" t="s">
        <v>30206</v>
      </c>
      <c r="B4024" s="59" t="str">
        <f t="shared" si="62"/>
        <v>TRILHO UIC60, COMPRIMENTO DE 240 M (TLS), SOBRE DORMENTE DE CONCRETO, BITOLA MISTA, TAXA DE DORMENTAÇÃO DE 1.750 UN/KM, TALA DE JUNÇÃO DE 6 FUROS E FIXAÇÃO ELÁSTICA PANDROL - POSICIONAMENTO E ASSENTAMENTO MECANIZADO</v>
      </c>
      <c r="C4024" s="16" t="s">
        <v>25784</v>
      </c>
      <c r="D4024" s="105">
        <v>2556608.96</v>
      </c>
      <c r="J4024" s="59" t="s">
        <v>30207</v>
      </c>
    </row>
    <row r="4025" spans="1:10" ht="94.5">
      <c r="A4025" s="16" t="s">
        <v>30208</v>
      </c>
      <c r="B4025" s="59" t="str">
        <f t="shared" si="62"/>
        <v>TRILHO UIC60, COMPRIMENTO DE 240 M (TLS), SOBRE DORMENTE DE MADEIRA, BITOLA MÉTRICA OU LARGA, TAXA DE DORMENTAÇÃO DE 1.667 UN/KM, TALA DE JUNÇÃO DE 6 FUROS E FIXAÇÃO ELÁSTICA PANDROL - POSICIONAMENTO E ASSENTAMENTO MECANIZADO</v>
      </c>
      <c r="C4025" s="16" t="s">
        <v>25784</v>
      </c>
      <c r="D4025" s="105">
        <v>2086701.71</v>
      </c>
      <c r="J4025" s="59" t="s">
        <v>30209</v>
      </c>
    </row>
    <row r="4026" spans="1:10" ht="94.5">
      <c r="A4026" s="16" t="s">
        <v>30210</v>
      </c>
      <c r="B4026" s="59" t="str">
        <f t="shared" si="62"/>
        <v>TRILHO UIC60, COMPRIMENTO DE 240 M (TLS), SOBRE DORMENTE DE MADEIRA, BITOLA MÉTRICA OU LARGA, TAXA DE DORMENTAÇÃO DE 1.667 UN/KM, TALA DE JUNÇÃO DE 6 FUROS E FIXAÇÃO RÍGIDA - POSICIONAMENTO E ASSENTAMENTO MECANIZADO</v>
      </c>
      <c r="C4026" s="16" t="s">
        <v>25784</v>
      </c>
      <c r="D4026" s="105">
        <v>2049003.66</v>
      </c>
      <c r="J4026" s="59" t="s">
        <v>30211</v>
      </c>
    </row>
    <row r="4027" spans="1:10" ht="94.5">
      <c r="A4027" s="16" t="s">
        <v>30212</v>
      </c>
      <c r="B4027" s="59" t="str">
        <f t="shared" si="62"/>
        <v>TRILHO UIC60, COMPRIMENTO DE 240 M (TLS), SOBRE DORMENTE DE MADEIRA, BITOLA MÉTRICA OU LARGA, TAXA DE DORMENTAÇÃO DE 1.750 UN/KM, TALA DE JUNÇÃO DE 6 FUROS E FIXAÇÃO ELÁSTICA PANDROL - POSICIONAMENTO E ASSENTAMENTO MECANIZADO</v>
      </c>
      <c r="C4027" s="16" t="s">
        <v>25784</v>
      </c>
      <c r="D4027" s="105">
        <v>2112987.2200000002</v>
      </c>
      <c r="J4027" s="59" t="s">
        <v>30213</v>
      </c>
    </row>
    <row r="4028" spans="1:10" ht="94.5">
      <c r="A4028" s="16" t="s">
        <v>30214</v>
      </c>
      <c r="B4028" s="59" t="str">
        <f t="shared" si="62"/>
        <v>TRILHO UIC60, COMPRIMENTO DE 240 M (TLS), SOBRE DORMENTE DE MADEIRA, BITOLA MÉTRICA OU LARGA, TAXA DE DORMENTAÇÃO DE 1.750 UN/KM, TALA DE JUNÇÃO DE 6 FUROS E FIXAÇÃO RÍGIDA - POSICIONAMENTO E ASSENTAMENTO MECANIZADO</v>
      </c>
      <c r="C4028" s="16" t="s">
        <v>25784</v>
      </c>
      <c r="D4028" s="105">
        <v>2073412.05</v>
      </c>
      <c r="J4028" s="59" t="s">
        <v>30215</v>
      </c>
    </row>
    <row r="4029" spans="1:10" ht="94.5">
      <c r="A4029" s="16" t="s">
        <v>30216</v>
      </c>
      <c r="B4029" s="59" t="str">
        <f t="shared" si="62"/>
        <v>TRILHO UIC60, COMPRIMENTO DE 240 M (TLS), SOBRE DORMENTE DE MADEIRA, BITOLA MISTA, TAXA DE DORMENTAÇÃO DE 1.667 UN/KM, TALA DE JUNÇÃO DE 6 FUROS E FIXAÇÃO ELÁSTICA PANDROL - POSICIONAMENTO E ASSENTAMENTO MECANIZADO</v>
      </c>
      <c r="C4029" s="16" t="s">
        <v>25784</v>
      </c>
      <c r="D4029" s="105">
        <v>3130584.16</v>
      </c>
      <c r="J4029" s="59" t="s">
        <v>30217</v>
      </c>
    </row>
    <row r="4030" spans="1:10" ht="94.5">
      <c r="A4030" s="16" t="s">
        <v>30218</v>
      </c>
      <c r="B4030" s="59" t="str">
        <f t="shared" si="62"/>
        <v>TRILHO UIC60, COMPRIMENTO DE 240 M (TLS), SOBRE DORMENTE DE MADEIRA, BITOLA MISTA, TAXA DE DORMENTAÇÃO DE 1.750 UN/KM, TALA DE JUNÇÃO DE 6 FUROS E FIXAÇÃO ELÁSTICA PANDROL - POSICIONAMENTO E ASSENTAMENTO MECANIZADO</v>
      </c>
      <c r="C4030" s="16" t="s">
        <v>25784</v>
      </c>
      <c r="D4030" s="105">
        <v>3170043.19</v>
      </c>
      <c r="J4030" s="59" t="s">
        <v>30219</v>
      </c>
    </row>
    <row r="4031" spans="1:10" ht="27">
      <c r="A4031" s="16" t="s">
        <v>30220</v>
      </c>
      <c r="B4031" s="59" t="str">
        <f t="shared" si="62"/>
        <v>CONFECÇÃO DE FÔRMA METÁLICA EM CHAPA 1/8" PARA POITA TRAPEZOIDAL</v>
      </c>
      <c r="C4031" s="16" t="s">
        <v>141</v>
      </c>
      <c r="D4031" s="105">
        <v>432.79</v>
      </c>
      <c r="J4031" s="59" t="s">
        <v>30221</v>
      </c>
    </row>
    <row r="4032" spans="1:10" ht="27">
      <c r="A4032" s="16" t="s">
        <v>30222</v>
      </c>
      <c r="B4032" s="59" t="str">
        <f t="shared" si="62"/>
        <v>CONFECÇÃO DE FORMA METÁLICA EM CHAPA 3/16" PARA POITA TRAPEZOIDAL</v>
      </c>
      <c r="C4032" s="16" t="s">
        <v>141</v>
      </c>
      <c r="D4032" s="105">
        <v>691.6</v>
      </c>
      <c r="J4032" s="59" t="s">
        <v>30223</v>
      </c>
    </row>
    <row r="4033" spans="1:10" ht="40.5">
      <c r="A4033" s="16" t="s">
        <v>30224</v>
      </c>
      <c r="B4033" s="59" t="str">
        <f t="shared" si="62"/>
        <v>CONFECÇÃO DE FÔRMA METÁLICA EM CHAPA DE 3/16" PARA COSTELA PRÉ-MOLDADA DE BUEIRO DE CONCRETO TIPO MINITÚNEL</v>
      </c>
      <c r="C4033" s="16" t="s">
        <v>141</v>
      </c>
      <c r="D4033" s="105">
        <v>533.17999999999995</v>
      </c>
      <c r="J4033" s="59" t="s">
        <v>30225</v>
      </c>
    </row>
    <row r="4034" spans="1:10" ht="54">
      <c r="A4034" s="16" t="s">
        <v>30226</v>
      </c>
      <c r="B4034" s="59" t="str">
        <f t="shared" si="62"/>
        <v>FÔRMA EM CHAPA METÁLICA 1/8" PARA CABEÇA DE TIRANTES - UTILIZAÇÃO DE 50 VEZES - CONFECÇÃO, INSTALAÇÃO E RETIRADA</v>
      </c>
      <c r="C4034" s="16" t="s">
        <v>141</v>
      </c>
      <c r="D4034" s="105">
        <v>26.68</v>
      </c>
      <c r="J4034" s="59" t="s">
        <v>30227</v>
      </c>
    </row>
    <row r="4035" spans="1:10" ht="67.5">
      <c r="A4035" s="16" t="s">
        <v>30228</v>
      </c>
      <c r="B4035" s="59" t="str">
        <f t="shared" ref="B4035:B4098" si="63">UPPER(J4035)</f>
        <v>FÔRMA METÁLICA CURVA EM CHAPA 3/16" REFORÇADA COM NERVURAS DE 40 MM X 3/16" DISPOSTAS EM GRELHAS DE 40 X 60 CM - UTILIZAÇÃO DE 100 VEZES - CONFECÇÃO, INSTALAÇÃO E RETIRADA</v>
      </c>
      <c r="C4035" s="16" t="s">
        <v>141</v>
      </c>
      <c r="D4035" s="105">
        <v>18.48</v>
      </c>
      <c r="J4035" s="59" t="s">
        <v>30229</v>
      </c>
    </row>
    <row r="4036" spans="1:10" ht="54">
      <c r="A4036" s="16" t="s">
        <v>30230</v>
      </c>
      <c r="B4036" s="59" t="str">
        <f t="shared" si="63"/>
        <v>FÔRMA METÁLICA EM CHAPA 1/8" PARA POITA TRAPEZOIDAL - UTILIZAÇÃO DE 50 VEZES - CONFECÇÃO, INSTALAÇÃO E RETIRADA</v>
      </c>
      <c r="C4036" s="16" t="s">
        <v>141</v>
      </c>
      <c r="D4036" s="105">
        <v>14.41</v>
      </c>
      <c r="J4036" s="59" t="s">
        <v>30231</v>
      </c>
    </row>
    <row r="4037" spans="1:10" ht="67.5">
      <c r="A4037" s="16" t="s">
        <v>30232</v>
      </c>
      <c r="B4037" s="59" t="str">
        <f t="shared" si="63"/>
        <v>FÔRMA METÁLICA EM CHAPA 1/8" REFORÇADA COM NERVURAS DE 40 MM X 1/8" DISPOSTAS EM GRELHAS DE 40 X 60 CM - UTILIZAÇÃO DE 100 VEZES - CONFECÇÃO, INSTALAÇÃO E RETIRADA</v>
      </c>
      <c r="C4037" s="16" t="s">
        <v>141</v>
      </c>
      <c r="D4037" s="105">
        <v>10.28</v>
      </c>
      <c r="J4037" s="59" t="s">
        <v>30233</v>
      </c>
    </row>
    <row r="4038" spans="1:10" ht="54">
      <c r="A4038" s="16" t="s">
        <v>30234</v>
      </c>
      <c r="B4038" s="59" t="str">
        <f t="shared" si="63"/>
        <v>FÔRMA METÁLICA EM CHAPA 3/16” PARA COSTELA PRÉ-MOLDADA DE BUEIRO DE CONCRETO TIPO MINITÚNEL - UTILIZAÇÃO DE 50 VEZES</v>
      </c>
      <c r="C4038" s="16" t="s">
        <v>141</v>
      </c>
      <c r="D4038" s="105">
        <v>12.13</v>
      </c>
      <c r="J4038" s="59" t="s">
        <v>30235</v>
      </c>
    </row>
    <row r="4039" spans="1:10" ht="54">
      <c r="A4039" s="16" t="s">
        <v>30236</v>
      </c>
      <c r="B4039" s="59" t="str">
        <f t="shared" si="63"/>
        <v>FÔRMA METÁLICA EM CHAPA 3/16" PARA POITA TRAPEZOIDAL - UTILIZAÇÃO DE 50 VEZES - CONFECÇÃO, INSTALAÇÃO E RETIRADA</v>
      </c>
      <c r="C4039" s="16" t="s">
        <v>141</v>
      </c>
      <c r="D4039" s="105">
        <v>26.95</v>
      </c>
      <c r="J4039" s="59" t="s">
        <v>30237</v>
      </c>
    </row>
    <row r="4040" spans="1:10" ht="67.5">
      <c r="A4040" s="16" t="s">
        <v>30238</v>
      </c>
      <c r="B4040" s="59" t="str">
        <f t="shared" si="63"/>
        <v>FÔRMA METÁLICA EM CHAPA 3/16" REFORÇADA COM NERVURAS DE 40 MM X 3/16" DISPOSTAS EM GRELHAS DE 40 X 60 CM - UTILIZAÇÃO DE 100 VEZES - CONFECÇÃO, INSTALAÇÃO E RETIRADA</v>
      </c>
      <c r="C4040" s="16" t="s">
        <v>141</v>
      </c>
      <c r="D4040" s="105">
        <v>15.47</v>
      </c>
      <c r="J4040" s="59" t="s">
        <v>30239</v>
      </c>
    </row>
    <row r="4041" spans="1:10" ht="54">
      <c r="A4041" s="16" t="s">
        <v>30240</v>
      </c>
      <c r="B4041" s="59" t="str">
        <f t="shared" si="63"/>
        <v>FÔRMA METÁLICA PARA ADUELAS DE BUEIROS CELULARES DE CONCRETO PRÉ-MOLDADOS - UTILIZAÇÃO DE 100 VEZES - CONFECÇÃO, INSTALAÇÃO E RETIRADA</v>
      </c>
      <c r="C4041" s="16" t="s">
        <v>141</v>
      </c>
      <c r="D4041" s="105">
        <v>19.489999999999998</v>
      </c>
      <c r="J4041" s="59" t="s">
        <v>30241</v>
      </c>
    </row>
    <row r="4042" spans="1:10" ht="40.5">
      <c r="A4042" s="16" t="s">
        <v>30242</v>
      </c>
      <c r="B4042" s="59" t="str">
        <f t="shared" si="63"/>
        <v>FÔRMA METÁLICA PARA GUARDA-CORPO DE CONCRETO - UTILIZAÇÃO DE 50 VEZES - CONFECÇÃO</v>
      </c>
      <c r="C4042" s="16" t="s">
        <v>141</v>
      </c>
      <c r="D4042" s="105">
        <v>14.21</v>
      </c>
      <c r="J4042" s="59" t="s">
        <v>30243</v>
      </c>
    </row>
    <row r="4043" spans="1:10" ht="40.5">
      <c r="A4043" s="16" t="s">
        <v>30244</v>
      </c>
      <c r="B4043" s="59" t="str">
        <f t="shared" si="63"/>
        <v>FÔRMA METÁLICA PARA TETRÁPODE - UTILIZAÇÃO DE 100 VEZES - CONFECÇÃO, INSTALAÇÃO E RETIRADA</v>
      </c>
      <c r="C4043" s="16" t="s">
        <v>141</v>
      </c>
      <c r="D4043" s="105">
        <v>11.02</v>
      </c>
      <c r="J4043" s="59" t="s">
        <v>30245</v>
      </c>
    </row>
    <row r="4044" spans="1:10" ht="54">
      <c r="A4044" s="16" t="s">
        <v>30246</v>
      </c>
      <c r="B4044" s="59" t="str">
        <f t="shared" si="63"/>
        <v>FÔRMA METÁLICA PARA VIGA DE CONCRETO PRÉ-MOLDADA PROTENDIDA PARA OAE - UTILIZAÇÃO DE 20 VEZES - CONFECÇÃO, INSTALAÇÃO E RETIRADA</v>
      </c>
      <c r="C4044" s="16" t="s">
        <v>141</v>
      </c>
      <c r="D4044" s="105">
        <v>44.14</v>
      </c>
      <c r="J4044" s="59" t="s">
        <v>30247</v>
      </c>
    </row>
    <row r="4045" spans="1:10" ht="40.5">
      <c r="A4045" s="16" t="s">
        <v>30248</v>
      </c>
      <c r="B4045" s="59" t="str">
        <f t="shared" si="63"/>
        <v>FÔRMA METÁLICA PARA XBLOC - UTILIZAÇÃO DE 100 VEZES - CONFECÇÃO, INSTALAÇÃO E RETIRADA</v>
      </c>
      <c r="C4045" s="16" t="s">
        <v>141</v>
      </c>
      <c r="D4045" s="105">
        <v>10.46</v>
      </c>
      <c r="J4045" s="59" t="s">
        <v>30249</v>
      </c>
    </row>
    <row r="4046" spans="1:10" ht="54">
      <c r="A4046" s="16" t="s">
        <v>30250</v>
      </c>
      <c r="B4046" s="59" t="str">
        <f t="shared" si="63"/>
        <v>FÔRMAS CURVAS DE COMPENSADO PLASTIFICADO 10 MM - USO GERAL - UTILIZAÇÃO DE 2 VEZES - CONFECÇÃO, INSTALAÇÃO E RETIRADA</v>
      </c>
      <c r="C4046" s="16" t="s">
        <v>141</v>
      </c>
      <c r="D4046" s="105">
        <v>99.73</v>
      </c>
      <c r="J4046" s="59" t="s">
        <v>30251</v>
      </c>
    </row>
    <row r="4047" spans="1:10" ht="54">
      <c r="A4047" s="16" t="s">
        <v>30252</v>
      </c>
      <c r="B4047" s="59" t="str">
        <f t="shared" si="63"/>
        <v>FÔRMAS CURVAS DE COMPENSADO RESINADO 10 MM - USO GERAL - UTILIZAÇÃO DE 2 VEZES - CONFECÇÃO, INSTALAÇÃO E RETIRADA</v>
      </c>
      <c r="C4047" s="16" t="s">
        <v>141</v>
      </c>
      <c r="D4047" s="105">
        <v>93.93</v>
      </c>
      <c r="J4047" s="59" t="s">
        <v>30253</v>
      </c>
    </row>
    <row r="4048" spans="1:10" ht="40.5">
      <c r="A4048" s="16" t="s">
        <v>30254</v>
      </c>
      <c r="B4048" s="59" t="str">
        <f t="shared" si="63"/>
        <v>FÔRMAS DE COMPENSADO PLASTIFICADO 10 MM - USO GERAL - UTILIZAÇÃO DE 1 VEZ - CONFECÇÃO, INSTALAÇÃO E RETIRADA</v>
      </c>
      <c r="C4048" s="16" t="s">
        <v>141</v>
      </c>
      <c r="D4048" s="105">
        <v>116.66</v>
      </c>
      <c r="J4048" s="59" t="s">
        <v>30255</v>
      </c>
    </row>
    <row r="4049" spans="1:10" ht="54">
      <c r="A4049" s="16" t="s">
        <v>30256</v>
      </c>
      <c r="B4049" s="59" t="str">
        <f t="shared" si="63"/>
        <v>FÔRMAS DE COMPENSADO PLASTIFICADO 10 MM - USO GERAL - UTILIZAÇÃO DE 2 VEZES - CONFECÇÃO, INSTALAÇÃO E RETIRADA</v>
      </c>
      <c r="C4049" s="16" t="s">
        <v>141</v>
      </c>
      <c r="D4049" s="105">
        <v>76.61</v>
      </c>
      <c r="J4049" s="59" t="s">
        <v>30257</v>
      </c>
    </row>
    <row r="4050" spans="1:10" ht="54">
      <c r="A4050" s="16" t="s">
        <v>30258</v>
      </c>
      <c r="B4050" s="59" t="str">
        <f t="shared" si="63"/>
        <v>FÔRMAS DE COMPENSADO PLASTIFICADO 10 MM - USO GERAL - UTILIZAÇÃO DE 3 VEZES - CONFECÇÃO, INSTALAÇÃO E RETIRADA</v>
      </c>
      <c r="C4050" s="16" t="s">
        <v>141</v>
      </c>
      <c r="D4050" s="105">
        <v>64.44</v>
      </c>
      <c r="J4050" s="59" t="s">
        <v>30259</v>
      </c>
    </row>
    <row r="4051" spans="1:10" ht="40.5">
      <c r="A4051" s="16" t="s">
        <v>30260</v>
      </c>
      <c r="B4051" s="59" t="str">
        <f t="shared" si="63"/>
        <v>FÔRMAS DE COMPENSADO PLASTIFICADO 12 MM - USO GERAL - UTILIZAÇÃO DE 1 VEZ - CONFECÇÃO, INSTALAÇÃO E RETIRADA</v>
      </c>
      <c r="C4051" s="16" t="s">
        <v>141</v>
      </c>
      <c r="D4051" s="105">
        <v>123.61</v>
      </c>
      <c r="J4051" s="59" t="s">
        <v>30261</v>
      </c>
    </row>
    <row r="4052" spans="1:10" ht="54">
      <c r="A4052" s="16" t="s">
        <v>30262</v>
      </c>
      <c r="B4052" s="59" t="str">
        <f t="shared" si="63"/>
        <v>FÔRMAS DE COMPENSADO PLASTIFICADO 12 MM - USO GERAL - UTILIZAÇÃO DE 2 VEZES - CONFECÇÃO, INSTALAÇÃO E RETIRADA</v>
      </c>
      <c r="C4052" s="16" t="s">
        <v>141</v>
      </c>
      <c r="D4052" s="105">
        <v>80.260000000000005</v>
      </c>
      <c r="J4052" s="59" t="s">
        <v>30263</v>
      </c>
    </row>
    <row r="4053" spans="1:10" ht="54">
      <c r="A4053" s="16" t="s">
        <v>30264</v>
      </c>
      <c r="B4053" s="59" t="str">
        <f t="shared" si="63"/>
        <v>FÔRMAS DE COMPENSADO PLASTIFICADO 12 MM - USO GERAL - UTILIZAÇÃO DE 3 VEZES - CONFECÇÃO, INSTALAÇÃO E RETIRADA</v>
      </c>
      <c r="C4053" s="16" t="s">
        <v>141</v>
      </c>
      <c r="D4053" s="105">
        <v>67</v>
      </c>
      <c r="J4053" s="59" t="s">
        <v>30265</v>
      </c>
    </row>
    <row r="4054" spans="1:10" ht="40.5">
      <c r="A4054" s="16" t="s">
        <v>30266</v>
      </c>
      <c r="B4054" s="59" t="str">
        <f t="shared" si="63"/>
        <v>FÔRMAS DE COMPENSADO PLASTIFICADO 14 MM - USO GERAL - UTILIZAÇÃO DE 1 VEZ - CONFECÇÃO, INSTALAÇÃO E RETIRADA</v>
      </c>
      <c r="C4054" s="16" t="s">
        <v>141</v>
      </c>
      <c r="D4054" s="105">
        <v>130.91999999999999</v>
      </c>
      <c r="J4054" s="59" t="s">
        <v>30267</v>
      </c>
    </row>
    <row r="4055" spans="1:10" ht="54">
      <c r="A4055" s="16" t="s">
        <v>30268</v>
      </c>
      <c r="B4055" s="59" t="str">
        <f t="shared" si="63"/>
        <v>FÔRMAS DE COMPENSADO PLASTIFICADO 14 MM - USO GERAL - UTILIZAÇÃO DE 2 VEZES - CONFECÇÃO, INSTALAÇÃO E RETIRADA</v>
      </c>
      <c r="C4055" s="16" t="s">
        <v>141</v>
      </c>
      <c r="D4055" s="105">
        <v>84.1</v>
      </c>
      <c r="J4055" s="59" t="s">
        <v>30269</v>
      </c>
    </row>
    <row r="4056" spans="1:10" ht="54">
      <c r="A4056" s="16" t="s">
        <v>30270</v>
      </c>
      <c r="B4056" s="59" t="str">
        <f t="shared" si="63"/>
        <v>FÔRMAS DE COMPENSADO PLASTIFICADO 14 MM - USO GERAL - UTILIZAÇÃO DE 3 VEZES - CONFECÇÃO, INSTALAÇÃO E RETIRADA</v>
      </c>
      <c r="C4056" s="16" t="s">
        <v>141</v>
      </c>
      <c r="D4056" s="105">
        <v>69.680000000000007</v>
      </c>
      <c r="J4056" s="59" t="s">
        <v>30271</v>
      </c>
    </row>
    <row r="4057" spans="1:10" ht="40.5">
      <c r="A4057" s="16" t="s">
        <v>30272</v>
      </c>
      <c r="B4057" s="59" t="str">
        <f t="shared" si="63"/>
        <v>FÔRMAS DE COMPENSADO RESINADO 10 MM - USO GERAL - UTILIZAÇÃO DE 1 VEZ - CONFECÇÃO, INSTALAÇÃO E RETIRADA</v>
      </c>
      <c r="C4057" s="16" t="s">
        <v>141</v>
      </c>
      <c r="D4057" s="105">
        <v>106.46</v>
      </c>
      <c r="J4057" s="59" t="s">
        <v>30273</v>
      </c>
    </row>
    <row r="4058" spans="1:10" ht="40.5">
      <c r="A4058" s="16" t="s">
        <v>30274</v>
      </c>
      <c r="B4058" s="59" t="str">
        <f t="shared" si="63"/>
        <v>FÔRMAS DE COMPENSADO RESINADO 10 MM - USO GERAL - UTILIZAÇÃO DE 2 VEZES - CONFECÇÃO, INSTALAÇÃO E RETIRADA</v>
      </c>
      <c r="C4058" s="16" t="s">
        <v>141</v>
      </c>
      <c r="D4058" s="105">
        <v>71.3</v>
      </c>
      <c r="J4058" s="59" t="s">
        <v>30275</v>
      </c>
    </row>
    <row r="4059" spans="1:10" ht="40.5">
      <c r="A4059" s="16" t="s">
        <v>30276</v>
      </c>
      <c r="B4059" s="59" t="str">
        <f t="shared" si="63"/>
        <v>FÔRMAS DE COMPENSADO RESINADO 10 MM - USO GERAL - UTILIZAÇÃO DE 3 VEZES - CONFECÇÃO, INSTALAÇÃO E RETIRADA</v>
      </c>
      <c r="C4059" s="16" t="s">
        <v>141</v>
      </c>
      <c r="D4059" s="105">
        <v>60.76</v>
      </c>
      <c r="J4059" s="59" t="s">
        <v>30277</v>
      </c>
    </row>
    <row r="4060" spans="1:10" ht="40.5">
      <c r="A4060" s="16" t="s">
        <v>30278</v>
      </c>
      <c r="B4060" s="59" t="str">
        <f t="shared" si="63"/>
        <v>FÔRMAS DE COMPENSADO RESINADO 12 MM - USO GERAL - UTILIZAÇÃO DE 1 VEZ - CONFECÇÃO, INSTALAÇÃO E RETIRADA</v>
      </c>
      <c r="C4060" s="16" t="s">
        <v>141</v>
      </c>
      <c r="D4060" s="105">
        <v>111.02</v>
      </c>
      <c r="J4060" s="59" t="s">
        <v>30279</v>
      </c>
    </row>
    <row r="4061" spans="1:10" ht="40.5">
      <c r="A4061" s="16" t="s">
        <v>30280</v>
      </c>
      <c r="B4061" s="59" t="str">
        <f t="shared" si="63"/>
        <v>FÔRMAS DE COMPENSADO RESINADO 12 MM - USO GERAL - UTILIZAÇÃO DE 2 VEZES - CONFECÇÃO, INSTALAÇÃO E RETIRADA</v>
      </c>
      <c r="C4061" s="16" t="s">
        <v>141</v>
      </c>
      <c r="D4061" s="105">
        <v>73.7</v>
      </c>
      <c r="J4061" s="59" t="s">
        <v>30281</v>
      </c>
    </row>
    <row r="4062" spans="1:10" ht="40.5">
      <c r="A4062" s="16" t="s">
        <v>30282</v>
      </c>
      <c r="B4062" s="59" t="str">
        <f t="shared" si="63"/>
        <v>FÔRMAS DE COMPENSADO RESINADO 12 MM - USO GERAL - UTILIZAÇÃO DE 3 VEZES - CONFECÇÃO, INSTALAÇÃO E RETIRADA</v>
      </c>
      <c r="C4062" s="16" t="s">
        <v>141</v>
      </c>
      <c r="D4062" s="105">
        <v>62.43</v>
      </c>
      <c r="J4062" s="59" t="s">
        <v>30283</v>
      </c>
    </row>
    <row r="4063" spans="1:10" ht="40.5">
      <c r="A4063" s="16" t="s">
        <v>30284</v>
      </c>
      <c r="B4063" s="59" t="str">
        <f t="shared" si="63"/>
        <v>FÔRMAS DE COMPENSADO RESINADO 14 MM - USO GERAL - UTILIZAÇÃO DE 1 VEZ - CONFECÇÃO, INSTALAÇÃO E RETIRADA</v>
      </c>
      <c r="C4063" s="16" t="s">
        <v>141</v>
      </c>
      <c r="D4063" s="105">
        <v>113.77</v>
      </c>
      <c r="J4063" s="59" t="s">
        <v>30285</v>
      </c>
    </row>
    <row r="4064" spans="1:10" ht="40.5">
      <c r="A4064" s="16" t="s">
        <v>30286</v>
      </c>
      <c r="B4064" s="59" t="str">
        <f t="shared" si="63"/>
        <v>FÔRMAS DE COMPENSADO RESINADO 14 MM - USO GERAL - UTILIZAÇÃO DE 2 VEZES - CONFECÇÃO, INSTALAÇÃO E RETIRADA</v>
      </c>
      <c r="C4064" s="16" t="s">
        <v>141</v>
      </c>
      <c r="D4064" s="105">
        <v>75.14</v>
      </c>
      <c r="J4064" s="59" t="s">
        <v>30287</v>
      </c>
    </row>
    <row r="4065" spans="1:10" ht="40.5">
      <c r="A4065" s="16" t="s">
        <v>30288</v>
      </c>
      <c r="B4065" s="59" t="str">
        <f t="shared" si="63"/>
        <v>FÔRMAS DE COMPENSADO RESINADO 14 MM - USO GERAL - UTILIZAÇÃO DE 3 VEZES - CONFECÇÃO, INSTALAÇÃO E RETIRADA</v>
      </c>
      <c r="C4065" s="16" t="s">
        <v>141</v>
      </c>
      <c r="D4065" s="105">
        <v>63.44</v>
      </c>
      <c r="J4065" s="59" t="s">
        <v>30289</v>
      </c>
    </row>
    <row r="4066" spans="1:10" ht="40.5">
      <c r="A4066" s="16" t="s">
        <v>30290</v>
      </c>
      <c r="B4066" s="59" t="str">
        <f t="shared" si="63"/>
        <v>FÔRMAS DE TÁBUAS DE PINHO - UTILIZAÇÃO DE 1 VEZ - CONFECÇÃO, INSTALAÇÃO E RETIRADA</v>
      </c>
      <c r="C4066" s="16" t="s">
        <v>141</v>
      </c>
      <c r="D4066" s="105">
        <v>129.26</v>
      </c>
      <c r="J4066" s="59" t="s">
        <v>30291</v>
      </c>
    </row>
    <row r="4067" spans="1:10" ht="40.5">
      <c r="A4067" s="16" t="s">
        <v>30292</v>
      </c>
      <c r="B4067" s="59" t="str">
        <f t="shared" si="63"/>
        <v>FÔRMAS DE TÁBUAS DE PINHO - UTILIZAÇÃO DE 2 VEZES - CONFECÇÃO, INSTALAÇÃO E RETIRADA</v>
      </c>
      <c r="C4067" s="16" t="s">
        <v>141</v>
      </c>
      <c r="D4067" s="105">
        <v>90.1</v>
      </c>
      <c r="J4067" s="59" t="s">
        <v>30293</v>
      </c>
    </row>
    <row r="4068" spans="1:10" ht="40.5">
      <c r="A4068" s="16" t="s">
        <v>30294</v>
      </c>
      <c r="B4068" s="59" t="str">
        <f t="shared" si="63"/>
        <v>FÔRMAS DE TÁBUAS DE PINHO - UTILIZAÇÃO DE 3 VEZES - CONFECÇÃO, INSTALAÇÃO E RETIRADA</v>
      </c>
      <c r="C4068" s="16" t="s">
        <v>141</v>
      </c>
      <c r="D4068" s="105">
        <v>78.45</v>
      </c>
      <c r="J4068" s="59" t="s">
        <v>30295</v>
      </c>
    </row>
    <row r="4069" spans="1:10" ht="54">
      <c r="A4069" s="16" t="s">
        <v>30296</v>
      </c>
      <c r="B4069" s="59" t="str">
        <f t="shared" si="63"/>
        <v>FÔRMAS DE TÁBUAS DE PINHO PARA DISPOSITIVOS DE DRENAGEM - UTILIZAÇÃO DE 3 VEZES - CONFECÇÃO, INSTALAÇÃO E RETIRADA</v>
      </c>
      <c r="C4069" s="16" t="s">
        <v>141</v>
      </c>
      <c r="D4069" s="105">
        <v>54.97</v>
      </c>
      <c r="J4069" s="59" t="s">
        <v>30297</v>
      </c>
    </row>
    <row r="4070" spans="1:10" ht="40.5">
      <c r="A4070" s="16" t="s">
        <v>30298</v>
      </c>
      <c r="B4070" s="59" t="str">
        <f t="shared" si="63"/>
        <v>FÔRMAS DE TÁBUAS DE PINHO PARA DRENOS - UTILIZAÇÃO DE 5 VEZES - CONFECÇÃO, INSTALAÇÃO E RETIRADA</v>
      </c>
      <c r="C4070" s="16" t="s">
        <v>141</v>
      </c>
      <c r="D4070" s="105">
        <v>28.35</v>
      </c>
      <c r="J4070" s="59" t="s">
        <v>30299</v>
      </c>
    </row>
    <row r="4071" spans="1:10" ht="54">
      <c r="A4071" s="16" t="s">
        <v>30300</v>
      </c>
      <c r="B4071" s="59" t="str">
        <f t="shared" si="63"/>
        <v>FÔRMAS DE TÁBUAS DE PINHO PARA ELEMENTOS ESTRUTURAIS DOS ARCOS METÁLICOS - UTILIZAÇÃO DE 3 VEZES - CONFECÇÃO, INSTALAÇÃO E RETIRADA</v>
      </c>
      <c r="C4071" s="16" t="s">
        <v>141</v>
      </c>
      <c r="D4071" s="105">
        <v>101.58</v>
      </c>
      <c r="J4071" s="59" t="s">
        <v>30301</v>
      </c>
    </row>
    <row r="4072" spans="1:10" ht="27">
      <c r="A4072" s="16" t="s">
        <v>30302</v>
      </c>
      <c r="B4072" s="59" t="str">
        <f t="shared" si="63"/>
        <v>GUIA DE MADEIRA DE 2,5 X 10,0 CM - CONFECÇÃO E INSTALAÇÃO</v>
      </c>
      <c r="C4072" s="16" t="s">
        <v>139</v>
      </c>
      <c r="D4072" s="105">
        <v>3.22</v>
      </c>
      <c r="J4072" s="59" t="s">
        <v>30303</v>
      </c>
    </row>
    <row r="4073" spans="1:10" ht="27">
      <c r="A4073" s="16" t="s">
        <v>30304</v>
      </c>
      <c r="B4073" s="59" t="str">
        <f t="shared" si="63"/>
        <v>GUIA DE MADEIRA DE 2,5 X 7,0 CM - CONFECÇÃO E INSTALAÇÃO</v>
      </c>
      <c r="C4073" s="16" t="s">
        <v>139</v>
      </c>
      <c r="D4073" s="105">
        <v>2.37</v>
      </c>
      <c r="J4073" s="59" t="s">
        <v>30305</v>
      </c>
    </row>
    <row r="4074" spans="1:10" ht="27">
      <c r="A4074" s="16" t="s">
        <v>30306</v>
      </c>
      <c r="B4074" s="59" t="str">
        <f t="shared" si="63"/>
        <v>GUIA DE MADEIRA DE 2,5 X 8,0 CM - CONFECÇÃO E INSTALAÇÃO</v>
      </c>
      <c r="C4074" s="16" t="s">
        <v>139</v>
      </c>
      <c r="D4074" s="105">
        <v>2.65</v>
      </c>
      <c r="J4074" s="59" t="s">
        <v>30307</v>
      </c>
    </row>
    <row r="4075" spans="1:10" ht="54">
      <c r="A4075" s="16" t="s">
        <v>30308</v>
      </c>
      <c r="B4075" s="59" t="str">
        <f t="shared" si="63"/>
        <v>GABIÃO CAIXA 2 X 1 X 0,50 M - ZN/AL + PVC - D = 2,4 MM - PEDRA DE MÃO COMERCIAL - FORNECIMENTO E ASSENTAMENTO</v>
      </c>
      <c r="C4075" s="16" t="s">
        <v>140</v>
      </c>
      <c r="D4075" s="105">
        <v>565.25</v>
      </c>
      <c r="J4075" s="59" t="s">
        <v>30309</v>
      </c>
    </row>
    <row r="4076" spans="1:10" ht="40.5">
      <c r="A4076" s="16" t="s">
        <v>30310</v>
      </c>
      <c r="B4076" s="59" t="str">
        <f t="shared" si="63"/>
        <v>GABIÃO CAIXA 2 X 1 X 0,50 M - ZN/AL + PVC - D = 2,4 MM - PEDRA DE MÃO PRODUZIDA - CONFECÇÃO E ASSENTAMENTO</v>
      </c>
      <c r="C4076" s="16" t="s">
        <v>140</v>
      </c>
      <c r="D4076" s="105">
        <v>505.07</v>
      </c>
      <c r="J4076" s="59" t="s">
        <v>30311</v>
      </c>
    </row>
    <row r="4077" spans="1:10" ht="40.5">
      <c r="A4077" s="16" t="s">
        <v>30312</v>
      </c>
      <c r="B4077" s="59" t="str">
        <f t="shared" si="63"/>
        <v>GABIÃO CAIXA 2 X 1 X 0,50 M ZN/AL - D = 2,7 MM - PEDRA DE MÃO COMERCIAL - FORNECIMENTO E ASSENTAMENTO</v>
      </c>
      <c r="C4077" s="16" t="s">
        <v>140</v>
      </c>
      <c r="D4077" s="105">
        <v>487.2</v>
      </c>
      <c r="J4077" s="59" t="s">
        <v>30313</v>
      </c>
    </row>
    <row r="4078" spans="1:10" ht="40.5">
      <c r="A4078" s="16" t="s">
        <v>30314</v>
      </c>
      <c r="B4078" s="59" t="str">
        <f t="shared" si="63"/>
        <v>GABIÃO CAIXA 2 X 1 X 0,50 M ZN/AL - D = 2,7 MM - PEDRA DE MÃO PRODUZIDA - CONFECÇÃO E ASSENTAMENTO</v>
      </c>
      <c r="C4078" s="16" t="s">
        <v>140</v>
      </c>
      <c r="D4078" s="105">
        <v>427.03</v>
      </c>
      <c r="J4078" s="59" t="s">
        <v>30315</v>
      </c>
    </row>
    <row r="4079" spans="1:10" ht="54">
      <c r="A4079" s="16" t="s">
        <v>30316</v>
      </c>
      <c r="B4079" s="59" t="str">
        <f t="shared" si="63"/>
        <v>GABIÃO CAIXA 2 X 1 X 1,00 M - ZN/AL + PVC - D = 2,4 MM - PEDRA DE MÃO COMERCIAL - FORNECIMENTO E ASSENTAMENTO</v>
      </c>
      <c r="C4079" s="16" t="s">
        <v>140</v>
      </c>
      <c r="D4079" s="105">
        <v>443.73</v>
      </c>
      <c r="J4079" s="59" t="s">
        <v>30317</v>
      </c>
    </row>
    <row r="4080" spans="1:10" ht="40.5">
      <c r="A4080" s="16" t="s">
        <v>30318</v>
      </c>
      <c r="B4080" s="59" t="str">
        <f t="shared" si="63"/>
        <v>GABIÃO CAIXA 2 X 1 X 1,00 M - ZN/AL + PVC - D = 2,4 MM - PEDRA DE MÃO PRODUZIDA - CONFECÇÃO E ASSENTAMENTO</v>
      </c>
      <c r="C4080" s="16" t="s">
        <v>140</v>
      </c>
      <c r="D4080" s="105">
        <v>383.56</v>
      </c>
      <c r="J4080" s="59" t="s">
        <v>30319</v>
      </c>
    </row>
    <row r="4081" spans="1:10" ht="40.5">
      <c r="A4081" s="16" t="s">
        <v>30320</v>
      </c>
      <c r="B4081" s="59" t="str">
        <f t="shared" si="63"/>
        <v>GABIÃO CAIXA 2 X 1 X 1,00 M ZN/AL - D = 2,7 MM - PEDRA DE MÃO COMERCIAL - FORNECIMENTO E ASSENTAMENTO</v>
      </c>
      <c r="C4081" s="16" t="s">
        <v>140</v>
      </c>
      <c r="D4081" s="105">
        <v>475.91</v>
      </c>
      <c r="J4081" s="59" t="s">
        <v>30321</v>
      </c>
    </row>
    <row r="4082" spans="1:10" ht="40.5">
      <c r="A4082" s="16" t="s">
        <v>30322</v>
      </c>
      <c r="B4082" s="59" t="str">
        <f t="shared" si="63"/>
        <v>GABIÃO CAIXA 2 X 1 X 1,00 M ZN/AL - D = 2,7 MM - PEDRA DE MÃO PRODUZIDA - CONFECÇÃO E ASSENTAMENTO</v>
      </c>
      <c r="C4082" s="16" t="s">
        <v>140</v>
      </c>
      <c r="D4082" s="105">
        <v>415.73</v>
      </c>
      <c r="J4082" s="59" t="s">
        <v>30323</v>
      </c>
    </row>
    <row r="4083" spans="1:10" ht="54">
      <c r="A4083" s="16" t="s">
        <v>30324</v>
      </c>
      <c r="B4083" s="59" t="str">
        <f t="shared" si="63"/>
        <v>GABIÃO COLCHÃO ESPESSURA 0,17 M - ZN/AL + PVC - D = 2,0 MM - PEDRA DE MÃO COMERCIAL - FORNECIMENTO E ASSENTAMENTO</v>
      </c>
      <c r="C4083" s="16" t="s">
        <v>141</v>
      </c>
      <c r="D4083" s="105">
        <v>222.52</v>
      </c>
      <c r="J4083" s="59" t="s">
        <v>30325</v>
      </c>
    </row>
    <row r="4084" spans="1:10" ht="54">
      <c r="A4084" s="16" t="s">
        <v>30326</v>
      </c>
      <c r="B4084" s="59" t="str">
        <f t="shared" si="63"/>
        <v>GABIÃO COLCHÃO ESPESSURA 0,17 M - ZN/AL + PVC - D = 2,0 MM - PEDRA DE MÃO PRODUZIDA - CONFECÇÃO E ASSENTAMENTO</v>
      </c>
      <c r="C4084" s="16" t="s">
        <v>141</v>
      </c>
      <c r="D4084" s="105">
        <v>212.29</v>
      </c>
      <c r="J4084" s="59" t="s">
        <v>30327</v>
      </c>
    </row>
    <row r="4085" spans="1:10" ht="54">
      <c r="A4085" s="16" t="s">
        <v>30328</v>
      </c>
      <c r="B4085" s="59" t="str">
        <f t="shared" si="63"/>
        <v>GABIÃO COLCHÃO ESPESSURA 0,23 M - ZN/AL + PVC - D = 2,0 MM - PEDRA DE MÃO COMERCIAL - FORNECIMENTO E ASSENTAMENTO</v>
      </c>
      <c r="C4085" s="16" t="s">
        <v>141</v>
      </c>
      <c r="D4085" s="105">
        <v>247.01</v>
      </c>
      <c r="J4085" s="59" t="s">
        <v>30329</v>
      </c>
    </row>
    <row r="4086" spans="1:10" ht="54">
      <c r="A4086" s="16" t="s">
        <v>30330</v>
      </c>
      <c r="B4086" s="59" t="str">
        <f t="shared" si="63"/>
        <v>GABIÃO COLCHÃO ESPESSURA 0,23 M - ZN/AL + PVC - D = 2,0 MM - PEDRA DE MÃO PRODUZIDA - CONFECÇÃO E ASSENTAMENTO</v>
      </c>
      <c r="C4086" s="16" t="s">
        <v>141</v>
      </c>
      <c r="D4086" s="105">
        <v>233.17</v>
      </c>
      <c r="J4086" s="59" t="s">
        <v>30331</v>
      </c>
    </row>
    <row r="4087" spans="1:10" ht="54">
      <c r="A4087" s="16" t="s">
        <v>30332</v>
      </c>
      <c r="B4087" s="59" t="str">
        <f t="shared" si="63"/>
        <v>GABIÃO COLCHÃO ESPESSURA 0,30 M - ZN/AL + PVC - D = 2,0 MM - PEDRA DE MÃO COMERCIAL - FORNECIMENTO E ASSENTAMENTO</v>
      </c>
      <c r="C4087" s="16" t="s">
        <v>141</v>
      </c>
      <c r="D4087" s="105">
        <v>276.56</v>
      </c>
      <c r="J4087" s="59" t="s">
        <v>30333</v>
      </c>
    </row>
    <row r="4088" spans="1:10" ht="54">
      <c r="A4088" s="16" t="s">
        <v>30334</v>
      </c>
      <c r="B4088" s="59" t="str">
        <f t="shared" si="63"/>
        <v>GABIÃO COLCHÃO ESPESSURA 0,30 M - ZN/AL + PVC - D = 2,0 MM - PEDRA DE MÃO PRODUZIDA - CONFECÇÃO E ASSENTAMENTO</v>
      </c>
      <c r="C4088" s="16" t="s">
        <v>141</v>
      </c>
      <c r="D4088" s="105">
        <v>258.51</v>
      </c>
      <c r="J4088" s="59" t="s">
        <v>30335</v>
      </c>
    </row>
    <row r="4089" spans="1:10" ht="54">
      <c r="A4089" s="16" t="s">
        <v>30336</v>
      </c>
      <c r="B4089" s="59" t="str">
        <f t="shared" si="63"/>
        <v>GABIÃO SACO - DIÂMETRO = 0,65 M - ZN/AL + PVC - D = 2,4 MM - PEDRA DE MÃO COMERCIAL - FORNECIMENTO E ASSENTAMENTO</v>
      </c>
      <c r="C4089" s="16" t="s">
        <v>140</v>
      </c>
      <c r="D4089" s="105">
        <v>679.96</v>
      </c>
      <c r="J4089" s="59" t="s">
        <v>30337</v>
      </c>
    </row>
    <row r="4090" spans="1:10" ht="54">
      <c r="A4090" s="16" t="s">
        <v>30338</v>
      </c>
      <c r="B4090" s="59" t="str">
        <f t="shared" si="63"/>
        <v>GABIÃO SACO - DIÂMETRO = 0,65 M - ZN/AL + PVC - D = 2,4 MM - PEDRA DE MÃO PRODUZIDA - CONFECÇÃO E ASSENTAMENTO</v>
      </c>
      <c r="C4090" s="16" t="s">
        <v>140</v>
      </c>
      <c r="D4090" s="105">
        <v>619.78</v>
      </c>
      <c r="J4090" s="59" t="s">
        <v>30339</v>
      </c>
    </row>
    <row r="4091" spans="1:10" ht="54">
      <c r="A4091" s="16" t="s">
        <v>30340</v>
      </c>
      <c r="B4091" s="59" t="str">
        <f t="shared" si="63"/>
        <v>CARGA, TRANSPORTE E DESCARGA DE MATERIAL PÉTREO PARA MOLHES COM O USO DE BATELÕES E ESCAVADEIRA HIDRÁULICA - DMT DE 0 A 300 M</v>
      </c>
      <c r="C4091" s="16" t="s">
        <v>140</v>
      </c>
      <c r="D4091" s="105">
        <v>20.71</v>
      </c>
      <c r="J4091" s="59" t="s">
        <v>30341</v>
      </c>
    </row>
    <row r="4092" spans="1:10" ht="54">
      <c r="A4092" s="16" t="s">
        <v>30342</v>
      </c>
      <c r="B4092" s="59" t="str">
        <f t="shared" si="63"/>
        <v>CARGA, TRANSPORTE E DESCARGA DE MATERIAL PÉTREO PARA MOLHES COM O USO DE BATELÕES E ESCAVADEIRA HIDRÁULICA - DMT DE 1.200 A 1.500 M</v>
      </c>
      <c r="C4092" s="16" t="s">
        <v>140</v>
      </c>
      <c r="D4092" s="105">
        <v>21.52</v>
      </c>
      <c r="J4092" s="59" t="s">
        <v>30343</v>
      </c>
    </row>
    <row r="4093" spans="1:10" ht="54">
      <c r="A4093" s="16" t="s">
        <v>30344</v>
      </c>
      <c r="B4093" s="59" t="str">
        <f t="shared" si="63"/>
        <v>CARGA, TRANSPORTE E DESCARGA DE MATERIAL PÉTREO PARA MOLHES COM O USO DE BATELÕES E ESCAVADEIRA HIDRÁULICA - DMT DE 1.500 A 1.800 M</v>
      </c>
      <c r="C4093" s="16" t="s">
        <v>140</v>
      </c>
      <c r="D4093" s="105">
        <v>21.63</v>
      </c>
      <c r="J4093" s="59" t="s">
        <v>30345</v>
      </c>
    </row>
    <row r="4094" spans="1:10" ht="54">
      <c r="A4094" s="16" t="s">
        <v>30346</v>
      </c>
      <c r="B4094" s="59" t="str">
        <f t="shared" si="63"/>
        <v>CARGA, TRANSPORTE E DESCARGA DE MATERIAL PÉTREO PARA MOLHES COM O USO DE BATELÕES E ESCAVADEIRA HIDRÁULICA - DMT DE 1.800 A 2.100 M</v>
      </c>
      <c r="C4094" s="16" t="s">
        <v>140</v>
      </c>
      <c r="D4094" s="105">
        <v>21.74</v>
      </c>
      <c r="J4094" s="59" t="s">
        <v>30347</v>
      </c>
    </row>
    <row r="4095" spans="1:10" ht="54">
      <c r="A4095" s="16" t="s">
        <v>30348</v>
      </c>
      <c r="B4095" s="59" t="str">
        <f t="shared" si="63"/>
        <v>CARGA, TRANSPORTE E DESCARGA DE MATERIAL PÉTREO PARA MOLHES COM O USO DE BATELÕES E ESCAVADEIRA HIDRÁULICA - DMT DE 2.100 A 2.400 M</v>
      </c>
      <c r="C4095" s="16" t="s">
        <v>140</v>
      </c>
      <c r="D4095" s="105">
        <v>21.97</v>
      </c>
      <c r="J4095" s="59" t="s">
        <v>30349</v>
      </c>
    </row>
    <row r="4096" spans="1:10" ht="54">
      <c r="A4096" s="16" t="s">
        <v>30350</v>
      </c>
      <c r="B4096" s="59" t="str">
        <f t="shared" si="63"/>
        <v>CARGA, TRANSPORTE E DESCARGA DE MATERIAL PÉTREO PARA MOLHES COM O USO DE BATELÕES E ESCAVADEIRA HIDRÁULICA - DMT DE 2.400 A 2.700 M</v>
      </c>
      <c r="C4096" s="16" t="s">
        <v>140</v>
      </c>
      <c r="D4096" s="105">
        <v>22.2</v>
      </c>
      <c r="J4096" s="59" t="s">
        <v>30351</v>
      </c>
    </row>
    <row r="4097" spans="1:10" ht="54">
      <c r="A4097" s="16" t="s">
        <v>30352</v>
      </c>
      <c r="B4097" s="59" t="str">
        <f t="shared" si="63"/>
        <v>CARGA, TRANSPORTE E DESCARGA DE MATERIAL PÉTREO PARA MOLHES COM O USO DE BATELÕES E ESCAVADEIRA HIDRÁULICA - DMT DE 2.700 A 3.000 M</v>
      </c>
      <c r="C4097" s="16" t="s">
        <v>140</v>
      </c>
      <c r="D4097" s="105">
        <v>22.32</v>
      </c>
      <c r="J4097" s="59" t="s">
        <v>30353</v>
      </c>
    </row>
    <row r="4098" spans="1:10" ht="54">
      <c r="A4098" s="16" t="s">
        <v>30354</v>
      </c>
      <c r="B4098" s="59" t="str">
        <f t="shared" si="63"/>
        <v>CARGA, TRANSPORTE E DESCARGA DE MATERIAL PÉTREO PARA MOLHES COM O USO DE BATELÕES E ESCAVADEIRA HIDRÁULICA - DMT DE 3.000 M</v>
      </c>
      <c r="C4098" s="16" t="s">
        <v>140</v>
      </c>
      <c r="D4098" s="105">
        <v>22.43</v>
      </c>
      <c r="J4098" s="59" t="s">
        <v>30355</v>
      </c>
    </row>
    <row r="4099" spans="1:10" ht="54">
      <c r="A4099" s="16" t="s">
        <v>30356</v>
      </c>
      <c r="B4099" s="59" t="str">
        <f t="shared" ref="B4099:B4162" si="64">UPPER(J4099)</f>
        <v>CARGA, TRANSPORTE E DESCARGA DE MATERIAL PÉTREO PARA MOLHES COM O USO DE BATELÕES E ESCAVADEIRA HIDRÁULICA - DMT DE 300 A 600 M</v>
      </c>
      <c r="C4099" s="16" t="s">
        <v>140</v>
      </c>
      <c r="D4099" s="105">
        <v>20.94</v>
      </c>
      <c r="J4099" s="59" t="s">
        <v>30357</v>
      </c>
    </row>
    <row r="4100" spans="1:10" ht="54">
      <c r="A4100" s="16" t="s">
        <v>30358</v>
      </c>
      <c r="B4100" s="59" t="str">
        <f t="shared" si="64"/>
        <v>CARGA, TRANSPORTE E DESCARGA DE MATERIAL PÉTREO PARA MOLHES COM O USO DE BATELÕES E ESCAVADEIRA HIDRÁULICA - DMT DE 600 A 900 M</v>
      </c>
      <c r="C4100" s="16" t="s">
        <v>140</v>
      </c>
      <c r="D4100" s="105">
        <v>21.17</v>
      </c>
      <c r="J4100" s="59" t="s">
        <v>30359</v>
      </c>
    </row>
    <row r="4101" spans="1:10" ht="54">
      <c r="A4101" s="16" t="s">
        <v>30360</v>
      </c>
      <c r="B4101" s="59" t="str">
        <f t="shared" si="64"/>
        <v>CARGA, TRANSPORTE E DESCARGA DE MATERIAL PÉTREO PARA MOLHES COM O USO DE BATELÕES E ESCAVADEIRA HIDRÁULICA - DMT DE 900 A 1.200 M</v>
      </c>
      <c r="C4101" s="16" t="s">
        <v>140</v>
      </c>
      <c r="D4101" s="105">
        <v>21.29</v>
      </c>
      <c r="J4101" s="59" t="s">
        <v>30361</v>
      </c>
    </row>
    <row r="4102" spans="1:10" ht="67.5">
      <c r="A4102" s="16" t="s">
        <v>30362</v>
      </c>
      <c r="B4102" s="59" t="str">
        <f t="shared" si="64"/>
        <v>ESCAVAÇÃO, CARGA E TRANSPORTE DE MATERIAL PÉTREO PARA A SUB-CARAPAÇA - CAMINHO DE SERVIÇO EM LEITO NATURAL - DMT DE 1.000 A 1.200 M - COM CAMINHÃO BASCULANTE DE 8 M³</v>
      </c>
      <c r="C4102" s="16" t="s">
        <v>140</v>
      </c>
      <c r="D4102" s="105">
        <v>45.58</v>
      </c>
      <c r="J4102" s="59" t="s">
        <v>30363</v>
      </c>
    </row>
    <row r="4103" spans="1:10" ht="67.5">
      <c r="A4103" s="16" t="s">
        <v>30364</v>
      </c>
      <c r="B4103" s="59" t="str">
        <f t="shared" si="64"/>
        <v>ESCAVAÇÃO, CARGA E TRANSPORTE DE MATERIAL PÉTREO PARA A SUB-CARAPAÇA - CAMINHO DE SERVIÇO EM LEITO NATURAL - DMT DE 1.200 A 1.400 M - COM CAMINHÃO BASCULANTE DE 8 M³</v>
      </c>
      <c r="C4103" s="16" t="s">
        <v>140</v>
      </c>
      <c r="D4103" s="105">
        <v>46.23</v>
      </c>
      <c r="J4103" s="59" t="s">
        <v>30365</v>
      </c>
    </row>
    <row r="4104" spans="1:10" ht="67.5">
      <c r="A4104" s="16" t="s">
        <v>30366</v>
      </c>
      <c r="B4104" s="59" t="str">
        <f t="shared" si="64"/>
        <v>ESCAVAÇÃO, CARGA E TRANSPORTE DE MATERIAL PÉTREO PARA A SUB-CARAPAÇA - CAMINHO DE SERVIÇO EM LEITO NATURAL - DMT DE 1.400 A 1.600 M - COM CAMINHÃO BASCULANTE DE 8 M³</v>
      </c>
      <c r="C4104" s="16" t="s">
        <v>140</v>
      </c>
      <c r="D4104" s="105">
        <v>46.74</v>
      </c>
      <c r="J4104" s="59" t="s">
        <v>30367</v>
      </c>
    </row>
    <row r="4105" spans="1:10" ht="67.5">
      <c r="A4105" s="16" t="s">
        <v>30368</v>
      </c>
      <c r="B4105" s="59" t="str">
        <f t="shared" si="64"/>
        <v>ESCAVAÇÃO, CARGA E TRANSPORTE DE MATERIAL PÉTREO PARA A SUB-CARAPAÇA - CAMINHO DE SERVIÇO EM LEITO NATURAL - DMT DE 1.600 A 1.800 M - COM CAMINHÃO BASCULANTE DE 8 M³</v>
      </c>
      <c r="C4105" s="16" t="s">
        <v>140</v>
      </c>
      <c r="D4105" s="105">
        <v>47.39</v>
      </c>
      <c r="J4105" s="59" t="s">
        <v>30369</v>
      </c>
    </row>
    <row r="4106" spans="1:10" ht="67.5">
      <c r="A4106" s="16" t="s">
        <v>30370</v>
      </c>
      <c r="B4106" s="59" t="str">
        <f t="shared" si="64"/>
        <v>ESCAVAÇÃO, CARGA E TRANSPORTE DE MATERIAL PÉTREO PARA A SUB-CARAPAÇA - CAMINHO DE SERVIÇO EM LEITO NATURAL - DMT DE 1.800 A 2.000 M - COM CAMINHÃO BASCULANTE DE 8 M³</v>
      </c>
      <c r="C4106" s="16" t="s">
        <v>140</v>
      </c>
      <c r="D4106" s="105">
        <v>48.03</v>
      </c>
      <c r="J4106" s="59" t="s">
        <v>30371</v>
      </c>
    </row>
    <row r="4107" spans="1:10" ht="67.5">
      <c r="A4107" s="16" t="s">
        <v>30372</v>
      </c>
      <c r="B4107" s="59" t="str">
        <f t="shared" si="64"/>
        <v>ESCAVAÇÃO, CARGA E TRANSPORTE DE MATERIAL PÉTREO PARA A SUB-CARAPAÇA - CAMINHO DE SERVIÇO EM LEITO NATURAL - DMT DE 2.000 A 2.500 M - COM CAMINHÃO BASCULANTE DE 8 M³</v>
      </c>
      <c r="C4107" s="16" t="s">
        <v>140</v>
      </c>
      <c r="D4107" s="105">
        <v>49.06</v>
      </c>
      <c r="J4107" s="59" t="s">
        <v>30373</v>
      </c>
    </row>
    <row r="4108" spans="1:10" ht="67.5">
      <c r="A4108" s="16" t="s">
        <v>30374</v>
      </c>
      <c r="B4108" s="59" t="str">
        <f t="shared" si="64"/>
        <v>ESCAVAÇÃO, CARGA E TRANSPORTE DE MATERIAL PÉTREO PARA A SUB-CARAPAÇA - CAMINHO DE SERVIÇO EM LEITO NATURAL - DMT DE 2.500 A 3.000 M - COM CAMINHÃO BASCULANTE DE 8 M³</v>
      </c>
      <c r="C4108" s="16" t="s">
        <v>140</v>
      </c>
      <c r="D4108" s="105">
        <v>52.49</v>
      </c>
      <c r="J4108" s="59" t="s">
        <v>30375</v>
      </c>
    </row>
    <row r="4109" spans="1:10" ht="67.5">
      <c r="A4109" s="16" t="s">
        <v>30376</v>
      </c>
      <c r="B4109" s="59" t="str">
        <f t="shared" si="64"/>
        <v>ESCAVAÇÃO, CARGA E TRANSPORTE DE MATERIAL PÉTREO PARA A SUB-CARAPAÇA - CAMINHO DE SERVIÇO EM LEITO NATURAL - DMT DE 3.000 M - COM CAMINHÃO BASCULANTE DE 8 M³</v>
      </c>
      <c r="C4109" s="16" t="s">
        <v>140</v>
      </c>
      <c r="D4109" s="105">
        <v>53.35</v>
      </c>
      <c r="J4109" s="59" t="s">
        <v>30377</v>
      </c>
    </row>
    <row r="4110" spans="1:10" ht="67.5">
      <c r="A4110" s="16" t="s">
        <v>30378</v>
      </c>
      <c r="B4110" s="59" t="str">
        <f t="shared" si="64"/>
        <v>ESCAVAÇÃO, CARGA E TRANSPORTE DE MATERIAL PÉTREO PARA A SUB-CARAPAÇA - CAMINHO DE SERVIÇO EM REVESTIMENTO PRIMÁRIO - DMT DE 1.000 A 1.200 M - COM CAMINHÃO BASCULANTE DE 8 M³</v>
      </c>
      <c r="C4110" s="16" t="s">
        <v>140</v>
      </c>
      <c r="D4110" s="105">
        <v>41.94</v>
      </c>
      <c r="J4110" s="59" t="s">
        <v>30379</v>
      </c>
    </row>
    <row r="4111" spans="1:10" ht="67.5">
      <c r="A4111" s="16" t="s">
        <v>30380</v>
      </c>
      <c r="B4111" s="59" t="str">
        <f t="shared" si="64"/>
        <v>ESCAVAÇÃO, CARGA E TRANSPORTE DE MATERIAL PÉTREO PARA A SUB-CARAPAÇA - CAMINHO DE SERVIÇO EM REVESTIMENTO PRIMÁRIO - DMT DE 1.200 A 1.400 M - COM CAMINHÃO BASCULANTE DE 8 M³</v>
      </c>
      <c r="C4111" s="16" t="s">
        <v>140</v>
      </c>
      <c r="D4111" s="105">
        <v>42.28</v>
      </c>
      <c r="J4111" s="59" t="s">
        <v>30381</v>
      </c>
    </row>
    <row r="4112" spans="1:10" ht="67.5">
      <c r="A4112" s="16" t="s">
        <v>30382</v>
      </c>
      <c r="B4112" s="59" t="str">
        <f t="shared" si="64"/>
        <v>ESCAVAÇÃO, CARGA E TRANSPORTE DE MATERIAL PÉTREO PARA A SUB-CARAPAÇA - CAMINHO DE SERVIÇO EM REVESTIMENTO PRIMÁRIO - DMT DE 1.400 A 1.600 M - COM CAMINHÃO BASCULANTE DE 8 M³</v>
      </c>
      <c r="C4112" s="16" t="s">
        <v>140</v>
      </c>
      <c r="D4112" s="105">
        <v>42.71</v>
      </c>
      <c r="J4112" s="59" t="s">
        <v>30383</v>
      </c>
    </row>
    <row r="4113" spans="1:10" ht="67.5">
      <c r="A4113" s="16" t="s">
        <v>30384</v>
      </c>
      <c r="B4113" s="59" t="str">
        <f t="shared" si="64"/>
        <v>ESCAVAÇÃO, CARGA E TRANSPORTE DE MATERIAL PÉTREO PARA A SUB-CARAPAÇA - CAMINHO DE SERVIÇO EM REVESTIMENTO PRIMÁRIO - DMT DE 1.600 A 1.800 M - COM CAMINHÃO BASCULANTE DE 8 M³</v>
      </c>
      <c r="C4113" s="16" t="s">
        <v>140</v>
      </c>
      <c r="D4113" s="105">
        <v>43.06</v>
      </c>
      <c r="J4113" s="59" t="s">
        <v>30385</v>
      </c>
    </row>
    <row r="4114" spans="1:10" ht="67.5">
      <c r="A4114" s="16" t="s">
        <v>30386</v>
      </c>
      <c r="B4114" s="59" t="str">
        <f t="shared" si="64"/>
        <v>ESCAVAÇÃO, CARGA E TRANSPORTE DE MATERIAL PÉTREO PARA A SUB-CARAPAÇA - CAMINHO DE SERVIÇO EM REVESTIMENTO PRIMÁRIO - DMT DE 1.800 A 2.000 M - COM CAMINHÃO BASCULANTE DE 8 M³</v>
      </c>
      <c r="C4114" s="16" t="s">
        <v>140</v>
      </c>
      <c r="D4114" s="105">
        <v>43.49</v>
      </c>
      <c r="J4114" s="59" t="s">
        <v>30387</v>
      </c>
    </row>
    <row r="4115" spans="1:10" ht="67.5">
      <c r="A4115" s="16" t="s">
        <v>30388</v>
      </c>
      <c r="B4115" s="59" t="str">
        <f t="shared" si="64"/>
        <v>ESCAVAÇÃO, CARGA E TRANSPORTE DE MATERIAL PÉTREO PARA A SUB-CARAPAÇA - CAMINHO DE SERVIÇO EM REVESTIMENTO PRIMÁRIO - DMT DE 2.000 A 2.500 M - COM CAMINHÃO BASCULANTE DE 8 M³</v>
      </c>
      <c r="C4115" s="16" t="s">
        <v>140</v>
      </c>
      <c r="D4115" s="105">
        <v>45.84</v>
      </c>
      <c r="J4115" s="59" t="s">
        <v>30389</v>
      </c>
    </row>
    <row r="4116" spans="1:10" ht="67.5">
      <c r="A4116" s="16" t="s">
        <v>30390</v>
      </c>
      <c r="B4116" s="59" t="str">
        <f t="shared" si="64"/>
        <v>ESCAVAÇÃO, CARGA E TRANSPORTE DE MATERIAL PÉTREO PARA A SUB-CARAPAÇA - CAMINHO DE SERVIÇO EM REVESTIMENTO PRIMÁRIO - DMT DE 2.500 A 3.000 M - COM CAMINHÃO BASCULANTE DE 8 M³</v>
      </c>
      <c r="C4116" s="16" t="s">
        <v>140</v>
      </c>
      <c r="D4116" s="105">
        <v>47</v>
      </c>
      <c r="J4116" s="59" t="s">
        <v>30391</v>
      </c>
    </row>
    <row r="4117" spans="1:10" ht="67.5">
      <c r="A4117" s="16" t="s">
        <v>30392</v>
      </c>
      <c r="B4117" s="59" t="str">
        <f t="shared" si="64"/>
        <v>ESCAVAÇÃO, CARGA E TRANSPORTE DE MATERIAL PÉTREO PARA A SUB-CARAPAÇA - CAMINHO DE SERVIÇO EM REVESTIMENTO PRIMÁRIO - DMT DE 3.000 M - COM CAMINHÃO BASCULANTE DE 8 M³</v>
      </c>
      <c r="C4117" s="16" t="s">
        <v>140</v>
      </c>
      <c r="D4117" s="105">
        <v>47.52</v>
      </c>
      <c r="J4117" s="59" t="s">
        <v>30393</v>
      </c>
    </row>
    <row r="4118" spans="1:10" ht="67.5">
      <c r="A4118" s="16" t="s">
        <v>30394</v>
      </c>
      <c r="B4118" s="59" t="str">
        <f t="shared" si="64"/>
        <v>ESCAVAÇÃO, CARGA E TRANSPORTE DE MATERIAL PÉTREO PARA A SUB-CARAPAÇA - CAMINHO DE SERVIÇO PAVIMENTADO - DMT DE 1.000 A 1.200 M - COM CAMINHÃO BASCULANTE DE 8 M³</v>
      </c>
      <c r="C4118" s="16" t="s">
        <v>140</v>
      </c>
      <c r="D4118" s="105">
        <v>41.34</v>
      </c>
      <c r="J4118" s="59" t="s">
        <v>30395</v>
      </c>
    </row>
    <row r="4119" spans="1:10" ht="67.5">
      <c r="A4119" s="16" t="s">
        <v>30396</v>
      </c>
      <c r="B4119" s="59" t="str">
        <f t="shared" si="64"/>
        <v>ESCAVAÇÃO, CARGA E TRANSPORTE DE MATERIAL PÉTREO PARA A SUB-CARAPAÇA - CAMINHO DE SERVIÇO PAVIMENTADO - DMT DE 1.200 A 1.400 M - COM CAMINHÃO BASCULANTE DE 8 M³</v>
      </c>
      <c r="C4119" s="16" t="s">
        <v>140</v>
      </c>
      <c r="D4119" s="105">
        <v>41.6</v>
      </c>
      <c r="J4119" s="59" t="s">
        <v>30397</v>
      </c>
    </row>
    <row r="4120" spans="1:10" ht="67.5">
      <c r="A4120" s="16" t="s">
        <v>30398</v>
      </c>
      <c r="B4120" s="59" t="str">
        <f t="shared" si="64"/>
        <v>ESCAVAÇÃO, CARGA E TRANSPORTE DE MATERIAL PÉTREO PARA A SUB-CARAPAÇA - CAMINHO DE SERVIÇO PAVIMENTADO - DMT DE 1.400 A 1.600 M - COM CAMINHÃO BASCULANTE DE 8 M³</v>
      </c>
      <c r="C4120" s="16" t="s">
        <v>140</v>
      </c>
      <c r="D4120" s="105">
        <v>41.94</v>
      </c>
      <c r="J4120" s="59" t="s">
        <v>30399</v>
      </c>
    </row>
    <row r="4121" spans="1:10" ht="67.5">
      <c r="A4121" s="16" t="s">
        <v>30400</v>
      </c>
      <c r="B4121" s="59" t="str">
        <f t="shared" si="64"/>
        <v>ESCAVAÇÃO, CARGA E TRANSPORTE DE MATERIAL PÉTREO PARA A SUB-CARAPAÇA - CAMINHO DE SERVIÇO PAVIMENTADO - DMT DE 1.600 A 1.800 M - COM CAMINHÃO BASCULANTE DE 8 M³</v>
      </c>
      <c r="C4121" s="16" t="s">
        <v>140</v>
      </c>
      <c r="D4121" s="105">
        <v>42.28</v>
      </c>
      <c r="J4121" s="59" t="s">
        <v>30401</v>
      </c>
    </row>
    <row r="4122" spans="1:10" ht="67.5">
      <c r="A4122" s="16" t="s">
        <v>30402</v>
      </c>
      <c r="B4122" s="59" t="str">
        <f t="shared" si="64"/>
        <v>ESCAVAÇÃO, CARGA E TRANSPORTE DE MATERIAL PÉTREO PARA A SUB-CARAPAÇA - CAMINHO DE SERVIÇO PAVIMENTADO - DMT DE 1.800 A 2.000 M - COM CAMINHÃO BASCULANTE DE 8 M³</v>
      </c>
      <c r="C4122" s="16" t="s">
        <v>140</v>
      </c>
      <c r="D4122" s="105">
        <v>42.54</v>
      </c>
      <c r="J4122" s="59" t="s">
        <v>30403</v>
      </c>
    </row>
    <row r="4123" spans="1:10" ht="67.5">
      <c r="A4123" s="16" t="s">
        <v>30404</v>
      </c>
      <c r="B4123" s="59" t="str">
        <f t="shared" si="64"/>
        <v>ESCAVAÇÃO, CARGA E TRANSPORTE DE MATERIAL PÉTREO PARA A SUB-CARAPAÇA - CAMINHO DE SERVIÇO PAVIMENTADO - DMT DE 2.000 A 2.500 M - COM CAMINHÃO BASCULANTE DE 8 M³</v>
      </c>
      <c r="C4123" s="16" t="s">
        <v>140</v>
      </c>
      <c r="D4123" s="105">
        <v>43.14</v>
      </c>
      <c r="J4123" s="59" t="s">
        <v>30405</v>
      </c>
    </row>
    <row r="4124" spans="1:10" ht="67.5">
      <c r="A4124" s="16" t="s">
        <v>30406</v>
      </c>
      <c r="B4124" s="59" t="str">
        <f t="shared" si="64"/>
        <v>ESCAVAÇÃO, CARGA E TRANSPORTE DE MATERIAL PÉTREO PARA A SUB-CARAPAÇA - CAMINHO DE SERVIÇO PAVIMENTADO - DMT DE 2.500 A 3.000 M - COM CAMINHÃO BASCULANTE DE 8 M³</v>
      </c>
      <c r="C4124" s="16" t="s">
        <v>140</v>
      </c>
      <c r="D4124" s="105">
        <v>45.71</v>
      </c>
      <c r="J4124" s="59" t="s">
        <v>30407</v>
      </c>
    </row>
    <row r="4125" spans="1:10" ht="67.5">
      <c r="A4125" s="16" t="s">
        <v>30408</v>
      </c>
      <c r="B4125" s="59" t="str">
        <f t="shared" si="64"/>
        <v>ESCAVAÇÃO, CARGA E TRANSPORTE DE MATERIAL PÉTREO PARA A SUB-CARAPAÇA - CAMINHO DE SERVIÇO PAVIMENTADO - DMT DE 3.000 M - COM CAMINHÃO BASCULANTE DE 8 M³</v>
      </c>
      <c r="C4125" s="16" t="s">
        <v>140</v>
      </c>
      <c r="D4125" s="105">
        <v>46.23</v>
      </c>
      <c r="J4125" s="59" t="s">
        <v>30409</v>
      </c>
    </row>
    <row r="4126" spans="1:10" ht="67.5">
      <c r="A4126" s="16" t="s">
        <v>30410</v>
      </c>
      <c r="B4126" s="59" t="str">
        <f t="shared" si="64"/>
        <v>ESCAVAÇÃO, CARGA E TRANSPORTE DE MATERIAL PÉTREO PARA O NÚCLEO - CAMINHO DE SERVIÇO EM LEITO NATURAL - DMT DE 1.000 A 1.200 M - COM CAMINHÃO BASCULANTE DE 8 M³</v>
      </c>
      <c r="C4126" s="16" t="s">
        <v>140</v>
      </c>
      <c r="D4126" s="105">
        <v>41.39</v>
      </c>
      <c r="J4126" s="59" t="s">
        <v>30411</v>
      </c>
    </row>
    <row r="4127" spans="1:10" ht="67.5">
      <c r="A4127" s="16" t="s">
        <v>30412</v>
      </c>
      <c r="B4127" s="59" t="str">
        <f t="shared" si="64"/>
        <v>ESCAVAÇÃO, CARGA E TRANSPORTE DE MATERIAL PÉTREO PARA O NÚCLEO - CAMINHO DE SERVIÇO EM LEITO NATURAL - DMT DE 1.200 A 1.400 M - COM CAMINHÃO BASCULANTE DE 8 M³</v>
      </c>
      <c r="C4127" s="16" t="s">
        <v>140</v>
      </c>
      <c r="D4127" s="105">
        <v>42.03</v>
      </c>
      <c r="J4127" s="59" t="s">
        <v>30413</v>
      </c>
    </row>
    <row r="4128" spans="1:10" ht="67.5">
      <c r="A4128" s="16" t="s">
        <v>30414</v>
      </c>
      <c r="B4128" s="59" t="str">
        <f t="shared" si="64"/>
        <v>ESCAVAÇÃO, CARGA E TRANSPORTE DE MATERIAL PÉTREO PARA O NÚCLEO - CAMINHO DE SERVIÇO EM LEITO NATURAL - DMT DE 1.400 A 1.600 M - COM CAMINHÃO BASCULANTE DE 8 M³</v>
      </c>
      <c r="C4128" s="16" t="s">
        <v>140</v>
      </c>
      <c r="D4128" s="105">
        <v>42.55</v>
      </c>
      <c r="J4128" s="59" t="s">
        <v>30415</v>
      </c>
    </row>
    <row r="4129" spans="1:10" ht="67.5">
      <c r="A4129" s="16" t="s">
        <v>30416</v>
      </c>
      <c r="B4129" s="59" t="str">
        <f t="shared" si="64"/>
        <v>ESCAVAÇÃO, CARGA E TRANSPORTE DE MATERIAL PÉTREO PARA O NÚCLEO - CAMINHO DE SERVIÇO EM LEITO NATURAL - DMT DE 1.600 A 1.800 M - COM CAMINHÃO BASCULANTE DE 8 M³</v>
      </c>
      <c r="C4129" s="16" t="s">
        <v>140</v>
      </c>
      <c r="D4129" s="105">
        <v>43.19</v>
      </c>
      <c r="J4129" s="59" t="s">
        <v>30417</v>
      </c>
    </row>
    <row r="4130" spans="1:10" ht="67.5">
      <c r="A4130" s="16" t="s">
        <v>30418</v>
      </c>
      <c r="B4130" s="59" t="str">
        <f t="shared" si="64"/>
        <v>ESCAVAÇÃO, CARGA E TRANSPORTE DE MATERIAL PÉTREO PARA O NÚCLEO - CAMINHO DE SERVIÇO EM LEITO NATURAL - DMT DE 1.800 A 2.000 M - COM CAMINHÃO BASCULANTE DE 8 M³</v>
      </c>
      <c r="C4130" s="16" t="s">
        <v>140</v>
      </c>
      <c r="D4130" s="105">
        <v>43.84</v>
      </c>
      <c r="J4130" s="59" t="s">
        <v>30419</v>
      </c>
    </row>
    <row r="4131" spans="1:10" ht="67.5">
      <c r="A4131" s="16" t="s">
        <v>30420</v>
      </c>
      <c r="B4131" s="59" t="str">
        <f t="shared" si="64"/>
        <v>ESCAVAÇÃO, CARGA E TRANSPORTE DE MATERIAL PÉTREO PARA O NÚCLEO - CAMINHO DE SERVIÇO EM LEITO NATURAL - DMT DE 2.000 A 2.500 M - COM CAMINHÃO BASCULANTE DE 8 M³</v>
      </c>
      <c r="C4131" s="16" t="s">
        <v>140</v>
      </c>
      <c r="D4131" s="105">
        <v>44.87</v>
      </c>
      <c r="J4131" s="59" t="s">
        <v>30421</v>
      </c>
    </row>
    <row r="4132" spans="1:10" ht="67.5">
      <c r="A4132" s="16" t="s">
        <v>30422</v>
      </c>
      <c r="B4132" s="59" t="str">
        <f t="shared" si="64"/>
        <v>ESCAVAÇÃO, CARGA E TRANSPORTE DE MATERIAL PÉTREO PARA O NÚCLEO - CAMINHO DE SERVIÇO EM LEITO NATURAL - DMT DE 2.500 A 3.000 M - COM CAMINHÃO BASCULANTE DE 8 M³</v>
      </c>
      <c r="C4132" s="16" t="s">
        <v>140</v>
      </c>
      <c r="D4132" s="105">
        <v>48.21</v>
      </c>
      <c r="J4132" s="59" t="s">
        <v>30423</v>
      </c>
    </row>
    <row r="4133" spans="1:10" ht="67.5">
      <c r="A4133" s="16" t="s">
        <v>30424</v>
      </c>
      <c r="B4133" s="59" t="str">
        <f t="shared" si="64"/>
        <v>ESCAVAÇÃO, CARGA E TRANSPORTE DE MATERIAL PÉTREO PARA O NÚCLEO - CAMINHO DE SERVIÇO EM LEITO NATURAL - DMT DE 3.000 M - COM CAMINHÃO BASCULANTE DE 8 M³</v>
      </c>
      <c r="C4133" s="16" t="s">
        <v>140</v>
      </c>
      <c r="D4133" s="105">
        <v>49.24</v>
      </c>
      <c r="J4133" s="59" t="s">
        <v>30425</v>
      </c>
    </row>
    <row r="4134" spans="1:10" ht="67.5">
      <c r="A4134" s="16" t="s">
        <v>30426</v>
      </c>
      <c r="B4134" s="59" t="str">
        <f t="shared" si="64"/>
        <v>ESCAVAÇÃO, CARGA E TRANSPORTE DE MATERIAL PÉTREO PARA O NÚCLEO - CAMINHO DE SERVIÇO EM REVESTIMENTO PRIMÁRIO - DMT DE 1.000 A 1.200 M - COM CAMINHÃO BASCULANTE DE 8 M³</v>
      </c>
      <c r="C4134" s="16" t="s">
        <v>140</v>
      </c>
      <c r="D4134" s="105">
        <v>37.75</v>
      </c>
      <c r="J4134" s="59" t="s">
        <v>30427</v>
      </c>
    </row>
    <row r="4135" spans="1:10" ht="67.5">
      <c r="A4135" s="16" t="s">
        <v>30428</v>
      </c>
      <c r="B4135" s="59" t="str">
        <f t="shared" si="64"/>
        <v>ESCAVAÇÃO, CARGA E TRANSPORTE DE MATERIAL PÉTREO PARA O NÚCLEO - CAMINHO DE SERVIÇO EM REVESTIMENTO PRIMÁRIO - DMT DE 1.200 A 1.400 M - COM CAMINHÃO BASCULANTE DE 8 M³</v>
      </c>
      <c r="C4135" s="16" t="s">
        <v>140</v>
      </c>
      <c r="D4135" s="105">
        <v>38.18</v>
      </c>
      <c r="J4135" s="59" t="s">
        <v>30429</v>
      </c>
    </row>
    <row r="4136" spans="1:10" ht="67.5">
      <c r="A4136" s="16" t="s">
        <v>30430</v>
      </c>
      <c r="B4136" s="59" t="str">
        <f t="shared" si="64"/>
        <v>ESCAVAÇÃO, CARGA E TRANSPORTE DE MATERIAL PÉTREO PARA O NÚCLEO - CAMINHO DE SERVIÇO EM REVESTIMENTO PRIMÁRIO - DMT DE 1.400 A 1.600 M - COM CAMINHÃO BASCULANTE DE 8 M³</v>
      </c>
      <c r="C4136" s="16" t="s">
        <v>140</v>
      </c>
      <c r="D4136" s="105">
        <v>38.520000000000003</v>
      </c>
      <c r="J4136" s="59" t="s">
        <v>30431</v>
      </c>
    </row>
    <row r="4137" spans="1:10" ht="67.5">
      <c r="A4137" s="16" t="s">
        <v>30432</v>
      </c>
      <c r="B4137" s="59" t="str">
        <f t="shared" si="64"/>
        <v>ESCAVAÇÃO, CARGA E TRANSPORTE DE MATERIAL PÉTREO PARA O NÚCLEO - CAMINHO DE SERVIÇO EM REVESTIMENTO PRIMÁRIO - DMT DE 1.600 A 1.800 M - COM CAMINHÃO BASCULANTE DE 8 M³</v>
      </c>
      <c r="C4137" s="16" t="s">
        <v>140</v>
      </c>
      <c r="D4137" s="105">
        <v>38.86</v>
      </c>
      <c r="J4137" s="59" t="s">
        <v>30433</v>
      </c>
    </row>
    <row r="4138" spans="1:10" ht="67.5">
      <c r="A4138" s="16" t="s">
        <v>30434</v>
      </c>
      <c r="B4138" s="59" t="str">
        <f t="shared" si="64"/>
        <v>ESCAVAÇÃO, CARGA E TRANSPORTE DE MATERIAL PÉTREO PARA O NÚCLEO - CAMINHO DE SERVIÇO EM REVESTIMENTO PRIMÁRIO - DMT DE 1.800 A 2.000 M - COM CAMINHÃO BASCULANTE DE 8 M³</v>
      </c>
      <c r="C4138" s="16" t="s">
        <v>140</v>
      </c>
      <c r="D4138" s="105">
        <v>41</v>
      </c>
      <c r="J4138" s="59" t="s">
        <v>30435</v>
      </c>
    </row>
    <row r="4139" spans="1:10" ht="67.5">
      <c r="A4139" s="16" t="s">
        <v>30436</v>
      </c>
      <c r="B4139" s="59" t="str">
        <f t="shared" si="64"/>
        <v>ESCAVAÇÃO, CARGA E TRANSPORTE DE MATERIAL PÉTREO PARA O NÚCLEO - CAMINHO DE SERVIÇO EM REVESTIMENTO PRIMÁRIO - DMT DE 2.000 A 2.500 M - COM CAMINHÃO BASCULANTE DE 8 M³</v>
      </c>
      <c r="C4139" s="16" t="s">
        <v>140</v>
      </c>
      <c r="D4139" s="105">
        <v>41.78</v>
      </c>
      <c r="J4139" s="59" t="s">
        <v>30437</v>
      </c>
    </row>
    <row r="4140" spans="1:10" ht="67.5">
      <c r="A4140" s="16" t="s">
        <v>30438</v>
      </c>
      <c r="B4140" s="59" t="str">
        <f t="shared" si="64"/>
        <v>ESCAVAÇÃO, CARGA E TRANSPORTE DE MATERIAL PÉTREO PARA O NÚCLEO - CAMINHO DE SERVIÇO EM REVESTIMENTO PRIMÁRIO - DMT DE 2.500 A 3.000 M - COM CAMINHÃO BASCULANTE DE 8 M³</v>
      </c>
      <c r="C4140" s="16" t="s">
        <v>140</v>
      </c>
      <c r="D4140" s="105">
        <v>42.81</v>
      </c>
      <c r="J4140" s="59" t="s">
        <v>30439</v>
      </c>
    </row>
    <row r="4141" spans="1:10" ht="67.5">
      <c r="A4141" s="16" t="s">
        <v>30440</v>
      </c>
      <c r="B4141" s="59" t="str">
        <f t="shared" si="64"/>
        <v>ESCAVAÇÃO, CARGA E TRANSPORTE DE MATERIAL PÉTREO PARA O NÚCLEO - CAMINHO DE SERVIÇO EM REVESTIMENTO PRIMÁRIO - DMT DE 3.000 M - COM CAMINHÃO BASCULANTE DE 8 M³</v>
      </c>
      <c r="C4141" s="16" t="s">
        <v>140</v>
      </c>
      <c r="D4141" s="105">
        <v>43.32</v>
      </c>
      <c r="J4141" s="59" t="s">
        <v>30441</v>
      </c>
    </row>
    <row r="4142" spans="1:10" ht="67.5">
      <c r="A4142" s="16" t="s">
        <v>30442</v>
      </c>
      <c r="B4142" s="59" t="str">
        <f t="shared" si="64"/>
        <v>ESCAVAÇÃO, CARGA E TRANSPORTE DE MATERIAL PÉTREO PARA O NÚCLEO - CAMINHO DE SERVIÇO PAVIMENTADO - DMT DE 1.000 A 1.200 M - COM CAMINHÃO BASCULANTE DE 8 M³</v>
      </c>
      <c r="C4142" s="16" t="s">
        <v>140</v>
      </c>
      <c r="D4142" s="105">
        <v>37.15</v>
      </c>
      <c r="J4142" s="59" t="s">
        <v>30443</v>
      </c>
    </row>
    <row r="4143" spans="1:10" ht="67.5">
      <c r="A4143" s="16" t="s">
        <v>30444</v>
      </c>
      <c r="B4143" s="59" t="str">
        <f t="shared" si="64"/>
        <v>ESCAVAÇÃO, CARGA E TRANSPORTE DE MATERIAL PÉTREO PARA O NÚCLEO - CAMINHO DE SERVIÇO PAVIMENTADO - DMT DE 1.200 A 1.400 M - COM CAMINHÃO BASCULANTE DE 8 M³</v>
      </c>
      <c r="C4143" s="16" t="s">
        <v>140</v>
      </c>
      <c r="D4143" s="105">
        <v>37.49</v>
      </c>
      <c r="J4143" s="59" t="s">
        <v>30445</v>
      </c>
    </row>
    <row r="4144" spans="1:10" ht="67.5">
      <c r="A4144" s="16" t="s">
        <v>30446</v>
      </c>
      <c r="B4144" s="59" t="str">
        <f t="shared" si="64"/>
        <v>ESCAVAÇÃO, CARGA E TRANSPORTE DE MATERIAL PÉTREO PARA O NÚCLEO - CAMINHO DE SERVIÇO PAVIMENTADO - DMT DE 1.400 A 1.600 M - COM CAMINHÃO BASCULANTE DE 8 M³</v>
      </c>
      <c r="C4144" s="16" t="s">
        <v>140</v>
      </c>
      <c r="D4144" s="105">
        <v>37.75</v>
      </c>
      <c r="J4144" s="59" t="s">
        <v>30447</v>
      </c>
    </row>
    <row r="4145" spans="1:10" ht="67.5">
      <c r="A4145" s="16" t="s">
        <v>30448</v>
      </c>
      <c r="B4145" s="59" t="str">
        <f t="shared" si="64"/>
        <v>ESCAVAÇÃO, CARGA E TRANSPORTE DE MATERIAL PÉTREO PARA O NÚCLEO - CAMINHO DE SERVIÇO PAVIMENTADO - DMT DE 1.600 A 1.800 M - COM CAMINHÃO BASCULANTE DE 8 M³</v>
      </c>
      <c r="C4145" s="16" t="s">
        <v>140</v>
      </c>
      <c r="D4145" s="105">
        <v>38.090000000000003</v>
      </c>
      <c r="J4145" s="59" t="s">
        <v>30449</v>
      </c>
    </row>
    <row r="4146" spans="1:10" ht="67.5">
      <c r="A4146" s="16" t="s">
        <v>30450</v>
      </c>
      <c r="B4146" s="59" t="str">
        <f t="shared" si="64"/>
        <v>ESCAVAÇÃO, CARGA E TRANSPORTE DE MATERIAL PÉTREO PARA O NÚCLEO - CAMINHO DE SERVIÇO PAVIMENTADO - DMT DE 1.800 A 2.000 M - COM CAMINHÃO BASCULANTE DE 8 M³</v>
      </c>
      <c r="C4146" s="16" t="s">
        <v>140</v>
      </c>
      <c r="D4146" s="105">
        <v>38.35</v>
      </c>
      <c r="J4146" s="59" t="s">
        <v>30451</v>
      </c>
    </row>
    <row r="4147" spans="1:10" ht="67.5">
      <c r="A4147" s="16" t="s">
        <v>30452</v>
      </c>
      <c r="B4147" s="59" t="str">
        <f t="shared" si="64"/>
        <v>ESCAVAÇÃO, CARGA E TRANSPORTE DE MATERIAL PÉTREO PARA O NÚCLEO - CAMINHO DE SERVIÇO PAVIMENTADO - DMT DE 2.000 A 2.500 M - COM CAMINHÃO BASCULANTE DE 8 M³</v>
      </c>
      <c r="C4147" s="16" t="s">
        <v>140</v>
      </c>
      <c r="D4147" s="105">
        <v>38.950000000000003</v>
      </c>
      <c r="J4147" s="59" t="s">
        <v>30453</v>
      </c>
    </row>
    <row r="4148" spans="1:10" ht="67.5">
      <c r="A4148" s="16" t="s">
        <v>30454</v>
      </c>
      <c r="B4148" s="59" t="str">
        <f t="shared" si="64"/>
        <v>ESCAVAÇÃO, CARGA E TRANSPORTE DE MATERIAL PÉTREO PARA O NÚCLEO - CAMINHO DE SERVIÇO PAVIMENTADO - DMT DE 2.500 A 3.000 M - COM CAMINHÃO BASCULANTE DE 8 M³</v>
      </c>
      <c r="C4148" s="16" t="s">
        <v>140</v>
      </c>
      <c r="D4148" s="105">
        <v>41.65</v>
      </c>
      <c r="J4148" s="59" t="s">
        <v>30455</v>
      </c>
    </row>
    <row r="4149" spans="1:10" ht="67.5">
      <c r="A4149" s="16" t="s">
        <v>30456</v>
      </c>
      <c r="B4149" s="59" t="str">
        <f t="shared" si="64"/>
        <v>ESCAVAÇÃO, CARGA E TRANSPORTE DE MATERIAL PÉTREO PARA O NÚCLEO - CAMINHO DE SERVIÇO PAVIMENTADO - DMT DE 3.000 M - COM CAMINHÃO BASCULANTE DE 8 M³</v>
      </c>
      <c r="C4149" s="16" t="s">
        <v>140</v>
      </c>
      <c r="D4149" s="105">
        <v>42.03</v>
      </c>
      <c r="J4149" s="59" t="s">
        <v>30457</v>
      </c>
    </row>
    <row r="4150" spans="1:10" ht="40.5">
      <c r="A4150" s="16" t="s">
        <v>30458</v>
      </c>
      <c r="B4150" s="59" t="str">
        <f t="shared" si="64"/>
        <v>FABRICAÇÃO DE TETRÁPODE DE 10 T - CONCRETO FCK = 20 MPA - AREIA E BRITA COMERCIAIS</v>
      </c>
      <c r="C4150" s="16" t="s">
        <v>20028</v>
      </c>
      <c r="D4150" s="105">
        <v>1640.8</v>
      </c>
      <c r="J4150" s="59" t="s">
        <v>30459</v>
      </c>
    </row>
    <row r="4151" spans="1:10" ht="40.5">
      <c r="A4151" s="16" t="s">
        <v>30460</v>
      </c>
      <c r="B4151" s="59" t="str">
        <f t="shared" si="64"/>
        <v>FABRICAÇÃO DE TETRÁPODE DE 10 T - CONCRETO FCK = 20 MPA - AREIA EXTRAÍDA E BRITA PRODUZIDA</v>
      </c>
      <c r="C4151" s="16" t="s">
        <v>20028</v>
      </c>
      <c r="D4151" s="105">
        <v>1241.1300000000001</v>
      </c>
      <c r="J4151" s="59" t="s">
        <v>30461</v>
      </c>
    </row>
    <row r="4152" spans="1:10" ht="40.5">
      <c r="A4152" s="16" t="s">
        <v>30462</v>
      </c>
      <c r="B4152" s="59" t="str">
        <f t="shared" si="64"/>
        <v>FABRICAÇÃO DE TETRÁPODE DE 11 T - CONCRETO FCK = 20 MPA - AREIA E BRITA COMERCIAIS</v>
      </c>
      <c r="C4152" s="16" t="s">
        <v>20028</v>
      </c>
      <c r="D4152" s="105">
        <v>1792.02</v>
      </c>
      <c r="J4152" s="59" t="s">
        <v>30463</v>
      </c>
    </row>
    <row r="4153" spans="1:10" ht="40.5">
      <c r="A4153" s="16" t="s">
        <v>30464</v>
      </c>
      <c r="B4153" s="59" t="str">
        <f t="shared" si="64"/>
        <v>FABRICAÇÃO DE TETRÁPODE DE 11 T - CONCRETO FCK = 20 MPA - AREIA EXTRAÍDA E BRITA PRODUZIDA</v>
      </c>
      <c r="C4153" s="16" t="s">
        <v>20028</v>
      </c>
      <c r="D4153" s="105">
        <v>1352.39</v>
      </c>
      <c r="J4153" s="59" t="s">
        <v>30465</v>
      </c>
    </row>
    <row r="4154" spans="1:10" ht="40.5">
      <c r="A4154" s="16" t="s">
        <v>30466</v>
      </c>
      <c r="B4154" s="59" t="str">
        <f t="shared" si="64"/>
        <v>FABRICAÇÃO DE TETRÁPODE DE 12 T - CONCRETO FCK = 20 MPA - AREIA E BRITA COMERCIAIS</v>
      </c>
      <c r="C4154" s="16" t="s">
        <v>20028</v>
      </c>
      <c r="D4154" s="105">
        <v>1951.07</v>
      </c>
      <c r="J4154" s="59" t="s">
        <v>30467</v>
      </c>
    </row>
    <row r="4155" spans="1:10" ht="40.5">
      <c r="A4155" s="16" t="s">
        <v>30468</v>
      </c>
      <c r="B4155" s="59" t="str">
        <f t="shared" si="64"/>
        <v>FABRICAÇÃO DE TETRÁPODE DE 12 T - CONCRETO FCK = 20 MPA - AREIA EXTRAÍDA E BRITA PRODUZIDA</v>
      </c>
      <c r="C4155" s="16" t="s">
        <v>20028</v>
      </c>
      <c r="D4155" s="105">
        <v>1471.47</v>
      </c>
      <c r="J4155" s="59" t="s">
        <v>30469</v>
      </c>
    </row>
    <row r="4156" spans="1:10" ht="40.5">
      <c r="A4156" s="16" t="s">
        <v>30470</v>
      </c>
      <c r="B4156" s="59" t="str">
        <f t="shared" si="64"/>
        <v>FABRICAÇÃO DE TETRÁPODE DE 8 T - CONCRETO FCK = 20 MPA - AREIA E BRITA COMERCIAIS</v>
      </c>
      <c r="C4156" s="16" t="s">
        <v>20028</v>
      </c>
      <c r="D4156" s="105">
        <v>1314.15</v>
      </c>
      <c r="J4156" s="59" t="s">
        <v>30471</v>
      </c>
    </row>
    <row r="4157" spans="1:10" ht="40.5">
      <c r="A4157" s="16" t="s">
        <v>30472</v>
      </c>
      <c r="B4157" s="59" t="str">
        <f t="shared" si="64"/>
        <v>FABRICAÇÃO DE TETRÁPODE DE 8 T - CONCRETO FCK = 20 MPA - AREIA EXTRAÍDA E BRITA PRODUZIDA</v>
      </c>
      <c r="C4157" s="16" t="s">
        <v>20028</v>
      </c>
      <c r="D4157" s="105">
        <v>994.42</v>
      </c>
      <c r="J4157" s="59" t="s">
        <v>30473</v>
      </c>
    </row>
    <row r="4158" spans="1:10" ht="40.5">
      <c r="A4158" s="16" t="s">
        <v>30474</v>
      </c>
      <c r="B4158" s="59" t="str">
        <f t="shared" si="64"/>
        <v>FABRICAÇÃO DE TETRÁPODE DE 9 T - CONCRETO FCK = 20 MPA - AREIA E BRITA COMERCIAIS</v>
      </c>
      <c r="C4158" s="16" t="s">
        <v>20028</v>
      </c>
      <c r="D4158" s="105">
        <v>1466.22</v>
      </c>
      <c r="J4158" s="59" t="s">
        <v>30475</v>
      </c>
    </row>
    <row r="4159" spans="1:10" ht="40.5">
      <c r="A4159" s="16" t="s">
        <v>30476</v>
      </c>
      <c r="B4159" s="59" t="str">
        <f t="shared" si="64"/>
        <v>FABRICAÇÃO DE TETRÁPODE DE 9 T - CONCRETO FCK = 20 MPA - AREIA EXTRAÍDA E BRITA PRODUZIDA</v>
      </c>
      <c r="C4159" s="16" t="s">
        <v>20028</v>
      </c>
      <c r="D4159" s="105">
        <v>1106.52</v>
      </c>
      <c r="J4159" s="59" t="s">
        <v>30477</v>
      </c>
    </row>
    <row r="4160" spans="1:10" ht="40.5">
      <c r="A4160" s="16" t="s">
        <v>30478</v>
      </c>
      <c r="B4160" s="59" t="str">
        <f t="shared" si="64"/>
        <v>FABRICAÇÃO DE XBLOC DE 10 T - CONCRETO FCK = 20 MPA - AREIA E BRITA COMERCIAIS</v>
      </c>
      <c r="C4160" s="16" t="s">
        <v>20028</v>
      </c>
      <c r="D4160" s="105">
        <v>1618.68</v>
      </c>
      <c r="J4160" s="59" t="s">
        <v>30479</v>
      </c>
    </row>
    <row r="4161" spans="1:10" ht="40.5">
      <c r="A4161" s="16" t="s">
        <v>30480</v>
      </c>
      <c r="B4161" s="59" t="str">
        <f t="shared" si="64"/>
        <v>FABRICAÇÃO DE XBLOC DE 10 T - CONCRETO FCK = 20 MPA - AREIA EXTRAÍDA E BRITA PRODUZIDA</v>
      </c>
      <c r="C4161" s="16" t="s">
        <v>20028</v>
      </c>
      <c r="D4161" s="105">
        <v>1219.01</v>
      </c>
      <c r="J4161" s="59" t="s">
        <v>30481</v>
      </c>
    </row>
    <row r="4162" spans="1:10" ht="40.5">
      <c r="A4162" s="16" t="s">
        <v>30482</v>
      </c>
      <c r="B4162" s="59" t="str">
        <f t="shared" si="64"/>
        <v>FABRICAÇÃO DE XBLOC DE 11 T - CONCRETO FCK = 20 MPA - AREIA E BRITA COMERCIAIS</v>
      </c>
      <c r="C4162" s="16" t="s">
        <v>20028</v>
      </c>
      <c r="D4162" s="105">
        <v>1772.92</v>
      </c>
      <c r="J4162" s="59" t="s">
        <v>30483</v>
      </c>
    </row>
    <row r="4163" spans="1:10" ht="40.5">
      <c r="A4163" s="16" t="s">
        <v>30484</v>
      </c>
      <c r="B4163" s="59" t="str">
        <f t="shared" ref="B4163:B4226" si="65">UPPER(J4163)</f>
        <v>FABRICAÇÃO DE XBLOC DE 11 T - CONCRETO FCK = 20 MPA - AREIA EXTRAÍDA E BRITA PRODUZIDA</v>
      </c>
      <c r="C4163" s="16" t="s">
        <v>20028</v>
      </c>
      <c r="D4163" s="105">
        <v>1333.29</v>
      </c>
      <c r="J4163" s="59" t="s">
        <v>30485</v>
      </c>
    </row>
    <row r="4164" spans="1:10" ht="40.5">
      <c r="A4164" s="16" t="s">
        <v>30486</v>
      </c>
      <c r="B4164" s="59" t="str">
        <f t="shared" si="65"/>
        <v>FABRICAÇÃO DE XBLOC DE 12 T - CONCRETO FCK = 20 MPA - AREIA E BRITA COMERCIAIS</v>
      </c>
      <c r="C4164" s="16" t="s">
        <v>20028</v>
      </c>
      <c r="D4164" s="105">
        <v>1926.72</v>
      </c>
      <c r="J4164" s="59" t="s">
        <v>30487</v>
      </c>
    </row>
    <row r="4165" spans="1:10" ht="40.5">
      <c r="A4165" s="16" t="s">
        <v>30488</v>
      </c>
      <c r="B4165" s="59" t="str">
        <f t="shared" si="65"/>
        <v>FABRICAÇÃO DE XBLOC DE 12 T - CONCRETO FCK = 20 MPA - AREIA EXTRAÍDA E BRITA PRODUZIDA</v>
      </c>
      <c r="C4165" s="16" t="s">
        <v>20028</v>
      </c>
      <c r="D4165" s="105">
        <v>1447.12</v>
      </c>
      <c r="J4165" s="59" t="s">
        <v>30489</v>
      </c>
    </row>
    <row r="4166" spans="1:10" ht="40.5">
      <c r="A4166" s="16" t="s">
        <v>30490</v>
      </c>
      <c r="B4166" s="59" t="str">
        <f t="shared" si="65"/>
        <v>FABRICAÇÃO DE XBLOC DE 8 T - CONCRETO FCK = 20 MPA - AREIA E BRITA COMERCIAIS</v>
      </c>
      <c r="C4166" s="16" t="s">
        <v>20028</v>
      </c>
      <c r="D4166" s="105">
        <v>1308.6400000000001</v>
      </c>
      <c r="J4166" s="59" t="s">
        <v>30491</v>
      </c>
    </row>
    <row r="4167" spans="1:10" ht="40.5">
      <c r="A4167" s="16" t="s">
        <v>30492</v>
      </c>
      <c r="B4167" s="59" t="str">
        <f t="shared" si="65"/>
        <v>FABRICAÇÃO DE XBLOC DE 8 T - CONCRETO FCK = 20 MPA - AREIA EXTRAÍDA E BRITA PRODUZIDA</v>
      </c>
      <c r="C4167" s="16" t="s">
        <v>20028</v>
      </c>
      <c r="D4167" s="105">
        <v>988.91</v>
      </c>
      <c r="J4167" s="59" t="s">
        <v>30493</v>
      </c>
    </row>
    <row r="4168" spans="1:10" ht="40.5">
      <c r="A4168" s="16" t="s">
        <v>30494</v>
      </c>
      <c r="B4168" s="59" t="str">
        <f t="shared" si="65"/>
        <v>FABRICAÇÃO DE XBLOC DE 9 T - CONCRETO FCK = 20 MPA - AREIA E BRITA COMERCIAIS</v>
      </c>
      <c r="C4168" s="16" t="s">
        <v>20028</v>
      </c>
      <c r="D4168" s="105">
        <v>1463.95</v>
      </c>
      <c r="J4168" s="59" t="s">
        <v>30495</v>
      </c>
    </row>
    <row r="4169" spans="1:10" ht="40.5">
      <c r="A4169" s="16" t="s">
        <v>30496</v>
      </c>
      <c r="B4169" s="59" t="str">
        <f t="shared" si="65"/>
        <v>FABRICAÇÃO DE XBLOC DE 9 T - CONCRETO FCK = 20 MPA - AREIA EXTRAÍDA E BRITA PRODUZIDA</v>
      </c>
      <c r="C4169" s="16" t="s">
        <v>20028</v>
      </c>
      <c r="D4169" s="105">
        <v>1104.25</v>
      </c>
      <c r="J4169" s="59" t="s">
        <v>30497</v>
      </c>
    </row>
    <row r="4170" spans="1:10" ht="27">
      <c r="A4170" s="16" t="s">
        <v>30498</v>
      </c>
      <c r="B4170" s="59" t="str">
        <f t="shared" si="65"/>
        <v>LANÇAMENTO DE BLOCOS ARTIFICIAS DE CONCRETO</v>
      </c>
      <c r="C4170" s="16" t="s">
        <v>20028</v>
      </c>
      <c r="D4170" s="105">
        <v>83.63</v>
      </c>
      <c r="J4170" s="59" t="s">
        <v>30499</v>
      </c>
    </row>
    <row r="4171" spans="1:10" ht="27">
      <c r="A4171" s="16" t="s">
        <v>30500</v>
      </c>
      <c r="B4171" s="59" t="str">
        <f t="shared" si="65"/>
        <v>LANÇAMENTO DE MATERIAL PÉTREO PARA NÚCLEO</v>
      </c>
      <c r="C4171" s="16" t="s">
        <v>140</v>
      </c>
      <c r="D4171" s="105">
        <v>8.64</v>
      </c>
      <c r="J4171" s="59" t="s">
        <v>30501</v>
      </c>
    </row>
    <row r="4172" spans="1:10" ht="27">
      <c r="A4172" s="16" t="s">
        <v>30502</v>
      </c>
      <c r="B4172" s="59" t="str">
        <f t="shared" si="65"/>
        <v>LANÇAMENTO DE MATERIAL PÉTREO PARA SUB-CARAPAÇA</v>
      </c>
      <c r="C4172" s="16" t="s">
        <v>140</v>
      </c>
      <c r="D4172" s="105">
        <v>3.52</v>
      </c>
      <c r="J4172" s="59" t="s">
        <v>30503</v>
      </c>
    </row>
    <row r="4173" spans="1:10" ht="27">
      <c r="A4173" s="16" t="s">
        <v>30504</v>
      </c>
      <c r="B4173" s="59" t="str">
        <f t="shared" si="65"/>
        <v>SELEÇÃO DE MATERIAL PÉTREO PARA A CARAPAÇA E SUB-CARAPAÇA</v>
      </c>
      <c r="C4173" s="16" t="s">
        <v>140</v>
      </c>
      <c r="D4173" s="105">
        <v>1.41</v>
      </c>
      <c r="J4173" s="59" t="s">
        <v>30505</v>
      </c>
    </row>
    <row r="4174" spans="1:10" ht="27">
      <c r="A4174" s="16" t="s">
        <v>30506</v>
      </c>
      <c r="B4174" s="59" t="str">
        <f t="shared" si="65"/>
        <v>SELEÇÃO DE MATERIAL PÉTREO PARA O NÚCLEO</v>
      </c>
      <c r="C4174" s="16" t="s">
        <v>140</v>
      </c>
      <c r="D4174" s="105">
        <v>0.71</v>
      </c>
      <c r="J4174" s="59" t="s">
        <v>30507</v>
      </c>
    </row>
    <row r="4175" spans="1:10" ht="27">
      <c r="A4175" s="16" t="s">
        <v>30508</v>
      </c>
      <c r="B4175" s="59" t="str">
        <f t="shared" si="65"/>
        <v>ANCORAGEM DE DEFENSA MALEÁVEL DUPLA - FORNECIMENTO E IMPLANTAÇÃO</v>
      </c>
      <c r="C4175" s="16" t="s">
        <v>139</v>
      </c>
      <c r="D4175" s="105">
        <v>846.14</v>
      </c>
      <c r="J4175" s="59" t="s">
        <v>30509</v>
      </c>
    </row>
    <row r="4176" spans="1:10" ht="27">
      <c r="A4176" s="16" t="s">
        <v>30510</v>
      </c>
      <c r="B4176" s="59" t="str">
        <f t="shared" si="65"/>
        <v>ANCORAGEM DE DEFENSA MALEÁVEL SIMPLES - FORNECIMENTO E IMPLANTAÇÃO</v>
      </c>
      <c r="C4176" s="16" t="s">
        <v>139</v>
      </c>
      <c r="D4176" s="105">
        <v>707.31</v>
      </c>
      <c r="J4176" s="59" t="s">
        <v>30511</v>
      </c>
    </row>
    <row r="4177" spans="1:10" ht="27">
      <c r="A4177" s="16" t="s">
        <v>30512</v>
      </c>
      <c r="B4177" s="59" t="str">
        <f t="shared" si="65"/>
        <v>ANCORAGEM DE DEFENSA SEMIMALEÁVEL DUPLA - FORNECIMENTO E IMPLANTAÇÃO</v>
      </c>
      <c r="C4177" s="16" t="s">
        <v>139</v>
      </c>
      <c r="D4177" s="105">
        <v>748.51</v>
      </c>
      <c r="J4177" s="59" t="s">
        <v>30513</v>
      </c>
    </row>
    <row r="4178" spans="1:10" ht="27">
      <c r="A4178" s="16" t="s">
        <v>30514</v>
      </c>
      <c r="B4178" s="59" t="str">
        <f t="shared" si="65"/>
        <v>ANCORAGEM DE DEFENSA SEMIMALEÁVEL SIMPLES - FORNECIMENTO E IMPLANTAÇÃO</v>
      </c>
      <c r="C4178" s="16" t="s">
        <v>139</v>
      </c>
      <c r="D4178" s="105">
        <v>457.38</v>
      </c>
      <c r="J4178" s="59" t="s">
        <v>30515</v>
      </c>
    </row>
    <row r="4179" spans="1:10" ht="40.5">
      <c r="A4179" s="16" t="s">
        <v>30516</v>
      </c>
      <c r="B4179" s="59" t="str">
        <f t="shared" si="65"/>
        <v>BARREIRA DUPLA DE CONCRETO, ARMADA, PRÉ-MOLDADA (PERFIL NEW JERSEY) - L &gt; 3,00 M E H = 1.070 MM</v>
      </c>
      <c r="C4179" s="16" t="s">
        <v>139</v>
      </c>
      <c r="D4179" s="105">
        <v>287.95</v>
      </c>
      <c r="J4179" s="59" t="s">
        <v>30517</v>
      </c>
    </row>
    <row r="4180" spans="1:10" ht="40.5">
      <c r="A4180" s="16" t="s">
        <v>30518</v>
      </c>
      <c r="B4180" s="59" t="str">
        <f t="shared" si="65"/>
        <v>BARREIRA DUPLA DE CONCRETO, ARMADA, PRÉ-MOLDADA (PERFIL NEW JERSEY) - L &gt; 3,00 M E H = 810 MM</v>
      </c>
      <c r="C4180" s="16" t="s">
        <v>139</v>
      </c>
      <c r="D4180" s="105">
        <v>214.55</v>
      </c>
      <c r="J4180" s="59" t="s">
        <v>30519</v>
      </c>
    </row>
    <row r="4181" spans="1:10" ht="40.5">
      <c r="A4181" s="16" t="s">
        <v>30520</v>
      </c>
      <c r="B4181" s="59" t="str">
        <f t="shared" si="65"/>
        <v>BARREIRA DUPLA DE CONCRETO, NÃO ARMADA, MOLDADA NO LOCAL (PERFIL F) - H = 810 + 100 MM</v>
      </c>
      <c r="C4181" s="16" t="s">
        <v>139</v>
      </c>
      <c r="D4181" s="105">
        <v>63.46</v>
      </c>
      <c r="J4181" s="59" t="s">
        <v>30521</v>
      </c>
    </row>
    <row r="4182" spans="1:10" ht="40.5">
      <c r="A4182" s="16" t="s">
        <v>30522</v>
      </c>
      <c r="B4182" s="59" t="str">
        <f t="shared" si="65"/>
        <v>BARREIRA DUPLA DE CONCRETO, NÃO ARMADA, MOLDADA NO LOCAL (PERFIL NEW JERSEY) - H = 810 + 100 MM</v>
      </c>
      <c r="C4182" s="16" t="s">
        <v>139</v>
      </c>
      <c r="D4182" s="105">
        <v>63.89</v>
      </c>
      <c r="J4182" s="59" t="s">
        <v>30523</v>
      </c>
    </row>
    <row r="4183" spans="1:10" ht="54">
      <c r="A4183" s="16" t="s">
        <v>30524</v>
      </c>
      <c r="B4183" s="59" t="str">
        <f t="shared" si="65"/>
        <v>BARREIRA DUPLA DE CONCRETO, NÃO ARMADA, MOLDADA NO LOCAL, COM EXTRUSORA (PERFIL F) - H = 810 + 100 MM</v>
      </c>
      <c r="C4183" s="16" t="s">
        <v>139</v>
      </c>
      <c r="D4183" s="105">
        <v>78.099999999999994</v>
      </c>
      <c r="J4183" s="59" t="s">
        <v>30525</v>
      </c>
    </row>
    <row r="4184" spans="1:10" ht="54">
      <c r="A4184" s="16" t="s">
        <v>30526</v>
      </c>
      <c r="B4184" s="59" t="str">
        <f t="shared" si="65"/>
        <v>BARREIRA DUPLA DE CONCRETO, NÃO ARMADA, MOLDADA NO LOCAL, COM EXTRUSORA (PERFIL NEW JERSEY) - H = 810 + 100 MM</v>
      </c>
      <c r="C4184" s="16" t="s">
        <v>139</v>
      </c>
      <c r="D4184" s="105">
        <v>76.87</v>
      </c>
      <c r="J4184" s="59" t="s">
        <v>30527</v>
      </c>
    </row>
    <row r="4185" spans="1:10" ht="40.5">
      <c r="A4185" s="16" t="s">
        <v>30528</v>
      </c>
      <c r="B4185" s="59" t="str">
        <f t="shared" si="65"/>
        <v>BARREIRA SIMPLES DE CONCRETO, ARMADA, PRÉ-MOLDADA (PERFIL NEW JERSEY) - L &gt; 3,00 M E H = 1.070 MM</v>
      </c>
      <c r="C4185" s="16" t="s">
        <v>139</v>
      </c>
      <c r="D4185" s="105">
        <v>248.98</v>
      </c>
      <c r="J4185" s="59" t="s">
        <v>30529</v>
      </c>
    </row>
    <row r="4186" spans="1:10" ht="40.5">
      <c r="A4186" s="16" t="s">
        <v>30530</v>
      </c>
      <c r="B4186" s="59" t="str">
        <f t="shared" si="65"/>
        <v>BARREIRA SIMPLES DE CONCRETO, ARMADA, PRÉ-MOLDADA (PERFIL NEW JERSEY) - L &gt; 3,00 M E H = 810 MM</v>
      </c>
      <c r="C4186" s="16" t="s">
        <v>139</v>
      </c>
      <c r="D4186" s="105">
        <v>181.28</v>
      </c>
      <c r="J4186" s="59" t="s">
        <v>30531</v>
      </c>
    </row>
    <row r="4187" spans="1:10" ht="40.5">
      <c r="A4187" s="16" t="s">
        <v>30532</v>
      </c>
      <c r="B4187" s="59" t="str">
        <f t="shared" si="65"/>
        <v>BARREIRA SIMPLES DE CONCRETO, NÃO ARMADA, MOLDADA NO LOCAL (PERFIL F) - H = 810 + 100 MM</v>
      </c>
      <c r="C4187" s="16" t="s">
        <v>139</v>
      </c>
      <c r="D4187" s="105">
        <v>63.07</v>
      </c>
      <c r="J4187" s="59" t="s">
        <v>30533</v>
      </c>
    </row>
    <row r="4188" spans="1:10" ht="40.5">
      <c r="A4188" s="16" t="s">
        <v>30534</v>
      </c>
      <c r="B4188" s="59" t="str">
        <f t="shared" si="65"/>
        <v>BARREIRA SIMPLES DE CONCRETO, NÃO ARMADA, MOLDADA NO LOCAL (PERFIL NEW JERSEY) - H = 810 + 100 MM</v>
      </c>
      <c r="C4188" s="16" t="s">
        <v>139</v>
      </c>
      <c r="D4188" s="105">
        <v>63.28</v>
      </c>
      <c r="J4188" s="59" t="s">
        <v>30535</v>
      </c>
    </row>
    <row r="4189" spans="1:10" ht="54">
      <c r="A4189" s="16" t="s">
        <v>30536</v>
      </c>
      <c r="B4189" s="59" t="str">
        <f t="shared" si="65"/>
        <v>BARREIRA SIMPLES DE CONCRETO, NÃO ARMADA, MOLDADA NO LOCAL, COM EXTRUSORA (PERFIL F) - H = 810 + 100 MM</v>
      </c>
      <c r="C4189" s="16" t="s">
        <v>139</v>
      </c>
      <c r="D4189" s="105">
        <v>70.62</v>
      </c>
      <c r="J4189" s="59" t="s">
        <v>30537</v>
      </c>
    </row>
    <row r="4190" spans="1:10" ht="54">
      <c r="A4190" s="16" t="s">
        <v>30538</v>
      </c>
      <c r="B4190" s="59" t="str">
        <f t="shared" si="65"/>
        <v>BARREIRA SIMPLES DE CONCRETO, NÃO ARMADA, MOLDADA NO LOCAL, COM EXTRUSORA (PERFIL NEW JERSEY) - H = 810 + 100 MM</v>
      </c>
      <c r="C4190" s="16" t="s">
        <v>139</v>
      </c>
      <c r="D4190" s="105">
        <v>67.599999999999994</v>
      </c>
      <c r="J4190" s="59" t="s">
        <v>30539</v>
      </c>
    </row>
    <row r="4191" spans="1:10" ht="67.5">
      <c r="A4191" s="16" t="s">
        <v>30540</v>
      </c>
      <c r="B4191" s="59" t="str">
        <f t="shared" si="65"/>
        <v>CERCA COM 4 FIOS DE ARAME FARPADO E MOURÃO DE CONCRETO DE SEÇÃO QUADRADA DE 11 CM A CADA 2,5 M E ESTICADOR DE 15 CM A CADA 50 M - AREIA E BRITA COMERCIAIS</v>
      </c>
      <c r="C4191" s="16" t="s">
        <v>139</v>
      </c>
      <c r="D4191" s="105">
        <v>26.58</v>
      </c>
      <c r="J4191" s="59" t="s">
        <v>30541</v>
      </c>
    </row>
    <row r="4192" spans="1:10" ht="67.5">
      <c r="A4192" s="16" t="s">
        <v>30542</v>
      </c>
      <c r="B4192" s="59" t="str">
        <f t="shared" si="65"/>
        <v>CERCA COM 4 FIOS DE ARAME FARPADO E MOURÃO DE CONCRETO DE SEÇÃO QUADRADA DE 11 CM A CADA 2,5 M E ESTICADOR DE 15 CM A CADA 50 M - AREIA EXTRAÍDA E BRITA PRODUZIDA</v>
      </c>
      <c r="C4192" s="16" t="s">
        <v>139</v>
      </c>
      <c r="D4192" s="105">
        <v>25.54</v>
      </c>
      <c r="J4192" s="59" t="s">
        <v>30543</v>
      </c>
    </row>
    <row r="4193" spans="1:10" ht="67.5">
      <c r="A4193" s="16" t="s">
        <v>30544</v>
      </c>
      <c r="B4193" s="59" t="str">
        <f t="shared" si="65"/>
        <v>CERCA COM 4 FIOS DE ARAME FARPADO E MOURÃO DE CONCRETO DE SEÇÃO TRIANGULAR DE 11 CM A CADA 2,5 M E ESTICADOR DE 15 CM A CADA 50 M - AREIA E BRITA COMERCIAIS</v>
      </c>
      <c r="C4193" s="16" t="s">
        <v>139</v>
      </c>
      <c r="D4193" s="105">
        <v>21.72</v>
      </c>
      <c r="J4193" s="59" t="s">
        <v>30545</v>
      </c>
    </row>
    <row r="4194" spans="1:10" ht="67.5">
      <c r="A4194" s="16" t="s">
        <v>30546</v>
      </c>
      <c r="B4194" s="59" t="str">
        <f t="shared" si="65"/>
        <v>CERCA COM 4 FIOS DE ARAME FARPADO E MOURÃO DE CONCRETO DE SEÇÃO TRIANGULAR DE 11 CM A CADA 2,5 M E ESTICADOR DE 15 CM A CADA 50 M - AREIA EXTRAÍDA E BRITA PRODUZIDA</v>
      </c>
      <c r="C4194" s="16" t="s">
        <v>139</v>
      </c>
      <c r="D4194" s="105">
        <v>21.27</v>
      </c>
      <c r="J4194" s="59" t="s">
        <v>30547</v>
      </c>
    </row>
    <row r="4195" spans="1:10" ht="40.5">
      <c r="A4195" s="16" t="s">
        <v>30548</v>
      </c>
      <c r="B4195" s="59" t="str">
        <f t="shared" si="65"/>
        <v>CERCA COM 4 FIOS DE ARAME FARPADO E MOURÃO DE MADEIRA A CADA 2,5 M E ESTICADOR A CADA 50 M</v>
      </c>
      <c r="C4195" s="16" t="s">
        <v>139</v>
      </c>
      <c r="D4195" s="105">
        <v>16.399999999999999</v>
      </c>
      <c r="J4195" s="59" t="s">
        <v>30549</v>
      </c>
    </row>
    <row r="4196" spans="1:10" ht="40.5">
      <c r="A4196" s="16" t="s">
        <v>30550</v>
      </c>
      <c r="B4196" s="59" t="str">
        <f t="shared" si="65"/>
        <v>CERCA COM 4 FIOS DE ARAME LISO GALVANIZADO E MOURÃO DE MADEIRA A CADA 2,5 M E ESTICADOR A CADA 50 M</v>
      </c>
      <c r="C4196" s="16" t="s">
        <v>139</v>
      </c>
      <c r="D4196" s="105">
        <v>15.71</v>
      </c>
      <c r="J4196" s="59" t="s">
        <v>30551</v>
      </c>
    </row>
    <row r="4197" spans="1:10" ht="54">
      <c r="A4197" s="16" t="s">
        <v>30552</v>
      </c>
      <c r="B4197" s="59" t="str">
        <f t="shared" si="65"/>
        <v>CONFECÇÃO DE BARREIRA DUPLA DE CONCRETO, ARMADA, PRÉ-MOLDADA (PERFIL NEW JERSEY) - L &gt; 3,00 M E H = 1.070 MM</v>
      </c>
      <c r="C4197" s="16" t="s">
        <v>139</v>
      </c>
      <c r="D4197" s="105">
        <v>282.20999999999998</v>
      </c>
      <c r="J4197" s="59" t="s">
        <v>30553</v>
      </c>
    </row>
    <row r="4198" spans="1:10" ht="54">
      <c r="A4198" s="16" t="s">
        <v>30554</v>
      </c>
      <c r="B4198" s="59" t="str">
        <f t="shared" si="65"/>
        <v>CONFECÇÃO DE BARREIRA DUPLA DE CONCRETO, ARMADA, PRÉ-MOLDADA (PERFIL NEW JERSEY) - L &gt; 3,00 M E H = 810 MM</v>
      </c>
      <c r="C4198" s="16" t="s">
        <v>139</v>
      </c>
      <c r="D4198" s="105">
        <v>208.81</v>
      </c>
      <c r="J4198" s="59" t="s">
        <v>30555</v>
      </c>
    </row>
    <row r="4199" spans="1:10" ht="54">
      <c r="A4199" s="16" t="s">
        <v>30556</v>
      </c>
      <c r="B4199" s="59" t="str">
        <f t="shared" si="65"/>
        <v>CONFECÇÃO DE BARREIRA SIMPLES DE CONCRETO, ARMADA, PRÉ-MOLDADA (PERFIL NEW JERSEY) - L &gt; 3,00 M E H = 1.070 MM</v>
      </c>
      <c r="C4199" s="16" t="s">
        <v>139</v>
      </c>
      <c r="D4199" s="105">
        <v>243.24</v>
      </c>
      <c r="J4199" s="59" t="s">
        <v>30557</v>
      </c>
    </row>
    <row r="4200" spans="1:10" ht="54">
      <c r="A4200" s="16" t="s">
        <v>30558</v>
      </c>
      <c r="B4200" s="59" t="str">
        <f t="shared" si="65"/>
        <v>CONFECÇÃO DE BARREIRA SIMPLES DE CONCRETO, ARMADA, PRÉ-MOLDADA (PERFIL NEW JERSEY) - L &gt; 3,00 M E H = 810 MM</v>
      </c>
      <c r="C4200" s="16" t="s">
        <v>139</v>
      </c>
      <c r="D4200" s="105">
        <v>175.54</v>
      </c>
      <c r="J4200" s="59" t="s">
        <v>30559</v>
      </c>
    </row>
    <row r="4201" spans="1:10" ht="27">
      <c r="A4201" s="16" t="s">
        <v>30560</v>
      </c>
      <c r="B4201" s="59" t="str">
        <f t="shared" si="65"/>
        <v>DEFENSA MALEÁVEL DUPLA - FORNECIMENTO E IMPLANTAÇÃO</v>
      </c>
      <c r="C4201" s="16" t="s">
        <v>139</v>
      </c>
      <c r="D4201" s="105">
        <v>780.98</v>
      </c>
      <c r="J4201" s="59" t="s">
        <v>30561</v>
      </c>
    </row>
    <row r="4202" spans="1:10" ht="27">
      <c r="A4202" s="16" t="s">
        <v>30562</v>
      </c>
      <c r="B4202" s="59" t="str">
        <f t="shared" si="65"/>
        <v>DEFENSA MALEÁVEL SIMPLES - FORNECIMENTO E IMPLANTAÇÃO</v>
      </c>
      <c r="C4202" s="16" t="s">
        <v>139</v>
      </c>
      <c r="D4202" s="105">
        <v>653.37</v>
      </c>
      <c r="J4202" s="59" t="s">
        <v>30563</v>
      </c>
    </row>
    <row r="4203" spans="1:10" ht="27">
      <c r="A4203" s="16" t="s">
        <v>30564</v>
      </c>
      <c r="B4203" s="59" t="str">
        <f t="shared" si="65"/>
        <v>DEFENSA SEMIMALEÁVEL DUPLA - FORNECIMENTO E IMPLANTAÇÃO</v>
      </c>
      <c r="C4203" s="16" t="s">
        <v>139</v>
      </c>
      <c r="D4203" s="105">
        <v>683.35</v>
      </c>
      <c r="J4203" s="59" t="s">
        <v>30565</v>
      </c>
    </row>
    <row r="4204" spans="1:10" ht="27">
      <c r="A4204" s="16" t="s">
        <v>30566</v>
      </c>
      <c r="B4204" s="59" t="str">
        <f t="shared" si="65"/>
        <v>DEFENSA SEMIMALEÁVEL SIMPLES - FORNECIMENTO E IMPLANTAÇÃO</v>
      </c>
      <c r="C4204" s="16" t="s">
        <v>139</v>
      </c>
      <c r="D4204" s="105">
        <v>412.75</v>
      </c>
      <c r="J4204" s="59" t="s">
        <v>30567</v>
      </c>
    </row>
    <row r="4205" spans="1:10" ht="40.5">
      <c r="A4205" s="16" t="s">
        <v>30568</v>
      </c>
      <c r="B4205" s="59" t="str">
        <f t="shared" si="65"/>
        <v>FABRICAÇÃO DE MOURÃO DE CONCRETO ESTICADOR - SEÇÃO QUADRADA DE 15 CM - AREIA E BRITA COMERCIAIS</v>
      </c>
      <c r="C4205" s="16" t="s">
        <v>20028</v>
      </c>
      <c r="D4205" s="105">
        <v>40.81</v>
      </c>
      <c r="J4205" s="59" t="s">
        <v>30569</v>
      </c>
    </row>
    <row r="4206" spans="1:10" ht="40.5">
      <c r="A4206" s="16" t="s">
        <v>30570</v>
      </c>
      <c r="B4206" s="59" t="str">
        <f t="shared" si="65"/>
        <v>FABRICAÇÃO DE MOURÃO DE CONCRETO ESTICADOR - SEÇÃO QUADRADA DE 15 CM - AREIA EXTRAÍDA E BRITA PRODUZIDA</v>
      </c>
      <c r="C4206" s="16" t="s">
        <v>20028</v>
      </c>
      <c r="D4206" s="105">
        <v>36.39</v>
      </c>
      <c r="J4206" s="59" t="s">
        <v>30571</v>
      </c>
    </row>
    <row r="4207" spans="1:10" ht="40.5">
      <c r="A4207" s="16" t="s">
        <v>30572</v>
      </c>
      <c r="B4207" s="59" t="str">
        <f t="shared" si="65"/>
        <v>FABRICAÇÃO DE MOURÃO DE CONCRETO ESTICADOR - SEÇÃO TRIANGULAR DE 15 CM - AREIA E BRITA COMERCIAS</v>
      </c>
      <c r="C4207" s="16" t="s">
        <v>20028</v>
      </c>
      <c r="D4207" s="105">
        <v>24.48</v>
      </c>
      <c r="J4207" s="59" t="s">
        <v>30573</v>
      </c>
    </row>
    <row r="4208" spans="1:10" ht="54">
      <c r="A4208" s="16" t="s">
        <v>30574</v>
      </c>
      <c r="B4208" s="59" t="str">
        <f t="shared" si="65"/>
        <v>FABRICAÇÃO DE MOURÃO DE CONCRETO ESTICADOR - SEÇÃO TRIANGULAR DE 15 CM - AREIA EXTRAÍDA E BRITA PRODUZIDA</v>
      </c>
      <c r="C4208" s="16" t="s">
        <v>20028</v>
      </c>
      <c r="D4208" s="105">
        <v>22.57</v>
      </c>
      <c r="J4208" s="59" t="s">
        <v>30575</v>
      </c>
    </row>
    <row r="4209" spans="1:10" ht="40.5">
      <c r="A4209" s="16" t="s">
        <v>30576</v>
      </c>
      <c r="B4209" s="59" t="str">
        <f t="shared" si="65"/>
        <v>FABRICAÇÃO DE MOURÃO DE CONCRETO SUPORTE - SEÇÃO QUADRADA DE 11 CM - AREIA E BRITA COMERCIAIS</v>
      </c>
      <c r="C4209" s="16" t="s">
        <v>20028</v>
      </c>
      <c r="D4209" s="105">
        <v>26.89</v>
      </c>
      <c r="J4209" s="59" t="s">
        <v>30577</v>
      </c>
    </row>
    <row r="4210" spans="1:10" ht="40.5">
      <c r="A4210" s="16" t="s">
        <v>30578</v>
      </c>
      <c r="B4210" s="59" t="str">
        <f t="shared" si="65"/>
        <v>FABRICAÇÃO DE MOURÃO DE CONCRETO SUPORTE - SEÇÃO QUADRADA DE 11 CM - AREIA EXTRAÍDA E BRITA PRODUZIDA</v>
      </c>
      <c r="C4210" s="16" t="s">
        <v>20028</v>
      </c>
      <c r="D4210" s="105">
        <v>24.61</v>
      </c>
      <c r="J4210" s="59" t="s">
        <v>30579</v>
      </c>
    </row>
    <row r="4211" spans="1:10" ht="40.5">
      <c r="A4211" s="16" t="s">
        <v>30580</v>
      </c>
      <c r="B4211" s="59" t="str">
        <f t="shared" si="65"/>
        <v>FABRICAÇÃO DE MOURÃO DE CONCRETO SUPORTE - SEÇÃO TRIANGULAR DE 11 CM - AREIA E BRITA COMERCIAIS</v>
      </c>
      <c r="C4211" s="16" t="s">
        <v>20028</v>
      </c>
      <c r="D4211" s="105">
        <v>17.11</v>
      </c>
      <c r="J4211" s="59" t="s">
        <v>30581</v>
      </c>
    </row>
    <row r="4212" spans="1:10" ht="40.5">
      <c r="A4212" s="16" t="s">
        <v>30582</v>
      </c>
      <c r="B4212" s="59" t="str">
        <f t="shared" si="65"/>
        <v>FABRICAÇÃO DE MOURÃO DE CONCRETO SUPORTE - SEÇÃO TRIANGULAR DE 11 CM - AREIA EXTRAÍDA E BRITA PRODUZIDA</v>
      </c>
      <c r="C4212" s="16" t="s">
        <v>20028</v>
      </c>
      <c r="D4212" s="105">
        <v>16.13</v>
      </c>
      <c r="J4212" s="59" t="s">
        <v>30583</v>
      </c>
    </row>
    <row r="4213" spans="1:10" ht="67.5">
      <c r="A4213" s="16" t="s">
        <v>30584</v>
      </c>
      <c r="B4213" s="59" t="str">
        <f t="shared" si="65"/>
        <v>FORNECIMENTO E IMPLANTAÇÃO DE AMORTECEDOR RETRÁTIL (V &lt;= 100 KM/H) TIPO TAU II AFUNILADO - FIXADO EM BARREIRA DE CONCRETO, COM LARGURA DE ÂNCORA TRASEIRA DE 1.830 MM</v>
      </c>
      <c r="C4213" s="16" t="s">
        <v>20028</v>
      </c>
      <c r="D4213" s="105">
        <v>207740.49</v>
      </c>
      <c r="J4213" s="59" t="s">
        <v>30585</v>
      </c>
    </row>
    <row r="4214" spans="1:10" ht="67.5">
      <c r="A4214" s="16" t="s">
        <v>30586</v>
      </c>
      <c r="B4214" s="59" t="str">
        <f t="shared" si="65"/>
        <v>FORNECIMENTO E IMPLANTAÇÃO DE AMORTECEDOR RETRÁTIL (V &lt;= 100 KM/H) TIPO TAU II AFUNILADO - FIXADO EM BARREIRA DE CONCRETO, COM LARGURA DE ÂNCORA TRASEIRA DE 1.980 MM</v>
      </c>
      <c r="C4214" s="16" t="s">
        <v>20028</v>
      </c>
      <c r="D4214" s="105">
        <v>219220.4</v>
      </c>
      <c r="J4214" s="59" t="s">
        <v>30587</v>
      </c>
    </row>
    <row r="4215" spans="1:10" ht="67.5">
      <c r="A4215" s="16" t="s">
        <v>30588</v>
      </c>
      <c r="B4215" s="59" t="str">
        <f t="shared" si="65"/>
        <v>FORNECIMENTO E IMPLANTAÇÃO DE AMORTECEDOR RETRÁTIL (V &lt;= 100 KM/H) TIPO TAU II AFUNILADO - FIXADO EM BARREIRA DE CONCRETO, COM LARGURA DE ÂNCORA TRASEIRA DE 2.130 MM</v>
      </c>
      <c r="C4215" s="16" t="s">
        <v>20028</v>
      </c>
      <c r="D4215" s="105">
        <v>223053.09</v>
      </c>
      <c r="J4215" s="59" t="s">
        <v>30589</v>
      </c>
    </row>
    <row r="4216" spans="1:10" ht="67.5">
      <c r="A4216" s="16" t="s">
        <v>30590</v>
      </c>
      <c r="B4216" s="59" t="str">
        <f t="shared" si="65"/>
        <v>FORNECIMENTO E IMPLANTAÇÃO DE AMORTECEDOR RETRÁTIL (V &lt;= 100 KM/H) TIPO TAU II AFUNILADO - FIXADO EM BARREIRA DE CONCRETO, COM LARGURA DE ÂNCORA TRASEIRA DE 2.290 MM</v>
      </c>
      <c r="C4216" s="16" t="s">
        <v>20028</v>
      </c>
      <c r="D4216" s="105">
        <v>233900.68</v>
      </c>
      <c r="J4216" s="59" t="s">
        <v>30591</v>
      </c>
    </row>
    <row r="4217" spans="1:10" ht="67.5">
      <c r="A4217" s="16" t="s">
        <v>30592</v>
      </c>
      <c r="B4217" s="59" t="str">
        <f t="shared" si="65"/>
        <v>FORNECIMENTO E IMPLANTAÇÃO DE AMORTECEDOR RETRÁTIL (V &lt;= 100 KM/H) TIPO TAU II AFUNILADO - FIXADO EM BARREIRA DE CONCRETO, COM LARGURA DE ÂNCORA TRASEIRA DE 2.440 MM</v>
      </c>
      <c r="C4217" s="16" t="s">
        <v>20028</v>
      </c>
      <c r="D4217" s="105">
        <v>247697.35</v>
      </c>
      <c r="J4217" s="59" t="s">
        <v>30593</v>
      </c>
    </row>
    <row r="4218" spans="1:10" ht="67.5">
      <c r="A4218" s="16" t="s">
        <v>30594</v>
      </c>
      <c r="B4218" s="59" t="str">
        <f t="shared" si="65"/>
        <v>FORNECIMENTO E IMPLANTAÇÃO DE AMORTECEDOR RETRÁTIL (V &lt;= 100 KM/H) TIPO TAU II COMBINADO - FIXADO EM BARREIRA DE CONCRETO, COM LARGURA DE ÂNCORA TRASEIRA DE 1.060 MM</v>
      </c>
      <c r="C4218" s="16" t="s">
        <v>20028</v>
      </c>
      <c r="D4218" s="105">
        <v>153790.46</v>
      </c>
      <c r="J4218" s="59" t="s">
        <v>30595</v>
      </c>
    </row>
    <row r="4219" spans="1:10" ht="67.5">
      <c r="A4219" s="16" t="s">
        <v>30596</v>
      </c>
      <c r="B4219" s="59" t="str">
        <f t="shared" si="65"/>
        <v>FORNECIMENTO E IMPLANTAÇÃO DE AMORTECEDOR RETRÁTIL (V &lt;= 100 KM/H) TIPO TAU II COMBINADO - FIXADO EM BARREIRA DE CONCRETO, COM LARGURA DE ÂNCORA TRASEIRA DE 1.220 MM</v>
      </c>
      <c r="C4219" s="16" t="s">
        <v>20028</v>
      </c>
      <c r="D4219" s="105">
        <v>162092.22</v>
      </c>
      <c r="J4219" s="59" t="s">
        <v>30597</v>
      </c>
    </row>
    <row r="4220" spans="1:10" ht="67.5">
      <c r="A4220" s="16" t="s">
        <v>30598</v>
      </c>
      <c r="B4220" s="59" t="str">
        <f t="shared" si="65"/>
        <v>FORNECIMENTO E IMPLANTAÇÃO DE AMORTECEDOR RETRÁTIL (V &lt;= 100 KM/H) TIPO TAU II COMBINADO - FIXADO EM BARREIRA DE CONCRETO, COM LARGURA DE ÂNCORA TRASEIRA DE 1.370 MM</v>
      </c>
      <c r="C4220" s="16" t="s">
        <v>20028</v>
      </c>
      <c r="D4220" s="105">
        <v>169782.34</v>
      </c>
      <c r="J4220" s="59" t="s">
        <v>30599</v>
      </c>
    </row>
    <row r="4221" spans="1:10" ht="67.5">
      <c r="A4221" s="16" t="s">
        <v>30600</v>
      </c>
      <c r="B4221" s="59" t="str">
        <f t="shared" si="65"/>
        <v>FORNECIMENTO E IMPLANTAÇÃO DE AMORTECEDOR RETRÁTIL (V &lt;= 100 KM/H) TIPO TAU II COMBINADO - FIXADO EM BARREIRA DE CONCRETO, COM LARGURA DE ÂNCORA TRASEIRA DE 1.520 MM</v>
      </c>
      <c r="C4221" s="16" t="s">
        <v>20028</v>
      </c>
      <c r="D4221" s="105">
        <v>187898.33</v>
      </c>
      <c r="J4221" s="59" t="s">
        <v>30601</v>
      </c>
    </row>
    <row r="4222" spans="1:10" ht="67.5">
      <c r="A4222" s="16" t="s">
        <v>30602</v>
      </c>
      <c r="B4222" s="59" t="str">
        <f t="shared" si="65"/>
        <v>FORNECIMENTO E IMPLANTAÇÃO DE AMORTECEDOR RETRÁTIL (V &lt;= 100 KM/H) TIPO TAU II COMBINADO - FIXADO EM BARREIRA DE CONCRETO, COM LARGURA DE ÂNCORA TRASEIRA DE 1.680 MM</v>
      </c>
      <c r="C4222" s="16" t="s">
        <v>20028</v>
      </c>
      <c r="D4222" s="105">
        <v>195669.66</v>
      </c>
      <c r="J4222" s="59" t="s">
        <v>30603</v>
      </c>
    </row>
    <row r="4223" spans="1:10" ht="67.5">
      <c r="A4223" s="16" t="s">
        <v>30604</v>
      </c>
      <c r="B4223" s="59" t="str">
        <f t="shared" si="65"/>
        <v>FORNECIMENTO E IMPLANTAÇÃO DE AMORTECEDOR RETRÁTIL (V &lt;= 100 KM/H) TIPO TAU II COMBINADO - FIXADO EM BARREIRA DE CONCRETO, COM LARGURA DE ÂNCORA TRASEIRA DE 900 MM</v>
      </c>
      <c r="C4223" s="16" t="s">
        <v>20028</v>
      </c>
      <c r="D4223" s="105">
        <v>150109.17000000001</v>
      </c>
      <c r="J4223" s="59" t="s">
        <v>30605</v>
      </c>
    </row>
    <row r="4224" spans="1:10" ht="67.5">
      <c r="A4224" s="16" t="s">
        <v>30606</v>
      </c>
      <c r="B4224" s="59" t="str">
        <f t="shared" si="65"/>
        <v>FORNECIMENTO E IMPLANTAÇÃO DE AMORTECEDOR RETRÁTIL (V &lt;= 100 KM/H) TIPO TAU II PARALELO - FIXADO EM BARREIRA DE CONCRETO, COM LARGURA DE ÂNCORA TRASEIRA DE ATÉ 700 MM</v>
      </c>
      <c r="C4224" s="16" t="s">
        <v>20028</v>
      </c>
      <c r="D4224" s="105">
        <v>118963.87</v>
      </c>
      <c r="J4224" s="59" t="s">
        <v>30607</v>
      </c>
    </row>
    <row r="4225" spans="1:10" ht="40.5">
      <c r="A4225" s="16" t="s">
        <v>30608</v>
      </c>
      <c r="B4225" s="59" t="str">
        <f t="shared" si="65"/>
        <v>MÓDULO DE TRANSIÇÃO DE DEFENSA METÁLICA PARA BARREIRA RÍGIDA - FORNECIMENTO E IMPLANTAÇÃO</v>
      </c>
      <c r="C4225" s="16" t="s">
        <v>20028</v>
      </c>
      <c r="D4225" s="105">
        <v>6043.82</v>
      </c>
      <c r="J4225" s="59" t="s">
        <v>30609</v>
      </c>
    </row>
    <row r="4226" spans="1:10">
      <c r="A4226" s="16" t="s">
        <v>30610</v>
      </c>
      <c r="B4226" s="59" t="str">
        <f t="shared" si="65"/>
        <v>REMOÇÃO DE DEFENSA METÁLICA</v>
      </c>
      <c r="C4226" s="16" t="s">
        <v>139</v>
      </c>
      <c r="D4226" s="105">
        <v>18.55</v>
      </c>
      <c r="J4226" s="59" t="s">
        <v>30611</v>
      </c>
    </row>
    <row r="4227" spans="1:10" ht="54">
      <c r="A4227" s="16" t="s">
        <v>30612</v>
      </c>
      <c r="B4227" s="59" t="str">
        <f t="shared" ref="B4227:B4290" si="66">UPPER(J4227)</f>
        <v>TERMINAL ABSORVEDOR DE ENERGIA DE ABERTURA COM NÍVEL DE CONTENÇÃO TL3 PARA DEFENSA METÁLICA - FORNECIMENTO E IMPLANTAÇÃO</v>
      </c>
      <c r="C4227" s="16" t="s">
        <v>20028</v>
      </c>
      <c r="D4227" s="105">
        <v>22116.43</v>
      </c>
      <c r="J4227" s="59" t="s">
        <v>30613</v>
      </c>
    </row>
    <row r="4228" spans="1:10" ht="54">
      <c r="A4228" s="16" t="s">
        <v>30614</v>
      </c>
      <c r="B4228" s="59" t="str">
        <f t="shared" si="66"/>
        <v>TERMINAL ABSORVEDOR DE ENERGIA DE NÃO ABERTURA COM NÍVEL DE CONTENÇÃO TL3 PARA DEFENSA METÁLICA - FORNECIMENTO E IMPLANTAÇÃO</v>
      </c>
      <c r="C4228" s="16" t="s">
        <v>20028</v>
      </c>
      <c r="D4228" s="105">
        <v>62671.53</v>
      </c>
      <c r="J4228" s="59" t="s">
        <v>30615</v>
      </c>
    </row>
    <row r="4229" spans="1:10" ht="27">
      <c r="A4229" s="16" t="s">
        <v>30616</v>
      </c>
      <c r="B4229" s="59" t="str">
        <f t="shared" si="66"/>
        <v>TERMINAL AÉREO DE DEFENSA METÁLICA - TIPO A - FORNECIMENTO E IMPLANTAÇÃO</v>
      </c>
      <c r="C4229" s="16" t="s">
        <v>20028</v>
      </c>
      <c r="D4229" s="105">
        <v>371.42</v>
      </c>
      <c r="J4229" s="59" t="s">
        <v>30617</v>
      </c>
    </row>
    <row r="4230" spans="1:10" ht="40.5">
      <c r="A4230" s="16" t="s">
        <v>30618</v>
      </c>
      <c r="B4230" s="59" t="str">
        <f t="shared" si="66"/>
        <v>TERMINAL DE ANCORAGEM DE DEFENSA METÁLICA EM BARREIRA NEW JERSEY - FORNECIMENTO E IMPLANTAÇÃO</v>
      </c>
      <c r="C4230" s="16" t="s">
        <v>20028</v>
      </c>
      <c r="D4230" s="105">
        <v>478.92</v>
      </c>
      <c r="J4230" s="59" t="s">
        <v>30619</v>
      </c>
    </row>
    <row r="4231" spans="1:10" ht="40.5">
      <c r="A4231" s="16" t="s">
        <v>30620</v>
      </c>
      <c r="B4231" s="59" t="str">
        <f t="shared" si="66"/>
        <v>TERMINAL DE ANCORAGEM PARA BARREIRA DUPLA DE CONCRETO, MOLDADA NO LOCAL (PERFIL F) - H = 810 + 250 MM</v>
      </c>
      <c r="C4231" s="16" t="s">
        <v>139</v>
      </c>
      <c r="D4231" s="105">
        <v>257.61</v>
      </c>
      <c r="J4231" s="59" t="s">
        <v>30621</v>
      </c>
    </row>
    <row r="4232" spans="1:10" ht="54">
      <c r="A4232" s="16" t="s">
        <v>30622</v>
      </c>
      <c r="B4232" s="59" t="str">
        <f t="shared" si="66"/>
        <v>TERMINAL DE ANCORAGEM PARA BARREIRA DUPLA DE CONCRETO, MOLDADA NO LOCAL (PERFIL NEW JERSEY) - H = 810 + 250 MM</v>
      </c>
      <c r="C4232" s="16" t="s">
        <v>139</v>
      </c>
      <c r="D4232" s="105">
        <v>260.51</v>
      </c>
      <c r="J4232" s="59" t="s">
        <v>30623</v>
      </c>
    </row>
    <row r="4233" spans="1:10" ht="54">
      <c r="A4233" s="16" t="s">
        <v>30624</v>
      </c>
      <c r="B4233" s="59" t="str">
        <f t="shared" si="66"/>
        <v>TERMINAL DE ANCORAGEM PARA BARREIRA DUPLA DE CONCRETO, MOLDADA NO LOCAL, COM EXTRUSORA (PERFIL F) - H = 810 + 250 MM</v>
      </c>
      <c r="C4233" s="16" t="s">
        <v>139</v>
      </c>
      <c r="D4233" s="105">
        <v>268.31</v>
      </c>
      <c r="J4233" s="59" t="s">
        <v>30625</v>
      </c>
    </row>
    <row r="4234" spans="1:10" ht="54">
      <c r="A4234" s="16" t="s">
        <v>30626</v>
      </c>
      <c r="B4234" s="59" t="str">
        <f t="shared" si="66"/>
        <v>TERMINAL DE ANCORAGEM PARA BARREIRA DUPLA DE CONCRETO, MOLDADA NO LOCAL, COM EXTRUSORA (PERFIL NEW JERSEY) - H = 810 + 250 MM</v>
      </c>
      <c r="C4234" s="16" t="s">
        <v>139</v>
      </c>
      <c r="D4234" s="105">
        <v>269.11</v>
      </c>
      <c r="J4234" s="59" t="s">
        <v>30627</v>
      </c>
    </row>
    <row r="4235" spans="1:10" ht="40.5">
      <c r="A4235" s="16" t="s">
        <v>30628</v>
      </c>
      <c r="B4235" s="59" t="str">
        <f t="shared" si="66"/>
        <v>TERMINAL DE ANCORAGEM PARA BARREIRA SIMPLES DE CONCRETO, MOLDADA NO LOCAL (PERFIL F) - H = 810 + 250 MM</v>
      </c>
      <c r="C4235" s="16" t="s">
        <v>139</v>
      </c>
      <c r="D4235" s="105">
        <v>242.44</v>
      </c>
      <c r="J4235" s="59" t="s">
        <v>30629</v>
      </c>
    </row>
    <row r="4236" spans="1:10" ht="54">
      <c r="A4236" s="16" t="s">
        <v>30630</v>
      </c>
      <c r="B4236" s="59" t="str">
        <f t="shared" si="66"/>
        <v>TERMINAL DE ANCORAGEM PARA BARREIRA SIMPLES DE CONCRETO, MOLDADA NO LOCAL (PERFIL NEW JERSEY) - H = 810 + 250 MM</v>
      </c>
      <c r="C4236" s="16" t="s">
        <v>139</v>
      </c>
      <c r="D4236" s="105">
        <v>241.44</v>
      </c>
      <c r="J4236" s="59" t="s">
        <v>30631</v>
      </c>
    </row>
    <row r="4237" spans="1:10" ht="54">
      <c r="A4237" s="16" t="s">
        <v>30632</v>
      </c>
      <c r="B4237" s="59" t="str">
        <f t="shared" si="66"/>
        <v>TERMINAL DE ANCORAGEM PARA BARREIRA SIMPLES DE CONCRETO, MOLDADA NO LOCAL, COM EXTRUSORA (PERFIL F) - H = 810 + 250 MM</v>
      </c>
      <c r="C4237" s="16" t="s">
        <v>139</v>
      </c>
      <c r="D4237" s="105">
        <v>247.99</v>
      </c>
      <c r="J4237" s="59" t="s">
        <v>30633</v>
      </c>
    </row>
    <row r="4238" spans="1:10" ht="54">
      <c r="A4238" s="16" t="s">
        <v>30634</v>
      </c>
      <c r="B4238" s="59" t="str">
        <f t="shared" si="66"/>
        <v>TERMINAL DE ANCORAGEM PARA BARREIRA SIMPLES DE CONCRETO, MOLDADA NO LOCAL, COM EXTRUSORA (PERFIL NEW JERSEY) - H = 810 + 250 MM</v>
      </c>
      <c r="C4238" s="16" t="s">
        <v>139</v>
      </c>
      <c r="D4238" s="105">
        <v>243.82</v>
      </c>
      <c r="J4238" s="59" t="s">
        <v>30635</v>
      </c>
    </row>
    <row r="4239" spans="1:10" ht="40.5">
      <c r="A4239" s="16" t="s">
        <v>30636</v>
      </c>
      <c r="B4239" s="59" t="str">
        <f t="shared" si="66"/>
        <v>ABERTURA DE JANELA EM ESTRUTURA DE CONCRETO EXISTENTE PARA INSPEÇÃO COM ESPESSURA ATÉ 0,20 M E SEÇÃO 0,49 M²</v>
      </c>
      <c r="C4239" s="16" t="s">
        <v>20028</v>
      </c>
      <c r="D4239" s="105">
        <v>48.83</v>
      </c>
      <c r="J4239" s="59" t="s">
        <v>30637</v>
      </c>
    </row>
    <row r="4240" spans="1:10">
      <c r="A4240" s="16" t="s">
        <v>30638</v>
      </c>
      <c r="B4240" s="59" t="str">
        <f t="shared" si="66"/>
        <v>APICOAMENTO MECANIZADO DE CONCRETO</v>
      </c>
      <c r="C4240" s="16" t="s">
        <v>141</v>
      </c>
      <c r="D4240" s="105">
        <v>14.45</v>
      </c>
      <c r="J4240" s="59" t="s">
        <v>30639</v>
      </c>
    </row>
    <row r="4241" spans="1:10" ht="40.5">
      <c r="A4241" s="16" t="s">
        <v>30640</v>
      </c>
      <c r="B4241" s="59" t="str">
        <f t="shared" si="66"/>
        <v>CHUMBADOR DE EXPANSÃO CONTROLADA POR TORQUE PARA CONCRETO D = 12,5 MM - FORNECIMENTO E INSTALAÇÃO</v>
      </c>
      <c r="C4241" s="16" t="s">
        <v>20028</v>
      </c>
      <c r="D4241" s="105">
        <v>9.16</v>
      </c>
      <c r="J4241" s="59" t="s">
        <v>30641</v>
      </c>
    </row>
    <row r="4242" spans="1:10" ht="40.5">
      <c r="A4242" s="16" t="s">
        <v>30642</v>
      </c>
      <c r="B4242" s="59" t="str">
        <f t="shared" si="66"/>
        <v>CHUMBADOR DE EXPANSÃO CONTROLADA POR TORQUE PARA CONCRETO D = 16 MM - FORNECIMENTO E INSTALAÇÃO</v>
      </c>
      <c r="C4242" s="16" t="s">
        <v>20028</v>
      </c>
      <c r="D4242" s="105">
        <v>12.94</v>
      </c>
      <c r="J4242" s="59" t="s">
        <v>30643</v>
      </c>
    </row>
    <row r="4243" spans="1:10" ht="40.5">
      <c r="A4243" s="16" t="s">
        <v>30644</v>
      </c>
      <c r="B4243" s="59" t="str">
        <f t="shared" si="66"/>
        <v>CHUMBADOR DE EXPANSÃO CONTROLADA POR TORQUE PARA CONCRETO D = 20 MM - FORNECIMENTO E INSTALAÇÃO</v>
      </c>
      <c r="C4243" s="16" t="s">
        <v>20028</v>
      </c>
      <c r="D4243" s="105">
        <v>21.5</v>
      </c>
      <c r="J4243" s="59" t="s">
        <v>30645</v>
      </c>
    </row>
    <row r="4244" spans="1:10" ht="40.5">
      <c r="A4244" s="16" t="s">
        <v>30646</v>
      </c>
      <c r="B4244" s="59" t="str">
        <f t="shared" si="66"/>
        <v>CHUMBADOR DE EXPANSÃO CONTROLADA POR TORQUE PARA CONCRETO D = 6,3 MM - FORNECIMENTO E INSTALAÇÃO</v>
      </c>
      <c r="C4244" s="16" t="s">
        <v>20028</v>
      </c>
      <c r="D4244" s="105">
        <v>2.91</v>
      </c>
      <c r="J4244" s="59" t="s">
        <v>30647</v>
      </c>
    </row>
    <row r="4245" spans="1:10" ht="40.5">
      <c r="A4245" s="16" t="s">
        <v>30648</v>
      </c>
      <c r="B4245" s="59" t="str">
        <f t="shared" si="66"/>
        <v>CHUMBADOR DE EXPANSÃO CONTROLADA POR TORQUE PARA CONCRETO D = 8 MM - FORNECIMENTO E INSTALAÇÃO</v>
      </c>
      <c r="C4245" s="16" t="s">
        <v>20028</v>
      </c>
      <c r="D4245" s="105">
        <v>3.77</v>
      </c>
      <c r="J4245" s="59" t="s">
        <v>30649</v>
      </c>
    </row>
    <row r="4246" spans="1:10" ht="27">
      <c r="A4246" s="16" t="s">
        <v>30650</v>
      </c>
      <c r="B4246" s="59" t="str">
        <f t="shared" si="66"/>
        <v>DEMOLIÇÃO CONTROLADA DE CONCRETO COM MARTELETE</v>
      </c>
      <c r="C4246" s="16" t="s">
        <v>140</v>
      </c>
      <c r="D4246" s="105">
        <v>453.86</v>
      </c>
      <c r="J4246" s="59" t="s">
        <v>30651</v>
      </c>
    </row>
    <row r="4247" spans="1:10" ht="54">
      <c r="A4247" s="16" t="s">
        <v>30652</v>
      </c>
      <c r="B4247" s="59" t="str">
        <f t="shared" si="66"/>
        <v>ELEVAÇÃO DE ESTRUTURAS ATÉ 496 KN PARA SUBSTITUIÇÃO DE APARELHO DE APOIO COM A UTILIZAÇÃO DE MACACO HIDRÁULICO</v>
      </c>
      <c r="C4247" s="16" t="s">
        <v>20028</v>
      </c>
      <c r="D4247" s="105">
        <v>68.48</v>
      </c>
      <c r="J4247" s="59" t="s">
        <v>30653</v>
      </c>
    </row>
    <row r="4248" spans="1:10" ht="54">
      <c r="A4248" s="16" t="s">
        <v>30654</v>
      </c>
      <c r="B4248" s="59" t="str">
        <f t="shared" si="66"/>
        <v>ELEVAÇÃO DE ESTRUTURAS DE 1.390 A 1.859 KN PARA SUBSTITUIÇÃO DE APARELHO DE APOIO COM A UTILIZAÇÃO DE MACACO HIDRÁULICO</v>
      </c>
      <c r="C4248" s="16" t="s">
        <v>20028</v>
      </c>
      <c r="D4248" s="105">
        <v>90.29</v>
      </c>
      <c r="J4248" s="59" t="s">
        <v>30655</v>
      </c>
    </row>
    <row r="4249" spans="1:10" ht="54">
      <c r="A4249" s="16" t="s">
        <v>30656</v>
      </c>
      <c r="B4249" s="59" t="str">
        <f t="shared" si="66"/>
        <v>ELEVAÇÃO DE ESTRUTURAS DE 496 A 929 KN PARA SUBSTITUIÇÃO DE APARELHO DE APOIO COM A UTILIZAÇÃO DE MACACO HIDRÁULICO</v>
      </c>
      <c r="C4249" s="16" t="s">
        <v>20028</v>
      </c>
      <c r="D4249" s="105">
        <v>77.19</v>
      </c>
      <c r="J4249" s="59" t="s">
        <v>30657</v>
      </c>
    </row>
    <row r="4250" spans="1:10" ht="54">
      <c r="A4250" s="16" t="s">
        <v>30658</v>
      </c>
      <c r="B4250" s="59" t="str">
        <f t="shared" si="66"/>
        <v>ELEVAÇÃO DE ESTRUTURAS DE 929 A 1.390 KN PARA SUBSTITUIÇÃO DE APARELHO DE APOIO COM A UTILIZAÇÃO DE MACACO HIDRÁULICO</v>
      </c>
      <c r="C4250" s="16" t="s">
        <v>20028</v>
      </c>
      <c r="D4250" s="105">
        <v>89.28</v>
      </c>
      <c r="J4250" s="59" t="s">
        <v>30659</v>
      </c>
    </row>
    <row r="4251" spans="1:10" ht="54">
      <c r="A4251" s="16" t="s">
        <v>30660</v>
      </c>
      <c r="B4251" s="59" t="str">
        <f t="shared" si="66"/>
        <v>ESCADA TUBULAR MULTIDIRECIONAL EM AÇO GALVANIZADO - UTILIZAÇÃO DE 100 VEZES - FORNECIMENTO, INSTALAÇÃO E RETIRADA</v>
      </c>
      <c r="C4251" s="16" t="s">
        <v>139</v>
      </c>
      <c r="D4251" s="105">
        <v>145.1</v>
      </c>
      <c r="J4251" s="59" t="s">
        <v>30661</v>
      </c>
    </row>
    <row r="4252" spans="1:10" ht="40.5">
      <c r="A4252" s="16" t="s">
        <v>30662</v>
      </c>
      <c r="B4252" s="59" t="str">
        <f t="shared" si="66"/>
        <v>FABRICAÇÃO DE SUPERESTRUTURA METÁLICA PARA PASSARELA PL-15 - EXCETO PISO DE CONCRETO</v>
      </c>
      <c r="C4252" s="16" t="s">
        <v>20028</v>
      </c>
      <c r="D4252" s="105">
        <v>147536.74</v>
      </c>
      <c r="J4252" s="59" t="s">
        <v>30663</v>
      </c>
    </row>
    <row r="4253" spans="1:10" ht="40.5">
      <c r="A4253" s="16" t="s">
        <v>30664</v>
      </c>
      <c r="B4253" s="59" t="str">
        <f t="shared" si="66"/>
        <v>FABRICAÇÃO DE SUPERESTRUTURA METÁLICA PARA PASSARELA PL-20 - EXCETO PISO DE CONCRETO</v>
      </c>
      <c r="C4253" s="16" t="s">
        <v>20028</v>
      </c>
      <c r="D4253" s="105">
        <v>210158.18</v>
      </c>
      <c r="J4253" s="59" t="s">
        <v>30665</v>
      </c>
    </row>
    <row r="4254" spans="1:10" ht="40.5">
      <c r="A4254" s="16" t="s">
        <v>30666</v>
      </c>
      <c r="B4254" s="59" t="str">
        <f t="shared" si="66"/>
        <v>FABRICAÇÃO DE SUPERESTRUTURA METÁLICA PARA PASSARELA PL-25 - EXCETO PISO DE CONCRETO</v>
      </c>
      <c r="C4254" s="16" t="s">
        <v>20028</v>
      </c>
      <c r="D4254" s="105">
        <v>262833.42</v>
      </c>
      <c r="J4254" s="59" t="s">
        <v>30667</v>
      </c>
    </row>
    <row r="4255" spans="1:10" ht="40.5">
      <c r="A4255" s="16" t="s">
        <v>30668</v>
      </c>
      <c r="B4255" s="59" t="str">
        <f t="shared" si="66"/>
        <v>FABRICAÇÃO DE SUPERESTRUTURA METÁLICA PARA PASSARELA PL-30 - EXCETO PISO DE CONCRETO</v>
      </c>
      <c r="C4255" s="16" t="s">
        <v>20028</v>
      </c>
      <c r="D4255" s="105">
        <v>353608.66</v>
      </c>
      <c r="J4255" s="59" t="s">
        <v>30669</v>
      </c>
    </row>
    <row r="4256" spans="1:10" ht="40.5">
      <c r="A4256" s="16" t="s">
        <v>30670</v>
      </c>
      <c r="B4256" s="59" t="str">
        <f t="shared" si="66"/>
        <v>FABRICAÇÃO DE SUPERESTRUTURA METÁLICA PARA PASSARELA PL-35 - EXCETO PISO DE CONCRETO</v>
      </c>
      <c r="C4256" s="16" t="s">
        <v>20028</v>
      </c>
      <c r="D4256" s="105">
        <v>407707.94</v>
      </c>
      <c r="J4256" s="59" t="s">
        <v>30671</v>
      </c>
    </row>
    <row r="4257" spans="1:10" ht="40.5">
      <c r="A4257" s="16" t="s">
        <v>30672</v>
      </c>
      <c r="B4257" s="59" t="str">
        <f t="shared" si="66"/>
        <v>GUARDA CORPO E CORRIMÃO METÁLICO PARA PASSARELAS PARA PEDESTRES - FORNECIMENTO E INSTALAÇÃO</v>
      </c>
      <c r="C4257" s="16" t="s">
        <v>139</v>
      </c>
      <c r="D4257" s="105">
        <v>612.30999999999995</v>
      </c>
      <c r="J4257" s="59" t="s">
        <v>30673</v>
      </c>
    </row>
    <row r="4258" spans="1:10" ht="40.5">
      <c r="A4258" s="16" t="s">
        <v>30674</v>
      </c>
      <c r="B4258" s="59" t="str">
        <f t="shared" si="66"/>
        <v>GUARDA-CORPO DE CONCRETO - FABRICAÇÃO - AREIA E BRITA COMERCIAIS</v>
      </c>
      <c r="C4258" s="16" t="s">
        <v>139</v>
      </c>
      <c r="D4258" s="105">
        <v>85.87</v>
      </c>
      <c r="J4258" s="59" t="s">
        <v>30675</v>
      </c>
    </row>
    <row r="4259" spans="1:10" ht="40.5">
      <c r="A4259" s="16" t="s">
        <v>30676</v>
      </c>
      <c r="B4259" s="59" t="str">
        <f t="shared" si="66"/>
        <v>GUARDA-CORPO DE CONCRETO - FABRICAÇÃO - AREIA EXTRAÍDA E BRITA PRODUZIDA</v>
      </c>
      <c r="C4259" s="16" t="s">
        <v>139</v>
      </c>
      <c r="D4259" s="105">
        <v>80.680000000000007</v>
      </c>
      <c r="J4259" s="59" t="s">
        <v>30677</v>
      </c>
    </row>
    <row r="4260" spans="1:10">
      <c r="A4260" s="16" t="s">
        <v>30678</v>
      </c>
      <c r="B4260" s="59" t="str">
        <f t="shared" si="66"/>
        <v>INJEÇÃO DE NATA DE CIMENTO</v>
      </c>
      <c r="C4260" s="16" t="s">
        <v>140</v>
      </c>
      <c r="D4260" s="105">
        <v>778.93</v>
      </c>
      <c r="J4260" s="59" t="s">
        <v>30679</v>
      </c>
    </row>
    <row r="4261" spans="1:10" ht="27">
      <c r="A4261" s="16" t="s">
        <v>30680</v>
      </c>
      <c r="B4261" s="59" t="str">
        <f t="shared" si="66"/>
        <v>LANÇAMENTO DE PRÉ-LAJE COM UTILIZAÇÃO DE GUINDAUTO</v>
      </c>
      <c r="C4261" s="16" t="s">
        <v>30682</v>
      </c>
      <c r="D4261" s="105">
        <v>51.61</v>
      </c>
      <c r="J4261" s="59" t="s">
        <v>30681</v>
      </c>
    </row>
    <row r="4262" spans="1:10" ht="40.5">
      <c r="A4262" s="16" t="s">
        <v>30683</v>
      </c>
      <c r="B4262" s="59" t="str">
        <f t="shared" si="66"/>
        <v>LANÇAMENTO DE SUPERESTRUTURA DE PASSARELA METÁLICA DE 12 A 24 T COM UTILIZAÇÃO DE GUINDASTE</v>
      </c>
      <c r="C4262" s="16" t="s">
        <v>20028</v>
      </c>
      <c r="D4262" s="105">
        <v>12692.84</v>
      </c>
      <c r="J4262" s="59" t="s">
        <v>30684</v>
      </c>
    </row>
    <row r="4263" spans="1:10" ht="40.5">
      <c r="A4263" s="16" t="s">
        <v>30685</v>
      </c>
      <c r="B4263" s="59" t="str">
        <f t="shared" si="66"/>
        <v>LANÇAMENTO DE VIGA PRÉ-MOLDADA DE 1.000 A 1.250 KN COM UTILIZAÇÃO DE GUINDASTE</v>
      </c>
      <c r="C4263" s="16" t="s">
        <v>20028</v>
      </c>
      <c r="D4263" s="105">
        <v>8695.01</v>
      </c>
      <c r="J4263" s="59" t="s">
        <v>30686</v>
      </c>
    </row>
    <row r="4264" spans="1:10" ht="40.5">
      <c r="A4264" s="16" t="s">
        <v>30687</v>
      </c>
      <c r="B4264" s="59" t="str">
        <f t="shared" si="66"/>
        <v>LANÇAMENTO DE VIGA PRÉ-MOLDADA DE 500 A 750 KN COM UTILIZAÇÃO DE GUINDASTE</v>
      </c>
      <c r="C4264" s="16" t="s">
        <v>20028</v>
      </c>
      <c r="D4264" s="105">
        <v>4232.49</v>
      </c>
      <c r="J4264" s="59" t="s">
        <v>30688</v>
      </c>
    </row>
    <row r="4265" spans="1:10" ht="40.5">
      <c r="A4265" s="16" t="s">
        <v>30689</v>
      </c>
      <c r="B4265" s="59" t="str">
        <f t="shared" si="66"/>
        <v>LANÇAMENTO DE VIGA PRÉ-MOLDADA DE 750 A 1.000 KN COM UTILIZAÇÃO DE GUINDASTE</v>
      </c>
      <c r="C4265" s="16" t="s">
        <v>20028</v>
      </c>
      <c r="D4265" s="105">
        <v>7825.53</v>
      </c>
      <c r="J4265" s="59" t="s">
        <v>30690</v>
      </c>
    </row>
    <row r="4266" spans="1:10" ht="40.5">
      <c r="A4266" s="16" t="s">
        <v>30691</v>
      </c>
      <c r="B4266" s="59" t="str">
        <f t="shared" si="66"/>
        <v>LANÇAMENTO DE VIGA PRÉ-MOLDADA DE 980 A 1.225 KN COM UTILIZAÇÃO DE TRELIÇA LANÇADEIRA</v>
      </c>
      <c r="C4266" s="16" t="s">
        <v>20028</v>
      </c>
      <c r="D4266" s="105">
        <v>2295.7600000000002</v>
      </c>
      <c r="J4266" s="59" t="s">
        <v>30692</v>
      </c>
    </row>
    <row r="4267" spans="1:10" ht="40.5">
      <c r="A4267" s="16" t="s">
        <v>30693</v>
      </c>
      <c r="B4267" s="59" t="str">
        <f t="shared" si="66"/>
        <v>LANÇAMENTO DE VIGA PRÉ-MOLDADA DE 980 A 1.225 KN COM UTILIZAÇÃO DE TRELIÇA LANÇADEIRA E CARRELONE</v>
      </c>
      <c r="C4267" s="16" t="s">
        <v>20028</v>
      </c>
      <c r="D4267" s="105">
        <v>4019.58</v>
      </c>
      <c r="J4267" s="59" t="s">
        <v>30694</v>
      </c>
    </row>
    <row r="4268" spans="1:10" ht="40.5">
      <c r="A4268" s="16" t="s">
        <v>30695</v>
      </c>
      <c r="B4268" s="59" t="str">
        <f t="shared" si="66"/>
        <v>LANÇAMENTO DE VIGA PRÉ-MOLDADA DE ATÉ 500 KN COM UTILIZAÇÃO DE GUINDASTE</v>
      </c>
      <c r="C4268" s="16" t="s">
        <v>20028</v>
      </c>
      <c r="D4268" s="105">
        <v>3703.44</v>
      </c>
      <c r="J4268" s="59" t="s">
        <v>30696</v>
      </c>
    </row>
    <row r="4269" spans="1:10" ht="27">
      <c r="A4269" s="16" t="s">
        <v>30697</v>
      </c>
      <c r="B4269" s="59" t="str">
        <f t="shared" si="66"/>
        <v>LIMPEZA DE APARELHOS DE APOIO EM OBRAS DE ARTE ESPECIAIS</v>
      </c>
      <c r="C4269" s="16" t="s">
        <v>20028</v>
      </c>
      <c r="D4269" s="105">
        <v>618.24</v>
      </c>
      <c r="J4269" s="59" t="s">
        <v>30698</v>
      </c>
    </row>
    <row r="4270" spans="1:10" ht="40.5">
      <c r="A4270" s="16" t="s">
        <v>30699</v>
      </c>
      <c r="B4270" s="59" t="str">
        <f t="shared" si="66"/>
        <v>LIMPEZA DE MATERIAL RETIDO EM FUNDAÇÕES SUBMERSAS DE OBRAS DE ARTE ESPECIAIS</v>
      </c>
      <c r="C4270" s="16" t="s">
        <v>140</v>
      </c>
      <c r="D4270" s="105">
        <v>43.04</v>
      </c>
      <c r="J4270" s="59" t="s">
        <v>30700</v>
      </c>
    </row>
    <row r="4271" spans="1:10">
      <c r="A4271" s="16" t="s">
        <v>30701</v>
      </c>
      <c r="B4271" s="59" t="str">
        <f t="shared" si="66"/>
        <v>LIMPEZA EM JUNTA DE DILATAÇÃO</v>
      </c>
      <c r="C4271" s="16" t="s">
        <v>139</v>
      </c>
      <c r="D4271" s="105">
        <v>4.95</v>
      </c>
      <c r="J4271" s="59" t="s">
        <v>30702</v>
      </c>
    </row>
    <row r="4272" spans="1:10" ht="40.5">
      <c r="A4272" s="16" t="s">
        <v>30703</v>
      </c>
      <c r="B4272" s="59" t="str">
        <f t="shared" si="66"/>
        <v>LIMPEZA EM SUPERFÍCIE DE CONCRETO COM JATEAMENTO ABRASIVO COM USO DE GRANALHAS DE AÇO</v>
      </c>
      <c r="C4272" s="16" t="s">
        <v>141</v>
      </c>
      <c r="D4272" s="105">
        <v>6.79</v>
      </c>
      <c r="J4272" s="59" t="s">
        <v>30704</v>
      </c>
    </row>
    <row r="4273" spans="1:10" ht="27">
      <c r="A4273" s="16" t="s">
        <v>30705</v>
      </c>
      <c r="B4273" s="59" t="str">
        <f t="shared" si="66"/>
        <v>LIMPEZA EM SUPERFICIE DE CONCRETO COM JATEAMENTO D'ÁGUA SOB PRESSÃO</v>
      </c>
      <c r="C4273" s="16" t="s">
        <v>141</v>
      </c>
      <c r="D4273" s="105">
        <v>1.98</v>
      </c>
      <c r="J4273" s="59" t="s">
        <v>30706</v>
      </c>
    </row>
    <row r="4274" spans="1:10" ht="54">
      <c r="A4274" s="16" t="s">
        <v>30707</v>
      </c>
      <c r="B4274" s="59" t="str">
        <f t="shared" si="66"/>
        <v>PINGADEIRA DE ELASTÔMERO PERFIL 40 X 40 MM COM ABA INCLINADA E FIXADA COM ADESIVO ESTRUTURAL E PINOS - FORNECIMENTO E INSTALAÇÃO</v>
      </c>
      <c r="C4274" s="16" t="s">
        <v>139</v>
      </c>
      <c r="D4274" s="105">
        <v>235.23</v>
      </c>
      <c r="J4274" s="59" t="s">
        <v>30708</v>
      </c>
    </row>
    <row r="4275" spans="1:10" ht="27">
      <c r="A4275" s="16" t="s">
        <v>30709</v>
      </c>
      <c r="B4275" s="59" t="str">
        <f t="shared" si="66"/>
        <v>PINTURA MANUAL COM NATA DE CIMENTO - 3 DEMÃOS</v>
      </c>
      <c r="C4275" s="16" t="s">
        <v>141</v>
      </c>
      <c r="D4275" s="105">
        <v>3.36</v>
      </c>
      <c r="J4275" s="59" t="s">
        <v>30710</v>
      </c>
    </row>
    <row r="4276" spans="1:10" ht="40.5">
      <c r="A4276" s="16" t="s">
        <v>30711</v>
      </c>
      <c r="B4276" s="59" t="str">
        <f t="shared" si="66"/>
        <v>PLACA DE AÇO DE APOIO PARA PROTENSÃO EXTERNA EM REFORÇO DE VIGA DE OAE - CONFECÇÃO E INSTALAÇÃO</v>
      </c>
      <c r="C4276" s="16" t="s">
        <v>20028</v>
      </c>
      <c r="D4276" s="105">
        <v>5626.21</v>
      </c>
      <c r="J4276" s="59" t="s">
        <v>30712</v>
      </c>
    </row>
    <row r="4277" spans="1:10" ht="40.5">
      <c r="A4277" s="16" t="s">
        <v>30713</v>
      </c>
      <c r="B4277" s="59" t="str">
        <f t="shared" si="66"/>
        <v>PLACA DE AÇO DE DESVIO PARA PROTENSÃO EXTERNA EM REFORÇO DE VIGA DE OAE - CONFECÇÃO E INSTALAÇÃO</v>
      </c>
      <c r="C4277" s="16" t="s">
        <v>20028</v>
      </c>
      <c r="D4277" s="105">
        <v>2933.6</v>
      </c>
      <c r="J4277" s="59" t="s">
        <v>30714</v>
      </c>
    </row>
    <row r="4278" spans="1:10" ht="54">
      <c r="A4278" s="16" t="s">
        <v>30715</v>
      </c>
      <c r="B4278" s="59" t="str">
        <f t="shared" si="66"/>
        <v>PLATAFORMA DE TRABALHO EM AÇO TUBULAR APOIADA NO SOLO - ALTURA DE 4 A 6 M - UTILIZAÇÃO DE 100 VEZES - FORNECIMENTO, INSTALAÇÃO E RETIRADA</v>
      </c>
      <c r="C4278" s="16" t="s">
        <v>140</v>
      </c>
      <c r="D4278" s="105">
        <v>14.28</v>
      </c>
      <c r="J4278" s="59" t="s">
        <v>30716</v>
      </c>
    </row>
    <row r="4279" spans="1:10" ht="54">
      <c r="A4279" s="16" t="s">
        <v>30717</v>
      </c>
      <c r="B4279" s="59" t="str">
        <f t="shared" si="66"/>
        <v>PLATAFORMA DE TRABALHO EM AÇO TUBULAR APOIADA NO SOLO - ALTURA DE 6 A 8 M - UTILIZAÇÃO DE 100 VEZES - FORNECIMENTO, INSTALAÇÃO E RETIRADA</v>
      </c>
      <c r="C4279" s="16" t="s">
        <v>140</v>
      </c>
      <c r="D4279" s="105">
        <v>8.92</v>
      </c>
      <c r="J4279" s="59" t="s">
        <v>30718</v>
      </c>
    </row>
    <row r="4280" spans="1:10" ht="54">
      <c r="A4280" s="16" t="s">
        <v>30719</v>
      </c>
      <c r="B4280" s="59" t="str">
        <f t="shared" si="66"/>
        <v>PLATAFORMA DE TRABALHO EM AÇO TUBULAR APOIADA NO SOLO - ALTURA DE ATÉ 4 M - UTILIZAÇÃO DE 100 VEZES - FORNECIMENTO, INSTALAÇÃO E RETIRADA</v>
      </c>
      <c r="C4280" s="16" t="s">
        <v>140</v>
      </c>
      <c r="D4280" s="105">
        <v>30.88</v>
      </c>
      <c r="J4280" s="59" t="s">
        <v>30720</v>
      </c>
    </row>
    <row r="4281" spans="1:10" ht="54">
      <c r="A4281" s="16" t="s">
        <v>30721</v>
      </c>
      <c r="B4281" s="59" t="str">
        <f t="shared" si="66"/>
        <v>PLATAFORMA DE TRABALHO EM MADEIRA APOIADA NO SOLO - ALTURA DE 6 A 12 M - UTILIZAÇÃO DE 5 VEZES - CONFECÇÃO, INSTALAÇÃO E RETIRADA</v>
      </c>
      <c r="C4281" s="16" t="s">
        <v>140</v>
      </c>
      <c r="D4281" s="105">
        <v>62.96</v>
      </c>
      <c r="J4281" s="59" t="s">
        <v>30722</v>
      </c>
    </row>
    <row r="4282" spans="1:10" ht="54">
      <c r="A4282" s="16" t="s">
        <v>30723</v>
      </c>
      <c r="B4282" s="59" t="str">
        <f t="shared" si="66"/>
        <v>PLATAFORMA DE TRABALHO EM MADEIRA APOIADA NO SOLO - ALTURA DE ATÉ 6 M - UTILIZAÇÃO DE 5 VEZES - CONFECÇÃO, INSTALAÇÃO E RETIRADA</v>
      </c>
      <c r="C4282" s="16" t="s">
        <v>140</v>
      </c>
      <c r="D4282" s="105">
        <v>58.26</v>
      </c>
      <c r="J4282" s="59" t="s">
        <v>30724</v>
      </c>
    </row>
    <row r="4283" spans="1:10" ht="67.5">
      <c r="A4283" s="16" t="s">
        <v>30725</v>
      </c>
      <c r="B4283" s="59" t="str">
        <f t="shared" si="66"/>
        <v>PLATAFORMA DE TRABALHO SUSPENSA SOB TABULEIRO DE PONTES COM TRELIÇAS METÁLICAS E TÁBUAS - UTILIZAÇÃO DE 100 VEZES - CONFECÇÃO, INSTALAÇÃO E RETIRADA</v>
      </c>
      <c r="C4283" s="16" t="s">
        <v>141</v>
      </c>
      <c r="D4283" s="105">
        <v>52.03</v>
      </c>
      <c r="J4283" s="59" t="s">
        <v>30726</v>
      </c>
    </row>
    <row r="4284" spans="1:10" ht="40.5">
      <c r="A4284" s="16" t="s">
        <v>30727</v>
      </c>
      <c r="B4284" s="59" t="str">
        <f t="shared" si="66"/>
        <v>PLATAFORMA MECANIZADA DE INSPEÇÃO SOB PONTES COM CAPACIDADE DE 500 KG E ALCANCE DE 15 M</v>
      </c>
      <c r="C4284" s="16" t="s">
        <v>28420</v>
      </c>
      <c r="D4284" s="105">
        <v>567.65</v>
      </c>
      <c r="J4284" s="59" t="s">
        <v>30728</v>
      </c>
    </row>
    <row r="4285" spans="1:10" ht="40.5">
      <c r="A4285" s="16" t="s">
        <v>30729</v>
      </c>
      <c r="B4285" s="59" t="str">
        <f t="shared" si="66"/>
        <v>RECOMPOSIÇÃO DE DRENO EM TUBO DE AÇO GALVANIZADO D = 100 MM EM OAE - FORNECIMENTO E INSTALAÇÃO</v>
      </c>
      <c r="C4285" s="16" t="s">
        <v>20028</v>
      </c>
      <c r="D4285" s="105">
        <v>78.930000000000007</v>
      </c>
      <c r="J4285" s="59" t="s">
        <v>30730</v>
      </c>
    </row>
    <row r="4286" spans="1:10" ht="40.5">
      <c r="A4286" s="16" t="s">
        <v>30731</v>
      </c>
      <c r="B4286" s="59" t="str">
        <f t="shared" si="66"/>
        <v>RECOMPOSIÇÃO DE DRENO EM TUBO DE AÇO GALVANIZADO D = 80 MM EM OAE - FORNECIMENTO E INSTALAÇÃO</v>
      </c>
      <c r="C4286" s="16" t="s">
        <v>20028</v>
      </c>
      <c r="D4286" s="105">
        <v>61.9</v>
      </c>
      <c r="J4286" s="59" t="s">
        <v>30732</v>
      </c>
    </row>
    <row r="4287" spans="1:10" ht="27">
      <c r="A4287" s="16" t="s">
        <v>30733</v>
      </c>
      <c r="B4287" s="59" t="str">
        <f t="shared" si="66"/>
        <v>RECOMPOSIÇÃO DE GUARDA-CORPO COM AGREGADOS COMERCIAIS - INSTALAÇÃO</v>
      </c>
      <c r="C4287" s="16" t="s">
        <v>139</v>
      </c>
      <c r="D4287" s="105">
        <v>111.78</v>
      </c>
      <c r="J4287" s="59" t="s">
        <v>30734</v>
      </c>
    </row>
    <row r="4288" spans="1:10" ht="27">
      <c r="A4288" s="16" t="s">
        <v>30735</v>
      </c>
      <c r="B4288" s="59" t="str">
        <f t="shared" si="66"/>
        <v>RECOMPOSIÇÃO DE GUARDA-CORPO COM AGREGADOS PRODUZIDOS - INSTALAÇÃO</v>
      </c>
      <c r="C4288" s="16" t="s">
        <v>139</v>
      </c>
      <c r="D4288" s="105">
        <v>106.59</v>
      </c>
      <c r="J4288" s="59" t="s">
        <v>30736</v>
      </c>
    </row>
    <row r="4289" spans="1:10" ht="27">
      <c r="A4289" s="16" t="s">
        <v>30737</v>
      </c>
      <c r="B4289" s="59" t="str">
        <f t="shared" si="66"/>
        <v>RECUPERAÇÃO DE GUARDA-CORPO METÁLICO EM AMBIENTE AGRESSIVO</v>
      </c>
      <c r="C4289" s="16" t="s">
        <v>141</v>
      </c>
      <c r="D4289" s="105">
        <v>42.19</v>
      </c>
      <c r="J4289" s="59" t="s">
        <v>30738</v>
      </c>
    </row>
    <row r="4290" spans="1:10" ht="27">
      <c r="A4290" s="16" t="s">
        <v>30739</v>
      </c>
      <c r="B4290" s="59" t="str">
        <f t="shared" si="66"/>
        <v>RECUPERAÇÃO DE GUARDA-CORPO METÁLICO EM AMBIENTE MUITO AGRESSIVO</v>
      </c>
      <c r="C4290" s="16" t="s">
        <v>141</v>
      </c>
      <c r="D4290" s="105">
        <v>38.21</v>
      </c>
      <c r="J4290" s="59" t="s">
        <v>30740</v>
      </c>
    </row>
    <row r="4291" spans="1:10" ht="27">
      <c r="A4291" s="16" t="s">
        <v>30741</v>
      </c>
      <c r="B4291" s="59" t="str">
        <f t="shared" ref="B4291:B4354" si="67">UPPER(J4291)</f>
        <v>RECUPERAÇÃO DE GUARDA-CORPO METÁLICO EM AMBIENTE POUCO AGRESSIVO</v>
      </c>
      <c r="C4291" s="16" t="s">
        <v>141</v>
      </c>
      <c r="D4291" s="105">
        <v>21.03</v>
      </c>
      <c r="J4291" s="59" t="s">
        <v>30742</v>
      </c>
    </row>
    <row r="4292" spans="1:10" ht="27">
      <c r="A4292" s="16" t="s">
        <v>30743</v>
      </c>
      <c r="B4292" s="59" t="str">
        <f t="shared" si="67"/>
        <v>REMOÇÃO DE CONCRETO COM JATEAMENTO D'ÁGUA SOB ALTA PRESSÃO</v>
      </c>
      <c r="C4292" s="16" t="s">
        <v>140</v>
      </c>
      <c r="D4292" s="105">
        <v>474.29</v>
      </c>
      <c r="J4292" s="59" t="s">
        <v>30744</v>
      </c>
    </row>
    <row r="4293" spans="1:10" ht="40.5">
      <c r="A4293" s="16" t="s">
        <v>30745</v>
      </c>
      <c r="B4293" s="59" t="str">
        <f t="shared" si="67"/>
        <v>RESTAURAÇÃO DE BERÇOS DE APOIO PARA JUNTA DE DILATAÇÃO - FORNECIMENTO E INSTALAÇÃO</v>
      </c>
      <c r="C4293" s="16" t="s">
        <v>139</v>
      </c>
      <c r="D4293" s="105">
        <v>48.69</v>
      </c>
      <c r="J4293" s="59" t="s">
        <v>30746</v>
      </c>
    </row>
    <row r="4294" spans="1:10" ht="40.5">
      <c r="A4294" s="16" t="s">
        <v>30747</v>
      </c>
      <c r="B4294" s="59" t="str">
        <f t="shared" si="67"/>
        <v>SUBSTITUIÇÃO DE JUNTA DE DILATAÇÃO E LÁBIOS POLIMÉRICOS - FORNECIMENTO E INSTALAÇÃO</v>
      </c>
      <c r="C4294" s="16" t="s">
        <v>139</v>
      </c>
      <c r="D4294" s="105">
        <v>26.67</v>
      </c>
      <c r="J4294" s="59" t="s">
        <v>30748</v>
      </c>
    </row>
    <row r="4295" spans="1:10" ht="27">
      <c r="A4295" s="16" t="s">
        <v>30749</v>
      </c>
      <c r="B4295" s="59" t="str">
        <f t="shared" si="67"/>
        <v>AREIA ASFALTO A QUENTE - FAIXA A - AREIA COMERCIAL</v>
      </c>
      <c r="C4295" s="16" t="s">
        <v>30682</v>
      </c>
      <c r="D4295" s="105">
        <v>138.16999999999999</v>
      </c>
      <c r="J4295" s="59" t="s">
        <v>30750</v>
      </c>
    </row>
    <row r="4296" spans="1:10" ht="27">
      <c r="A4296" s="16" t="s">
        <v>30751</v>
      </c>
      <c r="B4296" s="59" t="str">
        <f t="shared" si="67"/>
        <v>AREIA ASFALTO A QUENTE - FAIXA A - AREIA EXTRAÍDA</v>
      </c>
      <c r="C4296" s="16" t="s">
        <v>30682</v>
      </c>
      <c r="D4296" s="105">
        <v>100.68</v>
      </c>
      <c r="J4296" s="59" t="s">
        <v>30752</v>
      </c>
    </row>
    <row r="4297" spans="1:10" ht="27">
      <c r="A4297" s="16" t="s">
        <v>30753</v>
      </c>
      <c r="B4297" s="59" t="str">
        <f t="shared" si="67"/>
        <v>AREIA ASFALTO A QUENTE - FAIXA B - AREIA COMERCIAL</v>
      </c>
      <c r="C4297" s="16" t="s">
        <v>30682</v>
      </c>
      <c r="D4297" s="105">
        <v>129.21</v>
      </c>
      <c r="J4297" s="59" t="s">
        <v>30754</v>
      </c>
    </row>
    <row r="4298" spans="1:10" ht="27">
      <c r="A4298" s="16" t="s">
        <v>30755</v>
      </c>
      <c r="B4298" s="59" t="str">
        <f t="shared" si="67"/>
        <v>AREIA ASFALTO A QUENTE - FAIXA B - AREIA EXTRAÍDA</v>
      </c>
      <c r="C4298" s="16" t="s">
        <v>30682</v>
      </c>
      <c r="D4298" s="105">
        <v>90.9</v>
      </c>
      <c r="J4298" s="59" t="s">
        <v>30756</v>
      </c>
    </row>
    <row r="4299" spans="1:10" ht="27">
      <c r="A4299" s="16" t="s">
        <v>30757</v>
      </c>
      <c r="B4299" s="59" t="str">
        <f t="shared" si="67"/>
        <v>AREIA ASFALTO A QUENTE COM ASFALTO POLÍMERO - FAIXA A - AREIA COMERCIAL</v>
      </c>
      <c r="C4299" s="16" t="s">
        <v>30682</v>
      </c>
      <c r="D4299" s="105">
        <v>130.9</v>
      </c>
      <c r="J4299" s="59" t="s">
        <v>30758</v>
      </c>
    </row>
    <row r="4300" spans="1:10" ht="27">
      <c r="A4300" s="16" t="s">
        <v>30759</v>
      </c>
      <c r="B4300" s="59" t="str">
        <f t="shared" si="67"/>
        <v>AREIA ASFALTO A QUENTE COM ASFALTO POLÍMERO - FAIXA A - AREIA EXTRAÍDA</v>
      </c>
      <c r="C4300" s="16" t="s">
        <v>30682</v>
      </c>
      <c r="D4300" s="105">
        <v>91.51</v>
      </c>
      <c r="J4300" s="59" t="s">
        <v>30760</v>
      </c>
    </row>
    <row r="4301" spans="1:10" ht="27">
      <c r="A4301" s="16" t="s">
        <v>30761</v>
      </c>
      <c r="B4301" s="59" t="str">
        <f t="shared" si="67"/>
        <v>AREIA ASFALTO A QUENTE COM ASFALTO POLÍMERO - FAIXA B - AREIA COMERCIAL</v>
      </c>
      <c r="C4301" s="16" t="s">
        <v>30682</v>
      </c>
      <c r="D4301" s="105">
        <v>136.07</v>
      </c>
      <c r="J4301" s="59" t="s">
        <v>30762</v>
      </c>
    </row>
    <row r="4302" spans="1:10" ht="27">
      <c r="A4302" s="16" t="s">
        <v>30763</v>
      </c>
      <c r="B4302" s="59" t="str">
        <f t="shared" si="67"/>
        <v>AREIA ASFALTO A QUENTE COM ASFALTO POLÍMERO - FAIXA B - AREIA EXTRAÍDA</v>
      </c>
      <c r="C4302" s="16" t="s">
        <v>30682</v>
      </c>
      <c r="D4302" s="105">
        <v>97.38</v>
      </c>
      <c r="J4302" s="59" t="s">
        <v>30764</v>
      </c>
    </row>
    <row r="4303" spans="1:10" ht="27">
      <c r="A4303" s="16" t="s">
        <v>30765</v>
      </c>
      <c r="B4303" s="59" t="str">
        <f t="shared" si="67"/>
        <v>AREIA ASFALTO A QUENTE COM ASFALTO POLÍMERO - FAIXA C - AREIA COMERCIAL</v>
      </c>
      <c r="C4303" s="16" t="s">
        <v>30682</v>
      </c>
      <c r="D4303" s="105">
        <v>139.46</v>
      </c>
      <c r="J4303" s="59" t="s">
        <v>30766</v>
      </c>
    </row>
    <row r="4304" spans="1:10" ht="27">
      <c r="A4304" s="16" t="s">
        <v>30767</v>
      </c>
      <c r="B4304" s="59" t="str">
        <f t="shared" si="67"/>
        <v>AREIA ASFALTO A QUENTE COM ASFALTO POLÍMERO - FAIXA C - AREIA EXTRAÍDA</v>
      </c>
      <c r="C4304" s="16" t="s">
        <v>30682</v>
      </c>
      <c r="D4304" s="105">
        <v>101.26</v>
      </c>
      <c r="J4304" s="59" t="s">
        <v>30768</v>
      </c>
    </row>
    <row r="4305" spans="1:10" ht="40.5">
      <c r="A4305" s="16" t="s">
        <v>30769</v>
      </c>
      <c r="B4305" s="59" t="str">
        <f t="shared" si="67"/>
        <v>BASE DE SOLO ESTABILIZADO GRANULOMETRICAMENTE SEM MISTURA COM MATERIAL DE JAZIDA</v>
      </c>
      <c r="C4305" s="16" t="s">
        <v>140</v>
      </c>
      <c r="D4305" s="105">
        <v>9.1999999999999993</v>
      </c>
      <c r="J4305" s="59" t="s">
        <v>30770</v>
      </c>
    </row>
    <row r="4306" spans="1:10" ht="40.5">
      <c r="A4306" s="16" t="s">
        <v>30771</v>
      </c>
      <c r="B4306" s="59" t="str">
        <f t="shared" si="67"/>
        <v>BASE DE SOLO MELHORADO COM 3% DE CIMENTO E MISTURA EM USINA COM MATERIAL DE JAZIDA</v>
      </c>
      <c r="C4306" s="16" t="s">
        <v>140</v>
      </c>
      <c r="D4306" s="105">
        <v>49.09</v>
      </c>
      <c r="J4306" s="59" t="s">
        <v>30772</v>
      </c>
    </row>
    <row r="4307" spans="1:10" ht="40.5">
      <c r="A4307" s="16" t="s">
        <v>30773</v>
      </c>
      <c r="B4307" s="59" t="str">
        <f t="shared" si="67"/>
        <v>BASE DE SOLO MELHORADO COM 3% DE CIMENTO E MISTURA NA PISTA COM MATERIAL DE JAZIDA</v>
      </c>
      <c r="C4307" s="16" t="s">
        <v>140</v>
      </c>
      <c r="D4307" s="105">
        <v>41.05</v>
      </c>
      <c r="J4307" s="59" t="s">
        <v>30774</v>
      </c>
    </row>
    <row r="4308" spans="1:10" ht="40.5">
      <c r="A4308" s="16" t="s">
        <v>30775</v>
      </c>
      <c r="B4308" s="59" t="str">
        <f t="shared" si="67"/>
        <v>BASE DE SOLO-CAL COM 7% DE CAL E MISTURA NA PISTA COM MATERIAL DE JAZIDA</v>
      </c>
      <c r="C4308" s="16" t="s">
        <v>140</v>
      </c>
      <c r="D4308" s="105">
        <v>72.88</v>
      </c>
      <c r="J4308" s="59" t="s">
        <v>30776</v>
      </c>
    </row>
    <row r="4309" spans="1:10" ht="40.5">
      <c r="A4309" s="16" t="s">
        <v>30777</v>
      </c>
      <c r="B4309" s="59" t="str">
        <f t="shared" si="67"/>
        <v>BASE DE SOLO-CIMENTO COM 7% DE CIMENTO E MISTURA EM USINA COM MATERIAL DE JAZIDA</v>
      </c>
      <c r="C4309" s="16" t="s">
        <v>140</v>
      </c>
      <c r="D4309" s="105">
        <v>88.1</v>
      </c>
      <c r="J4309" s="59" t="s">
        <v>30778</v>
      </c>
    </row>
    <row r="4310" spans="1:10" ht="40.5">
      <c r="A4310" s="16" t="s">
        <v>30779</v>
      </c>
      <c r="B4310" s="59" t="str">
        <f t="shared" si="67"/>
        <v>BASE DE SOLO-CIMENTO COM 7% DE CIMENTO E MISTURA NA PISTA COM MATERIAL DE JAZIDA</v>
      </c>
      <c r="C4310" s="16" t="s">
        <v>140</v>
      </c>
      <c r="D4310" s="105">
        <v>81.97</v>
      </c>
      <c r="J4310" s="59" t="s">
        <v>30780</v>
      </c>
    </row>
    <row r="4311" spans="1:10" ht="54">
      <c r="A4311" s="16" t="s">
        <v>30781</v>
      </c>
      <c r="B4311" s="59" t="str">
        <f t="shared" si="67"/>
        <v>BASE ESTABILIZADA GRANULOMETRICAMENTE COM MISTURA DE SOLOS NA PISTA COM MATERIAL DE JAZIDA</v>
      </c>
      <c r="C4311" s="16" t="s">
        <v>140</v>
      </c>
      <c r="D4311" s="105">
        <v>9.7899999999999991</v>
      </c>
      <c r="J4311" s="59" t="s">
        <v>30782</v>
      </c>
    </row>
    <row r="4312" spans="1:10" ht="54">
      <c r="A4312" s="16" t="s">
        <v>30783</v>
      </c>
      <c r="B4312" s="59" t="str">
        <f t="shared" si="67"/>
        <v>BASE ESTABILIZADA GRANULOMETRICAMENTE COM MISTURA SOLO AREIA (70% - 30%) EM USINA COM MATERIAL DE JAZIDA E AREIA EXTRAÍDA</v>
      </c>
      <c r="C4312" s="16" t="s">
        <v>140</v>
      </c>
      <c r="D4312" s="105">
        <v>23.83</v>
      </c>
      <c r="J4312" s="59" t="s">
        <v>30784</v>
      </c>
    </row>
    <row r="4313" spans="1:10" ht="67.5">
      <c r="A4313" s="16" t="s">
        <v>30785</v>
      </c>
      <c r="B4313" s="59" t="str">
        <f t="shared" si="67"/>
        <v>BASE ESTABILIZADA GRANULOMETRICAMENTE COM MISTURA SOLO BRITA (70% - 30%) COM 3% DE CIMENTO EM USINA COM MATERIAL DE JAZIDA E BRITA COMERCIAL</v>
      </c>
      <c r="C4313" s="16" t="s">
        <v>140</v>
      </c>
      <c r="D4313" s="105">
        <v>85.81</v>
      </c>
      <c r="J4313" s="59" t="s">
        <v>30786</v>
      </c>
    </row>
    <row r="4314" spans="1:10" ht="67.5">
      <c r="A4314" s="16" t="s">
        <v>30787</v>
      </c>
      <c r="B4314" s="59" t="str">
        <f t="shared" si="67"/>
        <v>BASE ESTABILIZADA GRANULOMETRICAMENTE COM MISTURA SOLO BRITA (70% - 30%) COM 3% DE CIMENTO EM USINA COM MATERIAL DE JAZIDA E BRITA PRODUZIDA</v>
      </c>
      <c r="C4314" s="16" t="s">
        <v>140</v>
      </c>
      <c r="D4314" s="105">
        <v>66.94</v>
      </c>
      <c r="J4314" s="59" t="s">
        <v>30788</v>
      </c>
    </row>
    <row r="4315" spans="1:10" ht="54">
      <c r="A4315" s="16" t="s">
        <v>30789</v>
      </c>
      <c r="B4315" s="59" t="str">
        <f t="shared" si="67"/>
        <v>BASE ESTABILIZADA GRANULOMETRICAMENTE COM MISTURA SOLO BRITA (70% - 30%) EM USINA COM MATERIAL DE JAZIDA E BRITA COMERCIAL</v>
      </c>
      <c r="C4315" s="16" t="s">
        <v>140</v>
      </c>
      <c r="D4315" s="105">
        <v>56.25</v>
      </c>
      <c r="J4315" s="59" t="s">
        <v>30790</v>
      </c>
    </row>
    <row r="4316" spans="1:10" ht="54">
      <c r="A4316" s="16" t="s">
        <v>30791</v>
      </c>
      <c r="B4316" s="59" t="str">
        <f t="shared" si="67"/>
        <v>BASE ESTABILIZADA GRANULOMETRICAMENTE COM MISTURA SOLO BRITA (70% - 30%) EM USINA COM MATERIAL DE JAZIDA E BRITA PRODUZIDA</v>
      </c>
      <c r="C4316" s="16" t="s">
        <v>140</v>
      </c>
      <c r="D4316" s="105">
        <v>36.799999999999997</v>
      </c>
      <c r="J4316" s="59" t="s">
        <v>30792</v>
      </c>
    </row>
    <row r="4317" spans="1:10" ht="54">
      <c r="A4317" s="16" t="s">
        <v>30793</v>
      </c>
      <c r="B4317" s="59" t="str">
        <f t="shared" si="67"/>
        <v>BASE ESTABILIZADA GRANULOMETRICAMENTE COM MISTURA SOLO BRITA (70% - 30%) NA PISTA COM MATERIAL DE JAZIDA E BRITA COMERCIAL</v>
      </c>
      <c r="C4317" s="16" t="s">
        <v>140</v>
      </c>
      <c r="D4317" s="105">
        <v>46.12</v>
      </c>
      <c r="J4317" s="59" t="s">
        <v>30794</v>
      </c>
    </row>
    <row r="4318" spans="1:10" ht="54">
      <c r="A4318" s="16" t="s">
        <v>30795</v>
      </c>
      <c r="B4318" s="59" t="str">
        <f t="shared" si="67"/>
        <v>BASE ESTABILIZADA GRANULOMETRICAMENTE COM MISTURA SOLO BRITA (70% - 30%) NA PISTA COM MATERIAL DE JAZIDA E BRITA PRODUZIDA</v>
      </c>
      <c r="C4318" s="16" t="s">
        <v>140</v>
      </c>
      <c r="D4318" s="105">
        <v>26.66</v>
      </c>
      <c r="J4318" s="59" t="s">
        <v>30796</v>
      </c>
    </row>
    <row r="4319" spans="1:10" ht="27">
      <c r="A4319" s="16" t="s">
        <v>30797</v>
      </c>
      <c r="B4319" s="59" t="str">
        <f t="shared" si="67"/>
        <v>BASE OU SUB-BASE DE BRITA GRADUADA COM BRITA COMERCIAL</v>
      </c>
      <c r="C4319" s="16" t="s">
        <v>140</v>
      </c>
      <c r="D4319" s="105">
        <v>149.91999999999999</v>
      </c>
      <c r="J4319" s="59" t="s">
        <v>30798</v>
      </c>
    </row>
    <row r="4320" spans="1:10" ht="27">
      <c r="A4320" s="16" t="s">
        <v>30799</v>
      </c>
      <c r="B4320" s="59" t="str">
        <f t="shared" si="67"/>
        <v>BASE OU SUB-BASE DE BRITA GRADUADA COM BRITA PRODUZIDA</v>
      </c>
      <c r="C4320" s="16" t="s">
        <v>140</v>
      </c>
      <c r="D4320" s="105">
        <v>82.55</v>
      </c>
      <c r="J4320" s="59" t="s">
        <v>30800</v>
      </c>
    </row>
    <row r="4321" spans="1:10" ht="40.5">
      <c r="A4321" s="16" t="s">
        <v>30801</v>
      </c>
      <c r="B4321" s="59" t="str">
        <f t="shared" si="67"/>
        <v>BASE OU SUB-BASE DE BRITA GRADUADA EXECUTADA COM VIBROACABADORA - BRITA COMERCIAL</v>
      </c>
      <c r="C4321" s="16" t="s">
        <v>140</v>
      </c>
      <c r="D4321" s="105">
        <v>149.82</v>
      </c>
      <c r="J4321" s="59" t="s">
        <v>30802</v>
      </c>
    </row>
    <row r="4322" spans="1:10" ht="40.5">
      <c r="A4322" s="16" t="s">
        <v>30803</v>
      </c>
      <c r="B4322" s="59" t="str">
        <f t="shared" si="67"/>
        <v>BASE OU SUB-BASE DE BRITA GRADUADA EXECUTADA COM VIBROACABADORA - BRITA PRODUZIDA</v>
      </c>
      <c r="C4322" s="16" t="s">
        <v>140</v>
      </c>
      <c r="D4322" s="105">
        <v>82.45</v>
      </c>
      <c r="J4322" s="59" t="s">
        <v>30804</v>
      </c>
    </row>
    <row r="4323" spans="1:10" ht="40.5">
      <c r="A4323" s="16" t="s">
        <v>30805</v>
      </c>
      <c r="B4323" s="59" t="str">
        <f t="shared" si="67"/>
        <v>BASE OU SUB-BASE DE BRITA GRADUADA TRATADA COM CIMENTO COM BRITA COMERCIAL</v>
      </c>
      <c r="C4323" s="16" t="s">
        <v>140</v>
      </c>
      <c r="D4323" s="105">
        <v>188.45</v>
      </c>
      <c r="J4323" s="59" t="s">
        <v>30806</v>
      </c>
    </row>
    <row r="4324" spans="1:10" ht="40.5">
      <c r="A4324" s="16" t="s">
        <v>30807</v>
      </c>
      <c r="B4324" s="59" t="str">
        <f t="shared" si="67"/>
        <v>BASE OU SUB-BASE DE BRITA GRADUADA TRATADA COM CIMENTO COM BRITA PRODUZIDA</v>
      </c>
      <c r="C4324" s="16" t="s">
        <v>140</v>
      </c>
      <c r="D4324" s="105">
        <v>121.74</v>
      </c>
      <c r="J4324" s="59" t="s">
        <v>30808</v>
      </c>
    </row>
    <row r="4325" spans="1:10" ht="40.5">
      <c r="A4325" s="16" t="s">
        <v>30809</v>
      </c>
      <c r="B4325" s="59" t="str">
        <f t="shared" si="67"/>
        <v>BASE OU SUB-BASE DE BRITA GRADUADA TRATADA COM CIMENTO EXECUTADA COM VIBROACABADORA - BRITA COMERCIAL</v>
      </c>
      <c r="C4325" s="16" t="s">
        <v>140</v>
      </c>
      <c r="D4325" s="105">
        <v>188.35</v>
      </c>
      <c r="J4325" s="59" t="s">
        <v>30810</v>
      </c>
    </row>
    <row r="4326" spans="1:10" ht="40.5">
      <c r="A4326" s="16" t="s">
        <v>30811</v>
      </c>
      <c r="B4326" s="59" t="str">
        <f t="shared" si="67"/>
        <v>BASE OU SUB-BASE DE BRITA GRADUADA TRATADA COM CIMENTO EXECUTADA COM VIBROACABADORA - BRITA PRODUZIDA</v>
      </c>
      <c r="C4326" s="16" t="s">
        <v>140</v>
      </c>
      <c r="D4326" s="105">
        <v>121.64</v>
      </c>
      <c r="J4326" s="59" t="s">
        <v>30812</v>
      </c>
    </row>
    <row r="4327" spans="1:10" ht="27">
      <c r="A4327" s="16" t="s">
        <v>30813</v>
      </c>
      <c r="B4327" s="59" t="str">
        <f t="shared" si="67"/>
        <v>BASE OU SUB-BASE DE MACADAME HIDRÁULICO COM BRITA COMERCIAL</v>
      </c>
      <c r="C4327" s="16" t="s">
        <v>140</v>
      </c>
      <c r="D4327" s="105">
        <v>131.06</v>
      </c>
      <c r="J4327" s="59" t="s">
        <v>30814</v>
      </c>
    </row>
    <row r="4328" spans="1:10" ht="27">
      <c r="A4328" s="16" t="s">
        <v>30815</v>
      </c>
      <c r="B4328" s="59" t="str">
        <f t="shared" si="67"/>
        <v>BASE OU SUB-BASE DE MACADAME HIDRÁULICO COM BRITA PRODUZIDA</v>
      </c>
      <c r="C4328" s="16" t="s">
        <v>140</v>
      </c>
      <c r="D4328" s="105">
        <v>71.84</v>
      </c>
      <c r="J4328" s="59" t="s">
        <v>30816</v>
      </c>
    </row>
    <row r="4329" spans="1:10" ht="27">
      <c r="A4329" s="16" t="s">
        <v>30817</v>
      </c>
      <c r="B4329" s="59" t="str">
        <f t="shared" si="67"/>
        <v>BASE OU SUB-BASE DE MACADAME SECO COM BRITA COMERCIAL</v>
      </c>
      <c r="C4329" s="16" t="s">
        <v>140</v>
      </c>
      <c r="D4329" s="105">
        <v>126.68</v>
      </c>
      <c r="J4329" s="59" t="s">
        <v>30818</v>
      </c>
    </row>
    <row r="4330" spans="1:10" ht="27">
      <c r="A4330" s="16" t="s">
        <v>30819</v>
      </c>
      <c r="B4330" s="59" t="str">
        <f t="shared" si="67"/>
        <v>BASE OU SUB-BASE DE MACADAME SECO COM BRITA PRODUZIDA</v>
      </c>
      <c r="C4330" s="16" t="s">
        <v>140</v>
      </c>
      <c r="D4330" s="105">
        <v>67.45</v>
      </c>
      <c r="J4330" s="59" t="s">
        <v>30820</v>
      </c>
    </row>
    <row r="4331" spans="1:10" ht="54">
      <c r="A4331" s="16" t="s">
        <v>30821</v>
      </c>
      <c r="B4331" s="59" t="str">
        <f t="shared" si="67"/>
        <v>BASE OU SUB-BASE ESTABILIZADA GRANULOMETRICAMENTE COM MISTURA SOLO ESCÓRIA DE ACIARIA (50%-50%) EM USINA COM MATERIAL DE JAZIDA</v>
      </c>
      <c r="C4331" s="16" t="s">
        <v>140</v>
      </c>
      <c r="D4331" s="105">
        <v>31.58</v>
      </c>
      <c r="J4331" s="59" t="s">
        <v>30822</v>
      </c>
    </row>
    <row r="4332" spans="1:10" ht="54">
      <c r="A4332" s="16" t="s">
        <v>30823</v>
      </c>
      <c r="B4332" s="59" t="str">
        <f t="shared" si="67"/>
        <v>BASE OU SUB-BASE ESTABILIZADA GRANULOMETRICAMENTE COM MISTURA SOLO ESCÓRIA DE ACIARIA (50%-50%) NA PISTA COM MATERIAL DE JAZIDA</v>
      </c>
      <c r="C4332" s="16" t="s">
        <v>140</v>
      </c>
      <c r="D4332" s="105">
        <v>20.12</v>
      </c>
      <c r="J4332" s="59" t="s">
        <v>30824</v>
      </c>
    </row>
    <row r="4333" spans="1:10" ht="27">
      <c r="A4333" s="16" t="s">
        <v>30825</v>
      </c>
      <c r="B4333" s="59" t="str">
        <f t="shared" si="67"/>
        <v>CONCRETO ASFÁLTICO - FAIXA A - AREIA E BRITA COMERCIAIS</v>
      </c>
      <c r="C4333" s="16" t="s">
        <v>30682</v>
      </c>
      <c r="D4333" s="105">
        <v>141.21</v>
      </c>
      <c r="J4333" s="59" t="s">
        <v>30826</v>
      </c>
    </row>
    <row r="4334" spans="1:10" ht="27">
      <c r="A4334" s="16" t="s">
        <v>30827</v>
      </c>
      <c r="B4334" s="59" t="str">
        <f t="shared" si="67"/>
        <v>CONCRETO ASFÁLTICO - FAIXA A - AREIA EXTRAÍDA, BRITA PRODUZIDA</v>
      </c>
      <c r="C4334" s="16" t="s">
        <v>30682</v>
      </c>
      <c r="D4334" s="105">
        <v>108.01</v>
      </c>
      <c r="J4334" s="59" t="s">
        <v>30828</v>
      </c>
    </row>
    <row r="4335" spans="1:10" ht="27">
      <c r="A4335" s="16" t="s">
        <v>30829</v>
      </c>
      <c r="B4335" s="59" t="str">
        <f t="shared" si="67"/>
        <v>CONCRETO ASFÁLTICO - FAIXA A - MASSA COMERCIAL</v>
      </c>
      <c r="C4335" s="16" t="s">
        <v>30682</v>
      </c>
      <c r="D4335" s="105">
        <v>12.8</v>
      </c>
      <c r="J4335" s="59" t="s">
        <v>30830</v>
      </c>
    </row>
    <row r="4336" spans="1:10" ht="27">
      <c r="A4336" s="16" t="s">
        <v>30831</v>
      </c>
      <c r="B4336" s="59" t="str">
        <f t="shared" si="67"/>
        <v>CONCRETO ASFÁLTICO - FAIXA B - AREIA E BRITA COMERCIAIS</v>
      </c>
      <c r="C4336" s="16" t="s">
        <v>30682</v>
      </c>
      <c r="D4336" s="105">
        <v>144.37</v>
      </c>
      <c r="J4336" s="59" t="s">
        <v>30832</v>
      </c>
    </row>
    <row r="4337" spans="1:10" ht="27">
      <c r="A4337" s="16" t="s">
        <v>30833</v>
      </c>
      <c r="B4337" s="59" t="str">
        <f t="shared" si="67"/>
        <v>CONCRETO ASFÁLTICO - FAIXA B - AREIA EXTRAÍDA, BRITA PRODUZIDAS</v>
      </c>
      <c r="C4337" s="16" t="s">
        <v>30682</v>
      </c>
      <c r="D4337" s="105">
        <v>110.5</v>
      </c>
      <c r="J4337" s="59" t="s">
        <v>30834</v>
      </c>
    </row>
    <row r="4338" spans="1:10" ht="27">
      <c r="A4338" s="16" t="s">
        <v>30835</v>
      </c>
      <c r="B4338" s="59" t="str">
        <f t="shared" si="67"/>
        <v>CONCRETO ASFÁLTICO - FAIXA C - AREIA E BRITA COMERCIAIS</v>
      </c>
      <c r="C4338" s="16" t="s">
        <v>30682</v>
      </c>
      <c r="D4338" s="105">
        <v>144.47</v>
      </c>
      <c r="J4338" s="59" t="s">
        <v>30836</v>
      </c>
    </row>
    <row r="4339" spans="1:10" ht="27">
      <c r="A4339" s="16" t="s">
        <v>30837</v>
      </c>
      <c r="B4339" s="59" t="str">
        <f t="shared" si="67"/>
        <v>CONCRETO ASFÁLTICO - FAIXA C - AREIA EXTRAÍDA, BRITA PRODUZIDA</v>
      </c>
      <c r="C4339" s="16" t="s">
        <v>30682</v>
      </c>
      <c r="D4339" s="105">
        <v>109.38</v>
      </c>
      <c r="J4339" s="59" t="s">
        <v>30838</v>
      </c>
    </row>
    <row r="4340" spans="1:10" ht="27">
      <c r="A4340" s="16" t="s">
        <v>30839</v>
      </c>
      <c r="B4340" s="59" t="str">
        <f t="shared" si="67"/>
        <v>CONCRETO ASFÁLTICO - FAIXA C - MASSA COMERCIAL</v>
      </c>
      <c r="C4340" s="16" t="s">
        <v>30682</v>
      </c>
      <c r="D4340" s="105">
        <v>12.8</v>
      </c>
      <c r="J4340" s="59" t="s">
        <v>30840</v>
      </c>
    </row>
    <row r="4341" spans="1:10" ht="40.5">
      <c r="A4341" s="16" t="s">
        <v>30841</v>
      </c>
      <c r="B4341" s="59" t="str">
        <f t="shared" si="67"/>
        <v>CONCRETO ASFÁLTICO COM ASFALTO POLÍMERO - FAIXA A - AREIA E BRITA COMERCIAIS</v>
      </c>
      <c r="C4341" s="16" t="s">
        <v>30682</v>
      </c>
      <c r="D4341" s="105">
        <v>142.31</v>
      </c>
      <c r="J4341" s="59" t="s">
        <v>30842</v>
      </c>
    </row>
    <row r="4342" spans="1:10" ht="40.5">
      <c r="A4342" s="16" t="s">
        <v>30843</v>
      </c>
      <c r="B4342" s="59" t="str">
        <f t="shared" si="67"/>
        <v>CONCRETO ASFÁLTICO COM ASFALTO POLÍMERO - FAIXA A - AREIA EXTRAÍDA, BRITA PRODUZIDA</v>
      </c>
      <c r="C4342" s="16" t="s">
        <v>30682</v>
      </c>
      <c r="D4342" s="105">
        <v>108.19</v>
      </c>
      <c r="J4342" s="59" t="s">
        <v>30844</v>
      </c>
    </row>
    <row r="4343" spans="1:10" ht="40.5">
      <c r="A4343" s="16" t="s">
        <v>30845</v>
      </c>
      <c r="B4343" s="59" t="str">
        <f t="shared" si="67"/>
        <v>CONCRETO ASFÁLTICO COM ASFALTO POLÍMERO - FAIXA B - AREIA E BRITA COMERCIAIS</v>
      </c>
      <c r="C4343" s="16" t="s">
        <v>30682</v>
      </c>
      <c r="D4343" s="105">
        <v>144.72999999999999</v>
      </c>
      <c r="J4343" s="59" t="s">
        <v>30846</v>
      </c>
    </row>
    <row r="4344" spans="1:10" ht="40.5">
      <c r="A4344" s="16" t="s">
        <v>30847</v>
      </c>
      <c r="B4344" s="59" t="str">
        <f t="shared" si="67"/>
        <v>CONCRETO ASFÁLTICO COM ASFALTO POLÍMERO - FAIXA B - AREIA EXTRAÍDA, BRITA PRODUZIDA</v>
      </c>
      <c r="C4344" s="16" t="s">
        <v>30682</v>
      </c>
      <c r="D4344" s="105">
        <v>110.69</v>
      </c>
      <c r="J4344" s="59" t="s">
        <v>30848</v>
      </c>
    </row>
    <row r="4345" spans="1:10" ht="40.5">
      <c r="A4345" s="16" t="s">
        <v>30849</v>
      </c>
      <c r="B4345" s="59" t="str">
        <f t="shared" si="67"/>
        <v>CONCRETO ASFÁLTICO COM ASFALTO POLÍMERO - FAIXA C - AREIA E BRITA COMERCIAIS</v>
      </c>
      <c r="C4345" s="16" t="s">
        <v>30682</v>
      </c>
      <c r="D4345" s="105">
        <v>148.97999999999999</v>
      </c>
      <c r="J4345" s="59" t="s">
        <v>30850</v>
      </c>
    </row>
    <row r="4346" spans="1:10" ht="40.5">
      <c r="A4346" s="16" t="s">
        <v>30851</v>
      </c>
      <c r="B4346" s="59" t="str">
        <f t="shared" si="67"/>
        <v>CONCRETO ASFÁLTICO COM ASFALTO POLÍMERO - FAIXA C - AREIA EXTRAÍDA, BRITA PRODUZIDA</v>
      </c>
      <c r="C4346" s="16" t="s">
        <v>30682</v>
      </c>
      <c r="D4346" s="105">
        <v>113.62</v>
      </c>
      <c r="J4346" s="59" t="s">
        <v>30852</v>
      </c>
    </row>
    <row r="4347" spans="1:10" ht="27">
      <c r="A4347" s="16" t="s">
        <v>30853</v>
      </c>
      <c r="B4347" s="59" t="str">
        <f t="shared" si="67"/>
        <v>CONCRETO ASFÁLTICO COM BORRACHA - FAIXA A - BRITA COMERCIAL</v>
      </c>
      <c r="C4347" s="16" t="s">
        <v>30682</v>
      </c>
      <c r="D4347" s="105">
        <v>175.78</v>
      </c>
      <c r="J4347" s="59" t="s">
        <v>30854</v>
      </c>
    </row>
    <row r="4348" spans="1:10" ht="27">
      <c r="A4348" s="16" t="s">
        <v>30855</v>
      </c>
      <c r="B4348" s="59" t="str">
        <f t="shared" si="67"/>
        <v>CONCRETO ASFÁLTICO COM BORRACHA - FAIXA A - BRITA PRODUZIDA</v>
      </c>
      <c r="C4348" s="16" t="s">
        <v>30682</v>
      </c>
      <c r="D4348" s="105">
        <v>148.02000000000001</v>
      </c>
      <c r="J4348" s="59" t="s">
        <v>30856</v>
      </c>
    </row>
    <row r="4349" spans="1:10" ht="27">
      <c r="A4349" s="16" t="s">
        <v>30857</v>
      </c>
      <c r="B4349" s="59" t="str">
        <f t="shared" si="67"/>
        <v>CONCRETO ASFÁLTICO COM BORRACHA - FAIXA B - BRITA COMERCIAL</v>
      </c>
      <c r="C4349" s="16" t="s">
        <v>30682</v>
      </c>
      <c r="D4349" s="105">
        <v>179.13</v>
      </c>
      <c r="J4349" s="59" t="s">
        <v>30858</v>
      </c>
    </row>
    <row r="4350" spans="1:10" ht="27">
      <c r="A4350" s="16" t="s">
        <v>30859</v>
      </c>
      <c r="B4350" s="59" t="str">
        <f t="shared" si="67"/>
        <v>CONCRETO ASFÁLTICO COM BORRACHA - FAIXA B - BRITA PRODUZIDA</v>
      </c>
      <c r="C4350" s="16" t="s">
        <v>30682</v>
      </c>
      <c r="D4350" s="105">
        <v>151.58000000000001</v>
      </c>
      <c r="J4350" s="59" t="s">
        <v>30860</v>
      </c>
    </row>
    <row r="4351" spans="1:10" ht="27">
      <c r="A4351" s="16" t="s">
        <v>30861</v>
      </c>
      <c r="B4351" s="59" t="str">
        <f t="shared" si="67"/>
        <v>CONCRETO ASFÁLTICO COM BORRACHA - FAIXA C - BRITA COMERCIAL</v>
      </c>
      <c r="C4351" s="16" t="s">
        <v>30682</v>
      </c>
      <c r="D4351" s="105">
        <v>180.09</v>
      </c>
      <c r="J4351" s="59" t="s">
        <v>30862</v>
      </c>
    </row>
    <row r="4352" spans="1:10" ht="27">
      <c r="A4352" s="16" t="s">
        <v>30863</v>
      </c>
      <c r="B4352" s="59" t="str">
        <f t="shared" si="67"/>
        <v>CONCRETO ASFÁLTICO COM BORRACHA - FAIXA C - BRITA PRODUZIDA</v>
      </c>
      <c r="C4352" s="16" t="s">
        <v>30682</v>
      </c>
      <c r="D4352" s="105">
        <v>153.35</v>
      </c>
      <c r="J4352" s="59" t="s">
        <v>30864</v>
      </c>
    </row>
    <row r="4353" spans="1:10" ht="27">
      <c r="A4353" s="16" t="s">
        <v>30865</v>
      </c>
      <c r="B4353" s="59" t="str">
        <f t="shared" si="67"/>
        <v>CONCRETO ASFÁLTICO COM BORRACHA - FAIXA GAP GRADED - BRITA COMERCIAL</v>
      </c>
      <c r="C4353" s="16" t="s">
        <v>30682</v>
      </c>
      <c r="D4353" s="105">
        <v>177.46</v>
      </c>
      <c r="J4353" s="59" t="s">
        <v>30866</v>
      </c>
    </row>
    <row r="4354" spans="1:10" ht="27">
      <c r="A4354" s="16" t="s">
        <v>30867</v>
      </c>
      <c r="B4354" s="59" t="str">
        <f t="shared" si="67"/>
        <v>CONCRETO ASFÁLTICO COM BORRACHA - FAIXA GAP GRADED - BRITA PRODUZIDA</v>
      </c>
      <c r="C4354" s="16" t="s">
        <v>30682</v>
      </c>
      <c r="D4354" s="105">
        <v>148.02000000000001</v>
      </c>
      <c r="J4354" s="59" t="s">
        <v>30868</v>
      </c>
    </row>
    <row r="4355" spans="1:10" ht="40.5">
      <c r="A4355" s="16" t="s">
        <v>30869</v>
      </c>
      <c r="B4355" s="59" t="str">
        <f t="shared" ref="B4355:B4418" si="68">UPPER(J4355)</f>
        <v>CONCRETO ASFÁLTICO RECICLADO EM USINA COM ADIÇÃO DE ASFALTO - BRITA COMERCIAL</v>
      </c>
      <c r="C4355" s="16" t="s">
        <v>30682</v>
      </c>
      <c r="D4355" s="105">
        <v>125.35</v>
      </c>
      <c r="J4355" s="59" t="s">
        <v>30870</v>
      </c>
    </row>
    <row r="4356" spans="1:10" ht="40.5">
      <c r="A4356" s="16" t="s">
        <v>30871</v>
      </c>
      <c r="B4356" s="59" t="str">
        <f t="shared" si="68"/>
        <v>CONCRETO ASFÁLTICO RECICLADO EM USINA COM ADIÇÃO DE ASFALTO - BRITA PRODUZIDA</v>
      </c>
      <c r="C4356" s="16" t="s">
        <v>30682</v>
      </c>
      <c r="D4356" s="105">
        <v>106.51</v>
      </c>
      <c r="J4356" s="59" t="s">
        <v>30872</v>
      </c>
    </row>
    <row r="4357" spans="1:10" ht="40.5">
      <c r="A4357" s="16" t="s">
        <v>30873</v>
      </c>
      <c r="B4357" s="59" t="str">
        <f t="shared" si="68"/>
        <v>CURA COM PINTURA ASFÁLTICA PARA PAVIMENTO DE CONCRETO COMPACTADO COM ROLO</v>
      </c>
      <c r="C4357" s="16" t="s">
        <v>141</v>
      </c>
      <c r="D4357" s="105">
        <v>0.13</v>
      </c>
      <c r="J4357" s="59" t="s">
        <v>30874</v>
      </c>
    </row>
    <row r="4358" spans="1:10" ht="40.5">
      <c r="A4358" s="16" t="s">
        <v>30875</v>
      </c>
      <c r="B4358" s="59" t="str">
        <f t="shared" si="68"/>
        <v>ESCAVAÇÃO E CARGA DE MATERIAL DE JAZIDA COM ESCAVADEIRA HIDRÁULICA DE 1,56 M³</v>
      </c>
      <c r="C4358" s="16" t="s">
        <v>140</v>
      </c>
      <c r="D4358" s="105">
        <v>1.1299999999999999</v>
      </c>
      <c r="J4358" s="59" t="s">
        <v>30876</v>
      </c>
    </row>
    <row r="4359" spans="1:10" ht="40.5">
      <c r="A4359" s="16" t="s">
        <v>30877</v>
      </c>
      <c r="B4359" s="59" t="str">
        <f t="shared" si="68"/>
        <v>ESCAVAÇÃO E CARGA DE MATERIAL DE JAZIDA COM TRATOR DE 127 KW E CARREGADEIRA DE 3,4 M³</v>
      </c>
      <c r="C4359" s="16" t="s">
        <v>140</v>
      </c>
      <c r="D4359" s="105">
        <v>2.98</v>
      </c>
      <c r="J4359" s="59" t="s">
        <v>30878</v>
      </c>
    </row>
    <row r="4360" spans="1:10" ht="40.5">
      <c r="A4360" s="16" t="s">
        <v>30879</v>
      </c>
      <c r="B4360" s="59" t="str">
        <f t="shared" si="68"/>
        <v>ESCAVAÇÃO E CARGA DE MATERIAL DE JAZIDA COM TRATOR DE 97 KW E CARREGADEIRA DE 1,72 M³</v>
      </c>
      <c r="C4360" s="16" t="s">
        <v>140</v>
      </c>
      <c r="D4360" s="105">
        <v>3.66</v>
      </c>
      <c r="J4360" s="59" t="s">
        <v>30880</v>
      </c>
    </row>
    <row r="4361" spans="1:10" ht="27">
      <c r="A4361" s="16" t="s">
        <v>30881</v>
      </c>
      <c r="B4361" s="59" t="str">
        <f t="shared" si="68"/>
        <v>EXECUÇÃO DE REVESTIMENTO PRIMÁRIO COM MATERIAL DE JAZIDA</v>
      </c>
      <c r="C4361" s="16" t="s">
        <v>140</v>
      </c>
      <c r="D4361" s="105">
        <v>9.07</v>
      </c>
      <c r="J4361" s="59" t="s">
        <v>30882</v>
      </c>
    </row>
    <row r="4362" spans="1:10" ht="27">
      <c r="A4362" s="16" t="s">
        <v>30883</v>
      </c>
      <c r="B4362" s="59" t="str">
        <f t="shared" si="68"/>
        <v>FRESAGEM CONTÍNUA DE REVESTIMENTO ASFÁLTICO</v>
      </c>
      <c r="C4362" s="16" t="s">
        <v>140</v>
      </c>
      <c r="D4362" s="105">
        <v>45.24</v>
      </c>
      <c r="J4362" s="59" t="s">
        <v>30884</v>
      </c>
    </row>
    <row r="4363" spans="1:10" ht="27">
      <c r="A4363" s="16" t="s">
        <v>30885</v>
      </c>
      <c r="B4363" s="59" t="str">
        <f t="shared" si="68"/>
        <v>FRESAGEM DESCONTÍNUA DE REVESTIMENTO ASFÁLTICO</v>
      </c>
      <c r="C4363" s="16" t="s">
        <v>140</v>
      </c>
      <c r="D4363" s="105">
        <v>59.96</v>
      </c>
      <c r="J4363" s="59" t="s">
        <v>30886</v>
      </c>
    </row>
    <row r="4364" spans="1:10" ht="54">
      <c r="A4364" s="16" t="s">
        <v>30887</v>
      </c>
      <c r="B4364" s="59" t="str">
        <f t="shared" si="68"/>
        <v>GEOGRELHA BIDIRECIONAL COM RESISTÊNCIA A TRAÇÃO DE 30 KN/M - DEFORMAÇÃO &lt; 5% - MALHA DE 36 X 34 MM - PARA REFORÇO DE BASE GRANULAR</v>
      </c>
      <c r="C4364" s="16" t="s">
        <v>141</v>
      </c>
      <c r="D4364" s="105">
        <v>33.380000000000003</v>
      </c>
      <c r="J4364" s="59" t="s">
        <v>30888</v>
      </c>
    </row>
    <row r="4365" spans="1:10">
      <c r="A4365" s="16" t="s">
        <v>30889</v>
      </c>
      <c r="B4365" s="59" t="str">
        <f t="shared" si="68"/>
        <v>IMPRIMAÇÃO COM ASFALTO DILUÍDO</v>
      </c>
      <c r="C4365" s="16" t="s">
        <v>141</v>
      </c>
      <c r="D4365" s="105">
        <v>0.33</v>
      </c>
      <c r="J4365" s="59" t="s">
        <v>30890</v>
      </c>
    </row>
    <row r="4366" spans="1:10">
      <c r="A4366" s="16" t="s">
        <v>30891</v>
      </c>
      <c r="B4366" s="59" t="str">
        <f t="shared" si="68"/>
        <v>IMPRIMAÇÃO COM EMULSÃO ASFÁLTICA</v>
      </c>
      <c r="C4366" s="16" t="s">
        <v>141</v>
      </c>
      <c r="D4366" s="105">
        <v>0.35</v>
      </c>
      <c r="J4366" s="59" t="s">
        <v>30892</v>
      </c>
    </row>
    <row r="4367" spans="1:10" ht="27">
      <c r="A4367" s="16" t="s">
        <v>30893</v>
      </c>
      <c r="B4367" s="59" t="str">
        <f t="shared" si="68"/>
        <v>LAMA ASFÁLTICA - FAIXA I - AREIA E BRITA COMERCIAIS</v>
      </c>
      <c r="C4367" s="16" t="s">
        <v>141</v>
      </c>
      <c r="D4367" s="105">
        <v>0.64</v>
      </c>
      <c r="J4367" s="59" t="s">
        <v>30894</v>
      </c>
    </row>
    <row r="4368" spans="1:10" ht="27">
      <c r="A4368" s="16" t="s">
        <v>30895</v>
      </c>
      <c r="B4368" s="59" t="str">
        <f t="shared" si="68"/>
        <v>LAMA ASFÁLTICA - FAIXA I - AREIA EXTRAÍDA E BRITA PRODUZIDA</v>
      </c>
      <c r="C4368" s="16" t="s">
        <v>141</v>
      </c>
      <c r="D4368" s="105">
        <v>0.47</v>
      </c>
      <c r="J4368" s="59" t="s">
        <v>30896</v>
      </c>
    </row>
    <row r="4369" spans="1:10" ht="27">
      <c r="A4369" s="16" t="s">
        <v>30897</v>
      </c>
      <c r="B4369" s="59" t="str">
        <f t="shared" si="68"/>
        <v>LAMA ASFÁLTICA - FAIXA II - AREIA E BRITA COMERCIAIS</v>
      </c>
      <c r="C4369" s="16" t="s">
        <v>141</v>
      </c>
      <c r="D4369" s="105">
        <v>0.44</v>
      </c>
      <c r="J4369" s="59" t="s">
        <v>30898</v>
      </c>
    </row>
    <row r="4370" spans="1:10" ht="27">
      <c r="A4370" s="16" t="s">
        <v>30899</v>
      </c>
      <c r="B4370" s="59" t="str">
        <f t="shared" si="68"/>
        <v>LAMA ASFÁLTICA - FAIXA II - AREIA EXTRAÍDA E BRITA PRODUZIDA</v>
      </c>
      <c r="C4370" s="16" t="s">
        <v>141</v>
      </c>
      <c r="D4370" s="105">
        <v>0.33</v>
      </c>
      <c r="J4370" s="59" t="s">
        <v>30900</v>
      </c>
    </row>
    <row r="4371" spans="1:10" ht="27">
      <c r="A4371" s="16" t="s">
        <v>30901</v>
      </c>
      <c r="B4371" s="59" t="str">
        <f t="shared" si="68"/>
        <v>LAMA ASFÁLTICA - FAIXA III - AREIA E BRITA COMERCIAIS</v>
      </c>
      <c r="C4371" s="16" t="s">
        <v>141</v>
      </c>
      <c r="D4371" s="105">
        <v>0.83</v>
      </c>
      <c r="J4371" s="59" t="s">
        <v>30902</v>
      </c>
    </row>
    <row r="4372" spans="1:10" ht="27">
      <c r="A4372" s="16" t="s">
        <v>30903</v>
      </c>
      <c r="B4372" s="59" t="str">
        <f t="shared" si="68"/>
        <v>LAMA ASFÁLTICA - FAIXA III - AREIA EXTRAÍDA E BRITA PRODUZIDA</v>
      </c>
      <c r="C4372" s="16" t="s">
        <v>141</v>
      </c>
      <c r="D4372" s="105">
        <v>0.62</v>
      </c>
      <c r="J4372" s="59" t="s">
        <v>30904</v>
      </c>
    </row>
    <row r="4373" spans="1:10" ht="27">
      <c r="A4373" s="16" t="s">
        <v>30905</v>
      </c>
      <c r="B4373" s="59" t="str">
        <f t="shared" si="68"/>
        <v>MACADAME BETUMINOSO POR PENETRAÇÃO - FAIXA A - BRITA COMERCIAL</v>
      </c>
      <c r="C4373" s="16" t="s">
        <v>140</v>
      </c>
      <c r="D4373" s="105">
        <v>155.47999999999999</v>
      </c>
      <c r="J4373" s="59" t="s">
        <v>30906</v>
      </c>
    </row>
    <row r="4374" spans="1:10" ht="27">
      <c r="A4374" s="16" t="s">
        <v>30907</v>
      </c>
      <c r="B4374" s="59" t="str">
        <f t="shared" si="68"/>
        <v>MACADAME BETUMINOSO POR PENETRAÇÃO - FAIXA A - BRITA PRODUZIDA</v>
      </c>
      <c r="C4374" s="16" t="s">
        <v>140</v>
      </c>
      <c r="D4374" s="105">
        <v>97.3</v>
      </c>
      <c r="J4374" s="59" t="s">
        <v>30908</v>
      </c>
    </row>
    <row r="4375" spans="1:10" ht="27">
      <c r="A4375" s="16" t="s">
        <v>30909</v>
      </c>
      <c r="B4375" s="59" t="str">
        <f t="shared" si="68"/>
        <v>MACADAME BETUMINOSO POR PENETRAÇÃO - FAIXA B - BRITA COMERCIAL</v>
      </c>
      <c r="C4375" s="16" t="s">
        <v>140</v>
      </c>
      <c r="D4375" s="105">
        <v>155.97</v>
      </c>
      <c r="J4375" s="59" t="s">
        <v>30910</v>
      </c>
    </row>
    <row r="4376" spans="1:10" ht="27">
      <c r="A4376" s="16" t="s">
        <v>30911</v>
      </c>
      <c r="B4376" s="59" t="str">
        <f t="shared" si="68"/>
        <v>MACADAME BETUMINOSO POR PENETRAÇÃO - FAIXA B - BRITA PRODUZIDA</v>
      </c>
      <c r="C4376" s="16" t="s">
        <v>140</v>
      </c>
      <c r="D4376" s="105">
        <v>97.8</v>
      </c>
      <c r="J4376" s="59" t="s">
        <v>30912</v>
      </c>
    </row>
    <row r="4377" spans="1:10" ht="27">
      <c r="A4377" s="16" t="s">
        <v>30913</v>
      </c>
      <c r="B4377" s="59" t="str">
        <f t="shared" si="68"/>
        <v>MACADAME BETUMINOSO POR PENETRAÇÃO - FAIXA C - BRITA COMERCIAL</v>
      </c>
      <c r="C4377" s="16" t="s">
        <v>140</v>
      </c>
      <c r="D4377" s="105">
        <v>157.27000000000001</v>
      </c>
      <c r="J4377" s="59" t="s">
        <v>30914</v>
      </c>
    </row>
    <row r="4378" spans="1:10" ht="27">
      <c r="A4378" s="16" t="s">
        <v>30915</v>
      </c>
      <c r="B4378" s="59" t="str">
        <f t="shared" si="68"/>
        <v>MACADAME BETUMINOSO POR PENETRAÇÃO - FAIXA C - BRITA PRODUZIDA</v>
      </c>
      <c r="C4378" s="16" t="s">
        <v>140</v>
      </c>
      <c r="D4378" s="105">
        <v>98.37</v>
      </c>
      <c r="J4378" s="59" t="s">
        <v>30916</v>
      </c>
    </row>
    <row r="4379" spans="1:10" ht="27">
      <c r="A4379" s="16" t="s">
        <v>30917</v>
      </c>
      <c r="B4379" s="59" t="str">
        <f t="shared" si="68"/>
        <v>MACADAME BETUMINOSO POR PENETRAÇÃO - FAIXA D - BRITA COMERCIAL</v>
      </c>
      <c r="C4379" s="16" t="s">
        <v>140</v>
      </c>
      <c r="D4379" s="105">
        <v>158.49</v>
      </c>
      <c r="J4379" s="59" t="s">
        <v>30918</v>
      </c>
    </row>
    <row r="4380" spans="1:10" ht="27">
      <c r="A4380" s="16" t="s">
        <v>30919</v>
      </c>
      <c r="B4380" s="59" t="str">
        <f t="shared" si="68"/>
        <v>MACADAME BETUMINOSO POR PENETRAÇÃO - FAIXA D - BRITA PRODUZIDA</v>
      </c>
      <c r="C4380" s="16" t="s">
        <v>140</v>
      </c>
      <c r="D4380" s="105">
        <v>98.66</v>
      </c>
      <c r="J4380" s="59" t="s">
        <v>30920</v>
      </c>
    </row>
    <row r="4381" spans="1:10" ht="40.5">
      <c r="A4381" s="16" t="s">
        <v>30921</v>
      </c>
      <c r="B4381" s="59" t="str">
        <f t="shared" si="68"/>
        <v>MACADAME BETUMINOSO POR PENETRAÇÃO COM ASFALTO COM POLÍMERO - FAIXA A - BRITA COMERCIAL</v>
      </c>
      <c r="C4381" s="16" t="s">
        <v>140</v>
      </c>
      <c r="D4381" s="105">
        <v>169.68</v>
      </c>
      <c r="J4381" s="59" t="s">
        <v>30922</v>
      </c>
    </row>
    <row r="4382" spans="1:10" ht="40.5">
      <c r="A4382" s="16" t="s">
        <v>30923</v>
      </c>
      <c r="B4382" s="59" t="str">
        <f t="shared" si="68"/>
        <v>MACADAME BETUMINOSO POR PENETRAÇÃO COM ASFALTO COM POLÍMERO - FAIXA A - BRITA PRODUZIDA</v>
      </c>
      <c r="C4382" s="16" t="s">
        <v>140</v>
      </c>
      <c r="D4382" s="105">
        <v>113.12</v>
      </c>
      <c r="J4382" s="59" t="s">
        <v>30924</v>
      </c>
    </row>
    <row r="4383" spans="1:10" ht="40.5">
      <c r="A4383" s="16" t="s">
        <v>30925</v>
      </c>
      <c r="B4383" s="59" t="str">
        <f t="shared" si="68"/>
        <v>MANTA SINTÉTICA PARA RECAPEAMENTO ASFÁLTICO COM GEOTEXTIL RT - 09 - FORNECIMENTO E APLICAÇÃO</v>
      </c>
      <c r="C4383" s="16" t="s">
        <v>141</v>
      </c>
      <c r="D4383" s="105">
        <v>3.4</v>
      </c>
      <c r="J4383" s="59" t="s">
        <v>30926</v>
      </c>
    </row>
    <row r="4384" spans="1:10" ht="40.5">
      <c r="A4384" s="16" t="s">
        <v>30927</v>
      </c>
      <c r="B4384" s="59" t="str">
        <f t="shared" si="68"/>
        <v>MEMBRANA PLÁSTICA ISOLANTE E IMPERMEABILIZANTE COM ESPESSURA DE 0,2 MM - FORNECIMENTO E INSTALAÇÃO</v>
      </c>
      <c r="C4384" s="16" t="s">
        <v>141</v>
      </c>
      <c r="D4384" s="105">
        <v>1.43</v>
      </c>
      <c r="J4384" s="59" t="s">
        <v>30928</v>
      </c>
    </row>
    <row r="4385" spans="1:10" ht="27">
      <c r="A4385" s="16" t="s">
        <v>30929</v>
      </c>
      <c r="B4385" s="59" t="str">
        <f t="shared" si="68"/>
        <v>MICRO PRÉ-MISTURADO A QUENTE COM ASFALTO POLÍMERO - BRITA COMECIAL</v>
      </c>
      <c r="C4385" s="16" t="s">
        <v>30682</v>
      </c>
      <c r="D4385" s="105">
        <v>135.94999999999999</v>
      </c>
      <c r="J4385" s="59" t="s">
        <v>30930</v>
      </c>
    </row>
    <row r="4386" spans="1:10" ht="27">
      <c r="A4386" s="16" t="s">
        <v>30931</v>
      </c>
      <c r="B4386" s="59" t="str">
        <f t="shared" si="68"/>
        <v>MICRO PRÉ-MISTURADO A QUENTE COM ASFALTO POLÍMERO - BRITA PRODUZIDA</v>
      </c>
      <c r="C4386" s="16" t="s">
        <v>30682</v>
      </c>
      <c r="D4386" s="105">
        <v>109.49</v>
      </c>
      <c r="J4386" s="59" t="s">
        <v>30932</v>
      </c>
    </row>
    <row r="4387" spans="1:10" ht="40.5">
      <c r="A4387" s="16" t="s">
        <v>30933</v>
      </c>
      <c r="B4387" s="59" t="str">
        <f t="shared" si="68"/>
        <v>MICRORREVESTIMENTO A FRIO COM EMULSÃO MODIFICADA COM POLÍMERO DE 0,8 CM - BRITA COMERCIAL</v>
      </c>
      <c r="C4387" s="16" t="s">
        <v>141</v>
      </c>
      <c r="D4387" s="105">
        <v>1.72</v>
      </c>
      <c r="J4387" s="59" t="s">
        <v>30934</v>
      </c>
    </row>
    <row r="4388" spans="1:10" ht="40.5">
      <c r="A4388" s="16" t="s">
        <v>30935</v>
      </c>
      <c r="B4388" s="59" t="str">
        <f t="shared" si="68"/>
        <v>MICRORREVESTIMENTO A FRIO COM EMULSÃO MODIFICADA COM POLÍMERO DE 0,8 CM - BRITA PRODUZIDA</v>
      </c>
      <c r="C4388" s="16" t="s">
        <v>141</v>
      </c>
      <c r="D4388" s="105">
        <v>1.39</v>
      </c>
      <c r="J4388" s="59" t="s">
        <v>30936</v>
      </c>
    </row>
    <row r="4389" spans="1:10" ht="40.5">
      <c r="A4389" s="16" t="s">
        <v>30937</v>
      </c>
      <c r="B4389" s="59" t="str">
        <f t="shared" si="68"/>
        <v>MICRORREVESTIMENTO A FRIO COM EMULSÃO MODIFICADA COM POLÍMERO DE 1,5 CM - BRITA COMERCIAL</v>
      </c>
      <c r="C4389" s="16" t="s">
        <v>141</v>
      </c>
      <c r="D4389" s="105">
        <v>3.22</v>
      </c>
      <c r="J4389" s="59" t="s">
        <v>30938</v>
      </c>
    </row>
    <row r="4390" spans="1:10" ht="40.5">
      <c r="A4390" s="16" t="s">
        <v>30939</v>
      </c>
      <c r="B4390" s="59" t="str">
        <f t="shared" si="68"/>
        <v>MICRORREVESTIMENTO A FRIO COM EMULSÃO MODIFICADA COM POLÍMERO DE 1,5 CM - BRITA PRODUZIDA</v>
      </c>
      <c r="C4390" s="16" t="s">
        <v>141</v>
      </c>
      <c r="D4390" s="105">
        <v>2.6</v>
      </c>
      <c r="J4390" s="59" t="s">
        <v>30940</v>
      </c>
    </row>
    <row r="4391" spans="1:10" ht="40.5">
      <c r="A4391" s="16" t="s">
        <v>30941</v>
      </c>
      <c r="B4391" s="59" t="str">
        <f t="shared" si="68"/>
        <v>MICRORREVESTIMENTO A FRIO COM EMULSÃO MODIFICADA COM POLÍMERO DE 2,0 CM - BRITA COMERCIAL</v>
      </c>
      <c r="C4391" s="16" t="s">
        <v>141</v>
      </c>
      <c r="D4391" s="105">
        <v>4.46</v>
      </c>
      <c r="J4391" s="59" t="s">
        <v>30942</v>
      </c>
    </row>
    <row r="4392" spans="1:10" ht="40.5">
      <c r="A4392" s="16" t="s">
        <v>30943</v>
      </c>
      <c r="B4392" s="59" t="str">
        <f t="shared" si="68"/>
        <v>MICRORREVESTIMENTO A FRIO COM EMULSÃO MODIFICADA COM POLÍMERO DE 2,0 CM - BRITA PRODUZIDA</v>
      </c>
      <c r="C4392" s="16" t="s">
        <v>141</v>
      </c>
      <c r="D4392" s="105">
        <v>3.62</v>
      </c>
      <c r="J4392" s="59" t="s">
        <v>30944</v>
      </c>
    </row>
    <row r="4393" spans="1:10" ht="40.5">
      <c r="A4393" s="16" t="s">
        <v>30945</v>
      </c>
      <c r="B4393" s="59" t="str">
        <f t="shared" si="68"/>
        <v>PAVIMENTO DE CONCRETO COM EQUIPAMENTO DE PEQUENO PORTE - AREIA E BRITA COMERCIAIS</v>
      </c>
      <c r="C4393" s="16" t="s">
        <v>140</v>
      </c>
      <c r="D4393" s="105">
        <v>411.22</v>
      </c>
      <c r="J4393" s="59" t="s">
        <v>30946</v>
      </c>
    </row>
    <row r="4394" spans="1:10" ht="40.5">
      <c r="A4394" s="16" t="s">
        <v>30947</v>
      </c>
      <c r="B4394" s="59" t="str">
        <f t="shared" si="68"/>
        <v>PAVIMENTO DE CONCRETO COM EQUIPAMENTO DE PEQUENO PORTE - AREIA EXTRAÍDA E BRITA PRODUZIDA</v>
      </c>
      <c r="C4394" s="16" t="s">
        <v>140</v>
      </c>
      <c r="D4394" s="105">
        <v>319.18</v>
      </c>
      <c r="J4394" s="59" t="s">
        <v>30948</v>
      </c>
    </row>
    <row r="4395" spans="1:10" ht="40.5">
      <c r="A4395" s="16" t="s">
        <v>30949</v>
      </c>
      <c r="B4395" s="59" t="str">
        <f t="shared" si="68"/>
        <v>PAVIMENTO DE CONCRETO COM EQUIPAMENTO FÔRMA-TRILHO - AREIA E BRITA COMERCIAIS</v>
      </c>
      <c r="C4395" s="16" t="s">
        <v>140</v>
      </c>
      <c r="D4395" s="105">
        <v>308.91000000000003</v>
      </c>
      <c r="J4395" s="59" t="s">
        <v>30950</v>
      </c>
    </row>
    <row r="4396" spans="1:10" ht="40.5">
      <c r="A4396" s="16" t="s">
        <v>30951</v>
      </c>
      <c r="B4396" s="59" t="str">
        <f t="shared" si="68"/>
        <v>PAVIMENTO DE CONCRETO COM EQUIPAMENTO FÔRMA-TRILHO - AREIA EXTRAÍDA E BRITA PRODUZIDA</v>
      </c>
      <c r="C4396" s="16" t="s">
        <v>140</v>
      </c>
      <c r="D4396" s="105">
        <v>242.76</v>
      </c>
      <c r="J4396" s="59" t="s">
        <v>30952</v>
      </c>
    </row>
    <row r="4397" spans="1:10" ht="40.5">
      <c r="A4397" s="16" t="s">
        <v>30953</v>
      </c>
      <c r="B4397" s="59" t="str">
        <f t="shared" si="68"/>
        <v>PAVIMENTO DE CONCRETO COM FÔRMAS DESLIZANTES - AREIA E BRITA COMERCIAIS</v>
      </c>
      <c r="C4397" s="16" t="s">
        <v>140</v>
      </c>
      <c r="D4397" s="105">
        <v>314.01</v>
      </c>
      <c r="J4397" s="59" t="s">
        <v>30954</v>
      </c>
    </row>
    <row r="4398" spans="1:10" ht="40.5">
      <c r="A4398" s="16" t="s">
        <v>30955</v>
      </c>
      <c r="B4398" s="59" t="str">
        <f t="shared" si="68"/>
        <v>PAVIMENTO DE CONCRETO COM FÔRMAS DESLIZANTES - AREIA EXTRAÍDA E BRITA PRODUZIDA</v>
      </c>
      <c r="C4398" s="16" t="s">
        <v>140</v>
      </c>
      <c r="D4398" s="105">
        <v>247.86</v>
      </c>
      <c r="J4398" s="59" t="s">
        <v>30956</v>
      </c>
    </row>
    <row r="4399" spans="1:10" ht="27">
      <c r="A4399" s="16" t="s">
        <v>30957</v>
      </c>
      <c r="B4399" s="59" t="str">
        <f t="shared" si="68"/>
        <v>PAVIMENTO DE CONCRETO COMPACTADO COM ROLO - BRITA COMERCIAL</v>
      </c>
      <c r="C4399" s="16" t="s">
        <v>140</v>
      </c>
      <c r="D4399" s="105">
        <v>244.52</v>
      </c>
      <c r="J4399" s="59" t="s">
        <v>30958</v>
      </c>
    </row>
    <row r="4400" spans="1:10" ht="27">
      <c r="A4400" s="16" t="s">
        <v>30959</v>
      </c>
      <c r="B4400" s="59" t="str">
        <f t="shared" si="68"/>
        <v>PAVIMENTO DE CONCRETO COMPACTADO COM ROLO - BRITA PRODUZIDA</v>
      </c>
      <c r="C4400" s="16" t="s">
        <v>140</v>
      </c>
      <c r="D4400" s="105">
        <v>179.34</v>
      </c>
      <c r="J4400" s="59" t="s">
        <v>30960</v>
      </c>
    </row>
    <row r="4401" spans="1:10">
      <c r="A4401" s="16" t="s">
        <v>30961</v>
      </c>
      <c r="B4401" s="59" t="str">
        <f t="shared" si="68"/>
        <v>PINTURA DE LIGAÇÃO</v>
      </c>
      <c r="C4401" s="16" t="s">
        <v>141</v>
      </c>
      <c r="D4401" s="105">
        <v>0.24</v>
      </c>
      <c r="J4401" s="59" t="s">
        <v>30962</v>
      </c>
    </row>
    <row r="4402" spans="1:10" ht="27">
      <c r="A4402" s="16" t="s">
        <v>30963</v>
      </c>
      <c r="B4402" s="59" t="str">
        <f t="shared" si="68"/>
        <v>PINTURA DE LIGAÇÃO - EMULSÃO COM POLÍMERO</v>
      </c>
      <c r="C4402" s="16" t="s">
        <v>141</v>
      </c>
      <c r="D4402" s="105">
        <v>0.24</v>
      </c>
      <c r="J4402" s="59" t="s">
        <v>30964</v>
      </c>
    </row>
    <row r="4403" spans="1:10" ht="27">
      <c r="A4403" s="16" t="s">
        <v>30965</v>
      </c>
      <c r="B4403" s="59" t="str">
        <f t="shared" si="68"/>
        <v>PRÉ-MISTURADO A FRIO - FAIXA A - AREIA E BRITA COMERCIAIS</v>
      </c>
      <c r="C4403" s="16" t="s">
        <v>140</v>
      </c>
      <c r="D4403" s="105">
        <v>219.22</v>
      </c>
      <c r="J4403" s="59" t="s">
        <v>30966</v>
      </c>
    </row>
    <row r="4404" spans="1:10" ht="27">
      <c r="A4404" s="16" t="s">
        <v>30967</v>
      </c>
      <c r="B4404" s="59" t="str">
        <f t="shared" si="68"/>
        <v>PRÉ-MISTURADO A FRIO - FAIXA A - AREIA EXTRAÍDA, BRITA PRODUZIDA</v>
      </c>
      <c r="C4404" s="16" t="s">
        <v>140</v>
      </c>
      <c r="D4404" s="105">
        <v>142.19999999999999</v>
      </c>
      <c r="J4404" s="59" t="s">
        <v>30968</v>
      </c>
    </row>
    <row r="4405" spans="1:10" ht="27">
      <c r="A4405" s="16" t="s">
        <v>30969</v>
      </c>
      <c r="B4405" s="59" t="str">
        <f t="shared" si="68"/>
        <v>PRÉ-MISTURADO A FRIO - FAIXA B - AREIA E BRITA COMERCIAIS</v>
      </c>
      <c r="C4405" s="16" t="s">
        <v>140</v>
      </c>
      <c r="D4405" s="105">
        <v>220.55</v>
      </c>
      <c r="J4405" s="59" t="s">
        <v>30970</v>
      </c>
    </row>
    <row r="4406" spans="1:10" ht="27">
      <c r="A4406" s="16" t="s">
        <v>30971</v>
      </c>
      <c r="B4406" s="59" t="str">
        <f t="shared" si="68"/>
        <v>PRÉ-MISTURADO A FRIO - FAIXA B - AREIA EXTRAÍDA, BRITA PRODUZIDA</v>
      </c>
      <c r="C4406" s="16" t="s">
        <v>140</v>
      </c>
      <c r="D4406" s="105">
        <v>139.86000000000001</v>
      </c>
      <c r="J4406" s="59" t="s">
        <v>30972</v>
      </c>
    </row>
    <row r="4407" spans="1:10" ht="27">
      <c r="A4407" s="16" t="s">
        <v>30973</v>
      </c>
      <c r="B4407" s="59" t="str">
        <f t="shared" si="68"/>
        <v>PRÉ-MISTURADO A FRIO - FAIXA C - AREIA E BRITA COMERCIAIS</v>
      </c>
      <c r="C4407" s="16" t="s">
        <v>140</v>
      </c>
      <c r="D4407" s="105">
        <v>230.26</v>
      </c>
      <c r="J4407" s="59" t="s">
        <v>30974</v>
      </c>
    </row>
    <row r="4408" spans="1:10" ht="27">
      <c r="A4408" s="16" t="s">
        <v>30975</v>
      </c>
      <c r="B4408" s="59" t="str">
        <f t="shared" si="68"/>
        <v>PRÉ-MISTURADO A FRIO - FAIXA C - AREIA EXTRAÍDA, BRITA PRODUZIDA</v>
      </c>
      <c r="C4408" s="16" t="s">
        <v>140</v>
      </c>
      <c r="D4408" s="105">
        <v>152.56</v>
      </c>
      <c r="J4408" s="59" t="s">
        <v>30976</v>
      </c>
    </row>
    <row r="4409" spans="1:10" ht="27">
      <c r="A4409" s="16" t="s">
        <v>30977</v>
      </c>
      <c r="B4409" s="59" t="str">
        <f t="shared" si="68"/>
        <v>PRÉ-MISTURADO A FRIO - FAIXA D - AREIA E BRITA COMERCIAIS</v>
      </c>
      <c r="C4409" s="16" t="s">
        <v>140</v>
      </c>
      <c r="D4409" s="105">
        <v>231.84</v>
      </c>
      <c r="J4409" s="59" t="s">
        <v>30978</v>
      </c>
    </row>
    <row r="4410" spans="1:10" ht="27">
      <c r="A4410" s="16" t="s">
        <v>30979</v>
      </c>
      <c r="B4410" s="59" t="str">
        <f t="shared" si="68"/>
        <v>PRÉ-MISTURADO A FRIO - FAIXA D - AREIA EXTRAÍDA, BRITA PRODUZIDA</v>
      </c>
      <c r="C4410" s="16" t="s">
        <v>140</v>
      </c>
      <c r="D4410" s="105">
        <v>150.21</v>
      </c>
      <c r="J4410" s="59" t="s">
        <v>30980</v>
      </c>
    </row>
    <row r="4411" spans="1:10" ht="40.5">
      <c r="A4411" s="16" t="s">
        <v>30981</v>
      </c>
      <c r="B4411" s="59" t="str">
        <f t="shared" si="68"/>
        <v>PRÉ-MISTURADO A FRIO COM EMULSÃO ASFÁLTICA COM POLÍMERO - FAIXA A - AREIA E BRITA COMERCIAIS</v>
      </c>
      <c r="C4411" s="16" t="s">
        <v>140</v>
      </c>
      <c r="D4411" s="105">
        <v>219.22</v>
      </c>
      <c r="J4411" s="59" t="s">
        <v>30982</v>
      </c>
    </row>
    <row r="4412" spans="1:10" ht="40.5">
      <c r="A4412" s="16" t="s">
        <v>30983</v>
      </c>
      <c r="B4412" s="59" t="str">
        <f t="shared" si="68"/>
        <v>PRÉ-MISTURADO A FRIO COM EMULSÃO ASFÁLTICA COM POLÍMERO - FAIXA A - AREIA EXTRAÍDA, BRITA PRODUZIDA</v>
      </c>
      <c r="C4412" s="16" t="s">
        <v>140</v>
      </c>
      <c r="D4412" s="105">
        <v>142.19999999999999</v>
      </c>
      <c r="J4412" s="59" t="s">
        <v>30984</v>
      </c>
    </row>
    <row r="4413" spans="1:10" ht="40.5">
      <c r="A4413" s="16" t="s">
        <v>30985</v>
      </c>
      <c r="B4413" s="59" t="str">
        <f t="shared" si="68"/>
        <v>PRÉ-MISTURADO A FRIO COM EMULSÃO ASFÁLTICA COM POLÍMERO - FAIXA B - AREIA E BRITA COMERCIAIS</v>
      </c>
      <c r="C4413" s="16" t="s">
        <v>140</v>
      </c>
      <c r="D4413" s="105">
        <v>220.55</v>
      </c>
      <c r="J4413" s="59" t="s">
        <v>30986</v>
      </c>
    </row>
    <row r="4414" spans="1:10" ht="40.5">
      <c r="A4414" s="16" t="s">
        <v>30987</v>
      </c>
      <c r="B4414" s="59" t="str">
        <f t="shared" si="68"/>
        <v>PRÉ-MISTURADO A FRIO COM EMULSÃO ASFÁLTICA COM POLÍMERO - FAIXA B - AREIA EXTRAÍDA, BRITA PRODUZIDA</v>
      </c>
      <c r="C4414" s="16" t="s">
        <v>140</v>
      </c>
      <c r="D4414" s="105">
        <v>139.86000000000001</v>
      </c>
      <c r="J4414" s="59" t="s">
        <v>30988</v>
      </c>
    </row>
    <row r="4415" spans="1:10" ht="40.5">
      <c r="A4415" s="16" t="s">
        <v>30989</v>
      </c>
      <c r="B4415" s="59" t="str">
        <f t="shared" si="68"/>
        <v>PRÉ-MISTURADO A FRIO COM EMULSÃO ASFÁLTICA COM POLÍMERO - FAIXA C - AREIA E BRITA COMERCIAIS</v>
      </c>
      <c r="C4415" s="16" t="s">
        <v>140</v>
      </c>
      <c r="D4415" s="105">
        <v>229.47</v>
      </c>
      <c r="J4415" s="59" t="s">
        <v>30990</v>
      </c>
    </row>
    <row r="4416" spans="1:10" ht="40.5">
      <c r="A4416" s="16" t="s">
        <v>30991</v>
      </c>
      <c r="B4416" s="59" t="str">
        <f t="shared" si="68"/>
        <v>PRÉ-MISTURADO A FRIO COM EMULSÃO ASFÁLTICA COM POLÍMERO - FAIXA C - AREIA EXTRAÍDA, BRITA PRODUZIDA</v>
      </c>
      <c r="C4416" s="16" t="s">
        <v>140</v>
      </c>
      <c r="D4416" s="105">
        <v>152.13</v>
      </c>
      <c r="J4416" s="59" t="s">
        <v>30992</v>
      </c>
    </row>
    <row r="4417" spans="1:10" ht="40.5">
      <c r="A4417" s="16" t="s">
        <v>30993</v>
      </c>
      <c r="B4417" s="59" t="str">
        <f t="shared" si="68"/>
        <v>PRÉ-MISTURADO A FRIO COM EMULSÃO ASFÁLTICA COM POLÍMERO - FAIXA D - AREIA E BRITA COMERCIAIS</v>
      </c>
      <c r="C4417" s="16" t="s">
        <v>140</v>
      </c>
      <c r="D4417" s="105">
        <v>231.04</v>
      </c>
      <c r="J4417" s="59" t="s">
        <v>30994</v>
      </c>
    </row>
    <row r="4418" spans="1:10" ht="40.5">
      <c r="A4418" s="16" t="s">
        <v>30995</v>
      </c>
      <c r="B4418" s="59" t="str">
        <f t="shared" si="68"/>
        <v>PRÉ-MISTURADO A FRIO COM EMULSÃO ASFÁLTICA COM POLÍMERO - FAIXA D - AREIA EXTRAÍDA, BRITA PRODUZIDA</v>
      </c>
      <c r="C4418" s="16" t="s">
        <v>140</v>
      </c>
      <c r="D4418" s="105">
        <v>149.79</v>
      </c>
      <c r="J4418" s="59" t="s">
        <v>30996</v>
      </c>
    </row>
    <row r="4419" spans="1:10" ht="40.5">
      <c r="A4419" s="16" t="s">
        <v>30997</v>
      </c>
      <c r="B4419" s="59" t="str">
        <f t="shared" ref="B4419:B4482" si="69">UPPER(J4419)</f>
        <v>PRÉ-MISTURADO A QUENTE COM ASFALTO POLÍMERO - FAIXA I - CAMADA POROSA DE ATRITO - AREIA E BRITA COMERCIAIS</v>
      </c>
      <c r="C4419" s="16" t="s">
        <v>30682</v>
      </c>
      <c r="D4419" s="105">
        <v>142.47</v>
      </c>
      <c r="J4419" s="59" t="s">
        <v>30998</v>
      </c>
    </row>
    <row r="4420" spans="1:10" ht="54">
      <c r="A4420" s="16" t="s">
        <v>30999</v>
      </c>
      <c r="B4420" s="59" t="str">
        <f t="shared" si="69"/>
        <v>PRÉ-MISTURADO A QUENTE COM ASFALTO POLÍMERO - FAIXA I - CAMADA POROSA DE ATRITO - AREIA EXTRAÍDA, BRITA PRODUZIDA</v>
      </c>
      <c r="C4420" s="16" t="s">
        <v>30682</v>
      </c>
      <c r="D4420" s="105">
        <v>107.49</v>
      </c>
      <c r="J4420" s="59" t="s">
        <v>31000</v>
      </c>
    </row>
    <row r="4421" spans="1:10" ht="40.5">
      <c r="A4421" s="16" t="s">
        <v>31001</v>
      </c>
      <c r="B4421" s="59" t="str">
        <f t="shared" si="69"/>
        <v>PRÉ-MISTURADO A QUENTE COM ASFALTO POLÍMERO - FAIXA II - CAMADA POROSA DE ATRITO - AREIA E BRITA COMERCIAIS</v>
      </c>
      <c r="C4421" s="16" t="s">
        <v>30682</v>
      </c>
      <c r="D4421" s="105">
        <v>135.28</v>
      </c>
      <c r="J4421" s="59" t="s">
        <v>31002</v>
      </c>
    </row>
    <row r="4422" spans="1:10" ht="54">
      <c r="A4422" s="16" t="s">
        <v>31003</v>
      </c>
      <c r="B4422" s="59" t="str">
        <f t="shared" si="69"/>
        <v>PRÉ-MISTURADO A QUENTE COM ASFALTO POLÍMERO - FAIXA II - CAMADA POROSA DE ATRITO - AREIA EXTRAÍDA, BRITA PRODUZIDA</v>
      </c>
      <c r="C4422" s="16" t="s">
        <v>30682</v>
      </c>
      <c r="D4422" s="105">
        <v>99.44</v>
      </c>
      <c r="J4422" s="59" t="s">
        <v>31004</v>
      </c>
    </row>
    <row r="4423" spans="1:10" ht="40.5">
      <c r="A4423" s="16" t="s">
        <v>31005</v>
      </c>
      <c r="B4423" s="59" t="str">
        <f t="shared" si="69"/>
        <v>PRÉ-MISTURADO A QUENTE COM ASFALTO POLÍMERO - FAIXA III - CAMADA POROSA DE ATRITO - AREIA E BRITA COMERCIAIS</v>
      </c>
      <c r="C4423" s="16" t="s">
        <v>30682</v>
      </c>
      <c r="D4423" s="105">
        <v>142.28</v>
      </c>
      <c r="J4423" s="59" t="s">
        <v>31006</v>
      </c>
    </row>
    <row r="4424" spans="1:10" ht="54">
      <c r="A4424" s="16" t="s">
        <v>31007</v>
      </c>
      <c r="B4424" s="59" t="str">
        <f t="shared" si="69"/>
        <v>PRÉ-MISTURADO A QUENTE COM ASFALTO POLÍMERO - FAIXA III - CAMADA POROSA DE ATRITO - AREIA EXTRAÍDA, BRITA PRODUZIDA</v>
      </c>
      <c r="C4424" s="16" t="s">
        <v>30682</v>
      </c>
      <c r="D4424" s="105">
        <v>106.43</v>
      </c>
      <c r="J4424" s="59" t="s">
        <v>31008</v>
      </c>
    </row>
    <row r="4425" spans="1:10" ht="40.5">
      <c r="A4425" s="16" t="s">
        <v>31009</v>
      </c>
      <c r="B4425" s="59" t="str">
        <f t="shared" si="69"/>
        <v>PRÉ-MISTURADO A QUENTE COM ASFALTO POLÍMERO - FAIXA IV - CAMADA POROSA DE ATRITO - AREIA E BRITA COMERCIAIS</v>
      </c>
      <c r="C4425" s="16" t="s">
        <v>30682</v>
      </c>
      <c r="D4425" s="105">
        <v>145.34</v>
      </c>
      <c r="J4425" s="59" t="s">
        <v>31010</v>
      </c>
    </row>
    <row r="4426" spans="1:10" ht="54">
      <c r="A4426" s="16" t="s">
        <v>31011</v>
      </c>
      <c r="B4426" s="59" t="str">
        <f t="shared" si="69"/>
        <v>PRÉ-MISTURADO A QUENTE COM ASFALTO POLÍMERO - FAIXA IV - CAMADA POROSA DE ATRITO - AREIA EXTRAÍDA, BRITA PRODUZIDA</v>
      </c>
      <c r="C4426" s="16" t="s">
        <v>30682</v>
      </c>
      <c r="D4426" s="105">
        <v>111.01</v>
      </c>
      <c r="J4426" s="59" t="s">
        <v>31012</v>
      </c>
    </row>
    <row r="4427" spans="1:10" ht="40.5">
      <c r="A4427" s="16" t="s">
        <v>31013</v>
      </c>
      <c r="B4427" s="59" t="str">
        <f t="shared" si="69"/>
        <v>PRÉ-MISTURADO A QUENTE COM ASFALTO POLÍMERO - FAIXA V - CAMADA POROSA DE ATRITO - AREIA E BRITA COMERCIAIS</v>
      </c>
      <c r="C4427" s="16" t="s">
        <v>30682</v>
      </c>
      <c r="D4427" s="105">
        <v>144.54</v>
      </c>
      <c r="J4427" s="59" t="s">
        <v>31014</v>
      </c>
    </row>
    <row r="4428" spans="1:10" ht="54">
      <c r="A4428" s="16" t="s">
        <v>31015</v>
      </c>
      <c r="B4428" s="59" t="str">
        <f t="shared" si="69"/>
        <v>PRÉ-MISTURADO A QUENTE COM ASFALTO POLÍMERO - FAIXA V - CAMADA POROSA DE ATRITO - AREIA EXTRAÍDA, BRITA PRODUZIDA</v>
      </c>
      <c r="C4428" s="16" t="s">
        <v>30682</v>
      </c>
      <c r="D4428" s="105">
        <v>110.72</v>
      </c>
      <c r="J4428" s="59" t="s">
        <v>31016</v>
      </c>
    </row>
    <row r="4429" spans="1:10" ht="40.5">
      <c r="A4429" s="16" t="s">
        <v>31017</v>
      </c>
      <c r="B4429" s="59" t="str">
        <f t="shared" si="69"/>
        <v>RECICLAGEM COM ADIÇÃO DE 3% DE CIMENTO E INCORPORAÇÃO DO REVESTIMENTO ASFÁLTICO À BASE</v>
      </c>
      <c r="C4429" s="16" t="s">
        <v>140</v>
      </c>
      <c r="D4429" s="105">
        <v>59.86</v>
      </c>
      <c r="J4429" s="59" t="s">
        <v>31018</v>
      </c>
    </row>
    <row r="4430" spans="1:10" ht="40.5">
      <c r="A4430" s="16" t="s">
        <v>31019</v>
      </c>
      <c r="B4430" s="59" t="str">
        <f t="shared" si="69"/>
        <v>RECICLAGEM COM ADIÇÃO DE BRITA COMERCIAL E INCORPORAÇÃO DO REVESTIMENTO ASFÁLTICO À BASE</v>
      </c>
      <c r="C4430" s="16" t="s">
        <v>140</v>
      </c>
      <c r="D4430" s="105">
        <v>52.22</v>
      </c>
      <c r="J4430" s="59" t="s">
        <v>31020</v>
      </c>
    </row>
    <row r="4431" spans="1:10" ht="40.5">
      <c r="A4431" s="16" t="s">
        <v>31021</v>
      </c>
      <c r="B4431" s="59" t="str">
        <f t="shared" si="69"/>
        <v>RECICLAGEM COM ADIÇÃO DE BRITA PRODUZIDA E INCORPORAÇÃO DO REVESTIMENTO ASFÁLTICO À BASE</v>
      </c>
      <c r="C4431" s="16" t="s">
        <v>140</v>
      </c>
      <c r="D4431" s="105">
        <v>40.43</v>
      </c>
      <c r="J4431" s="59" t="s">
        <v>31022</v>
      </c>
    </row>
    <row r="4432" spans="1:10" ht="54">
      <c r="A4432" s="16" t="s">
        <v>31023</v>
      </c>
      <c r="B4432" s="59" t="str">
        <f t="shared" si="69"/>
        <v>RECICLAGEM COM ESPUMA ASFÁLTICA E INCORPORAÇÃO DO REVESTIMENTO ASFÁLTICO À BASE COM ADIÇÃO DE CIMENTO</v>
      </c>
      <c r="C4432" s="16" t="s">
        <v>140</v>
      </c>
      <c r="D4432" s="105">
        <v>44.32</v>
      </c>
      <c r="J4432" s="59" t="s">
        <v>31024</v>
      </c>
    </row>
    <row r="4433" spans="1:10" ht="54">
      <c r="A4433" s="16" t="s">
        <v>31025</v>
      </c>
      <c r="B4433" s="59" t="str">
        <f t="shared" si="69"/>
        <v>RECICLAGEM COM ESPUMA ASFÁLTICA E INCORPORAÇÃO DO REVESTIMENTO ASFÁLTICO À BASE COM ADIÇÃO DE PÓ DE PEDRA COMERCIAL E CIMENTO</v>
      </c>
      <c r="C4433" s="16" t="s">
        <v>140</v>
      </c>
      <c r="D4433" s="105">
        <v>63.53</v>
      </c>
      <c r="J4433" s="59" t="s">
        <v>31026</v>
      </c>
    </row>
    <row r="4434" spans="1:10" ht="54">
      <c r="A4434" s="16" t="s">
        <v>31027</v>
      </c>
      <c r="B4434" s="59" t="str">
        <f t="shared" si="69"/>
        <v>RECICLAGEM COM INCORPORAÇÃO DO REVESTIMENTO ASFÁLTICO À BASE COM ADIÇÃO DE 3% DE CIMENTO E DE BRITA COMERCIAL</v>
      </c>
      <c r="C4434" s="16" t="s">
        <v>140</v>
      </c>
      <c r="D4434" s="105">
        <v>85.43</v>
      </c>
      <c r="J4434" s="59" t="s">
        <v>31028</v>
      </c>
    </row>
    <row r="4435" spans="1:10" ht="54">
      <c r="A4435" s="16" t="s">
        <v>31029</v>
      </c>
      <c r="B4435" s="59" t="str">
        <f t="shared" si="69"/>
        <v>RECICLAGEM COM INCORPORAÇÃO DO REVESTIMENTO ASFÁLTICO À BASE COM ADIÇÃO DE 3% DE CIMENTO E DE BRITA PRODUZIDA</v>
      </c>
      <c r="C4435" s="16" t="s">
        <v>140</v>
      </c>
      <c r="D4435" s="105">
        <v>73.64</v>
      </c>
      <c r="J4435" s="59" t="s">
        <v>31030</v>
      </c>
    </row>
    <row r="4436" spans="1:10" ht="54">
      <c r="A4436" s="16" t="s">
        <v>31031</v>
      </c>
      <c r="B4436" s="59" t="str">
        <f t="shared" si="69"/>
        <v>RECICLAGEM EM USINA COM ESPUMA DE ASFALTO DE CONCRETO ASFÁLTICO COM ADIÇÃO DE AGREGADO COMERCIAL E CIMENTO</v>
      </c>
      <c r="C4436" s="16" t="s">
        <v>140</v>
      </c>
      <c r="D4436" s="105">
        <v>104.62</v>
      </c>
      <c r="J4436" s="59" t="s">
        <v>31032</v>
      </c>
    </row>
    <row r="4437" spans="1:10" ht="27">
      <c r="A4437" s="16" t="s">
        <v>31033</v>
      </c>
      <c r="B4437" s="59" t="str">
        <f t="shared" si="69"/>
        <v>RECICLAGEM SIMPLES COM INCORPORAÇÃO DO REVESTIMENTO ASFÁLTICO À BASE</v>
      </c>
      <c r="C4437" s="16" t="s">
        <v>140</v>
      </c>
      <c r="D4437" s="105">
        <v>26.65</v>
      </c>
      <c r="J4437" s="59" t="s">
        <v>31034</v>
      </c>
    </row>
    <row r="4438" spans="1:10" ht="27">
      <c r="A4438" s="16" t="s">
        <v>31035</v>
      </c>
      <c r="B4438" s="59" t="str">
        <f t="shared" si="69"/>
        <v>REESTABILIZAÇÃO DE CAMADA DE BASE COM ADIÇÃO DE 3% DE CIMENTO</v>
      </c>
      <c r="C4438" s="16" t="s">
        <v>140</v>
      </c>
      <c r="D4438" s="105">
        <v>50.06</v>
      </c>
      <c r="J4438" s="59" t="s">
        <v>31036</v>
      </c>
    </row>
    <row r="4439" spans="1:10" ht="27">
      <c r="A4439" s="16" t="s">
        <v>31037</v>
      </c>
      <c r="B4439" s="59" t="str">
        <f t="shared" si="69"/>
        <v>REESTABILIZAÇÃO DE CAMADA DE BASE COM ADIÇÃO DE 30% DE BRITA COMERCIAL</v>
      </c>
      <c r="C4439" s="16" t="s">
        <v>140</v>
      </c>
      <c r="D4439" s="105">
        <v>58.99</v>
      </c>
      <c r="J4439" s="59" t="s">
        <v>31038</v>
      </c>
    </row>
    <row r="4440" spans="1:10" ht="27">
      <c r="A4440" s="16" t="s">
        <v>31039</v>
      </c>
      <c r="B4440" s="59" t="str">
        <f t="shared" si="69"/>
        <v>REESTABILIZAÇÃO DE CAMADA DE BASE COM ADIÇÃO DE 30% DE BRITA PRODUZIDA</v>
      </c>
      <c r="C4440" s="16" t="s">
        <v>140</v>
      </c>
      <c r="D4440" s="105">
        <v>39.54</v>
      </c>
      <c r="J4440" s="59" t="s">
        <v>31040</v>
      </c>
    </row>
    <row r="4441" spans="1:10" ht="40.5">
      <c r="A4441" s="16" t="s">
        <v>31041</v>
      </c>
      <c r="B4441" s="59" t="str">
        <f t="shared" si="69"/>
        <v>REESTABILIZAÇÃO DE CAMADA DE BASE COM ADIÇÃO DE 30% DE MATERIAL FRESADO RETIRADO DA PISTA</v>
      </c>
      <c r="C4441" s="16" t="s">
        <v>140</v>
      </c>
      <c r="D4441" s="105">
        <v>9.26</v>
      </c>
      <c r="J4441" s="59" t="s">
        <v>31042</v>
      </c>
    </row>
    <row r="4442" spans="1:10" ht="27">
      <c r="A4442" s="16" t="s">
        <v>31043</v>
      </c>
      <c r="B4442" s="59" t="str">
        <f t="shared" si="69"/>
        <v>REESTABILIZAÇÃO DE CAMADA DE BASE SEM ADIÇÃO DE MATERIAL</v>
      </c>
      <c r="C4442" s="16" t="s">
        <v>140</v>
      </c>
      <c r="D4442" s="105">
        <v>6.52</v>
      </c>
      <c r="J4442" s="59" t="s">
        <v>31044</v>
      </c>
    </row>
    <row r="4443" spans="1:10" ht="27">
      <c r="A4443" s="16" t="s">
        <v>31045</v>
      </c>
      <c r="B4443" s="59" t="str">
        <f t="shared" si="69"/>
        <v>REFORÇO DO SUBLEITO COM MATERIAL DE JAZIDA</v>
      </c>
      <c r="C4443" s="16" t="s">
        <v>140</v>
      </c>
      <c r="D4443" s="105">
        <v>8.69</v>
      </c>
      <c r="J4443" s="59" t="s">
        <v>31046</v>
      </c>
    </row>
    <row r="4444" spans="1:10" ht="40.5">
      <c r="A4444" s="16" t="s">
        <v>31047</v>
      </c>
      <c r="B4444" s="59" t="str">
        <f t="shared" si="69"/>
        <v>REFORÇO DO SUBLEITO DE SOLO MELHORADO COM 4% DE CAL E MISTURA NA PISTA COM MATERIAL DE JAZIDA</v>
      </c>
      <c r="C4444" s="16" t="s">
        <v>140</v>
      </c>
      <c r="D4444" s="105">
        <v>45.86</v>
      </c>
      <c r="J4444" s="59" t="s">
        <v>31048</v>
      </c>
    </row>
    <row r="4445" spans="1:10">
      <c r="A4445" s="16" t="s">
        <v>31049</v>
      </c>
      <c r="B4445" s="59" t="str">
        <f t="shared" si="69"/>
        <v>REGULARIZAÇÃO DO SUBLEITO</v>
      </c>
      <c r="C4445" s="16" t="s">
        <v>141</v>
      </c>
      <c r="D4445" s="105">
        <v>0.86</v>
      </c>
      <c r="J4445" s="59" t="s">
        <v>31050</v>
      </c>
    </row>
    <row r="4446" spans="1:10" ht="40.5">
      <c r="A4446" s="16" t="s">
        <v>31051</v>
      </c>
      <c r="B4446" s="59" t="str">
        <f t="shared" si="69"/>
        <v>REGULARIZAÇÃO DO SUBLEITO COM FRESAGEM CORTE E CONTROLE AUTOMÁTICO DE GREIDE</v>
      </c>
      <c r="C4446" s="16" t="s">
        <v>141</v>
      </c>
      <c r="D4446" s="105">
        <v>0.97</v>
      </c>
      <c r="J4446" s="59" t="s">
        <v>31052</v>
      </c>
    </row>
    <row r="4447" spans="1:10" ht="40.5">
      <c r="A4447" s="16" t="s">
        <v>31053</v>
      </c>
      <c r="B4447" s="59" t="str">
        <f t="shared" si="69"/>
        <v>SERRAGEM DE JUNTAS EM PAVIMENTO DE CONCRETO, LIMPEZA E ENCHIMENTO COM SELANTE A FRIO</v>
      </c>
      <c r="C4447" s="16" t="s">
        <v>139</v>
      </c>
      <c r="D4447" s="105">
        <v>10.5</v>
      </c>
      <c r="J4447" s="59" t="s">
        <v>31054</v>
      </c>
    </row>
    <row r="4448" spans="1:10" ht="27">
      <c r="A4448" s="16" t="s">
        <v>31055</v>
      </c>
      <c r="B4448" s="59" t="str">
        <f t="shared" si="69"/>
        <v>SUB-BASE DE CONCRETO ADENSADO POR VIBRAÇÃO - AREIA E BRITA COMERCIAIS</v>
      </c>
      <c r="C4448" s="16" t="s">
        <v>140</v>
      </c>
      <c r="D4448" s="105">
        <v>314.61</v>
      </c>
      <c r="J4448" s="59" t="s">
        <v>31056</v>
      </c>
    </row>
    <row r="4449" spans="1:10" ht="40.5">
      <c r="A4449" s="16" t="s">
        <v>31057</v>
      </c>
      <c r="B4449" s="59" t="str">
        <f t="shared" si="69"/>
        <v>SUB-BASE DE CONCRETO ADENSADO POR VIBRAÇÃO - AREIA EXTRAÍDA E BRITA PRODUZIDA</v>
      </c>
      <c r="C4449" s="16" t="s">
        <v>140</v>
      </c>
      <c r="D4449" s="105">
        <v>214.48</v>
      </c>
      <c r="J4449" s="59" t="s">
        <v>31058</v>
      </c>
    </row>
    <row r="4450" spans="1:10" ht="27">
      <c r="A4450" s="16" t="s">
        <v>31059</v>
      </c>
      <c r="B4450" s="59" t="str">
        <f t="shared" si="69"/>
        <v>SUB-BASE DE CONCRETO COMPACTADO COM ROLO - BRITA COMERCIAL</v>
      </c>
      <c r="C4450" s="16" t="s">
        <v>140</v>
      </c>
      <c r="D4450" s="105">
        <v>202.94</v>
      </c>
      <c r="J4450" s="59" t="s">
        <v>31060</v>
      </c>
    </row>
    <row r="4451" spans="1:10" ht="27">
      <c r="A4451" s="16" t="s">
        <v>31061</v>
      </c>
      <c r="B4451" s="59" t="str">
        <f t="shared" si="69"/>
        <v>SUB-BASE DE CONCRETO COMPACTADO COM ROLO - BRITA PRODUZIDA</v>
      </c>
      <c r="C4451" s="16" t="s">
        <v>140</v>
      </c>
      <c r="D4451" s="105">
        <v>134.80000000000001</v>
      </c>
      <c r="J4451" s="59" t="s">
        <v>31062</v>
      </c>
    </row>
    <row r="4452" spans="1:10" ht="40.5">
      <c r="A4452" s="16" t="s">
        <v>31063</v>
      </c>
      <c r="B4452" s="59" t="str">
        <f t="shared" si="69"/>
        <v>SUB-BASE DE SOLO ESTABILIZADO GRANULOMETRICAMENTE SEM MISTURA COM MATERIAL DE JAZIDA</v>
      </c>
      <c r="C4452" s="16" t="s">
        <v>140</v>
      </c>
      <c r="D4452" s="105">
        <v>8.69</v>
      </c>
      <c r="J4452" s="59" t="s">
        <v>31064</v>
      </c>
    </row>
    <row r="4453" spans="1:10" ht="40.5">
      <c r="A4453" s="16" t="s">
        <v>31065</v>
      </c>
      <c r="B4453" s="59" t="str">
        <f t="shared" si="69"/>
        <v>SUB-BASE DE SOLO MELHORADO COM 3% DE CIMENTO E MISTURA EM USINA COM MATERIAL DE JAZIDA</v>
      </c>
      <c r="C4453" s="16" t="s">
        <v>140</v>
      </c>
      <c r="D4453" s="105">
        <v>48.82</v>
      </c>
      <c r="J4453" s="59" t="s">
        <v>31066</v>
      </c>
    </row>
    <row r="4454" spans="1:10" ht="40.5">
      <c r="A4454" s="16" t="s">
        <v>31067</v>
      </c>
      <c r="B4454" s="59" t="str">
        <f t="shared" si="69"/>
        <v>SUB-BASE DE SOLO MELHORADO COM 3% DE CIMENTO E MISTURA NA PISTA COM MATERIAL DE JAZIDA</v>
      </c>
      <c r="C4454" s="16" t="s">
        <v>140</v>
      </c>
      <c r="D4454" s="105">
        <v>40.770000000000003</v>
      </c>
      <c r="J4454" s="59" t="s">
        <v>31068</v>
      </c>
    </row>
    <row r="4455" spans="1:10" ht="40.5">
      <c r="A4455" s="16" t="s">
        <v>31069</v>
      </c>
      <c r="B4455" s="59" t="str">
        <f t="shared" si="69"/>
        <v>SUB-BASE DE SOLO-CAL COM 7% DE CAL E MISTURA NA PISTA COM MATERIAL DE JAZIDA</v>
      </c>
      <c r="C4455" s="16" t="s">
        <v>140</v>
      </c>
      <c r="D4455" s="105">
        <v>72.61</v>
      </c>
      <c r="J4455" s="59" t="s">
        <v>31070</v>
      </c>
    </row>
    <row r="4456" spans="1:10" ht="40.5">
      <c r="A4456" s="16" t="s">
        <v>31071</v>
      </c>
      <c r="B4456" s="59" t="str">
        <f t="shared" si="69"/>
        <v>SUB-BASE DE SOLO-CIMENTO COM 7% DE CIMENTO E MISTURA EM USINA COM MATERIAL DE JAZIDA</v>
      </c>
      <c r="C4456" s="16" t="s">
        <v>140</v>
      </c>
      <c r="D4456" s="105">
        <v>87.83</v>
      </c>
      <c r="J4456" s="59" t="s">
        <v>31072</v>
      </c>
    </row>
    <row r="4457" spans="1:10" ht="40.5">
      <c r="A4457" s="16" t="s">
        <v>31073</v>
      </c>
      <c r="B4457" s="59" t="str">
        <f t="shared" si="69"/>
        <v>SUB-BASE DE SOLO-CIMENTO COM 7% DE CIMENTO E MISTURA NA PISTA COM MATERIAL DE JAZIDA</v>
      </c>
      <c r="C4457" s="16" t="s">
        <v>140</v>
      </c>
      <c r="D4457" s="105">
        <v>81.69</v>
      </c>
      <c r="J4457" s="59" t="s">
        <v>31074</v>
      </c>
    </row>
    <row r="4458" spans="1:10" ht="54">
      <c r="A4458" s="16" t="s">
        <v>31075</v>
      </c>
      <c r="B4458" s="59" t="str">
        <f t="shared" si="69"/>
        <v>SUB-BASE ESTABILIZADA GRANULOMETRICAMENTE COM MISTURA DE SOLOS NA PISTA COM MATERIAL DE JAZIDA</v>
      </c>
      <c r="C4458" s="16" t="s">
        <v>140</v>
      </c>
      <c r="D4458" s="105">
        <v>9.51</v>
      </c>
      <c r="J4458" s="59" t="s">
        <v>31076</v>
      </c>
    </row>
    <row r="4459" spans="1:10" ht="54">
      <c r="A4459" s="16" t="s">
        <v>31077</v>
      </c>
      <c r="B4459" s="59" t="str">
        <f t="shared" si="69"/>
        <v>SUB-BASE ESTABILIZADA GRANULOMETRICAMENTE COM MISTURA SOLO AREIA (70% - 30%) EM USINA COM MATERIAL DE JAZIDA E AREIA EXTRAÍDA</v>
      </c>
      <c r="C4459" s="16" t="s">
        <v>140</v>
      </c>
      <c r="D4459" s="105">
        <v>23.56</v>
      </c>
      <c r="J4459" s="59" t="s">
        <v>31078</v>
      </c>
    </row>
    <row r="4460" spans="1:10" ht="67.5">
      <c r="A4460" s="16" t="s">
        <v>31079</v>
      </c>
      <c r="B4460" s="59" t="str">
        <f t="shared" si="69"/>
        <v>SUB-BASE ESTABILIZADA GRANULOMETRICAMENTE COM MISTURA SOLO BRITA (70% - 30%) COM 3% DE CIMENTO EM USINA COM MATERIAL DE JAZIDA E BRITA COMERCIAL</v>
      </c>
      <c r="C4460" s="16" t="s">
        <v>140</v>
      </c>
      <c r="D4460" s="105">
        <v>85.54</v>
      </c>
      <c r="J4460" s="59" t="s">
        <v>31080</v>
      </c>
    </row>
    <row r="4461" spans="1:10" ht="67.5">
      <c r="A4461" s="16" t="s">
        <v>31081</v>
      </c>
      <c r="B4461" s="59" t="str">
        <f t="shared" si="69"/>
        <v>SUB-BASE ESTABILIZADA GRANULOMETRICAMENTE COM MISTURA SOLO BRITA (70% - 30%) COM 3% DE CIMENTO EM USINA COM MATERIAL DE JAZIDA E BRITA PRODUZIDA</v>
      </c>
      <c r="C4461" s="16" t="s">
        <v>140</v>
      </c>
      <c r="D4461" s="105">
        <v>66.67</v>
      </c>
      <c r="J4461" s="59" t="s">
        <v>31082</v>
      </c>
    </row>
    <row r="4462" spans="1:10" ht="54">
      <c r="A4462" s="16" t="s">
        <v>31083</v>
      </c>
      <c r="B4462" s="59" t="str">
        <f t="shared" si="69"/>
        <v>SUB-BASE ESTABILIZADA GRANULOMETRICAMENTE COM MISTURA SOLO BRITA (70% - 30%) EM USINA COM MATERIAL DE JAZIDA E BRITA COMERCIAL</v>
      </c>
      <c r="C4462" s="16" t="s">
        <v>140</v>
      </c>
      <c r="D4462" s="105">
        <v>55.98</v>
      </c>
      <c r="J4462" s="59" t="s">
        <v>31084</v>
      </c>
    </row>
    <row r="4463" spans="1:10" ht="54">
      <c r="A4463" s="16" t="s">
        <v>31085</v>
      </c>
      <c r="B4463" s="59" t="str">
        <f t="shared" si="69"/>
        <v>SUB-BASE ESTABILIZADA GRANULOMETRICAMENTE COM MISTURA SOLO BRITA (70% - 30%) EM USINA COM MATERIAL DE JAZIDA E BRITA PRODUZIDA</v>
      </c>
      <c r="C4463" s="16" t="s">
        <v>140</v>
      </c>
      <c r="D4463" s="105">
        <v>36.53</v>
      </c>
      <c r="J4463" s="59" t="s">
        <v>31086</v>
      </c>
    </row>
    <row r="4464" spans="1:10" ht="54">
      <c r="A4464" s="16" t="s">
        <v>31087</v>
      </c>
      <c r="B4464" s="59" t="str">
        <f t="shared" si="69"/>
        <v>SUB-BASE ESTABILIZADA GRANULOMETRICAMENTE COM MISTURA SOLO BRITA (70% - 30%) NA PISTA COM MATERIAL DE JAZIDA E BRITA COMERCIAL</v>
      </c>
      <c r="C4464" s="16" t="s">
        <v>140</v>
      </c>
      <c r="D4464" s="105">
        <v>45.84</v>
      </c>
      <c r="J4464" s="59" t="s">
        <v>31088</v>
      </c>
    </row>
    <row r="4465" spans="1:10" ht="54">
      <c r="A4465" s="16" t="s">
        <v>31089</v>
      </c>
      <c r="B4465" s="59" t="str">
        <f t="shared" si="69"/>
        <v>SUB-BASE ESTABILIZADA GRANULOMETRICAMENTE COM MISTURA SOLO BRITA (70% - 30%) NA PISTA COM MATERIAL DE JAZIDA E BRITA PRODUZIDA</v>
      </c>
      <c r="C4465" s="16" t="s">
        <v>140</v>
      </c>
      <c r="D4465" s="105">
        <v>26.38</v>
      </c>
      <c r="J4465" s="59" t="s">
        <v>31090</v>
      </c>
    </row>
    <row r="4466" spans="1:10" ht="27">
      <c r="A4466" s="16" t="s">
        <v>31091</v>
      </c>
      <c r="B4466" s="59" t="str">
        <f t="shared" si="69"/>
        <v>TRATAMENTO SUPERFICIAL DUPLO COM BANHO DILUÍDO - BRITA COMERCIAL</v>
      </c>
      <c r="C4466" s="16" t="s">
        <v>141</v>
      </c>
      <c r="D4466" s="105">
        <v>4.29</v>
      </c>
      <c r="J4466" s="59" t="s">
        <v>31092</v>
      </c>
    </row>
    <row r="4467" spans="1:10" ht="27">
      <c r="A4467" s="16" t="s">
        <v>31093</v>
      </c>
      <c r="B4467" s="59" t="str">
        <f t="shared" si="69"/>
        <v>TRATAMENTO SUPERFICIAL DUPLO COM BANHO DILUÍDO - BRITA PRODUZIDA</v>
      </c>
      <c r="C4467" s="16" t="s">
        <v>141</v>
      </c>
      <c r="D4467" s="105">
        <v>3.18</v>
      </c>
      <c r="J4467" s="59" t="s">
        <v>31094</v>
      </c>
    </row>
    <row r="4468" spans="1:10" ht="40.5">
      <c r="A4468" s="16" t="s">
        <v>31095</v>
      </c>
      <c r="B4468" s="59" t="str">
        <f t="shared" si="69"/>
        <v>TRATAMENTO SUPERFICIAL DUPLO COM BANHO DILUÍDO COM EMULSÃO COM POLÍMERO - BRITA COMERCIAL</v>
      </c>
      <c r="C4468" s="16" t="s">
        <v>141</v>
      </c>
      <c r="D4468" s="105">
        <v>4.29</v>
      </c>
      <c r="J4468" s="59" t="s">
        <v>31096</v>
      </c>
    </row>
    <row r="4469" spans="1:10" ht="40.5">
      <c r="A4469" s="16" t="s">
        <v>31097</v>
      </c>
      <c r="B4469" s="59" t="str">
        <f t="shared" si="69"/>
        <v>TRATAMENTO SUPERFICIAL DUPLO COM BANHO DILUÍDO COM EMULSÃO COM POLÍMERO - BRITA PRODUZIDA</v>
      </c>
      <c r="C4469" s="16" t="s">
        <v>141</v>
      </c>
      <c r="D4469" s="105">
        <v>3.18</v>
      </c>
      <c r="J4469" s="59" t="s">
        <v>31098</v>
      </c>
    </row>
    <row r="4470" spans="1:10" ht="27">
      <c r="A4470" s="16" t="s">
        <v>31099</v>
      </c>
      <c r="B4470" s="59" t="str">
        <f t="shared" si="69"/>
        <v>TRATAMENTO SUPERFICIAL DUPLO COM CAP - BRITA COMERCIAL</v>
      </c>
      <c r="C4470" s="16" t="s">
        <v>141</v>
      </c>
      <c r="D4470" s="105">
        <v>3.35</v>
      </c>
      <c r="J4470" s="59" t="s">
        <v>31100</v>
      </c>
    </row>
    <row r="4471" spans="1:10" ht="27">
      <c r="A4471" s="16" t="s">
        <v>31101</v>
      </c>
      <c r="B4471" s="59" t="str">
        <f t="shared" si="69"/>
        <v>TRATAMENTO SUPERFICIAL DUPLO COM CAP - BRITA PRODUZIDA</v>
      </c>
      <c r="C4471" s="16" t="s">
        <v>141</v>
      </c>
      <c r="D4471" s="105">
        <v>2.2400000000000002</v>
      </c>
      <c r="J4471" s="59" t="s">
        <v>31102</v>
      </c>
    </row>
    <row r="4472" spans="1:10" ht="27">
      <c r="A4472" s="16" t="s">
        <v>31103</v>
      </c>
      <c r="B4472" s="59" t="str">
        <f t="shared" si="69"/>
        <v>TRATAMENTO SUPERFICIAL DUPLO COM CAP COM POLÍMERO - BRITA COMERCIAL</v>
      </c>
      <c r="C4472" s="16" t="s">
        <v>141</v>
      </c>
      <c r="D4472" s="105">
        <v>3.35</v>
      </c>
      <c r="J4472" s="59" t="s">
        <v>31104</v>
      </c>
    </row>
    <row r="4473" spans="1:10" ht="27">
      <c r="A4473" s="16" t="s">
        <v>31105</v>
      </c>
      <c r="B4473" s="59" t="str">
        <f t="shared" si="69"/>
        <v>TRATAMENTO SUPERFICIAL DUPLO COM CAP COM POLÍMERO - BRITA PRODUZIDA</v>
      </c>
      <c r="C4473" s="16" t="s">
        <v>141</v>
      </c>
      <c r="D4473" s="105">
        <v>2.2400000000000002</v>
      </c>
      <c r="J4473" s="59" t="s">
        <v>31106</v>
      </c>
    </row>
    <row r="4474" spans="1:10" ht="27">
      <c r="A4474" s="16" t="s">
        <v>31107</v>
      </c>
      <c r="B4474" s="59" t="str">
        <f t="shared" si="69"/>
        <v>TRATAMENTO SUPERFICIAL DUPLO COM EMULSÃO - BRITA COMERCIAL</v>
      </c>
      <c r="C4474" s="16" t="s">
        <v>141</v>
      </c>
      <c r="D4474" s="105">
        <v>3.86</v>
      </c>
      <c r="J4474" s="59" t="s">
        <v>31108</v>
      </c>
    </row>
    <row r="4475" spans="1:10" ht="27">
      <c r="A4475" s="16" t="s">
        <v>31109</v>
      </c>
      <c r="B4475" s="59" t="str">
        <f t="shared" si="69"/>
        <v>TRATAMENTO SUPERFICIAL DUPLO COM EMULSÃO - BRITA PRODUZIDA</v>
      </c>
      <c r="C4475" s="16" t="s">
        <v>141</v>
      </c>
      <c r="D4475" s="105">
        <v>2.75</v>
      </c>
      <c r="J4475" s="59" t="s">
        <v>31110</v>
      </c>
    </row>
    <row r="4476" spans="1:10" ht="40.5">
      <c r="A4476" s="16" t="s">
        <v>31111</v>
      </c>
      <c r="B4476" s="59" t="str">
        <f t="shared" si="69"/>
        <v>TRATAMENTO SUPERFICIAL DUPLO COM EMULSÃO COM POLÍMERO - BRITA COMERCIAL</v>
      </c>
      <c r="C4476" s="16" t="s">
        <v>141</v>
      </c>
      <c r="D4476" s="105">
        <v>3.86</v>
      </c>
      <c r="J4476" s="59" t="s">
        <v>31112</v>
      </c>
    </row>
    <row r="4477" spans="1:10" ht="40.5">
      <c r="A4477" s="16" t="s">
        <v>31113</v>
      </c>
      <c r="B4477" s="59" t="str">
        <f t="shared" si="69"/>
        <v>TRATAMENTO SUPERFICIAL DUPLO COM EMULSÃO COM POLÍMERO - BRITA PRODUZIDA</v>
      </c>
      <c r="C4477" s="16" t="s">
        <v>141</v>
      </c>
      <c r="D4477" s="105">
        <v>2.75</v>
      </c>
      <c r="J4477" s="59" t="s">
        <v>31114</v>
      </c>
    </row>
    <row r="4478" spans="1:10" ht="27">
      <c r="A4478" s="16" t="s">
        <v>31115</v>
      </c>
      <c r="B4478" s="59" t="str">
        <f t="shared" si="69"/>
        <v>TRATAMENTO SUPERFICIAL SIMPLES COM BANHO DILUÍDO - BRITA COMERCIAL</v>
      </c>
      <c r="C4478" s="16" t="s">
        <v>141</v>
      </c>
      <c r="D4478" s="105">
        <v>1.53</v>
      </c>
      <c r="J4478" s="59" t="s">
        <v>31116</v>
      </c>
    </row>
    <row r="4479" spans="1:10" ht="27">
      <c r="A4479" s="16" t="s">
        <v>31117</v>
      </c>
      <c r="B4479" s="59" t="str">
        <f t="shared" si="69"/>
        <v>TRATAMENTO SUPERFICIAL SIMPLES COM BANHO DILUÍDO - BRITA PRODUZIDA</v>
      </c>
      <c r="C4479" s="16" t="s">
        <v>141</v>
      </c>
      <c r="D4479" s="105">
        <v>1.17</v>
      </c>
      <c r="J4479" s="59" t="s">
        <v>31118</v>
      </c>
    </row>
    <row r="4480" spans="1:10" ht="40.5">
      <c r="A4480" s="16" t="s">
        <v>31119</v>
      </c>
      <c r="B4480" s="59" t="str">
        <f t="shared" si="69"/>
        <v>TRATAMENTO SUPERFICIAL SIMPLES COM BANHO DILUÍDO COM EMULSÃO COM POLÍMERO - BRITA COMERCIAL</v>
      </c>
      <c r="C4480" s="16" t="s">
        <v>141</v>
      </c>
      <c r="D4480" s="105">
        <v>1.53</v>
      </c>
      <c r="J4480" s="59" t="s">
        <v>31120</v>
      </c>
    </row>
    <row r="4481" spans="1:10" ht="40.5">
      <c r="A4481" s="16" t="s">
        <v>31121</v>
      </c>
      <c r="B4481" s="59" t="str">
        <f t="shared" si="69"/>
        <v>TRATAMENTO SUPERFICIAL SIMPLES COM BANHO DILUÍDO COM EMULSÃO COM POLÍMERO - BRITA PRODUZIDA</v>
      </c>
      <c r="C4481" s="16" t="s">
        <v>141</v>
      </c>
      <c r="D4481" s="105">
        <v>1.17</v>
      </c>
      <c r="J4481" s="59" t="s">
        <v>31122</v>
      </c>
    </row>
    <row r="4482" spans="1:10" ht="27">
      <c r="A4482" s="16" t="s">
        <v>31123</v>
      </c>
      <c r="B4482" s="59" t="str">
        <f t="shared" si="69"/>
        <v>TRATAMENTO SUPERFICIAL SIMPLES COM CAP - BRITA COMERCIAL</v>
      </c>
      <c r="C4482" s="16" t="s">
        <v>141</v>
      </c>
      <c r="D4482" s="105">
        <v>1.1399999999999999</v>
      </c>
      <c r="J4482" s="59" t="s">
        <v>31124</v>
      </c>
    </row>
    <row r="4483" spans="1:10" ht="27">
      <c r="A4483" s="16" t="s">
        <v>31125</v>
      </c>
      <c r="B4483" s="59" t="str">
        <f t="shared" ref="B4483:B4546" si="70">UPPER(J4483)</f>
        <v>TRATAMENTO SUPERFICIAL SIMPLES COM CAP - BRITA PRODUZIDA</v>
      </c>
      <c r="C4483" s="16" t="s">
        <v>141</v>
      </c>
      <c r="D4483" s="105">
        <v>0.78</v>
      </c>
      <c r="J4483" s="59" t="s">
        <v>31126</v>
      </c>
    </row>
    <row r="4484" spans="1:10" ht="27">
      <c r="A4484" s="16" t="s">
        <v>31127</v>
      </c>
      <c r="B4484" s="59" t="str">
        <f t="shared" si="70"/>
        <v>TRATAMENTO SUPERFICIAL SIMPLES COM CAP COM POLÍMERO - BRITA COMERCIAL</v>
      </c>
      <c r="C4484" s="16" t="s">
        <v>141</v>
      </c>
      <c r="D4484" s="105">
        <v>1.1399999999999999</v>
      </c>
      <c r="J4484" s="59" t="s">
        <v>31128</v>
      </c>
    </row>
    <row r="4485" spans="1:10" ht="27">
      <c r="A4485" s="16" t="s">
        <v>31129</v>
      </c>
      <c r="B4485" s="59" t="str">
        <f t="shared" si="70"/>
        <v>TRATAMENTO SUPERFICIAL SIMPLES COM CAP COM POLÍMERO - BRITA PRODUZIDA</v>
      </c>
      <c r="C4485" s="16" t="s">
        <v>141</v>
      </c>
      <c r="D4485" s="105">
        <v>0.78</v>
      </c>
      <c r="J4485" s="59" t="s">
        <v>31130</v>
      </c>
    </row>
    <row r="4486" spans="1:10" ht="27">
      <c r="A4486" s="16" t="s">
        <v>31131</v>
      </c>
      <c r="B4486" s="59" t="str">
        <f t="shared" si="70"/>
        <v>TRATAMENTO SUPERFICIAL SIMPLES COM EMULSÃO - BRITA COMERCIAL</v>
      </c>
      <c r="C4486" s="16" t="s">
        <v>141</v>
      </c>
      <c r="D4486" s="105">
        <v>1.34</v>
      </c>
      <c r="J4486" s="59" t="s">
        <v>31132</v>
      </c>
    </row>
    <row r="4487" spans="1:10" ht="27">
      <c r="A4487" s="16" t="s">
        <v>31133</v>
      </c>
      <c r="B4487" s="59" t="str">
        <f t="shared" si="70"/>
        <v>TRATAMENTO SUPERFICIAL SIMPLES COM EMULSÃO - BRITA PRODUZIDA</v>
      </c>
      <c r="C4487" s="16" t="s">
        <v>141</v>
      </c>
      <c r="D4487" s="105">
        <v>0.98</v>
      </c>
      <c r="J4487" s="59" t="s">
        <v>31134</v>
      </c>
    </row>
    <row r="4488" spans="1:10" ht="40.5">
      <c r="A4488" s="16" t="s">
        <v>31135</v>
      </c>
      <c r="B4488" s="59" t="str">
        <f t="shared" si="70"/>
        <v>TRATAMENTO SUPERFICIAL SIMPLES COM EMULSÃO COM POLÍMERO - BRITA COMERCIAL</v>
      </c>
      <c r="C4488" s="16" t="s">
        <v>141</v>
      </c>
      <c r="D4488" s="105">
        <v>1.34</v>
      </c>
      <c r="J4488" s="59" t="s">
        <v>31136</v>
      </c>
    </row>
    <row r="4489" spans="1:10" ht="40.5">
      <c r="A4489" s="16" t="s">
        <v>31137</v>
      </c>
      <c r="B4489" s="59" t="str">
        <f t="shared" si="70"/>
        <v>TRATAMENTO SUPERFICIAL SIMPLES COM EMULSÃO COM POLÍMERO - BRITA PRODUZIDA</v>
      </c>
      <c r="C4489" s="16" t="s">
        <v>141</v>
      </c>
      <c r="D4489" s="105">
        <v>0.98</v>
      </c>
      <c r="J4489" s="59" t="s">
        <v>31138</v>
      </c>
    </row>
    <row r="4490" spans="1:10" ht="27">
      <c r="A4490" s="16" t="s">
        <v>31139</v>
      </c>
      <c r="B4490" s="59" t="str">
        <f t="shared" si="70"/>
        <v>TRATAMENTO SUPERFICIAL TRIPLO COM BANHO DILUÍDO - BRITA COMERCIAL</v>
      </c>
      <c r="C4490" s="16" t="s">
        <v>141</v>
      </c>
      <c r="D4490" s="105">
        <v>4.68</v>
      </c>
      <c r="J4490" s="59" t="s">
        <v>31140</v>
      </c>
    </row>
    <row r="4491" spans="1:10" ht="27">
      <c r="A4491" s="16" t="s">
        <v>31141</v>
      </c>
      <c r="B4491" s="59" t="str">
        <f t="shared" si="70"/>
        <v>TRATAMENTO SUPERFICIAL TRIPLO COM BANHO DILUÍDO - BRITA PRODUZIDA</v>
      </c>
      <c r="C4491" s="16" t="s">
        <v>141</v>
      </c>
      <c r="D4491" s="105">
        <v>3.47</v>
      </c>
      <c r="J4491" s="59" t="s">
        <v>31142</v>
      </c>
    </row>
    <row r="4492" spans="1:10" ht="40.5">
      <c r="A4492" s="16" t="s">
        <v>31143</v>
      </c>
      <c r="B4492" s="59" t="str">
        <f t="shared" si="70"/>
        <v>TRATAMENTO SUPERFICIAL TRIPLO COM BANHO DILUÍDO - EMULSÃO COM POLÍMERO - BRITA COMERCIAL</v>
      </c>
      <c r="C4492" s="16" t="s">
        <v>141</v>
      </c>
      <c r="D4492" s="105">
        <v>4.68</v>
      </c>
      <c r="J4492" s="59" t="s">
        <v>31144</v>
      </c>
    </row>
    <row r="4493" spans="1:10" ht="40.5">
      <c r="A4493" s="16" t="s">
        <v>31145</v>
      </c>
      <c r="B4493" s="59" t="str">
        <f t="shared" si="70"/>
        <v>TRATAMENTO SUPERFICIAL TRIPLO COM BANHO DILUÍDO - EMULSÃO COM POLÍMERO - BRITA PRODUZIDA</v>
      </c>
      <c r="C4493" s="16" t="s">
        <v>141</v>
      </c>
      <c r="D4493" s="105">
        <v>3.47</v>
      </c>
      <c r="J4493" s="59" t="s">
        <v>31146</v>
      </c>
    </row>
    <row r="4494" spans="1:10" ht="27">
      <c r="A4494" s="16" t="s">
        <v>31147</v>
      </c>
      <c r="B4494" s="59" t="str">
        <f t="shared" si="70"/>
        <v>TRATAMENTO SUPERFICIAL TRIPLO COM CAP - BRITA COMERCIAL</v>
      </c>
      <c r="C4494" s="16" t="s">
        <v>141</v>
      </c>
      <c r="D4494" s="105">
        <v>3.73</v>
      </c>
      <c r="J4494" s="59" t="s">
        <v>31148</v>
      </c>
    </row>
    <row r="4495" spans="1:10" ht="27">
      <c r="A4495" s="16" t="s">
        <v>31149</v>
      </c>
      <c r="B4495" s="59" t="str">
        <f t="shared" si="70"/>
        <v>TRATAMENTO SUPERFICIAL TRIPLO COM CAP - BRITA PRODUZIDA</v>
      </c>
      <c r="C4495" s="16" t="s">
        <v>141</v>
      </c>
      <c r="D4495" s="105">
        <v>2.5299999999999998</v>
      </c>
      <c r="J4495" s="59" t="s">
        <v>31150</v>
      </c>
    </row>
    <row r="4496" spans="1:10" ht="27">
      <c r="A4496" s="16" t="s">
        <v>31151</v>
      </c>
      <c r="B4496" s="59" t="str">
        <f t="shared" si="70"/>
        <v>TRATAMENTO SUPERFICIAL TRIPLO COM CAP COM POLÍMERO - BRITA COMERCIAL</v>
      </c>
      <c r="C4496" s="16" t="s">
        <v>141</v>
      </c>
      <c r="D4496" s="105">
        <v>3.73</v>
      </c>
      <c r="J4496" s="59" t="s">
        <v>31152</v>
      </c>
    </row>
    <row r="4497" spans="1:10" ht="27">
      <c r="A4497" s="16" t="s">
        <v>31153</v>
      </c>
      <c r="B4497" s="59" t="str">
        <f t="shared" si="70"/>
        <v>TRATAMENTO SUPERFICIAL TRIPLO COM CAP COM POLÍMERO - BRITA PRODUZIDA</v>
      </c>
      <c r="C4497" s="16" t="s">
        <v>141</v>
      </c>
      <c r="D4497" s="105">
        <v>2.5299999999999998</v>
      </c>
      <c r="J4497" s="59" t="s">
        <v>31154</v>
      </c>
    </row>
    <row r="4498" spans="1:10" ht="27">
      <c r="A4498" s="16" t="s">
        <v>31155</v>
      </c>
      <c r="B4498" s="59" t="str">
        <f t="shared" si="70"/>
        <v>TRATAMENTO SUPERFICIAL TRIPLO COM EMULSÃO - BRITA COMERCIAL</v>
      </c>
      <c r="C4498" s="16" t="s">
        <v>141</v>
      </c>
      <c r="D4498" s="105">
        <v>4.25</v>
      </c>
      <c r="J4498" s="59" t="s">
        <v>31156</v>
      </c>
    </row>
    <row r="4499" spans="1:10" ht="27">
      <c r="A4499" s="16" t="s">
        <v>31157</v>
      </c>
      <c r="B4499" s="59" t="str">
        <f t="shared" si="70"/>
        <v>TRATAMENTO SUPERFICIAL TRIPLO COM EMULSÃO - BRITA PRODUZIDA</v>
      </c>
      <c r="C4499" s="16" t="s">
        <v>141</v>
      </c>
      <c r="D4499" s="105">
        <v>3.04</v>
      </c>
      <c r="J4499" s="59" t="s">
        <v>31158</v>
      </c>
    </row>
    <row r="4500" spans="1:10" ht="40.5">
      <c r="A4500" s="16" t="s">
        <v>31159</v>
      </c>
      <c r="B4500" s="59" t="str">
        <f t="shared" si="70"/>
        <v>TRATAMENTO SUPERFICIAL TRIPLO COM EMULSÃO COM POLÍMERO - BRITA COMERCIAL</v>
      </c>
      <c r="C4500" s="16" t="s">
        <v>141</v>
      </c>
      <c r="D4500" s="105">
        <v>4.25</v>
      </c>
      <c r="J4500" s="59" t="s">
        <v>31160</v>
      </c>
    </row>
    <row r="4501" spans="1:10" ht="40.5">
      <c r="A4501" s="16" t="s">
        <v>31161</v>
      </c>
      <c r="B4501" s="59" t="str">
        <f t="shared" si="70"/>
        <v>TRATAMENTO SUPERFICIAL TRIPLO COM EMULSÃO COM POLÍMERO - BRITA PRODUZIDA</v>
      </c>
      <c r="C4501" s="16" t="s">
        <v>141</v>
      </c>
      <c r="D4501" s="105">
        <v>3.04</v>
      </c>
      <c r="J4501" s="59" t="s">
        <v>31162</v>
      </c>
    </row>
    <row r="4502" spans="1:10" ht="27">
      <c r="A4502" s="16" t="s">
        <v>31163</v>
      </c>
      <c r="B4502" s="59" t="str">
        <f t="shared" si="70"/>
        <v>VARREDURA DA SUPERFÍCIE PARA EXECUÇÃO DE REVESTIMENTO ASFÁLTICO</v>
      </c>
      <c r="C4502" s="16" t="s">
        <v>141</v>
      </c>
      <c r="D4502" s="105">
        <v>0.05</v>
      </c>
      <c r="J4502" s="59" t="s">
        <v>31164</v>
      </c>
    </row>
    <row r="4503" spans="1:10" ht="40.5">
      <c r="A4503" s="16" t="s">
        <v>31165</v>
      </c>
      <c r="B4503" s="59" t="str">
        <f t="shared" si="70"/>
        <v>ANCORAGEM FIXA PARA ESTAIS DE 12 CORDOALHAS D = 15,7 MM - INCLUSIVE INJEÇÃO DE CERA</v>
      </c>
      <c r="C4503" s="16" t="s">
        <v>20028</v>
      </c>
      <c r="D4503" s="105">
        <v>11118.48</v>
      </c>
      <c r="J4503" s="59" t="s">
        <v>31166</v>
      </c>
    </row>
    <row r="4504" spans="1:10" ht="40.5">
      <c r="A4504" s="16" t="s">
        <v>31167</v>
      </c>
      <c r="B4504" s="59" t="str">
        <f t="shared" si="70"/>
        <v>ANCORAGEM FIXA PARA ESTAIS DE 19 CORDOALHAS D = 15,7 MM - INCLUSIVE INJEÇÃO DE CERA</v>
      </c>
      <c r="C4504" s="16" t="s">
        <v>20028</v>
      </c>
      <c r="D4504" s="105">
        <v>15460.41</v>
      </c>
      <c r="J4504" s="59" t="s">
        <v>31168</v>
      </c>
    </row>
    <row r="4505" spans="1:10" ht="40.5">
      <c r="A4505" s="16" t="s">
        <v>31169</v>
      </c>
      <c r="B4505" s="59" t="str">
        <f t="shared" si="70"/>
        <v>ANCORAGEM FIXA PARA ESTAIS DE 22 CORDOALHAS D = 15,7 MM - INCLUSIVE INJEÇÃO DE CERA</v>
      </c>
      <c r="C4505" s="16" t="s">
        <v>20028</v>
      </c>
      <c r="D4505" s="105">
        <v>16647.98</v>
      </c>
      <c r="J4505" s="59" t="s">
        <v>31170</v>
      </c>
    </row>
    <row r="4506" spans="1:10" ht="40.5">
      <c r="A4506" s="16" t="s">
        <v>31171</v>
      </c>
      <c r="B4506" s="59" t="str">
        <f t="shared" si="70"/>
        <v>ANCORAGEM FIXA PARA ESTAIS DE 31 CORDOALHAS D = 15,7 MM - INCLUSIVE INJEÇÃO DE CERA</v>
      </c>
      <c r="C4506" s="16" t="s">
        <v>20028</v>
      </c>
      <c r="D4506" s="105">
        <v>24999.5</v>
      </c>
      <c r="J4506" s="59" t="s">
        <v>31172</v>
      </c>
    </row>
    <row r="4507" spans="1:10" ht="40.5">
      <c r="A4507" s="16" t="s">
        <v>31173</v>
      </c>
      <c r="B4507" s="59" t="str">
        <f t="shared" si="70"/>
        <v>ANCORAGEM FIXA PARA ESTAIS DE 37 CORDOALHAS D = 15,7 MM - INCLUSIVE INJEÇÃO DE CERA</v>
      </c>
      <c r="C4507" s="16" t="s">
        <v>20028</v>
      </c>
      <c r="D4507" s="105">
        <v>29789.99</v>
      </c>
      <c r="J4507" s="59" t="s">
        <v>31174</v>
      </c>
    </row>
    <row r="4508" spans="1:10" ht="40.5">
      <c r="A4508" s="16" t="s">
        <v>31175</v>
      </c>
      <c r="B4508" s="59" t="str">
        <f t="shared" si="70"/>
        <v>ANCORAGEM FIXA PARA ESTAIS DE 43 CORDOALHAS D = 15,7 MM - INCLUSIVE INJEÇÃO DE CERA</v>
      </c>
      <c r="C4508" s="16" t="s">
        <v>20028</v>
      </c>
      <c r="D4508" s="105">
        <v>34599.39</v>
      </c>
      <c r="J4508" s="59" t="s">
        <v>31176</v>
      </c>
    </row>
    <row r="4509" spans="1:10" ht="40.5">
      <c r="A4509" s="16" t="s">
        <v>31177</v>
      </c>
      <c r="B4509" s="59" t="str">
        <f t="shared" si="70"/>
        <v>ANCORAGEM FIXA PARA ESTAIS DE 55 CORDOALHAS D = 15,7 MM - INCLUSIVE INJEÇÃO DE CERA</v>
      </c>
      <c r="C4509" s="16" t="s">
        <v>20028</v>
      </c>
      <c r="D4509" s="105">
        <v>44136.36</v>
      </c>
      <c r="J4509" s="59" t="s">
        <v>31178</v>
      </c>
    </row>
    <row r="4510" spans="1:10" ht="40.5">
      <c r="A4510" s="16" t="s">
        <v>31179</v>
      </c>
      <c r="B4510" s="59" t="str">
        <f t="shared" si="70"/>
        <v>ANCORAGEM FIXA PARA ESTAIS DE 61 CORDOALHAS D = 15,7 MM - INCLUSIVE INJEÇÃO DE CERA</v>
      </c>
      <c r="C4510" s="16" t="s">
        <v>20028</v>
      </c>
      <c r="D4510" s="105">
        <v>49378.85</v>
      </c>
      <c r="J4510" s="59" t="s">
        <v>31180</v>
      </c>
    </row>
    <row r="4511" spans="1:10" ht="40.5">
      <c r="A4511" s="16" t="s">
        <v>31181</v>
      </c>
      <c r="B4511" s="59" t="str">
        <f t="shared" si="70"/>
        <v>ANCORAGEM FIXA PARA ESTAIS DE 73 CORDOALHAS D = 15,7 MM - INCLUSIVE INJEÇÃO DE CERA</v>
      </c>
      <c r="C4511" s="16" t="s">
        <v>20028</v>
      </c>
      <c r="D4511" s="105">
        <v>64250.35</v>
      </c>
      <c r="J4511" s="59" t="s">
        <v>31182</v>
      </c>
    </row>
    <row r="4512" spans="1:10" ht="40.5">
      <c r="A4512" s="16" t="s">
        <v>31183</v>
      </c>
      <c r="B4512" s="59" t="str">
        <f t="shared" si="70"/>
        <v>ANCORAGEM FIXA PARA ESTAIS DE 85 CORDOALHAS D = 15,7 MM - INCLUSIVE INJEÇÃO DE CERA</v>
      </c>
      <c r="C4512" s="16" t="s">
        <v>20028</v>
      </c>
      <c r="D4512" s="105">
        <v>68055.41</v>
      </c>
      <c r="J4512" s="59" t="s">
        <v>31184</v>
      </c>
    </row>
    <row r="4513" spans="1:10" ht="40.5">
      <c r="A4513" s="16" t="s">
        <v>31185</v>
      </c>
      <c r="B4513" s="59" t="str">
        <f t="shared" si="70"/>
        <v>ANCORAGEM FIXA PARA ESTAIS DE 91 CORDOALHAS D = 15,7 MM - INCLUSIVE INJEÇÃO DE CERA</v>
      </c>
      <c r="C4513" s="16" t="s">
        <v>20028</v>
      </c>
      <c r="D4513" s="105">
        <v>86451.839999999997</v>
      </c>
      <c r="J4513" s="59" t="s">
        <v>31186</v>
      </c>
    </row>
    <row r="4514" spans="1:10" ht="54">
      <c r="A4514" s="16" t="s">
        <v>31187</v>
      </c>
      <c r="B4514" s="59" t="str">
        <f t="shared" si="70"/>
        <v>ANCORAGEM REGULÁVEL PARA ESTAIS DE 12 CORDOALHAS D = 15,7 MM - INCLUSIVE PROTENSÃO, INJEÇÃO DE CERA E REGULAGEM FINAL</v>
      </c>
      <c r="C4514" s="16" t="s">
        <v>20028</v>
      </c>
      <c r="D4514" s="105">
        <v>11887.13</v>
      </c>
      <c r="J4514" s="59" t="s">
        <v>31188</v>
      </c>
    </row>
    <row r="4515" spans="1:10" ht="54">
      <c r="A4515" s="16" t="s">
        <v>31189</v>
      </c>
      <c r="B4515" s="59" t="str">
        <f t="shared" si="70"/>
        <v>ANCORAGEM REGULÁVEL PARA ESTAIS DE 19 CORDOALHAS D = 15,7 MM - INCLUSIVE PROTENSÃO, INJEÇÃO DE CERA E REGULAGEM FINAL</v>
      </c>
      <c r="C4515" s="16" t="s">
        <v>20028</v>
      </c>
      <c r="D4515" s="105">
        <v>18419.48</v>
      </c>
      <c r="J4515" s="59" t="s">
        <v>31190</v>
      </c>
    </row>
    <row r="4516" spans="1:10" ht="54">
      <c r="A4516" s="16" t="s">
        <v>31191</v>
      </c>
      <c r="B4516" s="59" t="str">
        <f t="shared" si="70"/>
        <v>ANCORAGEM REGULÁVEL PARA ESTAIS DE 22 CORDOALHAS D = 15,7 MM - INCLUSIVE PROTENSÃO, INJEÇÃO DE CERA E REGULAGEM FINAL</v>
      </c>
      <c r="C4516" s="16" t="s">
        <v>20028</v>
      </c>
      <c r="D4516" s="105">
        <v>21261.439999999999</v>
      </c>
      <c r="J4516" s="59" t="s">
        <v>31192</v>
      </c>
    </row>
    <row r="4517" spans="1:10" ht="54">
      <c r="A4517" s="16" t="s">
        <v>31193</v>
      </c>
      <c r="B4517" s="59" t="str">
        <f t="shared" si="70"/>
        <v>ANCORAGEM REGULÁVEL PARA ESTAIS DE 31 CORDOALHAS D = 15,7 MM - INCLUSIVE PROTENSÃO, INJEÇÃO DE CERA E REGULAGEM FINAL</v>
      </c>
      <c r="C4517" s="16" t="s">
        <v>20028</v>
      </c>
      <c r="D4517" s="105">
        <v>29648.3</v>
      </c>
      <c r="J4517" s="59" t="s">
        <v>31194</v>
      </c>
    </row>
    <row r="4518" spans="1:10" ht="54">
      <c r="A4518" s="16" t="s">
        <v>31195</v>
      </c>
      <c r="B4518" s="59" t="str">
        <f t="shared" si="70"/>
        <v>ANCORAGEM REGULÁVEL PARA ESTAIS DE 37 CORDOALHAS D = 15,7 MM - INCLUSIVE PROTENSÃO, INJEÇÃO DE CERA E REGULAGEM FINAL</v>
      </c>
      <c r="C4518" s="16" t="s">
        <v>20028</v>
      </c>
      <c r="D4518" s="105">
        <v>35319.85</v>
      </c>
      <c r="J4518" s="59" t="s">
        <v>31196</v>
      </c>
    </row>
    <row r="4519" spans="1:10" ht="54">
      <c r="A4519" s="16" t="s">
        <v>31197</v>
      </c>
      <c r="B4519" s="59" t="str">
        <f t="shared" si="70"/>
        <v>ANCORAGEM REGULÁVEL PARA ESTAIS DE 43 CORDOALHAS D = 15,7 MM - INCLUSIVE PROTENSÃO, INJEÇÃO DE CERA E REGULAGEM FINAL</v>
      </c>
      <c r="C4519" s="16" t="s">
        <v>20028</v>
      </c>
      <c r="D4519" s="105">
        <v>41106.47</v>
      </c>
      <c r="J4519" s="59" t="s">
        <v>31198</v>
      </c>
    </row>
    <row r="4520" spans="1:10" ht="54">
      <c r="A4520" s="16" t="s">
        <v>31199</v>
      </c>
      <c r="B4520" s="59" t="str">
        <f t="shared" si="70"/>
        <v>ANCORAGEM REGULÁVEL PARA ESTAIS DE 55 CORDOALHAS D = 15,7 MM - INCLUSIVE PROTENSÃO, INJEÇÃO DE CERA E REGULAGEM FINAL</v>
      </c>
      <c r="C4520" s="16" t="s">
        <v>20028</v>
      </c>
      <c r="D4520" s="105">
        <v>52366.27</v>
      </c>
      <c r="J4520" s="59" t="s">
        <v>31200</v>
      </c>
    </row>
    <row r="4521" spans="1:10" ht="54">
      <c r="A4521" s="16" t="s">
        <v>31201</v>
      </c>
      <c r="B4521" s="59" t="str">
        <f t="shared" si="70"/>
        <v>ANCORAGEM REGULÁVEL PARA ESTAIS DE 61 CORDOALHAS D = 15,7 MM - INCLUSIVE PROTENSÃO, INJEÇÃO DE CERA E REGULAGEM FINAL</v>
      </c>
      <c r="C4521" s="16" t="s">
        <v>20028</v>
      </c>
      <c r="D4521" s="105">
        <v>60409.53</v>
      </c>
      <c r="J4521" s="59" t="s">
        <v>31202</v>
      </c>
    </row>
    <row r="4522" spans="1:10" ht="54">
      <c r="A4522" s="16" t="s">
        <v>31203</v>
      </c>
      <c r="B4522" s="59" t="str">
        <f t="shared" si="70"/>
        <v>ANCORAGEM REGULÁVEL PARA ESTAIS DE 73 CORDOALHAS D = 15,7 MM - INCLUSIVE PROTENSÃO, INJEÇÃO DE CERA E REGULAGEM FINAL</v>
      </c>
      <c r="C4522" s="16" t="s">
        <v>20028</v>
      </c>
      <c r="D4522" s="105">
        <v>74935.520000000004</v>
      </c>
      <c r="J4522" s="59" t="s">
        <v>31204</v>
      </c>
    </row>
    <row r="4523" spans="1:10" ht="54">
      <c r="A4523" s="16" t="s">
        <v>31205</v>
      </c>
      <c r="B4523" s="59" t="str">
        <f t="shared" si="70"/>
        <v>ANCORAGEM REGULÁVEL PARA ESTAIS DE 85 CORDOALHAS D = 15,7 MM - INCLUSIVE PROTENSÃO, INJEÇÃO DE CERA E REGULAGEM FINAL</v>
      </c>
      <c r="C4523" s="16" t="s">
        <v>20028</v>
      </c>
      <c r="D4523" s="105">
        <v>81922.759999999995</v>
      </c>
      <c r="J4523" s="59" t="s">
        <v>31206</v>
      </c>
    </row>
    <row r="4524" spans="1:10" ht="54">
      <c r="A4524" s="16" t="s">
        <v>31207</v>
      </c>
      <c r="B4524" s="59" t="str">
        <f t="shared" si="70"/>
        <v>ANCORAGEM REGULÁVEL PARA ESTAIS DE 91 CORDOALHAS D = 15,7 MM - INCLUSIVE PROTENSÃO, INJEÇÃO DE CERA E REGULAGEM FINAL</v>
      </c>
      <c r="C4524" s="16" t="s">
        <v>20028</v>
      </c>
      <c r="D4524" s="105">
        <v>105828.85</v>
      </c>
      <c r="J4524" s="59" t="s">
        <v>31208</v>
      </c>
    </row>
    <row r="4525" spans="1:10" ht="40.5">
      <c r="A4525" s="16" t="s">
        <v>31209</v>
      </c>
      <c r="B4525" s="59" t="str">
        <f t="shared" si="70"/>
        <v>CORDOALHA PARA ESTAIS CP 177 RB D = 15,7 MM - FORNECIMENTO, PREPARO E COLOCAÇÃO</v>
      </c>
      <c r="C4525" s="16" t="s">
        <v>22334</v>
      </c>
      <c r="D4525" s="105">
        <v>27</v>
      </c>
      <c r="J4525" s="59" t="s">
        <v>31210</v>
      </c>
    </row>
    <row r="4526" spans="1:10" ht="67.5">
      <c r="A4526" s="16" t="s">
        <v>31211</v>
      </c>
      <c r="B4526" s="59" t="str">
        <f t="shared" si="70"/>
        <v>ELEVADOR DE CREMALHEIRA - ASCENSÃO E ANCORAGEM DA TORRE A PARTIR DE 16 M COM CADA ELEVAÇÃO DE ATÉ 9 M - UTILIZAÇÃO DE 50 VEZES - INCLUSIVE DESMONTAGEM</v>
      </c>
      <c r="C4526" s="16" t="s">
        <v>20028</v>
      </c>
      <c r="D4526" s="105">
        <v>2028.98</v>
      </c>
      <c r="J4526" s="59" t="s">
        <v>31212</v>
      </c>
    </row>
    <row r="4527" spans="1:10" ht="40.5">
      <c r="A4527" s="16" t="s">
        <v>31213</v>
      </c>
      <c r="B4527" s="59" t="str">
        <f t="shared" si="70"/>
        <v>ELEVADOR DE CREMALHEIRA - MONTAGEM E DESMONTAGEM ATÉ A ALTURA DE 16 M - EXCETO FUNDAÇÕES</v>
      </c>
      <c r="C4527" s="16" t="s">
        <v>20028</v>
      </c>
      <c r="D4527" s="105">
        <v>10414.61</v>
      </c>
      <c r="J4527" s="59" t="s">
        <v>31214</v>
      </c>
    </row>
    <row r="4528" spans="1:10" ht="40.5">
      <c r="A4528" s="16" t="s">
        <v>31215</v>
      </c>
      <c r="B4528" s="59" t="str">
        <f t="shared" si="70"/>
        <v>ELEVADOR DE CREMALHEIRA COM CABINE SIMPLES, COM CAPACIDADE DE 1.500 KG E ALTURA DE ATÉ 100 M - OPERAÇÃO</v>
      </c>
      <c r="C4528" s="16" t="s">
        <v>28420</v>
      </c>
      <c r="D4528" s="105">
        <v>84.1</v>
      </c>
      <c r="J4528" s="59" t="s">
        <v>31216</v>
      </c>
    </row>
    <row r="4529" spans="1:10" ht="40.5">
      <c r="A4529" s="16" t="s">
        <v>31217</v>
      </c>
      <c r="B4529" s="59" t="str">
        <f t="shared" si="70"/>
        <v>GRUA FIXA - MONTAGEM E DESMONTAGEM ATÉ A ALTURA DE 60 M - EXCETO FUNDAÇÕES</v>
      </c>
      <c r="C4529" s="16" t="s">
        <v>20028</v>
      </c>
      <c r="D4529" s="105">
        <v>23290.47</v>
      </c>
      <c r="J4529" s="59" t="s">
        <v>31218</v>
      </c>
    </row>
    <row r="4530" spans="1:10" ht="54">
      <c r="A4530" s="16" t="s">
        <v>31219</v>
      </c>
      <c r="B4530" s="59" t="str">
        <f t="shared" si="70"/>
        <v>GRUA FIXA - TELESCOPAGEM E ANCORAGEM DA TORRE A PARTIR DE 60 M COM CADA ELEVAÇÃO DE ATÉ 18 M - INCLUSIVE DESMONTAGEM</v>
      </c>
      <c r="C4530" s="16" t="s">
        <v>20028</v>
      </c>
      <c r="D4530" s="105">
        <v>10501.63</v>
      </c>
      <c r="J4530" s="59" t="s">
        <v>31220</v>
      </c>
    </row>
    <row r="4531" spans="1:10" ht="54">
      <c r="A4531" s="16" t="s">
        <v>31221</v>
      </c>
      <c r="B4531" s="59" t="str">
        <f t="shared" si="70"/>
        <v>GRUA FIXA COM ALTURA DE 60 A 102 M, COM ALCANCE DE 60 M E CAPACIDADE DE 1.500 KG NA PONTA DA LANÇA - OPERAÇÃO</v>
      </c>
      <c r="C4531" s="16" t="s">
        <v>28420</v>
      </c>
      <c r="D4531" s="105">
        <v>449.13</v>
      </c>
      <c r="J4531" s="59" t="s">
        <v>31222</v>
      </c>
    </row>
    <row r="4532" spans="1:10" ht="54">
      <c r="A4532" s="16" t="s">
        <v>31223</v>
      </c>
      <c r="B4532" s="59" t="str">
        <f t="shared" si="70"/>
        <v>TUBO ANTIVANDALISMO EM AÇO GALVANIZADO PARA ESTAIS DE 12 CORDOALHAS D = 15,7 MM - FORNECIMENTO E INSTALAÇÃO</v>
      </c>
      <c r="C4532" s="16" t="s">
        <v>139</v>
      </c>
      <c r="D4532" s="105">
        <v>7847.88</v>
      </c>
      <c r="J4532" s="59" t="s">
        <v>31224</v>
      </c>
    </row>
    <row r="4533" spans="1:10" ht="54">
      <c r="A4533" s="16" t="s">
        <v>31225</v>
      </c>
      <c r="B4533" s="59" t="str">
        <f t="shared" si="70"/>
        <v>TUBO ANTIVANDALISMO EM AÇO GALVANIZADO PARA ESTAIS DE 19 CORDOALHAS D = 15,7 MM - FORNECIMENTO E INSTALAÇÃO</v>
      </c>
      <c r="C4533" s="16" t="s">
        <v>139</v>
      </c>
      <c r="D4533" s="105">
        <v>9294.2000000000007</v>
      </c>
      <c r="J4533" s="59" t="s">
        <v>31226</v>
      </c>
    </row>
    <row r="4534" spans="1:10" ht="54">
      <c r="A4534" s="16" t="s">
        <v>31227</v>
      </c>
      <c r="B4534" s="59" t="str">
        <f t="shared" si="70"/>
        <v>TUBO ANTIVANDALISMO EM AÇO GALVANIZADO PARA ESTAIS DE 22 CORDOALHAS D = 15,7 MM - FORNECIMENTO E INSTALAÇÃO</v>
      </c>
      <c r="C4534" s="16" t="s">
        <v>139</v>
      </c>
      <c r="D4534" s="105">
        <v>10855.22</v>
      </c>
      <c r="J4534" s="59" t="s">
        <v>31228</v>
      </c>
    </row>
    <row r="4535" spans="1:10" ht="54">
      <c r="A4535" s="16" t="s">
        <v>31229</v>
      </c>
      <c r="B4535" s="59" t="str">
        <f t="shared" si="70"/>
        <v>TUBO ANTIVANDALISMO EM AÇO GALVANIZADO PARA ESTAIS DE 31 CORDOALHAS D = 15,7 MM - FORNECIMENTO E INSTALAÇÃO</v>
      </c>
      <c r="C4535" s="16" t="s">
        <v>139</v>
      </c>
      <c r="D4535" s="105">
        <v>13589.16</v>
      </c>
      <c r="J4535" s="59" t="s">
        <v>31230</v>
      </c>
    </row>
    <row r="4536" spans="1:10" ht="54">
      <c r="A4536" s="16" t="s">
        <v>31231</v>
      </c>
      <c r="B4536" s="59" t="str">
        <f t="shared" si="70"/>
        <v>TUBO ANTIVANDALISMO EM AÇO GALVANIZADO PARA ESTAIS DE 37 CORDOALHAS D = 15,7 MM - FORNECIMENTO E INSTALAÇÃO</v>
      </c>
      <c r="C4536" s="16" t="s">
        <v>139</v>
      </c>
      <c r="D4536" s="105">
        <v>15671.01</v>
      </c>
      <c r="J4536" s="59" t="s">
        <v>31232</v>
      </c>
    </row>
    <row r="4537" spans="1:10" ht="54">
      <c r="A4537" s="16" t="s">
        <v>31233</v>
      </c>
      <c r="B4537" s="59" t="str">
        <f t="shared" si="70"/>
        <v>TUBO ANTIVANDALISMO EM AÇO GALVANIZADO PARA ESTAIS DE 43 CORDOALHAS D = 15,7 MM - FORNECIMENTO E INSTALAÇÃO</v>
      </c>
      <c r="C4537" s="16" t="s">
        <v>139</v>
      </c>
      <c r="D4537" s="105">
        <v>20483.68</v>
      </c>
      <c r="J4537" s="59" t="s">
        <v>31234</v>
      </c>
    </row>
    <row r="4538" spans="1:10" ht="54">
      <c r="A4538" s="16" t="s">
        <v>31235</v>
      </c>
      <c r="B4538" s="59" t="str">
        <f t="shared" si="70"/>
        <v>TUBO ANTIVANDALISMO EM AÇO GALVANIZADO PARA ESTAIS DE 55 CORDOALHAS D = 15,7 MM - FORNECIMENTO E INSTALAÇÃO</v>
      </c>
      <c r="C4538" s="16" t="s">
        <v>139</v>
      </c>
      <c r="D4538" s="105">
        <v>23089.119999999999</v>
      </c>
      <c r="J4538" s="59" t="s">
        <v>31236</v>
      </c>
    </row>
    <row r="4539" spans="1:10" ht="54">
      <c r="A4539" s="16" t="s">
        <v>31237</v>
      </c>
      <c r="B4539" s="59" t="str">
        <f t="shared" si="70"/>
        <v>TUBO ANTIVANDALISMO EM AÇO GALVANIZADO PARA ESTAIS DE 61 CORDOALHAS D = 15,7 MM - FORNECIMENTO E INSTALAÇÃO</v>
      </c>
      <c r="C4539" s="16" t="s">
        <v>139</v>
      </c>
      <c r="D4539" s="105">
        <v>26469.79</v>
      </c>
      <c r="J4539" s="59" t="s">
        <v>31238</v>
      </c>
    </row>
    <row r="4540" spans="1:10" ht="54">
      <c r="A4540" s="16" t="s">
        <v>31239</v>
      </c>
      <c r="B4540" s="59" t="str">
        <f t="shared" si="70"/>
        <v>TUBO ANTIVANDALISMO EM AÇO GALVANIZADO PARA ESTAIS DE 73 CORDOALHAS D = 15,7 MM - FORNECIMENTO E INSTALAÇÃO</v>
      </c>
      <c r="C4540" s="16" t="s">
        <v>139</v>
      </c>
      <c r="D4540" s="105">
        <v>33571.82</v>
      </c>
      <c r="J4540" s="59" t="s">
        <v>31240</v>
      </c>
    </row>
    <row r="4541" spans="1:10" ht="54">
      <c r="A4541" s="16" t="s">
        <v>31241</v>
      </c>
      <c r="B4541" s="59" t="str">
        <f t="shared" si="70"/>
        <v>TUBO ANTIVANDALISMO EM AÇO GALVANIZADO PARA ESTAIS DE 85 CORDOALHAS D = 15,7 MM - FORNECIMENTO E INSTALAÇÃO</v>
      </c>
      <c r="C4541" s="16" t="s">
        <v>139</v>
      </c>
      <c r="D4541" s="105">
        <v>39086.480000000003</v>
      </c>
      <c r="J4541" s="59" t="s">
        <v>31242</v>
      </c>
    </row>
    <row r="4542" spans="1:10" ht="54">
      <c r="A4542" s="16" t="s">
        <v>31243</v>
      </c>
      <c r="B4542" s="59" t="str">
        <f t="shared" si="70"/>
        <v>TUBO ANTIVANDALISMO EM AÇO GALVANIZADO PARA ESTAIS DE 91 CORDOALHAS D = 15,7 MM - FORNECIMENTO E INSTALAÇÃO</v>
      </c>
      <c r="C4542" s="16" t="s">
        <v>139</v>
      </c>
      <c r="D4542" s="105">
        <v>51801.41</v>
      </c>
      <c r="J4542" s="59" t="s">
        <v>31244</v>
      </c>
    </row>
    <row r="4543" spans="1:10" ht="54">
      <c r="A4543" s="16" t="s">
        <v>31245</v>
      </c>
      <c r="B4543" s="59" t="str">
        <f t="shared" si="70"/>
        <v>TUBO FÔRMA LADO FIXO EM AÇO GALVANIZADO PARA ESTAIS DE 12 CORDOALHAS D = 15,7 MM - FORNECIMENTO E INSTALAÇÃO</v>
      </c>
      <c r="C4543" s="16" t="s">
        <v>139</v>
      </c>
      <c r="D4543" s="105">
        <v>7318.75</v>
      </c>
      <c r="J4543" s="59" t="s">
        <v>31246</v>
      </c>
    </row>
    <row r="4544" spans="1:10" ht="54">
      <c r="A4544" s="16" t="s">
        <v>31247</v>
      </c>
      <c r="B4544" s="59" t="str">
        <f t="shared" si="70"/>
        <v>TUBO FÔRMA LADO FIXO EM AÇO GALVANIZADO PARA ESTAIS DE 19 CORDOALHAS D = 15,7 MM - FORNECIMENTO E INSTALAÇÃO</v>
      </c>
      <c r="C4544" s="16" t="s">
        <v>139</v>
      </c>
      <c r="D4544" s="105">
        <v>8623.15</v>
      </c>
      <c r="J4544" s="59" t="s">
        <v>31248</v>
      </c>
    </row>
    <row r="4545" spans="1:10" ht="54">
      <c r="A4545" s="16" t="s">
        <v>31249</v>
      </c>
      <c r="B4545" s="59" t="str">
        <f t="shared" si="70"/>
        <v>TUBO FÔRMA LADO FIXO EM AÇO GALVANIZADO PARA ESTAIS DE 22 CORDOALHAS D = 15,7 MM - FORNECIMENTO E INSTALAÇÃO</v>
      </c>
      <c r="C4545" s="16" t="s">
        <v>139</v>
      </c>
      <c r="D4545" s="105">
        <v>10575.21</v>
      </c>
      <c r="J4545" s="59" t="s">
        <v>31250</v>
      </c>
    </row>
    <row r="4546" spans="1:10" ht="54">
      <c r="A4546" s="16" t="s">
        <v>31251</v>
      </c>
      <c r="B4546" s="59" t="str">
        <f t="shared" si="70"/>
        <v>TUBO FÔRMA LADO FIXO EM AÇO GALVANIZADO PARA ESTAIS DE 31 CORDOALHAS D = 15,7 MM - FORNECIMENTO E INSTALAÇÃO</v>
      </c>
      <c r="C4546" s="16" t="s">
        <v>139</v>
      </c>
      <c r="D4546" s="105">
        <v>13049.01</v>
      </c>
      <c r="J4546" s="59" t="s">
        <v>31252</v>
      </c>
    </row>
    <row r="4547" spans="1:10" ht="54">
      <c r="A4547" s="16" t="s">
        <v>31253</v>
      </c>
      <c r="B4547" s="59" t="str">
        <f t="shared" ref="B4547:B4610" si="71">UPPER(J4547)</f>
        <v>TUBO FÔRMA LADO FIXO EM AÇO GALVANIZADO PARA ESTAIS DE 37 CORDOALHAS D = 15,7 MM - FORNECIMENTO E INSTALAÇÃO</v>
      </c>
      <c r="C4547" s="16" t="s">
        <v>139</v>
      </c>
      <c r="D4547" s="105">
        <v>15263.03</v>
      </c>
      <c r="J4547" s="59" t="s">
        <v>31254</v>
      </c>
    </row>
    <row r="4548" spans="1:10" ht="54">
      <c r="A4548" s="16" t="s">
        <v>31255</v>
      </c>
      <c r="B4548" s="59" t="str">
        <f t="shared" si="71"/>
        <v>TUBO FÔRMA LADO FIXO EM AÇO GALVANIZADO PARA ESTAIS DE 43 CORDOALHAS D = 15,7 MM - FORNECIMENTO E INSTALAÇÃO</v>
      </c>
      <c r="C4548" s="16" t="s">
        <v>139</v>
      </c>
      <c r="D4548" s="105">
        <v>20078.419999999998</v>
      </c>
      <c r="J4548" s="59" t="s">
        <v>31256</v>
      </c>
    </row>
    <row r="4549" spans="1:10" ht="54">
      <c r="A4549" s="16" t="s">
        <v>31257</v>
      </c>
      <c r="B4549" s="59" t="str">
        <f t="shared" si="71"/>
        <v>TUBO FÔRMA LADO FIXO EM AÇO GALVANIZADO PARA ESTAIS DE 55 CORDOALHAS D = 15,7 MM - FORNECIMENTO E INSTALAÇÃO</v>
      </c>
      <c r="C4549" s="16" t="s">
        <v>139</v>
      </c>
      <c r="D4549" s="105">
        <v>22423.93</v>
      </c>
      <c r="J4549" s="59" t="s">
        <v>31258</v>
      </c>
    </row>
    <row r="4550" spans="1:10" ht="54">
      <c r="A4550" s="16" t="s">
        <v>31259</v>
      </c>
      <c r="B4550" s="59" t="str">
        <f t="shared" si="71"/>
        <v>TUBO FÔRMA LADO FIXO EM AÇO GALVANIZADO PARA ESTAIS DE 61 CORDOALHAS D = 15,7 MM - FORNECIMENTO E INSTALAÇÃO</v>
      </c>
      <c r="C4550" s="16" t="s">
        <v>139</v>
      </c>
      <c r="D4550" s="105">
        <v>25935.22</v>
      </c>
      <c r="J4550" s="59" t="s">
        <v>31260</v>
      </c>
    </row>
    <row r="4551" spans="1:10" ht="54">
      <c r="A4551" s="16" t="s">
        <v>31261</v>
      </c>
      <c r="B4551" s="59" t="str">
        <f t="shared" si="71"/>
        <v>TUBO FÔRMA LADO FIXO EM AÇO GALVANIZADO PARA ESTAIS DE 73 CORDOALHAS D = 15,7 MM - FORNECIMENTO E INSTALAÇÃO</v>
      </c>
      <c r="C4551" s="16" t="s">
        <v>139</v>
      </c>
      <c r="D4551" s="105">
        <v>32965.51</v>
      </c>
      <c r="J4551" s="59" t="s">
        <v>31262</v>
      </c>
    </row>
    <row r="4552" spans="1:10" ht="54">
      <c r="A4552" s="16" t="s">
        <v>31263</v>
      </c>
      <c r="B4552" s="59" t="str">
        <f t="shared" si="71"/>
        <v>TUBO FÔRMA LADO FIXO EM AÇO GALVANIZADO PARA ESTAIS DE 85 CORDOALHAS D = 15,7 MM - FORNECIMENTO E INSTALAÇÃO</v>
      </c>
      <c r="C4552" s="16" t="s">
        <v>139</v>
      </c>
      <c r="D4552" s="105">
        <v>38557.35</v>
      </c>
      <c r="J4552" s="59" t="s">
        <v>31264</v>
      </c>
    </row>
    <row r="4553" spans="1:10" ht="54">
      <c r="A4553" s="16" t="s">
        <v>31265</v>
      </c>
      <c r="B4553" s="59" t="str">
        <f t="shared" si="71"/>
        <v>TUBO FÔRMA LADO FIXO EM AÇO GALVANIZADO PARA ESTAIS DE 91 CORDOALHAS D = 15,7 MM - FORNECIMENTO E INSTALAÇÃO</v>
      </c>
      <c r="C4553" s="16" t="s">
        <v>139</v>
      </c>
      <c r="D4553" s="105">
        <v>51052.26</v>
      </c>
      <c r="J4553" s="59" t="s">
        <v>31266</v>
      </c>
    </row>
    <row r="4554" spans="1:10" ht="54">
      <c r="A4554" s="16" t="s">
        <v>31267</v>
      </c>
      <c r="B4554" s="59" t="str">
        <f t="shared" si="71"/>
        <v>TUBO FÔRMA LADO REGULÁVEL EM AÇO GALVANIZADO PARA ESTAIS DE 12 CORDOALHAS D = 15,7 MM - FORNECIMENTO E INSTALAÇÃO</v>
      </c>
      <c r="C4554" s="16" t="s">
        <v>139</v>
      </c>
      <c r="D4554" s="105">
        <v>7315.39</v>
      </c>
      <c r="J4554" s="59" t="s">
        <v>31268</v>
      </c>
    </row>
    <row r="4555" spans="1:10" ht="54">
      <c r="A4555" s="16" t="s">
        <v>31269</v>
      </c>
      <c r="B4555" s="59" t="str">
        <f t="shared" si="71"/>
        <v>TUBO FÔRMA LADO REGULÁVEL EM AÇO GALVANIZADO PARA ESTAIS DE 19 CORDOALHAS D = 15,7 MM - FORNECIMENTO E INSTALAÇÃO</v>
      </c>
      <c r="C4555" s="16" t="s">
        <v>139</v>
      </c>
      <c r="D4555" s="105">
        <v>8623.2199999999993</v>
      </c>
      <c r="J4555" s="59" t="s">
        <v>31270</v>
      </c>
    </row>
    <row r="4556" spans="1:10" ht="54">
      <c r="A4556" s="16" t="s">
        <v>31271</v>
      </c>
      <c r="B4556" s="59" t="str">
        <f t="shared" si="71"/>
        <v>TUBO FÔRMA LADO REGULÁVEL EM AÇO GALVANIZADO PARA ESTAIS DE 22 CORDOALHAS D = 15,7 MM - FORNECIMENTO E INSTALAÇÃO</v>
      </c>
      <c r="C4556" s="16" t="s">
        <v>139</v>
      </c>
      <c r="D4556" s="105">
        <v>10575.23</v>
      </c>
      <c r="J4556" s="59" t="s">
        <v>31272</v>
      </c>
    </row>
    <row r="4557" spans="1:10" ht="54">
      <c r="A4557" s="16" t="s">
        <v>31273</v>
      </c>
      <c r="B4557" s="59" t="str">
        <f t="shared" si="71"/>
        <v>TUBO FÔRMA LADO REGULÁVEL EM AÇO GALVANIZADO PARA ESTAIS DE 31 CORDOALHAS D = 15,7 MM - FORNECIMENTO E INSTALAÇÃO</v>
      </c>
      <c r="C4557" s="16" t="s">
        <v>139</v>
      </c>
      <c r="D4557" s="105">
        <v>13049.15</v>
      </c>
      <c r="J4557" s="59" t="s">
        <v>31274</v>
      </c>
    </row>
    <row r="4558" spans="1:10" ht="54">
      <c r="A4558" s="16" t="s">
        <v>31275</v>
      </c>
      <c r="B4558" s="59" t="str">
        <f t="shared" si="71"/>
        <v>TUBO FÔRMA LADO REGULÁVEL EM AÇO GALVANIZADO PARA ESTAIS DE 37 CORDOALHAS D = 15,7 MM - FORNECIMENTO E INSTALAÇÃO</v>
      </c>
      <c r="C4558" s="16" t="s">
        <v>139</v>
      </c>
      <c r="D4558" s="105">
        <v>15263.08</v>
      </c>
      <c r="J4558" s="59" t="s">
        <v>31276</v>
      </c>
    </row>
    <row r="4559" spans="1:10" ht="54">
      <c r="A4559" s="16" t="s">
        <v>31277</v>
      </c>
      <c r="B4559" s="59" t="str">
        <f t="shared" si="71"/>
        <v>TUBO FÔRMA LADO REGULÁVEL EM AÇO GALVANIZADO PARA ESTAIS DE 43 CORDOALHAS D = 15,7 MM - FORNECIMENTO E INSTALAÇÃO</v>
      </c>
      <c r="C4559" s="16" t="s">
        <v>139</v>
      </c>
      <c r="D4559" s="105">
        <v>20078.52</v>
      </c>
      <c r="J4559" s="59" t="s">
        <v>31278</v>
      </c>
    </row>
    <row r="4560" spans="1:10" ht="54">
      <c r="A4560" s="16" t="s">
        <v>31279</v>
      </c>
      <c r="B4560" s="59" t="str">
        <f t="shared" si="71"/>
        <v>TUBO FÔRMA LADO REGULÁVEL EM AÇO GALVANIZADO PARA ESTAIS DE 55 CORDOALHAS D = 15,7 MM - FORNECIMENTO E INSTALAÇÃO</v>
      </c>
      <c r="C4560" s="16" t="s">
        <v>139</v>
      </c>
      <c r="D4560" s="105">
        <v>22424.09</v>
      </c>
      <c r="J4560" s="59" t="s">
        <v>31280</v>
      </c>
    </row>
    <row r="4561" spans="1:10" ht="54">
      <c r="A4561" s="16" t="s">
        <v>31281</v>
      </c>
      <c r="B4561" s="59" t="str">
        <f t="shared" si="71"/>
        <v>TUBO FÔRMA LADO REGULÁVEL EM AÇO GALVANIZADO PARA ESTAIS DE 61 CORDOALHAS D = 15,7 MM - FORNECIMENTO E INSTALAÇÃO</v>
      </c>
      <c r="C4561" s="16" t="s">
        <v>139</v>
      </c>
      <c r="D4561" s="105">
        <v>25935.24</v>
      </c>
      <c r="J4561" s="59" t="s">
        <v>31282</v>
      </c>
    </row>
    <row r="4562" spans="1:10" ht="54">
      <c r="A4562" s="16" t="s">
        <v>31283</v>
      </c>
      <c r="B4562" s="59" t="str">
        <f t="shared" si="71"/>
        <v>TUBO FÔRMA LADO REGULÁVEL EM AÇO GALVANIZADO PARA ESTAIS DE 73 CORDOALHAS D = 15,7 MM - FORNECIMENTO E INSTALAÇÃO</v>
      </c>
      <c r="C4562" s="16" t="s">
        <v>139</v>
      </c>
      <c r="D4562" s="105">
        <v>32965.69</v>
      </c>
      <c r="J4562" s="59" t="s">
        <v>31284</v>
      </c>
    </row>
    <row r="4563" spans="1:10" ht="54">
      <c r="A4563" s="16" t="s">
        <v>31285</v>
      </c>
      <c r="B4563" s="59" t="str">
        <f t="shared" si="71"/>
        <v>TUBO FÔRMA LADO REGULÁVEL EM AÇO GALVANIZADO PARA ESTAIS DE 85 CORDOALHAS D = 15,7 MM - FORNECIMENTO E INSTALAÇÃO</v>
      </c>
      <c r="C4563" s="16" t="s">
        <v>139</v>
      </c>
      <c r="D4563" s="105">
        <v>38558.120000000003</v>
      </c>
      <c r="J4563" s="59" t="s">
        <v>31286</v>
      </c>
    </row>
    <row r="4564" spans="1:10" ht="54">
      <c r="A4564" s="16" t="s">
        <v>31287</v>
      </c>
      <c r="B4564" s="59" t="str">
        <f t="shared" si="71"/>
        <v>TUBO FÔRMA LADO REGULÁVEL EM AÇO GALVANIZADO PARA ESTAIS DE 91 CORDOALHAS D = 15,7 MM - FORNECIMENTO E INSTALAÇÃO</v>
      </c>
      <c r="C4564" s="16" t="s">
        <v>139</v>
      </c>
      <c r="D4564" s="105">
        <v>51052.4</v>
      </c>
      <c r="J4564" s="59" t="s">
        <v>31288</v>
      </c>
    </row>
    <row r="4565" spans="1:10" ht="27">
      <c r="A4565" s="16" t="s">
        <v>31289</v>
      </c>
      <c r="B4565" s="59" t="str">
        <f t="shared" si="71"/>
        <v>TUBO PEAD PARA ESTAIS - D = 110 MM - FORNECIMENTO E INSTALAÇÃO</v>
      </c>
      <c r="C4565" s="16" t="s">
        <v>139</v>
      </c>
      <c r="D4565" s="105">
        <v>278.89</v>
      </c>
      <c r="J4565" s="59" t="s">
        <v>31290</v>
      </c>
    </row>
    <row r="4566" spans="1:10" ht="27">
      <c r="A4566" s="16" t="s">
        <v>31291</v>
      </c>
      <c r="B4566" s="59" t="str">
        <f t="shared" si="71"/>
        <v>TUBO PEAD PARA ESTAIS - D = 140 MM - FORNECIMENTO E INSTALAÇÃO</v>
      </c>
      <c r="C4566" s="16" t="s">
        <v>139</v>
      </c>
      <c r="D4566" s="105">
        <v>440.32</v>
      </c>
      <c r="J4566" s="59" t="s">
        <v>31292</v>
      </c>
    </row>
    <row r="4567" spans="1:10" ht="27">
      <c r="A4567" s="16" t="s">
        <v>31293</v>
      </c>
      <c r="B4567" s="59" t="str">
        <f t="shared" si="71"/>
        <v>TUBO PEAD PARA ESTAIS - D = 160 MM - FORNECIMENTO E INSTALAÇÃO</v>
      </c>
      <c r="C4567" s="16" t="s">
        <v>139</v>
      </c>
      <c r="D4567" s="105">
        <v>574.51</v>
      </c>
      <c r="J4567" s="59" t="s">
        <v>31294</v>
      </c>
    </row>
    <row r="4568" spans="1:10" ht="27">
      <c r="A4568" s="16" t="s">
        <v>31295</v>
      </c>
      <c r="B4568" s="59" t="str">
        <f t="shared" si="71"/>
        <v>TUBO PEAD PARA ESTAIS - D = 180 MM - FORNECIMENTO E INSTALAÇÃO</v>
      </c>
      <c r="C4568" s="16" t="s">
        <v>139</v>
      </c>
      <c r="D4568" s="105">
        <v>735.66</v>
      </c>
      <c r="J4568" s="59" t="s">
        <v>31296</v>
      </c>
    </row>
    <row r="4569" spans="1:10" ht="27">
      <c r="A4569" s="16" t="s">
        <v>31297</v>
      </c>
      <c r="B4569" s="59" t="str">
        <f t="shared" si="71"/>
        <v>TUBO PEAD PARA ESTAIS - D = 200 MM - FORNECIMENTO E INSTALAÇÃO</v>
      </c>
      <c r="C4569" s="16" t="s">
        <v>139</v>
      </c>
      <c r="D4569" s="105">
        <v>843.65</v>
      </c>
      <c r="J4569" s="59" t="s">
        <v>31298</v>
      </c>
    </row>
    <row r="4570" spans="1:10" ht="27">
      <c r="A4570" s="16" t="s">
        <v>31299</v>
      </c>
      <c r="B4570" s="59" t="str">
        <f t="shared" si="71"/>
        <v>TUBO PEAD PARA ESTAIS - D = 225 MM - FORNECIMENTO E INSTALAÇÃO</v>
      </c>
      <c r="C4570" s="16" t="s">
        <v>139</v>
      </c>
      <c r="D4570" s="105">
        <v>1057.75</v>
      </c>
      <c r="J4570" s="59" t="s">
        <v>31300</v>
      </c>
    </row>
    <row r="4571" spans="1:10" ht="27">
      <c r="A4571" s="16" t="s">
        <v>31301</v>
      </c>
      <c r="B4571" s="59" t="str">
        <f t="shared" si="71"/>
        <v>TUBO PEAD PARA ESTAIS - D = 250 MM - FORNECIMENTO E INSTALAÇÃO</v>
      </c>
      <c r="C4571" s="16" t="s">
        <v>139</v>
      </c>
      <c r="D4571" s="105">
        <v>1179.76</v>
      </c>
      <c r="J4571" s="59" t="s">
        <v>31302</v>
      </c>
    </row>
    <row r="4572" spans="1:10" ht="27">
      <c r="A4572" s="16" t="s">
        <v>31303</v>
      </c>
      <c r="B4572" s="59" t="str">
        <f t="shared" si="71"/>
        <v>TUBO PEAD PARA ESTAIS - D = 280 MM - FORNECIMENTO E INSTALAÇÃO</v>
      </c>
      <c r="C4572" s="16" t="s">
        <v>139</v>
      </c>
      <c r="D4572" s="105">
        <v>1367.92</v>
      </c>
      <c r="J4572" s="59" t="s">
        <v>31304</v>
      </c>
    </row>
    <row r="4573" spans="1:10" ht="27">
      <c r="A4573" s="16" t="s">
        <v>31305</v>
      </c>
      <c r="B4573" s="59" t="str">
        <f t="shared" si="71"/>
        <v>TUBO PEAD PARA ESTAIS - D = 315 MM - FORNECIMENTO E INSTALAÇÃO</v>
      </c>
      <c r="C4573" s="16" t="s">
        <v>139</v>
      </c>
      <c r="D4573" s="105">
        <v>1583.11</v>
      </c>
      <c r="J4573" s="59" t="s">
        <v>31306</v>
      </c>
    </row>
    <row r="4574" spans="1:10" ht="54">
      <c r="A4574" s="16" t="s">
        <v>31307</v>
      </c>
      <c r="B4574" s="59" t="str">
        <f t="shared" si="71"/>
        <v>ADUBAÇÃO DE COBERTURA POR EQUIPAMENTO DE HIDROSSEMEADURA EM ÁREAS DE SEMEADURA VIA SECA OU DE HIDROSSEMEADURA</v>
      </c>
      <c r="C4574" s="16" t="s">
        <v>141</v>
      </c>
      <c r="D4574" s="105">
        <v>0.36</v>
      </c>
      <c r="J4574" s="59" t="s">
        <v>31308</v>
      </c>
    </row>
    <row r="4575" spans="1:10" ht="40.5">
      <c r="A4575" s="16" t="s">
        <v>31309</v>
      </c>
      <c r="B4575" s="59" t="str">
        <f t="shared" si="71"/>
        <v>ADUBAÇÃO MANUAL DE COBERTURA EM ÁREAS DE ENLEIVAMENTO OU DE PLANTIO DE MUDAS DE GRAMÍNEAS</v>
      </c>
      <c r="C4575" s="16" t="s">
        <v>141</v>
      </c>
      <c r="D4575" s="105">
        <v>0.28000000000000003</v>
      </c>
      <c r="J4575" s="59" t="s">
        <v>31310</v>
      </c>
    </row>
    <row r="4576" spans="1:10" ht="40.5">
      <c r="A4576" s="16" t="s">
        <v>31311</v>
      </c>
      <c r="B4576" s="59" t="str">
        <f t="shared" si="71"/>
        <v>ADUBAÇÃO MANUAL DE COBERTURA EM ÁREAS DE SEMEADURA VIA SECA OU DE HIDROSSEMEADURA</v>
      </c>
      <c r="C4576" s="16" t="s">
        <v>141</v>
      </c>
      <c r="D4576" s="105">
        <v>0.42</v>
      </c>
      <c r="J4576" s="59" t="s">
        <v>31312</v>
      </c>
    </row>
    <row r="4577" spans="1:10" ht="54">
      <c r="A4577" s="16" t="s">
        <v>31313</v>
      </c>
      <c r="B4577" s="59" t="str">
        <f t="shared" si="71"/>
        <v>BARREIRA ARBÓREA PARA TRATAMENTO ACÚSTICO DAS ÁREAS LINDEIRAS DA FAIXA DE DOMÍNIO – DENSIDADE DE PLANTIO DE 1,0 M ENTRE MUDAS</v>
      </c>
      <c r="C4577" s="16" t="s">
        <v>139</v>
      </c>
      <c r="D4577" s="105">
        <v>22.46</v>
      </c>
      <c r="J4577" s="59" t="s">
        <v>31314</v>
      </c>
    </row>
    <row r="4578" spans="1:10" ht="67.5">
      <c r="A4578" s="16" t="s">
        <v>31315</v>
      </c>
      <c r="B4578" s="59" t="str">
        <f t="shared" si="71"/>
        <v>CERCA DE PASSAGEM DE FAUNA COM TELA DE ALAMBRADO SOBRE MURETA DE BLOCOS DE CONCRETO - H = 20 CM - MOURÕES DE MADEIRA A CADA 2,5 M E ESTICADOR A CADA 50 M</v>
      </c>
      <c r="C4578" s="16" t="s">
        <v>139</v>
      </c>
      <c r="D4578" s="105">
        <v>65.400000000000006</v>
      </c>
      <c r="J4578" s="59" t="s">
        <v>31316</v>
      </c>
    </row>
    <row r="4579" spans="1:10" ht="54">
      <c r="A4579" s="16" t="s">
        <v>31317</v>
      </c>
      <c r="B4579" s="59" t="str">
        <f t="shared" si="71"/>
        <v>CERCA VIVA PARA TRATAMENTO ACÚSTICO DAS ÁREAS LINDEIRAS DA FAIXA DE DOMÍNIO – DENSIDADE DE PLANTIO DE 1,0 M ENTRE MUDAS</v>
      </c>
      <c r="C4579" s="16" t="s">
        <v>139</v>
      </c>
      <c r="D4579" s="105">
        <v>19.420000000000002</v>
      </c>
      <c r="J4579" s="59" t="s">
        <v>31318</v>
      </c>
    </row>
    <row r="4580" spans="1:10" ht="27">
      <c r="A4580" s="16" t="s">
        <v>31319</v>
      </c>
      <c r="B4580" s="59" t="str">
        <f t="shared" si="71"/>
        <v>DIQUE DE BAMBU PARA CONTROLE DE EROSÃO DE TALUDES</v>
      </c>
      <c r="C4580" s="16" t="s">
        <v>141</v>
      </c>
      <c r="D4580" s="105">
        <v>169.61</v>
      </c>
      <c r="J4580" s="59" t="s">
        <v>31320</v>
      </c>
    </row>
    <row r="4581" spans="1:10">
      <c r="A4581" s="16" t="s">
        <v>31321</v>
      </c>
      <c r="B4581" s="59" t="str">
        <f t="shared" si="71"/>
        <v>ENLEIVAMENTO</v>
      </c>
      <c r="C4581" s="16" t="s">
        <v>141</v>
      </c>
      <c r="D4581" s="105">
        <v>7.56</v>
      </c>
      <c r="J4581" s="59" t="s">
        <v>31322</v>
      </c>
    </row>
    <row r="4582" spans="1:10" ht="27">
      <c r="A4582" s="16" t="s">
        <v>31323</v>
      </c>
      <c r="B4582" s="59" t="str">
        <f t="shared" si="71"/>
        <v>ESPALHAMENTO DE MATERIAL EM BOTA-FORA</v>
      </c>
      <c r="C4582" s="16" t="s">
        <v>140</v>
      </c>
      <c r="D4582" s="105">
        <v>1.28</v>
      </c>
      <c r="J4582" s="59" t="s">
        <v>31324</v>
      </c>
    </row>
    <row r="4583" spans="1:10" ht="40.5">
      <c r="A4583" s="16" t="s">
        <v>31325</v>
      </c>
      <c r="B4583" s="59" t="str">
        <f t="shared" si="71"/>
        <v>FIXAÇÃO DE TELA ELETROSSOLDADA EM TALUDE PARA LANÇAMENTO DE ARGAMASSA OU CONCRETO PROJETADO</v>
      </c>
      <c r="C4583" s="16" t="s">
        <v>22334</v>
      </c>
      <c r="D4583" s="105">
        <v>11.73</v>
      </c>
      <c r="J4583" s="59" t="s">
        <v>31326</v>
      </c>
    </row>
    <row r="4584" spans="1:10">
      <c r="A4584" s="16" t="s">
        <v>31327</v>
      </c>
      <c r="B4584" s="59" t="str">
        <f t="shared" si="71"/>
        <v>HIDROSSEMEADURA</v>
      </c>
      <c r="C4584" s="16" t="s">
        <v>141</v>
      </c>
      <c r="D4584" s="105">
        <v>3.12</v>
      </c>
      <c r="J4584" s="59" t="s">
        <v>31328</v>
      </c>
    </row>
    <row r="4585" spans="1:10" ht="27">
      <c r="A4585" s="16" t="s">
        <v>31329</v>
      </c>
      <c r="B4585" s="59" t="str">
        <f t="shared" si="71"/>
        <v>IRRIGAÇÃO DE ÁREA PLANTADA PARA PROTEÇÃO VEGETAL DO CORPO ESTRADAL</v>
      </c>
      <c r="C4585" s="16" t="s">
        <v>141</v>
      </c>
      <c r="D4585" s="105">
        <v>0.28999999999999998</v>
      </c>
      <c r="J4585" s="59" t="s">
        <v>31330</v>
      </c>
    </row>
    <row r="4586" spans="1:10">
      <c r="A4586" s="16" t="s">
        <v>31331</v>
      </c>
      <c r="B4586" s="59" t="str">
        <f t="shared" si="71"/>
        <v>OBTENÇÃO DE GRAMA PARA REPLANTIO</v>
      </c>
      <c r="C4586" s="16" t="s">
        <v>141</v>
      </c>
      <c r="D4586" s="105">
        <v>2.14</v>
      </c>
      <c r="J4586" s="59" t="s">
        <v>31332</v>
      </c>
    </row>
    <row r="4587" spans="1:10" ht="54">
      <c r="A4587" s="16" t="s">
        <v>31333</v>
      </c>
      <c r="B4587" s="59" t="str">
        <f t="shared" si="71"/>
        <v>PASSAGEM AÉREA DE ANIMAIS COM REDE DE CABOS DE AÇO E SISAL APOIADAS EM 6 POSTES DE CONCRETO DE 15 M - EXTENSÃO TOTAL DE 100 M</v>
      </c>
      <c r="C4587" s="16" t="s">
        <v>139</v>
      </c>
      <c r="D4587" s="105">
        <v>485.16</v>
      </c>
      <c r="J4587" s="59" t="s">
        <v>31334</v>
      </c>
    </row>
    <row r="4588" spans="1:10">
      <c r="A4588" s="16" t="s">
        <v>31335</v>
      </c>
      <c r="B4588" s="59" t="str">
        <f t="shared" si="71"/>
        <v>PLANTIO DE GRAMA COMERCIAL EM PLACAS</v>
      </c>
      <c r="C4588" s="16" t="s">
        <v>141</v>
      </c>
      <c r="D4588" s="105">
        <v>10.18</v>
      </c>
      <c r="J4588" s="59" t="s">
        <v>31336</v>
      </c>
    </row>
    <row r="4589" spans="1:10" ht="40.5">
      <c r="A4589" s="16" t="s">
        <v>31337</v>
      </c>
      <c r="B4589" s="59" t="str">
        <f t="shared" si="71"/>
        <v>PLANTIO DE MUDA DE ARBUSTO COM ALTURA ATÉ 0,50 M EM COVA DE 0,40 X 0,40 X 0,40 M</v>
      </c>
      <c r="C4589" s="16" t="s">
        <v>20028</v>
      </c>
      <c r="D4589" s="105">
        <v>19.420000000000002</v>
      </c>
      <c r="J4589" s="59" t="s">
        <v>31338</v>
      </c>
    </row>
    <row r="4590" spans="1:10" ht="40.5">
      <c r="A4590" s="16" t="s">
        <v>31339</v>
      </c>
      <c r="B4590" s="59" t="str">
        <f t="shared" si="71"/>
        <v>PLANTIO DE MUDA DE ÁRVORE COM ALTURA DE 0,30 A 0,80 M EM COVA DE 0,60 X 0,60 X 0,60 M</v>
      </c>
      <c r="C4590" s="16" t="s">
        <v>20028</v>
      </c>
      <c r="D4590" s="105">
        <v>22.46</v>
      </c>
      <c r="J4590" s="59" t="s">
        <v>31340</v>
      </c>
    </row>
    <row r="4591" spans="1:10" ht="40.5">
      <c r="A4591" s="16" t="s">
        <v>31341</v>
      </c>
      <c r="B4591" s="59" t="str">
        <f t="shared" si="71"/>
        <v>PLANTIO DE MUDA DE ÁRVORE FRUTÍFERA COM ALTURA ATÉ 1,00 M EM COVA DE 0,60 X 0,60 X 0,60 M</v>
      </c>
      <c r="C4591" s="16" t="s">
        <v>20028</v>
      </c>
      <c r="D4591" s="105">
        <v>59.55</v>
      </c>
      <c r="J4591" s="59" t="s">
        <v>31342</v>
      </c>
    </row>
    <row r="4592" spans="1:10" ht="40.5">
      <c r="A4592" s="16" t="s">
        <v>31343</v>
      </c>
      <c r="B4592" s="59" t="str">
        <f t="shared" si="71"/>
        <v>PLANTIO DE MUDA DE ÁRVORE FRUTÍFERA COM ALTURA DE 1,00 A 2,00 M EM COVA DE 0,60 X 0,60 X 0,60 M</v>
      </c>
      <c r="C4592" s="16" t="s">
        <v>20028</v>
      </c>
      <c r="D4592" s="105">
        <v>91.57</v>
      </c>
      <c r="J4592" s="59" t="s">
        <v>31344</v>
      </c>
    </row>
    <row r="4593" spans="1:10" ht="40.5">
      <c r="A4593" s="16" t="s">
        <v>31345</v>
      </c>
      <c r="B4593" s="59" t="str">
        <f t="shared" si="71"/>
        <v>PLANTIO DE MUDA DE ÁRVORE FRUTÍFERA COM ALTURA DE 2,00 A 3,00 M EM COVA DE 0,60 X 0,60 X 0,60 M</v>
      </c>
      <c r="C4593" s="16" t="s">
        <v>20028</v>
      </c>
      <c r="D4593" s="105">
        <v>149.24</v>
      </c>
      <c r="J4593" s="59" t="s">
        <v>31346</v>
      </c>
    </row>
    <row r="4594" spans="1:10" ht="40.5">
      <c r="A4594" s="16" t="s">
        <v>31347</v>
      </c>
      <c r="B4594" s="59" t="str">
        <f t="shared" si="71"/>
        <v>PLANTIO DE MUDA DE ÁRVORE ORNAMENTAL COM ALTURA ATÉ 1,00 M EM COVA DE 0,60 X 0,60 X 0,60 M</v>
      </c>
      <c r="C4594" s="16" t="s">
        <v>20028</v>
      </c>
      <c r="D4594" s="105">
        <v>45.56</v>
      </c>
      <c r="J4594" s="59" t="s">
        <v>31348</v>
      </c>
    </row>
    <row r="4595" spans="1:10" ht="40.5">
      <c r="A4595" s="16" t="s">
        <v>31349</v>
      </c>
      <c r="B4595" s="59" t="str">
        <f t="shared" si="71"/>
        <v>PLANTIO DE MUDA DE ÁRVORE ORNAMENTAL COM ALTURA DE 1,00 A 2,00 M EM COVA DE 0,60 X 0,60 X 0,60 M</v>
      </c>
      <c r="C4595" s="16" t="s">
        <v>20028</v>
      </c>
      <c r="D4595" s="105">
        <v>84.52</v>
      </c>
      <c r="J4595" s="59" t="s">
        <v>31350</v>
      </c>
    </row>
    <row r="4596" spans="1:10" ht="40.5">
      <c r="A4596" s="16" t="s">
        <v>31351</v>
      </c>
      <c r="B4596" s="59" t="str">
        <f t="shared" si="71"/>
        <v>PLANTIO DE MUDA DE ÁRVORE ORNAMENTAL COM ALTURA DE 2,00 A 3,00 M EM COVA DE 0,60 X 0,60 X 0,60 M</v>
      </c>
      <c r="C4596" s="16" t="s">
        <v>20028</v>
      </c>
      <c r="D4596" s="105">
        <v>103.31</v>
      </c>
      <c r="J4596" s="59" t="s">
        <v>31352</v>
      </c>
    </row>
    <row r="4597" spans="1:10" ht="27">
      <c r="A4597" s="16" t="s">
        <v>31353</v>
      </c>
      <c r="B4597" s="59" t="str">
        <f t="shared" si="71"/>
        <v>PLANTIO DE TAPETE DE FLORÍFERAS COM ALTURA ATÉ 0,50 M</v>
      </c>
      <c r="C4597" s="16" t="s">
        <v>141</v>
      </c>
      <c r="D4597" s="105">
        <v>59.77</v>
      </c>
      <c r="J4597" s="59" t="s">
        <v>31354</v>
      </c>
    </row>
    <row r="4598" spans="1:10" ht="40.5">
      <c r="A4598" s="16" t="s">
        <v>31355</v>
      </c>
      <c r="B4598" s="59" t="str">
        <f t="shared" si="71"/>
        <v>PREENCHIMENTO DE EROSÃO EM TALUDE COM TERRA VEGETAL E SEMENTES DE GRAMÍNEAS ENSACADOS</v>
      </c>
      <c r="C4598" s="16" t="s">
        <v>140</v>
      </c>
      <c r="D4598" s="105">
        <v>274.32</v>
      </c>
      <c r="J4598" s="59" t="s">
        <v>31356</v>
      </c>
    </row>
    <row r="4599" spans="1:10" ht="40.5">
      <c r="A4599" s="16" t="s">
        <v>31357</v>
      </c>
      <c r="B4599" s="59" t="str">
        <f t="shared" si="71"/>
        <v>RECUPERAÇÃO AMBIENTAL DE PEDREIRAS OU ÁREAS DEGRADADAS COM BIOMANTA VEGETAL DE FIBRAS DE COCO</v>
      </c>
      <c r="C4599" s="16" t="s">
        <v>141</v>
      </c>
      <c r="D4599" s="105">
        <v>14.1</v>
      </c>
      <c r="J4599" s="59" t="s">
        <v>31358</v>
      </c>
    </row>
    <row r="4600" spans="1:10" ht="54">
      <c r="A4600" s="16" t="s">
        <v>31359</v>
      </c>
      <c r="B4600" s="59" t="str">
        <f t="shared" si="71"/>
        <v>RECUPERAÇÃO AMBIENTAL DE PEDREIRAS OU ÁREAS DEGRADADAS COM BIOMANTA VEGETAL DE FIBRAS DE PALHA EM ÁREAS COM INCLINAÇÃO MÁXIMA DE 1:1,5</v>
      </c>
      <c r="C4600" s="16" t="s">
        <v>141</v>
      </c>
      <c r="D4600" s="105">
        <v>8.6199999999999992</v>
      </c>
      <c r="J4600" s="59" t="s">
        <v>31360</v>
      </c>
    </row>
    <row r="4601" spans="1:10" ht="27">
      <c r="A4601" s="16" t="s">
        <v>31361</v>
      </c>
      <c r="B4601" s="59" t="str">
        <f t="shared" si="71"/>
        <v>REGULARIZAÇÃO DE BOTA-FORA COM ESPALHAMENTO E COMPACTAÇÃO</v>
      </c>
      <c r="C4601" s="16" t="s">
        <v>140</v>
      </c>
      <c r="D4601" s="105">
        <v>2.95</v>
      </c>
      <c r="J4601" s="59" t="s">
        <v>31362</v>
      </c>
    </row>
    <row r="4602" spans="1:10" ht="27">
      <c r="A4602" s="16" t="s">
        <v>31363</v>
      </c>
      <c r="B4602" s="59" t="str">
        <f t="shared" si="71"/>
        <v>REGULARIZAÇÃO DE SUPERFÍCIE COM MOTONIVELADORA</v>
      </c>
      <c r="C4602" s="16" t="s">
        <v>141</v>
      </c>
      <c r="D4602" s="105">
        <v>0.05</v>
      </c>
      <c r="J4602" s="59" t="s">
        <v>31364</v>
      </c>
    </row>
    <row r="4603" spans="1:10" ht="27">
      <c r="A4603" s="16" t="s">
        <v>31365</v>
      </c>
      <c r="B4603" s="59" t="str">
        <f t="shared" si="71"/>
        <v>REGULARIZAÇÃO MANUAL DE TALUDES DE CORTES E ATERROS</v>
      </c>
      <c r="C4603" s="16" t="s">
        <v>141</v>
      </c>
      <c r="D4603" s="105">
        <v>17.11</v>
      </c>
      <c r="J4603" s="59" t="s">
        <v>31366</v>
      </c>
    </row>
    <row r="4604" spans="1:10" ht="27">
      <c r="A4604" s="16" t="s">
        <v>31367</v>
      </c>
      <c r="B4604" s="59" t="str">
        <f t="shared" si="71"/>
        <v>RETENTORES DE SEDIMENTOS EM FIBRAS VEGETAIS - D = 20 CM</v>
      </c>
      <c r="C4604" s="16" t="s">
        <v>139</v>
      </c>
      <c r="D4604" s="105">
        <v>46.95</v>
      </c>
      <c r="J4604" s="59" t="s">
        <v>31368</v>
      </c>
    </row>
    <row r="4605" spans="1:10" ht="27">
      <c r="A4605" s="16" t="s">
        <v>31369</v>
      </c>
      <c r="B4605" s="59" t="str">
        <f t="shared" si="71"/>
        <v>REVESTIMENTO VEGETAL COM GRAMA EM MUDAS EM SUPERFÍCIES INCLINADAS</v>
      </c>
      <c r="C4605" s="16" t="s">
        <v>141</v>
      </c>
      <c r="D4605" s="105">
        <v>6.13</v>
      </c>
      <c r="J4605" s="59" t="s">
        <v>31370</v>
      </c>
    </row>
    <row r="4606" spans="1:10" ht="27">
      <c r="A4606" s="16" t="s">
        <v>31371</v>
      </c>
      <c r="B4606" s="59" t="str">
        <f t="shared" si="71"/>
        <v>REVESTIMENTO VEGETAL COM GRAMA EM MUDAS EM SUPERFÍCIES PLANAS</v>
      </c>
      <c r="C4606" s="16" t="s">
        <v>141</v>
      </c>
      <c r="D4606" s="105">
        <v>3.45</v>
      </c>
      <c r="J4606" s="59" t="s">
        <v>31372</v>
      </c>
    </row>
    <row r="4607" spans="1:10" ht="40.5">
      <c r="A4607" s="16" t="s">
        <v>31373</v>
      </c>
      <c r="B4607" s="59" t="str">
        <f t="shared" si="71"/>
        <v>REVESTIMENTO VEGETAL POR SEMEADURA A LANÇO MANUAL DE GRAMÍNEAS E LEGUMINOSAS</v>
      </c>
      <c r="C4607" s="16" t="s">
        <v>141</v>
      </c>
      <c r="D4607" s="105">
        <v>0.33</v>
      </c>
      <c r="J4607" s="59" t="s">
        <v>31374</v>
      </c>
    </row>
    <row r="4608" spans="1:10" ht="40.5">
      <c r="A4608" s="16" t="s">
        <v>31375</v>
      </c>
      <c r="B4608" s="59" t="str">
        <f t="shared" si="71"/>
        <v>ANCORAGEM ATIVA COM 10 CORDOALHAS ADERENTES D = 12,7 MM - FORNECIMENTO E INSTALAÇÃO</v>
      </c>
      <c r="C4608" s="16" t="s">
        <v>20028</v>
      </c>
      <c r="D4608" s="105">
        <v>588.88</v>
      </c>
      <c r="J4608" s="59" t="s">
        <v>31376</v>
      </c>
    </row>
    <row r="4609" spans="1:10" ht="40.5">
      <c r="A4609" s="16" t="s">
        <v>31377</v>
      </c>
      <c r="B4609" s="59" t="str">
        <f t="shared" si="71"/>
        <v>ANCORAGEM ATIVA COM 10 CORDOALHAS ADERENTES D = 15,2 MM - FORNECIMENTO E INSTALAÇÃO</v>
      </c>
      <c r="C4609" s="16" t="s">
        <v>20028</v>
      </c>
      <c r="D4609" s="105">
        <v>761.65</v>
      </c>
      <c r="J4609" s="59" t="s">
        <v>31378</v>
      </c>
    </row>
    <row r="4610" spans="1:10" ht="40.5">
      <c r="A4610" s="16" t="s">
        <v>31379</v>
      </c>
      <c r="B4610" s="59" t="str">
        <f t="shared" si="71"/>
        <v>ANCORAGEM ATIVA COM 12 CORDOALHAS ADERENTES D = 12,7 MM - FORNECIMENTO E INSTALAÇÃO</v>
      </c>
      <c r="C4610" s="16" t="s">
        <v>20028</v>
      </c>
      <c r="D4610" s="105">
        <v>715.55</v>
      </c>
      <c r="J4610" s="59" t="s">
        <v>31380</v>
      </c>
    </row>
    <row r="4611" spans="1:10" ht="40.5">
      <c r="A4611" s="16" t="s">
        <v>31381</v>
      </c>
      <c r="B4611" s="59" t="str">
        <f t="shared" ref="B4611:B4674" si="72">UPPER(J4611)</f>
        <v>ANCORAGEM ATIVA COM 12 CORDOALHAS ADERENTES D = 15,2 MM - FORNECIMENTO E INSTALAÇÃO</v>
      </c>
      <c r="C4611" s="16" t="s">
        <v>20028</v>
      </c>
      <c r="D4611" s="105">
        <v>931.07</v>
      </c>
      <c r="J4611" s="59" t="s">
        <v>31382</v>
      </c>
    </row>
    <row r="4612" spans="1:10" ht="40.5">
      <c r="A4612" s="16" t="s">
        <v>31383</v>
      </c>
      <c r="B4612" s="59" t="str">
        <f t="shared" si="72"/>
        <v>ANCORAGEM ATIVA COM 15 CORDOALHAS ADERENTES D = 12,7 MM - FORNECIMENTO E INSTALAÇÃO</v>
      </c>
      <c r="C4612" s="16" t="s">
        <v>20028</v>
      </c>
      <c r="D4612" s="105">
        <v>1006.02</v>
      </c>
      <c r="J4612" s="59" t="s">
        <v>31384</v>
      </c>
    </row>
    <row r="4613" spans="1:10" ht="40.5">
      <c r="A4613" s="16" t="s">
        <v>31385</v>
      </c>
      <c r="B4613" s="59" t="str">
        <f t="shared" si="72"/>
        <v>ANCORAGEM ATIVA COM 15 CORDOALHAS ADERENTES D = 15,2 MM - FORNECIMENTO E INSTALAÇÃO</v>
      </c>
      <c r="C4613" s="16" t="s">
        <v>20028</v>
      </c>
      <c r="D4613" s="105">
        <v>1197.05</v>
      </c>
      <c r="J4613" s="59" t="s">
        <v>31386</v>
      </c>
    </row>
    <row r="4614" spans="1:10" ht="40.5">
      <c r="A4614" s="16" t="s">
        <v>31387</v>
      </c>
      <c r="B4614" s="59" t="str">
        <f t="shared" si="72"/>
        <v>ANCORAGEM ATIVA COM 19 CORDOALHAS ADERENTES D = 12,7 MM - FORNECIMENTO E INSTALAÇÃO</v>
      </c>
      <c r="C4614" s="16" t="s">
        <v>20028</v>
      </c>
      <c r="D4614" s="105">
        <v>1207.3900000000001</v>
      </c>
      <c r="J4614" s="59" t="s">
        <v>31388</v>
      </c>
    </row>
    <row r="4615" spans="1:10" ht="40.5">
      <c r="A4615" s="16" t="s">
        <v>31389</v>
      </c>
      <c r="B4615" s="59" t="str">
        <f t="shared" si="72"/>
        <v>ANCORAGEM ATIVA COM 19 CORDOALHAS ADERENTES D = 15,2 MM - FORNECIMENTO E INSTALAÇÃO</v>
      </c>
      <c r="C4615" s="16" t="s">
        <v>20028</v>
      </c>
      <c r="D4615" s="105">
        <v>1529.57</v>
      </c>
      <c r="J4615" s="59" t="s">
        <v>31390</v>
      </c>
    </row>
    <row r="4616" spans="1:10" ht="40.5">
      <c r="A4616" s="16" t="s">
        <v>31391</v>
      </c>
      <c r="B4616" s="59" t="str">
        <f t="shared" si="72"/>
        <v>ANCORAGEM ATIVA COM 22 CORDOALHAS ADERENTES D = 12,7 MM - FORNECIMENTO E INSTALAÇÃO</v>
      </c>
      <c r="C4616" s="16" t="s">
        <v>20028</v>
      </c>
      <c r="D4616" s="105">
        <v>1534.72</v>
      </c>
      <c r="J4616" s="59" t="s">
        <v>31392</v>
      </c>
    </row>
    <row r="4617" spans="1:10" ht="40.5">
      <c r="A4617" s="16" t="s">
        <v>31393</v>
      </c>
      <c r="B4617" s="59" t="str">
        <f t="shared" si="72"/>
        <v>ANCORAGEM ATIVA COM 22 CORDOALHAS ADERENTES D = 15,2 MM - FORNECIMENTO E INSTALAÇÃO</v>
      </c>
      <c r="C4617" s="16" t="s">
        <v>20028</v>
      </c>
      <c r="D4617" s="105">
        <v>1921.04</v>
      </c>
      <c r="J4617" s="59" t="s">
        <v>31394</v>
      </c>
    </row>
    <row r="4618" spans="1:10" ht="40.5">
      <c r="A4618" s="16" t="s">
        <v>31395</v>
      </c>
      <c r="B4618" s="59" t="str">
        <f t="shared" si="72"/>
        <v>ANCORAGEM ATIVA COM 27 CORDOALHAS ADERENTES D = 12,7 MM - FORNECIMENTO E INSTALAÇÃO</v>
      </c>
      <c r="C4618" s="16" t="s">
        <v>20028</v>
      </c>
      <c r="D4618" s="105">
        <v>1831.78</v>
      </c>
      <c r="J4618" s="59" t="s">
        <v>31396</v>
      </c>
    </row>
    <row r="4619" spans="1:10" ht="40.5">
      <c r="A4619" s="16" t="s">
        <v>31397</v>
      </c>
      <c r="B4619" s="59" t="str">
        <f t="shared" si="72"/>
        <v>ANCORAGEM ATIVA COM 27 CORDOALHAS ADERENTES D = 15,2 MM - FORNECIMENTO E INSTALAÇÃO</v>
      </c>
      <c r="C4619" s="16" t="s">
        <v>20028</v>
      </c>
      <c r="D4619" s="105">
        <v>2504.96</v>
      </c>
      <c r="J4619" s="59" t="s">
        <v>31398</v>
      </c>
    </row>
    <row r="4620" spans="1:10" ht="40.5">
      <c r="A4620" s="16" t="s">
        <v>31399</v>
      </c>
      <c r="B4620" s="59" t="str">
        <f t="shared" si="72"/>
        <v>ANCORAGEM ATIVA COM 31 CORDOALHAS ADERENTES D = 12,7 MM - FORNECIMENTO E INSTALAÇÃO</v>
      </c>
      <c r="C4620" s="16" t="s">
        <v>20028</v>
      </c>
      <c r="D4620" s="105">
        <v>2636.26</v>
      </c>
      <c r="J4620" s="59" t="s">
        <v>31400</v>
      </c>
    </row>
    <row r="4621" spans="1:10" ht="40.5">
      <c r="A4621" s="16" t="s">
        <v>31401</v>
      </c>
      <c r="B4621" s="59" t="str">
        <f t="shared" si="72"/>
        <v>ANCORAGEM ATIVA COM 31 CORDOALHAS ADERENTES D = 15,2 MM - FORNECIMENTO E INSTALAÇÃO</v>
      </c>
      <c r="C4621" s="16" t="s">
        <v>20028</v>
      </c>
      <c r="D4621" s="105">
        <v>3563.59</v>
      </c>
      <c r="J4621" s="59" t="s">
        <v>31402</v>
      </c>
    </row>
    <row r="4622" spans="1:10" ht="40.5">
      <c r="A4622" s="16" t="s">
        <v>31403</v>
      </c>
      <c r="B4622" s="59" t="str">
        <f t="shared" si="72"/>
        <v>ANCORAGEM ATIVA COM 4 CORDOALHAS ADERENTES D = 12,7 MM - FORNECIMENTO E INSTALAÇÃO</v>
      </c>
      <c r="C4622" s="16" t="s">
        <v>20028</v>
      </c>
      <c r="D4622" s="105">
        <v>262.98</v>
      </c>
      <c r="J4622" s="59" t="s">
        <v>31404</v>
      </c>
    </row>
    <row r="4623" spans="1:10" ht="40.5">
      <c r="A4623" s="16" t="s">
        <v>31405</v>
      </c>
      <c r="B4623" s="59" t="str">
        <f t="shared" si="72"/>
        <v>ANCORAGEM ATIVA COM 4 CORDOALHAS ADERENTES D = 15,2 MM - FORNECIMENTO E INSTALAÇÃO</v>
      </c>
      <c r="C4623" s="16" t="s">
        <v>20028</v>
      </c>
      <c r="D4623" s="105">
        <v>314.57</v>
      </c>
      <c r="J4623" s="59" t="s">
        <v>31406</v>
      </c>
    </row>
    <row r="4624" spans="1:10" ht="40.5">
      <c r="A4624" s="16" t="s">
        <v>31407</v>
      </c>
      <c r="B4624" s="59" t="str">
        <f t="shared" si="72"/>
        <v>ANCORAGEM ATIVA COM 6 CORDOALHAS ADERENTES D = 12,7 MM - FORNECIMENTO E INSTALAÇÃO</v>
      </c>
      <c r="C4624" s="16" t="s">
        <v>20028</v>
      </c>
      <c r="D4624" s="105">
        <v>378.68</v>
      </c>
      <c r="J4624" s="59" t="s">
        <v>31408</v>
      </c>
    </row>
    <row r="4625" spans="1:10" ht="40.5">
      <c r="A4625" s="16" t="s">
        <v>31409</v>
      </c>
      <c r="B4625" s="59" t="str">
        <f t="shared" si="72"/>
        <v>ANCORAGEM ATIVA COM 6 CORDOALHAS ADERENTES D = 15,2 MM - FORNECIMENTO E INSTALAÇÃO</v>
      </c>
      <c r="C4625" s="16" t="s">
        <v>20028</v>
      </c>
      <c r="D4625" s="105">
        <v>452.58</v>
      </c>
      <c r="J4625" s="59" t="s">
        <v>31410</v>
      </c>
    </row>
    <row r="4626" spans="1:10" ht="40.5">
      <c r="A4626" s="16" t="s">
        <v>31411</v>
      </c>
      <c r="B4626" s="59" t="str">
        <f t="shared" si="72"/>
        <v>ANCORAGEM ATIVA COM 7 CORDOALHAS ADERENTES D = 12,7 MM - FORNECIMENTO E INSTALAÇÃO</v>
      </c>
      <c r="C4626" s="16" t="s">
        <v>20028</v>
      </c>
      <c r="D4626" s="105">
        <v>391.61</v>
      </c>
      <c r="J4626" s="59" t="s">
        <v>31412</v>
      </c>
    </row>
    <row r="4627" spans="1:10" ht="40.5">
      <c r="A4627" s="16" t="s">
        <v>31413</v>
      </c>
      <c r="B4627" s="59" t="str">
        <f t="shared" si="72"/>
        <v>ANCORAGEM ATIVA COM 7 CORDOALHAS ADERENTES D = 15,2 MM - FORNECIMENTO E INSTALAÇÃO</v>
      </c>
      <c r="C4627" s="16" t="s">
        <v>20028</v>
      </c>
      <c r="D4627" s="105">
        <v>529.37</v>
      </c>
      <c r="J4627" s="59" t="s">
        <v>31414</v>
      </c>
    </row>
    <row r="4628" spans="1:10" ht="40.5">
      <c r="A4628" s="16" t="s">
        <v>31415</v>
      </c>
      <c r="B4628" s="59" t="str">
        <f t="shared" si="72"/>
        <v>ANCORAGEM ATIVA COM 8 CORDOALHAS ADERENTES D = 12,7 MM - FORNECIMENTO E INSTALAÇÃO</v>
      </c>
      <c r="C4628" s="16" t="s">
        <v>20028</v>
      </c>
      <c r="D4628" s="105">
        <v>482.79</v>
      </c>
      <c r="J4628" s="59" t="s">
        <v>31416</v>
      </c>
    </row>
    <row r="4629" spans="1:10" ht="40.5">
      <c r="A4629" s="16" t="s">
        <v>31417</v>
      </c>
      <c r="B4629" s="59" t="str">
        <f t="shared" si="72"/>
        <v>ANCORAGEM ATIVA COM 8 CORDOALHAS ADERENTES D = 15,2 MM - FORNECIMENTO E INSTALAÇÃO</v>
      </c>
      <c r="C4629" s="16" t="s">
        <v>20028</v>
      </c>
      <c r="D4629" s="105">
        <v>603.38</v>
      </c>
      <c r="J4629" s="59" t="s">
        <v>31418</v>
      </c>
    </row>
    <row r="4630" spans="1:10" ht="40.5">
      <c r="A4630" s="16" t="s">
        <v>31419</v>
      </c>
      <c r="B4630" s="59" t="str">
        <f t="shared" si="72"/>
        <v>ANCORAGEM ATIVA COM 9 CORDOALHAS ADERENTES D = 12,7 MM - FORNECIMENTO E INSTALAÇÃO</v>
      </c>
      <c r="C4630" s="16" t="s">
        <v>20028</v>
      </c>
      <c r="D4630" s="105">
        <v>541.71</v>
      </c>
      <c r="J4630" s="59" t="s">
        <v>31420</v>
      </c>
    </row>
    <row r="4631" spans="1:10" ht="40.5">
      <c r="A4631" s="16" t="s">
        <v>31421</v>
      </c>
      <c r="B4631" s="59" t="str">
        <f t="shared" si="72"/>
        <v>ANCORAGEM ATIVA COM 9 CORDOALHAS ADERENTES D = 15,2 MM - FORNECIMENTO E INSTALAÇÃO</v>
      </c>
      <c r="C4631" s="16" t="s">
        <v>20028</v>
      </c>
      <c r="D4631" s="105">
        <v>702.99</v>
      </c>
      <c r="J4631" s="59" t="s">
        <v>31422</v>
      </c>
    </row>
    <row r="4632" spans="1:10" ht="40.5">
      <c r="A4632" s="16" t="s">
        <v>31423</v>
      </c>
      <c r="B4632" s="59" t="str">
        <f t="shared" si="72"/>
        <v>ANCORAGEM ATIVA PARA LAJES COM 1 CORDOALHA ADERENTE D = 12,7 MM - FORNECIMENTO E INSTALAÇÃO</v>
      </c>
      <c r="C4632" s="16" t="s">
        <v>20028</v>
      </c>
      <c r="D4632" s="105">
        <v>178.29</v>
      </c>
      <c r="J4632" s="59" t="s">
        <v>31424</v>
      </c>
    </row>
    <row r="4633" spans="1:10" ht="40.5">
      <c r="A4633" s="16" t="s">
        <v>31425</v>
      </c>
      <c r="B4633" s="59" t="str">
        <f t="shared" si="72"/>
        <v>ANCORAGEM ATIVA PARA LAJES COM 1 CORDOALHA ADERENTE D = 15,2 MM - FORNECIMENTO E INSTALAÇÃO</v>
      </c>
      <c r="C4633" s="16" t="s">
        <v>20028</v>
      </c>
      <c r="D4633" s="105">
        <v>227.09</v>
      </c>
      <c r="J4633" s="59" t="s">
        <v>31426</v>
      </c>
    </row>
    <row r="4634" spans="1:10" ht="40.5">
      <c r="A4634" s="16" t="s">
        <v>31427</v>
      </c>
      <c r="B4634" s="59" t="str">
        <f t="shared" si="72"/>
        <v>ANCORAGEM ATIVA PARA LAJES COM 1 CORDOALHA ENGRAXADA D = 12,7 MM - FORNECIMENTO E INSTALAÇÃO</v>
      </c>
      <c r="C4634" s="16" t="s">
        <v>20028</v>
      </c>
      <c r="D4634" s="105">
        <v>66.319999999999993</v>
      </c>
      <c r="J4634" s="59" t="s">
        <v>31428</v>
      </c>
    </row>
    <row r="4635" spans="1:10" ht="40.5">
      <c r="A4635" s="16" t="s">
        <v>31429</v>
      </c>
      <c r="B4635" s="59" t="str">
        <f t="shared" si="72"/>
        <v>ANCORAGEM ATIVA PARA LAJES COM 1 CORDOALHA ENGRAXADA D = 15,2 MM - FORNECIMENTO E INSTALAÇÃO</v>
      </c>
      <c r="C4635" s="16" t="s">
        <v>20028</v>
      </c>
      <c r="D4635" s="105">
        <v>92.92</v>
      </c>
      <c r="J4635" s="59" t="s">
        <v>31430</v>
      </c>
    </row>
    <row r="4636" spans="1:10" ht="40.5">
      <c r="A4636" s="16" t="s">
        <v>31431</v>
      </c>
      <c r="B4636" s="59" t="str">
        <f t="shared" si="72"/>
        <v>ANCORAGEM ATIVA PARA LAJES COM 2 CORDOALHAS ADERENTES D = 12,7 MM - FORNECIMENTO E INSTALAÇÃO</v>
      </c>
      <c r="C4636" s="16" t="s">
        <v>20028</v>
      </c>
      <c r="D4636" s="105">
        <v>402.78</v>
      </c>
      <c r="J4636" s="59" t="s">
        <v>31432</v>
      </c>
    </row>
    <row r="4637" spans="1:10" ht="40.5">
      <c r="A4637" s="16" t="s">
        <v>31433</v>
      </c>
      <c r="B4637" s="59" t="str">
        <f t="shared" si="72"/>
        <v>ANCORAGEM ATIVA PARA LAJES COM 2 CORDOALHAS ADERENTES D = 15,2 MM - FORNECIMENTO E INSTALAÇÃO</v>
      </c>
      <c r="C4637" s="16" t="s">
        <v>20028</v>
      </c>
      <c r="D4637" s="105">
        <v>522.70000000000005</v>
      </c>
      <c r="J4637" s="59" t="s">
        <v>31434</v>
      </c>
    </row>
    <row r="4638" spans="1:10" ht="40.5">
      <c r="A4638" s="16" t="s">
        <v>31435</v>
      </c>
      <c r="B4638" s="59" t="str">
        <f t="shared" si="72"/>
        <v>ANCORAGEM ATIVA PARA LAJES COM 3 CORDOALHAS ADERENTES D = 12,7 MM - FORNECIMENTO E INSTALAÇÃO</v>
      </c>
      <c r="C4638" s="16" t="s">
        <v>20028</v>
      </c>
      <c r="D4638" s="105">
        <v>786.5</v>
      </c>
      <c r="J4638" s="59" t="s">
        <v>31436</v>
      </c>
    </row>
    <row r="4639" spans="1:10" ht="40.5">
      <c r="A4639" s="16" t="s">
        <v>31437</v>
      </c>
      <c r="B4639" s="59" t="str">
        <f t="shared" si="72"/>
        <v>ANCORAGEM ATIVA PARA LAJES COM 3 CORDOALHAS ADERENTES D = 15,2 MM - FORNECIMENTO E INSTALAÇÃO</v>
      </c>
      <c r="C4639" s="16" t="s">
        <v>20028</v>
      </c>
      <c r="D4639" s="105">
        <v>977.96</v>
      </c>
      <c r="J4639" s="59" t="s">
        <v>31438</v>
      </c>
    </row>
    <row r="4640" spans="1:10" ht="40.5">
      <c r="A4640" s="16" t="s">
        <v>31439</v>
      </c>
      <c r="B4640" s="59" t="str">
        <f t="shared" si="72"/>
        <v>ANCORAGEM ATIVA PARA LAJES COM 4 CORDOALHAS ADERENTES D = 12,7 MM - FORNECIMENTO E INSTALAÇÃO</v>
      </c>
      <c r="C4640" s="16" t="s">
        <v>20028</v>
      </c>
      <c r="D4640" s="105">
        <v>860.1</v>
      </c>
      <c r="J4640" s="59" t="s">
        <v>31440</v>
      </c>
    </row>
    <row r="4641" spans="1:10" ht="40.5">
      <c r="A4641" s="16" t="s">
        <v>31441</v>
      </c>
      <c r="B4641" s="59" t="str">
        <f t="shared" si="72"/>
        <v>ANCORAGEM ATIVA PARA LAJES COM 4 CORDOALHAS ADERENTES D = 15,2 MM - FORNECIMENTO E INSTALAÇÃO</v>
      </c>
      <c r="C4641" s="16" t="s">
        <v>20028</v>
      </c>
      <c r="D4641" s="105">
        <v>1052.1400000000001</v>
      </c>
      <c r="J4641" s="59" t="s">
        <v>31442</v>
      </c>
    </row>
    <row r="4642" spans="1:10" ht="40.5">
      <c r="A4642" s="16" t="s">
        <v>31443</v>
      </c>
      <c r="B4642" s="59" t="str">
        <f t="shared" si="72"/>
        <v>ANCORAGEM PASSIVA COM 10 CORDOALHAS ADERENTES D = 12,7 MM - FORNECIMENTO E INSTALAÇÃO</v>
      </c>
      <c r="C4642" s="16" t="s">
        <v>20028</v>
      </c>
      <c r="D4642" s="105">
        <v>251.79</v>
      </c>
      <c r="J4642" s="59" t="s">
        <v>31444</v>
      </c>
    </row>
    <row r="4643" spans="1:10" ht="40.5">
      <c r="A4643" s="16" t="s">
        <v>31445</v>
      </c>
      <c r="B4643" s="59" t="str">
        <f t="shared" si="72"/>
        <v>ANCORAGEM PASSIVA COM 10 CORDOALHAS ADERENTES D = 15,2 MM - FORNECIMENTO E INSTALAÇÃO</v>
      </c>
      <c r="C4643" s="16" t="s">
        <v>20028</v>
      </c>
      <c r="D4643" s="105">
        <v>348.72</v>
      </c>
      <c r="J4643" s="59" t="s">
        <v>31446</v>
      </c>
    </row>
    <row r="4644" spans="1:10" ht="40.5">
      <c r="A4644" s="16" t="s">
        <v>31447</v>
      </c>
      <c r="B4644" s="59" t="str">
        <f t="shared" si="72"/>
        <v>ANCORAGEM PASSIVA COM 12 CORDOALHAS ADERENTES D = 12,7 MM - FORNECIMENTO E INSTALAÇÃO</v>
      </c>
      <c r="C4644" s="16" t="s">
        <v>20028</v>
      </c>
      <c r="D4644" s="105">
        <v>300.07</v>
      </c>
      <c r="J4644" s="59" t="s">
        <v>31448</v>
      </c>
    </row>
    <row r="4645" spans="1:10" ht="40.5">
      <c r="A4645" s="16" t="s">
        <v>31449</v>
      </c>
      <c r="B4645" s="59" t="str">
        <f t="shared" si="72"/>
        <v>ANCORAGEM PASSIVA COM 12 CORDOALHAS ADERENTES D = 15,2 MM - FORNECIMENTO E INSTALAÇÃO</v>
      </c>
      <c r="C4645" s="16" t="s">
        <v>20028</v>
      </c>
      <c r="D4645" s="105">
        <v>420.84</v>
      </c>
      <c r="J4645" s="59" t="s">
        <v>31450</v>
      </c>
    </row>
    <row r="4646" spans="1:10" ht="40.5">
      <c r="A4646" s="16" t="s">
        <v>31451</v>
      </c>
      <c r="B4646" s="59" t="str">
        <f t="shared" si="72"/>
        <v>ANCORAGEM PASSIVA COM 15 CORDOALHAS ADERENTES D = 12,7 MM - FORNECIMENTO E INSTALAÇÃO</v>
      </c>
      <c r="C4646" s="16" t="s">
        <v>20028</v>
      </c>
      <c r="D4646" s="105">
        <v>445.86</v>
      </c>
      <c r="J4646" s="59" t="s">
        <v>31452</v>
      </c>
    </row>
    <row r="4647" spans="1:10" ht="40.5">
      <c r="A4647" s="16" t="s">
        <v>31453</v>
      </c>
      <c r="B4647" s="59" t="str">
        <f t="shared" si="72"/>
        <v>ANCORAGEM PASSIVA COM 15 CORDOALHAS ADERENTES D = 15,2 MM - FORNECIMENTO E INSTALAÇÃO</v>
      </c>
      <c r="C4647" s="16" t="s">
        <v>20028</v>
      </c>
      <c r="D4647" s="105">
        <v>544.66999999999996</v>
      </c>
      <c r="J4647" s="59" t="s">
        <v>31454</v>
      </c>
    </row>
    <row r="4648" spans="1:10" ht="40.5">
      <c r="A4648" s="16" t="s">
        <v>31455</v>
      </c>
      <c r="B4648" s="59" t="str">
        <f t="shared" si="72"/>
        <v>ANCORAGEM PASSIVA COM 19 CORDOALHAS ADERENTES D = 12,7 MM - FORNECIMENTO E INSTALAÇÃO</v>
      </c>
      <c r="C4648" s="16" t="s">
        <v>20028</v>
      </c>
      <c r="D4648" s="105">
        <v>566.94000000000005</v>
      </c>
      <c r="J4648" s="59" t="s">
        <v>31456</v>
      </c>
    </row>
    <row r="4649" spans="1:10" ht="40.5">
      <c r="A4649" s="16" t="s">
        <v>31457</v>
      </c>
      <c r="B4649" s="59" t="str">
        <f t="shared" si="72"/>
        <v>ANCORAGEM PASSIVA COM 19 CORDOALHAS ADERENTES D = 15,2 MM - FORNECIMENTO E INSTALAÇÃO</v>
      </c>
      <c r="C4649" s="16" t="s">
        <v>20028</v>
      </c>
      <c r="D4649" s="105">
        <v>690.49</v>
      </c>
      <c r="J4649" s="59" t="s">
        <v>31458</v>
      </c>
    </row>
    <row r="4650" spans="1:10" ht="40.5">
      <c r="A4650" s="16" t="s">
        <v>31459</v>
      </c>
      <c r="B4650" s="59" t="str">
        <f t="shared" si="72"/>
        <v>ANCORAGEM PASSIVA COM 22 CORDOALHAS ADERENTES D = 12,7 MM - FORNECIMENTO E INSTALAÇÃO</v>
      </c>
      <c r="C4650" s="16" t="s">
        <v>20028</v>
      </c>
      <c r="D4650" s="105">
        <v>667.76</v>
      </c>
      <c r="J4650" s="59" t="s">
        <v>31460</v>
      </c>
    </row>
    <row r="4651" spans="1:10" ht="40.5">
      <c r="A4651" s="16" t="s">
        <v>31461</v>
      </c>
      <c r="B4651" s="59" t="str">
        <f t="shared" si="72"/>
        <v>ANCORAGEM PASSIVA COM 22 CORDOALHAS ADERENTES D = 15,2 MM - FORNECIMENTO E INSTALAÇÃO</v>
      </c>
      <c r="C4651" s="16" t="s">
        <v>20028</v>
      </c>
      <c r="D4651" s="105">
        <v>805.08</v>
      </c>
      <c r="J4651" s="59" t="s">
        <v>31462</v>
      </c>
    </row>
    <row r="4652" spans="1:10" ht="40.5">
      <c r="A4652" s="16" t="s">
        <v>31463</v>
      </c>
      <c r="B4652" s="59" t="str">
        <f t="shared" si="72"/>
        <v>ANCORAGEM PASSIVA COM 27 CORDOALHAS ADERENTES D = 12,7 MM - FORNECIMENTO E INSTALAÇÃO</v>
      </c>
      <c r="C4652" s="16" t="s">
        <v>20028</v>
      </c>
      <c r="D4652" s="105">
        <v>835.26</v>
      </c>
      <c r="J4652" s="59" t="s">
        <v>31464</v>
      </c>
    </row>
    <row r="4653" spans="1:10" ht="40.5">
      <c r="A4653" s="16" t="s">
        <v>31465</v>
      </c>
      <c r="B4653" s="59" t="str">
        <f t="shared" si="72"/>
        <v>ANCORAGEM PASSIVA COM 27 CORDOALHAS ADERENTES D = 15,2 MM - FORNECIMENTO E INSTALAÇÃO</v>
      </c>
      <c r="C4653" s="16" t="s">
        <v>20028</v>
      </c>
      <c r="D4653" s="105">
        <v>1001.96</v>
      </c>
      <c r="J4653" s="59" t="s">
        <v>31466</v>
      </c>
    </row>
    <row r="4654" spans="1:10" ht="40.5">
      <c r="A4654" s="16" t="s">
        <v>31467</v>
      </c>
      <c r="B4654" s="59" t="str">
        <f t="shared" si="72"/>
        <v>ANCORAGEM PASSIVA COM 31 CORDOALHAS ADERENTES D = 12,7 MM - FORNECIMENTO E INSTALAÇÃO</v>
      </c>
      <c r="C4654" s="16" t="s">
        <v>20028</v>
      </c>
      <c r="D4654" s="105">
        <v>959.52</v>
      </c>
      <c r="J4654" s="59" t="s">
        <v>31468</v>
      </c>
    </row>
    <row r="4655" spans="1:10" ht="40.5">
      <c r="A4655" s="16" t="s">
        <v>31469</v>
      </c>
      <c r="B4655" s="59" t="str">
        <f t="shared" si="72"/>
        <v>ANCORAGEM PASSIVA COM 31 CORDOALHAS ADERENTES D = 15,2 MM - FORNECIMENTO E INSTALAÇÃO</v>
      </c>
      <c r="C4655" s="16" t="s">
        <v>20028</v>
      </c>
      <c r="D4655" s="105">
        <v>1158.44</v>
      </c>
      <c r="J4655" s="59" t="s">
        <v>31470</v>
      </c>
    </row>
    <row r="4656" spans="1:10" ht="40.5">
      <c r="A4656" s="16" t="s">
        <v>31471</v>
      </c>
      <c r="B4656" s="59" t="str">
        <f t="shared" si="72"/>
        <v>ANCORAGEM PASSIVA COM 4 CORDOALHAS ADERENTES D = 12,7 MM - FORNECIMENTO E INSTALAÇÃO</v>
      </c>
      <c r="C4656" s="16" t="s">
        <v>20028</v>
      </c>
      <c r="D4656" s="105">
        <v>128.07</v>
      </c>
      <c r="J4656" s="59" t="s">
        <v>31472</v>
      </c>
    </row>
    <row r="4657" spans="1:10" ht="40.5">
      <c r="A4657" s="16" t="s">
        <v>31473</v>
      </c>
      <c r="B4657" s="59" t="str">
        <f t="shared" si="72"/>
        <v>ANCORAGEM PASSIVA COM 4 CORDOALHAS ADERENTES D = 15,2 MM - FORNECIMENTO E INSTALAÇÃO</v>
      </c>
      <c r="C4657" s="16" t="s">
        <v>20028</v>
      </c>
      <c r="D4657" s="105">
        <v>176.15</v>
      </c>
      <c r="J4657" s="59" t="s">
        <v>31474</v>
      </c>
    </row>
    <row r="4658" spans="1:10" ht="40.5">
      <c r="A4658" s="16" t="s">
        <v>31475</v>
      </c>
      <c r="B4658" s="59" t="str">
        <f t="shared" si="72"/>
        <v>ANCORAGEM PASSIVA COM 6 CORDOALHAS ADERENTES D = 12,7 MM - FORNECIMENTO E INSTALAÇÃO</v>
      </c>
      <c r="C4658" s="16" t="s">
        <v>20028</v>
      </c>
      <c r="D4658" s="105">
        <v>190.15</v>
      </c>
      <c r="J4658" s="59" t="s">
        <v>31476</v>
      </c>
    </row>
    <row r="4659" spans="1:10" ht="40.5">
      <c r="A4659" s="16" t="s">
        <v>31477</v>
      </c>
      <c r="B4659" s="59" t="str">
        <f t="shared" si="72"/>
        <v>ANCORAGEM PASSIVA COM 6 CORDOALHAS ADERENTES D = 15,2 MM - FORNECIMENTO E INSTALAÇÃO</v>
      </c>
      <c r="C4659" s="16" t="s">
        <v>20028</v>
      </c>
      <c r="D4659" s="105">
        <v>261.48</v>
      </c>
      <c r="J4659" s="59" t="s">
        <v>31478</v>
      </c>
    </row>
    <row r="4660" spans="1:10" ht="40.5">
      <c r="A4660" s="16" t="s">
        <v>31479</v>
      </c>
      <c r="B4660" s="59" t="str">
        <f t="shared" si="72"/>
        <v>ANCORAGEM PASSIVA COM 7 CORDOALHAS ADERENTES D = 12,7 MM - FORNECIMENTO E INSTALAÇÃO</v>
      </c>
      <c r="C4660" s="16" t="s">
        <v>20028</v>
      </c>
      <c r="D4660" s="105">
        <v>201.7</v>
      </c>
      <c r="J4660" s="59" t="s">
        <v>31480</v>
      </c>
    </row>
    <row r="4661" spans="1:10" ht="40.5">
      <c r="A4661" s="16" t="s">
        <v>31481</v>
      </c>
      <c r="B4661" s="59" t="str">
        <f t="shared" si="72"/>
        <v>ANCORAGEM PASSIVA COM 7 CORDOALHAS ADERENTES D = 15,2 MM - FORNECIMENTO E INSTALAÇÃO</v>
      </c>
      <c r="C4661" s="16" t="s">
        <v>20028</v>
      </c>
      <c r="D4661" s="105">
        <v>273.77</v>
      </c>
      <c r="J4661" s="59" t="s">
        <v>31482</v>
      </c>
    </row>
    <row r="4662" spans="1:10" ht="40.5">
      <c r="A4662" s="16" t="s">
        <v>31483</v>
      </c>
      <c r="B4662" s="59" t="str">
        <f t="shared" si="72"/>
        <v>ANCORAGEM PASSIVA COM 8 CORDOALHAS ADERENTES D = 12,7 MM - FORNECIMENTO E INSTALAÇÃO</v>
      </c>
      <c r="C4662" s="16" t="s">
        <v>20028</v>
      </c>
      <c r="D4662" s="105">
        <v>225.84</v>
      </c>
      <c r="J4662" s="59" t="s">
        <v>31484</v>
      </c>
    </row>
    <row r="4663" spans="1:10" ht="40.5">
      <c r="A4663" s="16" t="s">
        <v>31485</v>
      </c>
      <c r="B4663" s="59" t="str">
        <f t="shared" si="72"/>
        <v>ANCORAGEM PASSIVA COM 8 CORDOALHAS ADERENTES D = 15,2 MM - FORNECIMENTO E INSTALAÇÃO</v>
      </c>
      <c r="C4663" s="16" t="s">
        <v>20028</v>
      </c>
      <c r="D4663" s="105">
        <v>309.81</v>
      </c>
      <c r="J4663" s="59" t="s">
        <v>31486</v>
      </c>
    </row>
    <row r="4664" spans="1:10" ht="40.5">
      <c r="A4664" s="16" t="s">
        <v>31487</v>
      </c>
      <c r="B4664" s="59" t="str">
        <f t="shared" si="72"/>
        <v>ANCORAGEM PASSIVA COM 9 CORDOALHAS ADERENTES D = 12,7 MM - FORNECIMENTO E INSTALAÇÃO</v>
      </c>
      <c r="C4664" s="16" t="s">
        <v>20028</v>
      </c>
      <c r="D4664" s="105">
        <v>250.57</v>
      </c>
      <c r="J4664" s="59" t="s">
        <v>31488</v>
      </c>
    </row>
    <row r="4665" spans="1:10" ht="40.5">
      <c r="A4665" s="16" t="s">
        <v>31489</v>
      </c>
      <c r="B4665" s="59" t="str">
        <f t="shared" si="72"/>
        <v>ANCORAGEM PASSIVA COM 9 CORDOALHAS ADERENTES D = 15,2 MM - FORNECIMENTO E INSTALAÇÃO</v>
      </c>
      <c r="C4665" s="16" t="s">
        <v>20028</v>
      </c>
      <c r="D4665" s="105">
        <v>346.84</v>
      </c>
      <c r="J4665" s="59" t="s">
        <v>31490</v>
      </c>
    </row>
    <row r="4666" spans="1:10" ht="40.5">
      <c r="A4666" s="16" t="s">
        <v>31491</v>
      </c>
      <c r="B4666" s="59" t="str">
        <f t="shared" si="72"/>
        <v>ANCORAGEM PASSIVA PARA LAJES COM 1 CORDOALHA ADERENTE D = 12,7 MM - FORNECIMENTO E INSTALAÇÃO</v>
      </c>
      <c r="C4666" s="16" t="s">
        <v>20028</v>
      </c>
      <c r="D4666" s="105">
        <v>26.95</v>
      </c>
      <c r="J4666" s="59" t="s">
        <v>31492</v>
      </c>
    </row>
    <row r="4667" spans="1:10" ht="40.5">
      <c r="A4667" s="16" t="s">
        <v>31493</v>
      </c>
      <c r="B4667" s="59" t="str">
        <f t="shared" si="72"/>
        <v>ANCORAGEM PASSIVA PARA LAJES COM 1 CORDOALHA ADERENTE D = 15,2 MM - FORNECIMENTO E INSTALAÇÃO</v>
      </c>
      <c r="C4667" s="16" t="s">
        <v>20028</v>
      </c>
      <c r="D4667" s="105">
        <v>34.79</v>
      </c>
      <c r="J4667" s="59" t="s">
        <v>31494</v>
      </c>
    </row>
    <row r="4668" spans="1:10" ht="40.5">
      <c r="A4668" s="16" t="s">
        <v>31495</v>
      </c>
      <c r="B4668" s="59" t="str">
        <f t="shared" si="72"/>
        <v>ANCORAGEM PASSIVA PARA LAJES COM 1 CORDOALHA ENGRAXADA D = 12,7 MM - FORNECIMENTO E INSTALAÇÃO</v>
      </c>
      <c r="C4668" s="16" t="s">
        <v>20028</v>
      </c>
      <c r="D4668" s="105">
        <v>61.61</v>
      </c>
      <c r="J4668" s="59" t="s">
        <v>31496</v>
      </c>
    </row>
    <row r="4669" spans="1:10" ht="40.5">
      <c r="A4669" s="16" t="s">
        <v>31497</v>
      </c>
      <c r="B4669" s="59" t="str">
        <f t="shared" si="72"/>
        <v>ANCORAGEM PASSIVA PARA LAJES COM 1 CORDOALHA ENGRAXADA D = 15,2 MM - FORNECIMENTO E INSTALAÇÃO</v>
      </c>
      <c r="C4669" s="16" t="s">
        <v>20028</v>
      </c>
      <c r="D4669" s="105">
        <v>88.21</v>
      </c>
      <c r="J4669" s="59" t="s">
        <v>31498</v>
      </c>
    </row>
    <row r="4670" spans="1:10" ht="40.5">
      <c r="A4670" s="16" t="s">
        <v>31499</v>
      </c>
      <c r="B4670" s="59" t="str">
        <f t="shared" si="72"/>
        <v>ANCORAGEM PASSIVA PARA LAJES COM 2 CORDOALHAS ADERENTES D = 12,7 MM - FORNECIMENTO E INSTALAÇÃO</v>
      </c>
      <c r="C4670" s="16" t="s">
        <v>20028</v>
      </c>
      <c r="D4670" s="105">
        <v>31.54</v>
      </c>
      <c r="J4670" s="59" t="s">
        <v>31500</v>
      </c>
    </row>
    <row r="4671" spans="1:10" ht="40.5">
      <c r="A4671" s="16" t="s">
        <v>31501</v>
      </c>
      <c r="B4671" s="59" t="str">
        <f t="shared" si="72"/>
        <v>ANCORAGEM PASSIVA PARA LAJES COM 2 CORDOALHAS ADERENTES D = 15,2 MM - FORNECIMENTO E INSTALAÇÃO</v>
      </c>
      <c r="C4671" s="16" t="s">
        <v>20028</v>
      </c>
      <c r="D4671" s="105">
        <v>40.46</v>
      </c>
      <c r="J4671" s="59" t="s">
        <v>31502</v>
      </c>
    </row>
    <row r="4672" spans="1:10" ht="40.5">
      <c r="A4672" s="16" t="s">
        <v>31503</v>
      </c>
      <c r="B4672" s="59" t="str">
        <f t="shared" si="72"/>
        <v>ANCORAGEM PASSIVA PARA LAJES COM 3 CORDOALHAS ADERENTES D = 12,7 MM - FORNECIMENTO E INSTALAÇÃO</v>
      </c>
      <c r="C4672" s="16" t="s">
        <v>20028</v>
      </c>
      <c r="D4672" s="105">
        <v>48.75</v>
      </c>
      <c r="J4672" s="59" t="s">
        <v>31504</v>
      </c>
    </row>
    <row r="4673" spans="1:10" ht="40.5">
      <c r="A4673" s="16" t="s">
        <v>31505</v>
      </c>
      <c r="B4673" s="59" t="str">
        <f t="shared" si="72"/>
        <v>ANCORAGEM PASSIVA PARA LAJES COM 3 CORDOALHAS ADERENTES D = 15,2 MM - FORNECIMENTO E INSTALAÇÃO</v>
      </c>
      <c r="C4673" s="16" t="s">
        <v>20028</v>
      </c>
      <c r="D4673" s="105">
        <v>54</v>
      </c>
      <c r="J4673" s="59" t="s">
        <v>31506</v>
      </c>
    </row>
    <row r="4674" spans="1:10" ht="40.5">
      <c r="A4674" s="16" t="s">
        <v>31507</v>
      </c>
      <c r="B4674" s="59" t="str">
        <f t="shared" si="72"/>
        <v>ANCORAGEM PASSIVA PARA LAJES COM 4 CORDOALHAS ADERENTES D = 12,7 MM - FORNECIMENTO E INSTALAÇÃO</v>
      </c>
      <c r="C4674" s="16" t="s">
        <v>20028</v>
      </c>
      <c r="D4674" s="105">
        <v>60.93</v>
      </c>
      <c r="J4674" s="59" t="s">
        <v>31508</v>
      </c>
    </row>
    <row r="4675" spans="1:10" ht="40.5">
      <c r="A4675" s="16" t="s">
        <v>31509</v>
      </c>
      <c r="B4675" s="59" t="str">
        <f t="shared" ref="B4675:B4738" si="73">UPPER(J4675)</f>
        <v>ANCORAGEM PASSIVA PARA LAJES COM 4 CORDOALHAS ADERENTES D = 15,2 MM - FORNECIMENTO E INSTALAÇÃO</v>
      </c>
      <c r="C4675" s="16" t="s">
        <v>20028</v>
      </c>
      <c r="D4675" s="105">
        <v>81.11</v>
      </c>
      <c r="J4675" s="59" t="s">
        <v>31510</v>
      </c>
    </row>
    <row r="4676" spans="1:10" ht="54">
      <c r="A4676" s="16" t="s">
        <v>31511</v>
      </c>
      <c r="B4676" s="59" t="str">
        <f t="shared" si="73"/>
        <v>BAINHA METÁLICA OVALIZADA SEÇÃO 19 X 36 MM PARA 1 CORDOALHA D = 12,7 MM - FORNECIMENTO, INSTALAÇÃO E INJEÇÃO DE NATA DE CIMENTO</v>
      </c>
      <c r="C4676" s="16" t="s">
        <v>139</v>
      </c>
      <c r="D4676" s="105">
        <v>33.15</v>
      </c>
      <c r="J4676" s="59" t="s">
        <v>31512</v>
      </c>
    </row>
    <row r="4677" spans="1:10" ht="54">
      <c r="A4677" s="16" t="s">
        <v>31513</v>
      </c>
      <c r="B4677" s="59" t="str">
        <f t="shared" si="73"/>
        <v>BAINHA METÁLICA OVALIZADA SEÇÃO 19 X 36 MM PARA 2 CORDOALHAS D = 12,7 MM - FORNECIMENTO, INSTALAÇÃO E INJEÇÃO DE NATA DE CIMENTO</v>
      </c>
      <c r="C4677" s="16" t="s">
        <v>139</v>
      </c>
      <c r="D4677" s="105">
        <v>33.04</v>
      </c>
      <c r="J4677" s="59" t="s">
        <v>31514</v>
      </c>
    </row>
    <row r="4678" spans="1:10" ht="54">
      <c r="A4678" s="16" t="s">
        <v>31515</v>
      </c>
      <c r="B4678" s="59" t="str">
        <f t="shared" si="73"/>
        <v>BAINHA METÁLICA OVALIZADA SEÇÃO 19 X 48 MM PARA 3 CORDOALHAS D = 12,7 MM - FORNECIMENTO, INSTALAÇÃO E INJEÇÃO DE NATA DE CIMENTO</v>
      </c>
      <c r="C4678" s="16" t="s">
        <v>139</v>
      </c>
      <c r="D4678" s="105">
        <v>37.520000000000003</v>
      </c>
      <c r="J4678" s="59" t="s">
        <v>31516</v>
      </c>
    </row>
    <row r="4679" spans="1:10" ht="54">
      <c r="A4679" s="16" t="s">
        <v>31517</v>
      </c>
      <c r="B4679" s="59" t="str">
        <f t="shared" si="73"/>
        <v>BAINHA METÁLICA OVALIZADA SEÇÃO 19 X 62 MM PARA 4 CORDOALHAS D = 12,7 MM - FORNECIMENTO, INSTALAÇÃO E INJEÇÃO DE NATA DE CIMENTO</v>
      </c>
      <c r="C4679" s="16" t="s">
        <v>139</v>
      </c>
      <c r="D4679" s="105">
        <v>42.06</v>
      </c>
      <c r="J4679" s="59" t="s">
        <v>31518</v>
      </c>
    </row>
    <row r="4680" spans="1:10" ht="54">
      <c r="A4680" s="16" t="s">
        <v>31519</v>
      </c>
      <c r="B4680" s="59" t="str">
        <f t="shared" si="73"/>
        <v>BAINHA METÁLICA OVALIZADA SEÇÃO 22 X 32 MM PARA 1 CORDOALHA D = 15,2 MM - FORNECIMENTO, INSTALAÇÃO E INJEÇÃO DE NATA DE CIMENTO</v>
      </c>
      <c r="C4680" s="16" t="s">
        <v>139</v>
      </c>
      <c r="D4680" s="105">
        <v>33.25</v>
      </c>
      <c r="J4680" s="59" t="s">
        <v>31520</v>
      </c>
    </row>
    <row r="4681" spans="1:10" ht="54">
      <c r="A4681" s="16" t="s">
        <v>31521</v>
      </c>
      <c r="B4681" s="59" t="str">
        <f t="shared" si="73"/>
        <v>BAINHA METÁLICA OVALIZADA SEÇÃO 22 X 32 MM PARA 2 CORDOALHAS D = 15,2 MM - FORNECIMENTO, INSTALAÇÃO E INJEÇÃO DE NATA DE CIMENTO</v>
      </c>
      <c r="C4681" s="16" t="s">
        <v>139</v>
      </c>
      <c r="D4681" s="105">
        <v>33.1</v>
      </c>
      <c r="J4681" s="59" t="s">
        <v>31522</v>
      </c>
    </row>
    <row r="4682" spans="1:10" ht="54">
      <c r="A4682" s="16" t="s">
        <v>31523</v>
      </c>
      <c r="B4682" s="59" t="str">
        <f t="shared" si="73"/>
        <v>BAINHA METÁLICA OVALIZADA SEÇÃO 22 X 55 MM PARA 3 CORDOALHAS D = 15,2 MM - FORNECIMENTO, INSTALAÇÃO E INJEÇÃO DE NATA DE CIMENTO</v>
      </c>
      <c r="C4682" s="16" t="s">
        <v>139</v>
      </c>
      <c r="D4682" s="105">
        <v>39.46</v>
      </c>
      <c r="J4682" s="59" t="s">
        <v>31524</v>
      </c>
    </row>
    <row r="4683" spans="1:10" ht="54">
      <c r="A4683" s="16" t="s">
        <v>31525</v>
      </c>
      <c r="B4683" s="59" t="str">
        <f t="shared" si="73"/>
        <v>BAINHA METÁLICA OVALIZADA SEÇÃO 22 X 73 MM PARA 4 CORDOALHAS D = 15,2 MM - FORNECIMENTO, INSTALAÇÃO E INJEÇÃO DE NATA DE CIMENTO</v>
      </c>
      <c r="C4683" s="16" t="s">
        <v>139</v>
      </c>
      <c r="D4683" s="105">
        <v>45.47</v>
      </c>
      <c r="J4683" s="59" t="s">
        <v>31526</v>
      </c>
    </row>
    <row r="4684" spans="1:10" ht="54">
      <c r="A4684" s="16" t="s">
        <v>31527</v>
      </c>
      <c r="B4684" s="59" t="str">
        <f t="shared" si="73"/>
        <v>BAINHA METÁLICA REDONDA D = 100 MM PARA 21 CORDOALHAS D = 15,2 MM - FORNECIMENTO, INSTALAÇÃO E INJEÇÃO DE NATA DE CIMENTO</v>
      </c>
      <c r="C4684" s="16" t="s">
        <v>139</v>
      </c>
      <c r="D4684" s="105">
        <v>119.12</v>
      </c>
      <c r="J4684" s="59" t="s">
        <v>31528</v>
      </c>
    </row>
    <row r="4685" spans="1:10" ht="54">
      <c r="A4685" s="16" t="s">
        <v>31529</v>
      </c>
      <c r="B4685" s="59" t="str">
        <f t="shared" si="73"/>
        <v>BAINHA METÁLICA REDONDA D = 100 MM PARA 22 CORDOALHAS D = 15,2 MM - FORNECIMENTO, INSTALAÇÃO E INJEÇÃO DE NATA DE CIMENTO</v>
      </c>
      <c r="C4685" s="16" t="s">
        <v>139</v>
      </c>
      <c r="D4685" s="105">
        <v>118.97</v>
      </c>
      <c r="J4685" s="59" t="s">
        <v>31530</v>
      </c>
    </row>
    <row r="4686" spans="1:10" ht="54">
      <c r="A4686" s="16" t="s">
        <v>31531</v>
      </c>
      <c r="B4686" s="59" t="str">
        <f t="shared" si="73"/>
        <v>BAINHA METÁLICA REDONDA D = 100 MM PARA 24 CORDOALHAS D = 15,2 MM - FORNECIMENTO, INSTALAÇÃO E INJEÇÃO DE NATA DE CIMENTO</v>
      </c>
      <c r="C4686" s="16" t="s">
        <v>139</v>
      </c>
      <c r="D4686" s="105">
        <v>118.66</v>
      </c>
      <c r="J4686" s="59" t="s">
        <v>31532</v>
      </c>
    </row>
    <row r="4687" spans="1:10" ht="54">
      <c r="A4687" s="16" t="s">
        <v>31533</v>
      </c>
      <c r="B4687" s="59" t="str">
        <f t="shared" si="73"/>
        <v>BAINHA METÁLICA REDONDA D = 100 MM PARA 25 CORDOALHAS D = 15,2 MM - FORNECIMENTO, INSTALAÇÃO E INJEÇÃO DE NATA DE CIMENTO</v>
      </c>
      <c r="C4687" s="16" t="s">
        <v>139</v>
      </c>
      <c r="D4687" s="105">
        <v>118.5</v>
      </c>
      <c r="J4687" s="59" t="s">
        <v>31534</v>
      </c>
    </row>
    <row r="4688" spans="1:10" ht="54">
      <c r="A4688" s="16" t="s">
        <v>31535</v>
      </c>
      <c r="B4688" s="59" t="str">
        <f t="shared" si="73"/>
        <v>BAINHA METÁLICA REDONDA D = 100 MM PARA 30 CORDOALHAS D = 12,7 MM - FORNECIMENTO, INSTALAÇÃO E INJEÇÃO DE NATA DE CIMENTO</v>
      </c>
      <c r="C4688" s="16" t="s">
        <v>139</v>
      </c>
      <c r="D4688" s="105">
        <v>119.13</v>
      </c>
      <c r="J4688" s="59" t="s">
        <v>31536</v>
      </c>
    </row>
    <row r="4689" spans="1:10" ht="54">
      <c r="A4689" s="16" t="s">
        <v>31537</v>
      </c>
      <c r="B4689" s="59" t="str">
        <f t="shared" si="73"/>
        <v>BAINHA METÁLICA REDONDA D = 100 MM PARA 31 CORDOALHAS D = 12,7 MM - FORNECIMENTO, INSTALAÇÃO E INJEÇÃO DE NATA DE CIMENTO</v>
      </c>
      <c r="C4689" s="16" t="s">
        <v>139</v>
      </c>
      <c r="D4689" s="105">
        <v>119.02</v>
      </c>
      <c r="J4689" s="59" t="s">
        <v>31538</v>
      </c>
    </row>
    <row r="4690" spans="1:10" ht="54">
      <c r="A4690" s="16" t="s">
        <v>31539</v>
      </c>
      <c r="B4690" s="59" t="str">
        <f t="shared" si="73"/>
        <v>BAINHA METÁLICA REDONDA D = 110 MM PARA 27 CORDOALHAS D = 15,2 MM - FORNECIMENTO, INSTALAÇÃO E INJEÇÃO DE NATA DE CIMENTO</v>
      </c>
      <c r="C4690" s="16" t="s">
        <v>139</v>
      </c>
      <c r="D4690" s="105">
        <v>126.74</v>
      </c>
      <c r="J4690" s="59" t="s">
        <v>31540</v>
      </c>
    </row>
    <row r="4691" spans="1:10" ht="54">
      <c r="A4691" s="16" t="s">
        <v>31541</v>
      </c>
      <c r="B4691" s="59" t="str">
        <f t="shared" si="73"/>
        <v>BAINHA METÁLICA REDONDA D = 110 MM PARA 37 CORDOALHAS D = 12,7 MM - FORNECIMENTO, INSTALAÇÃO E INJEÇÃO DE NATA DE CIMENTO</v>
      </c>
      <c r="C4691" s="16" t="s">
        <v>139</v>
      </c>
      <c r="D4691" s="105">
        <v>126.92</v>
      </c>
      <c r="J4691" s="59" t="s">
        <v>31542</v>
      </c>
    </row>
    <row r="4692" spans="1:10" ht="54">
      <c r="A4692" s="16" t="s">
        <v>31543</v>
      </c>
      <c r="B4692" s="59" t="str">
        <f t="shared" si="73"/>
        <v>BAINHA METÁLICA REDONDA D = 120 MM PARA 30 CORDOALHAS D = 15,2 MM - FORNECIMENTO, INSTALAÇÃO E INJEÇÃO DE NATA DE CIMENTO</v>
      </c>
      <c r="C4692" s="16" t="s">
        <v>139</v>
      </c>
      <c r="D4692" s="105">
        <v>133.77000000000001</v>
      </c>
      <c r="J4692" s="59" t="s">
        <v>31544</v>
      </c>
    </row>
    <row r="4693" spans="1:10" ht="54">
      <c r="A4693" s="16" t="s">
        <v>31545</v>
      </c>
      <c r="B4693" s="59" t="str">
        <f t="shared" si="73"/>
        <v>BAINHA METÁLICA REDONDA D = 120 MM PARA 31 CORDOALHAS D = 15,2 MM - FORNECIMENTO, INSTALAÇÃO E INJEÇÃO DE NATA DE CIMENTO</v>
      </c>
      <c r="C4693" s="16" t="s">
        <v>139</v>
      </c>
      <c r="D4693" s="105">
        <v>133.61000000000001</v>
      </c>
      <c r="J4693" s="59" t="s">
        <v>31546</v>
      </c>
    </row>
    <row r="4694" spans="1:10" ht="54">
      <c r="A4694" s="16" t="s">
        <v>31547</v>
      </c>
      <c r="B4694" s="59" t="str">
        <f t="shared" si="73"/>
        <v>BAINHA METÁLICA REDONDA D = 130 MM PARA 37 CORDOALHAS D = 15,2 MM - FORNECIMENTO, INSTALAÇÃO E INJEÇÃO DE NATA DE CIMENTO</v>
      </c>
      <c r="C4694" s="16" t="s">
        <v>139</v>
      </c>
      <c r="D4694" s="105">
        <v>146.58000000000001</v>
      </c>
      <c r="J4694" s="59" t="s">
        <v>31548</v>
      </c>
    </row>
    <row r="4695" spans="1:10" ht="54">
      <c r="A4695" s="16" t="s">
        <v>31549</v>
      </c>
      <c r="B4695" s="59" t="str">
        <f t="shared" si="73"/>
        <v>BAINHA METÁLICA REDONDA D = 30 MM PARA 2 CORDOALHAS D = 12,7 MM - FORNECIMENTO, INSTALAÇÃO E INJEÇÃO DE NATA DE CIMENTO</v>
      </c>
      <c r="C4695" s="16" t="s">
        <v>139</v>
      </c>
      <c r="D4695" s="105">
        <v>30.24</v>
      </c>
      <c r="J4695" s="59" t="s">
        <v>31550</v>
      </c>
    </row>
    <row r="4696" spans="1:10" ht="54">
      <c r="A4696" s="16" t="s">
        <v>31551</v>
      </c>
      <c r="B4696" s="59" t="str">
        <f t="shared" si="73"/>
        <v>BAINHA METÁLICA REDONDA D = 35 MM PARA 2 CORDOALHAS D = 15,2 MM - FORNECIMENTO, INSTALAÇÃO E INJEÇÃO DE NATA DE CIMENTO</v>
      </c>
      <c r="C4696" s="16" t="s">
        <v>139</v>
      </c>
      <c r="D4696" s="105">
        <v>32.619999999999997</v>
      </c>
      <c r="J4696" s="59" t="s">
        <v>31552</v>
      </c>
    </row>
    <row r="4697" spans="1:10" ht="54">
      <c r="A4697" s="16" t="s">
        <v>31553</v>
      </c>
      <c r="B4697" s="59" t="str">
        <f t="shared" si="73"/>
        <v>BAINHA METÁLICA REDONDA D = 35 MM PARA 3 CORDOALHAS D = 12,7 MM - FORNECIMENTO, INSTALAÇÃO E INJEÇÃO DE NATA DE CIMENTO</v>
      </c>
      <c r="C4697" s="16" t="s">
        <v>139</v>
      </c>
      <c r="D4697" s="105">
        <v>32.6</v>
      </c>
      <c r="J4697" s="59" t="s">
        <v>31554</v>
      </c>
    </row>
    <row r="4698" spans="1:10" ht="54">
      <c r="A4698" s="16" t="s">
        <v>31555</v>
      </c>
      <c r="B4698" s="59" t="str">
        <f t="shared" si="73"/>
        <v>BAINHA METÁLICA REDONDA D = 40 MM PARA 3 CORDOALHAS D = 15,2 MM - FORNECIMENTO, INSTALAÇÃO E INJEÇÃO DE NATA DE CIMENTO</v>
      </c>
      <c r="C4698" s="16" t="s">
        <v>139</v>
      </c>
      <c r="D4698" s="105">
        <v>37.56</v>
      </c>
      <c r="J4698" s="59" t="s">
        <v>31556</v>
      </c>
    </row>
    <row r="4699" spans="1:10" ht="54">
      <c r="A4699" s="16" t="s">
        <v>31557</v>
      </c>
      <c r="B4699" s="59" t="str">
        <f t="shared" si="73"/>
        <v>BAINHA METÁLICA REDONDA D = 40 MM PARA 4 CORDOALHAS D = 12,7 MM - FORNECIMENTO, INSTALAÇÃO E INJEÇÃO DE NATA DE CIMENTO</v>
      </c>
      <c r="C4699" s="16" t="s">
        <v>139</v>
      </c>
      <c r="D4699" s="105">
        <v>37.6</v>
      </c>
      <c r="J4699" s="59" t="s">
        <v>31558</v>
      </c>
    </row>
    <row r="4700" spans="1:10" ht="54">
      <c r="A4700" s="16" t="s">
        <v>31559</v>
      </c>
      <c r="B4700" s="59" t="str">
        <f t="shared" si="73"/>
        <v>BAINHA METÁLICA REDONDA D = 45 MM PARA 4 CORDOALHAS D = 15,2 MM - FORNECIMENTO, INSTALAÇÃO E INJEÇÃO DE NATA DE CIMENTO</v>
      </c>
      <c r="C4700" s="16" t="s">
        <v>139</v>
      </c>
      <c r="D4700" s="105">
        <v>39.6</v>
      </c>
      <c r="J4700" s="59" t="s">
        <v>31560</v>
      </c>
    </row>
    <row r="4701" spans="1:10" ht="54">
      <c r="A4701" s="16" t="s">
        <v>31561</v>
      </c>
      <c r="B4701" s="59" t="str">
        <f t="shared" si="73"/>
        <v>BAINHA METÁLICA REDONDA D = 45 MM PARA 5 CORDOALHAS D = 12,7 MM - FORNECIMENTO, INSTALAÇÃO E INJEÇÃO DE NATA DE CIMENTO</v>
      </c>
      <c r="C4701" s="16" t="s">
        <v>139</v>
      </c>
      <c r="D4701" s="105">
        <v>39.68</v>
      </c>
      <c r="J4701" s="59" t="s">
        <v>31562</v>
      </c>
    </row>
    <row r="4702" spans="1:10" ht="54">
      <c r="A4702" s="16" t="s">
        <v>31563</v>
      </c>
      <c r="B4702" s="59" t="str">
        <f t="shared" si="73"/>
        <v>BAINHA METÁLICA REDONDA D = 50 MM PARA 5 CORDOALHAS D = 15,2 MM - FORNECIMENTO, INSTALAÇÃO E INJEÇÃO DE NATA DE CIMENTO</v>
      </c>
      <c r="C4702" s="16" t="s">
        <v>139</v>
      </c>
      <c r="D4702" s="105">
        <v>42.93</v>
      </c>
      <c r="J4702" s="59" t="s">
        <v>31564</v>
      </c>
    </row>
    <row r="4703" spans="1:10" ht="54">
      <c r="A4703" s="16" t="s">
        <v>31565</v>
      </c>
      <c r="B4703" s="59" t="str">
        <f t="shared" si="73"/>
        <v>BAINHA METÁLICA REDONDA D = 50 MM PARA 6 CORDOALHAS D = 12,7 MM - FORNECIMENTO, INSTALAÇÃO E INJEÇÃO DE NATA DE CIMENTO</v>
      </c>
      <c r="C4703" s="16" t="s">
        <v>139</v>
      </c>
      <c r="D4703" s="105">
        <v>43.06</v>
      </c>
      <c r="J4703" s="59" t="s">
        <v>31566</v>
      </c>
    </row>
    <row r="4704" spans="1:10" ht="54">
      <c r="A4704" s="16" t="s">
        <v>31567</v>
      </c>
      <c r="B4704" s="59" t="str">
        <f t="shared" si="73"/>
        <v>BAINHA METÁLICA REDONDA D = 55 MM PARA 7 CORDOALHAS D = 12,7 MM - FORNECIMENTO, INSTALAÇÃO E INJEÇÃO DE NATA DE CIMENTO</v>
      </c>
      <c r="C4704" s="16" t="s">
        <v>139</v>
      </c>
      <c r="D4704" s="105">
        <v>60.62</v>
      </c>
      <c r="J4704" s="59" t="s">
        <v>31568</v>
      </c>
    </row>
    <row r="4705" spans="1:10" ht="54">
      <c r="A4705" s="16" t="s">
        <v>31569</v>
      </c>
      <c r="B4705" s="59" t="str">
        <f t="shared" si="73"/>
        <v>BAINHA METÁLICA REDONDA D = 55 MM PARA 8 CORDOALHAS D = 12,7 MM - FORNECIMENTO, INSTALAÇÃO E INJEÇÃO DE NATA DE CIMENTO</v>
      </c>
      <c r="C4705" s="16" t="s">
        <v>139</v>
      </c>
      <c r="D4705" s="105">
        <v>46.63</v>
      </c>
      <c r="J4705" s="59" t="s">
        <v>31570</v>
      </c>
    </row>
    <row r="4706" spans="1:10" ht="54">
      <c r="A4706" s="16" t="s">
        <v>31571</v>
      </c>
      <c r="B4706" s="59" t="str">
        <f t="shared" si="73"/>
        <v>BAINHA METÁLICA REDONDA D = 60 MM PARA 6 CORDOALHAS D = 15,2 MM - FORNECIMENTO, INSTALAÇÃO E INJEÇÃO DE NATA DE CIMENTO</v>
      </c>
      <c r="C4706" s="16" t="s">
        <v>139</v>
      </c>
      <c r="D4706" s="105">
        <v>61.12</v>
      </c>
      <c r="J4706" s="59" t="s">
        <v>31572</v>
      </c>
    </row>
    <row r="4707" spans="1:10" ht="54">
      <c r="A4707" s="16" t="s">
        <v>31573</v>
      </c>
      <c r="B4707" s="59" t="str">
        <f t="shared" si="73"/>
        <v>BAINHA METÁLICA REDONDA D = 60 MM PARA 9 CORDOALHAS D = 12,7 MM - FORNECIMENTO, INSTALAÇÃO E INJEÇÃO DE NATA DE CIMENTO</v>
      </c>
      <c r="C4707" s="16" t="s">
        <v>139</v>
      </c>
      <c r="D4707" s="105">
        <v>61.08</v>
      </c>
      <c r="J4707" s="59" t="s">
        <v>31574</v>
      </c>
    </row>
    <row r="4708" spans="1:10" ht="54">
      <c r="A4708" s="16" t="s">
        <v>31575</v>
      </c>
      <c r="B4708" s="59" t="str">
        <f t="shared" si="73"/>
        <v>BAINHA METÁLICA REDONDA D = 65 MM PARA 10 CORDOALHAS D = 12,7 MM - FORNECIMENTO, INSTALAÇÃO E INJEÇÃO DE NATA DE CIMENTO</v>
      </c>
      <c r="C4708" s="16" t="s">
        <v>139</v>
      </c>
      <c r="D4708" s="105">
        <v>68.209999999999994</v>
      </c>
      <c r="J4708" s="59" t="s">
        <v>31576</v>
      </c>
    </row>
    <row r="4709" spans="1:10" ht="54">
      <c r="A4709" s="16" t="s">
        <v>31577</v>
      </c>
      <c r="B4709" s="59" t="str">
        <f t="shared" si="73"/>
        <v>BAINHA METÁLICA REDONDA D = 65 MM PARA 11 CORDOALHAS D = 12,7 MM - FORNECIMENTO, INSTALAÇÃO E INJEÇÃO DE NATA DE CIMENTO</v>
      </c>
      <c r="C4709" s="16" t="s">
        <v>139</v>
      </c>
      <c r="D4709" s="105">
        <v>68.099999999999994</v>
      </c>
      <c r="J4709" s="59" t="s">
        <v>31578</v>
      </c>
    </row>
    <row r="4710" spans="1:10" ht="54">
      <c r="A4710" s="16" t="s">
        <v>31579</v>
      </c>
      <c r="B4710" s="59" t="str">
        <f t="shared" si="73"/>
        <v>BAINHA METÁLICA REDONDA D = 65 MM PARA 12 CORDOALHAS D = 12,7 MM - FORNECIMENTO, INSTALAÇÃO E INJEÇÃO DE NATA DE CIMENTO</v>
      </c>
      <c r="C4710" s="16" t="s">
        <v>139</v>
      </c>
      <c r="D4710" s="105">
        <v>67.989999999999995</v>
      </c>
      <c r="J4710" s="59" t="s">
        <v>31580</v>
      </c>
    </row>
    <row r="4711" spans="1:10" ht="54">
      <c r="A4711" s="16" t="s">
        <v>31581</v>
      </c>
      <c r="B4711" s="59" t="str">
        <f t="shared" si="73"/>
        <v>BAINHA METÁLICA REDONDA D = 65 MM PARA 7 CORDOALHAS D = 15,2 MM - FORNECIMENTO, INSTALAÇÃO E INJEÇÃO DE NATA DE CIMENTO</v>
      </c>
      <c r="C4711" s="16" t="s">
        <v>139</v>
      </c>
      <c r="D4711" s="105">
        <v>68.209999999999994</v>
      </c>
      <c r="J4711" s="59" t="s">
        <v>31582</v>
      </c>
    </row>
    <row r="4712" spans="1:10" ht="54">
      <c r="A4712" s="16" t="s">
        <v>31583</v>
      </c>
      <c r="B4712" s="59" t="str">
        <f t="shared" si="73"/>
        <v>BAINHA METÁLICA REDONDA D = 65 MM PARA 8 CORDOALHAS D = 15,2 MM - FORNECIMENTO, INSTALAÇÃO E INJEÇÃO DE NATA DE CIMENTO</v>
      </c>
      <c r="C4712" s="16" t="s">
        <v>139</v>
      </c>
      <c r="D4712" s="105">
        <v>68.05</v>
      </c>
      <c r="J4712" s="59" t="s">
        <v>31584</v>
      </c>
    </row>
    <row r="4713" spans="1:10" ht="54">
      <c r="A4713" s="16" t="s">
        <v>31585</v>
      </c>
      <c r="B4713" s="59" t="str">
        <f t="shared" si="73"/>
        <v>BAINHA METÁLICA REDONDA D = 70 MM PARA 15 CORDOALHAS D = 12,7 MM - FORNECIMENTO, INSTALAÇÃO E INJEÇÃO DE NATA DE CIMENTO</v>
      </c>
      <c r="C4713" s="16" t="s">
        <v>139</v>
      </c>
      <c r="D4713" s="105">
        <v>71.48</v>
      </c>
      <c r="J4713" s="59" t="s">
        <v>31586</v>
      </c>
    </row>
    <row r="4714" spans="1:10" ht="54">
      <c r="A4714" s="16" t="s">
        <v>31587</v>
      </c>
      <c r="B4714" s="59" t="str">
        <f t="shared" si="73"/>
        <v>BAINHA METÁLICA REDONDA D = 70 MM PARA 9 CORDOALHAS D = 15,2 MM - FORNECIMENTO, INSTALAÇÃO E INJEÇÃO DE NATA DE CIMENTO</v>
      </c>
      <c r="C4714" s="16" t="s">
        <v>139</v>
      </c>
      <c r="D4714" s="105">
        <v>71.709999999999994</v>
      </c>
      <c r="J4714" s="59" t="s">
        <v>31588</v>
      </c>
    </row>
    <row r="4715" spans="1:10" ht="54">
      <c r="A4715" s="16" t="s">
        <v>31589</v>
      </c>
      <c r="B4715" s="59" t="str">
        <f t="shared" si="73"/>
        <v>BAINHA METÁLICA REDONDA D = 75 MM PARA 10 CORDOALHAS D = 15,2 MM - FORNECIMENTO, INSTALAÇÃO E INJEÇÃO DE NATA DE CIMENTO</v>
      </c>
      <c r="C4715" s="16" t="s">
        <v>139</v>
      </c>
      <c r="D4715" s="105">
        <v>72.66</v>
      </c>
      <c r="J4715" s="59" t="s">
        <v>31590</v>
      </c>
    </row>
    <row r="4716" spans="1:10" ht="54">
      <c r="A4716" s="16" t="s">
        <v>31591</v>
      </c>
      <c r="B4716" s="59" t="str">
        <f t="shared" si="73"/>
        <v>BAINHA METÁLICA REDONDA D = 75 MM PARA 11 CORDOALHAS D = 15,2 MM - FORNECIMENTO, INSTALAÇÃO E INJEÇÃO DE NATA DE CIMENTO</v>
      </c>
      <c r="C4716" s="16" t="s">
        <v>139</v>
      </c>
      <c r="D4716" s="105">
        <v>72.510000000000005</v>
      </c>
      <c r="J4716" s="59" t="s">
        <v>31592</v>
      </c>
    </row>
    <row r="4717" spans="1:10" ht="54">
      <c r="A4717" s="16" t="s">
        <v>31593</v>
      </c>
      <c r="B4717" s="59" t="str">
        <f t="shared" si="73"/>
        <v>BAINHA METÁLICA REDONDA D = 75 MM PARA 16 CORDOALHAS D = 12,7 MM - FORNECIMENTO, INSTALAÇÃO E INJEÇÃO DE NATA DE CIMENTO</v>
      </c>
      <c r="C4717" s="16" t="s">
        <v>139</v>
      </c>
      <c r="D4717" s="105">
        <v>72.48</v>
      </c>
      <c r="J4717" s="59" t="s">
        <v>31594</v>
      </c>
    </row>
    <row r="4718" spans="1:10" ht="54">
      <c r="A4718" s="16" t="s">
        <v>31595</v>
      </c>
      <c r="B4718" s="59" t="str">
        <f t="shared" si="73"/>
        <v>BAINHA METÁLICA REDONDA D = 75 MM PARA 18 CORDOALHAS D = 12,7 MM - FORNECIMENTO, INSTALAÇÃO E INJEÇÃO DE NATA DE CIMENTO</v>
      </c>
      <c r="C4718" s="16" t="s">
        <v>139</v>
      </c>
      <c r="D4718" s="105">
        <v>72.260000000000005</v>
      </c>
      <c r="J4718" s="59" t="s">
        <v>31596</v>
      </c>
    </row>
    <row r="4719" spans="1:10" ht="54">
      <c r="A4719" s="16" t="s">
        <v>31597</v>
      </c>
      <c r="B4719" s="59" t="str">
        <f t="shared" si="73"/>
        <v>BAINHA METÁLICA REDONDA D = 80 MM PARA 12 CORDOALHAS D = 15,2 MM - FORNECIMENTO, INSTALAÇÃO E INJEÇÃO DE NATA DE CIMENTO</v>
      </c>
      <c r="C4719" s="16" t="s">
        <v>139</v>
      </c>
      <c r="D4719" s="105">
        <v>73.3</v>
      </c>
      <c r="J4719" s="59" t="s">
        <v>31598</v>
      </c>
    </row>
    <row r="4720" spans="1:10" ht="54">
      <c r="A4720" s="16" t="s">
        <v>31599</v>
      </c>
      <c r="B4720" s="59" t="str">
        <f t="shared" si="73"/>
        <v>BAINHA METÁLICA REDONDA D = 80 MM PARA 19 CORDOALHAS D = 12,7 MM - FORNECIMENTO, INSTALAÇÃO E INJEÇÃO DE NATA DE CIMENTO</v>
      </c>
      <c r="C4720" s="16" t="s">
        <v>139</v>
      </c>
      <c r="D4720" s="105">
        <v>73.11</v>
      </c>
      <c r="J4720" s="59" t="s">
        <v>31600</v>
      </c>
    </row>
    <row r="4721" spans="1:10" ht="54">
      <c r="A4721" s="16" t="s">
        <v>31601</v>
      </c>
      <c r="B4721" s="59" t="str">
        <f t="shared" si="73"/>
        <v>BAINHA METÁLICA REDONDA D = 80 MM PARA 20 CORDOALHAS D = 12,7 MM - FORNECIMENTO, INSTALAÇÃO E INJEÇÃO DE NATA DE CIMENTO</v>
      </c>
      <c r="C4721" s="16" t="s">
        <v>139</v>
      </c>
      <c r="D4721" s="105">
        <v>73</v>
      </c>
      <c r="J4721" s="59" t="s">
        <v>31602</v>
      </c>
    </row>
    <row r="4722" spans="1:10" ht="54">
      <c r="A4722" s="16" t="s">
        <v>31603</v>
      </c>
      <c r="B4722" s="59" t="str">
        <f t="shared" si="73"/>
        <v>BAINHA METÁLICA REDONDA D = 85 MM PARA 15 CORDOALHAS D = 15,2 MM - FORNECIMENTO, INSTALAÇÃO E INJEÇÃO DE NATA DE CIMENTO</v>
      </c>
      <c r="C4722" s="16" t="s">
        <v>139</v>
      </c>
      <c r="D4722" s="105">
        <v>96.57</v>
      </c>
      <c r="J4722" s="59" t="s">
        <v>31604</v>
      </c>
    </row>
    <row r="4723" spans="1:10" ht="54">
      <c r="A4723" s="16" t="s">
        <v>31605</v>
      </c>
      <c r="B4723" s="59" t="str">
        <f t="shared" si="73"/>
        <v>BAINHA METÁLICA REDONDA D = 85 MM PARA 21 CORDOALHAS D = 12,7 MM - FORNECIMENTO, INSTALAÇÃO E INJEÇÃO DE NATA DE CIMENTO</v>
      </c>
      <c r="C4723" s="16" t="s">
        <v>139</v>
      </c>
      <c r="D4723" s="105">
        <v>96.63</v>
      </c>
      <c r="J4723" s="59" t="s">
        <v>31606</v>
      </c>
    </row>
    <row r="4724" spans="1:10" ht="54">
      <c r="A4724" s="16" t="s">
        <v>31607</v>
      </c>
      <c r="B4724" s="59" t="str">
        <f t="shared" si="73"/>
        <v>BAINHA METÁLICA REDONDA D = 85 MM PARA 22 CORDOALHAS D = 12,7 MM - FORNECIMENTO, INSTALAÇÃO E INJEÇÃO DE NATA DE CIMENTO</v>
      </c>
      <c r="C4724" s="16" t="s">
        <v>139</v>
      </c>
      <c r="D4724" s="105">
        <v>96.52</v>
      </c>
      <c r="J4724" s="59" t="s">
        <v>31608</v>
      </c>
    </row>
    <row r="4725" spans="1:10" ht="54">
      <c r="A4725" s="16" t="s">
        <v>31609</v>
      </c>
      <c r="B4725" s="59" t="str">
        <f t="shared" si="73"/>
        <v>BAINHA METÁLICA REDONDA D = 85 MM PARA 24 CORDOALHAS D = 12,7 MM - FORNECIMENTO, INSTALAÇÃO E INJEÇÃO DE NATA DE CIMENTO</v>
      </c>
      <c r="C4725" s="16" t="s">
        <v>139</v>
      </c>
      <c r="D4725" s="105">
        <v>96.3</v>
      </c>
      <c r="J4725" s="59" t="s">
        <v>31610</v>
      </c>
    </row>
    <row r="4726" spans="1:10" ht="54">
      <c r="A4726" s="16" t="s">
        <v>31611</v>
      </c>
      <c r="B4726" s="59" t="str">
        <f t="shared" si="73"/>
        <v>BAINHA METÁLICA REDONDA D = 85 MM PARA 25 CORDOALHAS D = 12,7 MM - FORNECIMENTO, INSTALAÇÃO E INJEÇÃO DE NATA DE CIMENTO</v>
      </c>
      <c r="C4726" s="16" t="s">
        <v>139</v>
      </c>
      <c r="D4726" s="105">
        <v>96.19</v>
      </c>
      <c r="J4726" s="59" t="s">
        <v>31612</v>
      </c>
    </row>
    <row r="4727" spans="1:10" ht="54">
      <c r="A4727" s="16" t="s">
        <v>31613</v>
      </c>
      <c r="B4727" s="59" t="str">
        <f t="shared" si="73"/>
        <v>BAINHA METÁLICA REDONDA D = 90 MM PARA 16 CORDOALHAS D = 15,2 MM - FORNECIMENTO, INSTALAÇÃO E INJEÇÃO DE NATA DE CIMENTO</v>
      </c>
      <c r="C4727" s="16" t="s">
        <v>139</v>
      </c>
      <c r="D4727" s="105">
        <v>102.65</v>
      </c>
      <c r="J4727" s="59" t="s">
        <v>31614</v>
      </c>
    </row>
    <row r="4728" spans="1:10" ht="54">
      <c r="A4728" s="16" t="s">
        <v>31615</v>
      </c>
      <c r="B4728" s="59" t="str">
        <f t="shared" si="73"/>
        <v>BAINHA METÁLICA REDONDA D = 90 MM PARA 18 CORDOALHAS D = 15,2 MM - FORNECIMENTO, INSTALAÇÃO E INJEÇÃO DE NATA DE CIMENTO</v>
      </c>
      <c r="C4728" s="16" t="s">
        <v>139</v>
      </c>
      <c r="D4728" s="105">
        <v>102.34</v>
      </c>
      <c r="J4728" s="59" t="s">
        <v>31616</v>
      </c>
    </row>
    <row r="4729" spans="1:10" ht="54">
      <c r="A4729" s="16" t="s">
        <v>31617</v>
      </c>
      <c r="B4729" s="59" t="str">
        <f t="shared" si="73"/>
        <v>BAINHA METÁLICA REDONDA D = 90 MM PARA 27 CORDOALHAS D = 12,7 MM - FORNECIMENTO, INSTALAÇÃO E INJEÇÃO DE NATA DE CIMENTO</v>
      </c>
      <c r="C4729" s="16" t="s">
        <v>139</v>
      </c>
      <c r="D4729" s="105">
        <v>102.21</v>
      </c>
      <c r="J4729" s="59" t="s">
        <v>31618</v>
      </c>
    </row>
    <row r="4730" spans="1:10" ht="54">
      <c r="A4730" s="16" t="s">
        <v>31619</v>
      </c>
      <c r="B4730" s="59" t="str">
        <f t="shared" si="73"/>
        <v>BAINHA METÁLICA REDONDA D = 95 MM PARA 19 CORDOALHAS D = 15,2 MM - FORNECIMENTO, INSTALAÇÃO E INJEÇÃO DE NATA DE CIMENTO</v>
      </c>
      <c r="C4730" s="16" t="s">
        <v>139</v>
      </c>
      <c r="D4730" s="105">
        <v>109.78</v>
      </c>
      <c r="J4730" s="59" t="s">
        <v>31620</v>
      </c>
    </row>
    <row r="4731" spans="1:10" ht="54">
      <c r="A4731" s="16" t="s">
        <v>31621</v>
      </c>
      <c r="B4731" s="59" t="str">
        <f t="shared" si="73"/>
        <v>BAINHA METÁLICA REDONDA D = 95 MM PARA 20 CORDOALHAS D = 15,2 MM - FORNECIMENTO, INSTALAÇÃO E INJEÇÃO DE NATA DE CIMENTO</v>
      </c>
      <c r="C4731" s="16" t="s">
        <v>139</v>
      </c>
      <c r="D4731" s="105">
        <v>109.62</v>
      </c>
      <c r="J4731" s="59" t="s">
        <v>31622</v>
      </c>
    </row>
    <row r="4732" spans="1:10" ht="27">
      <c r="A4732" s="16" t="s">
        <v>31623</v>
      </c>
      <c r="B4732" s="59" t="str">
        <f t="shared" si="73"/>
        <v>CORDOALHA CP 190 RB D = 12,7 MM - FORNECIMENTO E INSTALAÇÃO</v>
      </c>
      <c r="C4732" s="16" t="s">
        <v>22334</v>
      </c>
      <c r="D4732" s="105">
        <v>11.32</v>
      </c>
      <c r="J4732" s="59" t="s">
        <v>31624</v>
      </c>
    </row>
    <row r="4733" spans="1:10" ht="27">
      <c r="A4733" s="16" t="s">
        <v>31625</v>
      </c>
      <c r="B4733" s="59" t="str">
        <f t="shared" si="73"/>
        <v>CORDOALHA CP 190 RB D = 15,2 MM - FORNECIMENTO E INSTALAÇÃO</v>
      </c>
      <c r="C4733" s="16" t="s">
        <v>22334</v>
      </c>
      <c r="D4733" s="105">
        <v>11.57</v>
      </c>
      <c r="J4733" s="59" t="s">
        <v>31626</v>
      </c>
    </row>
    <row r="4734" spans="1:10" ht="27">
      <c r="A4734" s="16" t="s">
        <v>31627</v>
      </c>
      <c r="B4734" s="59" t="str">
        <f t="shared" si="73"/>
        <v>CORDOALHA ENGRAXADA CP 190 RB D = 12,7 MM - FORNECIMENTO E INSTALAÇÃO</v>
      </c>
      <c r="C4734" s="16" t="s">
        <v>22334</v>
      </c>
      <c r="D4734" s="105">
        <v>13.96</v>
      </c>
      <c r="J4734" s="59" t="s">
        <v>31628</v>
      </c>
    </row>
    <row r="4735" spans="1:10" ht="27">
      <c r="A4735" s="16" t="s">
        <v>31629</v>
      </c>
      <c r="B4735" s="59" t="str">
        <f t="shared" si="73"/>
        <v>CORDOALHA ENGRAXADA CP 190 RB D = 15,2 MM - FORNECIMENTO E INSTALAÇÃO</v>
      </c>
      <c r="C4735" s="16" t="s">
        <v>22334</v>
      </c>
      <c r="D4735" s="105">
        <v>14.27</v>
      </c>
      <c r="J4735" s="59" t="s">
        <v>31630</v>
      </c>
    </row>
    <row r="4736" spans="1:10" ht="40.5">
      <c r="A4736" s="16" t="s">
        <v>31631</v>
      </c>
      <c r="B4736" s="59" t="str">
        <f t="shared" si="73"/>
        <v>GAIOLA METÁLICA EM CANTONEIRA PARA ARMAZENAMENTO E MANIPULAÇÃO DE CORDOALHA - CONFECÇÃO</v>
      </c>
      <c r="C4736" s="16" t="s">
        <v>22334</v>
      </c>
      <c r="D4736" s="105">
        <v>7.72</v>
      </c>
      <c r="J4736" s="59" t="s">
        <v>31632</v>
      </c>
    </row>
    <row r="4737" spans="1:10" ht="40.5">
      <c r="A4737" s="16" t="s">
        <v>31633</v>
      </c>
      <c r="B4737" s="59" t="str">
        <f t="shared" si="73"/>
        <v>NICHO DE MADEIRA PARA DISPOSITIVO DE ANCORAGEM DE PROTENSÃO - CONFECÇÃO E INSTALAÇÃO</v>
      </c>
      <c r="C4737" s="16" t="s">
        <v>141</v>
      </c>
      <c r="D4737" s="105">
        <v>104.61</v>
      </c>
      <c r="J4737" s="59" t="s">
        <v>31634</v>
      </c>
    </row>
    <row r="4738" spans="1:10">
      <c r="A4738" s="16" t="s">
        <v>31635</v>
      </c>
      <c r="B4738" s="59" t="str">
        <f t="shared" si="73"/>
        <v>APILOAMENTO MANUAL</v>
      </c>
      <c r="C4738" s="16" t="s">
        <v>140</v>
      </c>
      <c r="D4738" s="105">
        <v>25.15</v>
      </c>
      <c r="J4738" s="59" t="s">
        <v>31636</v>
      </c>
    </row>
    <row r="4739" spans="1:10" ht="27">
      <c r="A4739" s="16" t="s">
        <v>31637</v>
      </c>
      <c r="B4739" s="59" t="str">
        <f t="shared" ref="B4739:B4802" si="74">UPPER(J4739)</f>
        <v>AREIA EXTRAÍDA COM DRAGA DE SUCÇÃO TIPO BOMBA</v>
      </c>
      <c r="C4739" s="16" t="s">
        <v>140</v>
      </c>
      <c r="D4739" s="105">
        <v>9.3800000000000008</v>
      </c>
      <c r="J4739" s="59" t="s">
        <v>31638</v>
      </c>
    </row>
    <row r="4740" spans="1:10" ht="27">
      <c r="A4740" s="16" t="s">
        <v>31639</v>
      </c>
      <c r="B4740" s="59" t="str">
        <f t="shared" si="74"/>
        <v>AREIA EXTRAÍDA COM ESCAVADEIRA HIDRÁULICA DE LONGO ALCANCE</v>
      </c>
      <c r="C4740" s="16" t="s">
        <v>140</v>
      </c>
      <c r="D4740" s="105">
        <v>5.48</v>
      </c>
      <c r="J4740" s="59" t="s">
        <v>31640</v>
      </c>
    </row>
    <row r="4741" spans="1:10" ht="27">
      <c r="A4741" s="16" t="s">
        <v>31641</v>
      </c>
      <c r="B4741" s="59" t="str">
        <f t="shared" si="74"/>
        <v>AREIA EXTRAÍDA COM TRATOR E CARREGADEIRA</v>
      </c>
      <c r="C4741" s="16" t="s">
        <v>140</v>
      </c>
      <c r="D4741" s="105">
        <v>3.66</v>
      </c>
      <c r="J4741" s="59" t="s">
        <v>31642</v>
      </c>
    </row>
    <row r="4742" spans="1:10" ht="27">
      <c r="A4742" s="16" t="s">
        <v>31643</v>
      </c>
      <c r="B4742" s="59" t="str">
        <f t="shared" si="74"/>
        <v>BRITA PRODUZIDA EM CENTRAL DE BRITAGEM DE 80 M³/H</v>
      </c>
      <c r="C4742" s="16" t="s">
        <v>140</v>
      </c>
      <c r="D4742" s="105">
        <v>40.82</v>
      </c>
      <c r="J4742" s="59" t="s">
        <v>31644</v>
      </c>
    </row>
    <row r="4743" spans="1:10" ht="27">
      <c r="A4743" s="16" t="s">
        <v>31645</v>
      </c>
      <c r="B4743" s="59" t="str">
        <f t="shared" si="74"/>
        <v>CALANDRAGEM DE CHAPA METÁLICA COM ESPESSURA DE 3 MM</v>
      </c>
      <c r="C4743" s="16" t="s">
        <v>141</v>
      </c>
      <c r="D4743" s="105">
        <v>9.67</v>
      </c>
      <c r="J4743" s="59" t="s">
        <v>31646</v>
      </c>
    </row>
    <row r="4744" spans="1:10" ht="27">
      <c r="A4744" s="16" t="s">
        <v>31647</v>
      </c>
      <c r="B4744" s="59" t="str">
        <f t="shared" si="74"/>
        <v>CALANDRAGEM DE CHAPA METÁLICA COM ESPESSURA DE 5 MM</v>
      </c>
      <c r="C4744" s="16" t="s">
        <v>141</v>
      </c>
      <c r="D4744" s="105">
        <v>14.24</v>
      </c>
      <c r="J4744" s="59" t="s">
        <v>31648</v>
      </c>
    </row>
    <row r="4745" spans="1:10" ht="27">
      <c r="A4745" s="16" t="s">
        <v>31649</v>
      </c>
      <c r="B4745" s="59" t="str">
        <f t="shared" si="74"/>
        <v>COMPACTAÇÃO MANUAL COM SOQUETE VIBRATÓRIO</v>
      </c>
      <c r="C4745" s="16" t="s">
        <v>140</v>
      </c>
      <c r="D4745" s="105">
        <v>5.86</v>
      </c>
      <c r="J4745" s="59" t="s">
        <v>31650</v>
      </c>
    </row>
    <row r="4746" spans="1:10" ht="27">
      <c r="A4746" s="16" t="s">
        <v>31651</v>
      </c>
      <c r="B4746" s="59" t="str">
        <f t="shared" si="74"/>
        <v>CONFECÇÃO DE CANALETA MEIA CANA D = 0,30 M - AREIA E BRITA COMERCIAIS</v>
      </c>
      <c r="C4746" s="16" t="s">
        <v>139</v>
      </c>
      <c r="D4746" s="105">
        <v>18.809999999999999</v>
      </c>
      <c r="J4746" s="59" t="s">
        <v>31652</v>
      </c>
    </row>
    <row r="4747" spans="1:10" ht="40.5">
      <c r="A4747" s="16" t="s">
        <v>31653</v>
      </c>
      <c r="B4747" s="59" t="str">
        <f t="shared" si="74"/>
        <v>CONFECÇÃO DE CANALETA MEIA CANA D = 0,30 M - AREIA EXTRAÍDA E BRITA PRODUZIDA</v>
      </c>
      <c r="C4747" s="16" t="s">
        <v>139</v>
      </c>
      <c r="D4747" s="105">
        <v>17.260000000000002</v>
      </c>
      <c r="J4747" s="59" t="s">
        <v>31654</v>
      </c>
    </row>
    <row r="4748" spans="1:10" ht="27">
      <c r="A4748" s="16" t="s">
        <v>31655</v>
      </c>
      <c r="B4748" s="59" t="str">
        <f t="shared" si="74"/>
        <v>CONFECÇÃO DE CANALETA MEIA CANA D = 0,40 M - AREIA E BRITA COMERCIAIS</v>
      </c>
      <c r="C4748" s="16" t="s">
        <v>139</v>
      </c>
      <c r="D4748" s="105">
        <v>26.75</v>
      </c>
      <c r="J4748" s="59" t="s">
        <v>31656</v>
      </c>
    </row>
    <row r="4749" spans="1:10" ht="40.5">
      <c r="A4749" s="16" t="s">
        <v>31657</v>
      </c>
      <c r="B4749" s="59" t="str">
        <f t="shared" si="74"/>
        <v>CONFECÇÃO DE CANALETA MEIA CANA D = 0,40 M - AREIA EXTRAÍDA E BRITA PRODUZIDA</v>
      </c>
      <c r="C4749" s="16" t="s">
        <v>139</v>
      </c>
      <c r="D4749" s="105">
        <v>23.95</v>
      </c>
      <c r="J4749" s="59" t="s">
        <v>31658</v>
      </c>
    </row>
    <row r="4750" spans="1:10" ht="27">
      <c r="A4750" s="16" t="s">
        <v>31659</v>
      </c>
      <c r="B4750" s="59" t="str">
        <f t="shared" si="74"/>
        <v>CONFECÇÃO DE TUBOS DE CONCRETO D = 0,20 M - AREIA E BRITA COMERCIAIS</v>
      </c>
      <c r="C4750" s="16" t="s">
        <v>139</v>
      </c>
      <c r="D4750" s="105">
        <v>21.5</v>
      </c>
      <c r="J4750" s="59" t="s">
        <v>31660</v>
      </c>
    </row>
    <row r="4751" spans="1:10" ht="40.5">
      <c r="A4751" s="16" t="s">
        <v>31661</v>
      </c>
      <c r="B4751" s="59" t="str">
        <f t="shared" si="74"/>
        <v>CONFECÇÃO DE TUBOS DE CONCRETO D = 0,20 M - AREIA EXTRAÍDA E BRITA PRODUZIDA</v>
      </c>
      <c r="C4751" s="16" t="s">
        <v>139</v>
      </c>
      <c r="D4751" s="105">
        <v>19.329999999999998</v>
      </c>
      <c r="J4751" s="59" t="s">
        <v>31662</v>
      </c>
    </row>
    <row r="4752" spans="1:10" ht="27">
      <c r="A4752" s="16" t="s">
        <v>31663</v>
      </c>
      <c r="B4752" s="59" t="str">
        <f t="shared" si="74"/>
        <v>CONFECÇÃO DE TUBOS DE CONCRETO D = 0,30 M - AREIA E BRITA COMERCIAIS</v>
      </c>
      <c r="C4752" s="16" t="s">
        <v>139</v>
      </c>
      <c r="D4752" s="105">
        <v>29.32</v>
      </c>
      <c r="J4752" s="59" t="s">
        <v>31664</v>
      </c>
    </row>
    <row r="4753" spans="1:10" ht="40.5">
      <c r="A4753" s="16" t="s">
        <v>31665</v>
      </c>
      <c r="B4753" s="59" t="str">
        <f t="shared" si="74"/>
        <v>CONFECÇÃO DE TUBOS DE CONCRETO D = 0,30 M - AREIA EXTRAÍDA E BRITA PRODUZIDA</v>
      </c>
      <c r="C4753" s="16" t="s">
        <v>139</v>
      </c>
      <c r="D4753" s="105">
        <v>26.22</v>
      </c>
      <c r="J4753" s="59" t="s">
        <v>31666</v>
      </c>
    </row>
    <row r="4754" spans="1:10" ht="27">
      <c r="A4754" s="16" t="s">
        <v>31667</v>
      </c>
      <c r="B4754" s="59" t="str">
        <f t="shared" si="74"/>
        <v>CONFECÇÃO DE TUBOS DE CONCRETO D = 0,40 M - AREIA E BRITA COMERCIAIS</v>
      </c>
      <c r="C4754" s="16" t="s">
        <v>139</v>
      </c>
      <c r="D4754" s="105">
        <v>42.31</v>
      </c>
      <c r="J4754" s="59" t="s">
        <v>31668</v>
      </c>
    </row>
    <row r="4755" spans="1:10" ht="40.5">
      <c r="A4755" s="16" t="s">
        <v>31669</v>
      </c>
      <c r="B4755" s="59" t="str">
        <f t="shared" si="74"/>
        <v>CONFECÇÃO DE TUBOS DE CONCRETO D = 0,40 M - AREIA EXTRAÍDA E BRITA PRODUZIDA</v>
      </c>
      <c r="C4755" s="16" t="s">
        <v>139</v>
      </c>
      <c r="D4755" s="105">
        <v>36.72</v>
      </c>
      <c r="J4755" s="59" t="s">
        <v>31670</v>
      </c>
    </row>
    <row r="4756" spans="1:10" ht="27">
      <c r="A4756" s="16" t="s">
        <v>31671</v>
      </c>
      <c r="B4756" s="59" t="str">
        <f t="shared" si="74"/>
        <v>CONFECÇÃO DE TUBOS DE CONCRETO D = 0,50 M - AREIA E BRITA COMERCIAIS</v>
      </c>
      <c r="C4756" s="16" t="s">
        <v>139</v>
      </c>
      <c r="D4756" s="105">
        <v>57.21</v>
      </c>
      <c r="J4756" s="59" t="s">
        <v>31672</v>
      </c>
    </row>
    <row r="4757" spans="1:10" ht="40.5">
      <c r="A4757" s="16" t="s">
        <v>31673</v>
      </c>
      <c r="B4757" s="59" t="str">
        <f t="shared" si="74"/>
        <v>CONFECÇÃO DE TUBOS DE CONCRETO D = 0,50 M - AREIA EXTRAÍDA E BRITA PRODUZIDA</v>
      </c>
      <c r="C4757" s="16" t="s">
        <v>139</v>
      </c>
      <c r="D4757" s="105">
        <v>48.62</v>
      </c>
      <c r="J4757" s="59" t="s">
        <v>31674</v>
      </c>
    </row>
    <row r="4758" spans="1:10" ht="40.5">
      <c r="A4758" s="16" t="s">
        <v>31675</v>
      </c>
      <c r="B4758" s="59" t="str">
        <f t="shared" si="74"/>
        <v>CONFECÇÃO DE TUBOS DE CONCRETO PERFURADO D = 0,20 M - AREIA E BRITA COMERCIAIS</v>
      </c>
      <c r="C4758" s="16" t="s">
        <v>139</v>
      </c>
      <c r="D4758" s="105">
        <v>22.34</v>
      </c>
      <c r="J4758" s="59" t="s">
        <v>31676</v>
      </c>
    </row>
    <row r="4759" spans="1:10" ht="40.5">
      <c r="A4759" s="16" t="s">
        <v>31677</v>
      </c>
      <c r="B4759" s="59" t="str">
        <f t="shared" si="74"/>
        <v>CONFECÇÃO DE TUBOS DE CONCRETO PERFURADO D = 0,20 M - AREIA EXTRAÍDA E BRITA PRODUZIDA</v>
      </c>
      <c r="C4759" s="16" t="s">
        <v>139</v>
      </c>
      <c r="D4759" s="105">
        <v>20.170000000000002</v>
      </c>
      <c r="J4759" s="59" t="s">
        <v>31678</v>
      </c>
    </row>
    <row r="4760" spans="1:10" ht="40.5">
      <c r="A4760" s="16" t="s">
        <v>31679</v>
      </c>
      <c r="B4760" s="59" t="str">
        <f t="shared" si="74"/>
        <v>CONFECÇÃO DE TUBOS DE CONCRETO PERFURADO D = 0,30 M - AREIA E BRITA COMERCIAIS</v>
      </c>
      <c r="C4760" s="16" t="s">
        <v>139</v>
      </c>
      <c r="D4760" s="105">
        <v>30.16</v>
      </c>
      <c r="J4760" s="59" t="s">
        <v>31680</v>
      </c>
    </row>
    <row r="4761" spans="1:10" ht="40.5">
      <c r="A4761" s="16" t="s">
        <v>31681</v>
      </c>
      <c r="B4761" s="59" t="str">
        <f t="shared" si="74"/>
        <v>CONFECÇÃO DE TUBOS DE CONCRETO PERFURADO D = 0,30 M - AREIA EXTRAÍDA E BRITA PRODUZIDA</v>
      </c>
      <c r="C4761" s="16" t="s">
        <v>139</v>
      </c>
      <c r="D4761" s="105">
        <v>27.05</v>
      </c>
      <c r="J4761" s="59" t="s">
        <v>31682</v>
      </c>
    </row>
    <row r="4762" spans="1:10" ht="40.5">
      <c r="A4762" s="16" t="s">
        <v>31683</v>
      </c>
      <c r="B4762" s="59" t="str">
        <f t="shared" si="74"/>
        <v>CONFECÇÃO DE TUBOS DE CONCRETO PERFURADO D = 0,40 M - AREIA E BRITA COMERCIAIS</v>
      </c>
      <c r="C4762" s="16" t="s">
        <v>139</v>
      </c>
      <c r="D4762" s="105">
        <v>43.15</v>
      </c>
      <c r="J4762" s="59" t="s">
        <v>31684</v>
      </c>
    </row>
    <row r="4763" spans="1:10" ht="40.5">
      <c r="A4763" s="16" t="s">
        <v>31685</v>
      </c>
      <c r="B4763" s="59" t="str">
        <f t="shared" si="74"/>
        <v>CONFECÇÃO DE TUBOS DE CONCRETO PERFURADO D = 0,40 M - AREIA EXTRAÍDA E BRITA PRODUZIDA</v>
      </c>
      <c r="C4763" s="16" t="s">
        <v>139</v>
      </c>
      <c r="D4763" s="105">
        <v>37.56</v>
      </c>
      <c r="J4763" s="59" t="s">
        <v>31686</v>
      </c>
    </row>
    <row r="4764" spans="1:10" ht="40.5">
      <c r="A4764" s="16" t="s">
        <v>31687</v>
      </c>
      <c r="B4764" s="59" t="str">
        <f t="shared" si="74"/>
        <v>CONFECÇÃO DE TUBOS DE CONCRETO POROSO D = 0,20 M - AREIA E BRITA COMERCIAIS</v>
      </c>
      <c r="C4764" s="16" t="s">
        <v>139</v>
      </c>
      <c r="D4764" s="105">
        <v>21.99</v>
      </c>
      <c r="J4764" s="59" t="s">
        <v>31688</v>
      </c>
    </row>
    <row r="4765" spans="1:10" ht="40.5">
      <c r="A4765" s="16" t="s">
        <v>31689</v>
      </c>
      <c r="B4765" s="59" t="str">
        <f t="shared" si="74"/>
        <v>CONFECÇÃO DE TUBOS DE CONCRETO POROSO D = 0,20 M - AREIA EXTRAÍDA E BRITA PRODUZIDA</v>
      </c>
      <c r="C4765" s="16" t="s">
        <v>139</v>
      </c>
      <c r="D4765" s="105">
        <v>20.74</v>
      </c>
      <c r="J4765" s="59" t="s">
        <v>31690</v>
      </c>
    </row>
    <row r="4766" spans="1:10" ht="40.5">
      <c r="A4766" s="16" t="s">
        <v>31691</v>
      </c>
      <c r="B4766" s="59" t="str">
        <f t="shared" si="74"/>
        <v>CONFECÇÃO DE TUBOS DE CONCRETO POROSO D = 0,30 M - AREIA E BRITA COMERCIAIS</v>
      </c>
      <c r="C4766" s="16" t="s">
        <v>139</v>
      </c>
      <c r="D4766" s="105">
        <v>28.75</v>
      </c>
      <c r="J4766" s="59" t="s">
        <v>31692</v>
      </c>
    </row>
    <row r="4767" spans="1:10" ht="40.5">
      <c r="A4767" s="16" t="s">
        <v>31693</v>
      </c>
      <c r="B4767" s="59" t="str">
        <f t="shared" si="74"/>
        <v>CONFECÇÃO DE TUBOS DE CONCRETO POROSO D = 0,30 M - AREIA EXTRAÍDA E BRITA PRODUZIDA</v>
      </c>
      <c r="C4767" s="16" t="s">
        <v>139</v>
      </c>
      <c r="D4767" s="105">
        <v>27.88</v>
      </c>
      <c r="J4767" s="59" t="s">
        <v>31694</v>
      </c>
    </row>
    <row r="4768" spans="1:10" ht="40.5">
      <c r="A4768" s="16" t="s">
        <v>31695</v>
      </c>
      <c r="B4768" s="59" t="str">
        <f t="shared" si="74"/>
        <v>CONFECÇÃO DE TUBOS DE CONCRETO POROSO D = 0,40 M - AREIA E BRITA COMERCIAIS</v>
      </c>
      <c r="C4768" s="16" t="s">
        <v>139</v>
      </c>
      <c r="D4768" s="105">
        <v>41.68</v>
      </c>
      <c r="J4768" s="59" t="s">
        <v>31696</v>
      </c>
    </row>
    <row r="4769" spans="1:10" ht="40.5">
      <c r="A4769" s="16" t="s">
        <v>31697</v>
      </c>
      <c r="B4769" s="59" t="str">
        <f t="shared" si="74"/>
        <v>CONFECÇÃO DE TUBOS DE CONCRETO POROSO D = 0,40 M - AREIA EXTRAÍDA E BRITA PRODUZIDA</v>
      </c>
      <c r="C4769" s="16" t="s">
        <v>139</v>
      </c>
      <c r="D4769" s="105">
        <v>38.479999999999997</v>
      </c>
      <c r="J4769" s="59" t="s">
        <v>31698</v>
      </c>
    </row>
    <row r="4770" spans="1:10" ht="40.5">
      <c r="A4770" s="16" t="s">
        <v>31699</v>
      </c>
      <c r="B4770" s="59" t="str">
        <f t="shared" si="74"/>
        <v>DOBRAMENTO DE CHAPAS DE ALUMÍNIO COM ESPESSURA DE 1,5 MM E COMPRIMENTO DE DOBRA DE ATÉ 500 MM</v>
      </c>
      <c r="C4770" s="16" t="s">
        <v>20028</v>
      </c>
      <c r="D4770" s="105">
        <v>0.47</v>
      </c>
      <c r="J4770" s="59" t="s">
        <v>31700</v>
      </c>
    </row>
    <row r="4771" spans="1:10" ht="27">
      <c r="A4771" s="16" t="s">
        <v>31701</v>
      </c>
      <c r="B4771" s="59" t="str">
        <f t="shared" si="74"/>
        <v>ESCAVAÇÃO DE TUNNEL LINER EM MATERIAL DE 3ª CATEGORIA</v>
      </c>
      <c r="C4771" s="16" t="s">
        <v>140</v>
      </c>
      <c r="D4771" s="105">
        <v>1034.68</v>
      </c>
      <c r="J4771" s="59" t="s">
        <v>31702</v>
      </c>
    </row>
    <row r="4772" spans="1:10" ht="27">
      <c r="A4772" s="16" t="s">
        <v>31703</v>
      </c>
      <c r="B4772" s="59" t="str">
        <f t="shared" si="74"/>
        <v>ESCAVAÇÃO DE VALA EM MATERIAL DE 3ª CATEGORIA</v>
      </c>
      <c r="C4772" s="16" t="s">
        <v>140</v>
      </c>
      <c r="D4772" s="105">
        <v>143.26</v>
      </c>
      <c r="J4772" s="59" t="s">
        <v>31704</v>
      </c>
    </row>
    <row r="4773" spans="1:10" ht="27">
      <c r="A4773" s="16" t="s">
        <v>31705</v>
      </c>
      <c r="B4773" s="59" t="str">
        <f t="shared" si="74"/>
        <v>ESCAVAÇÃO MANUAL DE TUNNEL LINER EM MATERIAL DE 1ª CATEGORIA</v>
      </c>
      <c r="C4773" s="16" t="s">
        <v>140</v>
      </c>
      <c r="D4773" s="105">
        <v>359.97</v>
      </c>
      <c r="J4773" s="59" t="s">
        <v>31706</v>
      </c>
    </row>
    <row r="4774" spans="1:10" ht="27">
      <c r="A4774" s="16" t="s">
        <v>31707</v>
      </c>
      <c r="B4774" s="59" t="str">
        <f t="shared" si="74"/>
        <v>ESCAVAÇÃO MANUAL DE TUNNEL LINER EM MATERIAL DE 2ª CATEGORIA</v>
      </c>
      <c r="C4774" s="16" t="s">
        <v>140</v>
      </c>
      <c r="D4774" s="105">
        <v>584.02</v>
      </c>
      <c r="J4774" s="59" t="s">
        <v>31708</v>
      </c>
    </row>
    <row r="4775" spans="1:10" ht="27">
      <c r="A4775" s="16" t="s">
        <v>31709</v>
      </c>
      <c r="B4775" s="59" t="str">
        <f t="shared" si="74"/>
        <v>ESCAVAÇÃO MANUAL DE VALA EM MATERIAL DE 1ª CATEGORIA</v>
      </c>
      <c r="C4775" s="16" t="s">
        <v>140</v>
      </c>
      <c r="D4775" s="105">
        <v>57.02</v>
      </c>
      <c r="J4775" s="59" t="s">
        <v>31710</v>
      </c>
    </row>
    <row r="4776" spans="1:10" ht="27">
      <c r="A4776" s="16" t="s">
        <v>31711</v>
      </c>
      <c r="B4776" s="59" t="str">
        <f t="shared" si="74"/>
        <v>ESCAVAÇÃO MANUAL EM MATERIAL DE 1ª CATEGORIA NA PROFUNDIDADE DE 1 A 2 M</v>
      </c>
      <c r="C4776" s="16" t="s">
        <v>140</v>
      </c>
      <c r="D4776" s="105">
        <v>42.77</v>
      </c>
      <c r="J4776" s="59" t="s">
        <v>31712</v>
      </c>
    </row>
    <row r="4777" spans="1:10" ht="27">
      <c r="A4777" s="16" t="s">
        <v>31713</v>
      </c>
      <c r="B4777" s="59" t="str">
        <f t="shared" si="74"/>
        <v>ESCAVAÇÃO MANUAL EM MATERIAL DE 1ª CATEGORIA NA PROFUNDIDADE DE 2 A 3 M</v>
      </c>
      <c r="C4777" s="16" t="s">
        <v>140</v>
      </c>
      <c r="D4777" s="105">
        <v>51.32</v>
      </c>
      <c r="J4777" s="59" t="s">
        <v>31714</v>
      </c>
    </row>
    <row r="4778" spans="1:10" ht="27">
      <c r="A4778" s="16" t="s">
        <v>31715</v>
      </c>
      <c r="B4778" s="59" t="str">
        <f t="shared" si="74"/>
        <v>ESCAVAÇÃO MANUAL EM MATERIAL DE 1ª CATEGORIA NA PROFUNDIDADE DE 3 A 4 M</v>
      </c>
      <c r="C4778" s="16" t="s">
        <v>140</v>
      </c>
      <c r="D4778" s="105">
        <v>59.88</v>
      </c>
      <c r="J4778" s="59" t="s">
        <v>31716</v>
      </c>
    </row>
    <row r="4779" spans="1:10" ht="27">
      <c r="A4779" s="16" t="s">
        <v>31717</v>
      </c>
      <c r="B4779" s="59" t="str">
        <f t="shared" si="74"/>
        <v>ESCAVAÇÃO MANUAL EM MATERIAL DE 1ª CATEGORIA NA PROFUNDIDADE DE ATÉ 1 M</v>
      </c>
      <c r="C4779" s="16" t="s">
        <v>140</v>
      </c>
      <c r="D4779" s="105">
        <v>34.21</v>
      </c>
      <c r="J4779" s="59" t="s">
        <v>31718</v>
      </c>
    </row>
    <row r="4780" spans="1:10" ht="27">
      <c r="A4780" s="16" t="s">
        <v>31719</v>
      </c>
      <c r="B4780" s="59" t="str">
        <f t="shared" si="74"/>
        <v>ESCAVAÇÃO MANUAL EM MATERIAL DE 2ª CATEGORIA NA PROFUNDIDADE DE 1 A 2 M</v>
      </c>
      <c r="C4780" s="16" t="s">
        <v>140</v>
      </c>
      <c r="D4780" s="105">
        <v>59.08</v>
      </c>
      <c r="J4780" s="59" t="s">
        <v>31720</v>
      </c>
    </row>
    <row r="4781" spans="1:10" ht="27">
      <c r="A4781" s="16" t="s">
        <v>31721</v>
      </c>
      <c r="B4781" s="59" t="str">
        <f t="shared" si="74"/>
        <v>ESCAVAÇÃO MANUAL EM MATERIAL DE 2ª CATEGORIA NA PROFUNDIDADE DE 2 A 3 M</v>
      </c>
      <c r="C4781" s="16" t="s">
        <v>140</v>
      </c>
      <c r="D4781" s="105">
        <v>70.33</v>
      </c>
      <c r="J4781" s="59" t="s">
        <v>31722</v>
      </c>
    </row>
    <row r="4782" spans="1:10" ht="27">
      <c r="A4782" s="16" t="s">
        <v>31723</v>
      </c>
      <c r="B4782" s="59" t="str">
        <f t="shared" si="74"/>
        <v>ESCAVAÇÃO MANUAL EM MATERIAL DE 2ª CATEGORIA NA PROFUNDIDADE DE 3 A 4 M</v>
      </c>
      <c r="C4782" s="16" t="s">
        <v>140</v>
      </c>
      <c r="D4782" s="105">
        <v>81.58</v>
      </c>
      <c r="J4782" s="59" t="s">
        <v>31724</v>
      </c>
    </row>
    <row r="4783" spans="1:10" ht="27">
      <c r="A4783" s="16" t="s">
        <v>31725</v>
      </c>
      <c r="B4783" s="59" t="str">
        <f t="shared" si="74"/>
        <v>ESCAVAÇÃO MANUAL EM MATERIAL DE 2ª CATEGORIA NA PROFUNDIDADE DE ATÉ 1 M</v>
      </c>
      <c r="C4783" s="16" t="s">
        <v>140</v>
      </c>
      <c r="D4783" s="105">
        <v>47.82</v>
      </c>
      <c r="J4783" s="59" t="s">
        <v>31726</v>
      </c>
    </row>
    <row r="4784" spans="1:10" ht="27">
      <c r="A4784" s="16" t="s">
        <v>31727</v>
      </c>
      <c r="B4784" s="59" t="str">
        <f t="shared" si="74"/>
        <v>ESCAVAÇÃO MECÂNICA DE VALA EM MATERIAL DE 1ª CATEGORIA</v>
      </c>
      <c r="C4784" s="16" t="s">
        <v>140</v>
      </c>
      <c r="D4784" s="105">
        <v>5.27</v>
      </c>
      <c r="J4784" s="59" t="s">
        <v>31728</v>
      </c>
    </row>
    <row r="4785" spans="1:10" ht="27">
      <c r="A4785" s="16" t="s">
        <v>31729</v>
      </c>
      <c r="B4785" s="59" t="str">
        <f t="shared" si="74"/>
        <v>ESCAVAÇÃO MECÂNICA DE VALA EM MATERIAL DE 2ª CATEGORIA</v>
      </c>
      <c r="C4785" s="16" t="s">
        <v>140</v>
      </c>
      <c r="D4785" s="105">
        <v>6.5</v>
      </c>
      <c r="J4785" s="59" t="s">
        <v>31730</v>
      </c>
    </row>
    <row r="4786" spans="1:10" ht="27">
      <c r="A4786" s="16" t="s">
        <v>31731</v>
      </c>
      <c r="B4786" s="59" t="str">
        <f t="shared" si="74"/>
        <v>FIXAÇÃO DE PARAFUSO EM ESTRUTURA METÁLICA</v>
      </c>
      <c r="C4786" s="16" t="s">
        <v>20028</v>
      </c>
      <c r="D4786" s="105">
        <v>4.75</v>
      </c>
      <c r="J4786" s="59" t="s">
        <v>31732</v>
      </c>
    </row>
    <row r="4787" spans="1:10" ht="27">
      <c r="A4787" s="16" t="s">
        <v>31733</v>
      </c>
      <c r="B4787" s="59" t="str">
        <f t="shared" si="74"/>
        <v>ILUMINAÇÃO PROVISÓRIA PARA TUNNEL LINER</v>
      </c>
      <c r="C4787" s="16" t="s">
        <v>139</v>
      </c>
      <c r="D4787" s="105">
        <v>36.78</v>
      </c>
      <c r="J4787" s="59" t="s">
        <v>31734</v>
      </c>
    </row>
    <row r="4788" spans="1:10" ht="40.5">
      <c r="A4788" s="16" t="s">
        <v>31735</v>
      </c>
      <c r="B4788" s="59" t="str">
        <f t="shared" si="74"/>
        <v>MATERIAL PÉTREO PRODUZIDO EM BRITADOR DE MANDÍBULAS MÓVEL - CAMADA FINAL DE ATERRO EM ROCHA</v>
      </c>
      <c r="C4788" s="16" t="s">
        <v>140</v>
      </c>
      <c r="D4788" s="105">
        <v>18.510000000000002</v>
      </c>
      <c r="J4788" s="59" t="s">
        <v>31736</v>
      </c>
    </row>
    <row r="4789" spans="1:10">
      <c r="A4789" s="16" t="s">
        <v>31737</v>
      </c>
      <c r="B4789" s="59" t="str">
        <f t="shared" si="74"/>
        <v>PEDRA DE MÃO PRODUZIDA MANUALMENTE</v>
      </c>
      <c r="C4789" s="16" t="s">
        <v>140</v>
      </c>
      <c r="D4789" s="105">
        <v>66.7</v>
      </c>
      <c r="J4789" s="59" t="s">
        <v>31738</v>
      </c>
    </row>
    <row r="4790" spans="1:10">
      <c r="A4790" s="16" t="s">
        <v>31739</v>
      </c>
      <c r="B4790" s="59" t="str">
        <f t="shared" si="74"/>
        <v>RACHÃO OU PEDRA DE MÃO PRODUZIDA</v>
      </c>
      <c r="C4790" s="16" t="s">
        <v>140</v>
      </c>
      <c r="D4790" s="105">
        <v>30.63</v>
      </c>
      <c r="J4790" s="59" t="s">
        <v>31740</v>
      </c>
    </row>
    <row r="4791" spans="1:10" ht="27">
      <c r="A4791" s="16" t="s">
        <v>31741</v>
      </c>
      <c r="B4791" s="59" t="str">
        <f t="shared" si="74"/>
        <v>REATERRO E COMPACTAÇÃO COM SOQUETE VIBRATÓRIO</v>
      </c>
      <c r="C4791" s="16" t="s">
        <v>140</v>
      </c>
      <c r="D4791" s="105">
        <v>14.01</v>
      </c>
      <c r="J4791" s="59" t="s">
        <v>31742</v>
      </c>
    </row>
    <row r="4792" spans="1:10" ht="27">
      <c r="A4792" s="16" t="s">
        <v>31743</v>
      </c>
      <c r="B4792" s="59" t="str">
        <f t="shared" si="74"/>
        <v>REBORDEAMENTO DE CHAPA METÁLICA COM ESPESSURA DE 5 MM</v>
      </c>
      <c r="C4792" s="16" t="s">
        <v>139</v>
      </c>
      <c r="D4792" s="105">
        <v>9.51</v>
      </c>
      <c r="J4792" s="59" t="s">
        <v>31744</v>
      </c>
    </row>
    <row r="4793" spans="1:10" ht="27">
      <c r="A4793" s="16" t="s">
        <v>31745</v>
      </c>
      <c r="B4793" s="59" t="str">
        <f t="shared" si="74"/>
        <v>ROCHA PARA BRITAGEM COM PERFURATRIZ MANUAL</v>
      </c>
      <c r="C4793" s="16" t="s">
        <v>140</v>
      </c>
      <c r="D4793" s="105">
        <v>37.61</v>
      </c>
      <c r="J4793" s="59" t="s">
        <v>31746</v>
      </c>
    </row>
    <row r="4794" spans="1:10" ht="27">
      <c r="A4794" s="16" t="s">
        <v>31747</v>
      </c>
      <c r="B4794" s="59" t="str">
        <f t="shared" si="74"/>
        <v>ROCHA PARA BRITAGEM COM PERFURATRIZ SOBRE ESTEIRA</v>
      </c>
      <c r="C4794" s="16" t="s">
        <v>140</v>
      </c>
      <c r="D4794" s="105">
        <v>28.48</v>
      </c>
      <c r="J4794" s="59" t="s">
        <v>31748</v>
      </c>
    </row>
    <row r="4795" spans="1:10" ht="40.5">
      <c r="A4795" s="16" t="s">
        <v>31749</v>
      </c>
      <c r="B4795" s="59" t="str">
        <f t="shared" si="74"/>
        <v>ROCHA PARA BRITAGEM COM PERFURATRIZ SOBRE ESTEIRA - CAMADA FINAL DE ATERRO EM ROCHA</v>
      </c>
      <c r="C4795" s="16" t="s">
        <v>140</v>
      </c>
      <c r="D4795" s="105">
        <v>16.989999999999998</v>
      </c>
      <c r="J4795" s="59" t="s">
        <v>31750</v>
      </c>
    </row>
    <row r="4796" spans="1:10">
      <c r="A4796" s="16" t="s">
        <v>31751</v>
      </c>
      <c r="B4796" s="59" t="str">
        <f t="shared" si="74"/>
        <v>SELO DE ARGILA APILOADO (SOLO LOCAL)</v>
      </c>
      <c r="C4796" s="16" t="s">
        <v>140</v>
      </c>
      <c r="D4796" s="105">
        <v>28.5</v>
      </c>
      <c r="J4796" s="59" t="s">
        <v>31752</v>
      </c>
    </row>
    <row r="4797" spans="1:10" ht="27">
      <c r="A4797" s="16" t="s">
        <v>31753</v>
      </c>
      <c r="B4797" s="59" t="str">
        <f t="shared" si="74"/>
        <v>VENTILAÇÃO PROVISÓRIA PARA TUNNEL LINER</v>
      </c>
      <c r="C4797" s="16" t="s">
        <v>139</v>
      </c>
      <c r="D4797" s="105">
        <v>28.49</v>
      </c>
      <c r="J4797" s="59" t="s">
        <v>31754</v>
      </c>
    </row>
    <row r="4798" spans="1:10" ht="54">
      <c r="A4798" s="16" t="s">
        <v>31755</v>
      </c>
      <c r="B4798" s="59" t="str">
        <f t="shared" si="74"/>
        <v>BICO DE ADESÃO PARA INJEÇÃO DE ADESIVO ESTRUTURAL À BASE DE RESINA EPÓXI - FORNECIMENTO, INSTALAÇÃO E RETIRADA</v>
      </c>
      <c r="C4798" s="16" t="s">
        <v>20028</v>
      </c>
      <c r="D4798" s="105">
        <v>6.22</v>
      </c>
      <c r="J4798" s="59" t="s">
        <v>31756</v>
      </c>
    </row>
    <row r="4799" spans="1:10" ht="54">
      <c r="A4799" s="16" t="s">
        <v>31757</v>
      </c>
      <c r="B4799" s="59" t="str">
        <f t="shared" si="74"/>
        <v>BICO DE PERFURAÇÃO PARA INJEÇÃO DE ADESIVO ESTRUTURAL À BASE DE RESINA EPÓXI - FORNECIMENTO, INSTALAÇÃO E RETIRADA</v>
      </c>
      <c r="C4799" s="16" t="s">
        <v>20028</v>
      </c>
      <c r="D4799" s="105">
        <v>7.19</v>
      </c>
      <c r="J4799" s="59" t="s">
        <v>31758</v>
      </c>
    </row>
    <row r="4800" spans="1:10">
      <c r="A4800" s="16" t="s">
        <v>31759</v>
      </c>
      <c r="B4800" s="59" t="str">
        <f t="shared" si="74"/>
        <v>CAIAÇÃO MANUAL COM FIXADOR DE CAL</v>
      </c>
      <c r="C4800" s="16" t="s">
        <v>141</v>
      </c>
      <c r="D4800" s="105">
        <v>2.46</v>
      </c>
      <c r="J4800" s="59" t="s">
        <v>31760</v>
      </c>
    </row>
    <row r="4801" spans="1:10" ht="27">
      <c r="A4801" s="16" t="s">
        <v>31761</v>
      </c>
      <c r="B4801" s="59" t="str">
        <f t="shared" si="74"/>
        <v>CAIAÇÃO MECANIZADA COM FIXADOR DE CAL</v>
      </c>
      <c r="C4801" s="16" t="s">
        <v>141</v>
      </c>
      <c r="D4801" s="105">
        <v>1.31</v>
      </c>
      <c r="J4801" s="59" t="s">
        <v>31762</v>
      </c>
    </row>
    <row r="4802" spans="1:10">
      <c r="A4802" s="16" t="s">
        <v>31763</v>
      </c>
      <c r="B4802" s="59" t="str">
        <f t="shared" si="74"/>
        <v>CAPA SELANTE - AREIA COMERCIAL</v>
      </c>
      <c r="C4802" s="16" t="s">
        <v>141</v>
      </c>
      <c r="D4802" s="105">
        <v>0.71</v>
      </c>
      <c r="J4802" s="59" t="s">
        <v>31764</v>
      </c>
    </row>
    <row r="4803" spans="1:10">
      <c r="A4803" s="16" t="s">
        <v>31765</v>
      </c>
      <c r="B4803" s="59" t="str">
        <f t="shared" ref="B4803:B4866" si="75">UPPER(J4803)</f>
        <v>CAPA SELANTE - AREIA EXTRAÍDA</v>
      </c>
      <c r="C4803" s="16" t="s">
        <v>141</v>
      </c>
      <c r="D4803" s="105">
        <v>0.52</v>
      </c>
      <c r="J4803" s="59" t="s">
        <v>31766</v>
      </c>
    </row>
    <row r="4804" spans="1:10">
      <c r="A4804" s="16" t="s">
        <v>31767</v>
      </c>
      <c r="B4804" s="59" t="str">
        <f t="shared" si="75"/>
        <v>CAPA SELANTE - BRITA PRODUZIDA</v>
      </c>
      <c r="C4804" s="16" t="s">
        <v>141</v>
      </c>
      <c r="D4804" s="105">
        <v>0.61</v>
      </c>
      <c r="J4804" s="59" t="s">
        <v>31768</v>
      </c>
    </row>
    <row r="4805" spans="1:10">
      <c r="A4805" s="16" t="s">
        <v>31769</v>
      </c>
      <c r="B4805" s="59" t="str">
        <f t="shared" si="75"/>
        <v>CAPA SELANTE - PEDRISCO COMERCIAL</v>
      </c>
      <c r="C4805" s="16" t="s">
        <v>141</v>
      </c>
      <c r="D4805" s="105">
        <v>0.77</v>
      </c>
      <c r="J4805" s="59" t="s">
        <v>31770</v>
      </c>
    </row>
    <row r="4806" spans="1:10">
      <c r="A4806" s="16" t="s">
        <v>31771</v>
      </c>
      <c r="B4806" s="59" t="str">
        <f t="shared" si="75"/>
        <v>CAPINA MANUAL</v>
      </c>
      <c r="C4806" s="16" t="s">
        <v>141</v>
      </c>
      <c r="D4806" s="105">
        <v>0.56999999999999995</v>
      </c>
      <c r="J4806" s="59" t="s">
        <v>31772</v>
      </c>
    </row>
    <row r="4807" spans="1:10" ht="27">
      <c r="A4807" s="16" t="s">
        <v>31773</v>
      </c>
      <c r="B4807" s="59" t="str">
        <f t="shared" si="75"/>
        <v>COMBATE À EXSUDAÇÃO - AREIA COMERCIAL</v>
      </c>
      <c r="C4807" s="16" t="s">
        <v>141</v>
      </c>
      <c r="D4807" s="105">
        <v>0.77</v>
      </c>
      <c r="J4807" s="59" t="s">
        <v>31774</v>
      </c>
    </row>
    <row r="4808" spans="1:10">
      <c r="A4808" s="16" t="s">
        <v>31775</v>
      </c>
      <c r="B4808" s="59" t="str">
        <f t="shared" si="75"/>
        <v>COMBATE À EXSUDAÇÃO - AREIA EXTRAÍDA</v>
      </c>
      <c r="C4808" s="16" t="s">
        <v>141</v>
      </c>
      <c r="D4808" s="105">
        <v>0.56999999999999995</v>
      </c>
      <c r="J4808" s="59" t="s">
        <v>31776</v>
      </c>
    </row>
    <row r="4809" spans="1:10" ht="27">
      <c r="A4809" s="16" t="s">
        <v>31777</v>
      </c>
      <c r="B4809" s="59" t="str">
        <f t="shared" si="75"/>
        <v>COMBATE À EXSUDAÇÃO - BRITA PRODUZIDA</v>
      </c>
      <c r="C4809" s="16" t="s">
        <v>141</v>
      </c>
      <c r="D4809" s="105">
        <v>0.67</v>
      </c>
      <c r="J4809" s="59" t="s">
        <v>31778</v>
      </c>
    </row>
    <row r="4810" spans="1:10" ht="27">
      <c r="A4810" s="16" t="s">
        <v>31779</v>
      </c>
      <c r="B4810" s="59" t="str">
        <f t="shared" si="75"/>
        <v>COMBATE À EXSUDAÇÃO - PEDRISCO COMERCIAL</v>
      </c>
      <c r="C4810" s="16" t="s">
        <v>141</v>
      </c>
      <c r="D4810" s="105">
        <v>0.83</v>
      </c>
      <c r="J4810" s="59" t="s">
        <v>31780</v>
      </c>
    </row>
    <row r="4811" spans="1:10" ht="27">
      <c r="A4811" s="16" t="s">
        <v>31781</v>
      </c>
      <c r="B4811" s="59" t="str">
        <f t="shared" si="75"/>
        <v>CORREÇÃO DE DEFEITOS COM MISTURA BETUMINOSA</v>
      </c>
      <c r="C4811" s="16" t="s">
        <v>140</v>
      </c>
      <c r="D4811" s="105">
        <v>84.44</v>
      </c>
      <c r="J4811" s="59" t="s">
        <v>31782</v>
      </c>
    </row>
    <row r="4812" spans="1:10" ht="40.5">
      <c r="A4812" s="16" t="s">
        <v>31783</v>
      </c>
      <c r="B4812" s="59" t="str">
        <f t="shared" si="75"/>
        <v>CORREÇÃO DE DEFEITOS POR FRESAGEM DESCONTÍNUA DO REVESTIMENTO ASFÁLTICO</v>
      </c>
      <c r="C4812" s="16" t="s">
        <v>140</v>
      </c>
      <c r="D4812" s="105">
        <v>84.62</v>
      </c>
      <c r="J4812" s="59" t="s">
        <v>31784</v>
      </c>
    </row>
    <row r="4813" spans="1:10">
      <c r="A4813" s="16" t="s">
        <v>31785</v>
      </c>
      <c r="B4813" s="59" t="str">
        <f t="shared" si="75"/>
        <v>CORTE E LIMPEZA DE ÁREAS GRAMADAS</v>
      </c>
      <c r="C4813" s="16" t="s">
        <v>141</v>
      </c>
      <c r="D4813" s="105">
        <v>7.0000000000000007E-2</v>
      </c>
      <c r="J4813" s="59" t="s">
        <v>31786</v>
      </c>
    </row>
    <row r="4814" spans="1:10">
      <c r="A4814" s="16" t="s">
        <v>31787</v>
      </c>
      <c r="B4814" s="59" t="str">
        <f t="shared" si="75"/>
        <v>CORTE E REMOÇÃO DE ÁRVORES</v>
      </c>
      <c r="C4814" s="16" t="s">
        <v>140</v>
      </c>
      <c r="D4814" s="105">
        <v>11.67</v>
      </c>
      <c r="J4814" s="59" t="s">
        <v>31788</v>
      </c>
    </row>
    <row r="4815" spans="1:10">
      <c r="A4815" s="16" t="s">
        <v>31789</v>
      </c>
      <c r="B4815" s="59" t="str">
        <f t="shared" si="75"/>
        <v>DESOBSTRUÇÃO DE BUEIRO</v>
      </c>
      <c r="C4815" s="16" t="s">
        <v>140</v>
      </c>
      <c r="D4815" s="105">
        <v>50.29</v>
      </c>
      <c r="J4815" s="59" t="s">
        <v>31790</v>
      </c>
    </row>
    <row r="4816" spans="1:10" ht="67.5">
      <c r="A4816" s="16" t="s">
        <v>31791</v>
      </c>
      <c r="B4816" s="59" t="str">
        <f t="shared" si="75"/>
        <v>INJEÇÃO DE ADESIVO ESTRUTURAL À BASE DE RESINA EPÓXI DE BAIXA VISCOSIDADE PARA TRATAMENTO DE FISSURAS EM ESTRUTURAS DE CONCRETO - FORNECIMENTO E APLICAÇÃO MANUAL</v>
      </c>
      <c r="C4816" s="16" t="s">
        <v>22334</v>
      </c>
      <c r="D4816" s="105">
        <v>280.18</v>
      </c>
      <c r="J4816" s="59" t="s">
        <v>31792</v>
      </c>
    </row>
    <row r="4817" spans="1:10" ht="67.5">
      <c r="A4817" s="16" t="s">
        <v>31793</v>
      </c>
      <c r="B4817" s="59" t="str">
        <f t="shared" si="75"/>
        <v>INJEÇÃO DE ADESIVO ESTRUTURAL À BASE DE RESINA EPÓXI DE BAIXA VISCOSIDADE PARA TRATAMENTO DE FISSURAS EM ESTRUTURAS DE CONCRETO - FORNECIMENTO E APLICAÇÃO MECANIZADA</v>
      </c>
      <c r="C4817" s="16" t="s">
        <v>22334</v>
      </c>
      <c r="D4817" s="105">
        <v>219.31</v>
      </c>
      <c r="J4817" s="59" t="s">
        <v>31794</v>
      </c>
    </row>
    <row r="4818" spans="1:10">
      <c r="A4818" s="16" t="s">
        <v>31795</v>
      </c>
      <c r="B4818" s="59" t="str">
        <f t="shared" si="75"/>
        <v>LIMPEZA DE BUEIRO</v>
      </c>
      <c r="C4818" s="16" t="s">
        <v>140</v>
      </c>
      <c r="D4818" s="105">
        <v>16.760000000000002</v>
      </c>
      <c r="J4818" s="59" t="s">
        <v>31796</v>
      </c>
    </row>
    <row r="4819" spans="1:10" ht="40.5">
      <c r="A4819" s="16" t="s">
        <v>31797</v>
      </c>
      <c r="B4819" s="59" t="str">
        <f t="shared" si="75"/>
        <v>LIMPEZA DE CIMENTO ASFÁLTICO DERRAMADO NA PISTA DE RODOVIA PAVIMENTADA POR MEIO DE FRESAGEM</v>
      </c>
      <c r="C4819" s="16" t="s">
        <v>140</v>
      </c>
      <c r="D4819" s="105">
        <v>59.96</v>
      </c>
      <c r="J4819" s="59" t="s">
        <v>31798</v>
      </c>
    </row>
    <row r="4820" spans="1:10">
      <c r="A4820" s="16" t="s">
        <v>31799</v>
      </c>
      <c r="B4820" s="59" t="str">
        <f t="shared" si="75"/>
        <v>LIMPEZA DE DESCIDA D'ÁGUA</v>
      </c>
      <c r="C4820" s="16" t="s">
        <v>139</v>
      </c>
      <c r="D4820" s="105">
        <v>1.1200000000000001</v>
      </c>
      <c r="J4820" s="59" t="s">
        <v>31800</v>
      </c>
    </row>
    <row r="4821" spans="1:10" ht="54">
      <c r="A4821" s="16" t="s">
        <v>31801</v>
      </c>
      <c r="B4821" s="59" t="str">
        <f t="shared" si="75"/>
        <v>LIMPEZA DE EMULSÃO ASFÁLTICA OU ASFALTO DILUÍDO DERRAMADOS NA PISTA - REMOÇÃO COM MINICARREGADEIRA COM VASSOURA E DESCARGA LIVRE</v>
      </c>
      <c r="C4821" s="16" t="s">
        <v>30682</v>
      </c>
      <c r="D4821" s="105">
        <v>175.18</v>
      </c>
      <c r="J4821" s="59" t="s">
        <v>31802</v>
      </c>
    </row>
    <row r="4822" spans="1:10" ht="54">
      <c r="A4822" s="16" t="s">
        <v>31803</v>
      </c>
      <c r="B4822" s="59" t="str">
        <f t="shared" si="75"/>
        <v>LIMPEZA DE LÍQUIDOS COMBUSTÍVEIS DERRAMADOS NA PISTA - REMOÇÃO COM MINICARREGADEIRA COM VASSOURA E DESCARGA LIVRE</v>
      </c>
      <c r="C4822" s="16" t="s">
        <v>30682</v>
      </c>
      <c r="D4822" s="105">
        <v>133.15</v>
      </c>
      <c r="J4822" s="59" t="s">
        <v>31804</v>
      </c>
    </row>
    <row r="4823" spans="1:10" ht="54">
      <c r="A4823" s="16" t="s">
        <v>31805</v>
      </c>
      <c r="B4823" s="59" t="str">
        <f t="shared" si="75"/>
        <v>LIMPEZA DE MATERIAL ASFÁLTICO DERRAMADO FORA DA PISTA - REMOÇÃO COM ESCAVADEIRA HIDRÁULICA E CAMINHÃO BASCULANTE</v>
      </c>
      <c r="C4823" s="16" t="s">
        <v>30682</v>
      </c>
      <c r="D4823" s="105">
        <v>47.55</v>
      </c>
      <c r="J4823" s="59" t="s">
        <v>31806</v>
      </c>
    </row>
    <row r="4824" spans="1:10">
      <c r="A4824" s="16" t="s">
        <v>31807</v>
      </c>
      <c r="B4824" s="59" t="str">
        <f t="shared" si="75"/>
        <v>LIMPEZA DE PLACA DE SINALIZAÇÃO</v>
      </c>
      <c r="C4824" s="16" t="s">
        <v>141</v>
      </c>
      <c r="D4824" s="105">
        <v>7.19</v>
      </c>
      <c r="J4824" s="59" t="s">
        <v>31808</v>
      </c>
    </row>
    <row r="4825" spans="1:10">
      <c r="A4825" s="16" t="s">
        <v>31809</v>
      </c>
      <c r="B4825" s="59" t="str">
        <f t="shared" si="75"/>
        <v>LIMPEZA DE PONTE</v>
      </c>
      <c r="C4825" s="16" t="s">
        <v>139</v>
      </c>
      <c r="D4825" s="105">
        <v>3.35</v>
      </c>
      <c r="J4825" s="59" t="s">
        <v>31810</v>
      </c>
    </row>
    <row r="4826" spans="1:10">
      <c r="A4826" s="16" t="s">
        <v>31811</v>
      </c>
      <c r="B4826" s="59" t="str">
        <f t="shared" si="75"/>
        <v>LIMPEZA DE SARJETA E MEIO-FIO</v>
      </c>
      <c r="C4826" s="16" t="s">
        <v>139</v>
      </c>
      <c r="D4826" s="105">
        <v>0.56000000000000005</v>
      </c>
      <c r="J4826" s="59" t="s">
        <v>31812</v>
      </c>
    </row>
    <row r="4827" spans="1:10">
      <c r="A4827" s="16" t="s">
        <v>31813</v>
      </c>
      <c r="B4827" s="59" t="str">
        <f t="shared" si="75"/>
        <v>LIMPEZA DE VALA DE DRENAGEM</v>
      </c>
      <c r="C4827" s="16" t="s">
        <v>139</v>
      </c>
      <c r="D4827" s="105">
        <v>3.35</v>
      </c>
      <c r="J4827" s="59" t="s">
        <v>31814</v>
      </c>
    </row>
    <row r="4828" spans="1:10">
      <c r="A4828" s="16" t="s">
        <v>31815</v>
      </c>
      <c r="B4828" s="59" t="str">
        <f t="shared" si="75"/>
        <v>LIMPEZA DE VALETA DE CORTE</v>
      </c>
      <c r="C4828" s="16" t="s">
        <v>139</v>
      </c>
      <c r="D4828" s="105">
        <v>0.84</v>
      </c>
      <c r="J4828" s="59" t="s">
        <v>31816</v>
      </c>
    </row>
    <row r="4829" spans="1:10" ht="27">
      <c r="A4829" s="16" t="s">
        <v>31817</v>
      </c>
      <c r="B4829" s="59" t="str">
        <f t="shared" si="75"/>
        <v>LIMPEZA E DESOBSTRUÇÃO DE DISPOSITIVOS DE DRENAGEM EM OAE</v>
      </c>
      <c r="C4829" s="16" t="s">
        <v>20028</v>
      </c>
      <c r="D4829" s="105">
        <v>3.35</v>
      </c>
      <c r="J4829" s="59" t="s">
        <v>31818</v>
      </c>
    </row>
    <row r="4830" spans="1:10" ht="27">
      <c r="A4830" s="16" t="s">
        <v>31819</v>
      </c>
      <c r="B4830" s="59" t="str">
        <f t="shared" si="75"/>
        <v>LIMPEZA E DESOBSTRUÇÃO DE DRENOS DE OBRAS DE CONTENÇÃO</v>
      </c>
      <c r="C4830" s="16" t="s">
        <v>20028</v>
      </c>
      <c r="D4830" s="105">
        <v>2.1</v>
      </c>
      <c r="J4830" s="59" t="s">
        <v>31820</v>
      </c>
    </row>
    <row r="4831" spans="1:10" ht="40.5">
      <c r="A4831" s="16" t="s">
        <v>31821</v>
      </c>
      <c r="B4831" s="59" t="str">
        <f t="shared" si="75"/>
        <v>LIMPEZA E DESOBSTRUÇÃO MECANIZADA DE BUEIROS COM DIÂMETRO ACIMA DE 1,00 ATÉ 1,50 M</v>
      </c>
      <c r="C4831" s="16" t="s">
        <v>139</v>
      </c>
      <c r="D4831" s="105">
        <v>50.74</v>
      </c>
      <c r="J4831" s="59" t="s">
        <v>31822</v>
      </c>
    </row>
    <row r="4832" spans="1:10" ht="27">
      <c r="A4832" s="16" t="s">
        <v>31823</v>
      </c>
      <c r="B4832" s="59" t="str">
        <f t="shared" si="75"/>
        <v>LIMPEZA E DESOBSTRUÇÃO MECANIZADA DE BUEIROS COM DIÂMETRO DE ATÉ 1,00 M</v>
      </c>
      <c r="C4832" s="16" t="s">
        <v>139</v>
      </c>
      <c r="D4832" s="105">
        <v>16.739999999999998</v>
      </c>
      <c r="J4832" s="59" t="s">
        <v>31824</v>
      </c>
    </row>
    <row r="4833" spans="1:10" ht="81">
      <c r="A4833" s="16" t="s">
        <v>31825</v>
      </c>
      <c r="B4833" s="59" t="str">
        <f t="shared" si="75"/>
        <v>LIMPEZA E ENCHIMENTO COM RESINA EPÓXI DE FISSURAS NIVELADAS COM ABERTURA MÁXIMA DE 0,4 MM E PROFUNDIDADE DE 20 MM EM PAVIMENTO DE CONCRETO QUE NÃO ATRAVESSAM TODA A ESPESSURA DA PLACA</v>
      </c>
      <c r="C4833" s="16" t="s">
        <v>139</v>
      </c>
      <c r="D4833" s="105">
        <v>2.91</v>
      </c>
      <c r="J4833" s="59" t="s">
        <v>31826</v>
      </c>
    </row>
    <row r="4834" spans="1:10" ht="40.5">
      <c r="A4834" s="16" t="s">
        <v>31827</v>
      </c>
      <c r="B4834" s="59" t="str">
        <f t="shared" si="75"/>
        <v>LIMPEZA E REMOÇÃO DE VEGETAÇÃO JUNTO AOS APARELHOS DE APOIO DE OAE COM O USO DE HERBICIDA</v>
      </c>
      <c r="C4834" s="16" t="s">
        <v>20028</v>
      </c>
      <c r="D4834" s="105">
        <v>5.69</v>
      </c>
      <c r="J4834" s="59" t="s">
        <v>31828</v>
      </c>
    </row>
    <row r="4835" spans="1:10" ht="40.5">
      <c r="A4835" s="16" t="s">
        <v>31829</v>
      </c>
      <c r="B4835" s="59" t="str">
        <f t="shared" si="75"/>
        <v>LIMPEZA E REMOÇÃO DE VEGETAÇÃO NAS JUNTAS DE DILATAÇÃO COM O USO DE HERBICIDA</v>
      </c>
      <c r="C4835" s="16" t="s">
        <v>139</v>
      </c>
      <c r="D4835" s="105">
        <v>3.38</v>
      </c>
      <c r="J4835" s="59" t="s">
        <v>31830</v>
      </c>
    </row>
    <row r="4836" spans="1:10" ht="27">
      <c r="A4836" s="16" t="s">
        <v>31831</v>
      </c>
      <c r="B4836" s="59" t="str">
        <f t="shared" si="75"/>
        <v>LIMPEZA E REMOÇÃO MANUAL DE MATERIAL RETIDO EM TERRA FIRME EM OAE</v>
      </c>
      <c r="C4836" s="16" t="s">
        <v>140</v>
      </c>
      <c r="D4836" s="105">
        <v>16.760000000000002</v>
      </c>
      <c r="J4836" s="59" t="s">
        <v>31832</v>
      </c>
    </row>
    <row r="4837" spans="1:10" ht="27">
      <c r="A4837" s="16" t="s">
        <v>31833</v>
      </c>
      <c r="B4837" s="59" t="str">
        <f t="shared" si="75"/>
        <v>LIMPEZA EM SUPERFÍCIE DE CONCRETO COM ESCOVA DE AÇO</v>
      </c>
      <c r="C4837" s="16" t="s">
        <v>141</v>
      </c>
      <c r="D4837" s="105">
        <v>3.35</v>
      </c>
      <c r="J4837" s="59" t="s">
        <v>31834</v>
      </c>
    </row>
    <row r="4838" spans="1:10" ht="67.5">
      <c r="A4838" s="16" t="s">
        <v>31835</v>
      </c>
      <c r="B4838" s="59" t="str">
        <f t="shared" si="75"/>
        <v>LIMPEZA, SERRAGEM E ENCHIMENTO DE FISSURAS NIVELADAS COM ABERTURA ENTRE DE 0,4 MM E 1,0 MM E PROFUNDIDADE DE 25 MM EM PAVIMENTO DE CONCRETO COM CAP</v>
      </c>
      <c r="C4838" s="16" t="s">
        <v>139</v>
      </c>
      <c r="D4838" s="105">
        <v>5.55</v>
      </c>
      <c r="J4838" s="59" t="s">
        <v>31836</v>
      </c>
    </row>
    <row r="4839" spans="1:10" ht="67.5">
      <c r="A4839" s="16" t="s">
        <v>31837</v>
      </c>
      <c r="B4839" s="59" t="str">
        <f t="shared" si="75"/>
        <v>LIMPEZA, SERRAGEM E ENCHIMENTO DE FISSURAS NIVELADAS COM ABERTURA ENTRE DE 0,4 MM E 1,0 MM E PROFUNDIDADE DE 25 MM EM PAVIMENTO DE CONCRETO COM CAP COM POLÍMERO</v>
      </c>
      <c r="C4839" s="16" t="s">
        <v>139</v>
      </c>
      <c r="D4839" s="105">
        <v>5.55</v>
      </c>
      <c r="J4839" s="59" t="s">
        <v>31838</v>
      </c>
    </row>
    <row r="4840" spans="1:10" ht="81">
      <c r="A4840" s="16" t="s">
        <v>31839</v>
      </c>
      <c r="B4840" s="59" t="str">
        <f t="shared" si="75"/>
        <v>LIMPEZA, SERRAGEM E ENCHIMENTO DE FISSURAS NIVELADAS COM ABERTURA ENTRE DE 0,4 MM E 1,0 MM E PROFUNDIDADE DE 25 MM EM PAVIMENTO DE CONCRETO COM SELANTE ELÁSTICO A FRIO</v>
      </c>
      <c r="C4840" s="16" t="s">
        <v>139</v>
      </c>
      <c r="D4840" s="105">
        <v>23.54</v>
      </c>
      <c r="J4840" s="59" t="s">
        <v>31840</v>
      </c>
    </row>
    <row r="4841" spans="1:10" ht="27">
      <c r="A4841" s="16" t="s">
        <v>31841</v>
      </c>
      <c r="B4841" s="59" t="str">
        <f t="shared" si="75"/>
        <v>LIXAMENTO MECANIZADO EM SUPERFÍCIE DE CONCRETO</v>
      </c>
      <c r="C4841" s="16" t="s">
        <v>141</v>
      </c>
      <c r="D4841" s="105">
        <v>8.7200000000000006</v>
      </c>
      <c r="J4841" s="59" t="s">
        <v>31842</v>
      </c>
    </row>
    <row r="4842" spans="1:10">
      <c r="A4842" s="16" t="s">
        <v>31843</v>
      </c>
      <c r="B4842" s="59" t="str">
        <f t="shared" si="75"/>
        <v>MATERIAL DE BASE</v>
      </c>
      <c r="C4842" s="16" t="s">
        <v>140</v>
      </c>
      <c r="D4842" s="105">
        <v>0</v>
      </c>
      <c r="J4842" s="59" t="s">
        <v>31844</v>
      </c>
    </row>
    <row r="4843" spans="1:10">
      <c r="A4843" s="16" t="s">
        <v>31845</v>
      </c>
      <c r="B4843" s="59" t="str">
        <f t="shared" si="75"/>
        <v>MISTURA BETUMINOSA</v>
      </c>
      <c r="C4843" s="16" t="s">
        <v>140</v>
      </c>
      <c r="D4843" s="105">
        <v>0</v>
      </c>
      <c r="J4843" s="59" t="s">
        <v>31846</v>
      </c>
    </row>
    <row r="4844" spans="1:10" ht="40.5">
      <c r="A4844" s="16" t="s">
        <v>31847</v>
      </c>
      <c r="B4844" s="59" t="str">
        <f t="shared" si="75"/>
        <v>MISTURA BETUMINOSA A FRIO EXECUTADA EM BETONEIRA - FAIXA C - AREIA E BRITA COMERCIAIS</v>
      </c>
      <c r="C4844" s="16" t="s">
        <v>140</v>
      </c>
      <c r="D4844" s="105">
        <v>239.81</v>
      </c>
      <c r="J4844" s="59" t="s">
        <v>31848</v>
      </c>
    </row>
    <row r="4845" spans="1:10" ht="27">
      <c r="A4845" s="16" t="s">
        <v>31849</v>
      </c>
      <c r="B4845" s="59" t="str">
        <f t="shared" si="75"/>
        <v>PODA DE ÁRVORES COM 5,0 M A 7,5 M DE ALTURA</v>
      </c>
      <c r="C4845" s="16" t="s">
        <v>140</v>
      </c>
      <c r="D4845" s="105">
        <v>165.69</v>
      </c>
      <c r="J4845" s="59" t="s">
        <v>31850</v>
      </c>
    </row>
    <row r="4846" spans="1:10" ht="27">
      <c r="A4846" s="16" t="s">
        <v>31851</v>
      </c>
      <c r="B4846" s="59" t="str">
        <f t="shared" si="75"/>
        <v>PODA DE ÁRVORES COM 7,5 M A 10 M DE ALTURA</v>
      </c>
      <c r="C4846" s="16" t="s">
        <v>140</v>
      </c>
      <c r="D4846" s="105">
        <v>97.25</v>
      </c>
      <c r="J4846" s="59" t="s">
        <v>31852</v>
      </c>
    </row>
    <row r="4847" spans="1:10" ht="27">
      <c r="A4847" s="16" t="s">
        <v>31853</v>
      </c>
      <c r="B4847" s="59" t="str">
        <f t="shared" si="75"/>
        <v>PODA DE ÁRVORES COM ATÉ 5 M DE ALTURA</v>
      </c>
      <c r="C4847" s="16" t="s">
        <v>140</v>
      </c>
      <c r="D4847" s="105">
        <v>298.24</v>
      </c>
      <c r="J4847" s="59" t="s">
        <v>31854</v>
      </c>
    </row>
    <row r="4848" spans="1:10" ht="27">
      <c r="A4848" s="16" t="s">
        <v>31855</v>
      </c>
      <c r="B4848" s="59" t="str">
        <f t="shared" si="75"/>
        <v>PODA DE ÁRVORES COM MAIS DE 10 M DE ALTURA</v>
      </c>
      <c r="C4848" s="16" t="s">
        <v>140</v>
      </c>
      <c r="D4848" s="105">
        <v>63.91</v>
      </c>
      <c r="J4848" s="59" t="s">
        <v>31856</v>
      </c>
    </row>
    <row r="4849" spans="1:10" ht="27">
      <c r="A4849" s="16" t="s">
        <v>31857</v>
      </c>
      <c r="B4849" s="59" t="str">
        <f t="shared" si="75"/>
        <v>REASSENTAMENTO MANUAL DE MEIO FIO COM MATERIAL ARRANCADO DA PISTA</v>
      </c>
      <c r="C4849" s="16" t="s">
        <v>139</v>
      </c>
      <c r="D4849" s="105">
        <v>10.99</v>
      </c>
      <c r="J4849" s="59" t="s">
        <v>31858</v>
      </c>
    </row>
    <row r="4850" spans="1:10" ht="27">
      <c r="A4850" s="16" t="s">
        <v>31859</v>
      </c>
      <c r="B4850" s="59" t="str">
        <f t="shared" si="75"/>
        <v>RECOMPOSIÇÃO DE CAMADA GRANULAR DO PAVIMENTO COM MATERIAL DE JAZIDA</v>
      </c>
      <c r="C4850" s="16" t="s">
        <v>141</v>
      </c>
      <c r="D4850" s="105">
        <v>2.52</v>
      </c>
      <c r="J4850" s="59" t="s">
        <v>31860</v>
      </c>
    </row>
    <row r="4851" spans="1:10" ht="27">
      <c r="A4851" s="16" t="s">
        <v>31861</v>
      </c>
      <c r="B4851" s="59" t="str">
        <f t="shared" si="75"/>
        <v>RECOMPOSIÇÃO DE EROSÃO EM CORTE OU ATERRO COM MATERIAL DE JAZIDA</v>
      </c>
      <c r="C4851" s="16" t="s">
        <v>140</v>
      </c>
      <c r="D4851" s="105">
        <v>19.579999999999998</v>
      </c>
      <c r="J4851" s="59" t="s">
        <v>31862</v>
      </c>
    </row>
    <row r="4852" spans="1:10">
      <c r="A4852" s="16" t="s">
        <v>31863</v>
      </c>
      <c r="B4852" s="59" t="str">
        <f t="shared" si="75"/>
        <v>RECOMPOSIÇÃO DE PLACA DE SINALIZAÇÃO</v>
      </c>
      <c r="C4852" s="16" t="s">
        <v>141</v>
      </c>
      <c r="D4852" s="105">
        <v>26.85</v>
      </c>
      <c r="J4852" s="59" t="s">
        <v>31864</v>
      </c>
    </row>
    <row r="4853" spans="1:10" ht="27">
      <c r="A4853" s="16" t="s">
        <v>31865</v>
      </c>
      <c r="B4853" s="59" t="str">
        <f t="shared" si="75"/>
        <v>RECOMPOSIÇÃO DE REVESTIMENTO PRIMÁRIO COM MATERIAL DE JAZIDA</v>
      </c>
      <c r="C4853" s="16" t="s">
        <v>140</v>
      </c>
      <c r="D4853" s="105">
        <v>8.32</v>
      </c>
      <c r="J4853" s="59" t="s">
        <v>31866</v>
      </c>
    </row>
    <row r="4854" spans="1:10" ht="27">
      <c r="A4854" s="16" t="s">
        <v>31867</v>
      </c>
      <c r="B4854" s="59" t="str">
        <f t="shared" si="75"/>
        <v>RECOMPOSIÇÃO MANUAL DE ATERRO COM MATERIAL DE JAZIDA</v>
      </c>
      <c r="C4854" s="16" t="s">
        <v>140</v>
      </c>
      <c r="D4854" s="105">
        <v>31.77</v>
      </c>
      <c r="J4854" s="59" t="s">
        <v>31868</v>
      </c>
    </row>
    <row r="4855" spans="1:10" ht="27">
      <c r="A4855" s="16" t="s">
        <v>31869</v>
      </c>
      <c r="B4855" s="59" t="str">
        <f t="shared" si="75"/>
        <v>RECOMPOSIÇÃO MECANIZADA DE ATERRO COM MATERIAL DE JAZIDA</v>
      </c>
      <c r="C4855" s="16" t="s">
        <v>140</v>
      </c>
      <c r="D4855" s="105">
        <v>9.27</v>
      </c>
      <c r="J4855" s="59" t="s">
        <v>31870</v>
      </c>
    </row>
    <row r="4856" spans="1:10" ht="27">
      <c r="A4856" s="16" t="s">
        <v>31871</v>
      </c>
      <c r="B4856" s="59" t="str">
        <f t="shared" si="75"/>
        <v>RECOMPOSIÇÃO PARCIAL DE CERCA COM MOURÃO DE CONCRETO - ARAME</v>
      </c>
      <c r="C4856" s="16" t="s">
        <v>139</v>
      </c>
      <c r="D4856" s="105">
        <v>8.15</v>
      </c>
      <c r="J4856" s="59" t="s">
        <v>31872</v>
      </c>
    </row>
    <row r="4857" spans="1:10" ht="40.5">
      <c r="A4857" s="16" t="s">
        <v>31873</v>
      </c>
      <c r="B4857" s="59" t="str">
        <f t="shared" si="75"/>
        <v>RECOMPOSIÇÃO PARCIAL DE CERCA COM MOURÃO DE CONCRETO SEÇÃO QUADRADA - MOURÃO - AREIA E BRITA COMERCIAIS</v>
      </c>
      <c r="C4857" s="16" t="s">
        <v>139</v>
      </c>
      <c r="D4857" s="105">
        <v>19.84</v>
      </c>
      <c r="J4857" s="59" t="s">
        <v>31874</v>
      </c>
    </row>
    <row r="4858" spans="1:10" ht="54">
      <c r="A4858" s="16" t="s">
        <v>31875</v>
      </c>
      <c r="B4858" s="59" t="str">
        <f t="shared" si="75"/>
        <v>RECOMPOSIÇÃO PARCIAL DE CERCA COM MOURÃO DE CONCRETO SEÇÃO QUADRADA - MOURÃO - AREIA EXTRAÍDA E BRITA PRODUZIDA</v>
      </c>
      <c r="C4858" s="16" t="s">
        <v>139</v>
      </c>
      <c r="D4858" s="105">
        <v>18.79</v>
      </c>
      <c r="J4858" s="59" t="s">
        <v>31876</v>
      </c>
    </row>
    <row r="4859" spans="1:10" ht="40.5">
      <c r="A4859" s="16" t="s">
        <v>31877</v>
      </c>
      <c r="B4859" s="59" t="str">
        <f t="shared" si="75"/>
        <v>RECOMPOSIÇÃO PARCIAL DE CERCA COM MOURÃO DE CONCRETO SEÇÃO TRIANGULAR - MOURÃO - AREIA E BRITA COMERCIAIS</v>
      </c>
      <c r="C4859" s="16" t="s">
        <v>139</v>
      </c>
      <c r="D4859" s="105">
        <v>15.41</v>
      </c>
      <c r="J4859" s="59" t="s">
        <v>31878</v>
      </c>
    </row>
    <row r="4860" spans="1:10" ht="54">
      <c r="A4860" s="16" t="s">
        <v>31879</v>
      </c>
      <c r="B4860" s="59" t="str">
        <f t="shared" si="75"/>
        <v>RECOMPOSIÇÃO PARCIAL DE CERCA COM MOURÃO DE CONCRETO SEÇÃO TRIANGULAR - MOURÃO - AREIA EXTRAÍDA E BRITA COMERCIAL</v>
      </c>
      <c r="C4860" s="16" t="s">
        <v>139</v>
      </c>
      <c r="D4860" s="105">
        <v>14.96</v>
      </c>
      <c r="J4860" s="59" t="s">
        <v>31880</v>
      </c>
    </row>
    <row r="4861" spans="1:10" ht="27">
      <c r="A4861" s="16" t="s">
        <v>31881</v>
      </c>
      <c r="B4861" s="59" t="str">
        <f t="shared" si="75"/>
        <v>RECOMPOSIÇÃO PARCIAL DE CERCA COM MOURÃO DE MADEIRA - ARAME</v>
      </c>
      <c r="C4861" s="16" t="s">
        <v>139</v>
      </c>
      <c r="D4861" s="105">
        <v>6.12</v>
      </c>
      <c r="J4861" s="59" t="s">
        <v>31882</v>
      </c>
    </row>
    <row r="4862" spans="1:10" ht="27">
      <c r="A4862" s="16" t="s">
        <v>31883</v>
      </c>
      <c r="B4862" s="59" t="str">
        <f t="shared" si="75"/>
        <v>RECOMPOSIÇÃO PARCIAL DE CERCA COM MOURÃO DE MADEIRA - MOURÃO</v>
      </c>
      <c r="C4862" s="16" t="s">
        <v>139</v>
      </c>
      <c r="D4862" s="105">
        <v>14.59</v>
      </c>
      <c r="J4862" s="59" t="s">
        <v>31884</v>
      </c>
    </row>
    <row r="4863" spans="1:10" ht="40.5">
      <c r="A4863" s="16" t="s">
        <v>31885</v>
      </c>
      <c r="B4863" s="59" t="str">
        <f t="shared" si="75"/>
        <v>RECOMPOSIÇÃO TOTAL DE CERCA COM MOURÃO DE CONCRETO SEÇÃO QUADRADA - AREIA E BRITA COMERCIAIS</v>
      </c>
      <c r="C4863" s="16" t="s">
        <v>139</v>
      </c>
      <c r="D4863" s="105">
        <v>23.55</v>
      </c>
      <c r="J4863" s="59" t="s">
        <v>31886</v>
      </c>
    </row>
    <row r="4864" spans="1:10" ht="40.5">
      <c r="A4864" s="16" t="s">
        <v>31887</v>
      </c>
      <c r="B4864" s="59" t="str">
        <f t="shared" si="75"/>
        <v>RECOMPOSIÇÃO TOTAL DE CERCA COM MOURÃO DE CONCRETO SEÇÃO QUADRADA - AREIA EXTRAÍDA E BRITA PRODUZIDA</v>
      </c>
      <c r="C4864" s="16" t="s">
        <v>139</v>
      </c>
      <c r="D4864" s="105">
        <v>22.51</v>
      </c>
      <c r="J4864" s="59" t="s">
        <v>31888</v>
      </c>
    </row>
    <row r="4865" spans="1:10" ht="40.5">
      <c r="A4865" s="16" t="s">
        <v>31889</v>
      </c>
      <c r="B4865" s="59" t="str">
        <f t="shared" si="75"/>
        <v>RECOMPOSIÇÃO TOTAL DE CERCA COM MOURÃO DE CONCRETO SEÇÃO TRIANGULAR - AREIA E BRITA COMERCIAIS</v>
      </c>
      <c r="C4865" s="16" t="s">
        <v>139</v>
      </c>
      <c r="D4865" s="105">
        <v>23.15</v>
      </c>
      <c r="J4865" s="59" t="s">
        <v>31890</v>
      </c>
    </row>
    <row r="4866" spans="1:10" ht="40.5">
      <c r="A4866" s="16" t="s">
        <v>31891</v>
      </c>
      <c r="B4866" s="59" t="str">
        <f t="shared" si="75"/>
        <v>RECOMPOSIÇÃO TOTAL DE CERCA COM MOURÃO DE CONCRETO SEÇÃO TRIANGULAR - AREIA EXTRAÍDA E BRITA PRODUZIDA</v>
      </c>
      <c r="C4866" s="16" t="s">
        <v>139</v>
      </c>
      <c r="D4866" s="105">
        <v>22.7</v>
      </c>
      <c r="J4866" s="59" t="s">
        <v>31892</v>
      </c>
    </row>
    <row r="4867" spans="1:10" ht="27">
      <c r="A4867" s="16" t="s">
        <v>31893</v>
      </c>
      <c r="B4867" s="59" t="str">
        <f t="shared" ref="B4867:B4930" si="76">UPPER(J4867)</f>
        <v>RECOMPOSIÇÃO TOTAL DE CERCA COM MOURÃO DE MADEIRA</v>
      </c>
      <c r="C4867" s="16" t="s">
        <v>139</v>
      </c>
      <c r="D4867" s="105">
        <v>20.079999999999998</v>
      </c>
      <c r="J4867" s="59" t="s">
        <v>31894</v>
      </c>
    </row>
    <row r="4868" spans="1:10">
      <c r="A4868" s="16" t="s">
        <v>31895</v>
      </c>
      <c r="B4868" s="59" t="str">
        <f t="shared" si="76"/>
        <v>RECONFORMAÇÃO DA PLATAFORMA</v>
      </c>
      <c r="C4868" s="16" t="s">
        <v>141</v>
      </c>
      <c r="D4868" s="105">
        <v>7.0000000000000007E-2</v>
      </c>
      <c r="J4868" s="59" t="s">
        <v>31896</v>
      </c>
    </row>
    <row r="4869" spans="1:10" ht="27">
      <c r="A4869" s="16" t="s">
        <v>31897</v>
      </c>
      <c r="B4869" s="59" t="str">
        <f t="shared" si="76"/>
        <v>RECUPERAÇÃO DE DESGASTE SUPERFICIAL EM PAVIMENTOS DE CONCRETO</v>
      </c>
      <c r="C4869" s="16" t="s">
        <v>141</v>
      </c>
      <c r="D4869" s="105">
        <v>162.81</v>
      </c>
      <c r="J4869" s="59" t="s">
        <v>31898</v>
      </c>
    </row>
    <row r="4870" spans="1:10" ht="27">
      <c r="A4870" s="16" t="s">
        <v>31899</v>
      </c>
      <c r="B4870" s="59" t="str">
        <f t="shared" si="76"/>
        <v>REGULARIZAÇÃO DE TALUDES E VALAS COM SOQUETE VIBRATÓRIO</v>
      </c>
      <c r="C4870" s="16" t="s">
        <v>141</v>
      </c>
      <c r="D4870" s="105">
        <v>2.14</v>
      </c>
      <c r="J4870" s="59" t="s">
        <v>31900</v>
      </c>
    </row>
    <row r="4871" spans="1:10" ht="27">
      <c r="A4871" s="16" t="s">
        <v>31901</v>
      </c>
      <c r="B4871" s="59" t="str">
        <f t="shared" si="76"/>
        <v>REGULARIZAÇÃO MECÂNICA DA FAIXA DE DOMÍNIO</v>
      </c>
      <c r="C4871" s="16" t="s">
        <v>141</v>
      </c>
      <c r="D4871" s="105">
        <v>0.13</v>
      </c>
      <c r="J4871" s="59" t="s">
        <v>31902</v>
      </c>
    </row>
    <row r="4872" spans="1:10" ht="27">
      <c r="A4872" s="16" t="s">
        <v>31903</v>
      </c>
      <c r="B4872" s="59" t="str">
        <f t="shared" si="76"/>
        <v>REMENDO PROFUNDO COM IMPRIMAÇÃO COM ASFALTO DILUÍDO - DEMOLIÇÃO MANUAL</v>
      </c>
      <c r="C4872" s="16" t="s">
        <v>140</v>
      </c>
      <c r="D4872" s="105">
        <v>283.95</v>
      </c>
      <c r="J4872" s="59" t="s">
        <v>31904</v>
      </c>
    </row>
    <row r="4873" spans="1:10" ht="40.5">
      <c r="A4873" s="16" t="s">
        <v>31905</v>
      </c>
      <c r="B4873" s="59" t="str">
        <f t="shared" si="76"/>
        <v>REMENDO PROFUNDO COM IMPRIMAÇÃO COM ASFALTO DILUÍDO - DEMOLIÇÃO MECÂNICA E CORTE COM SERRA</v>
      </c>
      <c r="C4873" s="16" t="s">
        <v>140</v>
      </c>
      <c r="D4873" s="105">
        <v>218.18</v>
      </c>
      <c r="J4873" s="59" t="s">
        <v>31906</v>
      </c>
    </row>
    <row r="4874" spans="1:10" ht="27">
      <c r="A4874" s="16" t="s">
        <v>31907</v>
      </c>
      <c r="B4874" s="59" t="str">
        <f t="shared" si="76"/>
        <v>REMENDO PROFUNDO COM IMPRIMAÇÃO COM EMULSÃO ASFÁLTICA - DEMOLIÇÃO MANUAL</v>
      </c>
      <c r="C4874" s="16" t="s">
        <v>140</v>
      </c>
      <c r="D4874" s="105">
        <v>283.95</v>
      </c>
      <c r="J4874" s="59" t="s">
        <v>31908</v>
      </c>
    </row>
    <row r="4875" spans="1:10" ht="40.5">
      <c r="A4875" s="16" t="s">
        <v>31909</v>
      </c>
      <c r="B4875" s="59" t="str">
        <f t="shared" si="76"/>
        <v>REMENDO PROFUNDO COM IMPRIMAÇÃO COM EMULSÃO ASFÁLTICA - DEMOLIÇÃO MECÂNICA E CORTE COM SERRA</v>
      </c>
      <c r="C4875" s="16" t="s">
        <v>140</v>
      </c>
      <c r="D4875" s="105">
        <v>218.18</v>
      </c>
      <c r="J4875" s="59" t="s">
        <v>31910</v>
      </c>
    </row>
    <row r="4876" spans="1:10" ht="40.5">
      <c r="A4876" s="16" t="s">
        <v>31911</v>
      </c>
      <c r="B4876" s="59" t="str">
        <f t="shared" si="76"/>
        <v>REMOÇÃO DE ANIMAIS DE GRANDE PORTE MORTOS EM RODOVIA - CARGA E DESCARGA COM GUINDAUTO</v>
      </c>
      <c r="C4876" s="16" t="s">
        <v>30682</v>
      </c>
      <c r="D4876" s="105">
        <v>314.10000000000002</v>
      </c>
      <c r="J4876" s="59" t="s">
        <v>31912</v>
      </c>
    </row>
    <row r="4877" spans="1:10" ht="27">
      <c r="A4877" s="16" t="s">
        <v>31913</v>
      </c>
      <c r="B4877" s="59" t="str">
        <f t="shared" si="76"/>
        <v>REMOÇÃO DE ANIMAIS DE PEQUENO PORTE MORTOS EM RODOVIA - CARGA MANUAL</v>
      </c>
      <c r="C4877" s="16" t="s">
        <v>30682</v>
      </c>
      <c r="D4877" s="105">
        <v>128.62</v>
      </c>
      <c r="J4877" s="59" t="s">
        <v>31914</v>
      </c>
    </row>
    <row r="4878" spans="1:10" ht="27">
      <c r="A4878" s="16" t="s">
        <v>31915</v>
      </c>
      <c r="B4878" s="59" t="str">
        <f t="shared" si="76"/>
        <v>REMOÇÃO DE EMBORRACHADOS DE PNEUS EM RODOVIA</v>
      </c>
      <c r="C4878" s="16" t="s">
        <v>30682</v>
      </c>
      <c r="D4878" s="105">
        <v>272.95</v>
      </c>
      <c r="J4878" s="59" t="s">
        <v>31916</v>
      </c>
    </row>
    <row r="4879" spans="1:10" ht="27">
      <c r="A4879" s="16" t="s">
        <v>31917</v>
      </c>
      <c r="B4879" s="59" t="str">
        <f t="shared" si="76"/>
        <v>REMOÇÃO DE ESPÉCIMES ARBÓREOS DE 20 A 40 M TOMBADOS NA PISTA</v>
      </c>
      <c r="C4879" s="16" t="s">
        <v>30682</v>
      </c>
      <c r="D4879" s="105">
        <v>43.5</v>
      </c>
      <c r="J4879" s="59" t="s">
        <v>31918</v>
      </c>
    </row>
    <row r="4880" spans="1:10" ht="27">
      <c r="A4880" s="16" t="s">
        <v>31919</v>
      </c>
      <c r="B4880" s="59" t="str">
        <f t="shared" si="76"/>
        <v>REMOÇÃO DE ESPÉCIMES ARBÓREOS DE ATÉ 20 M TOMBADOS NA PISTA</v>
      </c>
      <c r="C4880" s="16" t="s">
        <v>30682</v>
      </c>
      <c r="D4880" s="105">
        <v>34.21</v>
      </c>
      <c r="J4880" s="59" t="s">
        <v>31920</v>
      </c>
    </row>
    <row r="4881" spans="1:10" ht="27">
      <c r="A4881" s="16" t="s">
        <v>31921</v>
      </c>
      <c r="B4881" s="59" t="str">
        <f t="shared" si="76"/>
        <v>REMOÇÃO DE GRÃOS, AGREGADOS E SOLOS DERRAMADOS NA PISTA EM RODOVIAS</v>
      </c>
      <c r="C4881" s="16" t="s">
        <v>30682</v>
      </c>
      <c r="D4881" s="105">
        <v>14.67</v>
      </c>
      <c r="J4881" s="59" t="s">
        <v>31922</v>
      </c>
    </row>
    <row r="4882" spans="1:10" ht="40.5">
      <c r="A4882" s="16" t="s">
        <v>31923</v>
      </c>
      <c r="B4882" s="59" t="str">
        <f t="shared" si="76"/>
        <v>REMOÇÃO DE SUCATAS DERRAMADAS EM RODOVIA - CINTA COM UTILIZAÇÃO DE 100 VEZES</v>
      </c>
      <c r="C4882" s="16" t="s">
        <v>30682</v>
      </c>
      <c r="D4882" s="105">
        <v>469.88</v>
      </c>
      <c r="J4882" s="59" t="s">
        <v>31924</v>
      </c>
    </row>
    <row r="4883" spans="1:10" ht="54">
      <c r="A4883" s="16" t="s">
        <v>31925</v>
      </c>
      <c r="B4883" s="59" t="str">
        <f t="shared" si="76"/>
        <v>REMOÇÃO DE VEÍCULOS DE GRANDE PORTE INCENDIADOS EM RODOVIA - CARGA E DESCARGA COM GUINDASTE - CINTA COM UTILIZAÇÃO DE 100 VEZES</v>
      </c>
      <c r="C4883" s="16" t="s">
        <v>20028</v>
      </c>
      <c r="D4883" s="105">
        <v>1600.35</v>
      </c>
      <c r="J4883" s="59" t="s">
        <v>31926</v>
      </c>
    </row>
    <row r="4884" spans="1:10" ht="40.5">
      <c r="A4884" s="16" t="s">
        <v>31927</v>
      </c>
      <c r="B4884" s="59" t="str">
        <f t="shared" si="76"/>
        <v>REMOÇÃO DE VEÍCULOS DE GRANDE PORTE TOMBADOS EM RODOVIA - CINTA COM UTILIZAÇÃO DE 100 VEZES</v>
      </c>
      <c r="C4884" s="16" t="s">
        <v>20028</v>
      </c>
      <c r="D4884" s="105">
        <v>1240.57</v>
      </c>
      <c r="J4884" s="59" t="s">
        <v>31928</v>
      </c>
    </row>
    <row r="4885" spans="1:10" ht="54">
      <c r="A4885" s="16" t="s">
        <v>31929</v>
      </c>
      <c r="B4885" s="59" t="str">
        <f t="shared" si="76"/>
        <v>REMOÇÃO DE VEÍCULOS DE MÉDIO PORTE INCENDIADOS EM RODOVIA - CARGA E DESCARGA COM GUINDASTE - CINTA COM UTILIZAÇÃO DE 100 VEZES</v>
      </c>
      <c r="C4885" s="16" t="s">
        <v>20028</v>
      </c>
      <c r="D4885" s="105">
        <v>1450.97</v>
      </c>
      <c r="J4885" s="59" t="s">
        <v>31930</v>
      </c>
    </row>
    <row r="4886" spans="1:10" ht="40.5">
      <c r="A4886" s="16" t="s">
        <v>31931</v>
      </c>
      <c r="B4886" s="59" t="str">
        <f t="shared" si="76"/>
        <v>REMOÇÃO DE VEÍCULOS DE MÉDIO PORTE TOMBADOS EM RODOVIA - CINTA COM UTILIZAÇÃO DE 100 VEZES</v>
      </c>
      <c r="C4886" s="16" t="s">
        <v>20028</v>
      </c>
      <c r="D4886" s="105">
        <v>615.01</v>
      </c>
      <c r="J4886" s="59" t="s">
        <v>31932</v>
      </c>
    </row>
    <row r="4887" spans="1:10" ht="54">
      <c r="A4887" s="16" t="s">
        <v>31933</v>
      </c>
      <c r="B4887" s="59" t="str">
        <f t="shared" si="76"/>
        <v>REMOÇÃO DE VEÍCULOS DE PEQUENO PORTE INCENDIADOS EM RODOVIA - CARGA E DESCARGA COM GUINDAUTO - CINTA COM UTILIZAÇÃO DE 100 VEZES</v>
      </c>
      <c r="C4887" s="16" t="s">
        <v>20028</v>
      </c>
      <c r="D4887" s="105">
        <v>704.12</v>
      </c>
      <c r="J4887" s="59" t="s">
        <v>31934</v>
      </c>
    </row>
    <row r="4888" spans="1:10" ht="40.5">
      <c r="A4888" s="16" t="s">
        <v>31935</v>
      </c>
      <c r="B4888" s="59" t="str">
        <f t="shared" si="76"/>
        <v>REMOÇÃO DE VEÍCULOS DE PEQUENO PORTE TOMBADOS EM RODOVIA - CINTA COM UTILIZAÇÃO DE 100 VEZES</v>
      </c>
      <c r="C4888" s="16" t="s">
        <v>20028</v>
      </c>
      <c r="D4888" s="105">
        <v>249.15</v>
      </c>
      <c r="J4888" s="59" t="s">
        <v>31936</v>
      </c>
    </row>
    <row r="4889" spans="1:10" ht="40.5">
      <c r="A4889" s="16" t="s">
        <v>31937</v>
      </c>
      <c r="B4889" s="59" t="str">
        <f t="shared" si="76"/>
        <v>REMOÇÃO DE VESTÍGIOS DE ÓLEO OU GRAXA NA SUPERFÍCIE DO REVESTIMENTO DO PAVIMENTO</v>
      </c>
      <c r="C4889" s="16" t="s">
        <v>141</v>
      </c>
      <c r="D4889" s="105">
        <v>44.98</v>
      </c>
      <c r="J4889" s="59" t="s">
        <v>31938</v>
      </c>
    </row>
    <row r="4890" spans="1:10" ht="40.5">
      <c r="A4890" s="16" t="s">
        <v>31939</v>
      </c>
      <c r="B4890" s="59" t="str">
        <f t="shared" si="76"/>
        <v>REMOÇÃO DE VIDROS, CAIXAS E ENGRADADOS DERRAMADOS NA PISTA EM RODOVIA</v>
      </c>
      <c r="C4890" s="16" t="s">
        <v>30682</v>
      </c>
      <c r="D4890" s="105">
        <v>22.62</v>
      </c>
      <c r="J4890" s="59" t="s">
        <v>31940</v>
      </c>
    </row>
    <row r="4891" spans="1:10">
      <c r="A4891" s="16" t="s">
        <v>31941</v>
      </c>
      <c r="B4891" s="59" t="str">
        <f t="shared" si="76"/>
        <v>REMOÇÃO MANUAL DE BARREIRA EM ROCHA</v>
      </c>
      <c r="C4891" s="16" t="s">
        <v>140</v>
      </c>
      <c r="D4891" s="105">
        <v>12.62</v>
      </c>
      <c r="J4891" s="59" t="s">
        <v>31942</v>
      </c>
    </row>
    <row r="4892" spans="1:10">
      <c r="A4892" s="16" t="s">
        <v>31943</v>
      </c>
      <c r="B4892" s="59" t="str">
        <f t="shared" si="76"/>
        <v>REMOÇÃO MANUAL DE BARREIRA EM SOLO</v>
      </c>
      <c r="C4892" s="16" t="s">
        <v>140</v>
      </c>
      <c r="D4892" s="105">
        <v>10.26</v>
      </c>
      <c r="J4892" s="59" t="s">
        <v>31944</v>
      </c>
    </row>
    <row r="4893" spans="1:10" ht="27">
      <c r="A4893" s="16" t="s">
        <v>31945</v>
      </c>
      <c r="B4893" s="59" t="str">
        <f t="shared" si="76"/>
        <v>REMOÇÃO MANUAL DE CAMADA GRANULAR DO PAVIMENTO</v>
      </c>
      <c r="C4893" s="16" t="s">
        <v>140</v>
      </c>
      <c r="D4893" s="105">
        <v>150.13</v>
      </c>
      <c r="J4893" s="59" t="s">
        <v>31946</v>
      </c>
    </row>
    <row r="4894" spans="1:10" ht="27">
      <c r="A4894" s="16" t="s">
        <v>31947</v>
      </c>
      <c r="B4894" s="59" t="str">
        <f t="shared" si="76"/>
        <v>REMOÇÃO MANUAL DE REVESTIMENTO ASFÁLTICO</v>
      </c>
      <c r="C4894" s="16" t="s">
        <v>140</v>
      </c>
      <c r="D4894" s="105">
        <v>234.46</v>
      </c>
      <c r="J4894" s="59" t="s">
        <v>31948</v>
      </c>
    </row>
    <row r="4895" spans="1:10">
      <c r="A4895" s="16" t="s">
        <v>31949</v>
      </c>
      <c r="B4895" s="59" t="str">
        <f t="shared" si="76"/>
        <v>REMOÇÃO MANUAL DE VEGETAÇÃO DANINHA</v>
      </c>
      <c r="C4895" s="16" t="s">
        <v>141</v>
      </c>
      <c r="D4895" s="105">
        <v>3.35</v>
      </c>
      <c r="J4895" s="59" t="s">
        <v>31950</v>
      </c>
    </row>
    <row r="4896" spans="1:10" ht="27">
      <c r="A4896" s="16" t="s">
        <v>31951</v>
      </c>
      <c r="B4896" s="59" t="str">
        <f t="shared" si="76"/>
        <v>REMOÇÃO MANUAL DE VEGETAÇÃO DANINHA EM FRESTAS</v>
      </c>
      <c r="C4896" s="16" t="s">
        <v>139</v>
      </c>
      <c r="D4896" s="105">
        <v>1.68</v>
      </c>
      <c r="J4896" s="59" t="s">
        <v>31952</v>
      </c>
    </row>
    <row r="4897" spans="1:10" ht="27">
      <c r="A4897" s="16" t="s">
        <v>31953</v>
      </c>
      <c r="B4897" s="59" t="str">
        <f t="shared" si="76"/>
        <v>REMOÇÃO MECANIZADA DE BARREIRA EM ROCHA</v>
      </c>
      <c r="C4897" s="16" t="s">
        <v>140</v>
      </c>
      <c r="D4897" s="105">
        <v>4.42</v>
      </c>
      <c r="J4897" s="59" t="s">
        <v>31954</v>
      </c>
    </row>
    <row r="4898" spans="1:10" ht="27">
      <c r="A4898" s="16" t="s">
        <v>31955</v>
      </c>
      <c r="B4898" s="59" t="str">
        <f t="shared" si="76"/>
        <v>REMOÇÃO MECANIZADA DE BARREIRA EM SOLO</v>
      </c>
      <c r="C4898" s="16" t="s">
        <v>140</v>
      </c>
      <c r="D4898" s="105">
        <v>3.74</v>
      </c>
      <c r="J4898" s="59" t="s">
        <v>31956</v>
      </c>
    </row>
    <row r="4899" spans="1:10" ht="27">
      <c r="A4899" s="16" t="s">
        <v>31957</v>
      </c>
      <c r="B4899" s="59" t="str">
        <f t="shared" si="76"/>
        <v>REMOÇÃO MECANIZADA DE CAMADA GRANULAR DO PAVIMENTO</v>
      </c>
      <c r="C4899" s="16" t="s">
        <v>140</v>
      </c>
      <c r="D4899" s="105">
        <v>6.09</v>
      </c>
      <c r="J4899" s="59" t="s">
        <v>31958</v>
      </c>
    </row>
    <row r="4900" spans="1:10" ht="27">
      <c r="A4900" s="16" t="s">
        <v>31959</v>
      </c>
      <c r="B4900" s="59" t="str">
        <f t="shared" si="76"/>
        <v>REMOÇÃO MECANIZADA DE REVESTIMENTO ASFÁLTICO</v>
      </c>
      <c r="C4900" s="16" t="s">
        <v>140</v>
      </c>
      <c r="D4900" s="105">
        <v>9.1999999999999993</v>
      </c>
      <c r="J4900" s="59" t="s">
        <v>31960</v>
      </c>
    </row>
    <row r="4901" spans="1:10" ht="40.5">
      <c r="A4901" s="16" t="s">
        <v>31961</v>
      </c>
      <c r="B4901" s="59" t="str">
        <f t="shared" si="76"/>
        <v>REPARO LOCALIZADO COM PINTURA DE LIGAÇÃO - DEMOLIÇÃO MECÂNICA E CORTE COM SERRA</v>
      </c>
      <c r="C4901" s="16" t="s">
        <v>140</v>
      </c>
      <c r="D4901" s="105">
        <v>316.24</v>
      </c>
      <c r="J4901" s="59" t="s">
        <v>31962</v>
      </c>
    </row>
    <row r="4902" spans="1:10" ht="27">
      <c r="A4902" s="16" t="s">
        <v>31963</v>
      </c>
      <c r="B4902" s="59" t="str">
        <f t="shared" si="76"/>
        <v>REPARO NO INTERIOR DE PLACA DE PAVIMENTO DE CONCRETO</v>
      </c>
      <c r="C4902" s="16" t="s">
        <v>140</v>
      </c>
      <c r="D4902" s="105">
        <v>989</v>
      </c>
      <c r="J4902" s="59" t="s">
        <v>31964</v>
      </c>
    </row>
    <row r="4903" spans="1:10">
      <c r="A4903" s="16" t="s">
        <v>31965</v>
      </c>
      <c r="B4903" s="59" t="str">
        <f t="shared" si="76"/>
        <v>ROÇADA COM ROÇADEIRA COSTAL</v>
      </c>
      <c r="C4903" s="16" t="s">
        <v>31967</v>
      </c>
      <c r="D4903" s="105">
        <v>658.99</v>
      </c>
      <c r="J4903" s="59" t="s">
        <v>31966</v>
      </c>
    </row>
    <row r="4904" spans="1:10">
      <c r="A4904" s="16" t="s">
        <v>31968</v>
      </c>
      <c r="B4904" s="59" t="str">
        <f t="shared" si="76"/>
        <v>ROÇADA MANUAL</v>
      </c>
      <c r="C4904" s="16" t="s">
        <v>31967</v>
      </c>
      <c r="D4904" s="105">
        <v>1425.61</v>
      </c>
      <c r="J4904" s="59" t="s">
        <v>31969</v>
      </c>
    </row>
    <row r="4905" spans="1:10">
      <c r="A4905" s="16" t="s">
        <v>31970</v>
      </c>
      <c r="B4905" s="59" t="str">
        <f t="shared" si="76"/>
        <v>ROÇADA MANUAL DE CAPIM COLONIÃO</v>
      </c>
      <c r="C4905" s="16" t="s">
        <v>31967</v>
      </c>
      <c r="D4905" s="105">
        <v>3421.46</v>
      </c>
      <c r="J4905" s="59" t="s">
        <v>31971</v>
      </c>
    </row>
    <row r="4906" spans="1:10">
      <c r="A4906" s="16" t="s">
        <v>31972</v>
      </c>
      <c r="B4906" s="59" t="str">
        <f t="shared" si="76"/>
        <v>ROÇADA MECANIZADA</v>
      </c>
      <c r="C4906" s="16" t="s">
        <v>31967</v>
      </c>
      <c r="D4906" s="105">
        <v>323.81</v>
      </c>
      <c r="J4906" s="59" t="s">
        <v>31973</v>
      </c>
    </row>
    <row r="4907" spans="1:10" ht="40.5">
      <c r="A4907" s="16" t="s">
        <v>31974</v>
      </c>
      <c r="B4907" s="59" t="str">
        <f t="shared" si="76"/>
        <v>SELAGEM DE TRINCAS MECANIZADA EM PAVIMENTO FLEXÍVEL COM EMULSÃO - AREIA COMERCIAL</v>
      </c>
      <c r="C4907" s="16" t="s">
        <v>139</v>
      </c>
      <c r="D4907" s="105">
        <v>1.71</v>
      </c>
      <c r="J4907" s="59" t="s">
        <v>31975</v>
      </c>
    </row>
    <row r="4908" spans="1:10" ht="67.5">
      <c r="A4908" s="16" t="s">
        <v>31976</v>
      </c>
      <c r="B4908" s="59" t="str">
        <f t="shared" si="76"/>
        <v>SELAGEM SUPERFICIAL DE FISSURAS COM ADESIVO ESTRUTURAL À BASE DE RESINA EPÓXI DE ALTA VISCOSIDADE, INCLUSIVE LIMPEZA SUPERFICIAL - FORNECIMENTO E APLICAÇÃO</v>
      </c>
      <c r="C4908" s="16" t="s">
        <v>22334</v>
      </c>
      <c r="D4908" s="105">
        <v>57.73</v>
      </c>
      <c r="J4908" s="59" t="s">
        <v>31977</v>
      </c>
    </row>
    <row r="4909" spans="1:10">
      <c r="A4909" s="16" t="s">
        <v>31978</v>
      </c>
      <c r="B4909" s="59" t="str">
        <f t="shared" si="76"/>
        <v>SOLO</v>
      </c>
      <c r="C4909" s="16" t="s">
        <v>140</v>
      </c>
      <c r="D4909" s="105">
        <v>0</v>
      </c>
      <c r="J4909" s="59" t="s">
        <v>31979</v>
      </c>
    </row>
    <row r="4910" spans="1:10" ht="27">
      <c r="A4910" s="16" t="s">
        <v>31980</v>
      </c>
      <c r="B4910" s="59" t="str">
        <f t="shared" si="76"/>
        <v>SOLO BRITA PARA BASE DE REMENDO PROFUNDO - BRITA COMERCIAL</v>
      </c>
      <c r="C4910" s="16" t="s">
        <v>140</v>
      </c>
      <c r="D4910" s="105">
        <v>40.76</v>
      </c>
      <c r="J4910" s="59" t="s">
        <v>31981</v>
      </c>
    </row>
    <row r="4911" spans="1:10" ht="27">
      <c r="A4911" s="16" t="s">
        <v>31982</v>
      </c>
      <c r="B4911" s="59" t="str">
        <f t="shared" si="76"/>
        <v>SOLO MELHORADO COM CIMENTO PARA BASE DE REMENDO PROFUNDO</v>
      </c>
      <c r="C4911" s="16" t="s">
        <v>140</v>
      </c>
      <c r="D4911" s="105">
        <v>34.28</v>
      </c>
      <c r="J4911" s="59" t="s">
        <v>31983</v>
      </c>
    </row>
    <row r="4912" spans="1:10">
      <c r="A4912" s="16" t="s">
        <v>31984</v>
      </c>
      <c r="B4912" s="59" t="str">
        <f t="shared" si="76"/>
        <v>SOLO PARA BASE DE REMENDO PROFUNDO</v>
      </c>
      <c r="C4912" s="16" t="s">
        <v>140</v>
      </c>
      <c r="D4912" s="105">
        <v>3.76</v>
      </c>
      <c r="J4912" s="59" t="s">
        <v>31985</v>
      </c>
    </row>
    <row r="4913" spans="1:10" ht="27">
      <c r="A4913" s="16" t="s">
        <v>31986</v>
      </c>
      <c r="B4913" s="59" t="str">
        <f t="shared" si="76"/>
        <v>SUBSTITUIÇÃO DE BALIZADOR - AREIA E BRITA COMERCIAIS</v>
      </c>
      <c r="C4913" s="16" t="s">
        <v>20028</v>
      </c>
      <c r="D4913" s="105">
        <v>24.2</v>
      </c>
      <c r="J4913" s="59" t="s">
        <v>31987</v>
      </c>
    </row>
    <row r="4914" spans="1:10" ht="27">
      <c r="A4914" s="16" t="s">
        <v>31988</v>
      </c>
      <c r="B4914" s="59" t="str">
        <f t="shared" si="76"/>
        <v>SUBSTITUIÇÃO DE BALIZADOR - AREIA EXTRAÍDA E BRITA PRODUZIDA</v>
      </c>
      <c r="C4914" s="16" t="s">
        <v>20028</v>
      </c>
      <c r="D4914" s="105">
        <v>23.73</v>
      </c>
      <c r="J4914" s="59" t="s">
        <v>31989</v>
      </c>
    </row>
    <row r="4915" spans="1:10" ht="54">
      <c r="A4915" s="16" t="s">
        <v>31990</v>
      </c>
      <c r="B4915" s="59" t="str">
        <f t="shared" si="76"/>
        <v>SUBSTITUIÇÃO DE CARTUCHO DE ABSORÇÃO DE ENERGIA TIPO A - FORNECIMENTO E INSTALAÇÃO, E REPOSICIONAMENTO DO AMORTECEDOR RETRÁTIL</v>
      </c>
      <c r="C4915" s="16" t="s">
        <v>20028</v>
      </c>
      <c r="D4915" s="105">
        <v>2849.22</v>
      </c>
      <c r="J4915" s="59" t="s">
        <v>31991</v>
      </c>
    </row>
    <row r="4916" spans="1:10" ht="54">
      <c r="A4916" s="16" t="s">
        <v>31992</v>
      </c>
      <c r="B4916" s="59" t="str">
        <f t="shared" si="76"/>
        <v>SUBSTITUIÇÃO DE CARTUCHO DE ABSORÇÃO DE ENERGIA TIPO B - FORNECIMENTO, INSTALAÇÃO E REPOSICIONAMENTO DO AMORTECEDOR RETRÁTIL</v>
      </c>
      <c r="C4916" s="16" t="s">
        <v>20028</v>
      </c>
      <c r="D4916" s="105">
        <v>2849.22</v>
      </c>
      <c r="J4916" s="59" t="s">
        <v>31993</v>
      </c>
    </row>
    <row r="4917" spans="1:10" ht="27">
      <c r="A4917" s="16" t="s">
        <v>31994</v>
      </c>
      <c r="B4917" s="59" t="str">
        <f t="shared" si="76"/>
        <v>TAPA BURACO COM PINTURA DE LIGAÇÃO - DEMOLIÇÃO COM SERRA CORTA PISO</v>
      </c>
      <c r="C4917" s="16" t="s">
        <v>140</v>
      </c>
      <c r="D4917" s="105">
        <v>335.9</v>
      </c>
      <c r="J4917" s="59" t="s">
        <v>31995</v>
      </c>
    </row>
    <row r="4918" spans="1:10" ht="27">
      <c r="A4918" s="16" t="s">
        <v>31996</v>
      </c>
      <c r="B4918" s="59" t="str">
        <f t="shared" si="76"/>
        <v>TAPA BURACO COM PINTURA DE LIGAÇÃO - DEMOLIÇÃO MANUAL</v>
      </c>
      <c r="C4918" s="16" t="s">
        <v>140</v>
      </c>
      <c r="D4918" s="105">
        <v>288.82</v>
      </c>
      <c r="J4918" s="59" t="s">
        <v>31997</v>
      </c>
    </row>
    <row r="4919" spans="1:10" ht="27">
      <c r="A4919" s="16" t="s">
        <v>31998</v>
      </c>
      <c r="B4919" s="59" t="str">
        <f t="shared" si="76"/>
        <v>TELA DE PROTEÇÃO PARA ROÇADA EM TUBO GALVANIZADO 4,0 X 1,5 M - CONFECÇÃO</v>
      </c>
      <c r="C4919" s="16" t="s">
        <v>20028</v>
      </c>
      <c r="D4919" s="105">
        <v>437.06</v>
      </c>
      <c r="J4919" s="59" t="s">
        <v>31999</v>
      </c>
    </row>
    <row r="4920" spans="1:10" ht="27">
      <c r="A4920" s="16" t="s">
        <v>32000</v>
      </c>
      <c r="B4920" s="59" t="str">
        <f t="shared" si="76"/>
        <v>TRATAMENTO DE FISSURAS DO TIPO RENDILHADO EM PAVIMENTOS DE CONCRETO</v>
      </c>
      <c r="C4920" s="16" t="s">
        <v>141</v>
      </c>
      <c r="D4920" s="105">
        <v>8.15</v>
      </c>
      <c r="J4920" s="59" t="s">
        <v>32001</v>
      </c>
    </row>
    <row r="4921" spans="1:10" ht="40.5">
      <c r="A4921" s="16" t="s">
        <v>32002</v>
      </c>
      <c r="B4921" s="59" t="str">
        <f t="shared" si="76"/>
        <v>TRATAMENTO DE FISSURAS TRANSVERSAIS COM ABERTURA MAIOR QUE 1,0 MM EM PAVIMENTOS DE CONCRETO</v>
      </c>
      <c r="C4921" s="16" t="s">
        <v>139</v>
      </c>
      <c r="D4921" s="105">
        <v>147.06</v>
      </c>
      <c r="J4921" s="59" t="s">
        <v>32003</v>
      </c>
    </row>
    <row r="4922" spans="1:10" ht="27">
      <c r="A4922" s="16" t="s">
        <v>32004</v>
      </c>
      <c r="B4922" s="59" t="str">
        <f t="shared" si="76"/>
        <v>TRITURAÇÃO DE GALHOS E TRONCOS COM DIÂMETRO DE ATÉ 350 MM</v>
      </c>
      <c r="C4922" s="16" t="s">
        <v>140</v>
      </c>
      <c r="D4922" s="105">
        <v>25.41</v>
      </c>
      <c r="J4922" s="59" t="s">
        <v>32005</v>
      </c>
    </row>
    <row r="4923" spans="1:10" ht="67.5">
      <c r="A4923" s="16" t="s">
        <v>32006</v>
      </c>
      <c r="B4923" s="59" t="str">
        <f t="shared" si="76"/>
        <v>BALIZADOR CÔNICO REFLETIVO EM POLIETILENO SEMIFLEXÍVEL DE 114 X 11 X 40 CM - UTILIZAÇÃO DE 150 CICLOS - FORNECIMENTO, 01 IMPLANTAÇÃO E 01 RETIRADA DIÁRIA</v>
      </c>
      <c r="C4923" s="16" t="s">
        <v>32008</v>
      </c>
      <c r="D4923" s="105">
        <v>3.99</v>
      </c>
      <c r="J4923" s="59" t="s">
        <v>32007</v>
      </c>
    </row>
    <row r="4924" spans="1:10" ht="40.5">
      <c r="A4924" s="16" t="s">
        <v>32009</v>
      </c>
      <c r="B4924" s="59" t="str">
        <f t="shared" si="76"/>
        <v>BALIZADOR DE CONCRETO - AREIA E BRITA COMERCIAIS - FORNECIMENTO E IMPLANTAÇÃO</v>
      </c>
      <c r="C4924" s="16" t="s">
        <v>20028</v>
      </c>
      <c r="D4924" s="105">
        <v>15.29</v>
      </c>
      <c r="J4924" s="59" t="s">
        <v>32010</v>
      </c>
    </row>
    <row r="4925" spans="1:10" ht="40.5">
      <c r="A4925" s="16" t="s">
        <v>32011</v>
      </c>
      <c r="B4925" s="59" t="str">
        <f t="shared" si="76"/>
        <v>BALIZADOR DE CONCRETO - AREIA EXTRAÍDA E BRITA PRODUZIDA - FORNECIMENTO E IMPLANTAÇÃO</v>
      </c>
      <c r="C4925" s="16" t="s">
        <v>20028</v>
      </c>
      <c r="D4925" s="105">
        <v>14.42</v>
      </c>
      <c r="J4925" s="59" t="s">
        <v>32012</v>
      </c>
    </row>
    <row r="4926" spans="1:10" ht="40.5">
      <c r="A4926" s="16" t="s">
        <v>32013</v>
      </c>
      <c r="B4926" s="59" t="str">
        <f t="shared" si="76"/>
        <v>BARREIRA DE SINALIZAÇÃO TIPO I DE DIRECIONAMENTO OU BLOQUEIO - CONFECÇÃO</v>
      </c>
      <c r="C4926" s="16" t="s">
        <v>20028</v>
      </c>
      <c r="D4926" s="105">
        <v>285.74</v>
      </c>
      <c r="J4926" s="59" t="s">
        <v>32014</v>
      </c>
    </row>
    <row r="4927" spans="1:10" ht="67.5">
      <c r="A4927" s="16" t="s">
        <v>32015</v>
      </c>
      <c r="B4927" s="59" t="str">
        <f t="shared" si="76"/>
        <v>BARREIRA DE SINALIZAÇÃO TIPO I DE DIRECIONAMENTO OU BLOQUEIO - UTILIZAÇÃO DE 150 CICLOS - FORNECIMENTO, 01 IMPLANTAÇÃO E 01 RETIRADA DIÁRIA</v>
      </c>
      <c r="C4927" s="16" t="s">
        <v>32008</v>
      </c>
      <c r="D4927" s="105">
        <v>11.51</v>
      </c>
      <c r="J4927" s="59" t="s">
        <v>32016</v>
      </c>
    </row>
    <row r="4928" spans="1:10" ht="40.5">
      <c r="A4928" s="16" t="s">
        <v>32017</v>
      </c>
      <c r="B4928" s="59" t="str">
        <f t="shared" si="76"/>
        <v>BARREIRA DE SINALIZAÇÃO TIPO I DE DIRECIONAMENTO OU BLOQUEIO CONTÍNUA - CONFECÇÃO</v>
      </c>
      <c r="C4928" s="16" t="s">
        <v>139</v>
      </c>
      <c r="D4928" s="105">
        <v>248.4</v>
      </c>
      <c r="J4928" s="59" t="s">
        <v>32018</v>
      </c>
    </row>
    <row r="4929" spans="1:10" ht="67.5">
      <c r="A4929" s="16" t="s">
        <v>32019</v>
      </c>
      <c r="B4929" s="59" t="str">
        <f t="shared" si="76"/>
        <v>BARREIRA DE SINALIZAÇÃO TIPO I DE DIRECIONAMENTO OU BLOQUEIO CONTÍNUA - UTILIZAÇÃO DE 150 CICLOS - FORNECIMENTO, 01 IMPLANTAÇÃO E 01 RETIRADA DIÁRIA</v>
      </c>
      <c r="C4929" s="16" t="s">
        <v>32021</v>
      </c>
      <c r="D4929" s="105">
        <v>12.87</v>
      </c>
      <c r="J4929" s="59" t="s">
        <v>32020</v>
      </c>
    </row>
    <row r="4930" spans="1:10" ht="40.5">
      <c r="A4930" s="16" t="s">
        <v>32022</v>
      </c>
      <c r="B4930" s="59" t="str">
        <f t="shared" si="76"/>
        <v>BARREIRA DE SINALIZAÇÃO TIPO II DE DIRECIONAMENTO OU BLOQUEIO - CONFECÇÃO</v>
      </c>
      <c r="C4930" s="16" t="s">
        <v>20028</v>
      </c>
      <c r="D4930" s="105">
        <v>430.94</v>
      </c>
      <c r="J4930" s="59" t="s">
        <v>32023</v>
      </c>
    </row>
    <row r="4931" spans="1:10" ht="67.5">
      <c r="A4931" s="16" t="s">
        <v>32024</v>
      </c>
      <c r="B4931" s="59" t="str">
        <f t="shared" ref="B4931:B4994" si="77">UPPER(J4931)</f>
        <v>BARREIRA DE SINALIZAÇÃO TIPO II DE DIRECIONAMENTO OU BLOQUEIO - UTILIZAÇÃO DE 150 CICLOS - FORNECIMENTO, 01 IMPLANTAÇÃO E 01 RETIRADA DIÁRIA</v>
      </c>
      <c r="C4931" s="16" t="s">
        <v>32008</v>
      </c>
      <c r="D4931" s="105">
        <v>14.08</v>
      </c>
      <c r="J4931" s="59" t="s">
        <v>32025</v>
      </c>
    </row>
    <row r="4932" spans="1:10" ht="40.5">
      <c r="A4932" s="16" t="s">
        <v>32026</v>
      </c>
      <c r="B4932" s="59" t="str">
        <f t="shared" si="77"/>
        <v>BARREIRA DE SINALIZAÇÃO TIPO III DE DIRECIONAMENTO OU BLOQUEIO - CONFECÇÃO</v>
      </c>
      <c r="C4932" s="16" t="s">
        <v>20028</v>
      </c>
      <c r="D4932" s="105">
        <v>628.5</v>
      </c>
      <c r="J4932" s="59" t="s">
        <v>32027</v>
      </c>
    </row>
    <row r="4933" spans="1:10" ht="67.5">
      <c r="A4933" s="16" t="s">
        <v>32028</v>
      </c>
      <c r="B4933" s="59" t="str">
        <f t="shared" si="77"/>
        <v>BARREIRA DE SINALIZAÇÃO TIPO III DE DIRECIONAMENTO OU BLOQUEIO - UTILIZAÇÃO DE 150 CICLOS - FORNECIMENTO, 01 IMPLANTAÇÃO E 01 RETIRADA DIÁRIA</v>
      </c>
      <c r="C4933" s="16" t="s">
        <v>32008</v>
      </c>
      <c r="D4933" s="105">
        <v>21.01</v>
      </c>
      <c r="J4933" s="59" t="s">
        <v>32029</v>
      </c>
    </row>
    <row r="4934" spans="1:10" ht="67.5">
      <c r="A4934" s="16" t="s">
        <v>32030</v>
      </c>
      <c r="B4934" s="59" t="str">
        <f t="shared" si="77"/>
        <v>BARREIRA PLÁSTICA ARTICULÁVEL MODULAR 240 X 100 CM NA COR AMARELA - UTILIZAÇÃO DE 600 CICLOS - FORNECIMENTO, 01 IMPLANTAÇÃO E 01 RETIRADA DIÁRIA</v>
      </c>
      <c r="C4934" s="16" t="s">
        <v>32021</v>
      </c>
      <c r="D4934" s="105">
        <v>1.69</v>
      </c>
      <c r="J4934" s="59" t="s">
        <v>32031</v>
      </c>
    </row>
    <row r="4935" spans="1:10" ht="67.5">
      <c r="A4935" s="16" t="s">
        <v>32032</v>
      </c>
      <c r="B4935" s="59" t="str">
        <f t="shared" si="77"/>
        <v>BARREIRA PLÁSTICA MONOBLOCO PARA CANALIZAÇÃO DE TRÂNSITO - 101 X 50 X 55 CM - UTILIZAÇÃO DE 600 CICLOS - FORNECIMENTO, 01 IMPLANTAÇÃO E 01 RETIRADA DIÁRIA</v>
      </c>
      <c r="C4935" s="16" t="s">
        <v>32008</v>
      </c>
      <c r="D4935" s="105">
        <v>11.13</v>
      </c>
      <c r="J4935" s="59" t="s">
        <v>32033</v>
      </c>
    </row>
    <row r="4936" spans="1:10" ht="67.5">
      <c r="A4936" s="16" t="s">
        <v>32034</v>
      </c>
      <c r="B4936" s="59" t="str">
        <f t="shared" si="77"/>
        <v>BARREIRA PLÁSTICA PARA CANALIZAÇÃO DE TRÂNSITO - 60 X 45 X 60 CM - UTILIZAÇÃO DE 600 CICLOS - FORNECIMENTO, 01 IMPLANTAÇÃO E 01 RETIRADA DIÁRIA</v>
      </c>
      <c r="C4936" s="16" t="s">
        <v>32008</v>
      </c>
      <c r="D4936" s="105">
        <v>7.5</v>
      </c>
      <c r="J4936" s="59" t="s">
        <v>32035</v>
      </c>
    </row>
    <row r="4937" spans="1:10" ht="40.5">
      <c r="A4937" s="16" t="s">
        <v>32036</v>
      </c>
      <c r="B4937" s="59" t="str">
        <f t="shared" si="77"/>
        <v>CAVALETE EM PERFIL METÁLICO PARA PLACA DE SINALIZAÇÃO - 1,00 M X 1,00 M - CONFECÇÃO</v>
      </c>
      <c r="C4937" s="16" t="s">
        <v>20028</v>
      </c>
      <c r="D4937" s="105">
        <v>180.38</v>
      </c>
      <c r="J4937" s="59" t="s">
        <v>32037</v>
      </c>
    </row>
    <row r="4938" spans="1:10" ht="67.5">
      <c r="A4938" s="16" t="s">
        <v>32038</v>
      </c>
      <c r="B4938" s="59" t="str">
        <f t="shared" si="77"/>
        <v>CAVALETE EM POLIETILENO ZEBRADO COM FAIXA REFLETIVA - H = 1,00 M - UTILIZAÇÃO DE 600 CICLOS - FORNECIMENTO, 01 IMPLANTAÇÃO E 01 RETIRADA DIÁRIA</v>
      </c>
      <c r="C4938" s="16" t="s">
        <v>32008</v>
      </c>
      <c r="D4938" s="105">
        <v>1.32</v>
      </c>
      <c r="J4938" s="59" t="s">
        <v>32039</v>
      </c>
    </row>
    <row r="4939" spans="1:10" ht="81">
      <c r="A4939" s="16" t="s">
        <v>32040</v>
      </c>
      <c r="B4939" s="59" t="str">
        <f t="shared" si="77"/>
        <v>CAVALETE EM POLIETILENO ZEBRADO COM FAIXA REFLETIVA E COM SINALIZADOR A LED COM BATERIA - H = 1,00 M - UTILIZAÇÃO DE 600 CICLOS - FORNECIMENTO, 01 IMPLANTAÇÃO E 01 RETIRADA DIÁRIA</v>
      </c>
      <c r="C4939" s="16" t="s">
        <v>32008</v>
      </c>
      <c r="D4939" s="105">
        <v>2.3199999999999998</v>
      </c>
      <c r="J4939" s="59" t="s">
        <v>32041</v>
      </c>
    </row>
    <row r="4940" spans="1:10" ht="67.5">
      <c r="A4940" s="16" t="s">
        <v>32042</v>
      </c>
      <c r="B4940" s="59" t="str">
        <f t="shared" si="77"/>
        <v>CILINDRO CANALIZADOR DE TRÁFEGO COM BASE QUADRADA DE 111 X 56 X 56 CM - UTILIZAÇÃO DE 600 CICLOS - FORNECIMENTO, 01 IMPLANTAÇÃO E 01 RETIRADA DIÁRIA</v>
      </c>
      <c r="C4940" s="16" t="s">
        <v>32008</v>
      </c>
      <c r="D4940" s="105">
        <v>11.49</v>
      </c>
      <c r="J4940" s="59" t="s">
        <v>32043</v>
      </c>
    </row>
    <row r="4941" spans="1:10" ht="40.5">
      <c r="A4941" s="16" t="s">
        <v>32044</v>
      </c>
      <c r="B4941" s="59" t="str">
        <f t="shared" si="77"/>
        <v>CILINDRO FLEXÍVEL DELIMITADOR DE TRÁFEGO COM DUAS FAIXAS REFLETIVAS E CHUMBADOR - D = 20 CM E H = 80 CM</v>
      </c>
      <c r="C4941" s="16" t="s">
        <v>20028</v>
      </c>
      <c r="D4941" s="105">
        <v>191.23</v>
      </c>
      <c r="J4941" s="59" t="s">
        <v>32045</v>
      </c>
    </row>
    <row r="4942" spans="1:10" ht="54">
      <c r="A4942" s="16" t="s">
        <v>32046</v>
      </c>
      <c r="B4942" s="59" t="str">
        <f t="shared" si="77"/>
        <v>CONE PLÁSTICO PARA CANALIZAÇÃO DE TRÂNSITO - UTILIZAÇÃO DE 150 CICLOS - FORNECIMENTO, 01 IMPLANTAÇÃO E 01 RETIRADA DIÁRIA</v>
      </c>
      <c r="C4942" s="16" t="s">
        <v>32008</v>
      </c>
      <c r="D4942" s="105">
        <v>0.66</v>
      </c>
      <c r="J4942" s="59" t="s">
        <v>32047</v>
      </c>
    </row>
    <row r="4943" spans="1:10" ht="27">
      <c r="A4943" s="16" t="s">
        <v>32048</v>
      </c>
      <c r="B4943" s="59" t="str">
        <f t="shared" si="77"/>
        <v>DISPOSITIVO DE DIRECIONAMENTO OU BLOQUEIO TIPO TAPUME - CONFECÇÃO</v>
      </c>
      <c r="C4943" s="16" t="s">
        <v>141</v>
      </c>
      <c r="D4943" s="105">
        <v>246.47</v>
      </c>
      <c r="J4943" s="59" t="s">
        <v>32049</v>
      </c>
    </row>
    <row r="4944" spans="1:10" ht="54">
      <c r="A4944" s="16" t="s">
        <v>32050</v>
      </c>
      <c r="B4944" s="59" t="str">
        <f t="shared" si="77"/>
        <v>DISPOSITIVO DE DIRECIONAMENTO OU BLOQUEIO TIPO TAPUME - UTILIZAÇÃO DE 150 CICLOS - FORNECIMENTO, 01 IMPLANTAÇÃO E 01 RETIRADA DIÁRIA</v>
      </c>
      <c r="C4944" s="16" t="s">
        <v>32052</v>
      </c>
      <c r="D4944" s="105">
        <v>5.97</v>
      </c>
      <c r="J4944" s="59" t="s">
        <v>32051</v>
      </c>
    </row>
    <row r="4945" spans="1:10" ht="40.5">
      <c r="A4945" s="16" t="s">
        <v>32053</v>
      </c>
      <c r="B4945" s="59" t="str">
        <f t="shared" si="77"/>
        <v>DISPOSITIVO DE DIRECIONAMENTO OU BLOQUEIO TIPO TELA PLÁSTICA COM SUPORTE FIXO - CONFECÇÃO</v>
      </c>
      <c r="C4945" s="16" t="s">
        <v>141</v>
      </c>
      <c r="D4945" s="105">
        <v>47.31</v>
      </c>
      <c r="J4945" s="59" t="s">
        <v>32054</v>
      </c>
    </row>
    <row r="4946" spans="1:10" ht="67.5">
      <c r="A4946" s="16" t="s">
        <v>32055</v>
      </c>
      <c r="B4946" s="59" t="str">
        <f t="shared" si="77"/>
        <v>DISPOSITIVO DE DIRECIONAMENTO OU BLOQUEIO TIPO TELA PLÁSTICA COM SUPORTE FIXO - UTILIZAÇÃO DE 150 CICLOS - FORNECIMENTO, 01 IMPLANTAÇÃO E 01 RETIRADA DIÁRIA</v>
      </c>
      <c r="C4946" s="16" t="s">
        <v>32052</v>
      </c>
      <c r="D4946" s="105">
        <v>0.67</v>
      </c>
      <c r="J4946" s="59" t="s">
        <v>32056</v>
      </c>
    </row>
    <row r="4947" spans="1:10" ht="54">
      <c r="A4947" s="16" t="s">
        <v>32057</v>
      </c>
      <c r="B4947" s="59" t="str">
        <f t="shared" si="77"/>
        <v>DISPOSITIVO DE DIRECIONAMENTO OU BLOQUEIO TIPO TELA PLÁSTICA COM SUPORTE MÓVEL AFIXADO EM BLOCO DE CONCRETO - CONFECÇÃO</v>
      </c>
      <c r="C4947" s="16" t="s">
        <v>141</v>
      </c>
      <c r="D4947" s="105">
        <v>67.34</v>
      </c>
      <c r="J4947" s="59" t="s">
        <v>32058</v>
      </c>
    </row>
    <row r="4948" spans="1:10" ht="81">
      <c r="A4948" s="16" t="s">
        <v>32059</v>
      </c>
      <c r="B4948" s="59" t="str">
        <f t="shared" si="77"/>
        <v>DISPOSITIVO DE DIRECIONAMENTO OU BLOQUEIO TIPO TELA PLÁSTICA COM SUPORTE MÓVEL AFIXADO EM BLOCO DE CONCRETO - UTILIZAÇÃO DE 150 CICLOS - FORNECIMENTO, 01 IMPLANTAÇÃO E 01 RETIRADA DIÁRIA</v>
      </c>
      <c r="C4948" s="16" t="s">
        <v>32052</v>
      </c>
      <c r="D4948" s="105">
        <v>4.76</v>
      </c>
      <c r="J4948" s="59" t="s">
        <v>32060</v>
      </c>
    </row>
    <row r="4949" spans="1:10" ht="40.5">
      <c r="A4949" s="16" t="s">
        <v>32061</v>
      </c>
      <c r="B4949" s="59" t="str">
        <f t="shared" si="77"/>
        <v>FABRICAÇÃO DE BALIZADOR DE CONCRETO - SEÇÃO CIRCULAR DE 10 CM - AREIA E BRITA COMERCIAIS</v>
      </c>
      <c r="C4949" s="16" t="s">
        <v>20028</v>
      </c>
      <c r="D4949" s="105">
        <v>13.06</v>
      </c>
      <c r="J4949" s="59" t="s">
        <v>32062</v>
      </c>
    </row>
    <row r="4950" spans="1:10" ht="40.5">
      <c r="A4950" s="16" t="s">
        <v>32063</v>
      </c>
      <c r="B4950" s="59" t="str">
        <f t="shared" si="77"/>
        <v>FABRICAÇÃO DE BALIZADOR DE CONCRETO - SEÇÃO CIRCULAR DE 10 CM - AREIA EXTRAÍDA E BRITA PRODUZIDA</v>
      </c>
      <c r="C4950" s="16" t="s">
        <v>20028</v>
      </c>
      <c r="D4950" s="105">
        <v>12.59</v>
      </c>
      <c r="J4950" s="59" t="s">
        <v>32064</v>
      </c>
    </row>
    <row r="4951" spans="1:10" ht="40.5">
      <c r="A4951" s="16" t="s">
        <v>32065</v>
      </c>
      <c r="B4951" s="59" t="str">
        <f t="shared" si="77"/>
        <v>FITA ZEBRADA PARA DISPOSITIVOS DE CANALIZAÇÃO DE TRÂNSITO - FORNECIMENTO, IMPLANTAÇÃO E RETIRADA</v>
      </c>
      <c r="C4951" s="16" t="s">
        <v>139</v>
      </c>
      <c r="D4951" s="105">
        <v>0.11</v>
      </c>
      <c r="J4951" s="59" t="s">
        <v>32066</v>
      </c>
    </row>
    <row r="4952" spans="1:10" ht="54">
      <c r="A4952" s="16" t="s">
        <v>32067</v>
      </c>
      <c r="B4952" s="59" t="str">
        <f t="shared" si="77"/>
        <v>LAMINADO ELASTOPLÁSTICO PARA SINALIZAÇÃO HORIZONTAL - ESPESSURA DE 1,5 MM - FORNECIMENTO E IMPLANTAÇÃO</v>
      </c>
      <c r="C4952" s="16" t="s">
        <v>141</v>
      </c>
      <c r="D4952" s="105">
        <v>230.96</v>
      </c>
      <c r="J4952" s="59" t="s">
        <v>32068</v>
      </c>
    </row>
    <row r="4953" spans="1:10" ht="67.5">
      <c r="A4953" s="16" t="s">
        <v>32069</v>
      </c>
      <c r="B4953" s="59" t="str">
        <f t="shared" si="77"/>
        <v>LUZ DE ADVERTÊNCIA E BATERIA PARA DISPOSITIVOS DE SINALIZAÇÃO - UTILIZAÇÃO DE 200 CICLOS - FORNECIMENTO, 01 IMPLANTAÇÃO E 01 RETIRADA DIÁRIA</v>
      </c>
      <c r="C4953" s="16" t="s">
        <v>32008</v>
      </c>
      <c r="D4953" s="105">
        <v>1.01</v>
      </c>
      <c r="J4953" s="59" t="s">
        <v>32070</v>
      </c>
    </row>
    <row r="4954" spans="1:10" ht="40.5">
      <c r="A4954" s="16" t="s">
        <v>32071</v>
      </c>
      <c r="B4954" s="59" t="str">
        <f t="shared" si="77"/>
        <v>MANUTENÇÃO/RECOMPOSIÇÃO DE SINALIZAÇÃO - PINTURA DE FAIXA COM TINTA ACRÍLICA - ESPESSURA DE 0,4 MM</v>
      </c>
      <c r="C4954" s="16" t="s">
        <v>141</v>
      </c>
      <c r="D4954" s="105">
        <v>23.54</v>
      </c>
      <c r="J4954" s="59" t="s">
        <v>32072</v>
      </c>
    </row>
    <row r="4955" spans="1:10" ht="40.5">
      <c r="A4955" s="16" t="s">
        <v>32073</v>
      </c>
      <c r="B4955" s="59" t="str">
        <f t="shared" si="77"/>
        <v>MANUTENÇÃO/RECOMPOSIÇÃO DE SINALIZAÇÃO - PINTURA DE FAIXA COM TINTA ACRÍLICA - ESPESSURA DE 0,6 MM</v>
      </c>
      <c r="C4955" s="16" t="s">
        <v>141</v>
      </c>
      <c r="D4955" s="105">
        <v>33.33</v>
      </c>
      <c r="J4955" s="59" t="s">
        <v>32074</v>
      </c>
    </row>
    <row r="4956" spans="1:10" ht="54">
      <c r="A4956" s="16" t="s">
        <v>32075</v>
      </c>
      <c r="B4956" s="59" t="str">
        <f t="shared" si="77"/>
        <v>MANUTENÇÃO/RECOMPOSIÇÃO DE SINALIZAÇÃO - PINTURA DE FAIXA COM TINTA ACRÍLICA EMULSIONADA EM ÁGUA - ESPESSURA DE 0,3 MM</v>
      </c>
      <c r="C4956" s="16" t="s">
        <v>141</v>
      </c>
      <c r="D4956" s="105">
        <v>10.69</v>
      </c>
      <c r="J4956" s="59" t="s">
        <v>32076</v>
      </c>
    </row>
    <row r="4957" spans="1:10" ht="54">
      <c r="A4957" s="16" t="s">
        <v>32077</v>
      </c>
      <c r="B4957" s="59" t="str">
        <f t="shared" si="77"/>
        <v>MANUTENÇÃO/RECOMPOSIÇÃO DE SINALIZAÇÃO - PINTURA DE FAIXA COM TINTA ACRÍLICA EMULSIONADA EM ÁGUA - ESPESSURA DE 0,4 MM</v>
      </c>
      <c r="C4957" s="16" t="s">
        <v>141</v>
      </c>
      <c r="D4957" s="105">
        <v>12.87</v>
      </c>
      <c r="J4957" s="59" t="s">
        <v>32078</v>
      </c>
    </row>
    <row r="4958" spans="1:10" ht="54">
      <c r="A4958" s="16" t="s">
        <v>32079</v>
      </c>
      <c r="B4958" s="59" t="str">
        <f t="shared" si="77"/>
        <v>MANUTENÇÃO/RECOMPOSIÇÃO DE SINALIZAÇÃO - PINTURA DE FAIXA COM TINTA ACRÍLICA EMULSIONADA EM ÁGUA - ESPESSURA DE 0,5 MM</v>
      </c>
      <c r="C4958" s="16" t="s">
        <v>141</v>
      </c>
      <c r="D4958" s="105">
        <v>15.08</v>
      </c>
      <c r="J4958" s="59" t="s">
        <v>32080</v>
      </c>
    </row>
    <row r="4959" spans="1:10" ht="40.5">
      <c r="A4959" s="16" t="s">
        <v>32081</v>
      </c>
      <c r="B4959" s="59" t="str">
        <f t="shared" si="77"/>
        <v>OPERAÇÃO DE SINALIZAÇÃO POR BANDEIROLA DE TECIDO OU COM PLACA METÁLICA</v>
      </c>
      <c r="C4959" s="16" t="s">
        <v>28420</v>
      </c>
      <c r="D4959" s="105">
        <v>16.760000000000002</v>
      </c>
      <c r="J4959" s="59" t="s">
        <v>32082</v>
      </c>
    </row>
    <row r="4960" spans="1:10" ht="27">
      <c r="A4960" s="16" t="s">
        <v>32083</v>
      </c>
      <c r="B4960" s="59" t="str">
        <f t="shared" si="77"/>
        <v>PAINEL COM SETA LUMINOSA MONTADO EM CHASSI DE CAMINHÃO COM PRANCHA</v>
      </c>
      <c r="C4960" s="16" t="s">
        <v>28420</v>
      </c>
      <c r="D4960" s="105">
        <v>4.95</v>
      </c>
      <c r="J4960" s="59" t="s">
        <v>32084</v>
      </c>
    </row>
    <row r="4961" spans="1:10" ht="40.5">
      <c r="A4961" s="16" t="s">
        <v>32085</v>
      </c>
      <c r="B4961" s="59" t="str">
        <f t="shared" si="77"/>
        <v>PAINEL COM SETA LUMINOSA MONTADO EM CHASSI DE CAMINHÃO COM PRANCHA E AMORTECEDOR RETRÁTIL</v>
      </c>
      <c r="C4961" s="16" t="s">
        <v>28420</v>
      </c>
      <c r="D4961" s="105">
        <v>47.09</v>
      </c>
      <c r="J4961" s="59" t="s">
        <v>32086</v>
      </c>
    </row>
    <row r="4962" spans="1:10" ht="54">
      <c r="A4962" s="16" t="s">
        <v>32087</v>
      </c>
      <c r="B4962" s="59" t="str">
        <f t="shared" si="77"/>
        <v>PAINEL DE MENSAGENS VARIÁVEIS, PORTÁTIL MÓVEL, LED, COM BANCO FOTOVOLTAICO DE ENERGIA E MONTADO EM CHASSI COM ENGATE</v>
      </c>
      <c r="C4962" s="16" t="s">
        <v>28420</v>
      </c>
      <c r="D4962" s="105">
        <v>23</v>
      </c>
      <c r="J4962" s="59" t="s">
        <v>32088</v>
      </c>
    </row>
    <row r="4963" spans="1:10" ht="54">
      <c r="A4963" s="16" t="s">
        <v>32089</v>
      </c>
      <c r="B4963" s="59" t="str">
        <f t="shared" si="77"/>
        <v>PINTURA DE FAIXA COM PLÁSTICO A FRIO BICOMPONENTE À BASE DE RESINAS METACRÍLICAS POR DISPERSÃO (ESTRUTURA)</v>
      </c>
      <c r="C4963" s="16" t="s">
        <v>141</v>
      </c>
      <c r="D4963" s="105">
        <v>133.62</v>
      </c>
      <c r="J4963" s="59" t="s">
        <v>32090</v>
      </c>
    </row>
    <row r="4964" spans="1:10" ht="54">
      <c r="A4964" s="16" t="s">
        <v>32091</v>
      </c>
      <c r="B4964" s="59" t="str">
        <f t="shared" si="77"/>
        <v>PINTURA DE FAIXA COM PLÁSTICO A FRIO BICOMPONENTE À BASE DE RESINAS METACRÍLICAS POR EXTRUSÃO (ALTO RELEVO)</v>
      </c>
      <c r="C4964" s="16" t="s">
        <v>141</v>
      </c>
      <c r="D4964" s="105">
        <v>241.06</v>
      </c>
      <c r="J4964" s="59" t="s">
        <v>32092</v>
      </c>
    </row>
    <row r="4965" spans="1:10" ht="54">
      <c r="A4965" s="16" t="s">
        <v>32093</v>
      </c>
      <c r="B4965" s="59" t="str">
        <f t="shared" si="77"/>
        <v>PINTURA DE FAIXA COM PLÁSTICO A FRIO BICOMPONENTE À BASE DE RESINAS METACRÍLICAS POR EXTRUSÃO (PLANO) - ESPESSURA DE 1,5 MM</v>
      </c>
      <c r="C4965" s="16" t="s">
        <v>141</v>
      </c>
      <c r="D4965" s="105">
        <v>133.62</v>
      </c>
      <c r="J4965" s="59" t="s">
        <v>32094</v>
      </c>
    </row>
    <row r="4966" spans="1:10" ht="54">
      <c r="A4966" s="16" t="s">
        <v>32095</v>
      </c>
      <c r="B4966" s="59" t="str">
        <f t="shared" si="77"/>
        <v>PINTURA DE FAIXA COM PLÁSTICO A FRIO BICOMPONENTE À BASE DE RESINAS METACRÍLICAS POR EXTRUSÃO (PLANO) - ESPESSURA DE 3,0 MM</v>
      </c>
      <c r="C4966" s="16" t="s">
        <v>141</v>
      </c>
      <c r="D4966" s="105">
        <v>250.7</v>
      </c>
      <c r="J4966" s="59" t="s">
        <v>32096</v>
      </c>
    </row>
    <row r="4967" spans="1:10" ht="54">
      <c r="A4967" s="16" t="s">
        <v>32097</v>
      </c>
      <c r="B4967" s="59" t="str">
        <f t="shared" si="77"/>
        <v>PINTURA DE FAIXA COM PLÁSTICO A FRIO TRICOMPONENTE À BASE DE RESINAS METACRÍLICAS POR ASPERSÃO - ESPESSURA DE 0,6 MM</v>
      </c>
      <c r="C4967" s="16" t="s">
        <v>141</v>
      </c>
      <c r="D4967" s="105">
        <v>55.36</v>
      </c>
      <c r="J4967" s="59" t="s">
        <v>32098</v>
      </c>
    </row>
    <row r="4968" spans="1:10" ht="40.5">
      <c r="A4968" s="16" t="s">
        <v>32099</v>
      </c>
      <c r="B4968" s="59" t="str">
        <f t="shared" si="77"/>
        <v>PINTURA DE FAIXA COM TERMOPLÁSTICO EM ALTO RELEVO TIPO I POR EXTRUSÃO - RELEVO DUPLO COM BASE</v>
      </c>
      <c r="C4968" s="16" t="s">
        <v>141</v>
      </c>
      <c r="D4968" s="105">
        <v>108.49</v>
      </c>
      <c r="J4968" s="59" t="s">
        <v>32100</v>
      </c>
    </row>
    <row r="4969" spans="1:10" ht="40.5">
      <c r="A4969" s="16" t="s">
        <v>32101</v>
      </c>
      <c r="B4969" s="59" t="str">
        <f t="shared" si="77"/>
        <v>PINTURA DE FAIXA COM TERMOPLÁSTICO EM ALTO RELEVO TIPO II POR EXTRUSÃO - RELEVO SIMPLES RANHURADO COM BASE</v>
      </c>
      <c r="C4969" s="16" t="s">
        <v>141</v>
      </c>
      <c r="D4969" s="105">
        <v>129.54</v>
      </c>
      <c r="J4969" s="59" t="s">
        <v>32102</v>
      </c>
    </row>
    <row r="4970" spans="1:10" ht="40.5">
      <c r="A4970" s="16" t="s">
        <v>32103</v>
      </c>
      <c r="B4970" s="59" t="str">
        <f t="shared" si="77"/>
        <v>PINTURA DE FAIXA COM TERMOPLÁSTICO EM ALTO RELEVO TIPO III POR EXTRUSÃO - RELEVO SIMPLES COM BASE</v>
      </c>
      <c r="C4970" s="16" t="s">
        <v>141</v>
      </c>
      <c r="D4970" s="105">
        <v>116.52</v>
      </c>
      <c r="J4970" s="59" t="s">
        <v>32104</v>
      </c>
    </row>
    <row r="4971" spans="1:10" ht="40.5">
      <c r="A4971" s="16" t="s">
        <v>32105</v>
      </c>
      <c r="B4971" s="59" t="str">
        <f t="shared" si="77"/>
        <v>PINTURA DE FAIXA COM TERMOPLÁSTICO EM ALTO RELEVO TIPO IV POR EXTRUSÃO - RELEVO SIMPLES SEM BASE</v>
      </c>
      <c r="C4971" s="16" t="s">
        <v>141</v>
      </c>
      <c r="D4971" s="105">
        <v>76.12</v>
      </c>
      <c r="J4971" s="59" t="s">
        <v>32106</v>
      </c>
    </row>
    <row r="4972" spans="1:10" ht="40.5">
      <c r="A4972" s="16" t="s">
        <v>32107</v>
      </c>
      <c r="B4972" s="59" t="str">
        <f t="shared" si="77"/>
        <v>PINTURA DE FAIXA COM TERMOPLÁSTICO EM ALTO RELEVO TIPO V POR EXTRUSÃO - RELEVO MULTIPONTOS SEM BASE (GOTAS)</v>
      </c>
      <c r="C4972" s="16" t="s">
        <v>141</v>
      </c>
      <c r="D4972" s="105">
        <v>65.47</v>
      </c>
      <c r="J4972" s="59" t="s">
        <v>32108</v>
      </c>
    </row>
    <row r="4973" spans="1:10" ht="54">
      <c r="A4973" s="16" t="s">
        <v>32109</v>
      </c>
      <c r="B4973" s="59" t="str">
        <f t="shared" si="77"/>
        <v>PINTURA DE FAIXA COM TERMOPLÁSTICO EM ALTO RELEVO TIPO VI POR EXTRUSÃO - RELEVO MULTIPONTOS SEM BASE (CALOTAS)</v>
      </c>
      <c r="C4973" s="16" t="s">
        <v>141</v>
      </c>
      <c r="D4973" s="105">
        <v>64.349999999999994</v>
      </c>
      <c r="J4973" s="59" t="s">
        <v>32110</v>
      </c>
    </row>
    <row r="4974" spans="1:10" ht="27">
      <c r="A4974" s="16" t="s">
        <v>32111</v>
      </c>
      <c r="B4974" s="59" t="str">
        <f t="shared" si="77"/>
        <v>PINTURA DE FAIXA COM TERMOPLÁSTICO POR ASPERSÃO - ESPESSURA DE 1,5 MM</v>
      </c>
      <c r="C4974" s="16" t="s">
        <v>141</v>
      </c>
      <c r="D4974" s="105">
        <v>39.5</v>
      </c>
      <c r="J4974" s="59" t="s">
        <v>32112</v>
      </c>
    </row>
    <row r="4975" spans="1:10" ht="27">
      <c r="A4975" s="16" t="s">
        <v>32113</v>
      </c>
      <c r="B4975" s="59" t="str">
        <f t="shared" si="77"/>
        <v>PINTURA DE FAIXA COM TINTA ACRÍLICA - ESPESSURA DE 0,4 MM</v>
      </c>
      <c r="C4975" s="16" t="s">
        <v>141</v>
      </c>
      <c r="D4975" s="105">
        <v>23.76</v>
      </c>
      <c r="J4975" s="59" t="s">
        <v>32114</v>
      </c>
    </row>
    <row r="4976" spans="1:10" ht="27">
      <c r="A4976" s="16" t="s">
        <v>32115</v>
      </c>
      <c r="B4976" s="59" t="str">
        <f t="shared" si="77"/>
        <v>PINTURA DE FAIXA COM TINTA ACRÍLICA - ESPESSURA DE 0,6 MM</v>
      </c>
      <c r="C4976" s="16" t="s">
        <v>141</v>
      </c>
      <c r="D4976" s="105">
        <v>33.58</v>
      </c>
      <c r="J4976" s="59" t="s">
        <v>32116</v>
      </c>
    </row>
    <row r="4977" spans="1:10" ht="40.5">
      <c r="A4977" s="16" t="s">
        <v>32117</v>
      </c>
      <c r="B4977" s="59" t="str">
        <f t="shared" si="77"/>
        <v>PINTURA DE FAIXA COM TINTA ACRÍLICA EMULSIONADA EM ÁGUA - ESPESSURA DE 0,3 MM</v>
      </c>
      <c r="C4977" s="16" t="s">
        <v>141</v>
      </c>
      <c r="D4977" s="105">
        <v>10.89</v>
      </c>
      <c r="J4977" s="59" t="s">
        <v>32118</v>
      </c>
    </row>
    <row r="4978" spans="1:10" ht="40.5">
      <c r="A4978" s="16" t="s">
        <v>32119</v>
      </c>
      <c r="B4978" s="59" t="str">
        <f t="shared" si="77"/>
        <v>PINTURA DE FAIXA COM TINTA ACRÍLICA EMULSIONADA EM ÁGUA - ESPESSURA DE 0,4 MM</v>
      </c>
      <c r="C4978" s="16" t="s">
        <v>141</v>
      </c>
      <c r="D4978" s="105">
        <v>13.09</v>
      </c>
      <c r="J4978" s="59" t="s">
        <v>32120</v>
      </c>
    </row>
    <row r="4979" spans="1:10" ht="40.5">
      <c r="A4979" s="16" t="s">
        <v>32121</v>
      </c>
      <c r="B4979" s="59" t="str">
        <f t="shared" si="77"/>
        <v>PINTURA DE FAIXA COM TINTA ACRÍLICA EMULSIONADA EM ÁGUA - ESPESSURA DE 0,5 MM</v>
      </c>
      <c r="C4979" s="16" t="s">
        <v>141</v>
      </c>
      <c r="D4979" s="105">
        <v>15.32</v>
      </c>
      <c r="J4979" s="59" t="s">
        <v>32122</v>
      </c>
    </row>
    <row r="4980" spans="1:10" ht="40.5">
      <c r="A4980" s="16" t="s">
        <v>32123</v>
      </c>
      <c r="B4980" s="59" t="str">
        <f t="shared" si="77"/>
        <v>PINTURA DE SETAS E ZEBRADOS COM TERMOPLÁSTICO POR ASPERSÃO - ESPESSURA DE 1,5 MM</v>
      </c>
      <c r="C4980" s="16" t="s">
        <v>141</v>
      </c>
      <c r="D4980" s="105">
        <v>47.74</v>
      </c>
      <c r="J4980" s="59" t="s">
        <v>32124</v>
      </c>
    </row>
    <row r="4981" spans="1:10" ht="40.5">
      <c r="A4981" s="16" t="s">
        <v>32125</v>
      </c>
      <c r="B4981" s="59" t="str">
        <f t="shared" si="77"/>
        <v>PINTURA DE SETAS E ZEBRADOS COM TERMOPLÁSTICO POR EXTRUSÃO - ESPESSURA DE 3,0 MM</v>
      </c>
      <c r="C4981" s="16" t="s">
        <v>141</v>
      </c>
      <c r="D4981" s="105">
        <v>73.83</v>
      </c>
      <c r="J4981" s="59" t="s">
        <v>32126</v>
      </c>
    </row>
    <row r="4982" spans="1:10" ht="27">
      <c r="A4982" s="16" t="s">
        <v>32127</v>
      </c>
      <c r="B4982" s="59" t="str">
        <f t="shared" si="77"/>
        <v>PINTURA DE SETAS E ZEBRADOS COM TINTA ACRÍLICA - ESPESSURA DE 0,4 MM</v>
      </c>
      <c r="C4982" s="16" t="s">
        <v>141</v>
      </c>
      <c r="D4982" s="105">
        <v>35.049999999999997</v>
      </c>
      <c r="J4982" s="59" t="s">
        <v>32128</v>
      </c>
    </row>
    <row r="4983" spans="1:10" ht="27">
      <c r="A4983" s="16" t="s">
        <v>32129</v>
      </c>
      <c r="B4983" s="59" t="str">
        <f t="shared" si="77"/>
        <v>PINTURA DE SETAS E ZEBRADOS COM TINTA ACRÍLICA - ESPESSURA DE 0,6 MM</v>
      </c>
      <c r="C4983" s="16" t="s">
        <v>141</v>
      </c>
      <c r="D4983" s="105">
        <v>44.44</v>
      </c>
      <c r="J4983" s="59" t="s">
        <v>32130</v>
      </c>
    </row>
    <row r="4984" spans="1:10" ht="40.5">
      <c r="A4984" s="16" t="s">
        <v>32131</v>
      </c>
      <c r="B4984" s="59" t="str">
        <f t="shared" si="77"/>
        <v>PINTURA DE SETAS E ZEBRADOS COM TINTA ACRÍLICA EMULSIONADA EM ÁGUA - ESPESSURA DE 0,3 MM</v>
      </c>
      <c r="C4984" s="16" t="s">
        <v>141</v>
      </c>
      <c r="D4984" s="105">
        <v>22.35</v>
      </c>
      <c r="J4984" s="59" t="s">
        <v>32132</v>
      </c>
    </row>
    <row r="4985" spans="1:10" ht="40.5">
      <c r="A4985" s="16" t="s">
        <v>32133</v>
      </c>
      <c r="B4985" s="59" t="str">
        <f t="shared" si="77"/>
        <v>PINTURA DE SETAS E ZEBRADOS COM TINTA ACRÍLICA EMULSIONADA EM ÁGUA - ESPESSURA DE 0,4 MM</v>
      </c>
      <c r="C4985" s="16" t="s">
        <v>141</v>
      </c>
      <c r="D4985" s="105">
        <v>24.38</v>
      </c>
      <c r="J4985" s="59" t="s">
        <v>32134</v>
      </c>
    </row>
    <row r="4986" spans="1:10" ht="40.5">
      <c r="A4986" s="16" t="s">
        <v>32135</v>
      </c>
      <c r="B4986" s="59" t="str">
        <f t="shared" si="77"/>
        <v>PINTURA DE SETAS E ZEBRADOS COM TINTA ACRÍLICA EMULSIONADA EM ÁGUA - ESPESSURA DE 0,5 MM</v>
      </c>
      <c r="C4986" s="16" t="s">
        <v>141</v>
      </c>
      <c r="D4986" s="105">
        <v>26.41</v>
      </c>
      <c r="J4986" s="59" t="s">
        <v>32136</v>
      </c>
    </row>
    <row r="4987" spans="1:10" ht="27">
      <c r="A4987" s="16" t="s">
        <v>32137</v>
      </c>
      <c r="B4987" s="59" t="str">
        <f t="shared" si="77"/>
        <v>PINTURA ELETROSTÁTICA A PÓ COM TINTA POLIÉSTER EM CHAPA DE AÇO</v>
      </c>
      <c r="C4987" s="16" t="s">
        <v>141</v>
      </c>
      <c r="D4987" s="105">
        <v>12.35</v>
      </c>
      <c r="J4987" s="59" t="s">
        <v>32138</v>
      </c>
    </row>
    <row r="4988" spans="1:10" ht="54">
      <c r="A4988" s="16" t="s">
        <v>32139</v>
      </c>
      <c r="B4988" s="59" t="str">
        <f t="shared" si="77"/>
        <v>PLACA DE ADVERTÊNCIA EM AÇO, LADO DE 0,60 M - PELÍCULA RETRORREFLETIVA TIPO I + SI - FORNECIMENTO E IMPLANTAÇÃO</v>
      </c>
      <c r="C4988" s="16" t="s">
        <v>20028</v>
      </c>
      <c r="D4988" s="105">
        <v>229.85</v>
      </c>
      <c r="J4988" s="59" t="s">
        <v>32140</v>
      </c>
    </row>
    <row r="4989" spans="1:10" ht="54">
      <c r="A4989" s="16" t="s">
        <v>32141</v>
      </c>
      <c r="B4989" s="59" t="str">
        <f t="shared" si="77"/>
        <v>PLACA DE ADVERTÊNCIA EM AÇO, LADO DE 0,80 M - PELÍCULA RETRORREFLETIVA TIPO I + SI - FORNECIMENTO E IMPLANTAÇÃO</v>
      </c>
      <c r="C4989" s="16" t="s">
        <v>20028</v>
      </c>
      <c r="D4989" s="105">
        <v>398.33</v>
      </c>
      <c r="J4989" s="59" t="s">
        <v>32142</v>
      </c>
    </row>
    <row r="4990" spans="1:10" ht="54">
      <c r="A4990" s="16" t="s">
        <v>32143</v>
      </c>
      <c r="B4990" s="59" t="str">
        <f t="shared" si="77"/>
        <v>PLACA DE ADVERTÊNCIA EM AÇO, LADO DE 1,00 M - PELÍCULA RETRORREFLETIVA TIPO I + SI - FORNECIMENTO E IMPLANTAÇÃO</v>
      </c>
      <c r="C4990" s="16" t="s">
        <v>20028</v>
      </c>
      <c r="D4990" s="105">
        <v>560.87</v>
      </c>
      <c r="J4990" s="59" t="s">
        <v>32144</v>
      </c>
    </row>
    <row r="4991" spans="1:10" ht="54">
      <c r="A4991" s="16" t="s">
        <v>32145</v>
      </c>
      <c r="B4991" s="59" t="str">
        <f t="shared" si="77"/>
        <v>PLACA DE ADVERTÊNCIA EM AÇO, LADO DE 1,20 M - PELÍCULA RETRORREFLETIVA TIPO III + SI - FORNECIMENTO E IMPLANTAÇÃO</v>
      </c>
      <c r="C4991" s="16" t="s">
        <v>20028</v>
      </c>
      <c r="D4991" s="105">
        <v>810.46</v>
      </c>
      <c r="J4991" s="59" t="s">
        <v>32146</v>
      </c>
    </row>
    <row r="4992" spans="1:10" ht="54">
      <c r="A4992" s="16" t="s">
        <v>32147</v>
      </c>
      <c r="B4992" s="59" t="str">
        <f t="shared" si="77"/>
        <v>PLACA DE ADVERTÊNCIA EM FIBRA, LADO DE 0,60 M - PELÍCULA RETRORREFLETIVA TIPO I + SI - FORNECIMENTO E IMPLANTAÇÃO</v>
      </c>
      <c r="C4992" s="16" t="s">
        <v>20028</v>
      </c>
      <c r="D4992" s="105">
        <v>212.06</v>
      </c>
      <c r="J4992" s="59" t="s">
        <v>32148</v>
      </c>
    </row>
    <row r="4993" spans="1:10" ht="54">
      <c r="A4993" s="16" t="s">
        <v>32149</v>
      </c>
      <c r="B4993" s="59" t="str">
        <f t="shared" si="77"/>
        <v>PLACA DE ADVERTÊNCIA EM FIBRA, LADO DE 0,80 M - PELÍCULA RETRORREFLETIVA TIPO I + SI - FORNECIMENTO E IMPLANTAÇÃO</v>
      </c>
      <c r="C4993" s="16" t="s">
        <v>20028</v>
      </c>
      <c r="D4993" s="105">
        <v>364.44</v>
      </c>
      <c r="J4993" s="59" t="s">
        <v>32150</v>
      </c>
    </row>
    <row r="4994" spans="1:10" ht="54">
      <c r="A4994" s="16" t="s">
        <v>32151</v>
      </c>
      <c r="B4994" s="59" t="str">
        <f t="shared" si="77"/>
        <v>PLACA DE ADVERTÊNCIA EM FIBRA, LADO DE 1,00 M - PELÍCULA RETRORREFLETIVA TIPO I + SI - FORNECIMENTO E IMPLANTAÇÃO</v>
      </c>
      <c r="C4994" s="16" t="s">
        <v>20028</v>
      </c>
      <c r="D4994" s="105">
        <v>511.46</v>
      </c>
      <c r="J4994" s="59" t="s">
        <v>32152</v>
      </c>
    </row>
    <row r="4995" spans="1:10" ht="54">
      <c r="A4995" s="16" t="s">
        <v>32153</v>
      </c>
      <c r="B4995" s="59" t="str">
        <f t="shared" ref="B4995:B5058" si="78">UPPER(J4995)</f>
        <v>PLACA DE ADVERTÊNCIA EM FIBRA, LADO DE 1,20 M - PELÍCULA RETRORREFLETIVA TIPO III + SI - FORNECIMENTO E IMPLANTAÇÃO</v>
      </c>
      <c r="C4995" s="16" t="s">
        <v>20028</v>
      </c>
      <c r="D4995" s="105">
        <v>739.31</v>
      </c>
      <c r="J4995" s="59" t="s">
        <v>32154</v>
      </c>
    </row>
    <row r="4996" spans="1:10" ht="81">
      <c r="A4996" s="16" t="s">
        <v>32155</v>
      </c>
      <c r="B4996" s="59" t="str">
        <f t="shared" si="78"/>
        <v>PLACA DE ADVERTÊNCIA PARA SINALIZAÇÃO DE OBRAS MONTADA EM SUPORTE METÁLICO MÓVEL, LADO 1,00 M - UTILIZAÇÃO DE 600 CICLOS - FORNECIMENTO, 01 IMPLANTAÇÃO E 01 RETIRADA DIÁRIA</v>
      </c>
      <c r="C4996" s="16" t="s">
        <v>32008</v>
      </c>
      <c r="D4996" s="105">
        <v>3.23</v>
      </c>
      <c r="J4996" s="59" t="s">
        <v>32156</v>
      </c>
    </row>
    <row r="4997" spans="1:10" ht="54">
      <c r="A4997" s="16" t="s">
        <v>32157</v>
      </c>
      <c r="B4997" s="59" t="str">
        <f t="shared" si="78"/>
        <v>PLACA DE MARCO QUILOMÉTRICO EM AÇO - 0,60 X 0,865 M - PELÍCULA RETRORREFLETIVA TIPO I + I - FORNECIMENTO E IMPLANTAÇÃO</v>
      </c>
      <c r="C4997" s="16" t="s">
        <v>20028</v>
      </c>
      <c r="D4997" s="105">
        <v>267.33</v>
      </c>
      <c r="J4997" s="59" t="s">
        <v>32158</v>
      </c>
    </row>
    <row r="4998" spans="1:10" ht="54">
      <c r="A4998" s="16" t="s">
        <v>32159</v>
      </c>
      <c r="B4998" s="59" t="str">
        <f t="shared" si="78"/>
        <v>PLACA DE MARCO QUILOMÉTRICO EM AÇO - 0,70 X 1,00 M - PELÍCULA RETRORREFLETIVA TIPO I + III - FORNECIMENTO E IMPLANTAÇÃO</v>
      </c>
      <c r="C4998" s="16" t="s">
        <v>20028</v>
      </c>
      <c r="D4998" s="105">
        <v>343.52</v>
      </c>
      <c r="J4998" s="59" t="s">
        <v>32160</v>
      </c>
    </row>
    <row r="4999" spans="1:10" ht="54">
      <c r="A4999" s="16" t="s">
        <v>32161</v>
      </c>
      <c r="B4999" s="59" t="str">
        <f t="shared" si="78"/>
        <v>PLACA DE MARCO QUILOMÉTRICO EM FIBRA - 0,60 X 0,865 M - PELÍCULA RETRORREFLETIVA TIPO I + I - FORNECIMENTO E IMPLANTAÇÃO</v>
      </c>
      <c r="C4999" s="16" t="s">
        <v>20028</v>
      </c>
      <c r="D4999" s="105">
        <v>237.69</v>
      </c>
      <c r="J4999" s="59" t="s">
        <v>32162</v>
      </c>
    </row>
    <row r="5000" spans="1:10" ht="54">
      <c r="A5000" s="16" t="s">
        <v>32163</v>
      </c>
      <c r="B5000" s="59" t="str">
        <f t="shared" si="78"/>
        <v>PLACA DE MARCO QUILOMÉTRICO EM FIBRA - 0,70 X 1,00 M - PELÍCULA RETRORREFLETIVA TIPO I + III - FORNECIMENTO E IMPLANTAÇÃO</v>
      </c>
      <c r="C5000" s="16" t="s">
        <v>20028</v>
      </c>
      <c r="D5000" s="105">
        <v>306.47000000000003</v>
      </c>
      <c r="J5000" s="59" t="s">
        <v>32164</v>
      </c>
    </row>
    <row r="5001" spans="1:10" ht="54">
      <c r="A5001" s="16" t="s">
        <v>32165</v>
      </c>
      <c r="B5001" s="59" t="str">
        <f t="shared" si="78"/>
        <v>PLACA DE REGULAMENTAÇÃO EM AÇO D = 0,60 M - PELÍCULA RETRORREFLETIVA TIPO I + SI - FORNECIMENTO E IMPLANTAÇÃO</v>
      </c>
      <c r="C5001" s="16" t="s">
        <v>20028</v>
      </c>
      <c r="D5001" s="105">
        <v>229.85</v>
      </c>
      <c r="J5001" s="59" t="s">
        <v>32166</v>
      </c>
    </row>
    <row r="5002" spans="1:10" ht="54">
      <c r="A5002" s="16" t="s">
        <v>32167</v>
      </c>
      <c r="B5002" s="59" t="str">
        <f t="shared" si="78"/>
        <v>PLACA DE REGULAMENTAÇÃO EM AÇO D = 0,80 M - PELÍCULA RETRORREFLETIVA TIPO I + SI - FORNECIMENTO E IMPLANTAÇÃO</v>
      </c>
      <c r="C5002" s="16" t="s">
        <v>20028</v>
      </c>
      <c r="D5002" s="105">
        <v>398.33</v>
      </c>
      <c r="J5002" s="59" t="s">
        <v>32168</v>
      </c>
    </row>
    <row r="5003" spans="1:10" ht="54">
      <c r="A5003" s="16" t="s">
        <v>32169</v>
      </c>
      <c r="B5003" s="59" t="str">
        <f t="shared" si="78"/>
        <v>PLACA DE REGULAMENTAÇÃO EM AÇO D = 1,00 M - PELÍCULA RETRORREFLETIVA TIPO I + SI - FORNECIMENTO E IMPLANTAÇÃO</v>
      </c>
      <c r="C5003" s="16" t="s">
        <v>20028</v>
      </c>
      <c r="D5003" s="105">
        <v>560.87</v>
      </c>
      <c r="J5003" s="59" t="s">
        <v>32170</v>
      </c>
    </row>
    <row r="5004" spans="1:10" ht="54">
      <c r="A5004" s="16" t="s">
        <v>32171</v>
      </c>
      <c r="B5004" s="59" t="str">
        <f t="shared" si="78"/>
        <v>PLACA DE REGULAMENTAÇÃO EM AÇO D = 1,20 M - PELÍCULA RETRORREFLETIVA TIPO III + SI - FORNECIMENTO E IMPLANTAÇÃO</v>
      </c>
      <c r="C5004" s="16" t="s">
        <v>20028</v>
      </c>
      <c r="D5004" s="105">
        <v>810.46</v>
      </c>
      <c r="J5004" s="59" t="s">
        <v>32172</v>
      </c>
    </row>
    <row r="5005" spans="1:10" ht="54">
      <c r="A5005" s="16" t="s">
        <v>32173</v>
      </c>
      <c r="B5005" s="59" t="str">
        <f t="shared" si="78"/>
        <v>PLACA DE REGULAMENTAÇÃO EM AÇO, R1 LADO 0,248 M - PELÍCULA RETRORREFLETIVA TIPO I + SI - FORNECIMENTO E IMPLANTAÇÃO</v>
      </c>
      <c r="C5005" s="16" t="s">
        <v>20028</v>
      </c>
      <c r="D5005" s="105">
        <v>229.85</v>
      </c>
      <c r="J5005" s="59" t="s">
        <v>32174</v>
      </c>
    </row>
    <row r="5006" spans="1:10" ht="54">
      <c r="A5006" s="16" t="s">
        <v>32175</v>
      </c>
      <c r="B5006" s="59" t="str">
        <f t="shared" si="78"/>
        <v>PLACA DE REGULAMENTAÇÃO EM AÇO, R1 LADO 0,331 M - PELÍCULA RETRORREFLETIVA TIPO I + SI - FORNECIMENTO E IMPLANTAÇÃO</v>
      </c>
      <c r="C5006" s="16" t="s">
        <v>20028</v>
      </c>
      <c r="D5006" s="105">
        <v>398.3</v>
      </c>
      <c r="J5006" s="59" t="s">
        <v>32176</v>
      </c>
    </row>
    <row r="5007" spans="1:10" ht="54">
      <c r="A5007" s="16" t="s">
        <v>32177</v>
      </c>
      <c r="B5007" s="59" t="str">
        <f t="shared" si="78"/>
        <v>PLACA DE REGULAMENTAÇÃO EM AÇO, R1 LADO 0,414 M - PELÍCULA RETRORREFLETIVA TIPO I + SI - FORNECIMENTO E IMPLANTAÇÃO</v>
      </c>
      <c r="C5007" s="16" t="s">
        <v>20028</v>
      </c>
      <c r="D5007" s="105">
        <v>560.85</v>
      </c>
      <c r="J5007" s="59" t="s">
        <v>32178</v>
      </c>
    </row>
    <row r="5008" spans="1:10" ht="54">
      <c r="A5008" s="16" t="s">
        <v>32179</v>
      </c>
      <c r="B5008" s="59" t="str">
        <f t="shared" si="78"/>
        <v>PLACA DE REGULAMENTAÇÃO EM AÇO, R1 LADO 0,497 M - PELÍCULA RETRORREFLETIVA TIPO III + SI - FORNECIMENTO E IMPLANTAÇÃO</v>
      </c>
      <c r="C5008" s="16" t="s">
        <v>20028</v>
      </c>
      <c r="D5008" s="105">
        <v>810.5</v>
      </c>
      <c r="J5008" s="59" t="s">
        <v>32180</v>
      </c>
    </row>
    <row r="5009" spans="1:10" ht="54">
      <c r="A5009" s="16" t="s">
        <v>32181</v>
      </c>
      <c r="B5009" s="59" t="str">
        <f t="shared" si="78"/>
        <v>PLACA DE REGULAMENTAÇÃO EM AÇO, R2 LADO 0,60 M - PELÍCULA RETRORREFLETIVA TIPO I + SI - FORNECIMENTO E IMPLANTAÇÃO</v>
      </c>
      <c r="C5009" s="16" t="s">
        <v>20028</v>
      </c>
      <c r="D5009" s="105">
        <v>156.49</v>
      </c>
      <c r="J5009" s="59" t="s">
        <v>32182</v>
      </c>
    </row>
    <row r="5010" spans="1:10" ht="54">
      <c r="A5010" s="16" t="s">
        <v>32183</v>
      </c>
      <c r="B5010" s="59" t="str">
        <f t="shared" si="78"/>
        <v>PLACA DE REGULAMENTAÇÃO EM AÇO, R2 LADO 0,80 M - PELÍCULA RETRORREFLETIVA TIPO I + SI - FORNECIMENTO E IMPLANTAÇÃO</v>
      </c>
      <c r="C5010" s="16" t="s">
        <v>20028</v>
      </c>
      <c r="D5010" s="105">
        <v>250.54</v>
      </c>
      <c r="J5010" s="59" t="s">
        <v>32184</v>
      </c>
    </row>
    <row r="5011" spans="1:10" ht="54">
      <c r="A5011" s="16" t="s">
        <v>32185</v>
      </c>
      <c r="B5011" s="59" t="str">
        <f t="shared" si="78"/>
        <v>PLACA DE REGULAMENTAÇÃO EM AÇO, R2 LADO 1,00 M - PELÍCULA RETRORREFLETIVA TIPO I + SI - FORNECIMENTO E IMPLANTAÇÃO</v>
      </c>
      <c r="C5011" s="16" t="s">
        <v>20028</v>
      </c>
      <c r="D5011" s="105">
        <v>353.97</v>
      </c>
      <c r="J5011" s="59" t="s">
        <v>32186</v>
      </c>
    </row>
    <row r="5012" spans="1:10" ht="54">
      <c r="A5012" s="16" t="s">
        <v>32187</v>
      </c>
      <c r="B5012" s="59" t="str">
        <f t="shared" si="78"/>
        <v>PLACA DE REGULAMENTAÇÃO EM AÇO, R2 LADO 1,20 M - PELÍCULA RETRORREFLETIVA TIPO III + SI - FORNECIMENTO E IMPLANTAÇÃO</v>
      </c>
      <c r="C5012" s="16" t="s">
        <v>20028</v>
      </c>
      <c r="D5012" s="105">
        <v>469.67</v>
      </c>
      <c r="J5012" s="59" t="s">
        <v>32188</v>
      </c>
    </row>
    <row r="5013" spans="1:10" ht="54">
      <c r="A5013" s="16" t="s">
        <v>32189</v>
      </c>
      <c r="B5013" s="59" t="str">
        <f t="shared" si="78"/>
        <v>PLACA DE REGULAMENTAÇÃO EM FIBRA, D = 0,60 M - PELÍCULA RETRORREFLETIVA TIPO I + SI - FORNECIMENTO E IMPLANTAÇÃO</v>
      </c>
      <c r="C5013" s="16" t="s">
        <v>20028</v>
      </c>
      <c r="D5013" s="105">
        <v>212.06</v>
      </c>
      <c r="J5013" s="59" t="s">
        <v>32190</v>
      </c>
    </row>
    <row r="5014" spans="1:10" ht="54">
      <c r="A5014" s="16" t="s">
        <v>32191</v>
      </c>
      <c r="B5014" s="59" t="str">
        <f t="shared" si="78"/>
        <v>PLACA DE REGULAMENTAÇÃO EM FIBRA, D = 0,80 M - PELÍCULA RETRORREFLETIVA TIPO I + SI - FORNECIMENTO E IMPLANTAÇÃO</v>
      </c>
      <c r="C5014" s="16" t="s">
        <v>20028</v>
      </c>
      <c r="D5014" s="105">
        <v>364.45</v>
      </c>
      <c r="J5014" s="59" t="s">
        <v>32192</v>
      </c>
    </row>
    <row r="5015" spans="1:10" ht="54">
      <c r="A5015" s="16" t="s">
        <v>32193</v>
      </c>
      <c r="B5015" s="59" t="str">
        <f t="shared" si="78"/>
        <v>PLACA DE REGULAMENTAÇÃO EM FIBRA, D = 1,00 M - PELÍCULA RETRORREFLETIVA TIPO I + SI - FORNECIMENTO E IMPLANTAÇÃO</v>
      </c>
      <c r="C5015" s="16" t="s">
        <v>20028</v>
      </c>
      <c r="D5015" s="105">
        <v>511.46</v>
      </c>
      <c r="J5015" s="59" t="s">
        <v>32194</v>
      </c>
    </row>
    <row r="5016" spans="1:10" ht="54">
      <c r="A5016" s="16" t="s">
        <v>32195</v>
      </c>
      <c r="B5016" s="59" t="str">
        <f t="shared" si="78"/>
        <v>PLACA DE REGULAMENTAÇÃO EM FIBRA, D = 1,20 M - PELÍCULA RETRORREFLETIVA TIPO III + SI - FORNECIMENTO E IMPLANTAÇÃO</v>
      </c>
      <c r="C5016" s="16" t="s">
        <v>20028</v>
      </c>
      <c r="D5016" s="105">
        <v>739.31</v>
      </c>
      <c r="J5016" s="59" t="s">
        <v>32196</v>
      </c>
    </row>
    <row r="5017" spans="1:10" ht="54">
      <c r="A5017" s="16" t="s">
        <v>32197</v>
      </c>
      <c r="B5017" s="59" t="str">
        <f t="shared" si="78"/>
        <v>PLACA DE REGULAMENTAÇÃO EM FIBRA, R1 LADO 0,248 M - PELÍCULA RETRORREFLETIVA TIPO I + SI - FORNECIMENTO E IMPLANTAÇÃO</v>
      </c>
      <c r="C5017" s="16" t="s">
        <v>20028</v>
      </c>
      <c r="D5017" s="105">
        <v>212.06</v>
      </c>
      <c r="J5017" s="59" t="s">
        <v>32198</v>
      </c>
    </row>
    <row r="5018" spans="1:10" ht="54">
      <c r="A5018" s="16" t="s">
        <v>32199</v>
      </c>
      <c r="B5018" s="59" t="str">
        <f t="shared" si="78"/>
        <v>PLACA DE REGULAMENTAÇÃO EM FIBRA, R1 LADO 0,331 M - PELÍCULA RETRORREFLETIVA TIPO I + SI - FORNECIMENTO E IMPLANTAÇÃO</v>
      </c>
      <c r="C5018" s="16" t="s">
        <v>20028</v>
      </c>
      <c r="D5018" s="105">
        <v>364.42</v>
      </c>
      <c r="J5018" s="59" t="s">
        <v>32200</v>
      </c>
    </row>
    <row r="5019" spans="1:10" ht="54">
      <c r="A5019" s="16" t="s">
        <v>32201</v>
      </c>
      <c r="B5019" s="59" t="str">
        <f t="shared" si="78"/>
        <v>PLACA DE REGULAMENTAÇÃO EM FIBRA, R1 LADO 0,414 M - PELÍCULA RETRORREFLETIVA TIPO I + SI - FORNECIMENTO E IMPLANTAÇÃO</v>
      </c>
      <c r="C5019" s="16" t="s">
        <v>20028</v>
      </c>
      <c r="D5019" s="105">
        <v>511.44</v>
      </c>
      <c r="J5019" s="59" t="s">
        <v>32202</v>
      </c>
    </row>
    <row r="5020" spans="1:10" ht="54">
      <c r="A5020" s="16" t="s">
        <v>32203</v>
      </c>
      <c r="B5020" s="59" t="str">
        <f t="shared" si="78"/>
        <v>PLACA DE REGULAMENTAÇÃO EM FIBRA, R1 LADO 0,497 M - PELÍCULA RETRORREFLETIVA TIPO III + SI - FORNECIMENTO E IMPLANTAÇÃO</v>
      </c>
      <c r="C5020" s="16" t="s">
        <v>20028</v>
      </c>
      <c r="D5020" s="105">
        <v>739.35</v>
      </c>
      <c r="J5020" s="59" t="s">
        <v>32204</v>
      </c>
    </row>
    <row r="5021" spans="1:10" ht="54">
      <c r="A5021" s="16" t="s">
        <v>32205</v>
      </c>
      <c r="B5021" s="59" t="str">
        <f t="shared" si="78"/>
        <v>PLACA DE REGULAMENTAÇÃO EM FIBRA, R2 LADO 0,60 M - PELÍCULA RETRORREFLETIVA TIPO I + SI - FORNECIMENTO E IMPLANTAÇÃO</v>
      </c>
      <c r="C5021" s="16" t="s">
        <v>20028</v>
      </c>
      <c r="D5021" s="105">
        <v>145.71</v>
      </c>
      <c r="J5021" s="59" t="s">
        <v>32206</v>
      </c>
    </row>
    <row r="5022" spans="1:10" ht="54">
      <c r="A5022" s="16" t="s">
        <v>32207</v>
      </c>
      <c r="B5022" s="59" t="str">
        <f t="shared" si="78"/>
        <v>PLACA DE REGULAMENTAÇÃO EM FIBRA, R2 LADO 0,80 M - PELÍCULA RETRORREFLETIVA TIPO I + SI - FORNECIMENTO E IMPLANTAÇÃO</v>
      </c>
      <c r="C5022" s="16" t="s">
        <v>20028</v>
      </c>
      <c r="D5022" s="105">
        <v>230.78</v>
      </c>
      <c r="J5022" s="59" t="s">
        <v>32208</v>
      </c>
    </row>
    <row r="5023" spans="1:10" ht="54">
      <c r="A5023" s="16" t="s">
        <v>32209</v>
      </c>
      <c r="B5023" s="59" t="str">
        <f t="shared" si="78"/>
        <v>PLACA DE REGULAMENTAÇÃO EM FIBRA, R2 LADO 1,00 M - PELÍCULA RETRORREFLETIVA TIPO I + SI - FORNECIMENTO E IMPLANTAÇÃO</v>
      </c>
      <c r="C5023" s="16" t="s">
        <v>20028</v>
      </c>
      <c r="D5023" s="105">
        <v>324.33</v>
      </c>
      <c r="J5023" s="59" t="s">
        <v>32210</v>
      </c>
    </row>
    <row r="5024" spans="1:10" ht="54">
      <c r="A5024" s="16" t="s">
        <v>32211</v>
      </c>
      <c r="B5024" s="59" t="str">
        <f t="shared" si="78"/>
        <v>PLACA DE REGULAMENTAÇÃO EM FIBRA, R2 LADO 1,20 M - PELÍCULA RETRORREFLETIVA TIPO I + SI - FORNECIMENTO E IMPLANTAÇÃO</v>
      </c>
      <c r="C5024" s="16" t="s">
        <v>20028</v>
      </c>
      <c r="D5024" s="105">
        <v>417.91</v>
      </c>
      <c r="J5024" s="59" t="s">
        <v>32212</v>
      </c>
    </row>
    <row r="5025" spans="1:10" ht="81">
      <c r="A5025" s="16" t="s">
        <v>32213</v>
      </c>
      <c r="B5025" s="59" t="str">
        <f t="shared" si="78"/>
        <v>PLACA DE REGULAMENTAÇÃO PARA SINALIZAÇÃO DE OBRAS MONTADA EM SUPORTE METÁLICO MÓVEL - D = 1,00 M - UTILIZAÇÃO DE 600 CICLOS - FORNECIMENTO, 01 IMPLANTAÇÃO E 01 RETIRADA DIÁRIA</v>
      </c>
      <c r="C5025" s="16" t="s">
        <v>32008</v>
      </c>
      <c r="D5025" s="105">
        <v>3.02</v>
      </c>
      <c r="J5025" s="59" t="s">
        <v>32214</v>
      </c>
    </row>
    <row r="5026" spans="1:10" ht="81">
      <c r="A5026" s="16" t="s">
        <v>32215</v>
      </c>
      <c r="B5026" s="59" t="str">
        <f t="shared" si="78"/>
        <v>PLACA DE REGULAMENTAÇÃO PARA SINALIZAÇÃO DE OBRAS MONTADA EM SUPORTE METÁLICO MÓVEL, R1 LADO 0,414 M - UTILIZAÇÃO DE 600 CICLOS - FORNECIMENTO, 01 IMPLANTAÇÃO E 01 RETIRADA DIÁRIA</v>
      </c>
      <c r="C5026" s="16" t="s">
        <v>32008</v>
      </c>
      <c r="D5026" s="105">
        <v>3.06</v>
      </c>
      <c r="J5026" s="59" t="s">
        <v>32216</v>
      </c>
    </row>
    <row r="5027" spans="1:10" ht="81">
      <c r="A5027" s="16" t="s">
        <v>32217</v>
      </c>
      <c r="B5027" s="59" t="str">
        <f t="shared" si="78"/>
        <v>PLACA DE REGULAMENTAÇÃO PARA SINALIZAÇÃO DE OBRAS MONTADA EM SUPORTE METÁLICO MÓVEL, R2 LADO 1,00 M - UTILIZAÇÃO DE 600 CICLOS - FORNECIMENTO, 01 IMPLANTAÇÃO E 01 RETIRADA DIÁRIA</v>
      </c>
      <c r="C5027" s="16" t="s">
        <v>32008</v>
      </c>
      <c r="D5027" s="105">
        <v>2.69</v>
      </c>
      <c r="J5027" s="59" t="s">
        <v>32218</v>
      </c>
    </row>
    <row r="5028" spans="1:10" ht="54">
      <c r="A5028" s="16" t="s">
        <v>32219</v>
      </c>
      <c r="B5028" s="59" t="str">
        <f t="shared" si="78"/>
        <v>PLACA DELINEADOR EM AÇO - 0,30 X 0,90 M - PELÍCULA RETRORREFLETIVA TIPO I + IV - FORNECIMENTO E IMPLANTAÇÃO</v>
      </c>
      <c r="C5028" s="16" t="s">
        <v>20028</v>
      </c>
      <c r="D5028" s="105">
        <v>140.79</v>
      </c>
      <c r="J5028" s="59" t="s">
        <v>32220</v>
      </c>
    </row>
    <row r="5029" spans="1:10" ht="54">
      <c r="A5029" s="16" t="s">
        <v>32221</v>
      </c>
      <c r="B5029" s="59" t="str">
        <f t="shared" si="78"/>
        <v>PLACA DELINEADOR EM AÇO - 0,50 X 0,60 M - PELÍCULA RETRORREFLETIVA TIPO I + IV - FORNECIMENTO E IMPLANTAÇÃO</v>
      </c>
      <c r="C5029" s="16" t="s">
        <v>20028</v>
      </c>
      <c r="D5029" s="105">
        <v>151.59</v>
      </c>
      <c r="J5029" s="59" t="s">
        <v>32222</v>
      </c>
    </row>
    <row r="5030" spans="1:10" ht="54">
      <c r="A5030" s="16" t="s">
        <v>32223</v>
      </c>
      <c r="B5030" s="59" t="str">
        <f t="shared" si="78"/>
        <v>PLACA DELINEADOR EM FIBRA - 0,30 X 0,90 M - PELÍCULA RETRORREFLETIVA TIPO I + IV - FORNECIMENTO E IMPLANTAÇÃO</v>
      </c>
      <c r="C5030" s="16" t="s">
        <v>20028</v>
      </c>
      <c r="D5030" s="105">
        <v>127.46</v>
      </c>
      <c r="J5030" s="59" t="s">
        <v>32224</v>
      </c>
    </row>
    <row r="5031" spans="1:10" ht="54">
      <c r="A5031" s="16" t="s">
        <v>32225</v>
      </c>
      <c r="B5031" s="59" t="str">
        <f t="shared" si="78"/>
        <v>PLACA DELINEADOR EM FIBRA - 0,50 X 0,60 M - PELÍCULA RETRORREFLETIVA TIPO I + IV - FORNECIMENTO E IMPLANTAÇÃO</v>
      </c>
      <c r="C5031" s="16" t="s">
        <v>20028</v>
      </c>
      <c r="D5031" s="105">
        <v>136.77000000000001</v>
      </c>
      <c r="J5031" s="59" t="s">
        <v>32226</v>
      </c>
    </row>
    <row r="5032" spans="1:10" ht="40.5">
      <c r="A5032" s="16" t="s">
        <v>32227</v>
      </c>
      <c r="B5032" s="59" t="str">
        <f t="shared" si="78"/>
        <v>PLACA EM AÇO - 2,00 X 1,00 M - PELÍCULA RETRORREFLETIVA TIPO I + I - FORNECIMENTO E IMPLANTAÇÃO</v>
      </c>
      <c r="C5032" s="16" t="s">
        <v>20028</v>
      </c>
      <c r="D5032" s="105">
        <v>811.09</v>
      </c>
      <c r="J5032" s="59" t="s">
        <v>32228</v>
      </c>
    </row>
    <row r="5033" spans="1:10" ht="40.5">
      <c r="A5033" s="16" t="s">
        <v>32229</v>
      </c>
      <c r="B5033" s="59" t="str">
        <f t="shared" si="78"/>
        <v>PLACA EM AÇO - 2,00 X 1,00 M - PELÍCULA RETRORREFLETIVA TIPO I + III - FORNECIMENTO E IMPLANTAÇÃO</v>
      </c>
      <c r="C5033" s="16" t="s">
        <v>20028</v>
      </c>
      <c r="D5033" s="105">
        <v>865.11</v>
      </c>
      <c r="J5033" s="59" t="s">
        <v>32230</v>
      </c>
    </row>
    <row r="5034" spans="1:10" ht="40.5">
      <c r="A5034" s="16" t="s">
        <v>32231</v>
      </c>
      <c r="B5034" s="59" t="str">
        <f t="shared" si="78"/>
        <v>PLACA EM AÇO - 2,00 X 1,00 M - PELÍCULA RETRORREFLETIVA TIPO I + X - FORNECIMENTO E IMPLANTAÇÃO</v>
      </c>
      <c r="C5034" s="16" t="s">
        <v>20028</v>
      </c>
      <c r="D5034" s="105">
        <v>1062.27</v>
      </c>
      <c r="J5034" s="59" t="s">
        <v>32232</v>
      </c>
    </row>
    <row r="5035" spans="1:10" ht="40.5">
      <c r="A5035" s="16" t="s">
        <v>32233</v>
      </c>
      <c r="B5035" s="59" t="str">
        <f t="shared" si="78"/>
        <v>PLACA EM AÇO - 2,00 X 1,00 M - PELÍCULA RETRORREFLETIVA TIPO III + III - FORNECIMENTO E IMPLANTAÇÃO</v>
      </c>
      <c r="C5035" s="16" t="s">
        <v>20028</v>
      </c>
      <c r="D5035" s="105">
        <v>1000.21</v>
      </c>
      <c r="J5035" s="59" t="s">
        <v>32234</v>
      </c>
    </row>
    <row r="5036" spans="1:10" ht="40.5">
      <c r="A5036" s="16" t="s">
        <v>32235</v>
      </c>
      <c r="B5036" s="59" t="str">
        <f t="shared" si="78"/>
        <v>PLACA EM AÇO - 2,00 X 1,00 M - PELÍCULA RETRORREFLETIVA TIPO III + X - FORNECIMENTO E IMPLANTAÇÃO</v>
      </c>
      <c r="C5036" s="16" t="s">
        <v>20028</v>
      </c>
      <c r="D5036" s="105">
        <v>1197.3699999999999</v>
      </c>
      <c r="J5036" s="59" t="s">
        <v>32236</v>
      </c>
    </row>
    <row r="5037" spans="1:10" ht="40.5">
      <c r="A5037" s="16" t="s">
        <v>32237</v>
      </c>
      <c r="B5037" s="59" t="str">
        <f t="shared" si="78"/>
        <v>PLACA EM AÇO - 3,00 X 1,50 M - PELÍCULA RETRORREFLETIVA TIPO I + I - FORNECIMENTO E IMPLANTAÇÃO</v>
      </c>
      <c r="C5037" s="16" t="s">
        <v>20028</v>
      </c>
      <c r="D5037" s="105">
        <v>1743.12</v>
      </c>
      <c r="J5037" s="59" t="s">
        <v>32238</v>
      </c>
    </row>
    <row r="5038" spans="1:10" ht="40.5">
      <c r="A5038" s="16" t="s">
        <v>32239</v>
      </c>
      <c r="B5038" s="59" t="str">
        <f t="shared" si="78"/>
        <v>PLACA EM AÇO - 3,00 X 1,50 M - PELÍCULA RETRORREFLETIVA TIPO I + III - FORNECIMENTO E IMPLANTAÇÃO</v>
      </c>
      <c r="C5038" s="16" t="s">
        <v>20028</v>
      </c>
      <c r="D5038" s="105">
        <v>1864.66</v>
      </c>
      <c r="J5038" s="59" t="s">
        <v>32240</v>
      </c>
    </row>
    <row r="5039" spans="1:10" ht="40.5">
      <c r="A5039" s="16" t="s">
        <v>32241</v>
      </c>
      <c r="B5039" s="59" t="str">
        <f t="shared" si="78"/>
        <v>PLACA EM AÇO - 3,00 X 1,50 M - PELÍCULA RETRORREFLETIVA TIPO I + X - FORNECIMENTO E IMPLANTAÇÃO</v>
      </c>
      <c r="C5039" s="16" t="s">
        <v>20028</v>
      </c>
      <c r="D5039" s="105">
        <v>2308.27</v>
      </c>
      <c r="J5039" s="59" t="s">
        <v>32242</v>
      </c>
    </row>
    <row r="5040" spans="1:10" ht="40.5">
      <c r="A5040" s="16" t="s">
        <v>32243</v>
      </c>
      <c r="B5040" s="59" t="str">
        <f t="shared" si="78"/>
        <v>PLACA EM AÇO - 3,00 X 1,50 M - PELÍCULA RETRORREFLETIVA TIPO III + III - FORNECIMENTO E IMPLANTAÇÃO</v>
      </c>
      <c r="C5040" s="16" t="s">
        <v>20028</v>
      </c>
      <c r="D5040" s="105">
        <v>2168.64</v>
      </c>
      <c r="J5040" s="59" t="s">
        <v>32244</v>
      </c>
    </row>
    <row r="5041" spans="1:10" ht="40.5">
      <c r="A5041" s="16" t="s">
        <v>32245</v>
      </c>
      <c r="B5041" s="59" t="str">
        <f t="shared" si="78"/>
        <v>PLACA EM AÇO - 3,00 X 1,50 M - PELÍCULA RETRORREFLETIVA TIPO III + X - FORNECIMENTO E IMPLANTAÇÃO</v>
      </c>
      <c r="C5041" s="16" t="s">
        <v>20028</v>
      </c>
      <c r="D5041" s="105">
        <v>2612.25</v>
      </c>
      <c r="J5041" s="59" t="s">
        <v>32246</v>
      </c>
    </row>
    <row r="5042" spans="1:10" ht="40.5">
      <c r="A5042" s="16" t="s">
        <v>32247</v>
      </c>
      <c r="B5042" s="59" t="str">
        <f t="shared" si="78"/>
        <v>PLACA EM AÇO - 3,00 X 2,00 M - PELÍCULA RETRORREFLETIVA TIPO I + I - FORNECIMENTO E IMPLANTAÇÃO</v>
      </c>
      <c r="C5042" s="16" t="s">
        <v>20028</v>
      </c>
      <c r="D5042" s="105">
        <v>2302.33</v>
      </c>
      <c r="J5042" s="59" t="s">
        <v>32248</v>
      </c>
    </row>
    <row r="5043" spans="1:10" ht="40.5">
      <c r="A5043" s="16" t="s">
        <v>32249</v>
      </c>
      <c r="B5043" s="59" t="str">
        <f t="shared" si="78"/>
        <v>PLACA EM AÇO - 3,00 X 2,00 M - PELÍCULA RETRORREFLETIVA TIPO I + III - FORNECIMENTO E IMPLANTAÇÃO</v>
      </c>
      <c r="C5043" s="16" t="s">
        <v>20028</v>
      </c>
      <c r="D5043" s="105">
        <v>2464.39</v>
      </c>
      <c r="J5043" s="59" t="s">
        <v>32250</v>
      </c>
    </row>
    <row r="5044" spans="1:10" ht="40.5">
      <c r="A5044" s="16" t="s">
        <v>32251</v>
      </c>
      <c r="B5044" s="59" t="str">
        <f t="shared" si="78"/>
        <v>PLACA EM AÇO - 3,00 X 2,00 M - PELÍCULA RETRORREFLETIVA TIPO I + X - FORNECIMENTO E IMPLANTAÇÃO</v>
      </c>
      <c r="C5044" s="16" t="s">
        <v>20028</v>
      </c>
      <c r="D5044" s="105">
        <v>3055.87</v>
      </c>
      <c r="J5044" s="59" t="s">
        <v>32252</v>
      </c>
    </row>
    <row r="5045" spans="1:10" ht="40.5">
      <c r="A5045" s="16" t="s">
        <v>32253</v>
      </c>
      <c r="B5045" s="59" t="str">
        <f t="shared" si="78"/>
        <v>PLACA EM AÇO - 3,00 X 2,00 M - PELÍCULA RETRORREFLETIVA TIPO III + III - FORNECIMENTO E IMPLANTAÇÃO</v>
      </c>
      <c r="C5045" s="16" t="s">
        <v>20028</v>
      </c>
      <c r="D5045" s="105">
        <v>2869.69</v>
      </c>
      <c r="J5045" s="59" t="s">
        <v>32254</v>
      </c>
    </row>
    <row r="5046" spans="1:10" ht="40.5">
      <c r="A5046" s="16" t="s">
        <v>32255</v>
      </c>
      <c r="B5046" s="59" t="str">
        <f t="shared" si="78"/>
        <v>PLACA EM AÇO - 3,00 X 2,00 M - PELÍCULA RETRORREFLETIVA TIPO III + X - FORNECIMENTO E IMPLANTAÇÃO</v>
      </c>
      <c r="C5046" s="16" t="s">
        <v>20028</v>
      </c>
      <c r="D5046" s="105">
        <v>3461.17</v>
      </c>
      <c r="J5046" s="59" t="s">
        <v>32256</v>
      </c>
    </row>
    <row r="5047" spans="1:10" ht="40.5">
      <c r="A5047" s="16" t="s">
        <v>32257</v>
      </c>
      <c r="B5047" s="59" t="str">
        <f t="shared" si="78"/>
        <v>PLACA EM AÇO - 4,00 X 2,00 M - PELÍCULA RETRORREFLETIVA TIPO I + I - FORNECIMENTO E IMPLANTAÇÃO</v>
      </c>
      <c r="C5047" s="16" t="s">
        <v>20028</v>
      </c>
      <c r="D5047" s="105">
        <v>3113.42</v>
      </c>
      <c r="J5047" s="59" t="s">
        <v>32258</v>
      </c>
    </row>
    <row r="5048" spans="1:10" ht="40.5">
      <c r="A5048" s="16" t="s">
        <v>32259</v>
      </c>
      <c r="B5048" s="59" t="str">
        <f t="shared" si="78"/>
        <v>PLACA EM AÇO - 4,00 X 2,00 M - PELÍCULA RETRORREFLETIVA TIPO I + III - FORNECIMENTO E IMPLANTAÇÃO</v>
      </c>
      <c r="C5048" s="16" t="s">
        <v>20028</v>
      </c>
      <c r="D5048" s="105">
        <v>3329.5</v>
      </c>
      <c r="J5048" s="59" t="s">
        <v>32260</v>
      </c>
    </row>
    <row r="5049" spans="1:10" ht="40.5">
      <c r="A5049" s="16" t="s">
        <v>32261</v>
      </c>
      <c r="B5049" s="59" t="str">
        <f t="shared" si="78"/>
        <v>PLACA EM AÇO - 4,00 X 2,00 M - PELÍCULA RETRORREFLETIVA TIPO I + X - FORNECIMENTO E IMPLANTAÇÃO</v>
      </c>
      <c r="C5049" s="16" t="s">
        <v>20028</v>
      </c>
      <c r="D5049" s="105">
        <v>4118.1400000000003</v>
      </c>
      <c r="J5049" s="59" t="s">
        <v>32262</v>
      </c>
    </row>
    <row r="5050" spans="1:10" ht="40.5">
      <c r="A5050" s="16" t="s">
        <v>32263</v>
      </c>
      <c r="B5050" s="59" t="str">
        <f t="shared" si="78"/>
        <v>PLACA EM AÇO - 4,00 X 2,00 M - PELÍCULA RETRORREFLETIVA TIPO III + III - FORNECIMENTO E IMPLANTAÇÃO</v>
      </c>
      <c r="C5050" s="16" t="s">
        <v>20028</v>
      </c>
      <c r="D5050" s="105">
        <v>3869.9</v>
      </c>
      <c r="J5050" s="59" t="s">
        <v>32264</v>
      </c>
    </row>
    <row r="5051" spans="1:10" ht="40.5">
      <c r="A5051" s="16" t="s">
        <v>32265</v>
      </c>
      <c r="B5051" s="59" t="str">
        <f t="shared" si="78"/>
        <v>PLACA EM AÇO - 4,00 X 2,00 M - PELÍCULA RETRORREFLETIVA TIPO III + X - FORNECIMENTO E IMPLANTAÇÃO</v>
      </c>
      <c r="C5051" s="16" t="s">
        <v>20028</v>
      </c>
      <c r="D5051" s="105">
        <v>4658.54</v>
      </c>
      <c r="J5051" s="59" t="s">
        <v>32266</v>
      </c>
    </row>
    <row r="5052" spans="1:10" ht="40.5">
      <c r="A5052" s="16" t="s">
        <v>32267</v>
      </c>
      <c r="B5052" s="59" t="str">
        <f t="shared" si="78"/>
        <v>PLACA EM AÇO - 4,00 X 3,00 M - PELÍCULA RETRORREFLETIVA TIPO I + I - FORNECIMENTO E IMPLANTAÇÃO</v>
      </c>
      <c r="C5052" s="16" t="s">
        <v>20028</v>
      </c>
      <c r="D5052" s="105">
        <v>4604.66</v>
      </c>
      <c r="J5052" s="59" t="s">
        <v>32268</v>
      </c>
    </row>
    <row r="5053" spans="1:10" ht="40.5">
      <c r="A5053" s="16" t="s">
        <v>32269</v>
      </c>
      <c r="B5053" s="59" t="str">
        <f t="shared" si="78"/>
        <v>PLACA EM AÇO - 4,00 X 3,00 M - PELÍCULA RETRORREFLETIVA TIPO I + III - FORNECIMENTO E IMPLANTAÇÃO</v>
      </c>
      <c r="C5053" s="16" t="s">
        <v>20028</v>
      </c>
      <c r="D5053" s="105">
        <v>4928.78</v>
      </c>
      <c r="J5053" s="59" t="s">
        <v>32270</v>
      </c>
    </row>
    <row r="5054" spans="1:10" ht="40.5">
      <c r="A5054" s="16" t="s">
        <v>32271</v>
      </c>
      <c r="B5054" s="59" t="str">
        <f t="shared" si="78"/>
        <v>PLACA EM AÇO - 4,00 X 3,00 M - PELÍCULA RETRORREFLETIVA TIPO I + X - FORNECIMENTO E IMPLANTAÇÃO</v>
      </c>
      <c r="C5054" s="16" t="s">
        <v>20028</v>
      </c>
      <c r="D5054" s="105">
        <v>6111.74</v>
      </c>
      <c r="J5054" s="59" t="s">
        <v>32272</v>
      </c>
    </row>
    <row r="5055" spans="1:10" ht="40.5">
      <c r="A5055" s="16" t="s">
        <v>32273</v>
      </c>
      <c r="B5055" s="59" t="str">
        <f t="shared" si="78"/>
        <v>PLACA EM AÇO - 4,00 X 3,00 M - PELÍCULA RETRORREFLETIVA TIPO III + III - FORNECIMENTO E IMPLANTAÇÃO</v>
      </c>
      <c r="C5055" s="16" t="s">
        <v>20028</v>
      </c>
      <c r="D5055" s="105">
        <v>5739.38</v>
      </c>
      <c r="J5055" s="59" t="s">
        <v>32274</v>
      </c>
    </row>
    <row r="5056" spans="1:10" ht="40.5">
      <c r="A5056" s="16" t="s">
        <v>32275</v>
      </c>
      <c r="B5056" s="59" t="str">
        <f t="shared" si="78"/>
        <v>PLACA EM AÇO - 4,00 X 3,00 M - PELÍCULA RETRORREFLETIVA TIPO III + X - FORNECIMENTO E IMPLANTAÇÃO</v>
      </c>
      <c r="C5056" s="16" t="s">
        <v>20028</v>
      </c>
      <c r="D5056" s="105">
        <v>6922.34</v>
      </c>
      <c r="J5056" s="59" t="s">
        <v>32276</v>
      </c>
    </row>
    <row r="5057" spans="1:10" ht="40.5">
      <c r="A5057" s="16" t="s">
        <v>32277</v>
      </c>
      <c r="B5057" s="59" t="str">
        <f t="shared" si="78"/>
        <v>PLACA EM AÇO - PELÍCULA I + I - CHAPA RECUPERADA - FORNECIMENTO E IMPLANTAÇÃO</v>
      </c>
      <c r="C5057" s="16" t="s">
        <v>141</v>
      </c>
      <c r="D5057" s="105">
        <v>276.72000000000003</v>
      </c>
      <c r="J5057" s="59" t="s">
        <v>32278</v>
      </c>
    </row>
    <row r="5058" spans="1:10" ht="27">
      <c r="A5058" s="16" t="s">
        <v>32279</v>
      </c>
      <c r="B5058" s="59" t="str">
        <f t="shared" si="78"/>
        <v>PLACA EM AÇO - PELÍCULA I + I - FORNECIMENTO E IMPLANTAÇÃO</v>
      </c>
      <c r="C5058" s="16" t="s">
        <v>141</v>
      </c>
      <c r="D5058" s="105">
        <v>416.46</v>
      </c>
      <c r="J5058" s="59" t="s">
        <v>32280</v>
      </c>
    </row>
    <row r="5059" spans="1:10" ht="40.5">
      <c r="A5059" s="16" t="s">
        <v>32281</v>
      </c>
      <c r="B5059" s="59" t="str">
        <f t="shared" ref="B5059:B5122" si="79">UPPER(J5059)</f>
        <v>PLACA EM AÇO - PELÍCULA I + III - CHAPA RECUPERADA - FORNECIMENTO E IMPLANTAÇÃO</v>
      </c>
      <c r="C5059" s="16" t="s">
        <v>141</v>
      </c>
      <c r="D5059" s="105">
        <v>303.74</v>
      </c>
      <c r="J5059" s="59" t="s">
        <v>32282</v>
      </c>
    </row>
    <row r="5060" spans="1:10" ht="27">
      <c r="A5060" s="16" t="s">
        <v>32283</v>
      </c>
      <c r="B5060" s="59" t="str">
        <f t="shared" si="79"/>
        <v>PLACA EM AÇO - PELÍCULA I + III - FORNECIMENTO E IMPLANTAÇÃO</v>
      </c>
      <c r="C5060" s="16" t="s">
        <v>141</v>
      </c>
      <c r="D5060" s="105">
        <v>443.47</v>
      </c>
      <c r="J5060" s="59" t="s">
        <v>32284</v>
      </c>
    </row>
    <row r="5061" spans="1:10" ht="40.5">
      <c r="A5061" s="16" t="s">
        <v>32285</v>
      </c>
      <c r="B5061" s="59" t="str">
        <f t="shared" si="79"/>
        <v>PLACA EM AÇO - PELÍCULA III + III - CHAPA RECUPERADA - FORNECIMENTO E IMPLANTAÇÃO</v>
      </c>
      <c r="C5061" s="16" t="s">
        <v>141</v>
      </c>
      <c r="D5061" s="105">
        <v>371.28</v>
      </c>
      <c r="J5061" s="59" t="s">
        <v>32286</v>
      </c>
    </row>
    <row r="5062" spans="1:10" ht="27">
      <c r="A5062" s="16" t="s">
        <v>32287</v>
      </c>
      <c r="B5062" s="59" t="str">
        <f t="shared" si="79"/>
        <v>PLACA EM AÇO - PELÍCULA III + III - FORNECIMENTO E IMPLANTAÇÃO</v>
      </c>
      <c r="C5062" s="16" t="s">
        <v>141</v>
      </c>
      <c r="D5062" s="105">
        <v>511.02</v>
      </c>
      <c r="J5062" s="59" t="s">
        <v>32288</v>
      </c>
    </row>
    <row r="5063" spans="1:10" ht="40.5">
      <c r="A5063" s="16" t="s">
        <v>32289</v>
      </c>
      <c r="B5063" s="59" t="str">
        <f t="shared" si="79"/>
        <v>PLACA EM AÇO Nº 16 GALVANIZADO COM PELÍCULA RETRORREFLETIVA TIPO I + I - CHAPA RECUPERADA - CONFECÇÃO</v>
      </c>
      <c r="C5063" s="16" t="s">
        <v>141</v>
      </c>
      <c r="D5063" s="105">
        <v>233.07</v>
      </c>
      <c r="J5063" s="59" t="s">
        <v>32290</v>
      </c>
    </row>
    <row r="5064" spans="1:10" ht="40.5">
      <c r="A5064" s="16" t="s">
        <v>32291</v>
      </c>
      <c r="B5064" s="59" t="str">
        <f t="shared" si="79"/>
        <v>PLACA EM AÇO Nº 16 GALVANIZADO COM PELÍCULA RETRORREFLETIVA TIPO I + I - CONFECÇÃO</v>
      </c>
      <c r="C5064" s="16" t="s">
        <v>141</v>
      </c>
      <c r="D5064" s="105">
        <v>372.81</v>
      </c>
      <c r="J5064" s="59" t="s">
        <v>32292</v>
      </c>
    </row>
    <row r="5065" spans="1:10" ht="40.5">
      <c r="A5065" s="16" t="s">
        <v>32293</v>
      </c>
      <c r="B5065" s="59" t="str">
        <f t="shared" si="79"/>
        <v>PLACA EM AÇO Nº 16 GALVANIZADO COM PELÍCULA RETRORREFLETIVA TIPO I + III - CHAPA RECUPERADA - CONFECÇÃO</v>
      </c>
      <c r="C5065" s="16" t="s">
        <v>141</v>
      </c>
      <c r="D5065" s="105">
        <v>260.08999999999997</v>
      </c>
      <c r="J5065" s="59" t="s">
        <v>32294</v>
      </c>
    </row>
    <row r="5066" spans="1:10" ht="40.5">
      <c r="A5066" s="16" t="s">
        <v>32295</v>
      </c>
      <c r="B5066" s="59" t="str">
        <f t="shared" si="79"/>
        <v>PLACA EM AÇO Nº 16 GALVANIZADO COM PELÍCULA RETRORREFLETIVA TIPO I + III - CONFECÇÃO</v>
      </c>
      <c r="C5066" s="16" t="s">
        <v>141</v>
      </c>
      <c r="D5066" s="105">
        <v>399.82</v>
      </c>
      <c r="J5066" s="59" t="s">
        <v>32296</v>
      </c>
    </row>
    <row r="5067" spans="1:10" ht="40.5">
      <c r="A5067" s="16" t="s">
        <v>32297</v>
      </c>
      <c r="B5067" s="59" t="str">
        <f t="shared" si="79"/>
        <v>PLACA EM AÇO Nº 16 GALVANIZADO COM PELÍCULA RETRORREFLETIVA TIPO I + IV - CONFECÇÃO</v>
      </c>
      <c r="C5067" s="16" t="s">
        <v>141</v>
      </c>
      <c r="D5067" s="105">
        <v>359.8</v>
      </c>
      <c r="J5067" s="59" t="s">
        <v>32298</v>
      </c>
    </row>
    <row r="5068" spans="1:10" ht="40.5">
      <c r="A5068" s="16" t="s">
        <v>32299</v>
      </c>
      <c r="B5068" s="59" t="str">
        <f t="shared" si="79"/>
        <v>PLACA EM AÇO Nº 16 GALVANIZADO COM PELÍCULA RETRORREFLETIVA TIPO I + SI - CONFECÇÃO</v>
      </c>
      <c r="C5068" s="16" t="s">
        <v>141</v>
      </c>
      <c r="D5068" s="105">
        <v>517.22</v>
      </c>
      <c r="J5068" s="59" t="s">
        <v>32300</v>
      </c>
    </row>
    <row r="5069" spans="1:10" ht="40.5">
      <c r="A5069" s="16" t="s">
        <v>32301</v>
      </c>
      <c r="B5069" s="59" t="str">
        <f t="shared" si="79"/>
        <v>PLACA EM AÇO Nº 16 GALVANIZADO COM PELÍCULA RETRORREFLETIVA TIPO I + X - CONFECÇÃO</v>
      </c>
      <c r="C5069" s="16" t="s">
        <v>141</v>
      </c>
      <c r="D5069" s="105">
        <v>498.4</v>
      </c>
      <c r="J5069" s="59" t="s">
        <v>32302</v>
      </c>
    </row>
    <row r="5070" spans="1:10" ht="40.5">
      <c r="A5070" s="16" t="s">
        <v>32303</v>
      </c>
      <c r="B5070" s="59" t="str">
        <f t="shared" si="79"/>
        <v>PLACA EM AÇO Nº 16 GALVANIZADO COM PELÍCULA RETRORREFLETIVA TIPO III + III - CHAPA RECUPERADA - CONFECÇÃO</v>
      </c>
      <c r="C5070" s="16" t="s">
        <v>141</v>
      </c>
      <c r="D5070" s="105">
        <v>327.63</v>
      </c>
      <c r="J5070" s="59" t="s">
        <v>32304</v>
      </c>
    </row>
    <row r="5071" spans="1:10" ht="40.5">
      <c r="A5071" s="16" t="s">
        <v>32305</v>
      </c>
      <c r="B5071" s="59" t="str">
        <f t="shared" si="79"/>
        <v>PLACA EM AÇO Nº 16 GALVANIZADO COM PELÍCULA RETRORREFLETIVA TIPO III + III - CONFECÇÃO</v>
      </c>
      <c r="C5071" s="16" t="s">
        <v>141</v>
      </c>
      <c r="D5071" s="105">
        <v>467.37</v>
      </c>
      <c r="J5071" s="59" t="s">
        <v>32306</v>
      </c>
    </row>
    <row r="5072" spans="1:10" ht="40.5">
      <c r="A5072" s="16" t="s">
        <v>32307</v>
      </c>
      <c r="B5072" s="59" t="str">
        <f t="shared" si="79"/>
        <v>PLACA EM AÇO Nº 16 GALVANIZADO COM PELÍCULA RETRORREFLETIVA TIPO III + SI - CONFECÇÃO</v>
      </c>
      <c r="C5072" s="16" t="s">
        <v>141</v>
      </c>
      <c r="D5072" s="105">
        <v>532.51</v>
      </c>
      <c r="J5072" s="59" t="s">
        <v>32308</v>
      </c>
    </row>
    <row r="5073" spans="1:10" ht="40.5">
      <c r="A5073" s="16" t="s">
        <v>32309</v>
      </c>
      <c r="B5073" s="59" t="str">
        <f t="shared" si="79"/>
        <v>PLACA EM AÇO Nº 16 GALVANIZADO COM PELÍCULA RETRORREFLETIVA TIPO III + X - CONFECÇÃO</v>
      </c>
      <c r="C5073" s="16" t="s">
        <v>141</v>
      </c>
      <c r="D5073" s="105">
        <v>565.95000000000005</v>
      </c>
      <c r="J5073" s="59" t="s">
        <v>32310</v>
      </c>
    </row>
    <row r="5074" spans="1:10" ht="40.5">
      <c r="A5074" s="16" t="s">
        <v>32311</v>
      </c>
      <c r="B5074" s="59" t="str">
        <f t="shared" si="79"/>
        <v>PLACA EM AÇO, MODULADA - 2,00 X 1,00 M - PELÍCULA RETRORREFLETIVA TIPO I + I - FORNECIMENTO E IMPLANTAÇÃO</v>
      </c>
      <c r="C5074" s="16" t="s">
        <v>20028</v>
      </c>
      <c r="D5074" s="105">
        <v>1037.53</v>
      </c>
      <c r="J5074" s="59" t="s">
        <v>32312</v>
      </c>
    </row>
    <row r="5075" spans="1:10" ht="40.5">
      <c r="A5075" s="16" t="s">
        <v>32313</v>
      </c>
      <c r="B5075" s="59" t="str">
        <f t="shared" si="79"/>
        <v>PLACA EM AÇO, MODULADA - 2,00 X 1,00 M - PELÍCULA RETRORREFLETIVA TIPO I + III - FORNECIMENTO E IMPLANTAÇÃO</v>
      </c>
      <c r="C5075" s="16" t="s">
        <v>20028</v>
      </c>
      <c r="D5075" s="105">
        <v>1091.57</v>
      </c>
      <c r="J5075" s="59" t="s">
        <v>32314</v>
      </c>
    </row>
    <row r="5076" spans="1:10" ht="54">
      <c r="A5076" s="16" t="s">
        <v>32315</v>
      </c>
      <c r="B5076" s="59" t="str">
        <f t="shared" si="79"/>
        <v>PLACA EM AÇO, MODULADA - 2,00 X 1,00 M - PELÍCULA RETRORREFLETIVA TIPO III + III - FORNECIMENTO E IMPLANTAÇÃO</v>
      </c>
      <c r="C5076" s="16" t="s">
        <v>20028</v>
      </c>
      <c r="D5076" s="105">
        <v>1226.6500000000001</v>
      </c>
      <c r="J5076" s="59" t="s">
        <v>32316</v>
      </c>
    </row>
    <row r="5077" spans="1:10" ht="40.5">
      <c r="A5077" s="16" t="s">
        <v>32317</v>
      </c>
      <c r="B5077" s="59" t="str">
        <f t="shared" si="79"/>
        <v>PLACA EM AÇO, MODULADA - 3,00 X 1,50 M - PELÍCULA RETRORREFLETIVA TIPO I + I - FORNECIMENTO E IMPLANTAÇÃO</v>
      </c>
      <c r="C5077" s="16" t="s">
        <v>20028</v>
      </c>
      <c r="D5077" s="105">
        <v>2252.61</v>
      </c>
      <c r="J5077" s="59" t="s">
        <v>32318</v>
      </c>
    </row>
    <row r="5078" spans="1:10" ht="40.5">
      <c r="A5078" s="16" t="s">
        <v>32319</v>
      </c>
      <c r="B5078" s="59" t="str">
        <f t="shared" si="79"/>
        <v>PLACA EM AÇO, MODULADA - 3,00 X 1,50 M - PELÍCULA RETRORREFLETIVA TIPO I + III - FORNECIMENTO E IMPLANTAÇÃO</v>
      </c>
      <c r="C5078" s="16" t="s">
        <v>20028</v>
      </c>
      <c r="D5078" s="105">
        <v>2374.1999999999998</v>
      </c>
      <c r="J5078" s="59" t="s">
        <v>32320</v>
      </c>
    </row>
    <row r="5079" spans="1:10" ht="54">
      <c r="A5079" s="16" t="s">
        <v>32321</v>
      </c>
      <c r="B5079" s="59" t="str">
        <f t="shared" si="79"/>
        <v>PLACA EM AÇO, MODULADA - 3,00 X 1,50 M - PELÍCULA RETRORREFLETIVA TIPO III + III - FORNECIMENTO E IMPLANTAÇÃO</v>
      </c>
      <c r="C5079" s="16" t="s">
        <v>20028</v>
      </c>
      <c r="D5079" s="105">
        <v>2678.13</v>
      </c>
      <c r="J5079" s="59" t="s">
        <v>32322</v>
      </c>
    </row>
    <row r="5080" spans="1:10" ht="40.5">
      <c r="A5080" s="16" t="s">
        <v>32323</v>
      </c>
      <c r="B5080" s="59" t="str">
        <f t="shared" si="79"/>
        <v>PLACA EM AÇO, MODULADA - 3,00 X 2,00 M - PELÍCULA RETRORREFLETIVA TIPO I + I - FORNECIMENTO E IMPLANTAÇÃO</v>
      </c>
      <c r="C5080" s="16" t="s">
        <v>20028</v>
      </c>
      <c r="D5080" s="105">
        <v>2981.65</v>
      </c>
      <c r="J5080" s="59" t="s">
        <v>32324</v>
      </c>
    </row>
    <row r="5081" spans="1:10" ht="40.5">
      <c r="A5081" s="16" t="s">
        <v>32325</v>
      </c>
      <c r="B5081" s="59" t="str">
        <f t="shared" si="79"/>
        <v>PLACA EM AÇO, MODULADA - 3,00 X 2,00 M - PELÍCULA RETRORREFLETIVA TIPO I + III - FORNECIMENTO E IMPLANTAÇÃO</v>
      </c>
      <c r="C5081" s="16" t="s">
        <v>20028</v>
      </c>
      <c r="D5081" s="105">
        <v>3143.77</v>
      </c>
      <c r="J5081" s="59" t="s">
        <v>32326</v>
      </c>
    </row>
    <row r="5082" spans="1:10" ht="54">
      <c r="A5082" s="16" t="s">
        <v>32327</v>
      </c>
      <c r="B5082" s="59" t="str">
        <f t="shared" si="79"/>
        <v>PLACA EM AÇO, MODULADA - 3,00 X 2,00 M - PELÍCULA RETRORREFLETIVA TIPO III + III - FORNECIMENTO E IMPLANTAÇÃO</v>
      </c>
      <c r="C5082" s="16" t="s">
        <v>20028</v>
      </c>
      <c r="D5082" s="105">
        <v>3549.01</v>
      </c>
      <c r="J5082" s="59" t="s">
        <v>32328</v>
      </c>
    </row>
    <row r="5083" spans="1:10" ht="40.5">
      <c r="A5083" s="16" t="s">
        <v>32329</v>
      </c>
      <c r="B5083" s="59" t="str">
        <f t="shared" si="79"/>
        <v>PLACA EM AÇO, MODULADA - 4,00 X 2,00 M - PELÍCULA RETRORREFLETIVA TIPO I + I - FORNECIMENTO E IMPLANTAÇÃO</v>
      </c>
      <c r="C5083" s="16" t="s">
        <v>20028</v>
      </c>
      <c r="D5083" s="105">
        <v>4019.18</v>
      </c>
      <c r="J5083" s="59" t="s">
        <v>32330</v>
      </c>
    </row>
    <row r="5084" spans="1:10" ht="40.5">
      <c r="A5084" s="16" t="s">
        <v>32331</v>
      </c>
      <c r="B5084" s="59" t="str">
        <f t="shared" si="79"/>
        <v>PLACA EM AÇO, MODULADA - 4,00 X 2,00 M - PELÍCULA RETRORREFLETIVA TIPO I + III - FORNECIMENTO E IMPLANTAÇÃO</v>
      </c>
      <c r="C5084" s="16" t="s">
        <v>20028</v>
      </c>
      <c r="D5084" s="105">
        <v>4235.34</v>
      </c>
      <c r="J5084" s="59" t="s">
        <v>32332</v>
      </c>
    </row>
    <row r="5085" spans="1:10" ht="54">
      <c r="A5085" s="16" t="s">
        <v>32333</v>
      </c>
      <c r="B5085" s="59" t="str">
        <f t="shared" si="79"/>
        <v>PLACA EM AÇO, MODULADA - 4,00 X 2,00 M - PELÍCULA RETRORREFLETIVA TIPO III + III - FORNECIMENTO E IMPLANTAÇÃO</v>
      </c>
      <c r="C5085" s="16" t="s">
        <v>20028</v>
      </c>
      <c r="D5085" s="105">
        <v>4775.66</v>
      </c>
      <c r="J5085" s="59" t="s">
        <v>32334</v>
      </c>
    </row>
    <row r="5086" spans="1:10" ht="40.5">
      <c r="A5086" s="16" t="s">
        <v>32335</v>
      </c>
      <c r="B5086" s="59" t="str">
        <f t="shared" si="79"/>
        <v>PLACA EM AÇO, MODULADA - 4,00 X 3,00 M - PELÍCULA RETRORREFLETIVA TIPO I + I - FORNECIMENTO E IMPLANTAÇÃO</v>
      </c>
      <c r="C5086" s="16" t="s">
        <v>20028</v>
      </c>
      <c r="D5086" s="105">
        <v>5963.3</v>
      </c>
      <c r="J5086" s="59" t="s">
        <v>32336</v>
      </c>
    </row>
    <row r="5087" spans="1:10" ht="40.5">
      <c r="A5087" s="16" t="s">
        <v>32337</v>
      </c>
      <c r="B5087" s="59" t="str">
        <f t="shared" si="79"/>
        <v>PLACA EM AÇO, MODULADA - 4,00 X 3,00 M - PELÍCULA RETRORREFLETIVA TIPO I + III - FORNECIMENTO E IMPLANTAÇÃO</v>
      </c>
      <c r="C5087" s="16" t="s">
        <v>20028</v>
      </c>
      <c r="D5087" s="105">
        <v>6287.54</v>
      </c>
      <c r="J5087" s="59" t="s">
        <v>32338</v>
      </c>
    </row>
    <row r="5088" spans="1:10" ht="54">
      <c r="A5088" s="16" t="s">
        <v>32339</v>
      </c>
      <c r="B5088" s="59" t="str">
        <f t="shared" si="79"/>
        <v>PLACA EM AÇO, MODULADA - 4,00 X 3,00 M - PELÍCULA RETRORREFLETIVA TIPO III + III - FORNECIMENTO E IMPLANTAÇÃO</v>
      </c>
      <c r="C5088" s="16" t="s">
        <v>20028</v>
      </c>
      <c r="D5088" s="105">
        <v>7098.02</v>
      </c>
      <c r="J5088" s="59" t="s">
        <v>32340</v>
      </c>
    </row>
    <row r="5089" spans="1:10" ht="40.5">
      <c r="A5089" s="16" t="s">
        <v>32341</v>
      </c>
      <c r="B5089" s="59" t="str">
        <f t="shared" si="79"/>
        <v>PLACA EM AÇO, MODULADA - ACIMA DE 2 M² - PELÍCULA I + I - FORNECIMENTO E IMPLANTAÇÃO</v>
      </c>
      <c r="C5089" s="16" t="s">
        <v>141</v>
      </c>
      <c r="D5089" s="105">
        <v>529.67999999999995</v>
      </c>
      <c r="J5089" s="59" t="s">
        <v>32342</v>
      </c>
    </row>
    <row r="5090" spans="1:10" ht="40.5">
      <c r="A5090" s="16" t="s">
        <v>32343</v>
      </c>
      <c r="B5090" s="59" t="str">
        <f t="shared" si="79"/>
        <v>PLACA EM AÇO, MODULADA - ACIMA DE 2 M² - PELÍCULA I + III - FORNECIMENTO E IMPLANTAÇÃO</v>
      </c>
      <c r="C5090" s="16" t="s">
        <v>141</v>
      </c>
      <c r="D5090" s="105">
        <v>556.70000000000005</v>
      </c>
      <c r="J5090" s="59" t="s">
        <v>32344</v>
      </c>
    </row>
    <row r="5091" spans="1:10" ht="40.5">
      <c r="A5091" s="16" t="s">
        <v>32345</v>
      </c>
      <c r="B5091" s="59" t="str">
        <f t="shared" si="79"/>
        <v>PLACA EM AÇO, MODULADA - ACIMA DE 2 M² - PELÍCULA III + III - FORNECIMENTO E IMPLANTAÇÃO</v>
      </c>
      <c r="C5091" s="16" t="s">
        <v>141</v>
      </c>
      <c r="D5091" s="105">
        <v>624.24</v>
      </c>
      <c r="J5091" s="59" t="s">
        <v>32346</v>
      </c>
    </row>
    <row r="5092" spans="1:10" ht="54">
      <c r="A5092" s="16" t="s">
        <v>32347</v>
      </c>
      <c r="B5092" s="59" t="str">
        <f t="shared" si="79"/>
        <v>PLACA EM ALUMÍNIO COMPOSTO DE 3 MM, MODULADA, AÉREA, COM PELÍCULA RETRORREFLETIVA TIPO I + III - CONFECÇÃO</v>
      </c>
      <c r="C5092" s="16" t="s">
        <v>141</v>
      </c>
      <c r="D5092" s="105">
        <v>511.14</v>
      </c>
      <c r="J5092" s="59" t="s">
        <v>32348</v>
      </c>
    </row>
    <row r="5093" spans="1:10" ht="54">
      <c r="A5093" s="16" t="s">
        <v>32349</v>
      </c>
      <c r="B5093" s="59" t="str">
        <f t="shared" si="79"/>
        <v>PLACA EM ALUMÍNIO COMPOSTO DE 3 MM, MODULADA, AÉREA, COM PELÍCULA RETRORREFLETIVA TIPO III + III - CONFECÇÃO</v>
      </c>
      <c r="C5093" s="16" t="s">
        <v>141</v>
      </c>
      <c r="D5093" s="105">
        <v>578.69000000000005</v>
      </c>
      <c r="J5093" s="59" t="s">
        <v>32350</v>
      </c>
    </row>
    <row r="5094" spans="1:10" ht="54">
      <c r="A5094" s="16" t="s">
        <v>32351</v>
      </c>
      <c r="B5094" s="59" t="str">
        <f t="shared" si="79"/>
        <v>PLACA EM ALUMÍNIO COMPOSTO DE 3 MM, MODULADA, AÉREA, COM PELÍCULA RETRORREFLETIVA TIPO III + X - CONFECÇÃO</v>
      </c>
      <c r="C5094" s="16" t="s">
        <v>141</v>
      </c>
      <c r="D5094" s="105">
        <v>677.26</v>
      </c>
      <c r="J5094" s="59" t="s">
        <v>32352</v>
      </c>
    </row>
    <row r="5095" spans="1:10" ht="54">
      <c r="A5095" s="16" t="s">
        <v>32353</v>
      </c>
      <c r="B5095" s="59" t="str">
        <f t="shared" si="79"/>
        <v>PLACA EM ALUMÍNIO COMPOSTO, ESPESSURA DE 3,0 MM, MODULADA, AÉREA - PELÍCULA RETRORREFLETIVA TIPO I + III - FORNECIMENTO E IMPLANTAÇÃO</v>
      </c>
      <c r="C5095" s="16" t="s">
        <v>141</v>
      </c>
      <c r="D5095" s="105">
        <v>801.27</v>
      </c>
      <c r="J5095" s="59" t="s">
        <v>32354</v>
      </c>
    </row>
    <row r="5096" spans="1:10" ht="54">
      <c r="A5096" s="16" t="s">
        <v>32355</v>
      </c>
      <c r="B5096" s="59" t="str">
        <f t="shared" si="79"/>
        <v>PLACA EM ALUMÍNIO COMPOSTO, ESPESSURA DE 3,0 MM, MODULADA, AÉREA - PELÍCULA RETRORREFLETIVA TIPO III + III - FORNECIMENTO E IMPLANTAÇÃO</v>
      </c>
      <c r="C5096" s="16" t="s">
        <v>141</v>
      </c>
      <c r="D5096" s="105">
        <v>868.82</v>
      </c>
      <c r="J5096" s="59" t="s">
        <v>32356</v>
      </c>
    </row>
    <row r="5097" spans="1:10" ht="54">
      <c r="A5097" s="16" t="s">
        <v>32357</v>
      </c>
      <c r="B5097" s="59" t="str">
        <f t="shared" si="79"/>
        <v>PLACA EM ALUMÍNIO COMPOSTO, ESPESSURA DE 3,0 MM, MODULADA, AÉREA - PELÍCULA RETRORREFLETIVA TIPO III + X - FORNECIMENTO E IMPLANTAÇÃO</v>
      </c>
      <c r="C5097" s="16" t="s">
        <v>141</v>
      </c>
      <c r="D5097" s="105">
        <v>967.39</v>
      </c>
      <c r="J5097" s="59" t="s">
        <v>32358</v>
      </c>
    </row>
    <row r="5098" spans="1:10" ht="54">
      <c r="A5098" s="16" t="s">
        <v>32359</v>
      </c>
      <c r="B5098" s="59" t="str">
        <f t="shared" si="79"/>
        <v>PLACA EM ALUMÍNIO, ESPESSURA DE 1,5 MM, MODULADA, AÉREA - PELÍCULA RETRORREFLETIVA TIPO I + III - FORNECIMENTO E IMPLANTAÇÃO</v>
      </c>
      <c r="C5098" s="16" t="s">
        <v>141</v>
      </c>
      <c r="D5098" s="105">
        <v>835.23</v>
      </c>
      <c r="J5098" s="59" t="s">
        <v>32360</v>
      </c>
    </row>
    <row r="5099" spans="1:10" ht="54">
      <c r="A5099" s="16" t="s">
        <v>32361</v>
      </c>
      <c r="B5099" s="59" t="str">
        <f t="shared" si="79"/>
        <v>PLACA EM ALUMÍNIO, ESPESSURA DE 1,5 MM, MODULADA, AÉREA - PELÍCULA RETRORREFLETIVA TIPO III + III - FORNECIMENTO E IMPLANTAÇÃO</v>
      </c>
      <c r="C5099" s="16" t="s">
        <v>141</v>
      </c>
      <c r="D5099" s="105">
        <v>902.78</v>
      </c>
      <c r="J5099" s="59" t="s">
        <v>32362</v>
      </c>
    </row>
    <row r="5100" spans="1:10" ht="54">
      <c r="A5100" s="16" t="s">
        <v>32363</v>
      </c>
      <c r="B5100" s="59" t="str">
        <f t="shared" si="79"/>
        <v>PLACA EM ALUMÍNIO, ESPESSURA DE 1,5 MM, MODULADA, AÉREA - PELÍCULA RETRORREFLETIVA TIPO III + X - FORNECIMENTO E IMPLANTAÇÃO</v>
      </c>
      <c r="C5100" s="16" t="s">
        <v>141</v>
      </c>
      <c r="D5100" s="105">
        <v>1001.36</v>
      </c>
      <c r="J5100" s="59" t="s">
        <v>32364</v>
      </c>
    </row>
    <row r="5101" spans="1:10" ht="54">
      <c r="A5101" s="16" t="s">
        <v>32365</v>
      </c>
      <c r="B5101" s="59" t="str">
        <f t="shared" si="79"/>
        <v>PLACA EM ALUMÍNIO, ESPESSURA DE 1,5 MM, MODULADA, AÉREA, COM PELÍCULA RETRORREFLETIVA TIPO I + III - CONFECÇÃO</v>
      </c>
      <c r="C5101" s="16" t="s">
        <v>141</v>
      </c>
      <c r="D5101" s="105">
        <v>545.1</v>
      </c>
      <c r="J5101" s="59" t="s">
        <v>32366</v>
      </c>
    </row>
    <row r="5102" spans="1:10" ht="54">
      <c r="A5102" s="16" t="s">
        <v>32367</v>
      </c>
      <c r="B5102" s="59" t="str">
        <f t="shared" si="79"/>
        <v>PLACA EM ALUMÍNIO, ESPESSURA DE 1,5 MM, MODULADA, AÉREA, COM PELÍCULA RETRORREFLETIVA TIPO III + III - CONFECÇÃO</v>
      </c>
      <c r="C5102" s="16" t="s">
        <v>141</v>
      </c>
      <c r="D5102" s="105">
        <v>612.65</v>
      </c>
      <c r="J5102" s="59" t="s">
        <v>32368</v>
      </c>
    </row>
    <row r="5103" spans="1:10" ht="54">
      <c r="A5103" s="16" t="s">
        <v>32369</v>
      </c>
      <c r="B5103" s="59" t="str">
        <f t="shared" si="79"/>
        <v>PLACA EM ALUMÍNIO, ESPESSURA DE 1,5 MM, MODULADA, AÉREA, COM PELÍCULA RETRORREFLETIVA TIPO III + X - CONFECÇÃO</v>
      </c>
      <c r="C5103" s="16" t="s">
        <v>141</v>
      </c>
      <c r="D5103" s="105">
        <v>711.23</v>
      </c>
      <c r="J5103" s="59" t="s">
        <v>32370</v>
      </c>
    </row>
    <row r="5104" spans="1:10" ht="54">
      <c r="A5104" s="16" t="s">
        <v>32371</v>
      </c>
      <c r="B5104" s="59" t="str">
        <f t="shared" si="79"/>
        <v>PLACA EM CHAPA DE POLIÉSTER REFORÇADA COM FIBRA DE VIDRO COM PELÍCULA RETRORREFLETIVA TIPO I + I - CONFECÇÃO</v>
      </c>
      <c r="C5104" s="16" t="s">
        <v>141</v>
      </c>
      <c r="D5104" s="105">
        <v>323.39999999999998</v>
      </c>
      <c r="J5104" s="59" t="s">
        <v>32372</v>
      </c>
    </row>
    <row r="5105" spans="1:10" ht="54">
      <c r="A5105" s="16" t="s">
        <v>32373</v>
      </c>
      <c r="B5105" s="59" t="str">
        <f t="shared" si="79"/>
        <v>PLACA EM CHAPA DE POLIÉSTER REFORÇADA COM FIBRA DE VIDRO COM PELÍCULA RETRORREFLETIVA TIPO I + III - CONFECÇÃO</v>
      </c>
      <c r="C5105" s="16" t="s">
        <v>141</v>
      </c>
      <c r="D5105" s="105">
        <v>350.42</v>
      </c>
      <c r="J5105" s="59" t="s">
        <v>32374</v>
      </c>
    </row>
    <row r="5106" spans="1:10" ht="54">
      <c r="A5106" s="16" t="s">
        <v>32375</v>
      </c>
      <c r="B5106" s="59" t="str">
        <f t="shared" si="79"/>
        <v>PLACA EM CHAPA DE POLIÉSTER REFORÇADA COM FIBRA DE VIDRO COM PELÍCULA RETRORREFLETIVA TIPO I + IV - CONFECÇÃO</v>
      </c>
      <c r="C5106" s="16" t="s">
        <v>141</v>
      </c>
      <c r="D5106" s="105">
        <v>310.39999999999998</v>
      </c>
      <c r="J5106" s="59" t="s">
        <v>32376</v>
      </c>
    </row>
    <row r="5107" spans="1:10" ht="54">
      <c r="A5107" s="16" t="s">
        <v>32377</v>
      </c>
      <c r="B5107" s="59" t="str">
        <f t="shared" si="79"/>
        <v>PLACA EM CHAPA DE POLIÉSTER REFORÇADA COM FIBRA DE VIDRO COM PELÍCULA RETRORREFLETIVA TIPO I + SI - CONFECÇÃO</v>
      </c>
      <c r="C5107" s="16" t="s">
        <v>141</v>
      </c>
      <c r="D5107" s="105">
        <v>467.81</v>
      </c>
      <c r="J5107" s="59" t="s">
        <v>32378</v>
      </c>
    </row>
    <row r="5108" spans="1:10" ht="54">
      <c r="A5108" s="16" t="s">
        <v>32379</v>
      </c>
      <c r="B5108" s="59" t="str">
        <f t="shared" si="79"/>
        <v>PLACA EM CHAPA DE POLIÉSTER REFORÇADA COM FIBRA DE VIDRO COM PELÍCULA RETRORREFLETIVA TIPO III + III - CONFECÇÃO</v>
      </c>
      <c r="C5108" s="16" t="s">
        <v>141</v>
      </c>
      <c r="D5108" s="105">
        <v>417.96</v>
      </c>
      <c r="J5108" s="59" t="s">
        <v>32380</v>
      </c>
    </row>
    <row r="5109" spans="1:10" ht="54">
      <c r="A5109" s="16" t="s">
        <v>32381</v>
      </c>
      <c r="B5109" s="59" t="str">
        <f t="shared" si="79"/>
        <v>PLACA EM CHAPA DE POLIÉSTER REFORÇADA COM FIBRA DE VIDRO COM PELÍCULA RETRORREFLETIVA TIPO III + SI - CONFECÇÃO</v>
      </c>
      <c r="C5109" s="16" t="s">
        <v>141</v>
      </c>
      <c r="D5109" s="105">
        <v>483.1</v>
      </c>
      <c r="J5109" s="59" t="s">
        <v>32382</v>
      </c>
    </row>
    <row r="5110" spans="1:10" ht="40.5">
      <c r="A5110" s="16" t="s">
        <v>32383</v>
      </c>
      <c r="B5110" s="59" t="str">
        <f t="shared" si="79"/>
        <v>PLACA EM FIBRA - 2,00 X 1,00 M - PELÍCULA RETRORREFLETIVA TIPO I + I - FORNECIMENTO E IMPLANTAÇÃO</v>
      </c>
      <c r="C5110" s="16" t="s">
        <v>20028</v>
      </c>
      <c r="D5110" s="105">
        <v>712.27</v>
      </c>
      <c r="J5110" s="59" t="s">
        <v>32384</v>
      </c>
    </row>
    <row r="5111" spans="1:10" ht="40.5">
      <c r="A5111" s="16" t="s">
        <v>32385</v>
      </c>
      <c r="B5111" s="59" t="str">
        <f t="shared" si="79"/>
        <v>PLACA EM FIBRA - 2,00 X 1,00 M - PELÍCULA RETRORREFLETIVA TIPO I + III - FORNECIMENTO E IMPLANTAÇÃO</v>
      </c>
      <c r="C5111" s="16" t="s">
        <v>20028</v>
      </c>
      <c r="D5111" s="105">
        <v>766.31</v>
      </c>
      <c r="J5111" s="59" t="s">
        <v>32386</v>
      </c>
    </row>
    <row r="5112" spans="1:10" ht="40.5">
      <c r="A5112" s="16" t="s">
        <v>32387</v>
      </c>
      <c r="B5112" s="59" t="str">
        <f t="shared" si="79"/>
        <v>PLACA EM FIBRA - 2,00 X 1,00 M - PELÍCULA RETRORREFLETIVA TIPO III + III - FORNECIMENTO E IMPLANTAÇÃO</v>
      </c>
      <c r="C5112" s="16" t="s">
        <v>20028</v>
      </c>
      <c r="D5112" s="105">
        <v>901.39</v>
      </c>
      <c r="J5112" s="59" t="s">
        <v>32388</v>
      </c>
    </row>
    <row r="5113" spans="1:10" ht="40.5">
      <c r="A5113" s="16" t="s">
        <v>32389</v>
      </c>
      <c r="B5113" s="59" t="str">
        <f t="shared" si="79"/>
        <v>PLACA EM FIBRA - 3,00 X 1,50 M - PELÍCULA RETRORREFLETIVA TIPO I + I - FORNECIMENTO E IMPLANTAÇÃO</v>
      </c>
      <c r="C5113" s="16" t="s">
        <v>20028</v>
      </c>
      <c r="D5113" s="105">
        <v>1520.77</v>
      </c>
      <c r="J5113" s="59" t="s">
        <v>32390</v>
      </c>
    </row>
    <row r="5114" spans="1:10" ht="40.5">
      <c r="A5114" s="16" t="s">
        <v>32391</v>
      </c>
      <c r="B5114" s="59" t="str">
        <f t="shared" si="79"/>
        <v>PLACA EM FIBRA - 3,00 X 1,50 M - PELÍCULA RETRORREFLETIVA TIPO I + III - FORNECIMENTO E IMPLANTAÇÃO</v>
      </c>
      <c r="C5114" s="16" t="s">
        <v>20028</v>
      </c>
      <c r="D5114" s="105">
        <v>1642.36</v>
      </c>
      <c r="J5114" s="59" t="s">
        <v>32392</v>
      </c>
    </row>
    <row r="5115" spans="1:10" ht="40.5">
      <c r="A5115" s="16" t="s">
        <v>32393</v>
      </c>
      <c r="B5115" s="59" t="str">
        <f t="shared" si="79"/>
        <v>PLACA EM FIBRA - 3,00 X 1,50 M - PELÍCULA RETRORREFLETIVA TIPO III + III - FORNECIMENTO E IMPLANTAÇÃO</v>
      </c>
      <c r="C5115" s="16" t="s">
        <v>20028</v>
      </c>
      <c r="D5115" s="105">
        <v>1946.29</v>
      </c>
      <c r="J5115" s="59" t="s">
        <v>32394</v>
      </c>
    </row>
    <row r="5116" spans="1:10" ht="40.5">
      <c r="A5116" s="16" t="s">
        <v>32395</v>
      </c>
      <c r="B5116" s="59" t="str">
        <f t="shared" si="79"/>
        <v>PLACA EM FIBRA - 3,00 X 2,00 M - PELÍCULA RETRORREFLETIVA TIPO I + I - FORNECIMENTO E IMPLANTAÇÃO</v>
      </c>
      <c r="C5116" s="16" t="s">
        <v>20028</v>
      </c>
      <c r="D5116" s="105">
        <v>2005.87</v>
      </c>
      <c r="J5116" s="59" t="s">
        <v>32396</v>
      </c>
    </row>
    <row r="5117" spans="1:10" ht="40.5">
      <c r="A5117" s="16" t="s">
        <v>32397</v>
      </c>
      <c r="B5117" s="59" t="str">
        <f t="shared" si="79"/>
        <v>PLACA EM FIBRA - 3,00 X 2,00 M - PELÍCULA RETRORREFLETIVA TIPO I + III - FORNECIMENTO E IMPLANTAÇÃO</v>
      </c>
      <c r="C5117" s="16" t="s">
        <v>20028</v>
      </c>
      <c r="D5117" s="105">
        <v>2167.9899999999998</v>
      </c>
      <c r="J5117" s="59" t="s">
        <v>32398</v>
      </c>
    </row>
    <row r="5118" spans="1:10" ht="40.5">
      <c r="A5118" s="16" t="s">
        <v>32399</v>
      </c>
      <c r="B5118" s="59" t="str">
        <f t="shared" si="79"/>
        <v>PLACA EM FIBRA - 3,00 X 2,00 M - PELÍCULA RETRORREFLETIVA TIPO III + III - FORNECIMENTO E IMPLANTAÇÃO</v>
      </c>
      <c r="C5118" s="16" t="s">
        <v>20028</v>
      </c>
      <c r="D5118" s="105">
        <v>2573.23</v>
      </c>
      <c r="J5118" s="59" t="s">
        <v>32400</v>
      </c>
    </row>
    <row r="5119" spans="1:10" ht="40.5">
      <c r="A5119" s="16" t="s">
        <v>32401</v>
      </c>
      <c r="B5119" s="59" t="str">
        <f t="shared" si="79"/>
        <v>PLACA EM FIBRA - 4,00 X 2,00 M - PELÍCULA RETRORREFLETIVA TIPO I + I - FORNECIMENTO E IMPLANTAÇÃO</v>
      </c>
      <c r="C5119" s="16" t="s">
        <v>20028</v>
      </c>
      <c r="D5119" s="105">
        <v>2718.14</v>
      </c>
      <c r="J5119" s="59" t="s">
        <v>32402</v>
      </c>
    </row>
    <row r="5120" spans="1:10" ht="40.5">
      <c r="A5120" s="16" t="s">
        <v>32403</v>
      </c>
      <c r="B5120" s="59" t="str">
        <f t="shared" si="79"/>
        <v>PLACA EM FIBRA - 4,00 X 2,00 M - PELÍCULA RETRORREFLETIVA TIPO I + III - FORNECIMENTO E IMPLANTAÇÃO</v>
      </c>
      <c r="C5120" s="16" t="s">
        <v>20028</v>
      </c>
      <c r="D5120" s="105">
        <v>2934.3</v>
      </c>
      <c r="J5120" s="59" t="s">
        <v>32404</v>
      </c>
    </row>
    <row r="5121" spans="1:10" ht="40.5">
      <c r="A5121" s="16" t="s">
        <v>32405</v>
      </c>
      <c r="B5121" s="59" t="str">
        <f t="shared" si="79"/>
        <v>PLACA EM FIBRA - 4,00 X 2,00 M - PELÍCULA RETRORREFLETIVA TIPO III + III - FORNECIMENTO E IMPLANTAÇÃO</v>
      </c>
      <c r="C5121" s="16" t="s">
        <v>20028</v>
      </c>
      <c r="D5121" s="105">
        <v>3474.62</v>
      </c>
      <c r="J5121" s="59" t="s">
        <v>32406</v>
      </c>
    </row>
    <row r="5122" spans="1:10" ht="40.5">
      <c r="A5122" s="16" t="s">
        <v>32407</v>
      </c>
      <c r="B5122" s="59" t="str">
        <f t="shared" si="79"/>
        <v>PLACA EM FIBRA - 4,00 X 3,00 M - PELÍCULA RETRORREFLETIVA TIPO I + I - FORNECIMENTO E IMPLANTAÇÃO</v>
      </c>
      <c r="C5122" s="16" t="s">
        <v>20028</v>
      </c>
      <c r="D5122" s="105">
        <v>4011.74</v>
      </c>
      <c r="J5122" s="59" t="s">
        <v>32408</v>
      </c>
    </row>
    <row r="5123" spans="1:10" ht="40.5">
      <c r="A5123" s="16" t="s">
        <v>32409</v>
      </c>
      <c r="B5123" s="59" t="str">
        <f t="shared" ref="B5123:B5186" si="80">UPPER(J5123)</f>
        <v>PLACA EM FIBRA - 4,00 X 3,00 M - PELÍCULA RETRORREFLETIVA TIPO I + III - FORNECIMENTO E IMPLANTAÇÃO</v>
      </c>
      <c r="C5123" s="16" t="s">
        <v>20028</v>
      </c>
      <c r="D5123" s="105">
        <v>4335.9799999999996</v>
      </c>
      <c r="J5123" s="59" t="s">
        <v>32410</v>
      </c>
    </row>
    <row r="5124" spans="1:10" ht="40.5">
      <c r="A5124" s="16" t="s">
        <v>32411</v>
      </c>
      <c r="B5124" s="59" t="str">
        <f t="shared" si="80"/>
        <v>PLACA EM FIBRA - 4,00 X 3,00 M - PELÍCULA RETRORREFLETIVA TIPO III + III - FORNECIMENTO E IMPLANTAÇÃO</v>
      </c>
      <c r="C5124" s="16" t="s">
        <v>20028</v>
      </c>
      <c r="D5124" s="105">
        <v>5146.46</v>
      </c>
      <c r="J5124" s="59" t="s">
        <v>32412</v>
      </c>
    </row>
    <row r="5125" spans="1:10" ht="27">
      <c r="A5125" s="16" t="s">
        <v>32413</v>
      </c>
      <c r="B5125" s="59" t="str">
        <f t="shared" si="80"/>
        <v>PLACA EM FIBRA - PELÍCULA I + I - FORNECIMENTO E IMPLANTAÇÃO</v>
      </c>
      <c r="C5125" s="16" t="s">
        <v>141</v>
      </c>
      <c r="D5125" s="105">
        <v>367.05</v>
      </c>
      <c r="J5125" s="59" t="s">
        <v>32414</v>
      </c>
    </row>
    <row r="5126" spans="1:10" ht="27">
      <c r="A5126" s="16" t="s">
        <v>32415</v>
      </c>
      <c r="B5126" s="59" t="str">
        <f t="shared" si="80"/>
        <v>PLACA EM FIBRA - PELÍCULA I + III - FORNECIMENTO E IMPLANTAÇÃO</v>
      </c>
      <c r="C5126" s="16" t="s">
        <v>141</v>
      </c>
      <c r="D5126" s="105">
        <v>394.07</v>
      </c>
      <c r="J5126" s="59" t="s">
        <v>32416</v>
      </c>
    </row>
    <row r="5127" spans="1:10" ht="27">
      <c r="A5127" s="16" t="s">
        <v>32417</v>
      </c>
      <c r="B5127" s="59" t="str">
        <f t="shared" si="80"/>
        <v>PLACA EM FIBRA - PELÍCULA III + III - FORNECIMENTO E IMPLANTAÇÃO</v>
      </c>
      <c r="C5127" s="16" t="s">
        <v>141</v>
      </c>
      <c r="D5127" s="105">
        <v>461.61</v>
      </c>
      <c r="J5127" s="59" t="s">
        <v>32418</v>
      </c>
    </row>
    <row r="5128" spans="1:10" ht="40.5">
      <c r="A5128" s="16" t="s">
        <v>32419</v>
      </c>
      <c r="B5128" s="59" t="str">
        <f t="shared" si="80"/>
        <v>PLACA EM FIBRA, MODULADA, AÉREA - PELÍCULA RETRORREFLETIVA TIPO I + III - FORNECIMENTO E IMPLANTAÇÃO</v>
      </c>
      <c r="C5128" s="16" t="s">
        <v>141</v>
      </c>
      <c r="D5128" s="105">
        <v>758.02</v>
      </c>
      <c r="J5128" s="59" t="s">
        <v>32420</v>
      </c>
    </row>
    <row r="5129" spans="1:10" ht="40.5">
      <c r="A5129" s="16" t="s">
        <v>32421</v>
      </c>
      <c r="B5129" s="59" t="str">
        <f t="shared" si="80"/>
        <v>PLACA EM FIBRA, MODULADA, AÉREA - PELÍCULA RETRORREFLETIVA TIPO III + III - FORNECIMENTO E IMPLANTAÇÃO</v>
      </c>
      <c r="C5129" s="16" t="s">
        <v>141</v>
      </c>
      <c r="D5129" s="105">
        <v>825.56</v>
      </c>
      <c r="J5129" s="59" t="s">
        <v>32422</v>
      </c>
    </row>
    <row r="5130" spans="1:10" ht="40.5">
      <c r="A5130" s="16" t="s">
        <v>32423</v>
      </c>
      <c r="B5130" s="59" t="str">
        <f t="shared" si="80"/>
        <v>PLACA EM FIBRA, MODULADA, AÉREA - PELÍCULA RETRORREFLETIVA TIPO III + X - FORNECIMENTO E IMPLANTAÇÃO</v>
      </c>
      <c r="C5130" s="16" t="s">
        <v>141</v>
      </c>
      <c r="D5130" s="105">
        <v>924.14</v>
      </c>
      <c r="J5130" s="59" t="s">
        <v>32424</v>
      </c>
    </row>
    <row r="5131" spans="1:10" ht="54">
      <c r="A5131" s="16" t="s">
        <v>32425</v>
      </c>
      <c r="B5131" s="59" t="str">
        <f t="shared" si="80"/>
        <v>PLACA MODULADA EM AÇO Nº 18 GALVANIZADO COM PELÍCULA RETRORREFLETIVA TIPO I + I - CONFECÇÃO</v>
      </c>
      <c r="C5131" s="16" t="s">
        <v>141</v>
      </c>
      <c r="D5131" s="105">
        <v>486.03</v>
      </c>
      <c r="J5131" s="59" t="s">
        <v>32426</v>
      </c>
    </row>
    <row r="5132" spans="1:10" ht="54">
      <c r="A5132" s="16" t="s">
        <v>32427</v>
      </c>
      <c r="B5132" s="59" t="str">
        <f t="shared" si="80"/>
        <v>PLACA MODULADA EM AÇO Nº 18 GALVANIZADO COM PELÍCULA RETRORREFLETIVA TIPO I + III - CONFECÇÃO</v>
      </c>
      <c r="C5132" s="16" t="s">
        <v>141</v>
      </c>
      <c r="D5132" s="105">
        <v>513.04999999999995</v>
      </c>
      <c r="J5132" s="59" t="s">
        <v>32428</v>
      </c>
    </row>
    <row r="5133" spans="1:10" ht="54">
      <c r="A5133" s="16" t="s">
        <v>32429</v>
      </c>
      <c r="B5133" s="59" t="str">
        <f t="shared" si="80"/>
        <v>PLACA MODULADA EM AÇO Nº 18 GALVANIZADO COM PELÍCULA RETRORREFLETIVA TIPO III + III - CONFECÇÃO</v>
      </c>
      <c r="C5133" s="16" t="s">
        <v>141</v>
      </c>
      <c r="D5133" s="105">
        <v>580.59</v>
      </c>
      <c r="J5133" s="59" t="s">
        <v>32430</v>
      </c>
    </row>
    <row r="5134" spans="1:10" ht="54">
      <c r="A5134" s="16" t="s">
        <v>32431</v>
      </c>
      <c r="B5134" s="59" t="str">
        <f t="shared" si="80"/>
        <v>PLACA MODULADA EM CHAPA DE POLIÉSTER REFORÇADA COM FIBRA DE VIDRO, AÉREA, COM PELÍCULA RETRORREFLETIVA TIPO I + III - CONFECÇÃO</v>
      </c>
      <c r="C5134" s="16" t="s">
        <v>141</v>
      </c>
      <c r="D5134" s="105">
        <v>467.89</v>
      </c>
      <c r="J5134" s="59" t="s">
        <v>32432</v>
      </c>
    </row>
    <row r="5135" spans="1:10" ht="54">
      <c r="A5135" s="16" t="s">
        <v>32433</v>
      </c>
      <c r="B5135" s="59" t="str">
        <f t="shared" si="80"/>
        <v>PLACA MODULADA EM CHAPA DE POLIÉSTER REFORÇADA COM FIBRA DE VIDRO, AÉREA, COM PELÍCULA RETRORREFLETIVA TIPO III + III - CONFECÇÃO</v>
      </c>
      <c r="C5135" s="16" t="s">
        <v>141</v>
      </c>
      <c r="D5135" s="105">
        <v>535.42999999999995</v>
      </c>
      <c r="J5135" s="59" t="s">
        <v>32434</v>
      </c>
    </row>
    <row r="5136" spans="1:10" ht="54">
      <c r="A5136" s="16" t="s">
        <v>32435</v>
      </c>
      <c r="B5136" s="59" t="str">
        <f t="shared" si="80"/>
        <v>PLACA MODULADA EM CHAPA DE POLIÉSTER REFORÇADA COM FIBRA DE VIDRO, AÉREA, COM PELÍCULA RETRORREFLETIVA TIPO III + X - CONFECÇÃO</v>
      </c>
      <c r="C5136" s="16" t="s">
        <v>141</v>
      </c>
      <c r="D5136" s="105">
        <v>634.01</v>
      </c>
      <c r="J5136" s="59" t="s">
        <v>32436</v>
      </c>
    </row>
    <row r="5137" spans="1:10" ht="67.5">
      <c r="A5137" s="16" t="s">
        <v>32437</v>
      </c>
      <c r="B5137" s="59" t="str">
        <f t="shared" si="80"/>
        <v>PLACA PARA SINALIZAÇÃO DE OBRAS MONTADA EM CAVALETE METÁLICO - 1,00 X 1,00 M - UTILIZAÇÃO DE 600 CICLOS - FORNECIMENTO, 01 IMPLANTAÇÃO E 01 RETIRADA DIÁRIA</v>
      </c>
      <c r="C5137" s="16" t="s">
        <v>32008</v>
      </c>
      <c r="D5137" s="105">
        <v>1.68</v>
      </c>
      <c r="J5137" s="59" t="s">
        <v>32438</v>
      </c>
    </row>
    <row r="5138" spans="1:10" ht="67.5">
      <c r="A5138" s="16" t="s">
        <v>32439</v>
      </c>
      <c r="B5138" s="59" t="str">
        <f t="shared" si="80"/>
        <v>PÓRTICO METÁLICO COM VÃO DE 15,9 M, VENTO DE 35 M/S E ÁREA DE EXPOSIÇÃO DE ATÉ 23,85 M² - FORNECIMENTO E IMPLANTAÇÃO - AREIA E BRITA COMERCIAIS</v>
      </c>
      <c r="C5138" s="16" t="s">
        <v>20028</v>
      </c>
      <c r="D5138" s="105">
        <v>75004.399999999994</v>
      </c>
      <c r="J5138" s="59" t="s">
        <v>32440</v>
      </c>
    </row>
    <row r="5139" spans="1:10" ht="67.5">
      <c r="A5139" s="16" t="s">
        <v>32441</v>
      </c>
      <c r="B5139" s="59" t="str">
        <f t="shared" si="80"/>
        <v>PÓRTICO METÁLICO COM VÃO DE 15,9 M, VENTO DE 35 M/S E ÁREA DE EXPOSIÇÃO DE ATÉ 23,85 M² - FORNECIMENTO E IMPLANTAÇÃO - AREIA EXTRAÍDA E BRITA PRODUZIDA</v>
      </c>
      <c r="C5139" s="16" t="s">
        <v>20028</v>
      </c>
      <c r="D5139" s="105">
        <v>75004.399999999994</v>
      </c>
      <c r="J5139" s="59" t="s">
        <v>32442</v>
      </c>
    </row>
    <row r="5140" spans="1:10" ht="67.5">
      <c r="A5140" s="16" t="s">
        <v>32443</v>
      </c>
      <c r="B5140" s="59" t="str">
        <f t="shared" si="80"/>
        <v>PÓRTICO METÁLICO COM VÃO DE 15,9 M, VENTO DE 40 M/S E ÁREA DE EXPOSIÇÃO DE ATÉ 23,85 M² - FORNECIMENTO E IMPLANTAÇÃO - AREIA E BRITA COMERCIAIS</v>
      </c>
      <c r="C5140" s="16" t="s">
        <v>20028</v>
      </c>
      <c r="D5140" s="105">
        <v>83012.160000000003</v>
      </c>
      <c r="J5140" s="59" t="s">
        <v>32444</v>
      </c>
    </row>
    <row r="5141" spans="1:10" ht="67.5">
      <c r="A5141" s="16" t="s">
        <v>32445</v>
      </c>
      <c r="B5141" s="59" t="str">
        <f t="shared" si="80"/>
        <v>PÓRTICO METÁLICO COM VÃO DE 15,9 M, VENTO DE 40 M/S E ÁREA DE EXPOSIÇÃO DE ATÉ 23,85 M² - FORNECIMENTO E IMPLANTAÇÃO - AREIA EXTRAÍDA E BRITA PRODUZIDA</v>
      </c>
      <c r="C5141" s="16" t="s">
        <v>20028</v>
      </c>
      <c r="D5141" s="105">
        <v>83012.160000000003</v>
      </c>
      <c r="J5141" s="59" t="s">
        <v>32446</v>
      </c>
    </row>
    <row r="5142" spans="1:10" ht="67.5">
      <c r="A5142" s="16" t="s">
        <v>32447</v>
      </c>
      <c r="B5142" s="59" t="str">
        <f t="shared" si="80"/>
        <v>PÓRTICO METÁLICO COM VÃO DE 15,9 M, VENTO DE 45 M/S E ÁREA DE EXPOSIÇÃO DE ATÉ 23,85 M² - FORNECIMENTO E IMPLANTAÇÃO - AREIA E BRITA COMERCIAIS</v>
      </c>
      <c r="C5142" s="16" t="s">
        <v>20028</v>
      </c>
      <c r="D5142" s="105">
        <v>91019.93</v>
      </c>
      <c r="J5142" s="59" t="s">
        <v>32448</v>
      </c>
    </row>
    <row r="5143" spans="1:10" ht="67.5">
      <c r="A5143" s="16" t="s">
        <v>32449</v>
      </c>
      <c r="B5143" s="59" t="str">
        <f t="shared" si="80"/>
        <v>PÓRTICO METÁLICO COM VÃO DE 15,9 M, VENTO DE 45 M/S E ÁREA DE EXPOSIÇÃO DE ATÉ 23,85 M² - FORNECIMENTO E IMPLANTAÇÃO - AREIA EXTRAÍDA E BRITA PRODUZIDA</v>
      </c>
      <c r="C5143" s="16" t="s">
        <v>20028</v>
      </c>
      <c r="D5143" s="105">
        <v>91019.93</v>
      </c>
      <c r="J5143" s="59" t="s">
        <v>32450</v>
      </c>
    </row>
    <row r="5144" spans="1:10" ht="27">
      <c r="A5144" s="16" t="s">
        <v>32451</v>
      </c>
      <c r="B5144" s="59" t="str">
        <f t="shared" si="80"/>
        <v>RECUPERAÇÃO DE CHAPA EM AÇO PARA PLACA DE SINALIZAÇÃO</v>
      </c>
      <c r="C5144" s="16" t="s">
        <v>141</v>
      </c>
      <c r="D5144" s="105">
        <v>33.06</v>
      </c>
      <c r="J5144" s="59" t="s">
        <v>32452</v>
      </c>
    </row>
    <row r="5145" spans="1:10" ht="27">
      <c r="A5145" s="16" t="s">
        <v>32453</v>
      </c>
      <c r="B5145" s="59" t="str">
        <f t="shared" si="80"/>
        <v>REMOÇÃO DA ESTRUTURA DE FUNDAÇÃO DE PÓRTICO E SEMIPÓRTICO METÁLICO</v>
      </c>
      <c r="C5145" s="16" t="s">
        <v>140</v>
      </c>
      <c r="D5145" s="105">
        <v>607.72</v>
      </c>
      <c r="J5145" s="59" t="s">
        <v>32454</v>
      </c>
    </row>
    <row r="5146" spans="1:10" ht="27">
      <c r="A5146" s="16" t="s">
        <v>32455</v>
      </c>
      <c r="B5146" s="59" t="str">
        <f t="shared" si="80"/>
        <v>REMOÇÃO DA ESTRUTURA DE PÓRTICO METÁLICO</v>
      </c>
      <c r="C5146" s="16" t="s">
        <v>20028</v>
      </c>
      <c r="D5146" s="105">
        <v>274.05</v>
      </c>
      <c r="J5146" s="59" t="s">
        <v>32456</v>
      </c>
    </row>
    <row r="5147" spans="1:10" ht="27">
      <c r="A5147" s="16" t="s">
        <v>32457</v>
      </c>
      <c r="B5147" s="59" t="str">
        <f t="shared" si="80"/>
        <v>REMOÇÃO DA ESTRUTURA DE SEMIPÓRTICO DUPLO METÁLICO</v>
      </c>
      <c r="C5147" s="16" t="s">
        <v>20028</v>
      </c>
      <c r="D5147" s="105">
        <v>195.48</v>
      </c>
      <c r="J5147" s="59" t="s">
        <v>32458</v>
      </c>
    </row>
    <row r="5148" spans="1:10" ht="27">
      <c r="A5148" s="16" t="s">
        <v>32459</v>
      </c>
      <c r="B5148" s="59" t="str">
        <f t="shared" si="80"/>
        <v>REMOÇÃO DA ESTRUTURA DE SEMIPÓRTICO METÁLICO</v>
      </c>
      <c r="C5148" s="16" t="s">
        <v>20028</v>
      </c>
      <c r="D5148" s="105">
        <v>162.9</v>
      </c>
      <c r="J5148" s="59" t="s">
        <v>32460</v>
      </c>
    </row>
    <row r="5149" spans="1:10">
      <c r="A5149" s="16" t="s">
        <v>32461</v>
      </c>
      <c r="B5149" s="59" t="str">
        <f t="shared" si="80"/>
        <v>REMOÇÃO DE PLACA DE SINALIZAÇÃO</v>
      </c>
      <c r="C5149" s="16" t="s">
        <v>141</v>
      </c>
      <c r="D5149" s="105">
        <v>16.13</v>
      </c>
      <c r="J5149" s="59" t="s">
        <v>32462</v>
      </c>
    </row>
    <row r="5150" spans="1:10" ht="27">
      <c r="A5150" s="16" t="s">
        <v>32463</v>
      </c>
      <c r="B5150" s="59" t="str">
        <f t="shared" si="80"/>
        <v>REMOÇÃO DE SINALIZAÇÃO HORIZONTAL COM MAÇARICO</v>
      </c>
      <c r="C5150" s="16" t="s">
        <v>141</v>
      </c>
      <c r="D5150" s="105">
        <v>2.63</v>
      </c>
      <c r="J5150" s="59" t="s">
        <v>32464</v>
      </c>
    </row>
    <row r="5151" spans="1:10" ht="27">
      <c r="A5151" s="16" t="s">
        <v>32465</v>
      </c>
      <c r="B5151" s="59" t="str">
        <f t="shared" si="80"/>
        <v>REMOÇÃO DE SINALIZAÇÃO HORIZONTAL POR FRESAGEM</v>
      </c>
      <c r="C5151" s="16" t="s">
        <v>141</v>
      </c>
      <c r="D5151" s="105">
        <v>3.73</v>
      </c>
      <c r="J5151" s="59" t="s">
        <v>32466</v>
      </c>
    </row>
    <row r="5152" spans="1:10" ht="54">
      <c r="A5152" s="16" t="s">
        <v>32467</v>
      </c>
      <c r="B5152" s="59" t="str">
        <f t="shared" si="80"/>
        <v>REMOÇÃO DE SINALIZAÇÃO HORIZONTAL TIPO PINTURA ACRÍLICA POR JATEAMENTO ABRASIVO ÚMIDO COM VIDRO - UTILIZAÇÃO DE 3 VEZES</v>
      </c>
      <c r="C5152" s="16" t="s">
        <v>141</v>
      </c>
      <c r="D5152" s="105">
        <v>42.93</v>
      </c>
      <c r="J5152" s="59" t="s">
        <v>32468</v>
      </c>
    </row>
    <row r="5153" spans="1:10" ht="27">
      <c r="A5153" s="16" t="s">
        <v>32469</v>
      </c>
      <c r="B5153" s="59" t="str">
        <f t="shared" si="80"/>
        <v>SEMÁFORO MÓVEL COM 3 LENTES D = 200 MM</v>
      </c>
      <c r="C5153" s="16" t="s">
        <v>28420</v>
      </c>
      <c r="D5153" s="105">
        <v>2.85</v>
      </c>
      <c r="J5153" s="59" t="s">
        <v>32470</v>
      </c>
    </row>
    <row r="5154" spans="1:10" ht="67.5">
      <c r="A5154" s="16" t="s">
        <v>32471</v>
      </c>
      <c r="B5154" s="59" t="str">
        <f t="shared" si="80"/>
        <v>SEMIPÓRTICO DUPLO METÁLICO COM VÃO DE 2 X 8,3 M, VENTO DE 35 M/S E ÁREA DE EXPOSIÇÃO DE ATÉ 2 X 12,45 M² - FORNECIMENTO E IMPLANTAÇÃO - AREIA E BRITA COMERCIAIS</v>
      </c>
      <c r="C5154" s="16" t="s">
        <v>20028</v>
      </c>
      <c r="D5154" s="105">
        <v>66537.67</v>
      </c>
      <c r="J5154" s="59" t="s">
        <v>32472</v>
      </c>
    </row>
    <row r="5155" spans="1:10" ht="67.5">
      <c r="A5155" s="16" t="s">
        <v>32473</v>
      </c>
      <c r="B5155" s="59" t="str">
        <f t="shared" si="80"/>
        <v>SEMIPÓRTICO DUPLO METÁLICO COM VÃO DE 2 X 8,3 M, VENTO DE 35 M/S E ÁREA DE EXPOSIÇÃO DE ATÉ 2 X 12,45 M² - FORNECIMENTO E IMPLANTAÇÃO - AREIA EXTRAÍDA E BRITA PRODUZIDA</v>
      </c>
      <c r="C5155" s="16" t="s">
        <v>20028</v>
      </c>
      <c r="D5155" s="105">
        <v>66537.67</v>
      </c>
      <c r="J5155" s="59" t="s">
        <v>32474</v>
      </c>
    </row>
    <row r="5156" spans="1:10" ht="67.5">
      <c r="A5156" s="16" t="s">
        <v>32475</v>
      </c>
      <c r="B5156" s="59" t="str">
        <f t="shared" si="80"/>
        <v>SEMIPÓRTICO DUPLO METÁLICO COM VÃO DE 2 X 8,3 M, VENTO DE 40 M/S E ÁREA DE EXPOSIÇÃO DE ATÉ 2 X 12,45 M² - FORNECIMENTO E IMPLANTAÇÃO - AREIA E BRITA COMERCIAIS</v>
      </c>
      <c r="C5156" s="16" t="s">
        <v>20028</v>
      </c>
      <c r="D5156" s="105">
        <v>73760.53</v>
      </c>
      <c r="J5156" s="59" t="s">
        <v>32476</v>
      </c>
    </row>
    <row r="5157" spans="1:10" ht="67.5">
      <c r="A5157" s="16" t="s">
        <v>32477</v>
      </c>
      <c r="B5157" s="59" t="str">
        <f t="shared" si="80"/>
        <v>SEMIPÓRTICO DUPLO METÁLICO COM VÃO DE 2 X 8,3 M, VENTO DE 40 M/S E ÁREA DE EXPOSIÇÃO DE ATÉ 2 X 12,45 M² - FORNECIMENTO E IMPLANTAÇÃO - AREIA EXTRAÍDA E BRITA PRODUZIDA</v>
      </c>
      <c r="C5157" s="16" t="s">
        <v>20028</v>
      </c>
      <c r="D5157" s="105">
        <v>73760.53</v>
      </c>
      <c r="J5157" s="59" t="s">
        <v>32478</v>
      </c>
    </row>
    <row r="5158" spans="1:10" ht="67.5">
      <c r="A5158" s="16" t="s">
        <v>32479</v>
      </c>
      <c r="B5158" s="59" t="str">
        <f t="shared" si="80"/>
        <v>SEMIPÓRTICO DUPLO METÁLICO COM VÃO DE 2 X 8,3 M, VENTO DE 45 M/S E ÁREA DE EXPOSIÇÃO DE ATÉ 2 X 12,45 M² - FORNECIMENTO E IMPLANTAÇÃO - AREIA E BRITA COMERCIAIS</v>
      </c>
      <c r="C5158" s="16" t="s">
        <v>20028</v>
      </c>
      <c r="D5158" s="105">
        <v>80983.399999999994</v>
      </c>
      <c r="J5158" s="59" t="s">
        <v>32480</v>
      </c>
    </row>
    <row r="5159" spans="1:10" ht="67.5">
      <c r="A5159" s="16" t="s">
        <v>32481</v>
      </c>
      <c r="B5159" s="59" t="str">
        <f t="shared" si="80"/>
        <v>SEMIPÓRTICO DUPLO METÁLICO COM VÃO DE 2 X 8,3 M, VENTO DE 45 M/S E ÁREA DE EXPOSIÇÃO DE ATÉ 2 X 12,45 M² - FORNECIMENTO E IMPLANTAÇÃO - AREIA EXTRAÍDA E BRITA PRODUZIDA</v>
      </c>
      <c r="C5159" s="16" t="s">
        <v>20028</v>
      </c>
      <c r="D5159" s="105">
        <v>80983.399999999994</v>
      </c>
      <c r="J5159" s="59" t="s">
        <v>32482</v>
      </c>
    </row>
    <row r="5160" spans="1:10" ht="67.5">
      <c r="A5160" s="16" t="s">
        <v>32483</v>
      </c>
      <c r="B5160" s="59" t="str">
        <f t="shared" si="80"/>
        <v>SEMIPÓRTICO METÁLICO COM VÃO DE 8,3 M, VENTO DE 35 M/S E ÁREA DE EXPOSIÇÃO DE ATÉ 12,45 M² - FORNECIMENTO E IMPLANTAÇÃO - AREIA E BRITA COMERCIAIS</v>
      </c>
      <c r="C5160" s="16" t="s">
        <v>20028</v>
      </c>
      <c r="D5160" s="105">
        <v>39996.85</v>
      </c>
      <c r="J5160" s="59" t="s">
        <v>32484</v>
      </c>
    </row>
    <row r="5161" spans="1:10" ht="67.5">
      <c r="A5161" s="16" t="s">
        <v>32485</v>
      </c>
      <c r="B5161" s="59" t="str">
        <f t="shared" si="80"/>
        <v>SEMIPÓRTICO METÁLICO COM VÃO DE 8,3 M, VENTO DE 35 M/S E ÁREA DE EXPOSIÇÃO DE ATÉ 12,45 M² - FORNECIMENTO E IMPLANTAÇÃO - AREIA EXTRAÍDA E BRITA PRODUZIDA</v>
      </c>
      <c r="C5161" s="16" t="s">
        <v>20028</v>
      </c>
      <c r="D5161" s="105">
        <v>39996.85</v>
      </c>
      <c r="J5161" s="59" t="s">
        <v>32486</v>
      </c>
    </row>
    <row r="5162" spans="1:10" ht="67.5">
      <c r="A5162" s="16" t="s">
        <v>32487</v>
      </c>
      <c r="B5162" s="59" t="str">
        <f t="shared" si="80"/>
        <v>SEMIPÓRTICO METÁLICO COM VÃO DE 8,3 M, VENTO DE 40 M/S E ÁREA DE EXPOSIÇÃO DE ATÉ 12,45 M² - FORNECIMENTO E IMPLANTAÇÃO - AREIA E BRITA COMERCIAIS</v>
      </c>
      <c r="C5162" s="16" t="s">
        <v>20028</v>
      </c>
      <c r="D5162" s="105">
        <v>44212.82</v>
      </c>
      <c r="J5162" s="59" t="s">
        <v>32488</v>
      </c>
    </row>
    <row r="5163" spans="1:10" ht="67.5">
      <c r="A5163" s="16" t="s">
        <v>32489</v>
      </c>
      <c r="B5163" s="59" t="str">
        <f t="shared" si="80"/>
        <v>SEMIPÓRTICO METÁLICO COM VÃO DE 8,3 M, VENTO DE 40 M/S E ÁREA DE EXPOSIÇÃO DE ATÉ 12,45 M² - FORNECIMENTO E IMPLANTAÇÃO - AREIA EXTRAÍDA E BRITA PRODUZIDA</v>
      </c>
      <c r="C5163" s="16" t="s">
        <v>20028</v>
      </c>
      <c r="D5163" s="105">
        <v>44212.82</v>
      </c>
      <c r="J5163" s="59" t="s">
        <v>32490</v>
      </c>
    </row>
    <row r="5164" spans="1:10" ht="67.5">
      <c r="A5164" s="16" t="s">
        <v>32491</v>
      </c>
      <c r="B5164" s="59" t="str">
        <f t="shared" si="80"/>
        <v>SEMIPÓRTICO METÁLICO COM VÃO DE 8,3 M, VENTO DE 45 M/S E ÁREA DE EXPOSIÇÃO DE ATÉ 12,45 M² - FORNECIMENTO E IMPLANTAÇÃO - AREIA E BRITA COMERCIAIS</v>
      </c>
      <c r="C5164" s="16" t="s">
        <v>20028</v>
      </c>
      <c r="D5164" s="105">
        <v>48544.62</v>
      </c>
      <c r="J5164" s="59" t="s">
        <v>32492</v>
      </c>
    </row>
    <row r="5165" spans="1:10" ht="67.5">
      <c r="A5165" s="16" t="s">
        <v>32493</v>
      </c>
      <c r="B5165" s="59" t="str">
        <f t="shared" si="80"/>
        <v>SEMIPÓRTICO METÁLICO COM VÃO DE 8,3 M, VENTO DE 45 M/S E ÁREA DE EXPOSIÇÃO DE ATÉ 12,45 M² - FORNECIMENTO E IMPLANTAÇÃO - AREIA EXTRAÍDA E BRITA PRODUZIDA</v>
      </c>
      <c r="C5165" s="16" t="s">
        <v>20028</v>
      </c>
      <c r="D5165" s="105">
        <v>48544.62</v>
      </c>
      <c r="J5165" s="59" t="s">
        <v>32494</v>
      </c>
    </row>
    <row r="5166" spans="1:10" ht="40.5">
      <c r="A5166" s="16" t="s">
        <v>32495</v>
      </c>
      <c r="B5166" s="59" t="str">
        <f t="shared" si="80"/>
        <v>SINALIZADOR DIRECIONAL MÓVEL, LED, COM BANCO FOTOVOLTAICO DE ENERGIA E MONTADO EM CHASSI COM ENGATE</v>
      </c>
      <c r="C5166" s="16" t="s">
        <v>28420</v>
      </c>
      <c r="D5166" s="105">
        <v>3.77</v>
      </c>
      <c r="J5166" s="59" t="s">
        <v>32496</v>
      </c>
    </row>
    <row r="5167" spans="1:10" ht="40.5">
      <c r="A5167" s="16" t="s">
        <v>32497</v>
      </c>
      <c r="B5167" s="59" t="str">
        <f t="shared" si="80"/>
        <v>SUPORTE DUPLO METÁLICO GALVANIZADO PARA PLACAS - 3,00 X 1,50 M - FORNECIMENTO E IMPLANTAÇÃO</v>
      </c>
      <c r="C5167" s="16" t="s">
        <v>20028</v>
      </c>
      <c r="D5167" s="105">
        <v>1760.4</v>
      </c>
      <c r="J5167" s="59" t="s">
        <v>32498</v>
      </c>
    </row>
    <row r="5168" spans="1:10" ht="40.5">
      <c r="A5168" s="16" t="s">
        <v>32499</v>
      </c>
      <c r="B5168" s="59" t="str">
        <f t="shared" si="80"/>
        <v>SUPORTE DUPLO METÁLICO GALVANIZADO PARA PLACAS - 3,00 X 2,00 M - FORNECIMENTO E IMPLANTAÇÃO</v>
      </c>
      <c r="C5168" s="16" t="s">
        <v>20028</v>
      </c>
      <c r="D5168" s="105">
        <v>2354.5700000000002</v>
      </c>
      <c r="J5168" s="59" t="s">
        <v>32500</v>
      </c>
    </row>
    <row r="5169" spans="1:10" ht="40.5">
      <c r="A5169" s="16" t="s">
        <v>32501</v>
      </c>
      <c r="B5169" s="59" t="str">
        <f t="shared" si="80"/>
        <v>SUPORTE DUPLO METÁLICO GALVANIZADO PARA PLACAS - 4,00 X 2,00 M - FORNECIMENTO E IMPLANTAÇÃO</v>
      </c>
      <c r="C5169" s="16" t="s">
        <v>20028</v>
      </c>
      <c r="D5169" s="105">
        <v>2428.37</v>
      </c>
      <c r="J5169" s="59" t="s">
        <v>32502</v>
      </c>
    </row>
    <row r="5170" spans="1:10" ht="40.5">
      <c r="A5170" s="16" t="s">
        <v>32503</v>
      </c>
      <c r="B5170" s="59" t="str">
        <f t="shared" si="80"/>
        <v>SUPORTE DUPLO METÁLICO GALVANIZADO PARA PLACAS - 4,00 X 3,00 M - FORNECIMENTO E IMPLANTAÇÃO</v>
      </c>
      <c r="C5170" s="16" t="s">
        <v>20028</v>
      </c>
      <c r="D5170" s="105">
        <v>3861.26</v>
      </c>
      <c r="J5170" s="59" t="s">
        <v>32504</v>
      </c>
    </row>
    <row r="5171" spans="1:10" ht="40.5">
      <c r="A5171" s="16" t="s">
        <v>32505</v>
      </c>
      <c r="B5171" s="59" t="str">
        <f t="shared" si="80"/>
        <v>SUPORTE METÁLICO GALVANIZADO PARA MARCO QUILOMÉTRICO - FORNECIMENTO E IMPLANTAÇÃO</v>
      </c>
      <c r="C5171" s="16" t="s">
        <v>20028</v>
      </c>
      <c r="D5171" s="105">
        <v>411.56</v>
      </c>
      <c r="J5171" s="59" t="s">
        <v>32506</v>
      </c>
    </row>
    <row r="5172" spans="1:10" ht="54">
      <c r="A5172" s="16" t="s">
        <v>32507</v>
      </c>
      <c r="B5172" s="59" t="str">
        <f t="shared" si="80"/>
        <v>SUPORTE METÁLICO GALVANIZADO PARA PLACA DE ADVERTÊNCIA OU REGULAMENTAÇÃO - LADO OU DIÂMETRO DE 0,60 M - FORNECIMENTO E IMPLANTAÇÃO</v>
      </c>
      <c r="C5172" s="16" t="s">
        <v>20028</v>
      </c>
      <c r="D5172" s="105">
        <v>331.63</v>
      </c>
      <c r="J5172" s="59" t="s">
        <v>32508</v>
      </c>
    </row>
    <row r="5173" spans="1:10" ht="54">
      <c r="A5173" s="16" t="s">
        <v>32509</v>
      </c>
      <c r="B5173" s="59" t="str">
        <f t="shared" si="80"/>
        <v>SUPORTE METÁLICO GALVANIZADO PARA PLACA DE ADVERTÊNCIA OU REGULAMENTAÇÃO - LADO OU DIÂMETRO DE 0,80 M - FORNECIMENTO E IMPLANTAÇÃO</v>
      </c>
      <c r="C5173" s="16" t="s">
        <v>20028</v>
      </c>
      <c r="D5173" s="105">
        <v>353.26</v>
      </c>
      <c r="J5173" s="59" t="s">
        <v>32510</v>
      </c>
    </row>
    <row r="5174" spans="1:10" ht="54">
      <c r="A5174" s="16" t="s">
        <v>32511</v>
      </c>
      <c r="B5174" s="59" t="str">
        <f t="shared" si="80"/>
        <v>SUPORTE METÁLICO GALVANIZADO PARA PLACA DE ADVERTÊNCIA OU REGULAMENTAÇÃO - LADO OU DIÂMETRO DE 1,00 M - FORNECIMENTO E IMPLANTAÇÃO</v>
      </c>
      <c r="C5174" s="16" t="s">
        <v>20028</v>
      </c>
      <c r="D5174" s="105">
        <v>375.05</v>
      </c>
      <c r="J5174" s="59" t="s">
        <v>32512</v>
      </c>
    </row>
    <row r="5175" spans="1:10" ht="54">
      <c r="A5175" s="16" t="s">
        <v>32513</v>
      </c>
      <c r="B5175" s="59" t="str">
        <f t="shared" si="80"/>
        <v>SUPORTE METÁLICO GALVANIZADO PARA PLACA DE ADVERTÊNCIA OU REGULAMENTAÇÃO - LADO OU DIÂMETRO DE 1,20 M - FORNECIMENTO E IMPLANTAÇÃO</v>
      </c>
      <c r="C5175" s="16" t="s">
        <v>20028</v>
      </c>
      <c r="D5175" s="105">
        <v>424.11</v>
      </c>
      <c r="J5175" s="59" t="s">
        <v>32514</v>
      </c>
    </row>
    <row r="5176" spans="1:10" ht="54">
      <c r="A5176" s="16" t="s">
        <v>32515</v>
      </c>
      <c r="B5176" s="59" t="str">
        <f t="shared" si="80"/>
        <v>SUPORTE METÁLICO GALVANIZADO PARA PLACA DE REGULAMENTAÇÃO - R1 - LADO DE 0,248 M - FORNECIMENTO E IMPLANTAÇÃO</v>
      </c>
      <c r="C5176" s="16" t="s">
        <v>20028</v>
      </c>
      <c r="D5176" s="105">
        <v>297.76</v>
      </c>
      <c r="J5176" s="59" t="s">
        <v>32516</v>
      </c>
    </row>
    <row r="5177" spans="1:10" ht="54">
      <c r="A5177" s="16" t="s">
        <v>32517</v>
      </c>
      <c r="B5177" s="59" t="str">
        <f t="shared" si="80"/>
        <v>SUPORTE METÁLICO GALVANIZADO PARA PLACA DE REGULAMENTAÇÃO - R1 - LADO DE 0,331 M - FORNECIMENTO E IMPLANTAÇÃO</v>
      </c>
      <c r="C5177" s="16" t="s">
        <v>20028</v>
      </c>
      <c r="D5177" s="105">
        <v>308.94</v>
      </c>
      <c r="J5177" s="59" t="s">
        <v>32518</v>
      </c>
    </row>
    <row r="5178" spans="1:10" ht="54">
      <c r="A5178" s="16" t="s">
        <v>32519</v>
      </c>
      <c r="B5178" s="59" t="str">
        <f t="shared" si="80"/>
        <v>SUPORTE METÁLICO GALVANIZADO PARA PLACA DE REGULAMENTAÇÃO - R1 - LADO DE 0,414 M - FORNECIMENTO E IMPLANTAÇÃO</v>
      </c>
      <c r="C5178" s="16" t="s">
        <v>20028</v>
      </c>
      <c r="D5178" s="105">
        <v>319.62</v>
      </c>
      <c r="J5178" s="59" t="s">
        <v>32520</v>
      </c>
    </row>
    <row r="5179" spans="1:10" ht="54">
      <c r="A5179" s="16" t="s">
        <v>32521</v>
      </c>
      <c r="B5179" s="59" t="str">
        <f t="shared" si="80"/>
        <v>SUPORTE METÁLICO GALVANIZADO PARA PLACA DE REGULAMENTAÇÃO - R1 - LADO DE 0,497 M - FORNECIMENTO E IMPLANTAÇÃO</v>
      </c>
      <c r="C5179" s="16" t="s">
        <v>20028</v>
      </c>
      <c r="D5179" s="105">
        <v>330.96</v>
      </c>
      <c r="J5179" s="59" t="s">
        <v>32522</v>
      </c>
    </row>
    <row r="5180" spans="1:10" ht="54">
      <c r="A5180" s="16" t="s">
        <v>32523</v>
      </c>
      <c r="B5180" s="59" t="str">
        <f t="shared" si="80"/>
        <v>SUPORTE METÁLICO GALVANIZADO PARA PLACA DE REGULAMENTAÇÃO - R2 - LADO DE 0,60 M - FORNECIMENTO E IMPLANTAÇÃO</v>
      </c>
      <c r="C5180" s="16" t="s">
        <v>20028</v>
      </c>
      <c r="D5180" s="105">
        <v>327.57</v>
      </c>
      <c r="J5180" s="59" t="s">
        <v>32524</v>
      </c>
    </row>
    <row r="5181" spans="1:10" ht="54">
      <c r="A5181" s="16" t="s">
        <v>32525</v>
      </c>
      <c r="B5181" s="59" t="str">
        <f t="shared" si="80"/>
        <v>SUPORTE METÁLICO GALVANIZADO PARA PLACA DE REGULAMENTAÇÃO - R2 - LADO DE 0,80 M - FORNECIMENTO E IMPLANTAÇÃO</v>
      </c>
      <c r="C5181" s="16" t="s">
        <v>20028</v>
      </c>
      <c r="D5181" s="105">
        <v>338.7</v>
      </c>
      <c r="J5181" s="59" t="s">
        <v>32526</v>
      </c>
    </row>
    <row r="5182" spans="1:10" ht="54">
      <c r="A5182" s="16" t="s">
        <v>32527</v>
      </c>
      <c r="B5182" s="59" t="str">
        <f t="shared" si="80"/>
        <v>SUPORTE METÁLICO GALVANIZADO PARA PLACA DE REGULAMENTAÇÃO - R2 - LADO DE 1,00 M - FORNECIMENTO E IMPLANTAÇÃO</v>
      </c>
      <c r="C5182" s="16" t="s">
        <v>20028</v>
      </c>
      <c r="D5182" s="105">
        <v>359.46</v>
      </c>
      <c r="J5182" s="59" t="s">
        <v>32528</v>
      </c>
    </row>
    <row r="5183" spans="1:10" ht="54">
      <c r="A5183" s="16" t="s">
        <v>32529</v>
      </c>
      <c r="B5183" s="59" t="str">
        <f t="shared" si="80"/>
        <v>SUPORTE METÁLICO GALVANIZADO PARA PLACA DE REGULAMENTAÇÃO - R2 - LADO DE 1,20 M - FORNECIMENTO E IMPLANTAÇÃO</v>
      </c>
      <c r="C5183" s="16" t="s">
        <v>20028</v>
      </c>
      <c r="D5183" s="105">
        <v>408.24</v>
      </c>
      <c r="J5183" s="59" t="s">
        <v>32530</v>
      </c>
    </row>
    <row r="5184" spans="1:10" ht="40.5">
      <c r="A5184" s="16" t="s">
        <v>32531</v>
      </c>
      <c r="B5184" s="59" t="str">
        <f t="shared" si="80"/>
        <v>SUPORTE METÁLICO GALVANIZADO PARA PLACAS - 2,00 X 1,00 M - FORNECIMENTO E IMPLANTAÇÃO</v>
      </c>
      <c r="C5184" s="16" t="s">
        <v>20028</v>
      </c>
      <c r="D5184" s="105">
        <v>815.39</v>
      </c>
      <c r="J5184" s="59" t="s">
        <v>32532</v>
      </c>
    </row>
    <row r="5185" spans="1:10" ht="27">
      <c r="A5185" s="16" t="s">
        <v>32533</v>
      </c>
      <c r="B5185" s="59" t="str">
        <f t="shared" si="80"/>
        <v>SUPORTE METÁLICO MÓVEL PARA PLACA DE SINALIZAÇÃO - CONFECÇÃO</v>
      </c>
      <c r="C5185" s="16" t="s">
        <v>20028</v>
      </c>
      <c r="D5185" s="105">
        <v>249.7</v>
      </c>
      <c r="J5185" s="59" t="s">
        <v>32534</v>
      </c>
    </row>
    <row r="5186" spans="1:10" ht="40.5">
      <c r="A5186" s="16" t="s">
        <v>32535</v>
      </c>
      <c r="B5186" s="59" t="str">
        <f t="shared" si="80"/>
        <v>SUPORTE PARA PLACA DE SINALIZAÇÃO EM MADEIRA DE LEI TRATADA 8 X 8 CM - FORNECIMENTO E IMPLANTAÇÃO</v>
      </c>
      <c r="C5186" s="16" t="s">
        <v>20028</v>
      </c>
      <c r="D5186" s="105">
        <v>93.18</v>
      </c>
      <c r="J5186" s="59" t="s">
        <v>32536</v>
      </c>
    </row>
    <row r="5187" spans="1:10" ht="54">
      <c r="A5187" s="16" t="s">
        <v>32537</v>
      </c>
      <c r="B5187" s="59" t="str">
        <f t="shared" ref="B5187:B5250" si="81">UPPER(J5187)</f>
        <v>SUPORTE POLIMÉRICO ECOLÓGICO MACIÇO COLAPSÍVEL D = 6,5 CM PARA PLACA DE SINALIZAÇÃO - FORNECIMENTO E IMPLANTAÇÃO</v>
      </c>
      <c r="C5187" s="16" t="s">
        <v>20028</v>
      </c>
      <c r="D5187" s="105">
        <v>537.41999999999996</v>
      </c>
      <c r="J5187" s="59" t="s">
        <v>32538</v>
      </c>
    </row>
    <row r="5188" spans="1:10" ht="54">
      <c r="A5188" s="16" t="s">
        <v>32539</v>
      </c>
      <c r="B5188" s="59" t="str">
        <f t="shared" si="81"/>
        <v>SUPORTE POLIMÉRICO ECOLÓGICO MACIÇO COLAPSÍVEL QUADRADO DE 10 CM PARA PLACA DE SINALIZAÇÃO - FORNECIMENTO E IMPLANTAÇÃO</v>
      </c>
      <c r="C5188" s="16" t="s">
        <v>20028</v>
      </c>
      <c r="D5188" s="105">
        <v>1374.44</v>
      </c>
      <c r="J5188" s="59" t="s">
        <v>32540</v>
      </c>
    </row>
    <row r="5189" spans="1:10" ht="54">
      <c r="A5189" s="16" t="s">
        <v>32541</v>
      </c>
      <c r="B5189" s="59" t="str">
        <f t="shared" si="81"/>
        <v>SUPORTE POLIMÉRICO ECOLÓGICO MACIÇO COLAPSÍVEL QUADRADO DE 8 CM PARA PLACA DE SINALIZAÇÃO - FORNECIMENTO E IMPLANTAÇÃO</v>
      </c>
      <c r="C5189" s="16" t="s">
        <v>20028</v>
      </c>
      <c r="D5189" s="105">
        <v>744.4</v>
      </c>
      <c r="J5189" s="59" t="s">
        <v>32542</v>
      </c>
    </row>
    <row r="5190" spans="1:10" ht="54">
      <c r="A5190" s="16" t="s">
        <v>32543</v>
      </c>
      <c r="B5190" s="59" t="str">
        <f t="shared" si="81"/>
        <v>SUPORTE POLIMÉRICO ECOLÓGICO MACIÇO COLAPSÍVEL RETANGULAR DE 7 X 15 CM PARA PLACA DE SINALIZAÇÃO - FORNECIMENTO E IMPLANTAÇÃO</v>
      </c>
      <c r="C5190" s="16" t="s">
        <v>20028</v>
      </c>
      <c r="D5190" s="105">
        <v>1980.61</v>
      </c>
      <c r="J5190" s="59" t="s">
        <v>32544</v>
      </c>
    </row>
    <row r="5191" spans="1:10" ht="40.5">
      <c r="A5191" s="16" t="s">
        <v>32545</v>
      </c>
      <c r="B5191" s="59" t="str">
        <f t="shared" si="81"/>
        <v>TACHA REFLETIVA EM PLÁSTICO INJETADO - BIDIRECIONAL TIPO I - COM UM PINO - FORNECIMENTO E COLOCAÇÃO</v>
      </c>
      <c r="C5191" s="16" t="s">
        <v>20028</v>
      </c>
      <c r="D5191" s="105">
        <v>18.48</v>
      </c>
      <c r="J5191" s="59" t="s">
        <v>32546</v>
      </c>
    </row>
    <row r="5192" spans="1:10" ht="40.5">
      <c r="A5192" s="16" t="s">
        <v>32547</v>
      </c>
      <c r="B5192" s="59" t="str">
        <f t="shared" si="81"/>
        <v>TACHA REFLETIVA EM PLÁSTICO INJETADO - BIDIRECIONAL TIPO I - FORNECIMENTO E COLOCAÇÃO</v>
      </c>
      <c r="C5192" s="16" t="s">
        <v>20028</v>
      </c>
      <c r="D5192" s="105">
        <v>16.25</v>
      </c>
      <c r="J5192" s="59" t="s">
        <v>32548</v>
      </c>
    </row>
    <row r="5193" spans="1:10" ht="40.5">
      <c r="A5193" s="16" t="s">
        <v>32549</v>
      </c>
      <c r="B5193" s="59" t="str">
        <f t="shared" si="81"/>
        <v>TACHA REFLETIVA EM PLÁSTICO INJETADO - BIDIRECIONAL TIPO II - COM UM PINO - FORNECIMENTO E COLOCAÇÃO</v>
      </c>
      <c r="C5193" s="16" t="s">
        <v>20028</v>
      </c>
      <c r="D5193" s="105">
        <v>27.02</v>
      </c>
      <c r="J5193" s="59" t="s">
        <v>32550</v>
      </c>
    </row>
    <row r="5194" spans="1:10" ht="40.5">
      <c r="A5194" s="16" t="s">
        <v>32551</v>
      </c>
      <c r="B5194" s="59" t="str">
        <f t="shared" si="81"/>
        <v>TACHA REFLETIVA EM PLÁSTICO INJETADO - BIDIRECIONAL TIPO II - FORNECIMENTO E COLOCAÇÃO</v>
      </c>
      <c r="C5194" s="16" t="s">
        <v>20028</v>
      </c>
      <c r="D5194" s="105">
        <v>24.02</v>
      </c>
      <c r="J5194" s="59" t="s">
        <v>32552</v>
      </c>
    </row>
    <row r="5195" spans="1:10" ht="40.5">
      <c r="A5195" s="16" t="s">
        <v>32553</v>
      </c>
      <c r="B5195" s="59" t="str">
        <f t="shared" si="81"/>
        <v>TACHA REFLETIVA EM PLÁSTICO INJETADO - BIDIRECIONAL TIPO III - COM UM PINO - FORNECIMENTO E COLOCAÇÃO</v>
      </c>
      <c r="C5195" s="16" t="s">
        <v>20028</v>
      </c>
      <c r="D5195" s="105">
        <v>28.07</v>
      </c>
      <c r="J5195" s="59" t="s">
        <v>32554</v>
      </c>
    </row>
    <row r="5196" spans="1:10" ht="40.5">
      <c r="A5196" s="16" t="s">
        <v>32555</v>
      </c>
      <c r="B5196" s="59" t="str">
        <f t="shared" si="81"/>
        <v>TACHA REFLETIVA EM PLÁSTICO INJETADO - BIDIRECIONAL TIPO III - FORNECIMENTO E COLOCAÇÃO</v>
      </c>
      <c r="C5196" s="16" t="s">
        <v>20028</v>
      </c>
      <c r="D5196" s="105">
        <v>23.62</v>
      </c>
      <c r="J5196" s="59" t="s">
        <v>32556</v>
      </c>
    </row>
    <row r="5197" spans="1:10" ht="40.5">
      <c r="A5197" s="16" t="s">
        <v>32557</v>
      </c>
      <c r="B5197" s="59" t="str">
        <f t="shared" si="81"/>
        <v>TACHA REFLETIVA EM PLÁSTICO INJETADO - BIDIRECIONAL TIPO IV - COM UM PINO - FORNECIMENTO E COLOCAÇÃO</v>
      </c>
      <c r="C5197" s="16" t="s">
        <v>20028</v>
      </c>
      <c r="D5197" s="105">
        <v>31.88</v>
      </c>
      <c r="J5197" s="59" t="s">
        <v>32558</v>
      </c>
    </row>
    <row r="5198" spans="1:10" ht="40.5">
      <c r="A5198" s="16" t="s">
        <v>32559</v>
      </c>
      <c r="B5198" s="59" t="str">
        <f t="shared" si="81"/>
        <v>TACHA REFLETIVA EM PLÁSTICO INJETADO - BIDIRECIONAL TIPO IV - FORNECIMENTO E COLOCAÇÃO</v>
      </c>
      <c r="C5198" s="16" t="s">
        <v>20028</v>
      </c>
      <c r="D5198" s="105">
        <v>24.49</v>
      </c>
      <c r="J5198" s="59" t="s">
        <v>32560</v>
      </c>
    </row>
    <row r="5199" spans="1:10" ht="40.5">
      <c r="A5199" s="16" t="s">
        <v>32561</v>
      </c>
      <c r="B5199" s="59" t="str">
        <f t="shared" si="81"/>
        <v>TACHA REFLETIVA EM PLÁSTICO INJETADO - MONODIRECIONAL TIPO I - COM UM PINO - FORNECIMENTO E COLOCAÇÃO</v>
      </c>
      <c r="C5199" s="16" t="s">
        <v>20028</v>
      </c>
      <c r="D5199" s="105">
        <v>16.96</v>
      </c>
      <c r="J5199" s="59" t="s">
        <v>32562</v>
      </c>
    </row>
    <row r="5200" spans="1:10" ht="40.5">
      <c r="A5200" s="16" t="s">
        <v>32563</v>
      </c>
      <c r="B5200" s="59" t="str">
        <f t="shared" si="81"/>
        <v>TACHA REFLETIVA EM PLÁSTICO INJETADO - MONODIRECIONAL TIPO I - FORNECIMENTO E COLOCAÇÃO</v>
      </c>
      <c r="C5200" s="16" t="s">
        <v>20028</v>
      </c>
      <c r="D5200" s="105">
        <v>14.87</v>
      </c>
      <c r="J5200" s="59" t="s">
        <v>32564</v>
      </c>
    </row>
    <row r="5201" spans="1:10" ht="40.5">
      <c r="A5201" s="16" t="s">
        <v>32565</v>
      </c>
      <c r="B5201" s="59" t="str">
        <f t="shared" si="81"/>
        <v>TACHA REFLETIVA EM PLÁSTICO INJETADO - MONODIRECIONAL TIPO II - COM UM PINO - FORNECIMENTO E COLOCAÇÃO</v>
      </c>
      <c r="C5201" s="16" t="s">
        <v>20028</v>
      </c>
      <c r="D5201" s="105">
        <v>23.63</v>
      </c>
      <c r="J5201" s="59" t="s">
        <v>32566</v>
      </c>
    </row>
    <row r="5202" spans="1:10" ht="40.5">
      <c r="A5202" s="16" t="s">
        <v>32567</v>
      </c>
      <c r="B5202" s="59" t="str">
        <f t="shared" si="81"/>
        <v>TACHA REFLETIVA EM PLÁSTICO INJETADO - MONODIRECIONAL TIPO II - FORNECIMENTO E COLOCAÇÃO</v>
      </c>
      <c r="C5202" s="16" t="s">
        <v>20028</v>
      </c>
      <c r="D5202" s="105">
        <v>20.93</v>
      </c>
      <c r="J5202" s="59" t="s">
        <v>32568</v>
      </c>
    </row>
    <row r="5203" spans="1:10" ht="40.5">
      <c r="A5203" s="16" t="s">
        <v>32569</v>
      </c>
      <c r="B5203" s="59" t="str">
        <f t="shared" si="81"/>
        <v>TACHA REFLETIVA EM PLÁSTICO INJETADO - MONODIRECIONAL TIPO III - COM UM PINO - FORNECIMENTO E COLOCAÇÃO</v>
      </c>
      <c r="C5203" s="16" t="s">
        <v>20028</v>
      </c>
      <c r="D5203" s="105">
        <v>24.95</v>
      </c>
      <c r="J5203" s="59" t="s">
        <v>32570</v>
      </c>
    </row>
    <row r="5204" spans="1:10" ht="40.5">
      <c r="A5204" s="16" t="s">
        <v>32571</v>
      </c>
      <c r="B5204" s="59" t="str">
        <f t="shared" si="81"/>
        <v>TACHA REFLETIVA EM PLÁSTICO INJETADO - MONODIRECIONAL TIPO III - FORNECIMENTO E COLOCAÇÃO</v>
      </c>
      <c r="C5204" s="16" t="s">
        <v>20028</v>
      </c>
      <c r="D5204" s="105">
        <v>21.28</v>
      </c>
      <c r="J5204" s="59" t="s">
        <v>32572</v>
      </c>
    </row>
    <row r="5205" spans="1:10" ht="40.5">
      <c r="A5205" s="16" t="s">
        <v>32573</v>
      </c>
      <c r="B5205" s="59" t="str">
        <f t="shared" si="81"/>
        <v>TACHA REFLETIVA EM PLÁSTICO INJETADO - MONODIRECIONAL TIPO IV - COM UM PINO - FORNECIMENTO E COLOCAÇÃO</v>
      </c>
      <c r="C5205" s="16" t="s">
        <v>20028</v>
      </c>
      <c r="D5205" s="105">
        <v>31.41</v>
      </c>
      <c r="J5205" s="59" t="s">
        <v>32574</v>
      </c>
    </row>
    <row r="5206" spans="1:10" ht="40.5">
      <c r="A5206" s="16" t="s">
        <v>32575</v>
      </c>
      <c r="B5206" s="59" t="str">
        <f t="shared" si="81"/>
        <v>TACHA REFLETIVA EM PLÁSTICO INJETADO - MONODIRECIONAL TIPO IV - FORNECIMENTO E COLOCAÇÃO</v>
      </c>
      <c r="C5206" s="16" t="s">
        <v>20028</v>
      </c>
      <c r="D5206" s="105">
        <v>22.16</v>
      </c>
      <c r="J5206" s="59" t="s">
        <v>32576</v>
      </c>
    </row>
    <row r="5207" spans="1:10" ht="40.5">
      <c r="A5207" s="16" t="s">
        <v>32577</v>
      </c>
      <c r="B5207" s="59" t="str">
        <f t="shared" si="81"/>
        <v>TACHA REFLETIVA EM RESINA SINTÉTICA - BIDIRECIONAL TIPO I - COM UM PINO - FORNECIMENTO E COLOCAÇÃO</v>
      </c>
      <c r="C5207" s="16" t="s">
        <v>20028</v>
      </c>
      <c r="D5207" s="105">
        <v>32.53</v>
      </c>
      <c r="J5207" s="59" t="s">
        <v>32578</v>
      </c>
    </row>
    <row r="5208" spans="1:10" ht="40.5">
      <c r="A5208" s="16" t="s">
        <v>32579</v>
      </c>
      <c r="B5208" s="59" t="str">
        <f t="shared" si="81"/>
        <v>TACHA REFLETIVA EM RESINA SINTÉTICA - BIDIRECIONAL TIPO I - FORNECIMENTO E COLOCAÇÃO</v>
      </c>
      <c r="C5208" s="16" t="s">
        <v>20028</v>
      </c>
      <c r="D5208" s="105">
        <v>30.68</v>
      </c>
      <c r="J5208" s="59" t="s">
        <v>32580</v>
      </c>
    </row>
    <row r="5209" spans="1:10" ht="40.5">
      <c r="A5209" s="16" t="s">
        <v>32581</v>
      </c>
      <c r="B5209" s="59" t="str">
        <f t="shared" si="81"/>
        <v>TACHA REFLETIVA EM RESINA SINTÉTICA - BIDIRECIONAL TIPO II - COM UM PINO - FORNECIMENTO E COLOCAÇÃO</v>
      </c>
      <c r="C5209" s="16" t="s">
        <v>20028</v>
      </c>
      <c r="D5209" s="105">
        <v>37.93</v>
      </c>
      <c r="J5209" s="59" t="s">
        <v>32582</v>
      </c>
    </row>
    <row r="5210" spans="1:10" ht="40.5">
      <c r="A5210" s="16" t="s">
        <v>32583</v>
      </c>
      <c r="B5210" s="59" t="str">
        <f t="shared" si="81"/>
        <v>TACHA REFLETIVA EM RESINA SINTÉTICA - BIDIRECIONAL TIPO II - FORNECIMENTO E COLOCAÇÃO</v>
      </c>
      <c r="C5210" s="16" t="s">
        <v>20028</v>
      </c>
      <c r="D5210" s="105">
        <v>36</v>
      </c>
      <c r="J5210" s="59" t="s">
        <v>32584</v>
      </c>
    </row>
    <row r="5211" spans="1:10" ht="40.5">
      <c r="A5211" s="16" t="s">
        <v>32585</v>
      </c>
      <c r="B5211" s="59" t="str">
        <f t="shared" si="81"/>
        <v>TACHA REFLETIVA EM RESINA SINTÉTICA - BIDIRECIONAL TIPO III - COM UM PINO - FORNECIMENTO E COLOCAÇÃO</v>
      </c>
      <c r="C5211" s="16" t="s">
        <v>20028</v>
      </c>
      <c r="D5211" s="105">
        <v>41.17</v>
      </c>
      <c r="J5211" s="59" t="s">
        <v>32586</v>
      </c>
    </row>
    <row r="5212" spans="1:10" ht="40.5">
      <c r="A5212" s="16" t="s">
        <v>32587</v>
      </c>
      <c r="B5212" s="59" t="str">
        <f t="shared" si="81"/>
        <v>TACHA REFLETIVA EM RESINA SINTÉTICA - BIDIRECIONAL TIPO III - FORNECIMENTO E COLOCAÇÃO</v>
      </c>
      <c r="C5212" s="16" t="s">
        <v>20028</v>
      </c>
      <c r="D5212" s="105">
        <v>39.24</v>
      </c>
      <c r="J5212" s="59" t="s">
        <v>32588</v>
      </c>
    </row>
    <row r="5213" spans="1:10" ht="40.5">
      <c r="A5213" s="16" t="s">
        <v>32589</v>
      </c>
      <c r="B5213" s="59" t="str">
        <f t="shared" si="81"/>
        <v>TACHA REFLETIVA EM RESINA SINTÉTICA - BIDIRECIONAL TIPO IV - COM UM PINO - FORNECIMENTO E COLOCAÇÃO</v>
      </c>
      <c r="C5213" s="16" t="s">
        <v>20028</v>
      </c>
      <c r="D5213" s="105">
        <v>30.49</v>
      </c>
      <c r="J5213" s="59" t="s">
        <v>32590</v>
      </c>
    </row>
    <row r="5214" spans="1:10" ht="40.5">
      <c r="A5214" s="16" t="s">
        <v>32591</v>
      </c>
      <c r="B5214" s="59" t="str">
        <f t="shared" si="81"/>
        <v>TACHA REFLETIVA EM RESINA SINTÉTICA - BIDIRECIONAL TIPO IV - FORNECIMENTO E COLOCAÇÃO</v>
      </c>
      <c r="C5214" s="16" t="s">
        <v>20028</v>
      </c>
      <c r="D5214" s="105">
        <v>53.28</v>
      </c>
      <c r="J5214" s="59" t="s">
        <v>32592</v>
      </c>
    </row>
    <row r="5215" spans="1:10" ht="40.5">
      <c r="A5215" s="16" t="s">
        <v>32593</v>
      </c>
      <c r="B5215" s="59" t="str">
        <f t="shared" si="81"/>
        <v>TACHA REFLETIVA EM RESINA SINTÉTICA - MONODIRECIONAL TIPO I - COM UM PINO - FORNECIMENTO E COLOCAÇÃO</v>
      </c>
      <c r="C5215" s="16" t="s">
        <v>20028</v>
      </c>
      <c r="D5215" s="105">
        <v>32.53</v>
      </c>
      <c r="J5215" s="59" t="s">
        <v>32594</v>
      </c>
    </row>
    <row r="5216" spans="1:10" ht="40.5">
      <c r="A5216" s="16" t="s">
        <v>32595</v>
      </c>
      <c r="B5216" s="59" t="str">
        <f t="shared" si="81"/>
        <v>TACHA REFLETIVA EM RESINA SINTÉTICA - MONODIRECIONAL TIPO I - FORNECIMENTO E COLOCAÇÃO</v>
      </c>
      <c r="C5216" s="16" t="s">
        <v>20028</v>
      </c>
      <c r="D5216" s="105">
        <v>30.6</v>
      </c>
      <c r="J5216" s="59" t="s">
        <v>32596</v>
      </c>
    </row>
    <row r="5217" spans="1:10" ht="40.5">
      <c r="A5217" s="16" t="s">
        <v>32597</v>
      </c>
      <c r="B5217" s="59" t="str">
        <f t="shared" si="81"/>
        <v>TACHA REFLETIVA EM RESINA SINTÉTICA - MONODIRECIONAL TIPO II - COM UM PINO - FORNECIMENTO E COLOCAÇÃO</v>
      </c>
      <c r="C5217" s="16" t="s">
        <v>20028</v>
      </c>
      <c r="D5217" s="105">
        <v>37.93</v>
      </c>
      <c r="J5217" s="59" t="s">
        <v>32598</v>
      </c>
    </row>
    <row r="5218" spans="1:10" ht="40.5">
      <c r="A5218" s="16" t="s">
        <v>32599</v>
      </c>
      <c r="B5218" s="59" t="str">
        <f t="shared" si="81"/>
        <v>TACHA REFLETIVA EM RESINA SINTÉTICA - MONODIRECIONAL TIPO II - FORNECIMENTO E COLOCAÇÃO</v>
      </c>
      <c r="C5218" s="16" t="s">
        <v>20028</v>
      </c>
      <c r="D5218" s="105">
        <v>36</v>
      </c>
      <c r="J5218" s="59" t="s">
        <v>32600</v>
      </c>
    </row>
    <row r="5219" spans="1:10" ht="40.5">
      <c r="A5219" s="16" t="s">
        <v>32601</v>
      </c>
      <c r="B5219" s="59" t="str">
        <f t="shared" si="81"/>
        <v>TACHA REFLETIVA EM RESINA SINTÉTICA - MONODIRECIONAL TIPO III - COM UM PINO - FORNECIMENTO E COLOCAÇÃO</v>
      </c>
      <c r="C5219" s="16" t="s">
        <v>20028</v>
      </c>
      <c r="D5219" s="105">
        <v>41.17</v>
      </c>
      <c r="J5219" s="59" t="s">
        <v>32602</v>
      </c>
    </row>
    <row r="5220" spans="1:10" ht="40.5">
      <c r="A5220" s="16" t="s">
        <v>32603</v>
      </c>
      <c r="B5220" s="59" t="str">
        <f t="shared" si="81"/>
        <v>TACHA REFLETIVA EM RESINA SINTÉTICA - MONODIRECIONAL TIPO III - FORNECIMENTO E COLOCAÇÃO</v>
      </c>
      <c r="C5220" s="16" t="s">
        <v>20028</v>
      </c>
      <c r="D5220" s="105">
        <v>39.24</v>
      </c>
      <c r="J5220" s="59" t="s">
        <v>32604</v>
      </c>
    </row>
    <row r="5221" spans="1:10" ht="40.5">
      <c r="A5221" s="16" t="s">
        <v>32605</v>
      </c>
      <c r="B5221" s="59" t="str">
        <f t="shared" si="81"/>
        <v>TACHA REFLETIVA EM RESINA SINTÉTICA - MONODIRECIONAL TIPO IV - COM UM PINO - FORNECIMENTO E COLOCAÇÃO</v>
      </c>
      <c r="C5221" s="16" t="s">
        <v>20028</v>
      </c>
      <c r="D5221" s="105">
        <v>30.24</v>
      </c>
      <c r="J5221" s="59" t="s">
        <v>32606</v>
      </c>
    </row>
    <row r="5222" spans="1:10" ht="40.5">
      <c r="A5222" s="16" t="s">
        <v>32607</v>
      </c>
      <c r="B5222" s="59" t="str">
        <f t="shared" si="81"/>
        <v>TACHA REFLETIVA EM RESINA SINTÉTICA - MONODIRECIONAL TIPO IV - FORNECIMENTO E COLOCAÇÃO</v>
      </c>
      <c r="C5222" s="16" t="s">
        <v>20028</v>
      </c>
      <c r="D5222" s="105">
        <v>53.28</v>
      </c>
      <c r="J5222" s="59" t="s">
        <v>32608</v>
      </c>
    </row>
    <row r="5223" spans="1:10" ht="40.5">
      <c r="A5223" s="16" t="s">
        <v>32609</v>
      </c>
      <c r="B5223" s="59" t="str">
        <f t="shared" si="81"/>
        <v>TACHA REFLETIVA METÁLICA - BIDIRECIONAL TIPO II - COM DOIS PINOS - FORNECIMENTO E COLOCAÇÃO</v>
      </c>
      <c r="C5223" s="16" t="s">
        <v>20028</v>
      </c>
      <c r="D5223" s="105">
        <v>27.84</v>
      </c>
      <c r="J5223" s="59" t="s">
        <v>32610</v>
      </c>
    </row>
    <row r="5224" spans="1:10" ht="40.5">
      <c r="A5224" s="16" t="s">
        <v>32611</v>
      </c>
      <c r="B5224" s="59" t="str">
        <f t="shared" si="81"/>
        <v>TACHA REFLETIVA METÁLICA - BIDIRECIONAL TIPO II - COM UM PINO - FORNECIMENTO E COLOCAÇÃO</v>
      </c>
      <c r="C5224" s="16" t="s">
        <v>20028</v>
      </c>
      <c r="D5224" s="105">
        <v>25.84</v>
      </c>
      <c r="J5224" s="59" t="s">
        <v>32612</v>
      </c>
    </row>
    <row r="5225" spans="1:10" ht="40.5">
      <c r="A5225" s="16" t="s">
        <v>32613</v>
      </c>
      <c r="B5225" s="59" t="str">
        <f t="shared" si="81"/>
        <v>TACHA REFLETIVA METÁLICA - BIDIRECIONAL TIPO III - COM DOIS PINOS - FORNECIMENTO E COLOCAÇÃO</v>
      </c>
      <c r="C5225" s="16" t="s">
        <v>20028</v>
      </c>
      <c r="D5225" s="105">
        <v>26.34</v>
      </c>
      <c r="J5225" s="59" t="s">
        <v>32614</v>
      </c>
    </row>
    <row r="5226" spans="1:10" ht="40.5">
      <c r="A5226" s="16" t="s">
        <v>32615</v>
      </c>
      <c r="B5226" s="59" t="str">
        <f t="shared" si="81"/>
        <v>TACHA REFLETIVA METÁLICA - BIDIRECIONAL TIPO III - COM UM PINO - FORNECIMENTO E COLOCAÇÃO</v>
      </c>
      <c r="C5226" s="16" t="s">
        <v>20028</v>
      </c>
      <c r="D5226" s="105">
        <v>24.34</v>
      </c>
      <c r="J5226" s="59" t="s">
        <v>32616</v>
      </c>
    </row>
    <row r="5227" spans="1:10" ht="40.5">
      <c r="A5227" s="16" t="s">
        <v>32617</v>
      </c>
      <c r="B5227" s="59" t="str">
        <f t="shared" si="81"/>
        <v>TACHA REFLETIVA METÁLICA - BIDIRECIONAL TIPO IV - COM DOIS PINOS - FORNECIMENTO E COLOCAÇÃO</v>
      </c>
      <c r="C5227" s="16" t="s">
        <v>20028</v>
      </c>
      <c r="D5227" s="105">
        <v>27.64</v>
      </c>
      <c r="J5227" s="59" t="s">
        <v>32618</v>
      </c>
    </row>
    <row r="5228" spans="1:10" ht="40.5">
      <c r="A5228" s="16" t="s">
        <v>32619</v>
      </c>
      <c r="B5228" s="59" t="str">
        <f t="shared" si="81"/>
        <v>TACHA REFLETIVA METÁLICA - BIDIRECIONAL TIPO IV - COM UM PINO - FORNECIMENTO E COLOCAÇÃO</v>
      </c>
      <c r="C5228" s="16" t="s">
        <v>20028</v>
      </c>
      <c r="D5228" s="105">
        <v>57.39</v>
      </c>
      <c r="J5228" s="59" t="s">
        <v>32620</v>
      </c>
    </row>
    <row r="5229" spans="1:10" ht="40.5">
      <c r="A5229" s="16" t="s">
        <v>32621</v>
      </c>
      <c r="B5229" s="59" t="str">
        <f t="shared" si="81"/>
        <v>TACHA REFLETIVA METÁLICA - MONODIRECIONAL TIPO II - COM DOIS PINOS - FORNECIMENTO E COLOCAÇÃO</v>
      </c>
      <c r="C5229" s="16" t="s">
        <v>20028</v>
      </c>
      <c r="D5229" s="105">
        <v>25.84</v>
      </c>
      <c r="J5229" s="59" t="s">
        <v>32622</v>
      </c>
    </row>
    <row r="5230" spans="1:10" ht="40.5">
      <c r="A5230" s="16" t="s">
        <v>32623</v>
      </c>
      <c r="B5230" s="59" t="str">
        <f t="shared" si="81"/>
        <v>TACHA REFLETIVA METÁLICA - MONODIRECIONAL TIPO II - COM UM PINO - FORNECIMENTO E COLOCAÇÃO</v>
      </c>
      <c r="C5230" s="16" t="s">
        <v>20028</v>
      </c>
      <c r="D5230" s="105">
        <v>23.83</v>
      </c>
      <c r="J5230" s="59" t="s">
        <v>32624</v>
      </c>
    </row>
    <row r="5231" spans="1:10" ht="40.5">
      <c r="A5231" s="16" t="s">
        <v>32625</v>
      </c>
      <c r="B5231" s="59" t="str">
        <f t="shared" si="81"/>
        <v>TACHA REFLETIVA METÁLICA - MONODIRECIONAL TIPO III - COM DOIS PINOS - FORNECIMENTO E COLOCAÇÃO</v>
      </c>
      <c r="C5231" s="16" t="s">
        <v>20028</v>
      </c>
      <c r="D5231" s="105">
        <v>24.33</v>
      </c>
      <c r="J5231" s="59" t="s">
        <v>32626</v>
      </c>
    </row>
    <row r="5232" spans="1:10" ht="40.5">
      <c r="A5232" s="16" t="s">
        <v>32627</v>
      </c>
      <c r="B5232" s="59" t="str">
        <f t="shared" si="81"/>
        <v>TACHA REFLETIVA METÁLICA - MONODIRECIONAL TIPO III - COM UM PINO - FORNECIMENTO E COLOCAÇÃO</v>
      </c>
      <c r="C5232" s="16" t="s">
        <v>20028</v>
      </c>
      <c r="D5232" s="105">
        <v>22.33</v>
      </c>
      <c r="J5232" s="59" t="s">
        <v>32628</v>
      </c>
    </row>
    <row r="5233" spans="1:10" ht="40.5">
      <c r="A5233" s="16" t="s">
        <v>32629</v>
      </c>
      <c r="B5233" s="59" t="str">
        <f t="shared" si="81"/>
        <v>TACHA REFLETIVA METÁLICA - MONODIRECIONAL TIPO IV - COM DOIS PINOS - FORNECIMENTO E COLOCAÇÃO</v>
      </c>
      <c r="C5233" s="16" t="s">
        <v>20028</v>
      </c>
      <c r="D5233" s="105">
        <v>27.09</v>
      </c>
      <c r="J5233" s="59" t="s">
        <v>32630</v>
      </c>
    </row>
    <row r="5234" spans="1:10" ht="40.5">
      <c r="A5234" s="16" t="s">
        <v>32631</v>
      </c>
      <c r="B5234" s="59" t="str">
        <f t="shared" si="81"/>
        <v>TACHA REFLETIVA METÁLICA - MONODIRECIONAL TIPO IV - COM UM PINO - FORNECIMENTO E COLOCAÇÃO</v>
      </c>
      <c r="C5234" s="16" t="s">
        <v>20028</v>
      </c>
      <c r="D5234" s="105">
        <v>55.26</v>
      </c>
      <c r="J5234" s="59" t="s">
        <v>32632</v>
      </c>
    </row>
    <row r="5235" spans="1:10" ht="40.5">
      <c r="A5235" s="16" t="s">
        <v>32633</v>
      </c>
      <c r="B5235" s="59" t="str">
        <f t="shared" si="81"/>
        <v>TACHÃO REFLETIVO EM PLÁSTICO INJETADO - BIDIRECIONAL - FORNECIMENTO E COLOCAÇÃO</v>
      </c>
      <c r="C5235" s="16" t="s">
        <v>20028</v>
      </c>
      <c r="D5235" s="105">
        <v>74.069999999999993</v>
      </c>
      <c r="J5235" s="59" t="s">
        <v>32634</v>
      </c>
    </row>
    <row r="5236" spans="1:10" ht="40.5">
      <c r="A5236" s="16" t="s">
        <v>32635</v>
      </c>
      <c r="B5236" s="59" t="str">
        <f t="shared" si="81"/>
        <v>TACHÃO REFLETIVO EM PLÁSTICO INJETADO - MONODIRECIONAL - FORNECIMENTO E COLOCAÇÃO</v>
      </c>
      <c r="C5236" s="16" t="s">
        <v>20028</v>
      </c>
      <c r="D5236" s="105">
        <v>73.02</v>
      </c>
      <c r="J5236" s="59" t="s">
        <v>32636</v>
      </c>
    </row>
    <row r="5237" spans="1:10" ht="40.5">
      <c r="A5237" s="16" t="s">
        <v>32637</v>
      </c>
      <c r="B5237" s="59" t="str">
        <f t="shared" si="81"/>
        <v>TACHÃO REFLETIVO EM RESINA SINTÉTICA - BIDIRECIONAL - FORNECIMENTO E COLOCAÇÃO</v>
      </c>
      <c r="C5237" s="16" t="s">
        <v>20028</v>
      </c>
      <c r="D5237" s="105">
        <v>58.96</v>
      </c>
      <c r="J5237" s="59" t="s">
        <v>32638</v>
      </c>
    </row>
    <row r="5238" spans="1:10" ht="40.5">
      <c r="A5238" s="16" t="s">
        <v>32639</v>
      </c>
      <c r="B5238" s="59" t="str">
        <f t="shared" si="81"/>
        <v>TACHÃO REFLETIVO EM RESINA SINTÉTICA - MONODIRECIONAL - FORNECIMENTO E COLOCAÇÃO</v>
      </c>
      <c r="C5238" s="16" t="s">
        <v>20028</v>
      </c>
      <c r="D5238" s="105">
        <v>57.45</v>
      </c>
      <c r="J5238" s="59" t="s">
        <v>32640</v>
      </c>
    </row>
    <row r="5239" spans="1:10" ht="40.5">
      <c r="A5239" s="16" t="s">
        <v>32641</v>
      </c>
      <c r="B5239" s="59" t="str">
        <f t="shared" si="81"/>
        <v>TERMOPLÁSTICO PRÉ-FORMADO PARA SINALIZAÇÃO HORIZONTAL - ESPESSURA DE 2 MM - FORNECIMENTO E IMPLANTAÇÃO</v>
      </c>
      <c r="C5239" s="16" t="s">
        <v>141</v>
      </c>
      <c r="D5239" s="105">
        <v>243.21</v>
      </c>
      <c r="J5239" s="59" t="s">
        <v>32642</v>
      </c>
    </row>
    <row r="5240" spans="1:10">
      <c r="A5240" s="16" t="s">
        <v>32643</v>
      </c>
      <c r="B5240" s="59" t="str">
        <f t="shared" si="81"/>
        <v>COMBOIO BALIZADOR EM DESLOCAMENTO</v>
      </c>
      <c r="C5240" s="16" t="s">
        <v>25784</v>
      </c>
      <c r="D5240" s="105">
        <v>107.43</v>
      </c>
      <c r="J5240" s="59" t="s">
        <v>32644</v>
      </c>
    </row>
    <row r="5241" spans="1:10" ht="27">
      <c r="A5241" s="16" t="s">
        <v>32645</v>
      </c>
      <c r="B5241" s="59" t="str">
        <f t="shared" si="81"/>
        <v>CONFECÇÃO DE CORPO DE BOIA FLUTUANTE CILÍNDRICO D = 1,10M</v>
      </c>
      <c r="C5241" s="16" t="s">
        <v>20028</v>
      </c>
      <c r="D5241" s="105">
        <v>2676.07</v>
      </c>
      <c r="J5241" s="59" t="s">
        <v>32646</v>
      </c>
    </row>
    <row r="5242" spans="1:10" ht="27">
      <c r="A5242" s="16" t="s">
        <v>32647</v>
      </c>
      <c r="B5242" s="59" t="str">
        <f t="shared" si="81"/>
        <v>CONFECÇÃO DE CORPO DE BOIA FLUTUANTE CILÍNDRICO D = 1,10M - COM LASTRO</v>
      </c>
      <c r="C5242" s="16" t="s">
        <v>20028</v>
      </c>
      <c r="D5242" s="105">
        <v>3435.24</v>
      </c>
      <c r="J5242" s="59" t="s">
        <v>32648</v>
      </c>
    </row>
    <row r="5243" spans="1:10" ht="40.5">
      <c r="A5243" s="16" t="s">
        <v>32649</v>
      </c>
      <c r="B5243" s="59" t="str">
        <f t="shared" si="81"/>
        <v>CONFECÇÃO DE CORPO DE BOIA FLUTUANTE CILÍNDRICO D = 1,42M - BOIA DE AMARRAÇÃO</v>
      </c>
      <c r="C5243" s="16" t="s">
        <v>20028</v>
      </c>
      <c r="D5243" s="105">
        <v>6775.02</v>
      </c>
      <c r="J5243" s="59" t="s">
        <v>32650</v>
      </c>
    </row>
    <row r="5244" spans="1:10" ht="27">
      <c r="A5244" s="16" t="s">
        <v>32651</v>
      </c>
      <c r="B5244" s="59" t="str">
        <f t="shared" si="81"/>
        <v>CONFECÇÃO DE CORPO DE BOIA FLUTUANTE CILÍNDRICO D = 1,43M - COM LASTRO</v>
      </c>
      <c r="C5244" s="16" t="s">
        <v>20028</v>
      </c>
      <c r="D5244" s="105">
        <v>5669.21</v>
      </c>
      <c r="J5244" s="59" t="s">
        <v>32652</v>
      </c>
    </row>
    <row r="5245" spans="1:10">
      <c r="A5245" s="16" t="s">
        <v>32653</v>
      </c>
      <c r="B5245" s="59" t="str">
        <f t="shared" si="81"/>
        <v>CONFECÇÃO DE MANGRULHO H = 0,90M</v>
      </c>
      <c r="C5245" s="16" t="s">
        <v>20028</v>
      </c>
      <c r="D5245" s="105">
        <v>734.67</v>
      </c>
      <c r="J5245" s="59" t="s">
        <v>32654</v>
      </c>
    </row>
    <row r="5246" spans="1:10">
      <c r="A5246" s="16" t="s">
        <v>32655</v>
      </c>
      <c r="B5246" s="59" t="str">
        <f t="shared" si="81"/>
        <v>CONFECÇÃO DE MANGRULHO H = 1,50M</v>
      </c>
      <c r="C5246" s="16" t="s">
        <v>20028</v>
      </c>
      <c r="D5246" s="105">
        <v>1095.57</v>
      </c>
      <c r="J5246" s="59" t="s">
        <v>32656</v>
      </c>
    </row>
    <row r="5247" spans="1:10" ht="27">
      <c r="A5247" s="16" t="s">
        <v>32657</v>
      </c>
      <c r="B5247" s="59" t="str">
        <f t="shared" si="81"/>
        <v>CONFECÇÃO DE MARCA DE TOPE DE BOMBORDO</v>
      </c>
      <c r="C5247" s="16" t="s">
        <v>20028</v>
      </c>
      <c r="D5247" s="105">
        <v>487.43</v>
      </c>
      <c r="J5247" s="59" t="s">
        <v>32658</v>
      </c>
    </row>
    <row r="5248" spans="1:10" ht="27">
      <c r="A5248" s="16" t="s">
        <v>32659</v>
      </c>
      <c r="B5248" s="59" t="str">
        <f t="shared" si="81"/>
        <v>CONFECÇÃO DE MARCA DE TOPE DE BORESTE</v>
      </c>
      <c r="C5248" s="16" t="s">
        <v>20028</v>
      </c>
      <c r="D5248" s="105">
        <v>309.98</v>
      </c>
      <c r="J5248" s="59" t="s">
        <v>32660</v>
      </c>
    </row>
    <row r="5249" spans="1:10">
      <c r="A5249" s="16" t="s">
        <v>32661</v>
      </c>
      <c r="B5249" s="59" t="str">
        <f t="shared" si="81"/>
        <v>CONFECÇÃO DE MARCA DE TOPE ESPECIAL</v>
      </c>
      <c r="C5249" s="16" t="s">
        <v>20028</v>
      </c>
      <c r="D5249" s="105">
        <v>301.99</v>
      </c>
      <c r="J5249" s="59" t="s">
        <v>32662</v>
      </c>
    </row>
    <row r="5250" spans="1:10" ht="67.5">
      <c r="A5250" s="16" t="s">
        <v>32663</v>
      </c>
      <c r="B5250" s="59" t="str">
        <f t="shared" si="81"/>
        <v>FORNECIMENTO E IMPLANTAÇÃO DE SUPORTE DUPLO EM MADEIRA COM TRAVESSA PARA PLACA DE SINALIZAÇÃO NÁUTICA EM MARGEM - ALTURA TOTAL DE 4,0 M</v>
      </c>
      <c r="C5250" s="16" t="s">
        <v>20028</v>
      </c>
      <c r="D5250" s="105">
        <v>463.84</v>
      </c>
      <c r="J5250" s="59" t="s">
        <v>32664</v>
      </c>
    </row>
    <row r="5251" spans="1:10" ht="67.5">
      <c r="A5251" s="16" t="s">
        <v>32665</v>
      </c>
      <c r="B5251" s="59" t="str">
        <f t="shared" ref="B5251:B5314" si="82">UPPER(J5251)</f>
        <v>FORNECIMENTO E IMPLANTAÇÃO DE SUPORTE DUPLO EM MADEIRA COM TRAVESSA PARA PLACA DE SINALIZAÇÃO NÁUTICA EM MARGEM - ALTURA TOTAL DE 4,0 M - COM EMBARCAÇÃO</v>
      </c>
      <c r="C5251" s="16" t="s">
        <v>20028</v>
      </c>
      <c r="D5251" s="105">
        <v>932.04</v>
      </c>
      <c r="J5251" s="59" t="s">
        <v>32666</v>
      </c>
    </row>
    <row r="5252" spans="1:10" ht="67.5">
      <c r="A5252" s="16" t="s">
        <v>32667</v>
      </c>
      <c r="B5252" s="59" t="str">
        <f t="shared" si="82"/>
        <v>FORNECIMENTO E IMPLANTAÇÃO DE SUPORTE DUPLO EM MADEIRA COM TRAVESSA PARA PLACA DE SINALIZAÇÃO NÁUTICA EM MARGEM - ALTURA TOTAL DE 5,0 M</v>
      </c>
      <c r="C5252" s="16" t="s">
        <v>20028</v>
      </c>
      <c r="D5252" s="105">
        <v>825.89</v>
      </c>
      <c r="J5252" s="59" t="s">
        <v>32668</v>
      </c>
    </row>
    <row r="5253" spans="1:10" ht="67.5">
      <c r="A5253" s="16" t="s">
        <v>32669</v>
      </c>
      <c r="B5253" s="59" t="str">
        <f t="shared" si="82"/>
        <v>FORNECIMENTO E IMPLANTAÇÃO DE SUPORTE DUPLO EM MADEIRA COM TRAVESSA PARA PLACA DE SINALIZAÇÃO NÁUTICA EM MARGEM - ALTURA TOTAL DE 5,0 M - COM EMBARCAÇÃO</v>
      </c>
      <c r="C5253" s="16" t="s">
        <v>20028</v>
      </c>
      <c r="D5253" s="105">
        <v>1576.11</v>
      </c>
      <c r="J5253" s="59" t="s">
        <v>32670</v>
      </c>
    </row>
    <row r="5254" spans="1:10" ht="67.5">
      <c r="A5254" s="16" t="s">
        <v>32671</v>
      </c>
      <c r="B5254" s="59" t="str">
        <f t="shared" si="82"/>
        <v>FORNECIMENTO E IMPLANTAÇÃO DE SUPORTE DUPLO EM MADEIRA COM TRAVESSA PARA PLACA DE SINALIZAÇÃO NÁUTICA EM MARGEM - ALTURA TOTAL DE 5,5 M</v>
      </c>
      <c r="C5254" s="16" t="s">
        <v>20028</v>
      </c>
      <c r="D5254" s="105">
        <v>925.54</v>
      </c>
      <c r="J5254" s="59" t="s">
        <v>32672</v>
      </c>
    </row>
    <row r="5255" spans="1:10" ht="67.5">
      <c r="A5255" s="16" t="s">
        <v>32673</v>
      </c>
      <c r="B5255" s="59" t="str">
        <f t="shared" si="82"/>
        <v>FORNECIMENTO E IMPLANTAÇÃO DE SUPORTE DUPLO EM MADEIRA COM TRAVESSA PARA PLACA DE SINALIZAÇÃO NÁUTICA EM MARGEM - ALTURA TOTAL DE 5,5 M - COM EMBARCAÇÃO</v>
      </c>
      <c r="C5255" s="16" t="s">
        <v>20028</v>
      </c>
      <c r="D5255" s="105">
        <v>1716.08</v>
      </c>
      <c r="J5255" s="59" t="s">
        <v>32674</v>
      </c>
    </row>
    <row r="5256" spans="1:10" ht="67.5">
      <c r="A5256" s="16" t="s">
        <v>32675</v>
      </c>
      <c r="B5256" s="59" t="str">
        <f t="shared" si="82"/>
        <v>FORNECIMENTO E IMPLANTAÇÃO DE SUPORTE DUPLO METÁLICO GALVANIZADO PARA PLACA DE SINALIZAÇÃO NÁUTICA EM MARGEM - ALTURA TOTAL DE 4 M - COM EMBARCAÇÃO</v>
      </c>
      <c r="C5256" s="16" t="s">
        <v>20028</v>
      </c>
      <c r="D5256" s="105">
        <v>1666.22</v>
      </c>
      <c r="J5256" s="59" t="s">
        <v>32676</v>
      </c>
    </row>
    <row r="5257" spans="1:10" ht="54">
      <c r="A5257" s="16" t="s">
        <v>32677</v>
      </c>
      <c r="B5257" s="59" t="str">
        <f t="shared" si="82"/>
        <v>FORNECIMENTO E IMPLANTAÇÃO DE SUPORTE DUPLO METÁLICO GALVANIZADO PARA PLACA DE SINALIZAÇÃO NÁUTICA EM MARGEM - ALTURA TOTAL DE 4,0 M</v>
      </c>
      <c r="C5257" s="16" t="s">
        <v>20028</v>
      </c>
      <c r="D5257" s="105">
        <v>1193.71</v>
      </c>
      <c r="J5257" s="59" t="s">
        <v>32678</v>
      </c>
    </row>
    <row r="5258" spans="1:10" ht="67.5">
      <c r="A5258" s="16" t="s">
        <v>32679</v>
      </c>
      <c r="B5258" s="59" t="str">
        <f t="shared" si="82"/>
        <v>FORNECIMENTO E IMPLANTAÇÃO DE SUPORTE DUPLO METÁLICO GALVANIZADO PARA PLACA DE SINALIZAÇÃO NÁUTICA EM MARGEM - ALTURA TOTAL DE 5 M - COM EMBARCAÇÃO</v>
      </c>
      <c r="C5258" s="16" t="s">
        <v>20028</v>
      </c>
      <c r="D5258" s="105">
        <v>3635.43</v>
      </c>
      <c r="J5258" s="59" t="s">
        <v>32680</v>
      </c>
    </row>
    <row r="5259" spans="1:10" ht="54">
      <c r="A5259" s="16" t="s">
        <v>32681</v>
      </c>
      <c r="B5259" s="59" t="str">
        <f t="shared" si="82"/>
        <v>FORNECIMENTO E IMPLANTAÇÃO DE SUPORTE DUPLO METÁLICO GALVANIZADO PARA PLACA DE SINALIZAÇÃO NÁUTICA EM MARGEM - ALTURA TOTAL DE 5,0 M</v>
      </c>
      <c r="C5259" s="16" t="s">
        <v>20028</v>
      </c>
      <c r="D5259" s="105">
        <v>2872.15</v>
      </c>
      <c r="J5259" s="59" t="s">
        <v>32682</v>
      </c>
    </row>
    <row r="5260" spans="1:10" ht="54">
      <c r="A5260" s="16" t="s">
        <v>32683</v>
      </c>
      <c r="B5260" s="59" t="str">
        <f t="shared" si="82"/>
        <v>FORNECIMENTO E IMPLANTAÇÃO DE SUPORTE DUPLO METÁLICO GALVANIZADO PARA PLACA DE SINALIZAÇÃO NÁUTICA EM MARGEM - ALTURA TOTAL DE 5,5 M</v>
      </c>
      <c r="C5260" s="16" t="s">
        <v>20028</v>
      </c>
      <c r="D5260" s="105">
        <v>3175.51</v>
      </c>
      <c r="J5260" s="59" t="s">
        <v>32684</v>
      </c>
    </row>
    <row r="5261" spans="1:10" ht="67.5">
      <c r="A5261" s="16" t="s">
        <v>32685</v>
      </c>
      <c r="B5261" s="59" t="str">
        <f t="shared" si="82"/>
        <v>FORNECIMENTO E IMPLANTAÇÃO DE SUPORTE DUPLO METÁLICO GALVANIZADO PARA PLACA DE SINALIZAÇÃO NÁUTICA EM MARGEM - ALTURA TOTAL DE 5,5 M - COM EMBARCAÇÃO</v>
      </c>
      <c r="C5261" s="16" t="s">
        <v>20028</v>
      </c>
      <c r="D5261" s="105">
        <v>3980.22</v>
      </c>
      <c r="J5261" s="59" t="s">
        <v>32686</v>
      </c>
    </row>
    <row r="5262" spans="1:10" ht="67.5">
      <c r="A5262" s="16" t="s">
        <v>32687</v>
      </c>
      <c r="B5262" s="59" t="str">
        <f t="shared" si="82"/>
        <v>FORNECIMENTO E IMPLANTAÇÃO DE SUPORTE DUPLO POLIMÉRICO ECOLÓGICO MACIÇO QUADRADO DE 10 CM PARA PLACA DE SINALIZAÇÃO NÁUTICA EM MARGEM - ALTURA TOTAL DE 5,5 M</v>
      </c>
      <c r="C5262" s="16" t="s">
        <v>20028</v>
      </c>
      <c r="D5262" s="105">
        <v>3867.99</v>
      </c>
      <c r="J5262" s="59" t="s">
        <v>32688</v>
      </c>
    </row>
    <row r="5263" spans="1:10" ht="81">
      <c r="A5263" s="16" t="s">
        <v>32689</v>
      </c>
      <c r="B5263" s="59" t="str">
        <f t="shared" si="82"/>
        <v>FORNECIMENTO E IMPLANTAÇÃO DE SUPORTE DUPLO POLIMÉRICO ECOLÓGICO MACIÇO QUADRADO DE 10 CM PARA PLACA DE SINALIZAÇÃO NÁUTICA EM MARGEM - ALTURA TOTAL DE 5,5 M - COM EMBARCAÇÃO</v>
      </c>
      <c r="C5263" s="16" t="s">
        <v>20028</v>
      </c>
      <c r="D5263" s="105">
        <v>4258.9399999999996</v>
      </c>
      <c r="J5263" s="59" t="s">
        <v>32690</v>
      </c>
    </row>
    <row r="5264" spans="1:10" ht="67.5">
      <c r="A5264" s="16" t="s">
        <v>32691</v>
      </c>
      <c r="B5264" s="59" t="str">
        <f t="shared" si="82"/>
        <v>FORNECIMENTO E IMPLANTAÇÃO DE SUPORTE DUPLO POLIMÉRICO ECOLÓGICO MACIÇO QUADRADO DE 8 CM PARA PLACA DE SINALIZAÇÃO NÁUTICA EM MARGEM - ALTURA TOTAL DE 4,0 M</v>
      </c>
      <c r="C5264" s="16" t="s">
        <v>20028</v>
      </c>
      <c r="D5264" s="105">
        <v>1724.67</v>
      </c>
      <c r="J5264" s="59" t="s">
        <v>32692</v>
      </c>
    </row>
    <row r="5265" spans="1:10" ht="81">
      <c r="A5265" s="16" t="s">
        <v>32693</v>
      </c>
      <c r="B5265" s="59" t="str">
        <f t="shared" si="82"/>
        <v>FORNECIMENTO E IMPLANTAÇÃO DE SUPORTE DUPLO POLIMÉRICO ECOLÓGICO MACIÇO QUADRADO DE 8 CM PARA PLACA DE SINALIZAÇÃO NÁUTICA EM MARGEM - ALTURA TOTAL DE 4,0 M - COM EMBARCAÇÃO</v>
      </c>
      <c r="C5265" s="16" t="s">
        <v>20028</v>
      </c>
      <c r="D5265" s="105">
        <v>2105.09</v>
      </c>
      <c r="J5265" s="59" t="s">
        <v>32694</v>
      </c>
    </row>
    <row r="5266" spans="1:10" ht="67.5">
      <c r="A5266" s="16" t="s">
        <v>32695</v>
      </c>
      <c r="B5266" s="59" t="str">
        <f t="shared" si="82"/>
        <v>FORNECIMENTO E IMPLANTAÇÃO DE SUPORTE DUPLO POLIMÉRICO ECOLÓGICO MACIÇO QUADRADO DE 8 CM PARA PLACA DE SINALIZAÇÃO NÁUTICA EM MARGEM - ALTURA TOTAL DE 5,0 M</v>
      </c>
      <c r="C5266" s="16" t="s">
        <v>20028</v>
      </c>
      <c r="D5266" s="105">
        <v>2299.7800000000002</v>
      </c>
      <c r="J5266" s="59" t="s">
        <v>32696</v>
      </c>
    </row>
    <row r="5267" spans="1:10" ht="81">
      <c r="A5267" s="16" t="s">
        <v>32697</v>
      </c>
      <c r="B5267" s="59" t="str">
        <f t="shared" si="82"/>
        <v>FORNECIMENTO E IMPLANTAÇÃO DE SUPORTE DUPLO POLIMÉRICO ECOLÓGICO MACIÇO QUADRADO DE 8 CM PARA PLACA DE SINALIZAÇÃO NÁUTICA EM MARGEM - ALTURA TOTAL DE 5,0 M - COM EMBARCAÇÃO</v>
      </c>
      <c r="C5267" s="16" t="s">
        <v>20028</v>
      </c>
      <c r="D5267" s="105">
        <v>2680.5</v>
      </c>
      <c r="J5267" s="59" t="s">
        <v>32698</v>
      </c>
    </row>
    <row r="5268" spans="1:10" ht="67.5">
      <c r="A5268" s="16" t="s">
        <v>32699</v>
      </c>
      <c r="B5268" s="59" t="str">
        <f t="shared" si="82"/>
        <v>FORNECIMENTO E IMPLANTAÇÃO DE SUPORTE SIMPLES EM MADEIRA COM TRAVESSA PARA PLACA DE SINALIZAÇÃO NÁUTICA EM MARGEM - ALTURA TOTAL DE 4 M</v>
      </c>
      <c r="C5268" s="16" t="s">
        <v>20028</v>
      </c>
      <c r="D5268" s="105">
        <v>146.69999999999999</v>
      </c>
      <c r="J5268" s="59" t="s">
        <v>32700</v>
      </c>
    </row>
    <row r="5269" spans="1:10" ht="67.5">
      <c r="A5269" s="16" t="s">
        <v>32701</v>
      </c>
      <c r="B5269" s="59" t="str">
        <f t="shared" si="82"/>
        <v>FORNECIMENTO E IMPLANTAÇÃO DE SUPORTE SIMPLES EM MADEIRA COM TRAVESSA PARA PLACA DE SINALIZAÇÃO NÁUTICA EM MARGEM - ALTURA TOTAL DE 4 M - COM EMBARCAÇÃO</v>
      </c>
      <c r="C5269" s="16" t="s">
        <v>20028</v>
      </c>
      <c r="D5269" s="105">
        <v>524.88</v>
      </c>
      <c r="J5269" s="59" t="s">
        <v>32702</v>
      </c>
    </row>
    <row r="5270" spans="1:10" ht="67.5">
      <c r="A5270" s="16" t="s">
        <v>32703</v>
      </c>
      <c r="B5270" s="59" t="str">
        <f t="shared" si="82"/>
        <v>FORNECIMENTO E IMPLANTAÇÃO DE SUPORTE SIMPLES EM MADEIRA COM TRAVESSA PARA PLACA DE SINALIZAÇÃO NÁUTICA EM MARGEM - ALTURA TOTAL DE 5 M</v>
      </c>
      <c r="C5270" s="16" t="s">
        <v>20028</v>
      </c>
      <c r="D5270" s="105">
        <v>249.62</v>
      </c>
      <c r="J5270" s="59" t="s">
        <v>32704</v>
      </c>
    </row>
    <row r="5271" spans="1:10" ht="67.5">
      <c r="A5271" s="16" t="s">
        <v>32705</v>
      </c>
      <c r="B5271" s="59" t="str">
        <f t="shared" si="82"/>
        <v>FORNECIMENTO E IMPLANTAÇÃO DE SUPORTE SIMPLES EM MADEIRA COM TRAVESSA PARA PLACA DE SINALIZAÇÃO NÁUTICA EM MARGEM - ALTURA TOTAL DE 5 M - COM EMBARCAÇÃO</v>
      </c>
      <c r="C5271" s="16" t="s">
        <v>20028</v>
      </c>
      <c r="D5271" s="105">
        <v>775.34</v>
      </c>
      <c r="J5271" s="59" t="s">
        <v>32706</v>
      </c>
    </row>
    <row r="5272" spans="1:10" ht="67.5">
      <c r="A5272" s="16" t="s">
        <v>32707</v>
      </c>
      <c r="B5272" s="59" t="str">
        <f t="shared" si="82"/>
        <v>FORNECIMENTO E IMPLANTAÇÃO DE SUPORTE SIMPLES EM MADEIRA COM TRAVESSA PARA PLACA DE SINALIZAÇÃO NÁUTICA EM MARGEM - ALTURA TOTAL DE 5,5 M</v>
      </c>
      <c r="C5272" s="16" t="s">
        <v>20028</v>
      </c>
      <c r="D5272" s="105">
        <v>284.48</v>
      </c>
      <c r="J5272" s="59" t="s">
        <v>32708</v>
      </c>
    </row>
    <row r="5273" spans="1:10" ht="67.5">
      <c r="A5273" s="16" t="s">
        <v>32709</v>
      </c>
      <c r="B5273" s="59" t="str">
        <f t="shared" si="82"/>
        <v>FORNECIMENTO E IMPLANTAÇÃO DE SUPORTE SIMPLES EM MADEIRA COM TRAVESSA PARA PLACA DE SINALIZAÇÃO NÁUTICA EM MARGEM - ALTURA TOTAL DE 5,5 M - COM EMBARCAÇÃO</v>
      </c>
      <c r="C5273" s="16" t="s">
        <v>20028</v>
      </c>
      <c r="D5273" s="105">
        <v>835.51</v>
      </c>
      <c r="J5273" s="59" t="s">
        <v>32710</v>
      </c>
    </row>
    <row r="5274" spans="1:10" ht="67.5">
      <c r="A5274" s="16" t="s">
        <v>32711</v>
      </c>
      <c r="B5274" s="59" t="str">
        <f t="shared" si="82"/>
        <v>FORNECIMENTO E IMPLANTAÇÃO DE SUPORTE SIMPLES METÁLICO GALVANIZADO PARA PLACA DE SINALIZAÇÃO NÁUTICA EM MARGEM - ALTURA TOTAL DE 4 M - COM EMBARCAÇÃO</v>
      </c>
      <c r="C5274" s="16" t="s">
        <v>20028</v>
      </c>
      <c r="D5274" s="105">
        <v>908.4</v>
      </c>
      <c r="J5274" s="59" t="s">
        <v>32712</v>
      </c>
    </row>
    <row r="5275" spans="1:10" ht="54">
      <c r="A5275" s="16" t="s">
        <v>32713</v>
      </c>
      <c r="B5275" s="59" t="str">
        <f t="shared" si="82"/>
        <v>FORNECIMENTO E IMPLANTAÇÃO DE SUPORTE SIMPLES METÁLICO GALVANIZADO PARA PLACA DE SINALIZAÇÃO NÁUTICA EM MARGEM - ALTURA TOTAL DE 4,0 M</v>
      </c>
      <c r="C5275" s="16" t="s">
        <v>20028</v>
      </c>
      <c r="D5275" s="105">
        <v>527.98</v>
      </c>
      <c r="J5275" s="59" t="s">
        <v>32714</v>
      </c>
    </row>
    <row r="5276" spans="1:10" ht="67.5">
      <c r="A5276" s="16" t="s">
        <v>32715</v>
      </c>
      <c r="B5276" s="59" t="str">
        <f t="shared" si="82"/>
        <v>FORNECIMENTO E IMPLANTAÇÃO DE SUPORTE SIMPLES METÁLICO GALVANIZADO PARA PLACA DE SINALIZAÇÃO NÁUTICA EM MARGEM - ALTURA TOTAL DE 5 M - COM EMBARCAÇÃO</v>
      </c>
      <c r="C5276" s="16" t="s">
        <v>20028</v>
      </c>
      <c r="D5276" s="105">
        <v>1813.4</v>
      </c>
      <c r="J5276" s="59" t="s">
        <v>32716</v>
      </c>
    </row>
    <row r="5277" spans="1:10" ht="54">
      <c r="A5277" s="16" t="s">
        <v>32717</v>
      </c>
      <c r="B5277" s="59" t="str">
        <f t="shared" si="82"/>
        <v>FORNECIMENTO E IMPLANTAÇÃO DE SUPORTE SIMPLES METÁLICO GALVANIZADO PARA PLACA DE SINALIZAÇÃO NÁUTICA EM MARGEM - ALTURA TOTAL DE 5,0 M</v>
      </c>
      <c r="C5277" s="16" t="s">
        <v>20028</v>
      </c>
      <c r="D5277" s="105">
        <v>1280.8900000000001</v>
      </c>
      <c r="J5277" s="59" t="s">
        <v>32718</v>
      </c>
    </row>
    <row r="5278" spans="1:10" ht="54">
      <c r="A5278" s="16" t="s">
        <v>32719</v>
      </c>
      <c r="B5278" s="59" t="str">
        <f t="shared" si="82"/>
        <v>FORNECIMENTO E IMPLANTAÇÃO DE SUPORTE SIMPLES METÁLICO GALVANIZADO PARA PLACA DE SINALIZAÇÃO NÁUTICA EM MARGEM - ALTURA TOTAL DE 5,5 M</v>
      </c>
      <c r="C5278" s="16" t="s">
        <v>20028</v>
      </c>
      <c r="D5278" s="105">
        <v>1416.38</v>
      </c>
      <c r="J5278" s="59" t="s">
        <v>32720</v>
      </c>
    </row>
    <row r="5279" spans="1:10" ht="67.5">
      <c r="A5279" s="16" t="s">
        <v>32721</v>
      </c>
      <c r="B5279" s="59" t="str">
        <f t="shared" si="82"/>
        <v>FORNECIMENTO E IMPLANTAÇÃO DE SUPORTE SIMPLES METÁLICO GALVANIZADO PARA PLACA DE SINALIZAÇÃO NÁUTICA EM MARGEM - ALTURA TOTAL DE 5,5 M - COM EMBARCAÇÃO</v>
      </c>
      <c r="C5279" s="16" t="s">
        <v>20028</v>
      </c>
      <c r="D5279" s="105">
        <v>1974.79</v>
      </c>
      <c r="J5279" s="59" t="s">
        <v>32722</v>
      </c>
    </row>
    <row r="5280" spans="1:10" ht="67.5">
      <c r="A5280" s="16" t="s">
        <v>32723</v>
      </c>
      <c r="B5280" s="59" t="str">
        <f t="shared" si="82"/>
        <v>FORNECIMENTO E IMPLANTAÇÃO DE SUPORTE SIMPLES POLIMÉRICO ECOLÓGICO MACIÇO QUADRADO DE 10 CM PARA PLACA DE SINALIZAÇÃO NÁUTICA EM MARGEM - ALTURA TOTAL DE 5,5 M</v>
      </c>
      <c r="C5280" s="16" t="s">
        <v>20028</v>
      </c>
      <c r="D5280" s="105">
        <v>1750.49</v>
      </c>
      <c r="J5280" s="59" t="s">
        <v>32724</v>
      </c>
    </row>
    <row r="5281" spans="1:10" ht="81">
      <c r="A5281" s="16" t="s">
        <v>32725</v>
      </c>
      <c r="B5281" s="59" t="str">
        <f t="shared" si="82"/>
        <v>FORNECIMENTO E IMPLANTAÇÃO DE SUPORTE SIMPLES POLIMÉRICO ECOLÓGICO MACIÇO QUADRADO DE 10 CM PARA PLACA DE SINALIZAÇÃO NÁUTICA EM MARGEM - ALTURA TOTAL DE 5,5 M - COM EMBARCAÇÃO</v>
      </c>
      <c r="C5281" s="16" t="s">
        <v>20028</v>
      </c>
      <c r="D5281" s="105">
        <v>2082.17</v>
      </c>
      <c r="J5281" s="59" t="s">
        <v>32726</v>
      </c>
    </row>
    <row r="5282" spans="1:10" ht="67.5">
      <c r="A5282" s="16" t="s">
        <v>32727</v>
      </c>
      <c r="B5282" s="59" t="str">
        <f t="shared" si="82"/>
        <v>FORNECIMENTO E IMPLANTAÇÃO DE SUPORTE SIMPLES POLIMÉRICO ECOLÓGICO MACIÇO QUADRADO DE 8 CM PARA PLACA DE SINALIZAÇÃO NÁUTICA EM MARGEM - ALTURA TOTAL DE 4 M</v>
      </c>
      <c r="C5282" s="16" t="s">
        <v>20028</v>
      </c>
      <c r="D5282" s="105">
        <v>775.98</v>
      </c>
      <c r="J5282" s="59" t="s">
        <v>32728</v>
      </c>
    </row>
    <row r="5283" spans="1:10" ht="67.5">
      <c r="A5283" s="16" t="s">
        <v>32729</v>
      </c>
      <c r="B5283" s="59" t="str">
        <f t="shared" si="82"/>
        <v>FORNECIMENTO E IMPLANTAÇÃO DE SUPORTE SIMPLES POLIMÉRICO ECOLÓGICO MACIÇO QUADRADO DE 8 CM PARA PLACA DE SINALIZAÇÃO NÁUTICA EM MARGEM - ALTURA TOTAL DE 4 M - COM EMBARCAÇÃO</v>
      </c>
      <c r="C5283" s="16" t="s">
        <v>20028</v>
      </c>
      <c r="D5283" s="105">
        <v>1106.97</v>
      </c>
      <c r="J5283" s="59" t="s">
        <v>32730</v>
      </c>
    </row>
    <row r="5284" spans="1:10" ht="67.5">
      <c r="A5284" s="16" t="s">
        <v>32731</v>
      </c>
      <c r="B5284" s="59" t="str">
        <f t="shared" si="82"/>
        <v>FORNECIMENTO E IMPLANTAÇÃO DE SUPORTE SIMPLES POLIMÉRICO ECOLÓGICO MACIÇO QUADRADO DE 8 CM PARA PLACA DE SINALIZAÇÃO NÁUTICA EM MARGEM - ALTURA TOTAL DE 5 M</v>
      </c>
      <c r="C5284" s="16" t="s">
        <v>20028</v>
      </c>
      <c r="D5284" s="105">
        <v>982.88</v>
      </c>
      <c r="J5284" s="59" t="s">
        <v>32732</v>
      </c>
    </row>
    <row r="5285" spans="1:10" ht="67.5">
      <c r="A5285" s="16" t="s">
        <v>32733</v>
      </c>
      <c r="B5285" s="59" t="str">
        <f t="shared" si="82"/>
        <v>FORNECIMENTO E IMPLANTAÇÃO DE SUPORTE SIMPLES POLIMÉRICO ECOLÓGICO MACIÇO QUADRADO DE 8 CM PARA PLACA DE SINALIZAÇÃO NÁUTICA EM MARGEM - ALTURA TOTAL DE 5 M - COM EMBARCAÇÃO</v>
      </c>
      <c r="C5285" s="16" t="s">
        <v>20028</v>
      </c>
      <c r="D5285" s="105">
        <v>1314.03</v>
      </c>
      <c r="J5285" s="59" t="s">
        <v>32734</v>
      </c>
    </row>
    <row r="5286" spans="1:10" ht="54">
      <c r="A5286" s="16" t="s">
        <v>32735</v>
      </c>
      <c r="B5286" s="59" t="str">
        <f t="shared" si="82"/>
        <v>FORNECIMENTO E INSTALAÇÃO DE CONJUNTO DE ACESSÓRIOS PARA SISTEMA DE FUNDEIO DE BOIA DE AMARRAÇÃO NÁUTICA COM 4 MANILHAS</v>
      </c>
      <c r="C5286" s="16" t="s">
        <v>20028</v>
      </c>
      <c r="D5286" s="105">
        <v>744.49</v>
      </c>
      <c r="J5286" s="59" t="s">
        <v>32736</v>
      </c>
    </row>
    <row r="5287" spans="1:10" ht="54">
      <c r="A5287" s="16" t="s">
        <v>32737</v>
      </c>
      <c r="B5287" s="59" t="str">
        <f t="shared" si="82"/>
        <v>FORNECIMENTO E INSTALAÇÃO DE CONJUNTO DE ACESSÓRIOS PARA SISTEMA DE FUNDEIO DE BOIA DE SINALIZAÇÃO NÁUTICA COM 7 MANILHAS</v>
      </c>
      <c r="C5287" s="16" t="s">
        <v>20028</v>
      </c>
      <c r="D5287" s="105">
        <v>471.44</v>
      </c>
      <c r="J5287" s="59" t="s">
        <v>32738</v>
      </c>
    </row>
    <row r="5288" spans="1:10" ht="40.5">
      <c r="A5288" s="16" t="s">
        <v>32739</v>
      </c>
      <c r="B5288" s="59" t="str">
        <f t="shared" si="82"/>
        <v>FORNECIMENTO E INSTALAÇÃO DE CORRENTE 1" PARA SISTEMA DE FUNDEIO DE BOIA DE SINALIZAÇÃO NÁUTICA</v>
      </c>
      <c r="C5288" s="16" t="s">
        <v>139</v>
      </c>
      <c r="D5288" s="105">
        <v>373.74</v>
      </c>
      <c r="J5288" s="59" t="s">
        <v>32740</v>
      </c>
    </row>
    <row r="5289" spans="1:10" ht="54">
      <c r="A5289" s="16" t="s">
        <v>32741</v>
      </c>
      <c r="B5289" s="59" t="str">
        <f t="shared" si="82"/>
        <v>FORNECIMENTO E INSTALAÇÃO DE CORRENTE 1/2" PARA SISTEMA DE FUNDEIO DE BOIA DE SINALIZAÇÃO NÁUTICA</v>
      </c>
      <c r="C5289" s="16" t="s">
        <v>139</v>
      </c>
      <c r="D5289" s="105">
        <v>89.85</v>
      </c>
      <c r="J5289" s="59" t="s">
        <v>32742</v>
      </c>
    </row>
    <row r="5290" spans="1:10" ht="54">
      <c r="A5290" s="16" t="s">
        <v>32743</v>
      </c>
      <c r="B5290" s="59" t="str">
        <f t="shared" si="82"/>
        <v>FORNECIMENTO E INSTALAÇÃO DE CORRENTE 3/4" PARA SISTEMA DE FUNDEIO DE BOIA DE SINALIZAÇÃO NÁUTICA</v>
      </c>
      <c r="C5290" s="16" t="s">
        <v>139</v>
      </c>
      <c r="D5290" s="105">
        <v>222.04</v>
      </c>
      <c r="J5290" s="59" t="s">
        <v>32744</v>
      </c>
    </row>
    <row r="5291" spans="1:10" ht="54">
      <c r="A5291" s="16" t="s">
        <v>32745</v>
      </c>
      <c r="B5291" s="59" t="str">
        <f t="shared" si="82"/>
        <v>FORNECIMENTO E INSTALAÇÃO DE LANTERNA DE SINALIZAÇÃO NÁUTICA COM ALCANCE LUMINOSO DE 2 MN EM OBRA DE ARTE ESPECIAL - COM EMBARCAÇÃO</v>
      </c>
      <c r="C5291" s="16" t="s">
        <v>20028</v>
      </c>
      <c r="D5291" s="105">
        <v>5736</v>
      </c>
      <c r="J5291" s="59" t="s">
        <v>32746</v>
      </c>
    </row>
    <row r="5292" spans="1:10" ht="54">
      <c r="A5292" s="16" t="s">
        <v>32747</v>
      </c>
      <c r="B5292" s="59" t="str">
        <f t="shared" si="82"/>
        <v>FORNECIMENTO E INSTALAÇÃO DE LANTERNA DE SINALIZAÇÃO NÁUTICA COM ALCANCE LUMINOSO DE 3 MN EM OBRA DE ARTE ESPECIAL - COM EMBARCAÇÃO</v>
      </c>
      <c r="C5292" s="16" t="s">
        <v>20028</v>
      </c>
      <c r="D5292" s="105">
        <v>5928.94</v>
      </c>
      <c r="J5292" s="59" t="s">
        <v>32748</v>
      </c>
    </row>
    <row r="5293" spans="1:10" ht="54">
      <c r="A5293" s="16" t="s">
        <v>32749</v>
      </c>
      <c r="B5293" s="59" t="str">
        <f t="shared" si="82"/>
        <v>FORNECIMENTO E INSTALAÇÃO DE LANTERNA DE SINALIZAÇÃO NÁUTICA COM ALCANCE LUMINOSO DE 4 MN EM OBRA DE ARTE ESPECIAL - COM EMBARCAÇÃO</v>
      </c>
      <c r="C5293" s="16" t="s">
        <v>20028</v>
      </c>
      <c r="D5293" s="105">
        <v>9386.32</v>
      </c>
      <c r="J5293" s="59" t="s">
        <v>32750</v>
      </c>
    </row>
    <row r="5294" spans="1:10" ht="54">
      <c r="A5294" s="16" t="s">
        <v>32751</v>
      </c>
      <c r="B5294" s="59" t="str">
        <f t="shared" si="82"/>
        <v>FORNECIMENTO E INSTALAÇÃO DE LANTERNA DE SINALIZAÇÃO NÁUTICA COM ALCANCE LUMINOSO DE 5 MN EM OBRA DE ARTE ESPECIAL - COM EMBARCAÇÃO</v>
      </c>
      <c r="C5294" s="16" t="s">
        <v>20028</v>
      </c>
      <c r="D5294" s="105">
        <v>9725.76</v>
      </c>
      <c r="J5294" s="59" t="s">
        <v>32752</v>
      </c>
    </row>
    <row r="5295" spans="1:10" ht="54">
      <c r="A5295" s="16" t="s">
        <v>32753</v>
      </c>
      <c r="B5295" s="59" t="str">
        <f t="shared" si="82"/>
        <v>FORNECIMENTO E INSTALAÇÃO DE LANTERNA DE SINALIZAÇÃO NÁUTICA COM ALCANCE LUMINOSO DE 8 MN EM OBRA DE ARTE ESPECIAL - COM EMBARCAÇÃO</v>
      </c>
      <c r="C5295" s="16" t="s">
        <v>20028</v>
      </c>
      <c r="D5295" s="105">
        <v>10909.91</v>
      </c>
      <c r="J5295" s="59" t="s">
        <v>32754</v>
      </c>
    </row>
    <row r="5296" spans="1:10" ht="40.5">
      <c r="A5296" s="16" t="s">
        <v>32755</v>
      </c>
      <c r="B5296" s="59" t="str">
        <f t="shared" si="82"/>
        <v>FORNECIMENTO E INSTALAÇÃO DE SUPORTE E LANTERNA DE SINALIZAÇÃO NÁUTICA COM ALCANCE LUMINOSO DE 2 MN EM BOIA</v>
      </c>
      <c r="C5296" s="16" t="s">
        <v>20028</v>
      </c>
      <c r="D5296" s="105">
        <v>4916.1499999999996</v>
      </c>
      <c r="J5296" s="59" t="s">
        <v>32756</v>
      </c>
    </row>
    <row r="5297" spans="1:10" ht="40.5">
      <c r="A5297" s="16" t="s">
        <v>32757</v>
      </c>
      <c r="B5297" s="59" t="str">
        <f t="shared" si="82"/>
        <v>FORNECIMENTO E INSTALAÇÃO DE SUPORTE E LANTERNA DE SINALIZAÇÃO NÁUTICA COM ALCANCE LUMINOSO DE 3 MN EM BOIA</v>
      </c>
      <c r="C5297" s="16" t="s">
        <v>20028</v>
      </c>
      <c r="D5297" s="105">
        <v>5109.09</v>
      </c>
      <c r="J5297" s="59" t="s">
        <v>32758</v>
      </c>
    </row>
    <row r="5298" spans="1:10" ht="40.5">
      <c r="A5298" s="16" t="s">
        <v>32759</v>
      </c>
      <c r="B5298" s="59" t="str">
        <f t="shared" si="82"/>
        <v>FORNECIMENTO E INSTALAÇÃO DE SUPORTE E LANTERNA DE SINALIZAÇÃO NÁUTICA COM ALCANCE LUMINOSO DE 4 MN EM BOIA</v>
      </c>
      <c r="C5298" s="16" t="s">
        <v>20028</v>
      </c>
      <c r="D5298" s="105">
        <v>8566.4699999999993</v>
      </c>
      <c r="J5298" s="59" t="s">
        <v>32760</v>
      </c>
    </row>
    <row r="5299" spans="1:10" ht="40.5">
      <c r="A5299" s="16" t="s">
        <v>32761</v>
      </c>
      <c r="B5299" s="59" t="str">
        <f t="shared" si="82"/>
        <v>FORNECIMENTO E INSTALAÇÃO DE SUPORTE E LANTERNA DE SINALIZAÇÃO NÁUTICA COM ALCANCE LUMINOSO DE 5 MN EM BOIA</v>
      </c>
      <c r="C5299" s="16" t="s">
        <v>20028</v>
      </c>
      <c r="D5299" s="105">
        <v>8905.91</v>
      </c>
      <c r="J5299" s="59" t="s">
        <v>32762</v>
      </c>
    </row>
    <row r="5300" spans="1:10" ht="40.5">
      <c r="A5300" s="16" t="s">
        <v>32763</v>
      </c>
      <c r="B5300" s="59" t="str">
        <f t="shared" si="82"/>
        <v>FORNECIMENTO E INSTALAÇÃO DE SUPORTE E LANTERNA DE SINALIZAÇÃO NÁUTICA COM ALCANCE LUMINOSO DE 8 MN EM BOIA</v>
      </c>
      <c r="C5300" s="16" t="s">
        <v>20028</v>
      </c>
      <c r="D5300" s="105">
        <v>10090.06</v>
      </c>
      <c r="J5300" s="59" t="s">
        <v>32764</v>
      </c>
    </row>
    <row r="5301" spans="1:10" ht="40.5">
      <c r="A5301" s="16" t="s">
        <v>32765</v>
      </c>
      <c r="B5301" s="59" t="str">
        <f t="shared" si="82"/>
        <v>FORNECIMENTO E SUBSTITUIÇÃO DE LANTERNA DE SINALIZAÇÃO NÁUTICA COM ALCANCE LUMINOSO DE 2 MN EM BOIA</v>
      </c>
      <c r="C5301" s="16" t="s">
        <v>20028</v>
      </c>
      <c r="D5301" s="105">
        <v>4858.5200000000004</v>
      </c>
      <c r="J5301" s="59" t="s">
        <v>32766</v>
      </c>
    </row>
    <row r="5302" spans="1:10" ht="54">
      <c r="A5302" s="16" t="s">
        <v>32767</v>
      </c>
      <c r="B5302" s="59" t="str">
        <f t="shared" si="82"/>
        <v>FORNECIMENTO E SUBSTITUIÇÃO DE LANTERNA DE SINALIZAÇÃO NÁUTICA COM ALCANCE LUMINOSO DE 2 MN EM OBRA DE ARTE ESPECIAL - COM EMBARCAÇÃO</v>
      </c>
      <c r="C5302" s="16" t="s">
        <v>20028</v>
      </c>
      <c r="D5302" s="105">
        <v>5642.07</v>
      </c>
      <c r="J5302" s="59" t="s">
        <v>32768</v>
      </c>
    </row>
    <row r="5303" spans="1:10" ht="40.5">
      <c r="A5303" s="16" t="s">
        <v>32769</v>
      </c>
      <c r="B5303" s="59" t="str">
        <f t="shared" si="82"/>
        <v>FORNECIMENTO E SUBSTITUIÇÃO DE LANTERNA DE SINALIZAÇÃO NÁUTICA COM ALCANCE LUMINOSO DE 3 MN EM BOIA</v>
      </c>
      <c r="C5303" s="16" t="s">
        <v>20028</v>
      </c>
      <c r="D5303" s="105">
        <v>5051.46</v>
      </c>
      <c r="J5303" s="59" t="s">
        <v>32770</v>
      </c>
    </row>
    <row r="5304" spans="1:10" ht="54">
      <c r="A5304" s="16" t="s">
        <v>32771</v>
      </c>
      <c r="B5304" s="59" t="str">
        <f t="shared" si="82"/>
        <v>FORNECIMENTO E SUBSTITUIÇÃO DE LANTERNA DE SINALIZAÇÃO NÁUTICA COM ALCANCE LUMINOSO DE 3 MN EM OBRA DE ARTE ESPECIAL - COM EMBARCAÇÃO</v>
      </c>
      <c r="C5304" s="16" t="s">
        <v>20028</v>
      </c>
      <c r="D5304" s="105">
        <v>5835.01</v>
      </c>
      <c r="J5304" s="59" t="s">
        <v>32772</v>
      </c>
    </row>
    <row r="5305" spans="1:10" ht="40.5">
      <c r="A5305" s="16" t="s">
        <v>32773</v>
      </c>
      <c r="B5305" s="59" t="str">
        <f t="shared" si="82"/>
        <v>FORNECIMENTO E SUBSTITUIÇÃO DE LANTERNA DE SINALIZAÇÃO NÁUTICA COM ALCANCE LUMINOSO DE 4 MN EM BOIA</v>
      </c>
      <c r="C5305" s="16" t="s">
        <v>20028</v>
      </c>
      <c r="D5305" s="105">
        <v>8508.85</v>
      </c>
      <c r="J5305" s="59" t="s">
        <v>32774</v>
      </c>
    </row>
    <row r="5306" spans="1:10" ht="54">
      <c r="A5306" s="16" t="s">
        <v>32775</v>
      </c>
      <c r="B5306" s="59" t="str">
        <f t="shared" si="82"/>
        <v>FORNECIMENTO E SUBSTITUIÇÃO DE LANTERNA DE SINALIZAÇÃO NÁUTICA COM ALCANCE LUMINOSO DE 4 MN EM OBRA DE ARTE ESPECIAL - COM EMBARCAÇÃO</v>
      </c>
      <c r="C5306" s="16" t="s">
        <v>20028</v>
      </c>
      <c r="D5306" s="105">
        <v>9292.39</v>
      </c>
      <c r="J5306" s="59" t="s">
        <v>32776</v>
      </c>
    </row>
    <row r="5307" spans="1:10" ht="40.5">
      <c r="A5307" s="16" t="s">
        <v>32777</v>
      </c>
      <c r="B5307" s="59" t="str">
        <f t="shared" si="82"/>
        <v>FORNECIMENTO E SUBSTITUIÇÃO DE LANTERNA DE SINALIZAÇÃO NÁUTICA COM ALCANCE LUMINOSO DE 5 MN EM BOIA</v>
      </c>
      <c r="C5307" s="16" t="s">
        <v>20028</v>
      </c>
      <c r="D5307" s="105">
        <v>8848.2800000000007</v>
      </c>
      <c r="J5307" s="59" t="s">
        <v>32778</v>
      </c>
    </row>
    <row r="5308" spans="1:10" ht="54">
      <c r="A5308" s="16" t="s">
        <v>32779</v>
      </c>
      <c r="B5308" s="59" t="str">
        <f t="shared" si="82"/>
        <v>FORNECIMENTO E SUBSTITUIÇÃO DE LANTERNA DE SINALIZAÇÃO NÁUTICA COM ALCANCE LUMINOSO DE 5 MN EM OBRA DE ARTE ESPECIAL - COM EMBARCAÇÃO</v>
      </c>
      <c r="C5308" s="16" t="s">
        <v>20028</v>
      </c>
      <c r="D5308" s="105">
        <v>9631.83</v>
      </c>
      <c r="J5308" s="59" t="s">
        <v>32780</v>
      </c>
    </row>
    <row r="5309" spans="1:10" ht="40.5">
      <c r="A5309" s="16" t="s">
        <v>32781</v>
      </c>
      <c r="B5309" s="59" t="str">
        <f t="shared" si="82"/>
        <v>FORNECIMENTO E SUBSTITUIÇÃO DE LANTERNA DE SINALIZAÇÃO NÁUTICA COM ALCANCE LUMINOSO DE 8 MN EM BOIA</v>
      </c>
      <c r="C5309" s="16" t="s">
        <v>20028</v>
      </c>
      <c r="D5309" s="105">
        <v>10032.44</v>
      </c>
      <c r="J5309" s="59" t="s">
        <v>32782</v>
      </c>
    </row>
    <row r="5310" spans="1:10" ht="54">
      <c r="A5310" s="16" t="s">
        <v>32783</v>
      </c>
      <c r="B5310" s="59" t="str">
        <f t="shared" si="82"/>
        <v>FORNECIMENTO E SUBSTITUIÇÃO DE LANTERNA DE SINALIZAÇÃO NÁUTICA COM ALCANCE LUMINOSO DE 8 MN EM OBRA DE ARTE ESPECIAL - COM EMBARCAÇÃO</v>
      </c>
      <c r="C5310" s="16" t="s">
        <v>20028</v>
      </c>
      <c r="D5310" s="105">
        <v>10815.98</v>
      </c>
      <c r="J5310" s="59" t="s">
        <v>32784</v>
      </c>
    </row>
    <row r="5311" spans="1:10" ht="40.5">
      <c r="A5311" s="16" t="s">
        <v>32785</v>
      </c>
      <c r="B5311" s="59" t="str">
        <f t="shared" si="82"/>
        <v>IMPLANTAÇÃO DE PLACA DE SINALIZAÇÃO NÁUTICA EM MARGEM - EQUIPAMENTOS E MÃO DE OBRA</v>
      </c>
      <c r="C5311" s="16" t="s">
        <v>20028</v>
      </c>
      <c r="D5311" s="105">
        <v>60.76</v>
      </c>
      <c r="J5311" s="59" t="s">
        <v>32786</v>
      </c>
    </row>
    <row r="5312" spans="1:10" ht="40.5">
      <c r="A5312" s="16" t="s">
        <v>32787</v>
      </c>
      <c r="B5312" s="59" t="str">
        <f t="shared" si="82"/>
        <v>IMPLANTAÇÃO DE PLACA DE SINALIZAÇÃO NÁUTICA EM MARGEM - EQUIPAMENTOS E MÃO DE OBRA - COM EMBARCAÇÃO</v>
      </c>
      <c r="C5312" s="16" t="s">
        <v>20028</v>
      </c>
      <c r="D5312" s="105">
        <v>422.79</v>
      </c>
      <c r="J5312" s="59" t="s">
        <v>32788</v>
      </c>
    </row>
    <row r="5313" spans="1:10" ht="40.5">
      <c r="A5313" s="16" t="s">
        <v>32789</v>
      </c>
      <c r="B5313" s="59" t="str">
        <f t="shared" si="82"/>
        <v>IMPLANTAÇÃO DE PLACA DE SINALIZAÇÃO NÁUTICA EM OBRA DE ARTE ESPECIAL - EQUIPAMENTOS E MÃO DE OBRA</v>
      </c>
      <c r="C5313" s="16" t="s">
        <v>20028</v>
      </c>
      <c r="D5313" s="105">
        <v>368.27</v>
      </c>
      <c r="J5313" s="59" t="s">
        <v>32790</v>
      </c>
    </row>
    <row r="5314" spans="1:10" ht="54">
      <c r="A5314" s="16" t="s">
        <v>32791</v>
      </c>
      <c r="B5314" s="59" t="str">
        <f t="shared" si="82"/>
        <v>IMPLANTAÇÃO DE PLACA DE SINALIZAÇÃO NÁUTICA EM OBRA DE ARTE ESPECIAL - EQUIPAMENTOS E MÃO DE OBRA - COM EMBARCAÇÃO</v>
      </c>
      <c r="C5314" s="16" t="s">
        <v>20028</v>
      </c>
      <c r="D5314" s="105">
        <v>1145.73</v>
      </c>
      <c r="J5314" s="59" t="s">
        <v>32792</v>
      </c>
    </row>
    <row r="5315" spans="1:10" ht="40.5">
      <c r="A5315" s="16" t="s">
        <v>32793</v>
      </c>
      <c r="B5315" s="59" t="str">
        <f t="shared" ref="B5315:B5378" si="83">UPPER(J5315)</f>
        <v>LANÇAMENTO DE BOIA DE SINALIZAÇÃO NÁUTICA COM SISTEMA DE FUNDEIO - EQUIPAMENTOS E MÃO DE OBRA</v>
      </c>
      <c r="C5315" s="16" t="s">
        <v>20028</v>
      </c>
      <c r="D5315" s="105">
        <v>783.59</v>
      </c>
      <c r="J5315" s="59" t="s">
        <v>32794</v>
      </c>
    </row>
    <row r="5316" spans="1:10" ht="54">
      <c r="A5316" s="16" t="s">
        <v>32795</v>
      </c>
      <c r="B5316" s="59" t="str">
        <f t="shared" si="83"/>
        <v>PINTURA COM EPÓXI ÓXIDO DE FERRO EM CHAPA METÁLICA COM PISTOLA A AR COMPRIMIDO, UMA DEMÃO, ESPESSURA ATÉ 35 µM</v>
      </c>
      <c r="C5316" s="16" t="s">
        <v>141</v>
      </c>
      <c r="D5316" s="105">
        <v>10.24</v>
      </c>
      <c r="J5316" s="59" t="s">
        <v>32796</v>
      </c>
    </row>
    <row r="5317" spans="1:10" ht="54">
      <c r="A5317" s="16" t="s">
        <v>32797</v>
      </c>
      <c r="B5317" s="59" t="str">
        <f t="shared" si="83"/>
        <v>PINTURA COM ESMALTE POLIURETANO DE DOIS COMPONENTES EM CHAPA METÁLICA COM PISTOLA A AR COMPRIMIDO, UMA DEMÃO, ESPESSURA ATÉ 35 µM</v>
      </c>
      <c r="C5317" s="16" t="s">
        <v>141</v>
      </c>
      <c r="D5317" s="105">
        <v>10.220000000000001</v>
      </c>
      <c r="J5317" s="59" t="s">
        <v>32798</v>
      </c>
    </row>
    <row r="5318" spans="1:10" ht="40.5">
      <c r="A5318" s="16" t="s">
        <v>32799</v>
      </c>
      <c r="B5318" s="59" t="str">
        <f t="shared" si="83"/>
        <v>PINTURA COM FUNDO FOSFOTIZANTE, UMA DEMÃO, EM CHAPA DE ALUMÍNIO COM PISTOLA A AR COMPRIMIDO</v>
      </c>
      <c r="C5318" s="16" t="s">
        <v>141</v>
      </c>
      <c r="D5318" s="105">
        <v>7.85</v>
      </c>
      <c r="J5318" s="59" t="s">
        <v>32800</v>
      </c>
    </row>
    <row r="5319" spans="1:10" ht="27">
      <c r="A5319" s="16" t="s">
        <v>32801</v>
      </c>
      <c r="B5319" s="59" t="str">
        <f t="shared" si="83"/>
        <v>POITA DE CONCRETO COM 1.000 KG PARA BOIA DE SINALIZAÇÃO NÁUTICA</v>
      </c>
      <c r="C5319" s="16" t="s">
        <v>20028</v>
      </c>
      <c r="D5319" s="105">
        <v>284.97000000000003</v>
      </c>
      <c r="J5319" s="59" t="s">
        <v>32802</v>
      </c>
    </row>
    <row r="5320" spans="1:10" ht="27">
      <c r="A5320" s="16" t="s">
        <v>32803</v>
      </c>
      <c r="B5320" s="59" t="str">
        <f t="shared" si="83"/>
        <v>POITA DE CONCRETO COM 1.500 KG PARA BOIA DE SINALIZAÇÃO NÁUTICA</v>
      </c>
      <c r="C5320" s="16" t="s">
        <v>20028</v>
      </c>
      <c r="D5320" s="105">
        <v>402.43</v>
      </c>
      <c r="J5320" s="59" t="s">
        <v>32804</v>
      </c>
    </row>
    <row r="5321" spans="1:10" ht="27">
      <c r="A5321" s="16" t="s">
        <v>32805</v>
      </c>
      <c r="B5321" s="59" t="str">
        <f t="shared" si="83"/>
        <v>POITA DE CONCRETO COM 500 KG PARA BOIA DE SINALIZAÇÃO NÁUTICA</v>
      </c>
      <c r="C5321" s="16" t="s">
        <v>20028</v>
      </c>
      <c r="D5321" s="105">
        <v>170.34</v>
      </c>
      <c r="J5321" s="59" t="s">
        <v>32806</v>
      </c>
    </row>
    <row r="5322" spans="1:10" ht="27">
      <c r="A5322" s="16" t="s">
        <v>32807</v>
      </c>
      <c r="B5322" s="59" t="str">
        <f t="shared" si="83"/>
        <v>REFORMA DE CORPO DE BOIA FLUTUANTE CILÍNDRICO D = 1,10M</v>
      </c>
      <c r="C5322" s="16" t="s">
        <v>20028</v>
      </c>
      <c r="D5322" s="105">
        <v>297.64999999999998</v>
      </c>
      <c r="J5322" s="59" t="s">
        <v>32808</v>
      </c>
    </row>
    <row r="5323" spans="1:10" ht="27">
      <c r="A5323" s="16" t="s">
        <v>32809</v>
      </c>
      <c r="B5323" s="59" t="str">
        <f t="shared" si="83"/>
        <v>REFORMA DE CORPO DE BOIA FLUTUANTE CILÍNDRICO D = 1,10M - COM LASTRO</v>
      </c>
      <c r="C5323" s="16" t="s">
        <v>20028</v>
      </c>
      <c r="D5323" s="105">
        <v>366.39</v>
      </c>
      <c r="J5323" s="59" t="s">
        <v>32810</v>
      </c>
    </row>
    <row r="5324" spans="1:10" ht="40.5">
      <c r="A5324" s="16" t="s">
        <v>32811</v>
      </c>
      <c r="B5324" s="59" t="str">
        <f t="shared" si="83"/>
        <v>REFORMA DE CORPO DE BOIA FLUTUANTE CILÍNDRICO D = 1,42M - BOIA DE AMARRAÇÃO</v>
      </c>
      <c r="C5324" s="16" t="s">
        <v>20028</v>
      </c>
      <c r="D5324" s="105">
        <v>659.9</v>
      </c>
      <c r="J5324" s="59" t="s">
        <v>32812</v>
      </c>
    </row>
    <row r="5325" spans="1:10" ht="27">
      <c r="A5325" s="16" t="s">
        <v>32813</v>
      </c>
      <c r="B5325" s="59" t="str">
        <f t="shared" si="83"/>
        <v>REFORMA DE CORPO DE BOIA FLUTUANTE CILÍNDRICO D = 1,43M - COM LASTRO</v>
      </c>
      <c r="C5325" s="16" t="s">
        <v>20028</v>
      </c>
      <c r="D5325" s="105">
        <v>621.23</v>
      </c>
      <c r="J5325" s="59" t="s">
        <v>32814</v>
      </c>
    </row>
    <row r="5326" spans="1:10">
      <c r="A5326" s="16" t="s">
        <v>32815</v>
      </c>
      <c r="B5326" s="59" t="str">
        <f t="shared" si="83"/>
        <v>REFORMA DE MANGRULHO H = 0,90M</v>
      </c>
      <c r="C5326" s="16" t="s">
        <v>20028</v>
      </c>
      <c r="D5326" s="105">
        <v>188.09</v>
      </c>
      <c r="J5326" s="59" t="s">
        <v>32816</v>
      </c>
    </row>
    <row r="5327" spans="1:10">
      <c r="A5327" s="16" t="s">
        <v>32817</v>
      </c>
      <c r="B5327" s="59" t="str">
        <f t="shared" si="83"/>
        <v>REFORMA DE MANGRULHO H = 1,50M</v>
      </c>
      <c r="C5327" s="16" t="s">
        <v>20028</v>
      </c>
      <c r="D5327" s="105">
        <v>285.08</v>
      </c>
      <c r="J5327" s="59" t="s">
        <v>32818</v>
      </c>
    </row>
    <row r="5328" spans="1:10">
      <c r="A5328" s="16" t="s">
        <v>32819</v>
      </c>
      <c r="B5328" s="59" t="str">
        <f t="shared" si="83"/>
        <v>REFORMA DE MARCA DE TOPE DE BOMBORDO</v>
      </c>
      <c r="C5328" s="16" t="s">
        <v>20028</v>
      </c>
      <c r="D5328" s="105">
        <v>235.94</v>
      </c>
      <c r="J5328" s="59" t="s">
        <v>32820</v>
      </c>
    </row>
    <row r="5329" spans="1:10">
      <c r="A5329" s="16" t="s">
        <v>32821</v>
      </c>
      <c r="B5329" s="59" t="str">
        <f t="shared" si="83"/>
        <v>REFORMA DE MARCA DE TOPE DE BORESTE</v>
      </c>
      <c r="C5329" s="16" t="s">
        <v>20028</v>
      </c>
      <c r="D5329" s="105">
        <v>166.85</v>
      </c>
      <c r="J5329" s="59" t="s">
        <v>32822</v>
      </c>
    </row>
    <row r="5330" spans="1:10">
      <c r="A5330" s="16" t="s">
        <v>32823</v>
      </c>
      <c r="B5330" s="59" t="str">
        <f t="shared" si="83"/>
        <v>REFORMA DE MARCA DE TOPE ESPECIAL</v>
      </c>
      <c r="C5330" s="16" t="s">
        <v>20028</v>
      </c>
      <c r="D5330" s="105">
        <v>143.52000000000001</v>
      </c>
      <c r="J5330" s="59" t="s">
        <v>32824</v>
      </c>
    </row>
    <row r="5331" spans="1:10" ht="40.5">
      <c r="A5331" s="16" t="s">
        <v>32825</v>
      </c>
      <c r="B5331" s="59" t="str">
        <f t="shared" si="83"/>
        <v>SUBSTITUIÇÃO DE BOIA DE SINALIZAÇÃO NÁUTICA COM SISTEMA DE FUNDEIO - EQUIPAMENTOS E MÃO DE OBRA</v>
      </c>
      <c r="C5331" s="16" t="s">
        <v>20028</v>
      </c>
      <c r="D5331" s="105">
        <v>1280.6400000000001</v>
      </c>
      <c r="J5331" s="59" t="s">
        <v>32826</v>
      </c>
    </row>
    <row r="5332" spans="1:10" ht="40.5">
      <c r="A5332" s="16" t="s">
        <v>32827</v>
      </c>
      <c r="B5332" s="59" t="str">
        <f t="shared" si="83"/>
        <v>SUBSTITUIÇÃO DE BOIA DE SINALIZAÇÃO NÁUTICA SEM SISTEMA DE FUNDEIO - EQUIPAMENTOS E MÃO DE OBRA</v>
      </c>
      <c r="C5332" s="16" t="s">
        <v>20028</v>
      </c>
      <c r="D5332" s="105">
        <v>951.89</v>
      </c>
      <c r="J5332" s="59" t="s">
        <v>32828</v>
      </c>
    </row>
    <row r="5333" spans="1:10" ht="40.5">
      <c r="A5333" s="16" t="s">
        <v>32829</v>
      </c>
      <c r="B5333" s="59" t="str">
        <f t="shared" si="83"/>
        <v>SUBSTITUIÇÃO DE PLACA DE SINALIZAÇÃO NÁUTICA EM MARGEM - EQUIPAMENTOS E MÃO DE OBRA</v>
      </c>
      <c r="C5333" s="16" t="s">
        <v>20028</v>
      </c>
      <c r="D5333" s="105">
        <v>87.3</v>
      </c>
      <c r="J5333" s="59" t="s">
        <v>32830</v>
      </c>
    </row>
    <row r="5334" spans="1:10" ht="40.5">
      <c r="A5334" s="16" t="s">
        <v>32831</v>
      </c>
      <c r="B5334" s="59" t="str">
        <f t="shared" si="83"/>
        <v>SUBSTITUIÇÃO DE PLACA DE SINALIZAÇÃO NÁUTICA EM MARGEM - EQUIPAMENTOS E MÃO DE OBRA - COM EMBARCAÇÃO</v>
      </c>
      <c r="C5334" s="16" t="s">
        <v>20028</v>
      </c>
      <c r="D5334" s="105">
        <v>845.58</v>
      </c>
      <c r="J5334" s="59" t="s">
        <v>32832</v>
      </c>
    </row>
    <row r="5335" spans="1:10" ht="40.5">
      <c r="A5335" s="16" t="s">
        <v>32833</v>
      </c>
      <c r="B5335" s="59" t="str">
        <f t="shared" si="83"/>
        <v>SUBSTITUIÇÃO DE PLACA DE SINALIZAÇÃO NÁUTICA EM OBRA DE ARTE ESPECIAL - EQUIPAMENTOS E MÃO DE OBRA</v>
      </c>
      <c r="C5335" s="16" t="s">
        <v>20028</v>
      </c>
      <c r="D5335" s="105">
        <v>421.85</v>
      </c>
      <c r="J5335" s="59" t="s">
        <v>32834</v>
      </c>
    </row>
    <row r="5336" spans="1:10" ht="54">
      <c r="A5336" s="16" t="s">
        <v>32835</v>
      </c>
      <c r="B5336" s="59" t="str">
        <f t="shared" si="83"/>
        <v>SUBSTITUIÇÃO DE PLACA DE SINALIZAÇÃO NÁUTICA EM OBRA DE ARTE ESPECIAL - EQUIPAMENTOS E MÃO DE OBRA - COM EMBARCAÇÃO</v>
      </c>
      <c r="C5336" s="16" t="s">
        <v>20028</v>
      </c>
      <c r="D5336" s="105">
        <v>1250.9100000000001</v>
      </c>
      <c r="J5336" s="59" t="s">
        <v>32836</v>
      </c>
    </row>
    <row r="5337" spans="1:10" ht="40.5">
      <c r="A5337" s="16" t="s">
        <v>32837</v>
      </c>
      <c r="B5337" s="59" t="str">
        <f t="shared" si="83"/>
        <v>ATERRO COMPACTADO EM SOLO REFORÇADO COM FITA METÁLICA GALVANIZADA - TAXA 1,65 KG/M³ - MATERIAL DE JAZIDA</v>
      </c>
      <c r="C5337" s="16" t="s">
        <v>140</v>
      </c>
      <c r="D5337" s="105">
        <v>33.97</v>
      </c>
      <c r="J5337" s="59" t="s">
        <v>32838</v>
      </c>
    </row>
    <row r="5338" spans="1:10" ht="40.5">
      <c r="A5338" s="16" t="s">
        <v>32839</v>
      </c>
      <c r="B5338" s="59" t="str">
        <f t="shared" si="83"/>
        <v>ATERRO COMPACTADO EM SOLO REFORÇADO COM FITA METÁLICA GALVANIZADA - TAXA 12,40 KG/M³ - MATERIAL DE JAZIDA</v>
      </c>
      <c r="C5338" s="16" t="s">
        <v>140</v>
      </c>
      <c r="D5338" s="105">
        <v>202.05</v>
      </c>
      <c r="J5338" s="59" t="s">
        <v>32840</v>
      </c>
    </row>
    <row r="5339" spans="1:10" ht="40.5">
      <c r="A5339" s="16" t="s">
        <v>32841</v>
      </c>
      <c r="B5339" s="59" t="str">
        <f t="shared" si="83"/>
        <v>ATERRO COMPACTADO EM SOLO REFORÇADO COM FITA METÁLICA GALVANIZADA - TAXA 13,23 KG/M³ - MATERIAL DE JAZIDA</v>
      </c>
      <c r="C5339" s="16" t="s">
        <v>140</v>
      </c>
      <c r="D5339" s="105">
        <v>215.03</v>
      </c>
      <c r="J5339" s="59" t="s">
        <v>32842</v>
      </c>
    </row>
    <row r="5340" spans="1:10" ht="40.5">
      <c r="A5340" s="16" t="s">
        <v>32843</v>
      </c>
      <c r="B5340" s="59" t="str">
        <f t="shared" si="83"/>
        <v>ATERRO COMPACTADO EM SOLO REFORÇADO COM FITA METÁLICA GALVANIZADA - TAXA 14,88 KG/M³ - MATERIAL DE JAZIDA</v>
      </c>
      <c r="C5340" s="16" t="s">
        <v>140</v>
      </c>
      <c r="D5340" s="105">
        <v>240.82</v>
      </c>
      <c r="J5340" s="59" t="s">
        <v>32844</v>
      </c>
    </row>
    <row r="5341" spans="1:10" ht="40.5">
      <c r="A5341" s="16" t="s">
        <v>32845</v>
      </c>
      <c r="B5341" s="59" t="str">
        <f t="shared" si="83"/>
        <v>ATERRO COMPACTADO EM SOLO REFORÇADO COM FITA METÁLICA GALVANIZADA - TAXA 19,84 KG/M³ - MATERIAL DE JAZIDA</v>
      </c>
      <c r="C5341" s="16" t="s">
        <v>140</v>
      </c>
      <c r="D5341" s="105">
        <v>318.37</v>
      </c>
      <c r="J5341" s="59" t="s">
        <v>32846</v>
      </c>
    </row>
    <row r="5342" spans="1:10" ht="40.5">
      <c r="A5342" s="16" t="s">
        <v>32847</v>
      </c>
      <c r="B5342" s="59" t="str">
        <f t="shared" si="83"/>
        <v>ATERRO COMPACTADO EM SOLO REFORÇADO COM FITA METÁLICA GALVANIZADA - TAXA 3,31 KG/M³ - MATERIAL DE JAZIDA</v>
      </c>
      <c r="C5342" s="16" t="s">
        <v>140</v>
      </c>
      <c r="D5342" s="105">
        <v>59.93</v>
      </c>
      <c r="J5342" s="59" t="s">
        <v>32848</v>
      </c>
    </row>
    <row r="5343" spans="1:10" ht="40.5">
      <c r="A5343" s="16" t="s">
        <v>32849</v>
      </c>
      <c r="B5343" s="59" t="str">
        <f t="shared" si="83"/>
        <v>ATERRO COMPACTADO EM SOLO REFORÇADO COM FITA METÁLICA GALVANIZADA - TAXA 4,13 KG/M³ - MATERIAL DE JAZIDA</v>
      </c>
      <c r="C5343" s="16" t="s">
        <v>140</v>
      </c>
      <c r="D5343" s="105">
        <v>72.75</v>
      </c>
      <c r="J5343" s="59" t="s">
        <v>32850</v>
      </c>
    </row>
    <row r="5344" spans="1:10" ht="40.5">
      <c r="A5344" s="16" t="s">
        <v>32851</v>
      </c>
      <c r="B5344" s="59" t="str">
        <f t="shared" si="83"/>
        <v>ATERRO COMPACTADO EM SOLO REFORÇADO COM FITA METÁLICA GALVANIZADA - TAXA 4,96 KG/M³ - MATERIAL DE JAZIDA</v>
      </c>
      <c r="C5344" s="16" t="s">
        <v>140</v>
      </c>
      <c r="D5344" s="105">
        <v>85.72</v>
      </c>
      <c r="J5344" s="59" t="s">
        <v>32852</v>
      </c>
    </row>
    <row r="5345" spans="1:10" ht="40.5">
      <c r="A5345" s="16" t="s">
        <v>32853</v>
      </c>
      <c r="B5345" s="59" t="str">
        <f t="shared" si="83"/>
        <v>ATERRO COMPACTADO EM SOLO REFORÇADO COM FITA METÁLICA GALVANIZADA - TAXA 6,61 KG/M³ - MATERIAL DE JAZIDA</v>
      </c>
      <c r="C5345" s="16" t="s">
        <v>140</v>
      </c>
      <c r="D5345" s="105">
        <v>111.52</v>
      </c>
      <c r="J5345" s="59" t="s">
        <v>32854</v>
      </c>
    </row>
    <row r="5346" spans="1:10" ht="40.5">
      <c r="A5346" s="16" t="s">
        <v>32855</v>
      </c>
      <c r="B5346" s="59" t="str">
        <f t="shared" si="83"/>
        <v>ATERRO COMPACTADO EM SOLO REFORÇADO COM FITA METÁLICA GALVANIZADA - TAXA 8,27 KG/M³ - MATERIAL DE JAZIDA</v>
      </c>
      <c r="C5346" s="16" t="s">
        <v>140</v>
      </c>
      <c r="D5346" s="105">
        <v>137.47999999999999</v>
      </c>
      <c r="J5346" s="59" t="s">
        <v>32856</v>
      </c>
    </row>
    <row r="5347" spans="1:10" ht="40.5">
      <c r="A5347" s="16" t="s">
        <v>32857</v>
      </c>
      <c r="B5347" s="59" t="str">
        <f t="shared" si="83"/>
        <v>ATERRO COMPACTADO EM SOLO REFORÇADO COM FITA METÁLICA GALVANIZADA - TAXA 9,92 KG/M³ - MATERIAL DE JAZIDA</v>
      </c>
      <c r="C5347" s="16" t="s">
        <v>140</v>
      </c>
      <c r="D5347" s="105">
        <v>163.27000000000001</v>
      </c>
      <c r="J5347" s="59" t="s">
        <v>32858</v>
      </c>
    </row>
    <row r="5348" spans="1:10" ht="67.5">
      <c r="A5348" s="16" t="s">
        <v>32859</v>
      </c>
      <c r="B5348" s="59" t="str">
        <f t="shared" si="83"/>
        <v>ESCORAMENTO DA PRIMEIRA LINHA DE ESCAMAS DE CONCRETO ARMADO EM SOLO REFORÇADO COM FITA METÁLICA – UTILIZAÇÃO DE 3 VEZES - CONFECÇÃO, INSTALAÇÃO E RETIRADA</v>
      </c>
      <c r="C5348" s="16" t="s">
        <v>141</v>
      </c>
      <c r="D5348" s="105">
        <v>33.159999999999997</v>
      </c>
      <c r="J5348" s="59" t="s">
        <v>32860</v>
      </c>
    </row>
    <row r="5349" spans="1:10" ht="54">
      <c r="A5349" s="16" t="s">
        <v>32861</v>
      </c>
      <c r="B5349" s="59" t="str">
        <f t="shared" si="83"/>
        <v>FABRICAÇÃO DE ESCAMA DE CONCRETO ARMADO PARA SOLO REFORÇADO COM FITA METÁLICA - 2 A 5 LIGAÇÕES - AREIA E BRITA COMERCIAIS</v>
      </c>
      <c r="C5349" s="16" t="s">
        <v>140</v>
      </c>
      <c r="D5349" s="105">
        <v>1202.04</v>
      </c>
      <c r="J5349" s="59" t="s">
        <v>32862</v>
      </c>
    </row>
    <row r="5350" spans="1:10" ht="54">
      <c r="A5350" s="16" t="s">
        <v>32863</v>
      </c>
      <c r="B5350" s="59" t="str">
        <f t="shared" si="83"/>
        <v>FABRICAÇÃO DE ESCAMA DE CONCRETO ARMADO PARA SOLO REFORÇADO COM FITA METÁLICA - 2 A 5 LIGAÇÕES - AREIA EXTRAÍDA E BRITA PRODUZIDA</v>
      </c>
      <c r="C5350" s="16" t="s">
        <v>140</v>
      </c>
      <c r="D5350" s="105">
        <v>1108.3699999999999</v>
      </c>
      <c r="J5350" s="59" t="s">
        <v>32864</v>
      </c>
    </row>
    <row r="5351" spans="1:10" ht="54">
      <c r="A5351" s="16" t="s">
        <v>32865</v>
      </c>
      <c r="B5351" s="59" t="str">
        <f t="shared" si="83"/>
        <v>FABRICAÇÃO DE ESCAMA DE CONCRETO ARMADO PARA SOLO REFORÇADO COM FITA METÁLICA - 6 A 8 LIGAÇÕES - AREIA E BRITA COMERCIAIS</v>
      </c>
      <c r="C5351" s="16" t="s">
        <v>140</v>
      </c>
      <c r="D5351" s="105">
        <v>1303.05</v>
      </c>
      <c r="J5351" s="59" t="s">
        <v>32866</v>
      </c>
    </row>
    <row r="5352" spans="1:10" ht="54">
      <c r="A5352" s="16" t="s">
        <v>32867</v>
      </c>
      <c r="B5352" s="59" t="str">
        <f t="shared" si="83"/>
        <v>FABRICAÇÃO DE ESCAMA DE CONCRETO ARMADO PARA SOLO REFORÇADO COM FITA METÁLICA - 6 A 8 LIGAÇÕES - AREIA EXTRAÍDA E BRITA PRODUZIDA</v>
      </c>
      <c r="C5352" s="16" t="s">
        <v>140</v>
      </c>
      <c r="D5352" s="105">
        <v>1209.3800000000001</v>
      </c>
      <c r="J5352" s="59" t="s">
        <v>32868</v>
      </c>
    </row>
    <row r="5353" spans="1:10" ht="67.5">
      <c r="A5353" s="16" t="s">
        <v>32869</v>
      </c>
      <c r="B5353" s="59" t="str">
        <f t="shared" si="83"/>
        <v>MOLDES METÁLICOS PARA ESCAMA DE CONCRETO ARMADO PARA SOLO REFORÇADO COM FITA METÁLICA - FORMATO CRUCIFORME DE 1,50 X 1,50 M - UTILIZAÇÃO DE 100 VEZES</v>
      </c>
      <c r="C5353" s="16" t="s">
        <v>141</v>
      </c>
      <c r="D5353" s="105">
        <v>11</v>
      </c>
      <c r="J5353" s="59" t="s">
        <v>32870</v>
      </c>
    </row>
    <row r="5354" spans="1:10" ht="40.5">
      <c r="A5354" s="16" t="s">
        <v>32871</v>
      </c>
      <c r="B5354" s="59" t="str">
        <f t="shared" si="83"/>
        <v>MONTAGEM DAS ESCAMAS DE CONCRETO ARMADO EM SOLO REFORÇADO COM FITA METÁLICA</v>
      </c>
      <c r="C5354" s="16" t="s">
        <v>141</v>
      </c>
      <c r="D5354" s="105">
        <v>100.55</v>
      </c>
      <c r="J5354" s="59" t="s">
        <v>32872</v>
      </c>
    </row>
    <row r="5355" spans="1:10" ht="54">
      <c r="A5355" s="16" t="s">
        <v>32873</v>
      </c>
      <c r="B5355" s="59" t="str">
        <f t="shared" si="83"/>
        <v>MURO DE ESCAMA DE CONCRETO ARMADO EM SOLO REFORÇADO COM FITA METÁLICA COM ALTURA ATÉ 4 M - TIPO 1 - AREIA E BRITA COMERCIAIS</v>
      </c>
      <c r="C5355" s="16" t="s">
        <v>141</v>
      </c>
      <c r="D5355" s="105">
        <v>287.49</v>
      </c>
      <c r="J5355" s="59" t="s">
        <v>32874</v>
      </c>
    </row>
    <row r="5356" spans="1:10" ht="54">
      <c r="A5356" s="16" t="s">
        <v>32875</v>
      </c>
      <c r="B5356" s="59" t="str">
        <f t="shared" si="83"/>
        <v>MURO DE ESCAMA DE CONCRETO ARMADO EM SOLO REFORÇADO COM FITA METÁLICA COM ALTURA ATÉ 4 M - TIPO 1 - AREIA EXTRAÍDA E BRITA PRODUZIDA</v>
      </c>
      <c r="C5356" s="16" t="s">
        <v>141</v>
      </c>
      <c r="D5356" s="105">
        <v>274.37</v>
      </c>
      <c r="J5356" s="59" t="s">
        <v>32876</v>
      </c>
    </row>
    <row r="5357" spans="1:10" ht="54">
      <c r="A5357" s="16" t="s">
        <v>32877</v>
      </c>
      <c r="B5357" s="59" t="str">
        <f t="shared" si="83"/>
        <v>MURO DE ESCAMA DE CONCRETO ARMADO EM SOLO REFORÇADO COM FITA METÁLICA COM ALTURA ATÉ 4 M - TIPO 2 - AREIA E BRITA COMERCIAIS</v>
      </c>
      <c r="C5357" s="16" t="s">
        <v>141</v>
      </c>
      <c r="D5357" s="105">
        <v>301.63</v>
      </c>
      <c r="J5357" s="59" t="s">
        <v>32878</v>
      </c>
    </row>
    <row r="5358" spans="1:10" ht="54">
      <c r="A5358" s="16" t="s">
        <v>32879</v>
      </c>
      <c r="B5358" s="59" t="str">
        <f t="shared" si="83"/>
        <v>MURO DE ESCAMA DE CONCRETO ARMADO EM SOLO REFORÇADO COM FITA METÁLICA COM ALTURA ATÉ 4 M - TIPO 2 - AREIA EXTRAÍDA E BRITA PRODUZIDA</v>
      </c>
      <c r="C5358" s="16" t="s">
        <v>141</v>
      </c>
      <c r="D5358" s="105">
        <v>288.52</v>
      </c>
      <c r="J5358" s="59" t="s">
        <v>32880</v>
      </c>
    </row>
    <row r="5359" spans="1:10" ht="54">
      <c r="A5359" s="16" t="s">
        <v>32881</v>
      </c>
      <c r="B5359" s="59" t="str">
        <f t="shared" si="83"/>
        <v>MURO DE ESCAMA DE CONCRETO ARMADO EM SOLO REFORÇADO COM FITA METÁLICA COM ALTURA DE 10,0 A 12 M - TIPO 1 - AREIA E BRITA COMERCIAIS</v>
      </c>
      <c r="C5359" s="16" t="s">
        <v>141</v>
      </c>
      <c r="D5359" s="105">
        <v>272.23</v>
      </c>
      <c r="J5359" s="59" t="s">
        <v>32882</v>
      </c>
    </row>
    <row r="5360" spans="1:10" ht="54">
      <c r="A5360" s="16" t="s">
        <v>32883</v>
      </c>
      <c r="B5360" s="59" t="str">
        <f t="shared" si="83"/>
        <v>MURO DE ESCAMA DE CONCRETO ARMADO EM SOLO REFORÇADO COM FITA METÁLICA COM ALTURA DE 10,0 A 12 M - TIPO 1 - AREIA EXTRAÍDA E BRITA PRODUZIDA</v>
      </c>
      <c r="C5360" s="16" t="s">
        <v>141</v>
      </c>
      <c r="D5360" s="105">
        <v>259.11</v>
      </c>
      <c r="J5360" s="59" t="s">
        <v>32884</v>
      </c>
    </row>
    <row r="5361" spans="1:10" ht="54">
      <c r="A5361" s="16" t="s">
        <v>32885</v>
      </c>
      <c r="B5361" s="59" t="str">
        <f t="shared" si="83"/>
        <v>MURO DE ESCAMA DE CONCRETO ARMADO EM SOLO REFORÇADO COM FITA METÁLICA COM ALTURA DE 10,0 A 12 M - TIPO 2 - AREIA E BRITA COMERCIAIS</v>
      </c>
      <c r="C5361" s="16" t="s">
        <v>141</v>
      </c>
      <c r="D5361" s="105">
        <v>286.37</v>
      </c>
      <c r="J5361" s="59" t="s">
        <v>32886</v>
      </c>
    </row>
    <row r="5362" spans="1:10" ht="54">
      <c r="A5362" s="16" t="s">
        <v>32887</v>
      </c>
      <c r="B5362" s="59" t="str">
        <f t="shared" si="83"/>
        <v>MURO DE ESCAMA DE CONCRETO ARMADO EM SOLO REFORÇADO COM FITA METÁLICA COM ALTURA DE 10,0 A 12 M - TIPO 2 - AREIA EXTRAÍDA E BRITA PRODUZIDA</v>
      </c>
      <c r="C5362" s="16" t="s">
        <v>141</v>
      </c>
      <c r="D5362" s="105">
        <v>273.25</v>
      </c>
      <c r="J5362" s="59" t="s">
        <v>32888</v>
      </c>
    </row>
    <row r="5363" spans="1:10" ht="54">
      <c r="A5363" s="16" t="s">
        <v>32889</v>
      </c>
      <c r="B5363" s="59" t="str">
        <f t="shared" si="83"/>
        <v>MURO DE ESCAMA DE CONCRETO ARMADO EM SOLO REFORÇADO COM FITA METÁLICA COM ALTURA DE 4,0 A 6 M - TIPO 1 - AREIA E BRITA COMERCIAIS</v>
      </c>
      <c r="C5363" s="16" t="s">
        <v>141</v>
      </c>
      <c r="D5363" s="105">
        <v>276.3</v>
      </c>
      <c r="J5363" s="59" t="s">
        <v>32890</v>
      </c>
    </row>
    <row r="5364" spans="1:10" ht="54">
      <c r="A5364" s="16" t="s">
        <v>32891</v>
      </c>
      <c r="B5364" s="59" t="str">
        <f t="shared" si="83"/>
        <v>MURO DE ESCAMA DE CONCRETO ARMADO EM SOLO REFORÇADO COM FITA METÁLICA COM ALTURA DE 4,0 A 6 M - TIPO 1 - AREIA EXTRAÍDA E BRITA PRODUZIDA</v>
      </c>
      <c r="C5364" s="16" t="s">
        <v>141</v>
      </c>
      <c r="D5364" s="105">
        <v>263.18</v>
      </c>
      <c r="J5364" s="59" t="s">
        <v>32892</v>
      </c>
    </row>
    <row r="5365" spans="1:10" ht="54">
      <c r="A5365" s="16" t="s">
        <v>32893</v>
      </c>
      <c r="B5365" s="59" t="str">
        <f t="shared" si="83"/>
        <v>MURO DE ESCAMA DE CONCRETO ARMADO EM SOLO REFORÇADO COM FITA METÁLICA COM ALTURA DE 4,0 A 6 M - TIPO 2 - AREIA E BRITA COMERCIAIS</v>
      </c>
      <c r="C5365" s="16" t="s">
        <v>141</v>
      </c>
      <c r="D5365" s="105">
        <v>290.44</v>
      </c>
      <c r="J5365" s="59" t="s">
        <v>32894</v>
      </c>
    </row>
    <row r="5366" spans="1:10" ht="54">
      <c r="A5366" s="16" t="s">
        <v>32895</v>
      </c>
      <c r="B5366" s="59" t="str">
        <f t="shared" si="83"/>
        <v>MURO DE ESCAMA DE CONCRETO ARMADO EM SOLO REFORÇADO COM FITA METÁLICA COM ALTURA DE 4,0 A 6 M - TIPO 2 - AREIA EXTRAÍDA E BRITA PRODUZIDA</v>
      </c>
      <c r="C5366" s="16" t="s">
        <v>141</v>
      </c>
      <c r="D5366" s="105">
        <v>277.32</v>
      </c>
      <c r="J5366" s="59" t="s">
        <v>32896</v>
      </c>
    </row>
    <row r="5367" spans="1:10" ht="54">
      <c r="A5367" s="16" t="s">
        <v>32897</v>
      </c>
      <c r="B5367" s="59" t="str">
        <f t="shared" si="83"/>
        <v>MURO DE ESCAMA DE CONCRETO ARMADO EM SOLO REFORÇADO COM FITA METÁLICA COM ALTURA DE 6,0 A 8 M - TIPO 1 - AREIA E BRITA COMERCIAIS</v>
      </c>
      <c r="C5367" s="16" t="s">
        <v>141</v>
      </c>
      <c r="D5367" s="105">
        <v>274.16000000000003</v>
      </c>
      <c r="J5367" s="59" t="s">
        <v>32898</v>
      </c>
    </row>
    <row r="5368" spans="1:10" ht="54">
      <c r="A5368" s="16" t="s">
        <v>32899</v>
      </c>
      <c r="B5368" s="59" t="str">
        <f t="shared" si="83"/>
        <v>MURO DE ESCAMA DE CONCRETO ARMADO EM SOLO REFORÇADO COM FITA METÁLICA COM ALTURA DE 6,0 A 8 M - TIPO 1 - AREIA EXTRAÍDA E BRITA PRODUZIDA</v>
      </c>
      <c r="C5368" s="16" t="s">
        <v>141</v>
      </c>
      <c r="D5368" s="105">
        <v>261.05</v>
      </c>
      <c r="J5368" s="59" t="s">
        <v>32900</v>
      </c>
    </row>
    <row r="5369" spans="1:10" ht="54">
      <c r="A5369" s="16" t="s">
        <v>32901</v>
      </c>
      <c r="B5369" s="59" t="str">
        <f t="shared" si="83"/>
        <v>MURO DE ESCAMA DE CONCRETO ARMADO EM SOLO REFORÇADO COM FITA METÁLICA COM ALTURA DE 6,0 A 8 M - TIPO 2 - AREIA E BRITA COMERCIAIS</v>
      </c>
      <c r="C5369" s="16" t="s">
        <v>141</v>
      </c>
      <c r="D5369" s="105">
        <v>288.31</v>
      </c>
      <c r="J5369" s="59" t="s">
        <v>32902</v>
      </c>
    </row>
    <row r="5370" spans="1:10" ht="54">
      <c r="A5370" s="16" t="s">
        <v>32903</v>
      </c>
      <c r="B5370" s="59" t="str">
        <f t="shared" si="83"/>
        <v>MURO DE ESCAMA DE CONCRETO ARMADO EM SOLO REFORÇADO COM FITA METÁLICA COM ALTURA DE 6,0 A 8 M - TIPO 2 - AREIA EXTRAÍDA E BRITA PRODUZIDA</v>
      </c>
      <c r="C5370" s="16" t="s">
        <v>141</v>
      </c>
      <c r="D5370" s="105">
        <v>275.19</v>
      </c>
      <c r="J5370" s="59" t="s">
        <v>32904</v>
      </c>
    </row>
    <row r="5371" spans="1:10" ht="54">
      <c r="A5371" s="16" t="s">
        <v>32905</v>
      </c>
      <c r="B5371" s="59" t="str">
        <f t="shared" si="83"/>
        <v>MURO DE ESCAMA DE CONCRETO ARMADO EM SOLO REFORÇADO COM FITA METÁLICA COM ALTURA DE 8,0 A 10 M - TIPO 1 - AREIA E BRITA COMERCIAIS</v>
      </c>
      <c r="C5371" s="16" t="s">
        <v>141</v>
      </c>
      <c r="D5371" s="105">
        <v>272.98</v>
      </c>
      <c r="J5371" s="59" t="s">
        <v>32906</v>
      </c>
    </row>
    <row r="5372" spans="1:10" ht="54">
      <c r="A5372" s="16" t="s">
        <v>32907</v>
      </c>
      <c r="B5372" s="59" t="str">
        <f t="shared" si="83"/>
        <v>MURO DE ESCAMA DE CONCRETO ARMADO EM SOLO REFORÇADO COM FITA METÁLICA COM ALTURA DE 8,0 A 10 M - TIPO 1 - AREIA EXTRAÍDA E BRITA PRODUZIDA</v>
      </c>
      <c r="C5372" s="16" t="s">
        <v>141</v>
      </c>
      <c r="D5372" s="105">
        <v>259.87</v>
      </c>
      <c r="J5372" s="59" t="s">
        <v>32908</v>
      </c>
    </row>
    <row r="5373" spans="1:10" ht="54">
      <c r="A5373" s="16" t="s">
        <v>32909</v>
      </c>
      <c r="B5373" s="59" t="str">
        <f t="shared" si="83"/>
        <v>MURO DE ESCAMA DE CONCRETO ARMADO EM SOLO REFORÇADO COM FITA METÁLICA COM ALTURA DE 8,0 A 10 M - TIPO 2 - AREIA E BRITA COMERCIAIS</v>
      </c>
      <c r="C5373" s="16" t="s">
        <v>141</v>
      </c>
      <c r="D5373" s="105">
        <v>287.12</v>
      </c>
      <c r="J5373" s="59" t="s">
        <v>32910</v>
      </c>
    </row>
    <row r="5374" spans="1:10" ht="54">
      <c r="A5374" s="16" t="s">
        <v>32911</v>
      </c>
      <c r="B5374" s="59" t="str">
        <f t="shared" si="83"/>
        <v>MURO DE ESCAMA DE CONCRETO ARMADO EM SOLO REFORÇADO COM FITA METÁLICA COM ALTURA DE 8,0 A 10 M - TIPO 2 - AREIA EXTRAÍDA E BRITA PRODUZIDA</v>
      </c>
      <c r="C5374" s="16" t="s">
        <v>141</v>
      </c>
      <c r="D5374" s="105">
        <v>274.01</v>
      </c>
      <c r="J5374" s="59" t="s">
        <v>32912</v>
      </c>
    </row>
    <row r="5375" spans="1:10" ht="40.5">
      <c r="A5375" s="16" t="s">
        <v>32913</v>
      </c>
      <c r="B5375" s="59" t="str">
        <f t="shared" si="83"/>
        <v>TRAVADOR DE MADEIRA PARA ESCAMA DE CONCRETO ARMADO - UTILIZAÇÃO DE 10 VEZES</v>
      </c>
      <c r="C5375" s="16" t="s">
        <v>20028</v>
      </c>
      <c r="D5375" s="105">
        <v>7.19</v>
      </c>
      <c r="J5375" s="59" t="s">
        <v>32914</v>
      </c>
    </row>
    <row r="5376" spans="1:10" ht="40.5">
      <c r="A5376" s="16" t="s">
        <v>32915</v>
      </c>
      <c r="B5376" s="59" t="str">
        <f t="shared" si="83"/>
        <v>TRAVAMENTO E NIVELAMENTO DE ESCAMA DE CONCRETO ARMADO EM SOLO REFORÇADO COM FITA METÁLICA</v>
      </c>
      <c r="C5376" s="16" t="s">
        <v>141</v>
      </c>
      <c r="D5376" s="105">
        <v>12.58</v>
      </c>
      <c r="J5376" s="59" t="s">
        <v>32916</v>
      </c>
    </row>
    <row r="5377" spans="1:10" ht="27">
      <c r="A5377" s="16" t="s">
        <v>32917</v>
      </c>
      <c r="B5377" s="59" t="str">
        <f t="shared" si="83"/>
        <v>CAMADA DRENANTE COM CONFORMAÇÃO DE TRATOR DE ESTEIRA - AREIA COMERCIAL</v>
      </c>
      <c r="C5377" s="16" t="s">
        <v>140</v>
      </c>
      <c r="D5377" s="105">
        <v>80.95</v>
      </c>
      <c r="J5377" s="59" t="s">
        <v>32918</v>
      </c>
    </row>
    <row r="5378" spans="1:10" ht="27">
      <c r="A5378" s="16" t="s">
        <v>32919</v>
      </c>
      <c r="B5378" s="59" t="str">
        <f t="shared" si="83"/>
        <v>CAMADA DRENANTE COM CONFORMAÇÃO DE TRATOR DE ESTEIRA - AREIA EXTRAÍDA</v>
      </c>
      <c r="C5378" s="16" t="s">
        <v>140</v>
      </c>
      <c r="D5378" s="105">
        <v>10.94</v>
      </c>
      <c r="J5378" s="59" t="s">
        <v>32920</v>
      </c>
    </row>
    <row r="5379" spans="1:10" ht="27">
      <c r="A5379" s="16" t="s">
        <v>32921</v>
      </c>
      <c r="B5379" s="59" t="str">
        <f t="shared" ref="B5379:B5442" si="84">UPPER(J5379)</f>
        <v>COMPACTAÇÃO DE ATERROS A 100% DO PROCTOR INTERMEDIÁRIO</v>
      </c>
      <c r="C5379" s="16" t="s">
        <v>140</v>
      </c>
      <c r="D5379" s="105">
        <v>6.4</v>
      </c>
      <c r="J5379" s="59" t="s">
        <v>32922</v>
      </c>
    </row>
    <row r="5380" spans="1:10" ht="27">
      <c r="A5380" s="16" t="s">
        <v>32923</v>
      </c>
      <c r="B5380" s="59" t="str">
        <f t="shared" si="84"/>
        <v>COMPACTAÇÃO DE ATERROS A 100% DO PROCTOR NORMAL</v>
      </c>
      <c r="C5380" s="16" t="s">
        <v>140</v>
      </c>
      <c r="D5380" s="105">
        <v>3.75</v>
      </c>
      <c r="J5380" s="59" t="s">
        <v>32924</v>
      </c>
    </row>
    <row r="5381" spans="1:10" ht="27">
      <c r="A5381" s="16" t="s">
        <v>32925</v>
      </c>
      <c r="B5381" s="59" t="str">
        <f t="shared" si="84"/>
        <v>COMPACTAÇÃO DE CAMADA FINAL DE ATERRO DE ROCHA</v>
      </c>
      <c r="C5381" s="16" t="s">
        <v>140</v>
      </c>
      <c r="D5381" s="105">
        <v>32.74</v>
      </c>
      <c r="J5381" s="59" t="s">
        <v>32926</v>
      </c>
    </row>
    <row r="5382" spans="1:10" ht="40.5">
      <c r="A5382" s="16" t="s">
        <v>32927</v>
      </c>
      <c r="B5382" s="59" t="str">
        <f t="shared" si="84"/>
        <v>CONSTRUÇÃO DE CORPO DE ATERRO COM MATERIAL DE 3ª CATEGORIA ORIUNDO DE CORTE</v>
      </c>
      <c r="C5382" s="16" t="s">
        <v>140</v>
      </c>
      <c r="D5382" s="105">
        <v>12.79</v>
      </c>
      <c r="J5382" s="59" t="s">
        <v>32928</v>
      </c>
    </row>
    <row r="5383" spans="1:10" ht="54">
      <c r="A5383" s="16" t="s">
        <v>32929</v>
      </c>
      <c r="B5383" s="59" t="str">
        <f t="shared" si="84"/>
        <v>DESMATAMENTO, DESTOCAMENTO, LIMPEZA DE ÁREA E ESTOCAGEM DO MATERIAL DE LIMPEZA COM ÁRVORES DE DIÂMETRO ATÉ 0,15 M</v>
      </c>
      <c r="C5383" s="16" t="s">
        <v>141</v>
      </c>
      <c r="D5383" s="105">
        <v>0.41</v>
      </c>
      <c r="J5383" s="59" t="s">
        <v>32930</v>
      </c>
    </row>
    <row r="5384" spans="1:10" ht="27">
      <c r="A5384" s="16" t="s">
        <v>32931</v>
      </c>
      <c r="B5384" s="59" t="str">
        <f t="shared" si="84"/>
        <v>DESMONTE DE BLOCOS DE ROCHA COM MARTELETE PNEUMÁTICO</v>
      </c>
      <c r="C5384" s="16" t="s">
        <v>140</v>
      </c>
      <c r="D5384" s="105">
        <v>118.15</v>
      </c>
      <c r="J5384" s="59" t="s">
        <v>32932</v>
      </c>
    </row>
    <row r="5385" spans="1:10" ht="27">
      <c r="A5385" s="16" t="s">
        <v>32933</v>
      </c>
      <c r="B5385" s="59" t="str">
        <f t="shared" si="84"/>
        <v>DESMONTE DE MATACÕES OU BLOCO DE ROCHA POR MEIO DE EXPLOSIVOS</v>
      </c>
      <c r="C5385" s="16" t="s">
        <v>140</v>
      </c>
      <c r="D5385" s="105">
        <v>35.700000000000003</v>
      </c>
      <c r="J5385" s="59" t="s">
        <v>32934</v>
      </c>
    </row>
    <row r="5386" spans="1:10" ht="40.5">
      <c r="A5386" s="16" t="s">
        <v>32935</v>
      </c>
      <c r="B5386" s="59" t="str">
        <f t="shared" si="84"/>
        <v>DESMONTE DE MATERIAL DE 3ª CATEGORIA A FRIO COM ARGAMASSA EXPANSIVA A CÉU ABERTO</v>
      </c>
      <c r="C5386" s="16" t="s">
        <v>140</v>
      </c>
      <c r="D5386" s="105">
        <v>242.16</v>
      </c>
      <c r="J5386" s="59" t="s">
        <v>32936</v>
      </c>
    </row>
    <row r="5387" spans="1:10" ht="27">
      <c r="A5387" s="16" t="s">
        <v>32937</v>
      </c>
      <c r="B5387" s="59" t="str">
        <f t="shared" si="84"/>
        <v>DESTOCAMENTO DE ÁRVORES COM DIÂMETRO DE 0,15 A 0,30 M</v>
      </c>
      <c r="C5387" s="16" t="s">
        <v>20028</v>
      </c>
      <c r="D5387" s="105">
        <v>30.08</v>
      </c>
      <c r="J5387" s="59" t="s">
        <v>32938</v>
      </c>
    </row>
    <row r="5388" spans="1:10" ht="27">
      <c r="A5388" s="16" t="s">
        <v>32939</v>
      </c>
      <c r="B5388" s="59" t="str">
        <f t="shared" si="84"/>
        <v>DESTOCAMENTO DE ÁRVORES COM DIÂMETRO MAIOR QUE 0,30 M</v>
      </c>
      <c r="C5388" s="16" t="s">
        <v>20028</v>
      </c>
      <c r="D5388" s="105">
        <v>75.19</v>
      </c>
      <c r="J5388" s="59" t="s">
        <v>32940</v>
      </c>
    </row>
    <row r="5389" spans="1:10" ht="54">
      <c r="A5389" s="16" t="s">
        <v>32941</v>
      </c>
      <c r="B5389" s="59" t="str">
        <f t="shared" si="84"/>
        <v>ESCAVAÇÃO DE VALA EM MATERIAL DE 3ª CATEGORIA - RESISTÊNCIA A COMPRESSÃO ACIMA DE 110 MPA - COM ESCAVADEIRA E ROMPEDOR HIDRÁULICO 1.700 KG</v>
      </c>
      <c r="C5389" s="16" t="s">
        <v>140</v>
      </c>
      <c r="D5389" s="105">
        <v>140.41</v>
      </c>
      <c r="J5389" s="59" t="s">
        <v>32942</v>
      </c>
    </row>
    <row r="5390" spans="1:10" ht="54">
      <c r="A5390" s="16" t="s">
        <v>32943</v>
      </c>
      <c r="B5390" s="59" t="str">
        <f t="shared" si="84"/>
        <v>ESCAVAÇÃO DE VALA EM MATERIAL DE 3ª CATEGORIA - RESISTÊNCIA A COMPRESSÃO ATÉ 50 MPA - COM ESCAVADEIRA E ROMPEDOR HIDRÁULICO 1.700 KG</v>
      </c>
      <c r="C5390" s="16" t="s">
        <v>140</v>
      </c>
      <c r="D5390" s="105">
        <v>15.72</v>
      </c>
      <c r="J5390" s="59" t="s">
        <v>32944</v>
      </c>
    </row>
    <row r="5391" spans="1:10" ht="54">
      <c r="A5391" s="16" t="s">
        <v>32945</v>
      </c>
      <c r="B5391" s="59" t="str">
        <f t="shared" si="84"/>
        <v>ESCAVAÇÃO DE VALA EM MATERIAL DE 3ª CATEGORIA - RESISTÊNCIA A COMPRESSÃO DE 50 A 70 MPA - COM ESCAVADEIRA E ROMPEDOR HIDRÁULICO 1.700 KG</v>
      </c>
      <c r="C5391" s="16" t="s">
        <v>140</v>
      </c>
      <c r="D5391" s="105">
        <v>19.850000000000001</v>
      </c>
      <c r="J5391" s="59" t="s">
        <v>32946</v>
      </c>
    </row>
    <row r="5392" spans="1:10" ht="54">
      <c r="A5392" s="16" t="s">
        <v>32947</v>
      </c>
      <c r="B5392" s="59" t="str">
        <f t="shared" si="84"/>
        <v>ESCAVAÇÃO DE VALA EM MATERIAL DE 3ª CATEGORIA - RESISTÊNCIA A COMPRESSÃO DE 70 A 90 MPA - COM ESCAVADEIRA E ROMPEDOR HIDRÁULICO 1.700 KG</v>
      </c>
      <c r="C5392" s="16" t="s">
        <v>140</v>
      </c>
      <c r="D5392" s="105">
        <v>36.42</v>
      </c>
      <c r="J5392" s="59" t="s">
        <v>32948</v>
      </c>
    </row>
    <row r="5393" spans="1:10" ht="54">
      <c r="A5393" s="16" t="s">
        <v>32949</v>
      </c>
      <c r="B5393" s="59" t="str">
        <f t="shared" si="84"/>
        <v>ESCAVAÇÃO DE VALA EM MATERIAL DE 3ª CATEGORIA - RESISTÊNCIA A COMPRESSÃO DE 90 A 110 MPA - COM ESCAVADEIRA E ROMPEDOR HIDRÁULICO 1.700 KG</v>
      </c>
      <c r="C5393" s="16" t="s">
        <v>140</v>
      </c>
      <c r="D5393" s="105">
        <v>67.959999999999994</v>
      </c>
      <c r="J5393" s="59" t="s">
        <v>32950</v>
      </c>
    </row>
    <row r="5394" spans="1:10" ht="27">
      <c r="A5394" s="16" t="s">
        <v>32951</v>
      </c>
      <c r="B5394" s="59" t="str">
        <f t="shared" si="84"/>
        <v>ESCAVAÇÃO E TRANSPORTE DE MATERIAL DE 3ª CATEGORIA - DMT DE 0 A 50 M</v>
      </c>
      <c r="C5394" s="16" t="s">
        <v>140</v>
      </c>
      <c r="D5394" s="105">
        <v>27.01</v>
      </c>
      <c r="J5394" s="59" t="s">
        <v>32952</v>
      </c>
    </row>
    <row r="5395" spans="1:10" ht="27">
      <c r="A5395" s="16" t="s">
        <v>32953</v>
      </c>
      <c r="B5395" s="59" t="str">
        <f t="shared" si="84"/>
        <v>ESCAVAÇÃO EM MATERIAL DE 3ª CATEGORIA</v>
      </c>
      <c r="C5395" s="16" t="s">
        <v>140</v>
      </c>
      <c r="D5395" s="105">
        <v>20.53</v>
      </c>
      <c r="J5395" s="59" t="s">
        <v>32954</v>
      </c>
    </row>
    <row r="5396" spans="1:10" ht="54">
      <c r="A5396" s="16" t="s">
        <v>32955</v>
      </c>
      <c r="B5396" s="59" t="str">
        <f t="shared" si="84"/>
        <v>ESCAVAÇÃO EM MATERIAL DE 3ª CATEGORIA - RESISTÊNCIA A COMPRESSÃO ACIMA DE 110 MPA - COM ESCAVADEIRA E ROMPEDOR HIDRÁULICO 1.700 KG</v>
      </c>
      <c r="C5396" s="16" t="s">
        <v>140</v>
      </c>
      <c r="D5396" s="105">
        <v>77.69</v>
      </c>
      <c r="J5396" s="59" t="s">
        <v>32956</v>
      </c>
    </row>
    <row r="5397" spans="1:10" ht="54">
      <c r="A5397" s="16" t="s">
        <v>32957</v>
      </c>
      <c r="B5397" s="59" t="str">
        <f t="shared" si="84"/>
        <v>ESCAVAÇÃO EM MATERIAL DE 3ª CATEGORIA - RESISTÊNCIA A COMPRESSÃO ATÉ 50 MPA - COM ESCAVADEIRA E ROMPEDOR HIDRÁULICO 1.700 KG</v>
      </c>
      <c r="C5397" s="16" t="s">
        <v>140</v>
      </c>
      <c r="D5397" s="105">
        <v>9.41</v>
      </c>
      <c r="J5397" s="59" t="s">
        <v>32958</v>
      </c>
    </row>
    <row r="5398" spans="1:10" ht="54">
      <c r="A5398" s="16" t="s">
        <v>32959</v>
      </c>
      <c r="B5398" s="59" t="str">
        <f t="shared" si="84"/>
        <v>ESCAVAÇÃO EM MATERIAL DE 3ª CATEGORIA - RESISTÊNCIA A COMPRESSÃO DE 50 A 70 MPA - COM ESCAVADEIRA E ROMPEDOR HIDRÁULICO 1.700 KG</v>
      </c>
      <c r="C5398" s="16" t="s">
        <v>140</v>
      </c>
      <c r="D5398" s="105">
        <v>11.8</v>
      </c>
      <c r="J5398" s="59" t="s">
        <v>32960</v>
      </c>
    </row>
    <row r="5399" spans="1:10" ht="54">
      <c r="A5399" s="16" t="s">
        <v>32961</v>
      </c>
      <c r="B5399" s="59" t="str">
        <f t="shared" si="84"/>
        <v>ESCAVAÇÃO EM MATERIAL DE 3ª CATEGORIA - RESISTÊNCIA A COMPRESSÃO DE 70 A 90 MPA - COM ESCAVADEIRA E ROMPEDOR HIDRÁULICO 1.700 KG</v>
      </c>
      <c r="C5399" s="16" t="s">
        <v>140</v>
      </c>
      <c r="D5399" s="105">
        <v>21.28</v>
      </c>
      <c r="J5399" s="59" t="s">
        <v>32962</v>
      </c>
    </row>
    <row r="5400" spans="1:10" ht="54">
      <c r="A5400" s="16" t="s">
        <v>32963</v>
      </c>
      <c r="B5400" s="59" t="str">
        <f t="shared" si="84"/>
        <v>ESCAVAÇÃO EM MATERIAL DE 3ª CATEGORIA - RESISTÊNCIA A COMPRESSÃO DE 90 A 110 MPA - COM ESCAVADEIRA E ROMPEDOR HIDRÁULICO 1.700 KG</v>
      </c>
      <c r="C5400" s="16" t="s">
        <v>140</v>
      </c>
      <c r="D5400" s="105">
        <v>39.090000000000003</v>
      </c>
      <c r="J5400" s="59" t="s">
        <v>32964</v>
      </c>
    </row>
    <row r="5401" spans="1:10" ht="40.5">
      <c r="A5401" s="16" t="s">
        <v>32965</v>
      </c>
      <c r="B5401" s="59" t="str">
        <f t="shared" si="84"/>
        <v>ESCAVAÇÃO MECÂNICA COM RETROESCAVADEIRA EM MATERIAL DE 1ª CATEGORIA</v>
      </c>
      <c r="C5401" s="16" t="s">
        <v>140</v>
      </c>
      <c r="D5401" s="105">
        <v>5.27</v>
      </c>
      <c r="J5401" s="59" t="s">
        <v>32966</v>
      </c>
    </row>
    <row r="5402" spans="1:10" ht="67.5">
      <c r="A5402" s="16" t="s">
        <v>32967</v>
      </c>
      <c r="B5402" s="59" t="str">
        <f t="shared" si="84"/>
        <v>ESCAVAÇÃO, CARGA E TRANSPORTE DE MATERIAL DE 1ª CATEGORIA - DMT DE 1.000 A 1.200 M - CAMINHO DE SERVIÇO EM LEITO NATURAL - COM CARREGADEIRA E CAMINHÃO BASCULANTE DE 14 M³</v>
      </c>
      <c r="C5402" s="16" t="s">
        <v>140</v>
      </c>
      <c r="D5402" s="105">
        <v>8.89</v>
      </c>
      <c r="J5402" s="59" t="s">
        <v>32968</v>
      </c>
    </row>
    <row r="5403" spans="1:10" ht="67.5">
      <c r="A5403" s="16" t="s">
        <v>32969</v>
      </c>
      <c r="B5403" s="59" t="str">
        <f t="shared" si="84"/>
        <v>ESCAVAÇÃO, CARGA E TRANSPORTE DE MATERIAL DE 1ª CATEGORIA - DMT DE 1.000 A 1.200 M - CAMINHO DE SERVIÇO EM LEITO NATURAL - COM ESCAVADEIRA E CAMINHÃO BASCULANTE DE 14 M³</v>
      </c>
      <c r="C5403" s="16" t="s">
        <v>140</v>
      </c>
      <c r="D5403" s="105">
        <v>5.98</v>
      </c>
      <c r="J5403" s="59" t="s">
        <v>32970</v>
      </c>
    </row>
    <row r="5404" spans="1:10" ht="81">
      <c r="A5404" s="16" t="s">
        <v>32971</v>
      </c>
      <c r="B5404" s="59" t="str">
        <f t="shared" si="84"/>
        <v>ESCAVAÇÃO, CARGA E TRANSPORTE DE MATERIAL DE 1ª CATEGORIA - DMT DE 1.000 A 1.200 M - CAMINHO DE SERVIÇO EM REVESTIMENTO PRIMÁRIO - COM CARREGADEIRA E CAMINHÃO BASCULANTE DE 14 M³</v>
      </c>
      <c r="C5404" s="16" t="s">
        <v>140</v>
      </c>
      <c r="D5404" s="105">
        <v>7.96</v>
      </c>
      <c r="J5404" s="59" t="s">
        <v>32972</v>
      </c>
    </row>
    <row r="5405" spans="1:10" ht="81">
      <c r="A5405" s="16" t="s">
        <v>32973</v>
      </c>
      <c r="B5405" s="59" t="str">
        <f t="shared" si="84"/>
        <v>ESCAVAÇÃO, CARGA E TRANSPORTE DE MATERIAL DE 1ª CATEGORIA - DMT DE 1.000 A 1.200 M - CAMINHO DE SERVIÇO EM REVESTIMENTO PRIMÁRIO - COM ESCAVADEIRA E CAMINHÃO BASCULANTE DE 14 M³</v>
      </c>
      <c r="C5405" s="16" t="s">
        <v>140</v>
      </c>
      <c r="D5405" s="105">
        <v>5.04</v>
      </c>
      <c r="J5405" s="59" t="s">
        <v>32974</v>
      </c>
    </row>
    <row r="5406" spans="1:10" ht="67.5">
      <c r="A5406" s="16" t="s">
        <v>32975</v>
      </c>
      <c r="B5406" s="59" t="str">
        <f t="shared" si="84"/>
        <v>ESCAVAÇÃO, CARGA E TRANSPORTE DE MATERIAL DE 1ª CATEGORIA - DMT DE 1.000 A 1.200 M - CAMINHO DE SERVIÇO PAVIMENTADO - COM CARREGADEIRA E CAMINHÃO BASCULANTE DE 14 M³</v>
      </c>
      <c r="C5406" s="16" t="s">
        <v>140</v>
      </c>
      <c r="D5406" s="105">
        <v>7.48</v>
      </c>
      <c r="J5406" s="59" t="s">
        <v>32976</v>
      </c>
    </row>
    <row r="5407" spans="1:10" ht="67.5">
      <c r="A5407" s="16" t="s">
        <v>32977</v>
      </c>
      <c r="B5407" s="59" t="str">
        <f t="shared" si="84"/>
        <v>ESCAVAÇÃO, CARGA E TRANSPORTE DE MATERIAL DE 1ª CATEGORIA - DMT DE 1.000 A 1.200 M - CAMINHO DE SERVIÇO PAVIMENTADO - COM ESCAVADEIRA E CAMINHÃO BASCULANTE DE 14 M³</v>
      </c>
      <c r="C5407" s="16" t="s">
        <v>140</v>
      </c>
      <c r="D5407" s="105">
        <v>4.84</v>
      </c>
      <c r="J5407" s="59" t="s">
        <v>32978</v>
      </c>
    </row>
    <row r="5408" spans="1:10" ht="67.5">
      <c r="A5408" s="16" t="s">
        <v>32979</v>
      </c>
      <c r="B5408" s="59" t="str">
        <f t="shared" si="84"/>
        <v>ESCAVAÇÃO, CARGA E TRANSPORTE DE MATERIAL DE 1ª CATEGORIA - DMT DE 1.200 A 1.400 M - CAMINHO DE SERVIÇO EM LEITO NATURAL - COM CARREGADEIRA E CAMINHÃO BASCULANTE DE 14 M³</v>
      </c>
      <c r="C5408" s="16" t="s">
        <v>140</v>
      </c>
      <c r="D5408" s="105">
        <v>9.09</v>
      </c>
      <c r="J5408" s="59" t="s">
        <v>32980</v>
      </c>
    </row>
    <row r="5409" spans="1:10" ht="67.5">
      <c r="A5409" s="16" t="s">
        <v>32981</v>
      </c>
      <c r="B5409" s="59" t="str">
        <f t="shared" si="84"/>
        <v>ESCAVAÇÃO, CARGA E TRANSPORTE DE MATERIAL DE 1ª CATEGORIA - DMT DE 1.200 A 1.400 M - CAMINHO DE SERVIÇO EM LEITO NATURAL - COM ESCAVADEIRA E CAMINHÃO BASCULANTE DE 14 M³</v>
      </c>
      <c r="C5409" s="16" t="s">
        <v>140</v>
      </c>
      <c r="D5409" s="105">
        <v>6.49</v>
      </c>
      <c r="J5409" s="59" t="s">
        <v>32982</v>
      </c>
    </row>
    <row r="5410" spans="1:10" ht="81">
      <c r="A5410" s="16" t="s">
        <v>32983</v>
      </c>
      <c r="B5410" s="59" t="str">
        <f t="shared" si="84"/>
        <v>ESCAVAÇÃO, CARGA E TRANSPORTE DE MATERIAL DE 1ª CATEGORIA - DMT DE 1.200 A 1.400 M - CAMINHO DE SERVIÇO EM REVESTIMENTO PRIMÁRIO - COM CARREGADEIRA E CAMINHÃO BASCULANTE DE 14 M³</v>
      </c>
      <c r="C5410" s="16" t="s">
        <v>140</v>
      </c>
      <c r="D5410" s="105">
        <v>8.09</v>
      </c>
      <c r="J5410" s="59" t="s">
        <v>32984</v>
      </c>
    </row>
    <row r="5411" spans="1:10" ht="81">
      <c r="A5411" s="16" t="s">
        <v>32985</v>
      </c>
      <c r="B5411" s="59" t="str">
        <f t="shared" si="84"/>
        <v>ESCAVAÇÃO, CARGA E TRANSPORTE DE MATERIAL DE 1ª CATEGORIA - DMT DE 1.200 A 1.400 M - CAMINHO DE SERVIÇO EM REVESTIMENTO PRIMÁRIO - COM ESCAVADEIRA E CAMINHÃO BASCULANTE DE 14 M³</v>
      </c>
      <c r="C5411" s="16" t="s">
        <v>140</v>
      </c>
      <c r="D5411" s="105">
        <v>5.46</v>
      </c>
      <c r="J5411" s="59" t="s">
        <v>32986</v>
      </c>
    </row>
    <row r="5412" spans="1:10" ht="67.5">
      <c r="A5412" s="16" t="s">
        <v>32987</v>
      </c>
      <c r="B5412" s="59" t="str">
        <f t="shared" si="84"/>
        <v>ESCAVAÇÃO, CARGA E TRANSPORTE DE MATERIAL DE 1ª CATEGORIA - DMT DE 1.200 A 1.400 M - CAMINHO DE SERVIÇO PAVIMENTADO - COM CARREGADEIRA E CAMINHÃO BASCULANTE DE 14 M³</v>
      </c>
      <c r="C5412" s="16" t="s">
        <v>140</v>
      </c>
      <c r="D5412" s="105">
        <v>7.59</v>
      </c>
      <c r="J5412" s="59" t="s">
        <v>32988</v>
      </c>
    </row>
    <row r="5413" spans="1:10" ht="67.5">
      <c r="A5413" s="16" t="s">
        <v>32989</v>
      </c>
      <c r="B5413" s="59" t="str">
        <f t="shared" si="84"/>
        <v>ESCAVAÇÃO, CARGA E TRANSPORTE DE MATERIAL DE 1ª CATEGORIA - DMT DE 1.200 A 1.400 M - CAMINHO DE SERVIÇO PAVIMENTADO - COM ESCAVADEIRA E CAMINHÃO BASCULANTE DE 14 M³</v>
      </c>
      <c r="C5413" s="16" t="s">
        <v>140</v>
      </c>
      <c r="D5413" s="105">
        <v>4.95</v>
      </c>
      <c r="J5413" s="59" t="s">
        <v>32990</v>
      </c>
    </row>
    <row r="5414" spans="1:10" ht="67.5">
      <c r="A5414" s="16" t="s">
        <v>32991</v>
      </c>
      <c r="B5414" s="59" t="str">
        <f t="shared" si="84"/>
        <v>ESCAVAÇÃO, CARGA E TRANSPORTE DE MATERIAL DE 1ª CATEGORIA - DMT DE 1.400 A 1.600 M - CAMINHO DE SERVIÇO EM LEITO NATURAL - COM CARREGADEIRA E CAMINHÃO BASCULANTE DE 14 M³</v>
      </c>
      <c r="C5414" s="16" t="s">
        <v>140</v>
      </c>
      <c r="D5414" s="105">
        <v>9.2899999999999991</v>
      </c>
      <c r="J5414" s="59" t="s">
        <v>32992</v>
      </c>
    </row>
    <row r="5415" spans="1:10" ht="67.5">
      <c r="A5415" s="16" t="s">
        <v>32993</v>
      </c>
      <c r="B5415" s="59" t="str">
        <f t="shared" si="84"/>
        <v>ESCAVAÇÃO, CARGA E TRANSPORTE DE MATERIAL DE 1ª CATEGORIA - DMT DE 1.400 A 1.600 M - CAMINHO DE SERVIÇO EM LEITO NATURAL - COM ESCAVADEIRA E CAMINHÃO BASCULANTE DE 14 M³</v>
      </c>
      <c r="C5415" s="16" t="s">
        <v>140</v>
      </c>
      <c r="D5415" s="105">
        <v>6.65</v>
      </c>
      <c r="J5415" s="59" t="s">
        <v>32994</v>
      </c>
    </row>
    <row r="5416" spans="1:10" ht="81">
      <c r="A5416" s="16" t="s">
        <v>32995</v>
      </c>
      <c r="B5416" s="59" t="str">
        <f t="shared" si="84"/>
        <v>ESCAVAÇÃO, CARGA E TRANSPORTE DE MATERIAL DE 1ª CATEGORIA - DMT DE 1.400 A 1.600 M - CAMINHO DE SERVIÇO EM REVESTIMENTO PRIMÁRIO - COM CARREGADEIRA E CAMINHÃO BASCULANTE DE 14 M³</v>
      </c>
      <c r="C5416" s="16" t="s">
        <v>140</v>
      </c>
      <c r="D5416" s="105">
        <v>8.2200000000000006</v>
      </c>
      <c r="J5416" s="59" t="s">
        <v>32996</v>
      </c>
    </row>
    <row r="5417" spans="1:10" ht="81">
      <c r="A5417" s="16" t="s">
        <v>32997</v>
      </c>
      <c r="B5417" s="59" t="str">
        <f t="shared" si="84"/>
        <v>ESCAVAÇÃO, CARGA E TRANSPORTE DE MATERIAL DE 1ª CATEGORIA - DMT DE 1.400 A 1.600 M - CAMINHO DE SERVIÇO EM REVESTIMENTO PRIMÁRIO - COM ESCAVADEIRA E CAMINHÃO BASCULANTE DE 14 M³</v>
      </c>
      <c r="C5417" s="16" t="s">
        <v>140</v>
      </c>
      <c r="D5417" s="105">
        <v>5.59</v>
      </c>
      <c r="J5417" s="59" t="s">
        <v>32998</v>
      </c>
    </row>
    <row r="5418" spans="1:10" ht="67.5">
      <c r="A5418" s="16" t="s">
        <v>32999</v>
      </c>
      <c r="B5418" s="59" t="str">
        <f t="shared" si="84"/>
        <v>ESCAVAÇÃO, CARGA E TRANSPORTE DE MATERIAL DE 1ª CATEGORIA - DMT DE 1.400 A 1.600 M - CAMINHO DE SERVIÇO PAVIMENTADO - COM CARREGADEIRA E CAMINHÃO BASCULANTE DE 14 M³</v>
      </c>
      <c r="C5418" s="16" t="s">
        <v>140</v>
      </c>
      <c r="D5418" s="105">
        <v>7.96</v>
      </c>
      <c r="J5418" s="59" t="s">
        <v>33000</v>
      </c>
    </row>
    <row r="5419" spans="1:10" ht="67.5">
      <c r="A5419" s="16" t="s">
        <v>33001</v>
      </c>
      <c r="B5419" s="59" t="str">
        <f t="shared" si="84"/>
        <v>ESCAVAÇÃO, CARGA E TRANSPORTE DE MATERIAL DE 1ª CATEGORIA - DMT DE 1.400 A 1.600 M - CAMINHO DE SERVIÇO PAVIMENTADO - COM ESCAVADEIRA E CAMINHÃO BASCULANTE DE 14 M³</v>
      </c>
      <c r="C5419" s="16" t="s">
        <v>140</v>
      </c>
      <c r="D5419" s="105">
        <v>5.04</v>
      </c>
      <c r="J5419" s="59" t="s">
        <v>33002</v>
      </c>
    </row>
    <row r="5420" spans="1:10" ht="67.5">
      <c r="A5420" s="16" t="s">
        <v>33003</v>
      </c>
      <c r="B5420" s="59" t="str">
        <f t="shared" si="84"/>
        <v>ESCAVAÇÃO, CARGA E TRANSPORTE DE MATERIAL DE 1ª CATEGORIA - DMT DE 1.600 A 1.800 M - CAMINHO DE SERVIÇO EM LEITO NATURAL - COM CARREGADEIRA E CAMINHÃO BASCULANTE DE 14 M³</v>
      </c>
      <c r="C5420" s="16" t="s">
        <v>140</v>
      </c>
      <c r="D5420" s="105">
        <v>9.48</v>
      </c>
      <c r="J5420" s="59" t="s">
        <v>33004</v>
      </c>
    </row>
    <row r="5421" spans="1:10" ht="67.5">
      <c r="A5421" s="16" t="s">
        <v>33005</v>
      </c>
      <c r="B5421" s="59" t="str">
        <f t="shared" si="84"/>
        <v>ESCAVAÇÃO, CARGA E TRANSPORTE DE MATERIAL DE 1ª CATEGORIA - DMT DE 1.600 A 1.800 M - CAMINHO DE SERVIÇO EM LEITO NATURAL - COM ESCAVADEIRA E CAMINHÃO BASCULANTE DE 14 M³</v>
      </c>
      <c r="C5421" s="16" t="s">
        <v>140</v>
      </c>
      <c r="D5421" s="105">
        <v>6.86</v>
      </c>
      <c r="J5421" s="59" t="s">
        <v>33006</v>
      </c>
    </row>
    <row r="5422" spans="1:10" ht="81">
      <c r="A5422" s="16" t="s">
        <v>33007</v>
      </c>
      <c r="B5422" s="59" t="str">
        <f t="shared" si="84"/>
        <v>ESCAVAÇÃO, CARGA E TRANSPORTE DE MATERIAL DE 1ª CATEGORIA - DMT DE 1.600 A 1.800 M - CAMINHO DE SERVIÇO EM REVESTIMENTO PRIMÁRIO - COM CARREGADEIRA E CAMINHÃO BASCULANTE DE 14 M³</v>
      </c>
      <c r="C5422" s="16" t="s">
        <v>140</v>
      </c>
      <c r="D5422" s="105">
        <v>8.35</v>
      </c>
      <c r="J5422" s="59" t="s">
        <v>33008</v>
      </c>
    </row>
    <row r="5423" spans="1:10" ht="81">
      <c r="A5423" s="16" t="s">
        <v>33009</v>
      </c>
      <c r="B5423" s="59" t="str">
        <f t="shared" si="84"/>
        <v>ESCAVAÇÃO, CARGA E TRANSPORTE DE MATERIAL DE 1ª CATEGORIA - DMT DE 1.600 A 1.800 M - CAMINHO DE SERVIÇO EM REVESTIMENTO PRIMÁRIO - COM ESCAVADEIRA E CAMINHÃO BASCULANTE DE 14 M³</v>
      </c>
      <c r="C5423" s="16" t="s">
        <v>140</v>
      </c>
      <c r="D5423" s="105">
        <v>5.73</v>
      </c>
      <c r="J5423" s="59" t="s">
        <v>33010</v>
      </c>
    </row>
    <row r="5424" spans="1:10" ht="67.5">
      <c r="A5424" s="16" t="s">
        <v>33011</v>
      </c>
      <c r="B5424" s="59" t="str">
        <f t="shared" si="84"/>
        <v>ESCAVAÇÃO, CARGA E TRANSPORTE DE MATERIAL DE 1ª CATEGORIA - DMT DE 1.600 A 1.800 M - CAMINHO DE SERVIÇO PAVIMENTADO - COM CARREGADEIRA E CAMINHÃO BASCULANTE DE 14 M³</v>
      </c>
      <c r="C5424" s="16" t="s">
        <v>140</v>
      </c>
      <c r="D5424" s="105">
        <v>8.09</v>
      </c>
      <c r="J5424" s="59" t="s">
        <v>33012</v>
      </c>
    </row>
    <row r="5425" spans="1:10" ht="67.5">
      <c r="A5425" s="16" t="s">
        <v>33013</v>
      </c>
      <c r="B5425" s="59" t="str">
        <f t="shared" si="84"/>
        <v>ESCAVAÇÃO, CARGA E TRANSPORTE DE MATERIAL DE 1ª CATEGORIA - DMT DE 1.600 A 1.800 M - CAMINHO DE SERVIÇO PAVIMENTADO - COM ESCAVADEIRA E CAMINHÃO BASCULANTE DE 14 M³</v>
      </c>
      <c r="C5425" s="16" t="s">
        <v>140</v>
      </c>
      <c r="D5425" s="105">
        <v>5.46</v>
      </c>
      <c r="J5425" s="59" t="s">
        <v>33014</v>
      </c>
    </row>
    <row r="5426" spans="1:10" ht="67.5">
      <c r="A5426" s="16" t="s">
        <v>33015</v>
      </c>
      <c r="B5426" s="59" t="str">
        <f t="shared" si="84"/>
        <v>ESCAVAÇÃO, CARGA E TRANSPORTE DE MATERIAL DE 1ª CATEGORIA - DMT DE 1.800 A 2.000 M - CAMINHO DE SERVIÇO EM LEITO NATURAL - COM CARREGADEIRA E CAMINHÃO BASCULANTE DE 14 M³</v>
      </c>
      <c r="C5426" s="16" t="s">
        <v>140</v>
      </c>
      <c r="D5426" s="105">
        <v>9.9600000000000009</v>
      </c>
      <c r="J5426" s="59" t="s">
        <v>33016</v>
      </c>
    </row>
    <row r="5427" spans="1:10" ht="67.5">
      <c r="A5427" s="16" t="s">
        <v>33017</v>
      </c>
      <c r="B5427" s="59" t="str">
        <f t="shared" si="84"/>
        <v>ESCAVAÇÃO, CARGA E TRANSPORTE DE MATERIAL DE 1ª CATEGORIA - DMT DE 1.800 A 2.000 M - CAMINHO DE SERVIÇO EM LEITO NATURAL - COM ESCAVADEIRA E CAMINHÃO BASCULANTE DE 14 M³</v>
      </c>
      <c r="C5427" s="16" t="s">
        <v>140</v>
      </c>
      <c r="D5427" s="105">
        <v>7.07</v>
      </c>
      <c r="J5427" s="59" t="s">
        <v>33018</v>
      </c>
    </row>
    <row r="5428" spans="1:10" ht="81">
      <c r="A5428" s="16" t="s">
        <v>33019</v>
      </c>
      <c r="B5428" s="59" t="str">
        <f t="shared" si="84"/>
        <v>ESCAVAÇÃO, CARGA E TRANSPORTE DE MATERIAL DE 1ª CATEGORIA - DMT DE 1.800 A 2.000 M - CAMINHO DE SERVIÇO EM REVESTIMENTO PRIMÁRIO - COM CARREGADEIRA E CAMINHÃO BASCULANTE DE 14 M³</v>
      </c>
      <c r="C5428" s="16" t="s">
        <v>140</v>
      </c>
      <c r="D5428" s="105">
        <v>8.48</v>
      </c>
      <c r="J5428" s="59" t="s">
        <v>33020</v>
      </c>
    </row>
    <row r="5429" spans="1:10" ht="81">
      <c r="A5429" s="16" t="s">
        <v>33021</v>
      </c>
      <c r="B5429" s="59" t="str">
        <f t="shared" si="84"/>
        <v>ESCAVAÇÃO, CARGA E TRANSPORTE DE MATERIAL DE 1ª CATEGORIA - DMT DE 1.800 A 2.000 M - CAMINHO DE SERVIÇO EM REVESTIMENTO PRIMÁRIO - COM ESCAVADEIRA E CAMINHÃO BASCULANTE DE 14 M³</v>
      </c>
      <c r="C5429" s="16" t="s">
        <v>140</v>
      </c>
      <c r="D5429" s="105">
        <v>5.84</v>
      </c>
      <c r="J5429" s="59" t="s">
        <v>33022</v>
      </c>
    </row>
    <row r="5430" spans="1:10" ht="67.5">
      <c r="A5430" s="16" t="s">
        <v>33023</v>
      </c>
      <c r="B5430" s="59" t="str">
        <f t="shared" si="84"/>
        <v>ESCAVAÇÃO, CARGA E TRANSPORTE DE MATERIAL DE 1ª CATEGORIA - DMT DE 1.800 A 2.000 M - CAMINHO DE SERVIÇO PAVIMENTADO - COM CARREGADEIRA E CAMINHÃO BASCULANTE DE 14 M³</v>
      </c>
      <c r="C5430" s="16" t="s">
        <v>140</v>
      </c>
      <c r="D5430" s="105">
        <v>8.19</v>
      </c>
      <c r="J5430" s="59" t="s">
        <v>33024</v>
      </c>
    </row>
    <row r="5431" spans="1:10" ht="67.5">
      <c r="A5431" s="16" t="s">
        <v>33025</v>
      </c>
      <c r="B5431" s="59" t="str">
        <f t="shared" si="84"/>
        <v>ESCAVAÇÃO, CARGA E TRANSPORTE DE MATERIAL DE 1ª CATEGORIA - DMT DE 1.800 A 2.000 M - CAMINHO DE SERVIÇO PAVIMENTADO - COM ESCAVADEIRA E CAMINHÃO BASCULANTE DE 14 M³</v>
      </c>
      <c r="C5431" s="16" t="s">
        <v>140</v>
      </c>
      <c r="D5431" s="105">
        <v>5.56</v>
      </c>
      <c r="J5431" s="59" t="s">
        <v>33026</v>
      </c>
    </row>
    <row r="5432" spans="1:10" ht="67.5">
      <c r="A5432" s="16" t="s">
        <v>33027</v>
      </c>
      <c r="B5432" s="59" t="str">
        <f t="shared" si="84"/>
        <v>ESCAVAÇÃO, CARGA E TRANSPORTE DE MATERIAL DE 1ª CATEGORIA - DMT DE 2.000 A 2.500 M - CAMINHO DE SERVIÇO EM LEITO NATURAL - COM CARREGADEIRA E CAMINHÃO BASCULANTE DE 14 M³</v>
      </c>
      <c r="C5432" s="16" t="s">
        <v>140</v>
      </c>
      <c r="D5432" s="105">
        <v>10.32</v>
      </c>
      <c r="J5432" s="59" t="s">
        <v>33028</v>
      </c>
    </row>
    <row r="5433" spans="1:10" ht="67.5">
      <c r="A5433" s="16" t="s">
        <v>33029</v>
      </c>
      <c r="B5433" s="59" t="str">
        <f t="shared" si="84"/>
        <v>ESCAVAÇÃO, CARGA E TRANSPORTE DE MATERIAL DE 1ª CATEGORIA - DMT DE 2.000 A 2.500 M - CAMINHO DE SERVIÇO EM LEITO NATURAL - COM ESCAVADEIRA E CAMINHÃO BASCULANTE DE 14 M³</v>
      </c>
      <c r="C5433" s="16" t="s">
        <v>140</v>
      </c>
      <c r="D5433" s="105">
        <v>7.72</v>
      </c>
      <c r="J5433" s="59" t="s">
        <v>33030</v>
      </c>
    </row>
    <row r="5434" spans="1:10" ht="81">
      <c r="A5434" s="16" t="s">
        <v>33031</v>
      </c>
      <c r="B5434" s="59" t="str">
        <f t="shared" si="84"/>
        <v>ESCAVAÇÃO, CARGA E TRANSPORTE DE MATERIAL DE 1ª CATEGORIA - DMT DE 2.000 A 2.500 M - CAMINHO DE SERVIÇO EM REVESTIMENTO PRIMÁRIO - COM CARREGADEIRA E CAMINHÃO BASCULANTE DE 14 M³</v>
      </c>
      <c r="C5434" s="16" t="s">
        <v>140</v>
      </c>
      <c r="D5434" s="105">
        <v>8.9700000000000006</v>
      </c>
      <c r="J5434" s="59" t="s">
        <v>33032</v>
      </c>
    </row>
    <row r="5435" spans="1:10" ht="81">
      <c r="A5435" s="16" t="s">
        <v>33033</v>
      </c>
      <c r="B5435" s="59" t="str">
        <f t="shared" si="84"/>
        <v>ESCAVAÇÃO, CARGA E TRANSPORTE DE MATERIAL DE 1ª CATEGORIA - DMT DE 2.000 A 2.500 M - CAMINHO DE SERVIÇO EM REVESTIMENTO PRIMÁRIO - COM ESCAVADEIRA E CAMINHÃO BASCULANTE DE 14 M³</v>
      </c>
      <c r="C5435" s="16" t="s">
        <v>140</v>
      </c>
      <c r="D5435" s="105">
        <v>6.08</v>
      </c>
      <c r="J5435" s="59" t="s">
        <v>33034</v>
      </c>
    </row>
    <row r="5436" spans="1:10" ht="67.5">
      <c r="A5436" s="16" t="s">
        <v>33035</v>
      </c>
      <c r="B5436" s="59" t="str">
        <f t="shared" si="84"/>
        <v>ESCAVAÇÃO, CARGA E TRANSPORTE DE MATERIAL DE 1ª CATEGORIA - DMT DE 2.000 A 2.500 M - CAMINHO DE SERVIÇO PAVIMENTADO - COM CARREGADEIRA E CAMINHÃO BASCULANTE DE 14 M³</v>
      </c>
      <c r="C5436" s="16" t="s">
        <v>140</v>
      </c>
      <c r="D5436" s="105">
        <v>8.35</v>
      </c>
      <c r="J5436" s="59" t="s">
        <v>33036</v>
      </c>
    </row>
    <row r="5437" spans="1:10" ht="67.5">
      <c r="A5437" s="16" t="s">
        <v>33037</v>
      </c>
      <c r="B5437" s="59" t="str">
        <f t="shared" si="84"/>
        <v>ESCAVAÇÃO, CARGA E TRANSPORTE DE MATERIAL DE 1ª CATEGORIA - DMT DE 2.000 A 2.500 M - CAMINHO DE SERVIÇO PAVIMENTADO - COM ESCAVADEIRA E CAMINHÃO BASCULANTE DE 14 M³</v>
      </c>
      <c r="C5437" s="16" t="s">
        <v>140</v>
      </c>
      <c r="D5437" s="105">
        <v>5.73</v>
      </c>
      <c r="J5437" s="59" t="s">
        <v>33038</v>
      </c>
    </row>
    <row r="5438" spans="1:10" ht="67.5">
      <c r="A5438" s="16" t="s">
        <v>33039</v>
      </c>
      <c r="B5438" s="59" t="str">
        <f t="shared" si="84"/>
        <v>ESCAVAÇÃO, CARGA E TRANSPORTE DE MATERIAL DE 1ª CATEGORIA - DMT DE 2.500 A 3.000 M - CAMINHO DE SERVIÇO EM LEITO NATURAL - COM CARREGADEIRA E CAMINHÃO BASCULANTE DE 14 M³</v>
      </c>
      <c r="C5438" s="16" t="s">
        <v>140</v>
      </c>
      <c r="D5438" s="105">
        <v>11.14</v>
      </c>
      <c r="J5438" s="59" t="s">
        <v>33040</v>
      </c>
    </row>
    <row r="5439" spans="1:10" ht="67.5">
      <c r="A5439" s="16" t="s">
        <v>33041</v>
      </c>
      <c r="B5439" s="59" t="str">
        <f t="shared" si="84"/>
        <v>ESCAVAÇÃO, CARGA E TRANSPORTE DE MATERIAL DE 1ª CATEGORIA - DMT DE 2.500 A 3.000 M - CAMINHO DE SERVIÇO EM LEITO NATURAL - COM ESCAVADEIRA E CAMINHÃO BASCULANTE DE 14 M³</v>
      </c>
      <c r="C5439" s="16" t="s">
        <v>140</v>
      </c>
      <c r="D5439" s="105">
        <v>8.5500000000000007</v>
      </c>
      <c r="J5439" s="59" t="s">
        <v>33042</v>
      </c>
    </row>
    <row r="5440" spans="1:10" ht="81">
      <c r="A5440" s="16" t="s">
        <v>33043</v>
      </c>
      <c r="B5440" s="59" t="str">
        <f t="shared" si="84"/>
        <v>ESCAVAÇÃO, CARGA E TRANSPORTE DE MATERIAL DE 1ª CATEGORIA - DMT DE 2.500 A 3.000 M - CAMINHO DE SERVIÇO EM REVESTIMENTO PRIMÁRIO - COM CARREGADEIRA E CAMINHÃO BASCULANTE DE 14 M³</v>
      </c>
      <c r="C5440" s="16" t="s">
        <v>140</v>
      </c>
      <c r="D5440" s="105">
        <v>9.33</v>
      </c>
      <c r="J5440" s="59" t="s">
        <v>33044</v>
      </c>
    </row>
    <row r="5441" spans="1:10" ht="81">
      <c r="A5441" s="16" t="s">
        <v>33045</v>
      </c>
      <c r="B5441" s="59" t="str">
        <f t="shared" si="84"/>
        <v>ESCAVAÇÃO, CARGA E TRANSPORTE DE MATERIAL DE 1ª CATEGORIA - DMT DE 2.500 A 3.000 M - CAMINHO DE SERVIÇO EM REVESTIMENTO PRIMÁRIO - COM ESCAVADEIRA E CAMINHÃO BASCULANTE DE 14 M³</v>
      </c>
      <c r="C5441" s="16" t="s">
        <v>140</v>
      </c>
      <c r="D5441" s="105">
        <v>6.74</v>
      </c>
      <c r="J5441" s="59" t="s">
        <v>33046</v>
      </c>
    </row>
    <row r="5442" spans="1:10" ht="67.5">
      <c r="A5442" s="16" t="s">
        <v>33047</v>
      </c>
      <c r="B5442" s="59" t="str">
        <f t="shared" si="84"/>
        <v>ESCAVAÇÃO, CARGA E TRANSPORTE DE MATERIAL DE 1ª CATEGORIA - DMT DE 2.500 A 3.000 M - CAMINHO DE SERVIÇO PAVIMENTADO - COM CARREGADEIRA E CAMINHÃO BASCULANTE DE 14 M³</v>
      </c>
      <c r="C5442" s="16" t="s">
        <v>140</v>
      </c>
      <c r="D5442" s="105">
        <v>8.93</v>
      </c>
      <c r="J5442" s="59" t="s">
        <v>33048</v>
      </c>
    </row>
    <row r="5443" spans="1:10" ht="67.5">
      <c r="A5443" s="16" t="s">
        <v>33049</v>
      </c>
      <c r="B5443" s="59" t="str">
        <f t="shared" ref="B5443:B5506" si="85">UPPER(J5443)</f>
        <v>ESCAVAÇÃO, CARGA E TRANSPORTE DE MATERIAL DE 1ª CATEGORIA - DMT DE 2.500 A 3.000 M - CAMINHO DE SERVIÇO PAVIMENTADO - COM ESCAVADEIRA E CAMINHÃO BASCULANTE DE 14 M³</v>
      </c>
      <c r="C5443" s="16" t="s">
        <v>140</v>
      </c>
      <c r="D5443" s="105">
        <v>6.05</v>
      </c>
      <c r="J5443" s="59" t="s">
        <v>33050</v>
      </c>
    </row>
    <row r="5444" spans="1:10" ht="67.5">
      <c r="A5444" s="16" t="s">
        <v>33051</v>
      </c>
      <c r="B5444" s="59" t="str">
        <f t="shared" si="85"/>
        <v>ESCAVAÇÃO, CARGA E TRANSPORTE DE MATERIAL DE 1ª CATEGORIA - DMT DE 200 A 400 M - CAMINHO DE SERVIÇO EM LEITO NATURAL - COM CARREGADEIRA E CAMINHÃO BASCULANTE DE 14 M³</v>
      </c>
      <c r="C5444" s="16" t="s">
        <v>140</v>
      </c>
      <c r="D5444" s="105">
        <v>7.4</v>
      </c>
      <c r="J5444" s="59" t="s">
        <v>33052</v>
      </c>
    </row>
    <row r="5445" spans="1:10" ht="67.5">
      <c r="A5445" s="16" t="s">
        <v>33053</v>
      </c>
      <c r="B5445" s="59" t="str">
        <f t="shared" si="85"/>
        <v>ESCAVAÇÃO, CARGA E TRANSPORTE DE MATERIAL DE 1ª CATEGORIA - DMT DE 200 A 400 M - CAMINHO DE SERVIÇO EM LEITO NATURAL - COM ESCAVADEIRA E CAMINHÃO BASCULANTE DE 14 M³</v>
      </c>
      <c r="C5445" s="16" t="s">
        <v>140</v>
      </c>
      <c r="D5445" s="105">
        <v>4.76</v>
      </c>
      <c r="J5445" s="59" t="s">
        <v>33054</v>
      </c>
    </row>
    <row r="5446" spans="1:10" ht="81">
      <c r="A5446" s="16" t="s">
        <v>33055</v>
      </c>
      <c r="B5446" s="59" t="str">
        <f t="shared" si="85"/>
        <v>ESCAVAÇÃO, CARGA E TRANSPORTE DE MATERIAL DE 1ª CATEGORIA - DMT DE 200 A 400 M - CAMINHO DE SERVIÇO EM REVESTIMENTO PRIMÁRIO - COM CARREGADEIRA E CAMINHÃO BASCULANTE DE 14 M³</v>
      </c>
      <c r="C5446" s="16" t="s">
        <v>140</v>
      </c>
      <c r="D5446" s="105">
        <v>7.09</v>
      </c>
      <c r="J5446" s="59" t="s">
        <v>33056</v>
      </c>
    </row>
    <row r="5447" spans="1:10" ht="81">
      <c r="A5447" s="16" t="s">
        <v>33057</v>
      </c>
      <c r="B5447" s="59" t="str">
        <f t="shared" si="85"/>
        <v>ESCAVAÇÃO, CARGA E TRANSPORTE DE MATERIAL DE 1ª CATEGORIA - DMT DE 200 A 400 M - CAMINHO DE SERVIÇO EM REVESTIMENTO PRIMÁRIO - COM ESCAVADEIRA E CAMINHÃO BASCULANTE DE 14 M³</v>
      </c>
      <c r="C5447" s="16" t="s">
        <v>140</v>
      </c>
      <c r="D5447" s="105">
        <v>4.45</v>
      </c>
      <c r="J5447" s="59" t="s">
        <v>33058</v>
      </c>
    </row>
    <row r="5448" spans="1:10" ht="67.5">
      <c r="A5448" s="16" t="s">
        <v>33059</v>
      </c>
      <c r="B5448" s="59" t="str">
        <f t="shared" si="85"/>
        <v>ESCAVAÇÃO, CARGA E TRANSPORTE DE MATERIAL DE 1ª CATEGORIA - DMT DE 200 A 400 M - CAMINHO DE SERVIÇO PAVIMENTADO - COM CARREGADEIRA E CAMINHÃO BASCULANTE DE 14 M³</v>
      </c>
      <c r="C5448" s="16" t="s">
        <v>140</v>
      </c>
      <c r="D5448" s="105">
        <v>6.7</v>
      </c>
      <c r="J5448" s="59" t="s">
        <v>33060</v>
      </c>
    </row>
    <row r="5449" spans="1:10" ht="67.5">
      <c r="A5449" s="16" t="s">
        <v>33061</v>
      </c>
      <c r="B5449" s="59" t="str">
        <f t="shared" si="85"/>
        <v>ESCAVAÇÃO, CARGA E TRANSPORTE DE MATERIAL DE 1ª CATEGORIA - DMT DE 200 A 400 M - CAMINHO DE SERVIÇO PAVIMENTADO - COM ESCAVADEIRA E CAMINHÃO BASCULANTE DE 14 M³</v>
      </c>
      <c r="C5449" s="16" t="s">
        <v>140</v>
      </c>
      <c r="D5449" s="105">
        <v>4.04</v>
      </c>
      <c r="J5449" s="59" t="s">
        <v>33062</v>
      </c>
    </row>
    <row r="5450" spans="1:10" ht="67.5">
      <c r="A5450" s="16" t="s">
        <v>33063</v>
      </c>
      <c r="B5450" s="59" t="str">
        <f t="shared" si="85"/>
        <v>ESCAVAÇÃO, CARGA E TRANSPORTE DE MATERIAL DE 1ª CATEGORIA - DMT DE 400 A 600 M - CAMINHO DE SERVIÇO EM LEITO NATURAL - COM CARREGADEIRA E CAMINHÃO BASCULANTE DE 14 M³</v>
      </c>
      <c r="C5450" s="16" t="s">
        <v>140</v>
      </c>
      <c r="D5450" s="105">
        <v>7.96</v>
      </c>
      <c r="J5450" s="59" t="s">
        <v>33064</v>
      </c>
    </row>
    <row r="5451" spans="1:10" ht="67.5">
      <c r="A5451" s="16" t="s">
        <v>33065</v>
      </c>
      <c r="B5451" s="59" t="str">
        <f t="shared" si="85"/>
        <v>ESCAVAÇÃO, CARGA E TRANSPORTE DE MATERIAL DE 1ª CATEGORIA - DMT DE 400 A 600 M - CAMINHO DE SERVIÇO EM LEITO NATURAL - COM ESCAVADEIRA E CAMINHÃO BASCULANTE DE 14 M³</v>
      </c>
      <c r="C5451" s="16" t="s">
        <v>140</v>
      </c>
      <c r="D5451" s="105">
        <v>5.04</v>
      </c>
      <c r="J5451" s="59" t="s">
        <v>33066</v>
      </c>
    </row>
    <row r="5452" spans="1:10" ht="81">
      <c r="A5452" s="16" t="s">
        <v>33067</v>
      </c>
      <c r="B5452" s="59" t="str">
        <f t="shared" si="85"/>
        <v>ESCAVAÇÃO, CARGA E TRANSPORTE DE MATERIAL DE 1ª CATEGORIA - DMT DE 400 A 600 M - CAMINHO DE SERVIÇO EM REVESTIMENTO PRIMÁRIO - COM CARREGADEIRA E CAMINHÃO BASCULANTE DE 14 M³</v>
      </c>
      <c r="C5452" s="16" t="s">
        <v>140</v>
      </c>
      <c r="D5452" s="105">
        <v>7.27</v>
      </c>
      <c r="J5452" s="59" t="s">
        <v>33068</v>
      </c>
    </row>
    <row r="5453" spans="1:10" ht="81">
      <c r="A5453" s="16" t="s">
        <v>33069</v>
      </c>
      <c r="B5453" s="59" t="str">
        <f t="shared" si="85"/>
        <v>ESCAVAÇÃO, CARGA E TRANSPORTE DE MATERIAL DE 1ª CATEGORIA - DMT DE 400 A 600 M - CAMINHO DE SERVIÇO EM REVESTIMENTO PRIMÁRIO - COM ESCAVADEIRA E CAMINHÃO BASCULANTE DE 14 M³</v>
      </c>
      <c r="C5453" s="16" t="s">
        <v>140</v>
      </c>
      <c r="D5453" s="105">
        <v>4.62</v>
      </c>
      <c r="J5453" s="59" t="s">
        <v>33070</v>
      </c>
    </row>
    <row r="5454" spans="1:10" ht="67.5">
      <c r="A5454" s="16" t="s">
        <v>33071</v>
      </c>
      <c r="B5454" s="59" t="str">
        <f t="shared" si="85"/>
        <v>ESCAVAÇÃO, CARGA E TRANSPORTE DE MATERIAL DE 1ª CATEGORIA - DMT DE 400 A 600 M - CAMINHO DE SERVIÇO PAVIMENTADO - COM CARREGADEIRA E CAMINHÃO BASCULANTE DE 14 M³</v>
      </c>
      <c r="C5454" s="16" t="s">
        <v>140</v>
      </c>
      <c r="D5454" s="105">
        <v>7.14</v>
      </c>
      <c r="J5454" s="59" t="s">
        <v>33072</v>
      </c>
    </row>
    <row r="5455" spans="1:10" ht="67.5">
      <c r="A5455" s="16" t="s">
        <v>33073</v>
      </c>
      <c r="B5455" s="59" t="str">
        <f t="shared" si="85"/>
        <v>ESCAVAÇÃO, CARGA E TRANSPORTE DE MATERIAL DE 1ª CATEGORIA - DMT DE 400 A 600 M - CAMINHO DE SERVIÇO PAVIMENTADO - COM ESCAVADEIRA E CAMINHÃO BASCULANTE DE 14 M³</v>
      </c>
      <c r="C5455" s="16" t="s">
        <v>140</v>
      </c>
      <c r="D5455" s="105">
        <v>4.4800000000000004</v>
      </c>
      <c r="J5455" s="59" t="s">
        <v>33074</v>
      </c>
    </row>
    <row r="5456" spans="1:10" ht="67.5">
      <c r="A5456" s="16" t="s">
        <v>33075</v>
      </c>
      <c r="B5456" s="59" t="str">
        <f t="shared" si="85"/>
        <v>ESCAVAÇÃO, CARGA E TRANSPORTE DE MATERIAL DE 1ª CATEGORIA - DMT DE 50 A 200 M - CAMINHO DE SERVIÇO EM LEITO NATURAL - COM CARREGADEIRA E CAMINHÃO BASCULANTE DE 14 M³</v>
      </c>
      <c r="C5456" s="16" t="s">
        <v>140</v>
      </c>
      <c r="D5456" s="105">
        <v>7.09</v>
      </c>
      <c r="J5456" s="59" t="s">
        <v>33076</v>
      </c>
    </row>
    <row r="5457" spans="1:10" ht="67.5">
      <c r="A5457" s="16" t="s">
        <v>33077</v>
      </c>
      <c r="B5457" s="59" t="str">
        <f t="shared" si="85"/>
        <v>ESCAVAÇÃO, CARGA E TRANSPORTE DE MATERIAL DE 1ª CATEGORIA - DMT DE 50 A 200 M - CAMINHO DE SERVIÇO EM LEITO NATURAL - COM ESCAVADEIRA E CAMINHÃO BASCULANTE DE 14 M³</v>
      </c>
      <c r="C5457" s="16" t="s">
        <v>140</v>
      </c>
      <c r="D5457" s="105">
        <v>4.45</v>
      </c>
      <c r="J5457" s="59" t="s">
        <v>33078</v>
      </c>
    </row>
    <row r="5458" spans="1:10" ht="81">
      <c r="A5458" s="16" t="s">
        <v>33079</v>
      </c>
      <c r="B5458" s="59" t="str">
        <f t="shared" si="85"/>
        <v>ESCAVAÇÃO, CARGA E TRANSPORTE DE MATERIAL DE 1ª CATEGORIA - DMT DE 50 A 200 M - CAMINHO DE SERVIÇO EM REVESTIMENTO PRIMÁRIO - COM CARREGADEIRA E CAMINHÃO BASCULANTE DE 14 M³</v>
      </c>
      <c r="C5458" s="16" t="s">
        <v>140</v>
      </c>
      <c r="D5458" s="105">
        <v>6.6</v>
      </c>
      <c r="J5458" s="59" t="s">
        <v>33080</v>
      </c>
    </row>
    <row r="5459" spans="1:10" ht="81">
      <c r="A5459" s="16" t="s">
        <v>33081</v>
      </c>
      <c r="B5459" s="59" t="str">
        <f t="shared" si="85"/>
        <v>ESCAVAÇÃO, CARGA E TRANSPORTE DE MATERIAL DE 1ª CATEGORIA - DMT DE 50 A 200 M - CAMINHO DE SERVIÇO EM REVESTIMENTO PRIMÁRIO - COM ESCAVADEIRA E CAMINHÃO BASCULANTE DE 14 M³</v>
      </c>
      <c r="C5459" s="16" t="s">
        <v>140</v>
      </c>
      <c r="D5459" s="105">
        <v>3.94</v>
      </c>
      <c r="J5459" s="59" t="s">
        <v>33082</v>
      </c>
    </row>
    <row r="5460" spans="1:10" ht="67.5">
      <c r="A5460" s="16" t="s">
        <v>33083</v>
      </c>
      <c r="B5460" s="59" t="str">
        <f t="shared" si="85"/>
        <v>ESCAVAÇÃO, CARGA E TRANSPORTE DE MATERIAL DE 1ª CATEGORIA - DMT DE 50 A 200 M - CAMINHO DE SERVIÇO PAVIMENTADO - COM CARREGADEIRA E CAMINHÃO BASCULANTE DE 14 M³</v>
      </c>
      <c r="C5460" s="16" t="s">
        <v>140</v>
      </c>
      <c r="D5460" s="105">
        <v>6.54</v>
      </c>
      <c r="J5460" s="59" t="s">
        <v>33084</v>
      </c>
    </row>
    <row r="5461" spans="1:10" ht="67.5">
      <c r="A5461" s="16" t="s">
        <v>33085</v>
      </c>
      <c r="B5461" s="59" t="str">
        <f t="shared" si="85"/>
        <v>ESCAVAÇÃO, CARGA E TRANSPORTE DE MATERIAL DE 1ª CATEGORIA - DMT DE 50 A 200 M - CAMINHO DE SERVIÇO PAVIMENTADO - COM ESCAVADEIRA E CAMINHÃO BASCULANTE DE 14 M³</v>
      </c>
      <c r="C5461" s="16" t="s">
        <v>140</v>
      </c>
      <c r="D5461" s="105">
        <v>3.87</v>
      </c>
      <c r="J5461" s="59" t="s">
        <v>33086</v>
      </c>
    </row>
    <row r="5462" spans="1:10" ht="67.5">
      <c r="A5462" s="16" t="s">
        <v>33087</v>
      </c>
      <c r="B5462" s="59" t="str">
        <f t="shared" si="85"/>
        <v>ESCAVAÇÃO, CARGA E TRANSPORTE DE MATERIAL DE 1ª CATEGORIA - DMT DE 600 A 800 M - CAMINHO DE SERVIÇO EM LEITO NATURAL - COM CARREGADEIRA E CAMINHÃO BASCULANTE DE 14 M³</v>
      </c>
      <c r="C5462" s="16" t="s">
        <v>140</v>
      </c>
      <c r="D5462" s="105">
        <v>8.19</v>
      </c>
      <c r="J5462" s="59" t="s">
        <v>33088</v>
      </c>
    </row>
    <row r="5463" spans="1:10" ht="67.5">
      <c r="A5463" s="16" t="s">
        <v>33089</v>
      </c>
      <c r="B5463" s="59" t="str">
        <f t="shared" si="85"/>
        <v>ESCAVAÇÃO, CARGA E TRANSPORTE DE MATERIAL DE 1ª CATEGORIA - DMT DE 600 A 800 M - CAMINHO DE SERVIÇO EM LEITO NATURAL - COM ESCAVADEIRA E CAMINHÃO BASCULANTE DE 14 M³</v>
      </c>
      <c r="C5463" s="16" t="s">
        <v>140</v>
      </c>
      <c r="D5463" s="105">
        <v>5.56</v>
      </c>
      <c r="J5463" s="59" t="s">
        <v>33090</v>
      </c>
    </row>
    <row r="5464" spans="1:10" ht="81">
      <c r="A5464" s="16" t="s">
        <v>33091</v>
      </c>
      <c r="B5464" s="59" t="str">
        <f t="shared" si="85"/>
        <v>ESCAVAÇÃO, CARGA E TRANSPORTE DE MATERIAL DE 1ª CATEGORIA - DMT DE 600 A 800 M - CAMINHO DE SERVIÇO EM REVESTIMENTO PRIMÁRIO - COM CARREGADEIRA E CAMINHÃO BASCULANTE DE 14 M³</v>
      </c>
      <c r="C5464" s="16" t="s">
        <v>140</v>
      </c>
      <c r="D5464" s="105">
        <v>7.4</v>
      </c>
      <c r="J5464" s="59" t="s">
        <v>33092</v>
      </c>
    </row>
    <row r="5465" spans="1:10" ht="81">
      <c r="A5465" s="16" t="s">
        <v>33093</v>
      </c>
      <c r="B5465" s="59" t="str">
        <f t="shared" si="85"/>
        <v>ESCAVAÇÃO, CARGA E TRANSPORTE DE MATERIAL DE 1ª CATEGORIA - DMT DE 600 A 800 M - CAMINHO DE SERVIÇO EM REVESTIMENTO PRIMÁRIO - COM ESCAVADEIRA E CAMINHÃO BASCULANTE DE 14 M³</v>
      </c>
      <c r="C5465" s="16" t="s">
        <v>140</v>
      </c>
      <c r="D5465" s="105">
        <v>4.79</v>
      </c>
      <c r="J5465" s="59" t="s">
        <v>33094</v>
      </c>
    </row>
    <row r="5466" spans="1:10" ht="67.5">
      <c r="A5466" s="16" t="s">
        <v>33095</v>
      </c>
      <c r="B5466" s="59" t="str">
        <f t="shared" si="85"/>
        <v>ESCAVAÇÃO, CARGA E TRANSPORTE DE MATERIAL DE 1ª CATEGORIA - DMT DE 600 A 800 M - CAMINHO DE SERVIÇO PAVIMENTADO - COM CARREGADEIRA E CAMINHÃO BASCULANTE DE 14 M³</v>
      </c>
      <c r="C5466" s="16" t="s">
        <v>140</v>
      </c>
      <c r="D5466" s="105">
        <v>7.25</v>
      </c>
      <c r="J5466" s="59" t="s">
        <v>33096</v>
      </c>
    </row>
    <row r="5467" spans="1:10" ht="67.5">
      <c r="A5467" s="16" t="s">
        <v>33097</v>
      </c>
      <c r="B5467" s="59" t="str">
        <f t="shared" si="85"/>
        <v>ESCAVAÇÃO, CARGA E TRANSPORTE DE MATERIAL DE 1ª CATEGORIA - DMT DE 600 A 800 M - CAMINHO DE SERVIÇO PAVIMENTADO - COM ESCAVADEIRA E CAMINHÃO BASCULANTE DE 14 M³</v>
      </c>
      <c r="C5467" s="16" t="s">
        <v>140</v>
      </c>
      <c r="D5467" s="105">
        <v>4.62</v>
      </c>
      <c r="J5467" s="59" t="s">
        <v>33098</v>
      </c>
    </row>
    <row r="5468" spans="1:10" ht="67.5">
      <c r="A5468" s="16" t="s">
        <v>33099</v>
      </c>
      <c r="B5468" s="59" t="str">
        <f t="shared" si="85"/>
        <v>ESCAVAÇÃO, CARGA E TRANSPORTE DE MATERIAL DE 1ª CATEGORIA - DMT DE 800 A 1.000 M - CAMINHO DE SERVIÇO EM LEITO NATURAL - COM CARREGADEIRA E CAMINHÃO BASCULANTE DE 14 M³</v>
      </c>
      <c r="C5468" s="16" t="s">
        <v>140</v>
      </c>
      <c r="D5468" s="105">
        <v>8.42</v>
      </c>
      <c r="J5468" s="59" t="s">
        <v>33100</v>
      </c>
    </row>
    <row r="5469" spans="1:10" ht="67.5">
      <c r="A5469" s="16" t="s">
        <v>33101</v>
      </c>
      <c r="B5469" s="59" t="str">
        <f t="shared" si="85"/>
        <v>ESCAVAÇÃO, CARGA E TRANSPORTE DE MATERIAL DE 1ª CATEGORIA - DMT DE 800 A 1.000 M - CAMINHO DE SERVIÇO EM LEITO NATURAL - COM ESCAVADEIRA E CAMINHÃO BASCULANTE DE 14 M³</v>
      </c>
      <c r="C5469" s="16" t="s">
        <v>140</v>
      </c>
      <c r="D5469" s="105">
        <v>5.77</v>
      </c>
      <c r="J5469" s="59" t="s">
        <v>33102</v>
      </c>
    </row>
    <row r="5470" spans="1:10" ht="81">
      <c r="A5470" s="16" t="s">
        <v>33103</v>
      </c>
      <c r="B5470" s="59" t="str">
        <f t="shared" si="85"/>
        <v>ESCAVAÇÃO, CARGA E TRANSPORTE DE MATERIAL DE 1ª CATEGORIA - DMT DE 800 A 1.000 M - CAMINHO DE SERVIÇO EM REVESTIMENTO PRIMÁRIO - COM CARREGADEIRA E CAMINHÃO BASCULANTE DE 14 M³</v>
      </c>
      <c r="C5470" s="16" t="s">
        <v>140</v>
      </c>
      <c r="D5470" s="105">
        <v>7.56</v>
      </c>
      <c r="J5470" s="59" t="s">
        <v>33104</v>
      </c>
    </row>
    <row r="5471" spans="1:10" ht="81">
      <c r="A5471" s="16" t="s">
        <v>33105</v>
      </c>
      <c r="B5471" s="59" t="str">
        <f t="shared" si="85"/>
        <v>ESCAVAÇÃO, CARGA E TRANSPORTE DE MATERIAL DE 1ª CATEGORIA - DMT DE 800 A 1.000 M - CAMINHO DE SERVIÇO EM REVESTIMENTO PRIMÁRIO - COM ESCAVADEIRA E CAMINHÃO BASCULANTE DE 14 M³</v>
      </c>
      <c r="C5471" s="16" t="s">
        <v>140</v>
      </c>
      <c r="D5471" s="105">
        <v>4.92</v>
      </c>
      <c r="J5471" s="59" t="s">
        <v>33106</v>
      </c>
    </row>
    <row r="5472" spans="1:10" ht="67.5">
      <c r="A5472" s="16" t="s">
        <v>33107</v>
      </c>
      <c r="B5472" s="59" t="str">
        <f t="shared" si="85"/>
        <v>ESCAVAÇÃO, CARGA E TRANSPORTE DE MATERIAL DE 1ª CATEGORIA - DMT DE 800 A 1.000 M - CAMINHO DE SERVIÇO PAVIMENTADO - COM CARREGADEIRA E CAMINHÃO BASCULANTE DE 14 M³</v>
      </c>
      <c r="C5472" s="16" t="s">
        <v>140</v>
      </c>
      <c r="D5472" s="105">
        <v>7.38</v>
      </c>
      <c r="J5472" s="59" t="s">
        <v>33108</v>
      </c>
    </row>
    <row r="5473" spans="1:10" ht="67.5">
      <c r="A5473" s="16" t="s">
        <v>33109</v>
      </c>
      <c r="B5473" s="59" t="str">
        <f t="shared" si="85"/>
        <v>ESCAVAÇÃO, CARGA E TRANSPORTE DE MATERIAL DE 1ª CATEGORIA - DMT DE 800 A 1.000 M - CAMINHO DE SERVIÇO PAVIMENTADO - COM ESCAVADEIRA E CAMINHÃO BASCULANTE DE 14 M³</v>
      </c>
      <c r="C5473" s="16" t="s">
        <v>140</v>
      </c>
      <c r="D5473" s="105">
        <v>4.7300000000000004</v>
      </c>
      <c r="J5473" s="59" t="s">
        <v>33110</v>
      </c>
    </row>
    <row r="5474" spans="1:10" ht="81">
      <c r="A5474" s="16" t="s">
        <v>33111</v>
      </c>
      <c r="B5474" s="59" t="str">
        <f t="shared" si="85"/>
        <v>ESCAVAÇÃO, CARGA E TRANSPORTE DE MATERIAL DE 1ª CATEGORIA NA DISTÂNCIA DE 3.000 M - CAMINHO DE SERVIÇO EM LEITO NATURAL - COM CARREGADEIRA E CAMINHÃO BASCULANTE DE 14 M³</v>
      </c>
      <c r="C5474" s="16" t="s">
        <v>140</v>
      </c>
      <c r="D5474" s="105">
        <v>11.75</v>
      </c>
      <c r="J5474" s="59" t="s">
        <v>33112</v>
      </c>
    </row>
    <row r="5475" spans="1:10" ht="81">
      <c r="A5475" s="16" t="s">
        <v>33113</v>
      </c>
      <c r="B5475" s="59" t="str">
        <f t="shared" si="85"/>
        <v>ESCAVAÇÃO, CARGA E TRANSPORTE DE MATERIAL DE 1ª CATEGORIA NA DISTÂNCIA DE 3.000 M - CAMINHO DE SERVIÇO EM LEITO NATURAL - COM ESCAVADEIRA E CAMINHÃO BASCULANTE DE 14 M³</v>
      </c>
      <c r="C5475" s="16" t="s">
        <v>140</v>
      </c>
      <c r="D5475" s="105">
        <v>8.8800000000000008</v>
      </c>
      <c r="J5475" s="59" t="s">
        <v>33114</v>
      </c>
    </row>
    <row r="5476" spans="1:10" ht="81">
      <c r="A5476" s="16" t="s">
        <v>33115</v>
      </c>
      <c r="B5476" s="59" t="str">
        <f t="shared" si="85"/>
        <v>ESCAVAÇÃO, CARGA E TRANSPORTE DE MATERIAL DE 1ª CATEGORIA NA DISTÂNCIA DE 3.000 M - CAMINHO DE SERVIÇO EM REVESTIMENTO PRIMÁRIO - COM CARREGADEIRA E CAMINHÃO BASCULANTE DE 14 M³</v>
      </c>
      <c r="C5476" s="16" t="s">
        <v>140</v>
      </c>
      <c r="D5476" s="105">
        <v>9.52</v>
      </c>
      <c r="J5476" s="59" t="s">
        <v>33116</v>
      </c>
    </row>
    <row r="5477" spans="1:10" ht="81">
      <c r="A5477" s="16" t="s">
        <v>33117</v>
      </c>
      <c r="B5477" s="59" t="str">
        <f t="shared" si="85"/>
        <v>ESCAVAÇÃO, CARGA E TRANSPORTE DE MATERIAL DE 1ª CATEGORIA NA DISTÂNCIA DE 3.000 M - CAMINHO DE SERVIÇO EM REVESTIMENTO PRIMÁRIO - COM ESCAVADEIRA E CAMINHÃO BASCULANTE DE 14 M³</v>
      </c>
      <c r="C5477" s="16" t="s">
        <v>140</v>
      </c>
      <c r="D5477" s="105">
        <v>6.95</v>
      </c>
      <c r="J5477" s="59" t="s">
        <v>33118</v>
      </c>
    </row>
    <row r="5478" spans="1:10" ht="81">
      <c r="A5478" s="16" t="s">
        <v>33119</v>
      </c>
      <c r="B5478" s="59" t="str">
        <f t="shared" si="85"/>
        <v>ESCAVAÇÃO, CARGA E TRANSPORTE DE MATERIAL DE 1ª CATEGORIA NA DISTÂNCIA DE 3.000 M - CAMINHO DE SERVIÇO PAVIMENTADO - COM CARREGADEIRA E CAMINHÃO BASCULANTE DE 14 M³</v>
      </c>
      <c r="C5478" s="16" t="s">
        <v>140</v>
      </c>
      <c r="D5478" s="105">
        <v>9.09</v>
      </c>
      <c r="J5478" s="59" t="s">
        <v>33120</v>
      </c>
    </row>
    <row r="5479" spans="1:10" ht="81">
      <c r="A5479" s="16" t="s">
        <v>33121</v>
      </c>
      <c r="B5479" s="59" t="str">
        <f t="shared" si="85"/>
        <v>ESCAVAÇÃO, CARGA E TRANSPORTE DE MATERIAL DE 1ª CATEGORIA NA DISTÂNCIA DE 3.000 M - CAMINHO DE SERVIÇO PAVIMENTADO - COM ESCAVADEIRA E CAMINHÃO BASCULANTE DE 14 M³</v>
      </c>
      <c r="C5479" s="16" t="s">
        <v>140</v>
      </c>
      <c r="D5479" s="105">
        <v>6.49</v>
      </c>
      <c r="J5479" s="59" t="s">
        <v>33122</v>
      </c>
    </row>
    <row r="5480" spans="1:10" ht="67.5">
      <c r="A5480" s="16" t="s">
        <v>33123</v>
      </c>
      <c r="B5480" s="59" t="str">
        <f t="shared" si="85"/>
        <v>ESCAVAÇÃO, CARGA E TRANSPORTE DE MATERIAL DE 2ª CATEGORIA - DMT DE 1.000 A 1.200 M - CAMINHO DE SERVIÇO EM LEITO NATURAL - COM CARREGADEIRA E CAMINHÃO BASCULANTE DE 14 M³</v>
      </c>
      <c r="C5480" s="16" t="s">
        <v>140</v>
      </c>
      <c r="D5480" s="105">
        <v>13.67</v>
      </c>
      <c r="J5480" s="59" t="s">
        <v>33124</v>
      </c>
    </row>
    <row r="5481" spans="1:10" ht="67.5">
      <c r="A5481" s="16" t="s">
        <v>33125</v>
      </c>
      <c r="B5481" s="59" t="str">
        <f t="shared" si="85"/>
        <v>ESCAVAÇÃO, CARGA E TRANSPORTE DE MATERIAL DE 2ª CATEGORIA - DMT DE 1.000 A 1.200 M - CAMINHO DE SERVIÇO EM LEITO NATURAL - COM ESCAVADEIRA E CAMINHÃO BASCULANTE DE 14 M³</v>
      </c>
      <c r="C5481" s="16" t="s">
        <v>140</v>
      </c>
      <c r="D5481" s="105">
        <v>8.1199999999999992</v>
      </c>
      <c r="J5481" s="59" t="s">
        <v>33126</v>
      </c>
    </row>
    <row r="5482" spans="1:10" ht="81">
      <c r="A5482" s="16" t="s">
        <v>33127</v>
      </c>
      <c r="B5482" s="59" t="str">
        <f t="shared" si="85"/>
        <v>ESCAVAÇÃO, CARGA E TRANSPORTE DE MATERIAL DE 2ª CATEGORIA - DMT DE 1.000 A 1.200 M - CAMINHO DE SERVIÇO EM REVESTIMENTO PRIMÁRIO - COM CARREGADEIRA E CAMINHÃO BASCULANTE DE 14 M³</v>
      </c>
      <c r="C5482" s="16" t="s">
        <v>140</v>
      </c>
      <c r="D5482" s="105">
        <v>12.59</v>
      </c>
      <c r="J5482" s="59" t="s">
        <v>33128</v>
      </c>
    </row>
    <row r="5483" spans="1:10" ht="81">
      <c r="A5483" s="16" t="s">
        <v>33129</v>
      </c>
      <c r="B5483" s="59" t="str">
        <f t="shared" si="85"/>
        <v>ESCAVAÇÃO, CARGA E TRANSPORTE DE MATERIAL DE 2ª CATEGORIA - DMT DE 1.000 A 1.200 M - CAMINHO DE SERVIÇO EM REVESTIMENTO PRIMÁRIO - COM ESCAVADEIRA E CAMINHÃO BASCULANTE DE 14 M³</v>
      </c>
      <c r="C5483" s="16" t="s">
        <v>140</v>
      </c>
      <c r="D5483" s="105">
        <v>6.93</v>
      </c>
      <c r="J5483" s="59" t="s">
        <v>33130</v>
      </c>
    </row>
    <row r="5484" spans="1:10" ht="67.5">
      <c r="A5484" s="16" t="s">
        <v>33131</v>
      </c>
      <c r="B5484" s="59" t="str">
        <f t="shared" si="85"/>
        <v>ESCAVAÇÃO, CARGA E TRANSPORTE DE MATERIAL DE 2ª CATEGORIA - DMT DE 1.000 A 1.200 M - CAMINHO DE SERVIÇO PAVIMENTADO - COM CARREGADEIRA E CAMINHÃO BASCULANTE DE 14 M³</v>
      </c>
      <c r="C5484" s="16" t="s">
        <v>140</v>
      </c>
      <c r="D5484" s="105">
        <v>12.38</v>
      </c>
      <c r="J5484" s="59" t="s">
        <v>33132</v>
      </c>
    </row>
    <row r="5485" spans="1:10" ht="67.5">
      <c r="A5485" s="16" t="s">
        <v>33133</v>
      </c>
      <c r="B5485" s="59" t="str">
        <f t="shared" si="85"/>
        <v>ESCAVAÇÃO, CARGA E TRANSPORTE DE MATERIAL DE 2ª CATEGORIA - DMT DE 1.000 A 1.200 M - CAMINHO DE SERVIÇO PAVIMENTADO - COM ESCAVADEIRA E CAMINHÃO BASCULANTE DE 14 M³</v>
      </c>
      <c r="C5485" s="16" t="s">
        <v>140</v>
      </c>
      <c r="D5485" s="105">
        <v>6.68</v>
      </c>
      <c r="J5485" s="59" t="s">
        <v>33134</v>
      </c>
    </row>
    <row r="5486" spans="1:10" ht="67.5">
      <c r="A5486" s="16" t="s">
        <v>33135</v>
      </c>
      <c r="B5486" s="59" t="str">
        <f t="shared" si="85"/>
        <v>ESCAVAÇÃO, CARGA E TRANSPORTE DE MATERIAL DE 2ª CATEGORIA - DMT DE 1.200 A 1.400 M - CAMINHO DE SERVIÇO EM LEITO NATURAL - COM CARREGADEIRA E CAMINHÃO BASCULANTE DE 14 M³</v>
      </c>
      <c r="C5486" s="16" t="s">
        <v>140</v>
      </c>
      <c r="D5486" s="105">
        <v>13.89</v>
      </c>
      <c r="J5486" s="59" t="s">
        <v>33136</v>
      </c>
    </row>
    <row r="5487" spans="1:10" ht="67.5">
      <c r="A5487" s="16" t="s">
        <v>33137</v>
      </c>
      <c r="B5487" s="59" t="str">
        <f t="shared" si="85"/>
        <v>ESCAVAÇÃO, CARGA E TRANSPORTE DE MATERIAL DE 2ª CATEGORIA - DMT DE 1.200 A 1.400 M - CAMINHO DE SERVIÇO EM LEITO NATURAL - COM ESCAVADEIRA E CAMINHÃO BASCULANTE DE 14 M³</v>
      </c>
      <c r="C5487" s="16" t="s">
        <v>140</v>
      </c>
      <c r="D5487" s="105">
        <v>8.35</v>
      </c>
      <c r="J5487" s="59" t="s">
        <v>33138</v>
      </c>
    </row>
    <row r="5488" spans="1:10" ht="81">
      <c r="A5488" s="16" t="s">
        <v>33139</v>
      </c>
      <c r="B5488" s="59" t="str">
        <f t="shared" si="85"/>
        <v>ESCAVAÇÃO, CARGA E TRANSPORTE DE MATERIAL DE 2ª CATEGORIA - DMT DE 1.200 A 1.400 M - CAMINHO DE SERVIÇO EM REVESTIMENTO PRIMÁRIO - COM CARREGADEIRA E CAMINHÃO BASCULANTE DE 14 M³</v>
      </c>
      <c r="C5488" s="16" t="s">
        <v>140</v>
      </c>
      <c r="D5488" s="105">
        <v>12.74</v>
      </c>
      <c r="J5488" s="59" t="s">
        <v>33140</v>
      </c>
    </row>
    <row r="5489" spans="1:10" ht="81">
      <c r="A5489" s="16" t="s">
        <v>33141</v>
      </c>
      <c r="B5489" s="59" t="str">
        <f t="shared" si="85"/>
        <v>ESCAVAÇÃO, CARGA E TRANSPORTE DE MATERIAL DE 2ª CATEGORIA - DMT DE 1.200 A 1.400 M - CAMINHO DE SERVIÇO EM REVESTIMENTO PRIMÁRIO - COM ESCAVADEIRA E CAMINHÃO BASCULANTE DE 14 M³</v>
      </c>
      <c r="C5489" s="16" t="s">
        <v>140</v>
      </c>
      <c r="D5489" s="105">
        <v>7.04</v>
      </c>
      <c r="J5489" s="59" t="s">
        <v>33142</v>
      </c>
    </row>
    <row r="5490" spans="1:10" ht="67.5">
      <c r="A5490" s="16" t="s">
        <v>33143</v>
      </c>
      <c r="B5490" s="59" t="str">
        <f t="shared" si="85"/>
        <v>ESCAVAÇÃO, CARGA E TRANSPORTE DE MATERIAL DE 2ª CATEGORIA - DMT DE 1.200 A 1.400 M - CAMINHO DE SERVIÇO PAVIMENTADO - COM CARREGADEIRA E CAMINHÃO BASCULANTE DE 14 M³</v>
      </c>
      <c r="C5490" s="16" t="s">
        <v>140</v>
      </c>
      <c r="D5490" s="105">
        <v>12.49</v>
      </c>
      <c r="J5490" s="59" t="s">
        <v>33144</v>
      </c>
    </row>
    <row r="5491" spans="1:10" ht="67.5">
      <c r="A5491" s="16" t="s">
        <v>33145</v>
      </c>
      <c r="B5491" s="59" t="str">
        <f t="shared" si="85"/>
        <v>ESCAVAÇÃO, CARGA E TRANSPORTE DE MATERIAL DE 2ª CATEGORIA - DMT DE 1.200 A 1.400 M - CAMINHO DE SERVIÇO PAVIMENTADO - COM ESCAVADEIRA E CAMINHÃO BASCULANTE DE 14 M³</v>
      </c>
      <c r="C5491" s="16" t="s">
        <v>140</v>
      </c>
      <c r="D5491" s="105">
        <v>6.83</v>
      </c>
      <c r="J5491" s="59" t="s">
        <v>33146</v>
      </c>
    </row>
    <row r="5492" spans="1:10" ht="67.5">
      <c r="A5492" s="16" t="s">
        <v>33147</v>
      </c>
      <c r="B5492" s="59" t="str">
        <f t="shared" si="85"/>
        <v>ESCAVAÇÃO, CARGA E TRANSPORTE DE MATERIAL DE 2ª CATEGORIA - DMT DE 1.400 A 1.600 M - CAMINHO DE SERVIÇO EM LEITO NATURAL - COM CARREGADEIRA E CAMINHÃO BASCULANTE DE 14 M³</v>
      </c>
      <c r="C5492" s="16" t="s">
        <v>140</v>
      </c>
      <c r="D5492" s="105">
        <v>14.11</v>
      </c>
      <c r="J5492" s="59" t="s">
        <v>33148</v>
      </c>
    </row>
    <row r="5493" spans="1:10" ht="67.5">
      <c r="A5493" s="16" t="s">
        <v>33149</v>
      </c>
      <c r="B5493" s="59" t="str">
        <f t="shared" si="85"/>
        <v>ESCAVAÇÃO, CARGA E TRANSPORTE DE MATERIAL DE 2ª CATEGORIA - DMT DE 1.400 A 1.600 M - CAMINHO DE SERVIÇO EM LEITO NATURAL - COM ESCAVADEIRA E CAMINHÃO BASCULANTE DE 14 M³</v>
      </c>
      <c r="C5493" s="16" t="s">
        <v>140</v>
      </c>
      <c r="D5493" s="105">
        <v>8.5500000000000007</v>
      </c>
      <c r="J5493" s="59" t="s">
        <v>33150</v>
      </c>
    </row>
    <row r="5494" spans="1:10" ht="81">
      <c r="A5494" s="16" t="s">
        <v>33151</v>
      </c>
      <c r="B5494" s="59" t="str">
        <f t="shared" si="85"/>
        <v>ESCAVAÇÃO, CARGA E TRANSPORTE DE MATERIAL DE 2ª CATEGORIA - DMT DE 1.400 A 1.600 M - CAMINHO DE SERVIÇO EM REVESTIMENTO PRIMÁRIO - COM CARREGADEIRA E CAMINHÃO BASCULANTE DE 14 M³</v>
      </c>
      <c r="C5494" s="16" t="s">
        <v>140</v>
      </c>
      <c r="D5494" s="105">
        <v>12.88</v>
      </c>
      <c r="J5494" s="59" t="s">
        <v>33152</v>
      </c>
    </row>
    <row r="5495" spans="1:10" ht="81">
      <c r="A5495" s="16" t="s">
        <v>33153</v>
      </c>
      <c r="B5495" s="59" t="str">
        <f t="shared" si="85"/>
        <v>ESCAVAÇÃO, CARGA E TRANSPORTE DE MATERIAL DE 2ª CATEGORIA - DMT DE 1.400 A 1.600 M - CAMINHO DE SERVIÇO EM REVESTIMENTO PRIMÁRIO - COM ESCAVADEIRA E CAMINHÃO BASCULANTE DE 14 M³</v>
      </c>
      <c r="C5495" s="16" t="s">
        <v>140</v>
      </c>
      <c r="D5495" s="105">
        <v>7.73</v>
      </c>
      <c r="J5495" s="59" t="s">
        <v>33154</v>
      </c>
    </row>
    <row r="5496" spans="1:10" ht="67.5">
      <c r="A5496" s="16" t="s">
        <v>33155</v>
      </c>
      <c r="B5496" s="59" t="str">
        <f t="shared" si="85"/>
        <v>ESCAVAÇÃO, CARGA E TRANSPORTE DE MATERIAL DE 2ª CATEGORIA - DMT DE 1.400 A 1.600 M - CAMINHO DE SERVIÇO PAVIMENTADO - COM CARREGADEIRA E CAMINHÃO BASCULANTE DE 14 M³</v>
      </c>
      <c r="C5496" s="16" t="s">
        <v>140</v>
      </c>
      <c r="D5496" s="105">
        <v>12.59</v>
      </c>
      <c r="J5496" s="59" t="s">
        <v>33156</v>
      </c>
    </row>
    <row r="5497" spans="1:10" ht="67.5">
      <c r="A5497" s="16" t="s">
        <v>33157</v>
      </c>
      <c r="B5497" s="59" t="str">
        <f t="shared" si="85"/>
        <v>ESCAVAÇÃO, CARGA E TRANSPORTE DE MATERIAL DE 2ª CATEGORIA - DMT DE 1.400 A 1.600 M - CAMINHO DE SERVIÇO PAVIMENTADO - COM ESCAVADEIRA E CAMINHÃO BASCULANTE DE 14 M³</v>
      </c>
      <c r="C5497" s="16" t="s">
        <v>140</v>
      </c>
      <c r="D5497" s="105">
        <v>6.93</v>
      </c>
      <c r="J5497" s="59" t="s">
        <v>33158</v>
      </c>
    </row>
    <row r="5498" spans="1:10" ht="67.5">
      <c r="A5498" s="16" t="s">
        <v>33159</v>
      </c>
      <c r="B5498" s="59" t="str">
        <f t="shared" si="85"/>
        <v>ESCAVAÇÃO, CARGA E TRANSPORTE DE MATERIAL DE 2ª CATEGORIA - DMT DE 1.600 A 1.800 M - CAMINHO DE SERVIÇO EM LEITO NATURAL - COM CARREGADEIRA E CAMINHÃO BASCULANTE DE 14 M³</v>
      </c>
      <c r="C5498" s="16" t="s">
        <v>140</v>
      </c>
      <c r="D5498" s="105">
        <v>14.33</v>
      </c>
      <c r="J5498" s="59" t="s">
        <v>33160</v>
      </c>
    </row>
    <row r="5499" spans="1:10" ht="67.5">
      <c r="A5499" s="16" t="s">
        <v>33161</v>
      </c>
      <c r="B5499" s="59" t="str">
        <f t="shared" si="85"/>
        <v>ESCAVAÇÃO, CARGA E TRANSPORTE DE MATERIAL DE 2ª CATEGORIA - DMT DE 1.600 A 1.800 M - CAMINHO DE SERVIÇO EM LEITO NATURAL - COM ESCAVADEIRA E CAMINHÃO BASCULANTE DE 14 M³</v>
      </c>
      <c r="C5499" s="16" t="s">
        <v>140</v>
      </c>
      <c r="D5499" s="105">
        <v>8.7899999999999991</v>
      </c>
      <c r="J5499" s="59" t="s">
        <v>33162</v>
      </c>
    </row>
    <row r="5500" spans="1:10" ht="81">
      <c r="A5500" s="16" t="s">
        <v>33163</v>
      </c>
      <c r="B5500" s="59" t="str">
        <f t="shared" si="85"/>
        <v>ESCAVAÇÃO, CARGA E TRANSPORTE DE MATERIAL DE 2ª CATEGORIA - DMT DE 1.600 A 1.800 M - CAMINHO DE SERVIÇO EM REVESTIMENTO PRIMÁRIO - COM CARREGADEIRA E CAMINHÃO BASCULANTE DE 14 M³</v>
      </c>
      <c r="C5500" s="16" t="s">
        <v>140</v>
      </c>
      <c r="D5500" s="105">
        <v>13.02</v>
      </c>
      <c r="J5500" s="59" t="s">
        <v>33164</v>
      </c>
    </row>
    <row r="5501" spans="1:10" ht="81">
      <c r="A5501" s="16" t="s">
        <v>33165</v>
      </c>
      <c r="B5501" s="59" t="str">
        <f t="shared" si="85"/>
        <v>ESCAVAÇÃO, CARGA E TRANSPORTE DE MATERIAL DE 2ª CATEGORIA - DMT DE 1.600 A 1.800 M - CAMINHO DE SERVIÇO EM REVESTIMENTO PRIMÁRIO - COM ESCAVADEIRA E CAMINHÃO BASCULANTE DE 14 M³</v>
      </c>
      <c r="C5501" s="16" t="s">
        <v>140</v>
      </c>
      <c r="D5501" s="105">
        <v>7.88</v>
      </c>
      <c r="J5501" s="59" t="s">
        <v>33166</v>
      </c>
    </row>
    <row r="5502" spans="1:10" ht="67.5">
      <c r="A5502" s="16" t="s">
        <v>33167</v>
      </c>
      <c r="B5502" s="59" t="str">
        <f t="shared" si="85"/>
        <v>ESCAVAÇÃO, CARGA E TRANSPORTE DE MATERIAL DE 2ª CATEGORIA - DMT DE 1.600 A 1.800 M - CAMINHO DE SERVIÇO PAVIMENTADO - COM CARREGADEIRA E CAMINHÃO BASCULANTE DE 14 M³</v>
      </c>
      <c r="C5502" s="16" t="s">
        <v>140</v>
      </c>
      <c r="D5502" s="105">
        <v>12.7</v>
      </c>
      <c r="J5502" s="59" t="s">
        <v>33168</v>
      </c>
    </row>
    <row r="5503" spans="1:10" ht="67.5">
      <c r="A5503" s="16" t="s">
        <v>33169</v>
      </c>
      <c r="B5503" s="59" t="str">
        <f t="shared" si="85"/>
        <v>ESCAVAÇÃO, CARGA E TRANSPORTE DE MATERIAL DE 2ª CATEGORIA - DMT DE 1.600 A 1.800 M - CAMINHO DE SERVIÇO PAVIMENTADO - COM ESCAVADEIRA E CAMINHÃO BASCULANTE DE 14 M³</v>
      </c>
      <c r="C5503" s="16" t="s">
        <v>140</v>
      </c>
      <c r="D5503" s="105">
        <v>7.04</v>
      </c>
      <c r="J5503" s="59" t="s">
        <v>33170</v>
      </c>
    </row>
    <row r="5504" spans="1:10" ht="67.5">
      <c r="A5504" s="16" t="s">
        <v>33171</v>
      </c>
      <c r="B5504" s="59" t="str">
        <f t="shared" si="85"/>
        <v>ESCAVAÇÃO, CARGA E TRANSPORTE DE MATERIAL DE 2ª CATEGORIA - DMT DE 1.800 A 2.000 M - CAMINHO DE SERVIÇO EM LEITO NATURAL - COM CARREGADEIRA E CAMINHÃO BASCULANTE DE 14 M³</v>
      </c>
      <c r="C5504" s="16" t="s">
        <v>140</v>
      </c>
      <c r="D5504" s="105">
        <v>14.92</v>
      </c>
      <c r="J5504" s="59" t="s">
        <v>33172</v>
      </c>
    </row>
    <row r="5505" spans="1:10" ht="67.5">
      <c r="A5505" s="16" t="s">
        <v>33173</v>
      </c>
      <c r="B5505" s="59" t="str">
        <f t="shared" si="85"/>
        <v>ESCAVAÇÃO, CARGA E TRANSPORTE DE MATERIAL DE 2ª CATEGORIA - DMT DE 1.800 A 2.000 M - CAMINHO DE SERVIÇO EM LEITO NATURAL - COM ESCAVADEIRA E CAMINHÃO BASCULANTE DE 14 M³</v>
      </c>
      <c r="C5505" s="16" t="s">
        <v>140</v>
      </c>
      <c r="D5505" s="105">
        <v>9.5399999999999991</v>
      </c>
      <c r="J5505" s="59" t="s">
        <v>33174</v>
      </c>
    </row>
    <row r="5506" spans="1:10" ht="81">
      <c r="A5506" s="16" t="s">
        <v>33175</v>
      </c>
      <c r="B5506" s="59" t="str">
        <f t="shared" si="85"/>
        <v>ESCAVAÇÃO, CARGA E TRANSPORTE DE MATERIAL DE 2ª CATEGORIA - DMT DE 1.800 A 2.000 M - CAMINHO DE SERVIÇO EM REVESTIMENTO PRIMÁRIO - COM CARREGADEIRA E CAMINHÃO BASCULANTE DE 14 M³</v>
      </c>
      <c r="C5506" s="16" t="s">
        <v>140</v>
      </c>
      <c r="D5506" s="105">
        <v>13.53</v>
      </c>
      <c r="J5506" s="59" t="s">
        <v>33176</v>
      </c>
    </row>
    <row r="5507" spans="1:10" ht="81">
      <c r="A5507" s="16" t="s">
        <v>33177</v>
      </c>
      <c r="B5507" s="59" t="str">
        <f t="shared" ref="B5507:B5570" si="86">UPPER(J5507)</f>
        <v>ESCAVAÇÃO, CARGA E TRANSPORTE DE MATERIAL DE 2ª CATEGORIA - DMT DE 1.800 A 2.000 M - CAMINHO DE SERVIÇO EM REVESTIMENTO PRIMÁRIO - COM ESCAVADEIRA E CAMINHÃO BASCULANTE DE 14 M³</v>
      </c>
      <c r="C5507" s="16" t="s">
        <v>140</v>
      </c>
      <c r="D5507" s="105">
        <v>7.97</v>
      </c>
      <c r="J5507" s="59" t="s">
        <v>33178</v>
      </c>
    </row>
    <row r="5508" spans="1:10" ht="67.5">
      <c r="A5508" s="16" t="s">
        <v>33179</v>
      </c>
      <c r="B5508" s="59" t="str">
        <f t="shared" si="86"/>
        <v>ESCAVAÇÃO, CARGA E TRANSPORTE DE MATERIAL DE 2ª CATEGORIA - DMT DE 1.800 A 2.000 M - CAMINHO DE SERVIÇO PAVIMENTADO - COM CARREGADEIRA E CAMINHÃO BASCULANTE DE 14 M³</v>
      </c>
      <c r="C5508" s="16" t="s">
        <v>140</v>
      </c>
      <c r="D5508" s="105">
        <v>12.81</v>
      </c>
      <c r="J5508" s="59" t="s">
        <v>33180</v>
      </c>
    </row>
    <row r="5509" spans="1:10" ht="67.5">
      <c r="A5509" s="16" t="s">
        <v>33181</v>
      </c>
      <c r="B5509" s="59" t="str">
        <f t="shared" si="86"/>
        <v>ESCAVAÇÃO, CARGA E TRANSPORTE DE MATERIAL DE 2ª CATEGORIA - DMT DE 1.800 A 2.000 M - CAMINHO DE SERVIÇO PAVIMENTADO - COM ESCAVADEIRA E CAMINHÃO BASCULANTE DE 14 M³</v>
      </c>
      <c r="C5509" s="16" t="s">
        <v>140</v>
      </c>
      <c r="D5509" s="105">
        <v>7.68</v>
      </c>
      <c r="J5509" s="59" t="s">
        <v>33182</v>
      </c>
    </row>
    <row r="5510" spans="1:10" ht="67.5">
      <c r="A5510" s="16" t="s">
        <v>33183</v>
      </c>
      <c r="B5510" s="59" t="str">
        <f t="shared" si="86"/>
        <v>ESCAVAÇÃO, CARGA E TRANSPORTE DE MATERIAL DE 2ª CATEGORIA - DMT DE 2.000 A 2.500 M - CAMINHO DE SERVIÇO EM LEITO NATURAL - COM CARREGADEIRA E CAMINHÃO BASCULANTE DE 14 M³</v>
      </c>
      <c r="C5510" s="16" t="s">
        <v>140</v>
      </c>
      <c r="D5510" s="105">
        <v>15.29</v>
      </c>
      <c r="J5510" s="59" t="s">
        <v>33184</v>
      </c>
    </row>
    <row r="5511" spans="1:10" ht="67.5">
      <c r="A5511" s="16" t="s">
        <v>33185</v>
      </c>
      <c r="B5511" s="59" t="str">
        <f t="shared" si="86"/>
        <v>ESCAVAÇÃO, CARGA E TRANSPORTE DE MATERIAL DE 2ª CATEGORIA - DMT DE 2.000 A 2.500 M - CAMINHO DE SERVIÇO EM LEITO NATURAL - COM ESCAVADEIRA E CAMINHÃO BASCULANTE DE 14 M³</v>
      </c>
      <c r="C5511" s="16" t="s">
        <v>140</v>
      </c>
      <c r="D5511" s="105">
        <v>9.89</v>
      </c>
      <c r="J5511" s="59" t="s">
        <v>33186</v>
      </c>
    </row>
    <row r="5512" spans="1:10" ht="81">
      <c r="A5512" s="16" t="s">
        <v>33187</v>
      </c>
      <c r="B5512" s="59" t="str">
        <f t="shared" si="86"/>
        <v>ESCAVAÇÃO, CARGA E TRANSPORTE DE MATERIAL DE 2ª CATEGORIA - DMT DE 2.000 A 2.500 M - CAMINHO DE SERVIÇO EM REVESTIMENTO PRIMÁRIO - COM CARREGADEIRA E CAMINHÃO BASCULANTE DE 14 M³</v>
      </c>
      <c r="C5512" s="16" t="s">
        <v>140</v>
      </c>
      <c r="D5512" s="105">
        <v>13.8</v>
      </c>
      <c r="J5512" s="59" t="s">
        <v>33188</v>
      </c>
    </row>
    <row r="5513" spans="1:10" ht="81">
      <c r="A5513" s="16" t="s">
        <v>33189</v>
      </c>
      <c r="B5513" s="59" t="str">
        <f t="shared" si="86"/>
        <v>ESCAVAÇÃO, CARGA E TRANSPORTE DE MATERIAL DE 2ª CATEGORIA - DMT DE 2.000 A 2.500 M - CAMINHO DE SERVIÇO EM REVESTIMENTO PRIMÁRIO - COM ESCAVADEIRA E CAMINHÃO BASCULANTE DE 14 M³</v>
      </c>
      <c r="C5513" s="16" t="s">
        <v>140</v>
      </c>
      <c r="D5513" s="105">
        <v>8.26</v>
      </c>
      <c r="J5513" s="59" t="s">
        <v>33190</v>
      </c>
    </row>
    <row r="5514" spans="1:10" ht="67.5">
      <c r="A5514" s="16" t="s">
        <v>33191</v>
      </c>
      <c r="B5514" s="59" t="str">
        <f t="shared" si="86"/>
        <v>ESCAVAÇÃO, CARGA E TRANSPORTE DE MATERIAL DE 2ª CATEGORIA - DMT DE 2.000 A 2.500 M - CAMINHO DE SERVIÇO PAVIMENTADO - COM CARREGADEIRA E CAMINHÃO BASCULANTE DE 14 M³</v>
      </c>
      <c r="C5514" s="16" t="s">
        <v>140</v>
      </c>
      <c r="D5514" s="105">
        <v>13.02</v>
      </c>
      <c r="J5514" s="59" t="s">
        <v>33192</v>
      </c>
    </row>
    <row r="5515" spans="1:10" ht="67.5">
      <c r="A5515" s="16" t="s">
        <v>33193</v>
      </c>
      <c r="B5515" s="59" t="str">
        <f t="shared" si="86"/>
        <v>ESCAVAÇÃO, CARGA E TRANSPORTE DE MATERIAL DE 2ª CATEGORIA - DMT DE 2.000 A 2.500 M - CAMINHO DE SERVIÇO PAVIMENTADO - COM ESCAVADEIRA E CAMINHÃO BASCULANTE DE 14 M³</v>
      </c>
      <c r="C5515" s="16" t="s">
        <v>140</v>
      </c>
      <c r="D5515" s="105">
        <v>7.88</v>
      </c>
      <c r="J5515" s="59" t="s">
        <v>33194</v>
      </c>
    </row>
    <row r="5516" spans="1:10" ht="67.5">
      <c r="A5516" s="16" t="s">
        <v>33195</v>
      </c>
      <c r="B5516" s="59" t="str">
        <f t="shared" si="86"/>
        <v>ESCAVAÇÃO, CARGA E TRANSPORTE DE MATERIAL DE 2ª CATEGORIA - DMT DE 2.500 A 3.000 M - CAMINHO DE SERVIÇO EM LEITO NATURAL - COM CARREGADEIRA E CAMINHÃO BASCULANTE DE 14 M³</v>
      </c>
      <c r="C5516" s="16" t="s">
        <v>140</v>
      </c>
      <c r="D5516" s="105">
        <v>16.329999999999998</v>
      </c>
      <c r="J5516" s="59" t="s">
        <v>33196</v>
      </c>
    </row>
    <row r="5517" spans="1:10" ht="67.5">
      <c r="A5517" s="16" t="s">
        <v>33197</v>
      </c>
      <c r="B5517" s="59" t="str">
        <f t="shared" si="86"/>
        <v>ESCAVAÇÃO, CARGA E TRANSPORTE DE MATERIAL DE 2ª CATEGORIA - DMT DE 2.500 A 3.000 M - CAMINHO DE SERVIÇO EM LEITO NATURAL - COM ESCAVADEIRA E CAMINHÃO BASCULANTE DE 14 M³</v>
      </c>
      <c r="C5517" s="16" t="s">
        <v>140</v>
      </c>
      <c r="D5517" s="105">
        <v>10.49</v>
      </c>
      <c r="J5517" s="59" t="s">
        <v>33198</v>
      </c>
    </row>
    <row r="5518" spans="1:10" ht="81">
      <c r="A5518" s="16" t="s">
        <v>33199</v>
      </c>
      <c r="B5518" s="59" t="str">
        <f t="shared" si="86"/>
        <v>ESCAVAÇÃO, CARGA E TRANSPORTE DE MATERIAL DE 2ª CATEGORIA - DMT DE 2.500 A 3.000 M - CAMINHO DE SERVIÇO EM REVESTIMENTO PRIMÁRIO - COM CARREGADEIRA E CAMINHÃO BASCULANTE DE 14 M³</v>
      </c>
      <c r="C5518" s="16" t="s">
        <v>140</v>
      </c>
      <c r="D5518" s="105">
        <v>14.16</v>
      </c>
      <c r="J5518" s="59" t="s">
        <v>33200</v>
      </c>
    </row>
    <row r="5519" spans="1:10" ht="81">
      <c r="A5519" s="16" t="s">
        <v>33201</v>
      </c>
      <c r="B5519" s="59" t="str">
        <f t="shared" si="86"/>
        <v>ESCAVAÇÃO, CARGA E TRANSPORTE DE MATERIAL DE 2ª CATEGORIA - DMT DE 2.500 A 3.000 M - CAMINHO DE SERVIÇO EM REVESTIMENTO PRIMÁRIO - COM ESCAVADEIRA E CAMINHÃO BASCULANTE DE 14 M³</v>
      </c>
      <c r="C5519" s="16" t="s">
        <v>140</v>
      </c>
      <c r="D5519" s="105">
        <v>8.64</v>
      </c>
      <c r="J5519" s="59" t="s">
        <v>33202</v>
      </c>
    </row>
    <row r="5520" spans="1:10" ht="67.5">
      <c r="A5520" s="16" t="s">
        <v>33203</v>
      </c>
      <c r="B5520" s="59" t="str">
        <f t="shared" si="86"/>
        <v>ESCAVAÇÃO, CARGA E TRANSPORTE DE MATERIAL DE 2ª CATEGORIA - DMT DE 2.500 A 3.000 M - CAMINHO DE SERVIÇO PAVIMENTADO - COM CARREGADEIRA E CAMINHÃO BASCULANTE DE 14 M³</v>
      </c>
      <c r="C5520" s="16" t="s">
        <v>140</v>
      </c>
      <c r="D5520" s="105">
        <v>13.76</v>
      </c>
      <c r="J5520" s="59" t="s">
        <v>33204</v>
      </c>
    </row>
    <row r="5521" spans="1:10" ht="67.5">
      <c r="A5521" s="16" t="s">
        <v>33205</v>
      </c>
      <c r="B5521" s="59" t="str">
        <f t="shared" si="86"/>
        <v>ESCAVAÇÃO, CARGA E TRANSPORTE DE MATERIAL DE 2ª CATEGORIA - DMT DE 2.500 A 3.000 M - CAMINHO DE SERVIÇO PAVIMENTADO - COM ESCAVADEIRA E CAMINHÃO BASCULANTE DE 14 M³</v>
      </c>
      <c r="C5521" s="16" t="s">
        <v>140</v>
      </c>
      <c r="D5521" s="105">
        <v>8.2100000000000009</v>
      </c>
      <c r="J5521" s="59" t="s">
        <v>33206</v>
      </c>
    </row>
    <row r="5522" spans="1:10" ht="67.5">
      <c r="A5522" s="16" t="s">
        <v>33207</v>
      </c>
      <c r="B5522" s="59" t="str">
        <f t="shared" si="86"/>
        <v>ESCAVAÇÃO, CARGA E TRANSPORTE DE MATERIAL DE 2ª CATEGORIA - DMT DE 200 A 400 M - CAMINHO DE SERVIÇO EM LEITO NATURAL - COM CARREGADEIRA E CAMINHÃO BASCULANTE DE 14 M³</v>
      </c>
      <c r="C5522" s="16" t="s">
        <v>140</v>
      </c>
      <c r="D5522" s="105">
        <v>12.27</v>
      </c>
      <c r="J5522" s="59" t="s">
        <v>33208</v>
      </c>
    </row>
    <row r="5523" spans="1:10" ht="67.5">
      <c r="A5523" s="16" t="s">
        <v>33209</v>
      </c>
      <c r="B5523" s="59" t="str">
        <f t="shared" si="86"/>
        <v>ESCAVAÇÃO, CARGA E TRANSPORTE DE MATERIAL DE 2ª CATEGORIA - DMT DE 200 A 400 M - CAMINHO DE SERVIÇO EM LEITO NATURAL - COM ESCAVADEIRA E CAMINHÃO BASCULANTE DE 14 M³</v>
      </c>
      <c r="C5523" s="16" t="s">
        <v>140</v>
      </c>
      <c r="D5523" s="105">
        <v>6.61</v>
      </c>
      <c r="J5523" s="59" t="s">
        <v>33210</v>
      </c>
    </row>
    <row r="5524" spans="1:10" ht="81">
      <c r="A5524" s="16" t="s">
        <v>33211</v>
      </c>
      <c r="B5524" s="59" t="str">
        <f t="shared" si="86"/>
        <v>ESCAVAÇÃO, CARGA E TRANSPORTE DE MATERIAL DE 2ª CATEGORIA - DMT DE 200 A 400 M - CAMINHO DE SERVIÇO EM REVESTIMENTO PRIMÁRIO - COM CARREGADEIRA E CAMINHÃO BASCULANTE DE 14 M³</v>
      </c>
      <c r="C5524" s="16" t="s">
        <v>140</v>
      </c>
      <c r="D5524" s="105">
        <v>11.54</v>
      </c>
      <c r="J5524" s="59" t="s">
        <v>33212</v>
      </c>
    </row>
    <row r="5525" spans="1:10" ht="81">
      <c r="A5525" s="16" t="s">
        <v>33213</v>
      </c>
      <c r="B5525" s="59" t="str">
        <f t="shared" si="86"/>
        <v>ESCAVAÇÃO, CARGA E TRANSPORTE DE MATERIAL DE 2ª CATEGORIA - DMT DE 200 A 400 M - CAMINHO DE SERVIÇO EM REVESTIMENTO PRIMÁRIO - COM ESCAVADEIRA E CAMINHÃO BASCULANTE DE 14 M³</v>
      </c>
      <c r="C5525" s="16" t="s">
        <v>140</v>
      </c>
      <c r="D5525" s="105">
        <v>6.25</v>
      </c>
      <c r="J5525" s="59" t="s">
        <v>33214</v>
      </c>
    </row>
    <row r="5526" spans="1:10" ht="67.5">
      <c r="A5526" s="16" t="s">
        <v>33215</v>
      </c>
      <c r="B5526" s="59" t="str">
        <f t="shared" si="86"/>
        <v>ESCAVAÇÃO, CARGA E TRANSPORTE DE MATERIAL DE 2ª CATEGORIA - DMT DE 200 A 400 M - CAMINHO DE SERVIÇO PAVIMENTADO - COM CARREGADEIRA E CAMINHÃO BASCULANTE DE 14 M³</v>
      </c>
      <c r="C5526" s="16" t="s">
        <v>140</v>
      </c>
      <c r="D5526" s="105">
        <v>11.43</v>
      </c>
      <c r="J5526" s="59" t="s">
        <v>33216</v>
      </c>
    </row>
    <row r="5527" spans="1:10" ht="67.5">
      <c r="A5527" s="16" t="s">
        <v>33217</v>
      </c>
      <c r="B5527" s="59" t="str">
        <f t="shared" si="86"/>
        <v>ESCAVAÇÃO, CARGA E TRANSPORTE DE MATERIAL DE 2ª CATEGORIA - DMT DE 200 A 400 M - CAMINHO DE SERVIÇO PAVIMENTADO - COM ESCAVADEIRA E CAMINHÃO BASCULANTE DE 14 M³</v>
      </c>
      <c r="C5527" s="16" t="s">
        <v>140</v>
      </c>
      <c r="D5527" s="105">
        <v>6.14</v>
      </c>
      <c r="J5527" s="59" t="s">
        <v>33218</v>
      </c>
    </row>
    <row r="5528" spans="1:10" ht="67.5">
      <c r="A5528" s="16" t="s">
        <v>33219</v>
      </c>
      <c r="B5528" s="59" t="str">
        <f t="shared" si="86"/>
        <v>ESCAVAÇÃO, CARGA E TRANSPORTE DE MATERIAL DE 2ª CATEGORIA - DMT DE 400 A 600 M - CAMINHO DE SERVIÇO EM LEITO NATURAL - COM CARREGADEIRA E CAMINHÃO BASCULANTE DE 14 M³</v>
      </c>
      <c r="C5528" s="16" t="s">
        <v>140</v>
      </c>
      <c r="D5528" s="105">
        <v>12.56</v>
      </c>
      <c r="J5528" s="59" t="s">
        <v>33220</v>
      </c>
    </row>
    <row r="5529" spans="1:10" ht="67.5">
      <c r="A5529" s="16" t="s">
        <v>33221</v>
      </c>
      <c r="B5529" s="59" t="str">
        <f t="shared" si="86"/>
        <v>ESCAVAÇÃO, CARGA E TRANSPORTE DE MATERIAL DE 2ª CATEGORIA - DMT DE 400 A 600 M - CAMINHO DE SERVIÇO EM LEITO NATURAL - COM ESCAVADEIRA E CAMINHÃO BASCULANTE DE 14 M³</v>
      </c>
      <c r="C5529" s="16" t="s">
        <v>140</v>
      </c>
      <c r="D5529" s="105">
        <v>6.9</v>
      </c>
      <c r="J5529" s="59" t="s">
        <v>33222</v>
      </c>
    </row>
    <row r="5530" spans="1:10" ht="81">
      <c r="A5530" s="16" t="s">
        <v>33223</v>
      </c>
      <c r="B5530" s="59" t="str">
        <f t="shared" si="86"/>
        <v>ESCAVAÇÃO, CARGA E TRANSPORTE DE MATERIAL DE 2ª CATEGORIA - DMT DE 400 A 600 M - CAMINHO DE SERVIÇO EM REVESTIMENTO PRIMÁRIO - COM CARREGADEIRA E CAMINHÃO BASCULANTE DE 14 M³</v>
      </c>
      <c r="C5530" s="16" t="s">
        <v>140</v>
      </c>
      <c r="D5530" s="105">
        <v>11.75</v>
      </c>
      <c r="J5530" s="59" t="s">
        <v>33224</v>
      </c>
    </row>
    <row r="5531" spans="1:10" ht="81">
      <c r="A5531" s="16" t="s">
        <v>33225</v>
      </c>
      <c r="B5531" s="59" t="str">
        <f t="shared" si="86"/>
        <v>ESCAVAÇÃO, CARGA E TRANSPORTE DE MATERIAL DE 2ª CATEGORIA - DMT DE 400 A 600 M - CAMINHO DE SERVIÇO EM REVESTIMENTO PRIMÁRIO - COM ESCAVADEIRA E CAMINHÃO BASCULANTE DE 14 M³</v>
      </c>
      <c r="C5531" s="16" t="s">
        <v>140</v>
      </c>
      <c r="D5531" s="105">
        <v>6.47</v>
      </c>
      <c r="J5531" s="59" t="s">
        <v>33226</v>
      </c>
    </row>
    <row r="5532" spans="1:10" ht="67.5">
      <c r="A5532" s="16" t="s">
        <v>33227</v>
      </c>
      <c r="B5532" s="59" t="str">
        <f t="shared" si="86"/>
        <v>ESCAVAÇÃO, CARGA E TRANSPORTE DE MATERIAL DE 2ª CATEGORIA - DMT DE 400 A 600 M - CAMINHO DE SERVIÇO PAVIMENTADO - COM CARREGADEIRA E CAMINHÃO BASCULANTE DE 14 M³</v>
      </c>
      <c r="C5532" s="16" t="s">
        <v>140</v>
      </c>
      <c r="D5532" s="105">
        <v>11.59</v>
      </c>
      <c r="J5532" s="59" t="s">
        <v>33228</v>
      </c>
    </row>
    <row r="5533" spans="1:10" ht="67.5">
      <c r="A5533" s="16" t="s">
        <v>33229</v>
      </c>
      <c r="B5533" s="59" t="str">
        <f t="shared" si="86"/>
        <v>ESCAVAÇÃO, CARGA E TRANSPORTE DE MATERIAL DE 2ª CATEGORIA - DMT DE 400 A 600 M - CAMINHO DE SERVIÇO PAVIMENTADO - COM ESCAVADEIRA E CAMINHÃO BASCULANTE DE 14 M³</v>
      </c>
      <c r="C5533" s="16" t="s">
        <v>140</v>
      </c>
      <c r="D5533" s="105">
        <v>6.32</v>
      </c>
      <c r="J5533" s="59" t="s">
        <v>33230</v>
      </c>
    </row>
    <row r="5534" spans="1:10" ht="67.5">
      <c r="A5534" s="16" t="s">
        <v>33231</v>
      </c>
      <c r="B5534" s="59" t="str">
        <f t="shared" si="86"/>
        <v>ESCAVAÇÃO, CARGA E TRANSPORTE DE MATERIAL DE 2ª CATEGORIA - DMT DE 50 A 200 M - CAMINHO DE SERVIÇO EM LEITO NATURAL - COM CARREGADEIRA E CAMINHÃO BASCULANTE DE 14 M³</v>
      </c>
      <c r="C5534" s="16" t="s">
        <v>140</v>
      </c>
      <c r="D5534" s="105">
        <v>11.54</v>
      </c>
      <c r="J5534" s="59" t="s">
        <v>33232</v>
      </c>
    </row>
    <row r="5535" spans="1:10" ht="67.5">
      <c r="A5535" s="16" t="s">
        <v>33233</v>
      </c>
      <c r="B5535" s="59" t="str">
        <f t="shared" si="86"/>
        <v>ESCAVAÇÃO, CARGA E TRANSPORTE DE MATERIAL DE 2ª CATEGORIA - DMT DE 50 A 200 M - CAMINHO DE SERVIÇO EM LEITO NATURAL - COM ESCAVADEIRA E CAMINHÃO BASCULANTE DE 14 M³</v>
      </c>
      <c r="C5535" s="16" t="s">
        <v>140</v>
      </c>
      <c r="D5535" s="105">
        <v>6.25</v>
      </c>
      <c r="J5535" s="59" t="s">
        <v>33234</v>
      </c>
    </row>
    <row r="5536" spans="1:10" ht="81">
      <c r="A5536" s="16" t="s">
        <v>33235</v>
      </c>
      <c r="B5536" s="59" t="str">
        <f t="shared" si="86"/>
        <v>ESCAVAÇÃO, CARGA E TRANSPORTE DE MATERIAL DE 2ª CATEGORIA - DMT DE 50 A 200 M - CAMINHO DE SERVIÇO EM REVESTIMENTO PRIMÁRIO - COM CARREGADEIRA E CAMINHÃO BASCULANTE DE 14 M³</v>
      </c>
      <c r="C5536" s="16" t="s">
        <v>140</v>
      </c>
      <c r="D5536" s="105">
        <v>11.33</v>
      </c>
      <c r="J5536" s="59" t="s">
        <v>33236</v>
      </c>
    </row>
    <row r="5537" spans="1:10" ht="81">
      <c r="A5537" s="16" t="s">
        <v>33237</v>
      </c>
      <c r="B5537" s="59" t="str">
        <f t="shared" si="86"/>
        <v>ESCAVAÇÃO, CARGA E TRANSPORTE DE MATERIAL DE 2ª CATEGORIA - DMT DE 50 A 200 M - CAMINHO DE SERVIÇO EM REVESTIMENTO PRIMÁRIO - COM ESCAVADEIRA E CAMINHÃO BASCULANTE DE 14 M³</v>
      </c>
      <c r="C5537" s="16" t="s">
        <v>140</v>
      </c>
      <c r="D5537" s="105">
        <v>6.04</v>
      </c>
      <c r="J5537" s="59" t="s">
        <v>33238</v>
      </c>
    </row>
    <row r="5538" spans="1:10" ht="67.5">
      <c r="A5538" s="16" t="s">
        <v>33239</v>
      </c>
      <c r="B5538" s="59" t="str">
        <f t="shared" si="86"/>
        <v>ESCAVAÇÃO, CARGA E TRANSPORTE DE MATERIAL DE 2ª CATEGORIA - DMT DE 50 A 200 M - CAMINHO DE SERVIÇO PAVIMENTADO - COM CARREGADEIRA E CAMINHÃO BASCULANTE DE 14 M³</v>
      </c>
      <c r="C5538" s="16" t="s">
        <v>140</v>
      </c>
      <c r="D5538" s="105">
        <v>11.25</v>
      </c>
      <c r="J5538" s="59" t="s">
        <v>33240</v>
      </c>
    </row>
    <row r="5539" spans="1:10" ht="67.5">
      <c r="A5539" s="16" t="s">
        <v>33241</v>
      </c>
      <c r="B5539" s="59" t="str">
        <f t="shared" si="86"/>
        <v>ESCAVAÇÃO, CARGA E TRANSPORTE DE MATERIAL DE 2ª CATEGORIA - DMT DE 50 A 200 M - CAMINHO DE SERVIÇO PAVIMENTADO - COM ESCAVADEIRA E CAMINHÃO BASCULANTE DE 14 M³</v>
      </c>
      <c r="C5539" s="16" t="s">
        <v>140</v>
      </c>
      <c r="D5539" s="105">
        <v>5.96</v>
      </c>
      <c r="J5539" s="59" t="s">
        <v>33242</v>
      </c>
    </row>
    <row r="5540" spans="1:10" ht="40.5">
      <c r="A5540" s="16" t="s">
        <v>33243</v>
      </c>
      <c r="B5540" s="59" t="str">
        <f t="shared" si="86"/>
        <v>ESCAVAÇÃO, CARGA E TRANSPORTE DE MATERIAL DE 2ª CATEGORIA - DMT DE 50 M</v>
      </c>
      <c r="C5540" s="16" t="s">
        <v>140</v>
      </c>
      <c r="D5540" s="105">
        <v>5.53</v>
      </c>
      <c r="J5540" s="59" t="s">
        <v>33244</v>
      </c>
    </row>
    <row r="5541" spans="1:10" ht="67.5">
      <c r="A5541" s="16" t="s">
        <v>33245</v>
      </c>
      <c r="B5541" s="59" t="str">
        <f t="shared" si="86"/>
        <v>ESCAVAÇÃO, CARGA E TRANSPORTE DE MATERIAL DE 2ª CATEGORIA - DMT DE 600 A 800 M - CAMINHO DE SERVIÇO EM LEITO NATURAL - COM CARREGADEIRA E CAMINHÃO BASCULANTE DE 14 M³</v>
      </c>
      <c r="C5541" s="16" t="s">
        <v>140</v>
      </c>
      <c r="D5541" s="105">
        <v>12.84</v>
      </c>
      <c r="J5541" s="59" t="s">
        <v>33246</v>
      </c>
    </row>
    <row r="5542" spans="1:10" ht="67.5">
      <c r="A5542" s="16" t="s">
        <v>33247</v>
      </c>
      <c r="B5542" s="59" t="str">
        <f t="shared" si="86"/>
        <v>ESCAVAÇÃO, CARGA E TRANSPORTE DE MATERIAL DE 2ª CATEGORIA - DMT DE 600 A 800 M - CAMINHO DE SERVIÇO EM LEITO NATURAL - COM ESCAVADEIRA E CAMINHÃO BASCULANTE DE 14 M³</v>
      </c>
      <c r="C5542" s="16" t="s">
        <v>140</v>
      </c>
      <c r="D5542" s="105">
        <v>7.68</v>
      </c>
      <c r="J5542" s="59" t="s">
        <v>33248</v>
      </c>
    </row>
    <row r="5543" spans="1:10" ht="81">
      <c r="A5543" s="16" t="s">
        <v>33249</v>
      </c>
      <c r="B5543" s="59" t="str">
        <f t="shared" si="86"/>
        <v>ESCAVAÇÃO, CARGA E TRANSPORTE DE MATERIAL DE 2ª CATEGORIA - DMT DE 600 A 800 M - CAMINHO DE SERVIÇO EM REVESTIMENTO PRIMÁRIO - COM CARREGADEIRA E CAMINHÃO BASCULANTE DE 14 M³</v>
      </c>
      <c r="C5543" s="16" t="s">
        <v>140</v>
      </c>
      <c r="D5543" s="105">
        <v>12.31</v>
      </c>
      <c r="J5543" s="59" t="s">
        <v>33250</v>
      </c>
    </row>
    <row r="5544" spans="1:10" ht="81">
      <c r="A5544" s="16" t="s">
        <v>33251</v>
      </c>
      <c r="B5544" s="59" t="str">
        <f t="shared" si="86"/>
        <v>ESCAVAÇÃO, CARGA E TRANSPORTE DE MATERIAL DE 2ª CATEGORIA - DMT DE 600 A 800 M - CAMINHO DE SERVIÇO EM REVESTIMENTO PRIMÁRIO - COM ESCAVADEIRA E CAMINHÃO BASCULANTE DE 14 M³</v>
      </c>
      <c r="C5544" s="16" t="s">
        <v>140</v>
      </c>
      <c r="D5544" s="105">
        <v>6.61</v>
      </c>
      <c r="J5544" s="59" t="s">
        <v>33252</v>
      </c>
    </row>
    <row r="5545" spans="1:10" ht="67.5">
      <c r="A5545" s="16" t="s">
        <v>33253</v>
      </c>
      <c r="B5545" s="59" t="str">
        <f t="shared" si="86"/>
        <v>ESCAVAÇÃO, CARGA E TRANSPORTE DE MATERIAL DE 2ª CATEGORIA - DMT DE 600 A 800 M - CAMINHO DE SERVIÇO PAVIMENTADO - COM CARREGADEIRA E CAMINHÃO BASCULANTE DE 14 M³</v>
      </c>
      <c r="C5545" s="16" t="s">
        <v>140</v>
      </c>
      <c r="D5545" s="105">
        <v>11.73</v>
      </c>
      <c r="J5545" s="59" t="s">
        <v>33254</v>
      </c>
    </row>
    <row r="5546" spans="1:10" ht="67.5">
      <c r="A5546" s="16" t="s">
        <v>33255</v>
      </c>
      <c r="B5546" s="59" t="str">
        <f t="shared" si="86"/>
        <v>ESCAVAÇÃO, CARGA E TRANSPORTE DE MATERIAL DE 2ª CATEGORIA - DMT DE 600 A 800 M - CAMINHO DE SERVIÇO PAVIMENTADO - COM ESCAVADEIRA E CAMINHÃO BASCULANTE DE 14 M³</v>
      </c>
      <c r="C5546" s="16" t="s">
        <v>140</v>
      </c>
      <c r="D5546" s="105">
        <v>6.47</v>
      </c>
      <c r="J5546" s="59" t="s">
        <v>33256</v>
      </c>
    </row>
    <row r="5547" spans="1:10" ht="67.5">
      <c r="A5547" s="16" t="s">
        <v>33257</v>
      </c>
      <c r="B5547" s="59" t="str">
        <f t="shared" si="86"/>
        <v>ESCAVAÇÃO, CARGA E TRANSPORTE DE MATERIAL DE 2ª CATEGORIA - DMT DE 800 A 1.000 M - CAMINHO DE SERVIÇO EM LEITO NATURAL - COM CARREGADEIRA E CAMINHÃO BASCULANTE DE 14 M³</v>
      </c>
      <c r="C5547" s="16" t="s">
        <v>140</v>
      </c>
      <c r="D5547" s="105">
        <v>13.06</v>
      </c>
      <c r="J5547" s="59" t="s">
        <v>33258</v>
      </c>
    </row>
    <row r="5548" spans="1:10" ht="67.5">
      <c r="A5548" s="16" t="s">
        <v>33259</v>
      </c>
      <c r="B5548" s="59" t="str">
        <f t="shared" si="86"/>
        <v>ESCAVAÇÃO, CARGA E TRANSPORTE DE MATERIAL DE 2ª CATEGORIA - DMT DE 800 A 1.000 M - CAMINHO DE SERVIÇO EM LEITO NATURAL - COM ESCAVADEIRA E CAMINHÃO BASCULANTE DE 14 M³</v>
      </c>
      <c r="C5548" s="16" t="s">
        <v>140</v>
      </c>
      <c r="D5548" s="105">
        <v>7.92</v>
      </c>
      <c r="J5548" s="59" t="s">
        <v>33260</v>
      </c>
    </row>
    <row r="5549" spans="1:10" ht="81">
      <c r="A5549" s="16" t="s">
        <v>33261</v>
      </c>
      <c r="B5549" s="59" t="str">
        <f t="shared" si="86"/>
        <v>ESCAVAÇÃO, CARGA E TRANSPORTE DE MATERIAL DE 2ª CATEGORIA - DMT DE 800 A 1.000 M - CAMINHO DE SERVIÇO EM REVESTIMENTO PRIMÁRIO - COM CARREGADEIRA E CAMINHÃO BASCULANTE DE 14 M³</v>
      </c>
      <c r="C5549" s="16" t="s">
        <v>140</v>
      </c>
      <c r="D5549" s="105">
        <v>12.45</v>
      </c>
      <c r="J5549" s="59" t="s">
        <v>33262</v>
      </c>
    </row>
    <row r="5550" spans="1:10" ht="81">
      <c r="A5550" s="16" t="s">
        <v>33263</v>
      </c>
      <c r="B5550" s="59" t="str">
        <f t="shared" si="86"/>
        <v>ESCAVAÇÃO, CARGA E TRANSPORTE DE MATERIAL DE 2ª CATEGORIA - DMT DE 800 A 1.000 M - CAMINHO DE SERVIÇO EM REVESTIMENTO PRIMÁRIO - COM ESCAVADEIRA E CAMINHÃO BASCULANTE DE 14 M³</v>
      </c>
      <c r="C5550" s="16" t="s">
        <v>140</v>
      </c>
      <c r="D5550" s="105">
        <v>6.79</v>
      </c>
      <c r="J5550" s="59" t="s">
        <v>33264</v>
      </c>
    </row>
    <row r="5551" spans="1:10" ht="67.5">
      <c r="A5551" s="16" t="s">
        <v>33265</v>
      </c>
      <c r="B5551" s="59" t="str">
        <f t="shared" si="86"/>
        <v>ESCAVAÇÃO, CARGA E TRANSPORTE DE MATERIAL DE 2ª CATEGORIA - DMT DE 800 A 1.000 M - CAMINHO DE SERVIÇO PAVIMENTADO - COM CARREGADEIRA E CAMINHÃO BASCULANTE DE 14 M³</v>
      </c>
      <c r="C5551" s="16" t="s">
        <v>140</v>
      </c>
      <c r="D5551" s="105">
        <v>12.24</v>
      </c>
      <c r="J5551" s="59" t="s">
        <v>33266</v>
      </c>
    </row>
    <row r="5552" spans="1:10" ht="67.5">
      <c r="A5552" s="16" t="s">
        <v>33267</v>
      </c>
      <c r="B5552" s="59" t="str">
        <f t="shared" si="86"/>
        <v>ESCAVAÇÃO, CARGA E TRANSPORTE DE MATERIAL DE 2ª CATEGORIA - DMT DE 800 A 1.000 M - CAMINHO DE SERVIÇO PAVIMENTADO - COM ESCAVADEIRA E CAMINHÃO BASCULANTE DE 14 M³</v>
      </c>
      <c r="C5552" s="16" t="s">
        <v>140</v>
      </c>
      <c r="D5552" s="105">
        <v>6.58</v>
      </c>
      <c r="J5552" s="59" t="s">
        <v>33268</v>
      </c>
    </row>
    <row r="5553" spans="1:10" ht="81">
      <c r="A5553" s="16" t="s">
        <v>33269</v>
      </c>
      <c r="B5553" s="59" t="str">
        <f t="shared" si="86"/>
        <v>ESCAVAÇÃO, CARGA E TRANSPORTE DE MATERIAL DE 2ª CATEGORIA NA DISTÂNCIA DE 3.000 M - CAMINHO DE SERVIÇO EM LEITO NATURAL - COM ESCAVADEIRA E CAMINHÃO BASCULANTE DE 14 M³</v>
      </c>
      <c r="C5553" s="16" t="s">
        <v>140</v>
      </c>
      <c r="D5553" s="105">
        <v>11.34</v>
      </c>
      <c r="J5553" s="59" t="s">
        <v>33270</v>
      </c>
    </row>
    <row r="5554" spans="1:10" ht="81">
      <c r="A5554" s="16" t="s">
        <v>33271</v>
      </c>
      <c r="B5554" s="59" t="str">
        <f t="shared" si="86"/>
        <v>ESCAVAÇÃO, CARGA E TRANSPORTE DE MATERIAL DE 2ª CATEGORIA NA DISTÂNCIA DE 3.000 M - CAMINHO DE SERVIÇO EM LEITO NATURAL COM CARREGADEIRA E CAMINHÃO BASCULANTE DE 14 M³</v>
      </c>
      <c r="C5554" s="16" t="s">
        <v>140</v>
      </c>
      <c r="D5554" s="105">
        <v>16.64</v>
      </c>
      <c r="J5554" s="59" t="s">
        <v>33272</v>
      </c>
    </row>
    <row r="5555" spans="1:10" ht="81">
      <c r="A5555" s="16" t="s">
        <v>33273</v>
      </c>
      <c r="B5555" s="59" t="str">
        <f t="shared" si="86"/>
        <v>ESCAVAÇÃO, CARGA E TRANSPORTE DE MATERIAL DE 2ª CATEGORIA NA DISTÂNCIA DE 3.000 M - CAMINHO DE SERVIÇO EM REVESTIMENTO PRIMÁRIO - COM ESCAVADEIRA E CAMINHÃO BASCULANTE DE 14 M³</v>
      </c>
      <c r="C5555" s="16" t="s">
        <v>140</v>
      </c>
      <c r="D5555" s="105">
        <v>8.83</v>
      </c>
      <c r="J5555" s="59" t="s">
        <v>33274</v>
      </c>
    </row>
    <row r="5556" spans="1:10" ht="81">
      <c r="A5556" s="16" t="s">
        <v>33275</v>
      </c>
      <c r="B5556" s="59" t="str">
        <f t="shared" si="86"/>
        <v>ESCAVAÇÃO, CARGA E TRANSPORTE DE MATERIAL DE 2ª CATEGORIA NA DISTÂNCIA DE 3.000 M - CAMINHO DE SERVIÇO PAVIMENTADO - COM CARREGADEIRA E CAMINHÃO BASCULANTE DE 14 M³</v>
      </c>
      <c r="C5556" s="16" t="s">
        <v>140</v>
      </c>
      <c r="D5556" s="105">
        <v>13.89</v>
      </c>
      <c r="J5556" s="59" t="s">
        <v>33276</v>
      </c>
    </row>
    <row r="5557" spans="1:10" ht="81">
      <c r="A5557" s="16" t="s">
        <v>33277</v>
      </c>
      <c r="B5557" s="59" t="str">
        <f t="shared" si="86"/>
        <v>ESCAVAÇÃO, CARGA E TRANSPORTE DE MATERIAL DE 2ª CATEGORIA NA DISTÂNCIA DE 3.000 M - CAMINHO DE SERVIÇO PAVIMENTADO - COM ESCAVADEIRA E CAMINHÃO BASCULANTE DE 14 M³</v>
      </c>
      <c r="C5557" s="16" t="s">
        <v>140</v>
      </c>
      <c r="D5557" s="105">
        <v>8.35</v>
      </c>
      <c r="J5557" s="59" t="s">
        <v>33278</v>
      </c>
    </row>
    <row r="5558" spans="1:10" ht="81">
      <c r="A5558" s="16" t="s">
        <v>33279</v>
      </c>
      <c r="B5558" s="59" t="str">
        <f t="shared" si="86"/>
        <v>ESCAVAÇÃO, CARGA E TRANSPORTE DE MATERIAL DE 2ª CATEGORIA NA DISTÂNCIA DE 3.000 M -CAMINHO DE SERVIÇO COM REVESTIMENTO PRIMÁRIO COM CARREGADEIRA E CAMINHÃO BASCULANTE DE 14 M³</v>
      </c>
      <c r="C5558" s="16" t="s">
        <v>140</v>
      </c>
      <c r="D5558" s="105">
        <v>14.76</v>
      </c>
      <c r="J5558" s="59" t="s">
        <v>33280</v>
      </c>
    </row>
    <row r="5559" spans="1:10" ht="67.5">
      <c r="A5559" s="16" t="s">
        <v>33281</v>
      </c>
      <c r="B5559" s="59" t="str">
        <f t="shared" si="86"/>
        <v>ESCAVAÇÃO, CARGA E TRANSPORTE DE MATERIAL DE 3ª CATEGORIA - DMT DE 1.000 A 1.200 M - CAMINHO DE SERVIÇO EM LEITO NATURAL COM CAMINHÃO BASCULANTE DE 12 M³</v>
      </c>
      <c r="C5559" s="16" t="s">
        <v>140</v>
      </c>
      <c r="D5559" s="105">
        <v>36.450000000000003</v>
      </c>
      <c r="J5559" s="59" t="s">
        <v>33282</v>
      </c>
    </row>
    <row r="5560" spans="1:10" ht="67.5">
      <c r="A5560" s="16" t="s">
        <v>33283</v>
      </c>
      <c r="B5560" s="59" t="str">
        <f t="shared" si="86"/>
        <v>ESCAVAÇÃO, CARGA E TRANSPORTE DE MATERIAL DE 3ª CATEGORIA - DMT DE 1.000 A 1.200 M - CAMINHO DE SERVIÇO EM REVESTIMENTO PRIMÁRIO - COM CAMINHÃO BASCULANTE DE 12 M³</v>
      </c>
      <c r="C5560" s="16" t="s">
        <v>140</v>
      </c>
      <c r="D5560" s="105">
        <v>35.24</v>
      </c>
      <c r="J5560" s="59" t="s">
        <v>33284</v>
      </c>
    </row>
    <row r="5561" spans="1:10" ht="67.5">
      <c r="A5561" s="16" t="s">
        <v>33285</v>
      </c>
      <c r="B5561" s="59" t="str">
        <f t="shared" si="86"/>
        <v>ESCAVAÇÃO, CARGA E TRANSPORTE DE MATERIAL DE 3ª CATEGORIA - DMT DE 1.000 A 1.200 M - CAMINHO DE SERVIÇO PAVIMENTADO - COM CAMINHÃO BASCULANTE DE 12 M³</v>
      </c>
      <c r="C5561" s="16" t="s">
        <v>140</v>
      </c>
      <c r="D5561" s="105">
        <v>34.85</v>
      </c>
      <c r="J5561" s="59" t="s">
        <v>33286</v>
      </c>
    </row>
    <row r="5562" spans="1:10" ht="67.5">
      <c r="A5562" s="16" t="s">
        <v>33287</v>
      </c>
      <c r="B5562" s="59" t="str">
        <f t="shared" si="86"/>
        <v>ESCAVAÇÃO, CARGA E TRANSPORTE DE MATERIAL DE 3ª CATEGORIA - DMT DE 1.200 A 1.400 M - CAMINHO DE SERVIÇO EM LEITO NATURAL COM CAMINHÃO BASCULANTE DE 12 M³</v>
      </c>
      <c r="C5562" s="16" t="s">
        <v>140</v>
      </c>
      <c r="D5562" s="105">
        <v>36.83</v>
      </c>
      <c r="J5562" s="59" t="s">
        <v>33288</v>
      </c>
    </row>
    <row r="5563" spans="1:10" ht="67.5">
      <c r="A5563" s="16" t="s">
        <v>33289</v>
      </c>
      <c r="B5563" s="59" t="str">
        <f t="shared" si="86"/>
        <v>ESCAVAÇÃO, CARGA E TRANSPORTE DE MATERIAL DE 3ª CATEGORIA - DMT DE 1.200 A 1.400 M - CAMINHO DE SERVIÇO EM REVESTIMENTO PRIMÁRIO - COM CAMINHÃO BASCULANTE DE 12 M³</v>
      </c>
      <c r="C5563" s="16" t="s">
        <v>140</v>
      </c>
      <c r="D5563" s="105">
        <v>35.46</v>
      </c>
      <c r="J5563" s="59" t="s">
        <v>33290</v>
      </c>
    </row>
    <row r="5564" spans="1:10" ht="67.5">
      <c r="A5564" s="16" t="s">
        <v>33291</v>
      </c>
      <c r="B5564" s="59" t="str">
        <f t="shared" si="86"/>
        <v>ESCAVAÇÃO, CARGA E TRANSPORTE DE MATERIAL DE 3ª CATEGORIA - DMT DE 1.200 A 1.400 M - CAMINHO DE SERVIÇO PAVIMENTADO - COM CAMINHÃO BASCULANTE DE 12 M³</v>
      </c>
      <c r="C5564" s="16" t="s">
        <v>140</v>
      </c>
      <c r="D5564" s="105">
        <v>35.08</v>
      </c>
      <c r="J5564" s="59" t="s">
        <v>33292</v>
      </c>
    </row>
    <row r="5565" spans="1:10" ht="67.5">
      <c r="A5565" s="16" t="s">
        <v>33293</v>
      </c>
      <c r="B5565" s="59" t="str">
        <f t="shared" si="86"/>
        <v>ESCAVAÇÃO, CARGA E TRANSPORTE DE MATERIAL DE 3ª CATEGORIA - DMT DE 1.400 A 1.600 M - CAMINHO DE SERVIÇO EM LEITO NATURAL COM CAMINHÃO BASCULANTE DE 12 M³</v>
      </c>
      <c r="C5565" s="16" t="s">
        <v>140</v>
      </c>
      <c r="D5565" s="105">
        <v>37.14</v>
      </c>
      <c r="J5565" s="59" t="s">
        <v>33294</v>
      </c>
    </row>
    <row r="5566" spans="1:10" ht="67.5">
      <c r="A5566" s="16" t="s">
        <v>33295</v>
      </c>
      <c r="B5566" s="59" t="str">
        <f t="shared" si="86"/>
        <v>ESCAVAÇÃO, CARGA E TRANSPORTE DE MATERIAL DE 3ª CATEGORIA - DMT DE 1.400 A 1.600 M - CAMINHO DE SERVIÇO EM REVESTIMENTO PRIMÁRIO - COM CAMINHÃO BASCULANTE DE 12 M³</v>
      </c>
      <c r="C5566" s="16" t="s">
        <v>140</v>
      </c>
      <c r="D5566" s="105">
        <v>35.69</v>
      </c>
      <c r="J5566" s="59" t="s">
        <v>33296</v>
      </c>
    </row>
    <row r="5567" spans="1:10" ht="67.5">
      <c r="A5567" s="16" t="s">
        <v>33297</v>
      </c>
      <c r="B5567" s="59" t="str">
        <f t="shared" si="86"/>
        <v>ESCAVAÇÃO, CARGA E TRANSPORTE DE MATERIAL DE 3ª CATEGORIA - DMT DE 1.400 A 1.600 M - CAMINHO DE SERVIÇO PAVIMENTADO - COM CAMINHÃO BASCULANTE DE 12 M³</v>
      </c>
      <c r="C5567" s="16" t="s">
        <v>140</v>
      </c>
      <c r="D5567" s="105">
        <v>35.24</v>
      </c>
      <c r="J5567" s="59" t="s">
        <v>33298</v>
      </c>
    </row>
    <row r="5568" spans="1:10" ht="67.5">
      <c r="A5568" s="16" t="s">
        <v>33299</v>
      </c>
      <c r="B5568" s="59" t="str">
        <f t="shared" si="86"/>
        <v>ESCAVAÇÃO, CARGA E TRANSPORTE DE MATERIAL DE 3ª CATEGORIA - DMT DE 1.600 A 1.800 M - CAMINHO DE SERVIÇO EM LEITO NATURAL COM CAMINHÃO BASCULANTE DE 12 M³</v>
      </c>
      <c r="C5568" s="16" t="s">
        <v>140</v>
      </c>
      <c r="D5568" s="105">
        <v>38.700000000000003</v>
      </c>
      <c r="J5568" s="59" t="s">
        <v>33300</v>
      </c>
    </row>
    <row r="5569" spans="1:10" ht="67.5">
      <c r="A5569" s="16" t="s">
        <v>33301</v>
      </c>
      <c r="B5569" s="59" t="str">
        <f t="shared" si="86"/>
        <v>ESCAVAÇÃO, CARGA E TRANSPORTE DE MATERIAL DE 3ª CATEGORIA - DMT DE 1.600 A 1.800 M - CAMINHO DE SERVIÇO EM REVESTIMENTO PRIMÁRIO - COM CAMINHÃO BASCULANTE DE 12 M³</v>
      </c>
      <c r="C5569" s="16" t="s">
        <v>140</v>
      </c>
      <c r="D5569" s="105">
        <v>35.92</v>
      </c>
      <c r="J5569" s="59" t="s">
        <v>33302</v>
      </c>
    </row>
    <row r="5570" spans="1:10" ht="67.5">
      <c r="A5570" s="16" t="s">
        <v>33303</v>
      </c>
      <c r="B5570" s="59" t="str">
        <f t="shared" si="86"/>
        <v>ESCAVAÇÃO, CARGA E TRANSPORTE DE MATERIAL DE 3ª CATEGORIA - DMT DE 1.600 A 1.800 M - CAMINHO DE SERVIÇO PAVIMENTADO - COM CAMINHÃO BASCULANTE DE 12 M³</v>
      </c>
      <c r="C5570" s="16" t="s">
        <v>140</v>
      </c>
      <c r="D5570" s="105">
        <v>35.46</v>
      </c>
      <c r="J5570" s="59" t="s">
        <v>33304</v>
      </c>
    </row>
    <row r="5571" spans="1:10" ht="67.5">
      <c r="A5571" s="16" t="s">
        <v>33305</v>
      </c>
      <c r="B5571" s="59" t="str">
        <f t="shared" ref="B5571:B5634" si="87">UPPER(J5571)</f>
        <v>ESCAVAÇÃO, CARGA E TRANSPORTE DE MATERIAL DE 3ª CATEGORIA - DMT DE 1.800 A 2.000 M - CAMINHO DE SERVIÇO EM LEITO NATURAL COM CAMINHÃO BASCULANTE DE 12 M³</v>
      </c>
      <c r="C5571" s="16" t="s">
        <v>140</v>
      </c>
      <c r="D5571" s="105">
        <v>39.11</v>
      </c>
      <c r="J5571" s="59" t="s">
        <v>33306</v>
      </c>
    </row>
    <row r="5572" spans="1:10" ht="67.5">
      <c r="A5572" s="16" t="s">
        <v>33307</v>
      </c>
      <c r="B5572" s="59" t="str">
        <f t="shared" si="87"/>
        <v>ESCAVAÇÃO, CARGA E TRANSPORTE DE MATERIAL DE 3ª CATEGORIA - DMT DE 1.800 A 2.000 M - CAMINHO DE SERVIÇO EM REVESTIMENTO PRIMÁRIO - COM CAMINHÃO BASCULANTE DE 12 M³</v>
      </c>
      <c r="C5572" s="16" t="s">
        <v>140</v>
      </c>
      <c r="D5572" s="105">
        <v>36.15</v>
      </c>
      <c r="J5572" s="59" t="s">
        <v>33308</v>
      </c>
    </row>
    <row r="5573" spans="1:10" ht="67.5">
      <c r="A5573" s="16" t="s">
        <v>33309</v>
      </c>
      <c r="B5573" s="59" t="str">
        <f t="shared" si="87"/>
        <v>ESCAVAÇÃO, CARGA E TRANSPORTE DE MATERIAL DE 3ª CATEGORIA - DMT DE 1.800 A 2.000 M - CAMINHO DE SERVIÇO PAVIMENTADO - COM CAMINHÃO BASCULANTE DE 12 M³</v>
      </c>
      <c r="C5573" s="16" t="s">
        <v>140</v>
      </c>
      <c r="D5573" s="105">
        <v>35.619999999999997</v>
      </c>
      <c r="J5573" s="59" t="s">
        <v>33310</v>
      </c>
    </row>
    <row r="5574" spans="1:10" ht="67.5">
      <c r="A5574" s="16" t="s">
        <v>33311</v>
      </c>
      <c r="B5574" s="59" t="str">
        <f t="shared" si="87"/>
        <v>ESCAVAÇÃO, CARGA E TRANSPORTE DE MATERIAL DE 3ª CATEGORIA - DMT DE 2.000 A 2.500 M - CAMINHO DE SERVIÇO EM LEITO NATURAL COM CAMINHÃO BASCULANTE DE 12 M³</v>
      </c>
      <c r="C5574" s="16" t="s">
        <v>140</v>
      </c>
      <c r="D5574" s="105">
        <v>39.72</v>
      </c>
      <c r="J5574" s="59" t="s">
        <v>33312</v>
      </c>
    </row>
    <row r="5575" spans="1:10" ht="67.5">
      <c r="A5575" s="16" t="s">
        <v>33313</v>
      </c>
      <c r="B5575" s="59" t="str">
        <f t="shared" si="87"/>
        <v>ESCAVAÇÃO, CARGA E TRANSPORTE DE MATERIAL DE 3ª CATEGORIA - DMT DE 2.000 A 2.500 M - CAMINHO DE SERVIÇO EM REVESTIMENTO PRIMÁRIO - COM CAMINHÃO BASCULANTE DE 12 M³</v>
      </c>
      <c r="C5575" s="16" t="s">
        <v>140</v>
      </c>
      <c r="D5575" s="105">
        <v>36.61</v>
      </c>
      <c r="J5575" s="59" t="s">
        <v>33314</v>
      </c>
    </row>
    <row r="5576" spans="1:10" ht="67.5">
      <c r="A5576" s="16" t="s">
        <v>33315</v>
      </c>
      <c r="B5576" s="59" t="str">
        <f t="shared" si="87"/>
        <v>ESCAVAÇÃO, CARGA E TRANSPORTE DE MATERIAL DE 3ª CATEGORIA - DMT DE 2.000 A 2.500 M - CAMINHO DE SERVIÇO PAVIMENTADO - COM CAMINHÃO BASCULANTE DE 12 M³</v>
      </c>
      <c r="C5576" s="16" t="s">
        <v>140</v>
      </c>
      <c r="D5576" s="105">
        <v>36</v>
      </c>
      <c r="J5576" s="59" t="s">
        <v>33316</v>
      </c>
    </row>
    <row r="5577" spans="1:10" ht="67.5">
      <c r="A5577" s="16" t="s">
        <v>33317</v>
      </c>
      <c r="B5577" s="59" t="str">
        <f t="shared" si="87"/>
        <v>ESCAVAÇÃO, CARGA E TRANSPORTE DE MATERIAL DE 3ª CATEGORIA - DMT DE 2.500 A 3.000 M - CAMINHO DE SERVIÇO EM LEITO NATURAL COM CAMINHÃO BASCULANTE DE 12 M³</v>
      </c>
      <c r="C5577" s="16" t="s">
        <v>140</v>
      </c>
      <c r="D5577" s="105">
        <v>40.729999999999997</v>
      </c>
      <c r="J5577" s="59" t="s">
        <v>33318</v>
      </c>
    </row>
    <row r="5578" spans="1:10" ht="67.5">
      <c r="A5578" s="16" t="s">
        <v>33319</v>
      </c>
      <c r="B5578" s="59" t="str">
        <f t="shared" si="87"/>
        <v>ESCAVAÇÃO, CARGA E TRANSPORTE DE MATERIAL DE 3ª CATEGORIA - DMT DE 2.500 A 3.000 M - CAMINHO DE SERVIÇO EM REVESTIMENTO PRIMÁRIO - COM CAMINHÃO BASCULANTE DE 12 M³</v>
      </c>
      <c r="C5578" s="16" t="s">
        <v>140</v>
      </c>
      <c r="D5578" s="105">
        <v>38.5</v>
      </c>
      <c r="J5578" s="59" t="s">
        <v>33320</v>
      </c>
    </row>
    <row r="5579" spans="1:10" ht="67.5">
      <c r="A5579" s="16" t="s">
        <v>33321</v>
      </c>
      <c r="B5579" s="59" t="str">
        <f t="shared" si="87"/>
        <v>ESCAVAÇÃO, CARGA E TRANSPORTE DE MATERIAL DE 3ª CATEGORIA - DMT DE 2.500 A 3.000 M - CAMINHO DE SERVIÇO PAVIMENTADO - COM CAMINHÃO BASCULANTE DE 12 M³</v>
      </c>
      <c r="C5579" s="16" t="s">
        <v>140</v>
      </c>
      <c r="D5579" s="105">
        <v>36.53</v>
      </c>
      <c r="J5579" s="59" t="s">
        <v>33322</v>
      </c>
    </row>
    <row r="5580" spans="1:10" ht="67.5">
      <c r="A5580" s="16" t="s">
        <v>33323</v>
      </c>
      <c r="B5580" s="59" t="str">
        <f t="shared" si="87"/>
        <v>ESCAVAÇÃO, CARGA E TRANSPORTE DE MATERIAL DE 3ª CATEGORIA - DMT DE 200 A 400 M - CAMINHO DE SERVIÇO EM LEITO NATURAL COM CAMINHÃO BASCULANTE DE 12 M³</v>
      </c>
      <c r="C5580" s="16" t="s">
        <v>140</v>
      </c>
      <c r="D5580" s="105">
        <v>34.700000000000003</v>
      </c>
      <c r="J5580" s="59" t="s">
        <v>33324</v>
      </c>
    </row>
    <row r="5581" spans="1:10" ht="67.5">
      <c r="A5581" s="16" t="s">
        <v>33325</v>
      </c>
      <c r="B5581" s="59" t="str">
        <f t="shared" si="87"/>
        <v>ESCAVAÇÃO, CARGA E TRANSPORTE DE MATERIAL DE 3ª CATEGORIA - DMT DE 200 A 400 M - CAMINHO DE SERVIÇO EM REVESTIMENTO PRIMÁRIO - COM CAMINHÃO BASCULANTE DE 12 M³</v>
      </c>
      <c r="C5581" s="16" t="s">
        <v>140</v>
      </c>
      <c r="D5581" s="105">
        <v>32.93</v>
      </c>
      <c r="J5581" s="59" t="s">
        <v>33326</v>
      </c>
    </row>
    <row r="5582" spans="1:10" ht="67.5">
      <c r="A5582" s="16" t="s">
        <v>33327</v>
      </c>
      <c r="B5582" s="59" t="str">
        <f t="shared" si="87"/>
        <v>ESCAVAÇÃO, CARGA E TRANSPORTE DE MATERIAL DE 3ª CATEGORIA - DMT DE 200 A 400 M - CAMINHO DE SERVIÇO PAVIMENTADO - COM CAMINHÃO BASCULANTE DE 12 M³</v>
      </c>
      <c r="C5582" s="16" t="s">
        <v>140</v>
      </c>
      <c r="D5582" s="105">
        <v>32.78</v>
      </c>
      <c r="J5582" s="59" t="s">
        <v>33328</v>
      </c>
    </row>
    <row r="5583" spans="1:10" ht="67.5">
      <c r="A5583" s="16" t="s">
        <v>33329</v>
      </c>
      <c r="B5583" s="59" t="str">
        <f t="shared" si="87"/>
        <v>ESCAVAÇÃO, CARGA E TRANSPORTE DE MATERIAL DE 3ª CATEGORIA - DMT DE 400 A 600 M - CAMINHO DE SERVIÇO EM LEITO NATURAL COM CAMINHÃO BASCULANTE DE 12 M³</v>
      </c>
      <c r="C5583" s="16" t="s">
        <v>140</v>
      </c>
      <c r="D5583" s="105">
        <v>35.24</v>
      </c>
      <c r="J5583" s="59" t="s">
        <v>33330</v>
      </c>
    </row>
    <row r="5584" spans="1:10" ht="67.5">
      <c r="A5584" s="16" t="s">
        <v>33331</v>
      </c>
      <c r="B5584" s="59" t="str">
        <f t="shared" si="87"/>
        <v>ESCAVAÇÃO, CARGA E TRANSPORTE DE MATERIAL DE 3ª CATEGORIA - DMT DE 400 A 600 M - CAMINHO DE SERVIÇO EM REVESTIMENTO PRIMÁRIO - COM CAMINHÃO BASCULANTE DE 12 M³</v>
      </c>
      <c r="C5584" s="16" t="s">
        <v>140</v>
      </c>
      <c r="D5584" s="105">
        <v>33.29</v>
      </c>
      <c r="J5584" s="59" t="s">
        <v>33332</v>
      </c>
    </row>
    <row r="5585" spans="1:10" ht="67.5">
      <c r="A5585" s="16" t="s">
        <v>33333</v>
      </c>
      <c r="B5585" s="59" t="str">
        <f t="shared" si="87"/>
        <v>ESCAVAÇÃO, CARGA E TRANSPORTE DE MATERIAL DE 3ª CATEGORIA - DMT DE 400 A 600 M - CAMINHO DE SERVIÇO PAVIMENTADO - COM CAMINHÃO BASCULANTE DE 12 M³</v>
      </c>
      <c r="C5585" s="16" t="s">
        <v>140</v>
      </c>
      <c r="D5585" s="105">
        <v>33.04</v>
      </c>
      <c r="J5585" s="59" t="s">
        <v>33334</v>
      </c>
    </row>
    <row r="5586" spans="1:10" ht="67.5">
      <c r="A5586" s="16" t="s">
        <v>33335</v>
      </c>
      <c r="B5586" s="59" t="str">
        <f t="shared" si="87"/>
        <v>ESCAVAÇÃO, CARGA E TRANSPORTE DE MATERIAL DE 3ª CATEGORIA - DMT DE 50 A 200 M - CAMINHO DE SERVIÇO EM LEITO NATURAL COM CAMINHÃO BASCULANTE DE 12 M³</v>
      </c>
      <c r="C5586" s="16" t="s">
        <v>140</v>
      </c>
      <c r="D5586" s="105">
        <v>32.93</v>
      </c>
      <c r="J5586" s="59" t="s">
        <v>33336</v>
      </c>
    </row>
    <row r="5587" spans="1:10" ht="67.5">
      <c r="A5587" s="16" t="s">
        <v>33337</v>
      </c>
      <c r="B5587" s="59" t="str">
        <f t="shared" si="87"/>
        <v>ESCAVAÇÃO, CARGA E TRANSPORTE DE MATERIAL DE 3ª CATEGORIA - DMT DE 50 A 200 M - CAMINHO DE SERVIÇO EM REVESTIMENTO PRIMÁRIO - COM CAMINHÃO BASCULANTE DE 12 M³</v>
      </c>
      <c r="C5587" s="16" t="s">
        <v>140</v>
      </c>
      <c r="D5587" s="105">
        <v>32.58</v>
      </c>
      <c r="J5587" s="59" t="s">
        <v>33338</v>
      </c>
    </row>
    <row r="5588" spans="1:10" ht="67.5">
      <c r="A5588" s="16" t="s">
        <v>33339</v>
      </c>
      <c r="B5588" s="59" t="str">
        <f t="shared" si="87"/>
        <v>ESCAVAÇÃO, CARGA E TRANSPORTE DE MATERIAL DE 3ª CATEGORIA - DMT DE 50 A 200 M - CAMINHO DE SERVIÇO PAVIMENTADO - COM CAMINHÃO BASCULANTE DE 12 M³</v>
      </c>
      <c r="C5588" s="16" t="s">
        <v>140</v>
      </c>
      <c r="D5588" s="105">
        <v>32.43</v>
      </c>
      <c r="J5588" s="59" t="s">
        <v>33340</v>
      </c>
    </row>
    <row r="5589" spans="1:10" ht="67.5">
      <c r="A5589" s="16" t="s">
        <v>33341</v>
      </c>
      <c r="B5589" s="59" t="str">
        <f t="shared" si="87"/>
        <v>ESCAVAÇÃO, CARGA E TRANSPORTE DE MATERIAL DE 3ª CATEGORIA - DMT DE 600 A 800 M - CAMINHO DE SERVIÇO EM LEITO NATURAL COM CAMINHÃO BASCULANTE DE 12 M³</v>
      </c>
      <c r="C5589" s="16" t="s">
        <v>140</v>
      </c>
      <c r="D5589" s="105">
        <v>35.69</v>
      </c>
      <c r="J5589" s="59" t="s">
        <v>33342</v>
      </c>
    </row>
    <row r="5590" spans="1:10" ht="67.5">
      <c r="A5590" s="16" t="s">
        <v>33343</v>
      </c>
      <c r="B5590" s="59" t="str">
        <f t="shared" si="87"/>
        <v>ESCAVAÇÃO, CARGA E TRANSPORTE DE MATERIAL DE 3ª CATEGORIA - DMT DE 600 A 800 M - CAMINHO DE SERVIÇO EM REVESTIMENTO PRIMÁRIO - COM CAMINHÃO BASCULANTE DE 12 M³</v>
      </c>
      <c r="C5590" s="16" t="s">
        <v>140</v>
      </c>
      <c r="D5590" s="105">
        <v>34.78</v>
      </c>
      <c r="J5590" s="59" t="s">
        <v>33344</v>
      </c>
    </row>
    <row r="5591" spans="1:10" ht="67.5">
      <c r="A5591" s="16" t="s">
        <v>33345</v>
      </c>
      <c r="B5591" s="59" t="str">
        <f t="shared" si="87"/>
        <v>ESCAVAÇÃO, CARGA E TRANSPORTE DE MATERIAL DE 3ª CATEGORIA - DMT DE 600 A 800 M - CAMINHO DE SERVIÇO PAVIMENTADO - COM CAMINHÃO BASCULANTE DE 12 M³</v>
      </c>
      <c r="C5591" s="16" t="s">
        <v>140</v>
      </c>
      <c r="D5591" s="105">
        <v>33.24</v>
      </c>
      <c r="J5591" s="59" t="s">
        <v>33346</v>
      </c>
    </row>
    <row r="5592" spans="1:10" ht="67.5">
      <c r="A5592" s="16" t="s">
        <v>33347</v>
      </c>
      <c r="B5592" s="59" t="str">
        <f t="shared" si="87"/>
        <v>ESCAVAÇÃO, CARGA E TRANSPORTE DE MATERIAL DE 3ª CATEGORIA - DMT DE 800 A 1.000 M - CAMINHO DE SERVIÇO EM LEITO NATURAL COM CAMINHÃO BASCULANTE DE 12 M³</v>
      </c>
      <c r="C5592" s="16" t="s">
        <v>140</v>
      </c>
      <c r="D5592" s="105">
        <v>36.07</v>
      </c>
      <c r="J5592" s="59" t="s">
        <v>33348</v>
      </c>
    </row>
    <row r="5593" spans="1:10" ht="67.5">
      <c r="A5593" s="16" t="s">
        <v>33349</v>
      </c>
      <c r="B5593" s="59" t="str">
        <f t="shared" si="87"/>
        <v>ESCAVAÇÃO, CARGA E TRANSPORTE DE MATERIAL DE 3ª CATEGORIA - DMT DE 800 A 1.000 M - CAMINHO DE SERVIÇO EM REVESTIMENTO PRIMÁRIO - COM CAMINHÃO BASCULANTE DE 12 M³</v>
      </c>
      <c r="C5593" s="16" t="s">
        <v>140</v>
      </c>
      <c r="D5593" s="105">
        <v>35.01</v>
      </c>
      <c r="J5593" s="59" t="s">
        <v>33350</v>
      </c>
    </row>
    <row r="5594" spans="1:10" ht="67.5">
      <c r="A5594" s="16" t="s">
        <v>33351</v>
      </c>
      <c r="B5594" s="59" t="str">
        <f t="shared" si="87"/>
        <v>ESCAVAÇÃO, CARGA E TRANSPORTE DE MATERIAL DE 3ª CATEGORIA - DMT DE 800 A 1.000 M - CAMINHO DE SERVIÇO PAVIMENTADO - COM CAMINHÃO BASCULANTE DE 12 M³</v>
      </c>
      <c r="C5594" s="16" t="s">
        <v>140</v>
      </c>
      <c r="D5594" s="105">
        <v>33.49</v>
      </c>
      <c r="J5594" s="59" t="s">
        <v>33352</v>
      </c>
    </row>
    <row r="5595" spans="1:10" ht="67.5">
      <c r="A5595" s="16" t="s">
        <v>33353</v>
      </c>
      <c r="B5595" s="59" t="str">
        <f t="shared" si="87"/>
        <v>ESCAVAÇÃO, CARGA E TRANSPORTE DE MATERIAL DE 3ª CATEGORIA NA DISTÂNCIA DE 3.000 M - CAMINHO DE SERVIÇO EM LEITO NATURAL COM CAMINHÃO BASCULANTE DE 12 M³</v>
      </c>
      <c r="C5595" s="16" t="s">
        <v>140</v>
      </c>
      <c r="D5595" s="105">
        <v>42.5</v>
      </c>
      <c r="J5595" s="59" t="s">
        <v>33354</v>
      </c>
    </row>
    <row r="5596" spans="1:10" ht="67.5">
      <c r="A5596" s="16" t="s">
        <v>33355</v>
      </c>
      <c r="B5596" s="59" t="str">
        <f t="shared" si="87"/>
        <v>ESCAVAÇÃO, CARGA E TRANSPORTE DE MATERIAL DE 3ª CATEGORIA NA DISTÂNCIA DE 3.000 M - CAMINHO DE SERVIÇO EM REVESTIMENTO PRIMÁRIO - COM CAMINHÃO BASCULANTE DE 12 M³</v>
      </c>
      <c r="C5596" s="16" t="s">
        <v>140</v>
      </c>
      <c r="D5596" s="105">
        <v>38.799999999999997</v>
      </c>
      <c r="J5596" s="59" t="s">
        <v>33356</v>
      </c>
    </row>
    <row r="5597" spans="1:10" ht="67.5">
      <c r="A5597" s="16" t="s">
        <v>33357</v>
      </c>
      <c r="B5597" s="59" t="str">
        <f t="shared" si="87"/>
        <v>ESCAVAÇÃO, CARGA E TRANSPORTE DE MATERIAL DE 3ª CATEGORIA NA DISTÂNCIA DE 3.000 M - CAMINHO DE SERVIÇO PAVIMENTADO - COM CAMINHÃO BASCULANTE DE 12 M³</v>
      </c>
      <c r="C5597" s="16" t="s">
        <v>140</v>
      </c>
      <c r="D5597" s="105">
        <v>36.83</v>
      </c>
      <c r="J5597" s="59" t="s">
        <v>33358</v>
      </c>
    </row>
    <row r="5598" spans="1:10" ht="27">
      <c r="A5598" s="16" t="s">
        <v>33359</v>
      </c>
      <c r="B5598" s="59" t="str">
        <f t="shared" si="87"/>
        <v>ESCAVAÇÃO, CARGA E TRANSPORTE DE SOLOS MOLES - DMT DE 0 A 50 M</v>
      </c>
      <c r="C5598" s="16" t="s">
        <v>140</v>
      </c>
      <c r="D5598" s="105">
        <v>5.07</v>
      </c>
      <c r="J5598" s="59" t="s">
        <v>33360</v>
      </c>
    </row>
    <row r="5599" spans="1:10" ht="67.5">
      <c r="A5599" s="16" t="s">
        <v>33361</v>
      </c>
      <c r="B5599" s="59" t="str">
        <f t="shared" si="87"/>
        <v>ESCAVAÇÃO, CARGA E TRANSPORTE DE SOLOS MOLES - DMT DE 1.000 A 1.200 M - CAMINHO DE SERVIÇO EM LEITO NATURAL - COM CAMINHÃO BASCULANTE DE 14 M³</v>
      </c>
      <c r="C5599" s="16" t="s">
        <v>140</v>
      </c>
      <c r="D5599" s="105">
        <v>14.94</v>
      </c>
      <c r="J5599" s="59" t="s">
        <v>33362</v>
      </c>
    </row>
    <row r="5600" spans="1:10" ht="67.5">
      <c r="A5600" s="16" t="s">
        <v>33363</v>
      </c>
      <c r="B5600" s="59" t="str">
        <f t="shared" si="87"/>
        <v>ESCAVAÇÃO, CARGA E TRANSPORTE DE SOLOS MOLES - DMT DE 1.000 A 1.200 M - CAMINHO DE SERVIÇO EM REVESTIMENTO PRIMÁRIO - COM CAMINHÃO BASCULANTE DE 14 M³</v>
      </c>
      <c r="C5600" s="16" t="s">
        <v>140</v>
      </c>
      <c r="D5600" s="105">
        <v>14.16</v>
      </c>
      <c r="J5600" s="59" t="s">
        <v>33364</v>
      </c>
    </row>
    <row r="5601" spans="1:10" ht="54">
      <c r="A5601" s="16" t="s">
        <v>33365</v>
      </c>
      <c r="B5601" s="59" t="str">
        <f t="shared" si="87"/>
        <v>ESCAVAÇÃO, CARGA E TRANSPORTE DE SOLOS MOLES - DMT DE 1.000 A 1.200 M - CAMINHO DE SERVIÇO PAVIMENTADO - COM CAMINHÃO BASCULANTE DE 14 M³</v>
      </c>
      <c r="C5601" s="16" t="s">
        <v>140</v>
      </c>
      <c r="D5601" s="105">
        <v>13.88</v>
      </c>
      <c r="J5601" s="59" t="s">
        <v>33366</v>
      </c>
    </row>
    <row r="5602" spans="1:10" ht="67.5">
      <c r="A5602" s="16" t="s">
        <v>33367</v>
      </c>
      <c r="B5602" s="59" t="str">
        <f t="shared" si="87"/>
        <v>ESCAVAÇÃO, CARGA E TRANSPORTE DE SOLOS MOLES - DMT DE 1.200 A 1.400 M - CAMINHO DE SERVIÇO EM LEITO NATURAL - COM CAMINHÃO BASCULANTE DE 14 M³</v>
      </c>
      <c r="C5602" s="16" t="s">
        <v>140</v>
      </c>
      <c r="D5602" s="105">
        <v>16.71</v>
      </c>
      <c r="J5602" s="59" t="s">
        <v>33368</v>
      </c>
    </row>
    <row r="5603" spans="1:10" ht="67.5">
      <c r="A5603" s="16" t="s">
        <v>33369</v>
      </c>
      <c r="B5603" s="59" t="str">
        <f t="shared" si="87"/>
        <v>ESCAVAÇÃO, CARGA E TRANSPORTE DE SOLOS MOLES - DMT DE 1.200 A 1.400 M - CAMINHO DE SERVIÇO EM REVESTIMENTO PRIMÁRIO - COM CAMINHÃO BASCULANTE DE 14 M³</v>
      </c>
      <c r="C5603" s="16" t="s">
        <v>140</v>
      </c>
      <c r="D5603" s="105">
        <v>14.3</v>
      </c>
      <c r="J5603" s="59" t="s">
        <v>33370</v>
      </c>
    </row>
    <row r="5604" spans="1:10" ht="54">
      <c r="A5604" s="16" t="s">
        <v>33371</v>
      </c>
      <c r="B5604" s="59" t="str">
        <f t="shared" si="87"/>
        <v>ESCAVAÇÃO, CARGA E TRANSPORTE DE SOLOS MOLES - DMT DE 1.200 A 1.400 M - CAMINHO DE SERVIÇO PAVIMENTADO - COM CAMINHÃO BASCULANTE DE 14 M³</v>
      </c>
      <c r="C5604" s="16" t="s">
        <v>140</v>
      </c>
      <c r="D5604" s="105">
        <v>14.02</v>
      </c>
      <c r="J5604" s="59" t="s">
        <v>33372</v>
      </c>
    </row>
    <row r="5605" spans="1:10" ht="67.5">
      <c r="A5605" s="16" t="s">
        <v>33373</v>
      </c>
      <c r="B5605" s="59" t="str">
        <f t="shared" si="87"/>
        <v>ESCAVAÇÃO, CARGA E TRANSPORTE DE SOLOS MOLES - DMT DE 1.400 A 1.600 M - CAMINHO DE SERVIÇO EM LEITO NATURAL - COM CAMINHÃO BASCULANTE DE 14 M³</v>
      </c>
      <c r="C5605" s="16" t="s">
        <v>140</v>
      </c>
      <c r="D5605" s="105">
        <v>16.920000000000002</v>
      </c>
      <c r="J5605" s="59" t="s">
        <v>33374</v>
      </c>
    </row>
    <row r="5606" spans="1:10" ht="67.5">
      <c r="A5606" s="16" t="s">
        <v>33375</v>
      </c>
      <c r="B5606" s="59" t="str">
        <f t="shared" si="87"/>
        <v>ESCAVAÇÃO, CARGA E TRANSPORTE DE SOLOS MOLES - DMT DE 1.400 A 1.600 M - CAMINHO DE SERVIÇO EM REVESTIMENTO PRIMÁRIO - COM CAMINHÃO BASCULANTE DE 14 M³</v>
      </c>
      <c r="C5606" s="16" t="s">
        <v>140</v>
      </c>
      <c r="D5606" s="105">
        <v>14.44</v>
      </c>
      <c r="J5606" s="59" t="s">
        <v>33376</v>
      </c>
    </row>
    <row r="5607" spans="1:10" ht="54">
      <c r="A5607" s="16" t="s">
        <v>33377</v>
      </c>
      <c r="B5607" s="59" t="str">
        <f t="shared" si="87"/>
        <v>ESCAVAÇÃO, CARGA E TRANSPORTE DE SOLOS MOLES - DMT DE 1.400 A 1.600 M - CAMINHO DE SERVIÇO PAVIMENTADO - COM CAMINHÃO BASCULANTE DE 14 M³</v>
      </c>
      <c r="C5607" s="16" t="s">
        <v>140</v>
      </c>
      <c r="D5607" s="105">
        <v>14.16</v>
      </c>
      <c r="J5607" s="59" t="s">
        <v>33378</v>
      </c>
    </row>
    <row r="5608" spans="1:10" ht="67.5">
      <c r="A5608" s="16" t="s">
        <v>33379</v>
      </c>
      <c r="B5608" s="59" t="str">
        <f t="shared" si="87"/>
        <v>ESCAVAÇÃO, CARGA E TRANSPORTE DE SOLOS MOLES - DMT DE 1.600 A 1.800 M - CAMINHO DE SERVIÇO EM LEITO NATURAL - COM CAMINHÃO BASCULANTE DE 14 M³</v>
      </c>
      <c r="C5608" s="16" t="s">
        <v>140</v>
      </c>
      <c r="D5608" s="105">
        <v>17.239999999999998</v>
      </c>
      <c r="J5608" s="59" t="s">
        <v>33380</v>
      </c>
    </row>
    <row r="5609" spans="1:10" ht="67.5">
      <c r="A5609" s="16" t="s">
        <v>33381</v>
      </c>
      <c r="B5609" s="59" t="str">
        <f t="shared" si="87"/>
        <v>ESCAVAÇÃO, CARGA E TRANSPORTE DE SOLOS MOLES - DMT DE 1.600 A 1.800 M - CAMINHO DE SERVIÇO EM REVESTIMENTO PRIMÁRIO - COM CAMINHÃO BASCULANTE DE 14 M³</v>
      </c>
      <c r="C5609" s="16" t="s">
        <v>140</v>
      </c>
      <c r="D5609" s="105">
        <v>14.66</v>
      </c>
      <c r="J5609" s="59" t="s">
        <v>33382</v>
      </c>
    </row>
    <row r="5610" spans="1:10" ht="54">
      <c r="A5610" s="16" t="s">
        <v>33383</v>
      </c>
      <c r="B5610" s="59" t="str">
        <f t="shared" si="87"/>
        <v>ESCAVAÇÃO, CARGA E TRANSPORTE DE SOLOS MOLES - DMT DE 1.600 A 1.800 M - CAMINHO DE SERVIÇO PAVIMENTADO - COM CAMINHÃO BASCULANTE DE 14 M³</v>
      </c>
      <c r="C5610" s="16" t="s">
        <v>140</v>
      </c>
      <c r="D5610" s="105">
        <v>14.3</v>
      </c>
      <c r="J5610" s="59" t="s">
        <v>33384</v>
      </c>
    </row>
    <row r="5611" spans="1:10" ht="67.5">
      <c r="A5611" s="16" t="s">
        <v>33385</v>
      </c>
      <c r="B5611" s="59" t="str">
        <f t="shared" si="87"/>
        <v>ESCAVAÇÃO, CARGA E TRANSPORTE DE SOLOS MOLES - DMT DE 1.800 A 2.000 M - CAMINHO DE SERVIÇO EM LEITO NATURAL - COM CAMINHÃO BASCULANTE DE 14 M³</v>
      </c>
      <c r="C5611" s="16" t="s">
        <v>140</v>
      </c>
      <c r="D5611" s="105">
        <v>17.45</v>
      </c>
      <c r="J5611" s="59" t="s">
        <v>33386</v>
      </c>
    </row>
    <row r="5612" spans="1:10" ht="67.5">
      <c r="A5612" s="16" t="s">
        <v>33387</v>
      </c>
      <c r="B5612" s="59" t="str">
        <f t="shared" si="87"/>
        <v>ESCAVAÇÃO, CARGA E TRANSPORTE DE SOLOS MOLES - DMT DE 1.800 A 2.000 M - CAMINHO DE SERVIÇO EM REVESTIMENTO PRIMÁRIO - COM CAMINHÃO BASCULANTE DE 14 M³</v>
      </c>
      <c r="C5612" s="16" t="s">
        <v>140</v>
      </c>
      <c r="D5612" s="105">
        <v>14.8</v>
      </c>
      <c r="J5612" s="59" t="s">
        <v>33388</v>
      </c>
    </row>
    <row r="5613" spans="1:10" ht="54">
      <c r="A5613" s="16" t="s">
        <v>33389</v>
      </c>
      <c r="B5613" s="59" t="str">
        <f t="shared" si="87"/>
        <v>ESCAVAÇÃO, CARGA E TRANSPORTE DE SOLOS MOLES - DMT DE 1.800 A 2.000 M - CAMINHO DE SERVIÇO PAVIMENTADO - COM CAMINHÃO BASCULANTE DE 14 M³</v>
      </c>
      <c r="C5613" s="16" t="s">
        <v>140</v>
      </c>
      <c r="D5613" s="105">
        <v>14.37</v>
      </c>
      <c r="J5613" s="59" t="s">
        <v>33390</v>
      </c>
    </row>
    <row r="5614" spans="1:10" ht="67.5">
      <c r="A5614" s="16" t="s">
        <v>33391</v>
      </c>
      <c r="B5614" s="59" t="str">
        <f t="shared" si="87"/>
        <v>ESCAVAÇÃO, CARGA E TRANSPORTE DE SOLOS MOLES - DMT DE 2.000 A 2.500 M - CAMINHO DE SERVIÇO EM LEITO NATURAL - COM CAMINHÃO BASCULANTE DE 14 M³</v>
      </c>
      <c r="C5614" s="16" t="s">
        <v>140</v>
      </c>
      <c r="D5614" s="105">
        <v>17.87</v>
      </c>
      <c r="J5614" s="59" t="s">
        <v>33392</v>
      </c>
    </row>
    <row r="5615" spans="1:10" ht="67.5">
      <c r="A5615" s="16" t="s">
        <v>33393</v>
      </c>
      <c r="B5615" s="59" t="str">
        <f t="shared" si="87"/>
        <v>ESCAVAÇÃO, CARGA E TRANSPORTE DE SOLOS MOLES - DMT DE 2.000 A 2.500 M - CAMINHO DE SERVIÇO EM REVESTIMENTO PRIMÁRIO - COM CAMINHÃO BASCULANTE DE 14 M³</v>
      </c>
      <c r="C5615" s="16" t="s">
        <v>140</v>
      </c>
      <c r="D5615" s="105">
        <v>15.08</v>
      </c>
      <c r="J5615" s="59" t="s">
        <v>33394</v>
      </c>
    </row>
    <row r="5616" spans="1:10" ht="54">
      <c r="A5616" s="16" t="s">
        <v>33395</v>
      </c>
      <c r="B5616" s="59" t="str">
        <f t="shared" si="87"/>
        <v>ESCAVAÇÃO, CARGA E TRANSPORTE DE SOLOS MOLES - DMT DE 2.000 A 2.500 M - CAMINHO DE SERVIÇO PAVIMENTADO - COM CAMINHÃO BASCULANTE DE 14 M³</v>
      </c>
      <c r="C5616" s="16" t="s">
        <v>140</v>
      </c>
      <c r="D5616" s="105">
        <v>14.66</v>
      </c>
      <c r="J5616" s="59" t="s">
        <v>33396</v>
      </c>
    </row>
    <row r="5617" spans="1:10" ht="67.5">
      <c r="A5617" s="16" t="s">
        <v>33397</v>
      </c>
      <c r="B5617" s="59" t="str">
        <f t="shared" si="87"/>
        <v>ESCAVAÇÃO, CARGA E TRANSPORTE DE SOLOS MOLES - DMT DE 2.500 A 3.000 M - CAMINHO DE SERVIÇO EM LEITO NATURAL - COM CAMINHÃO BASCULANTE DE 14 M³</v>
      </c>
      <c r="C5617" s="16" t="s">
        <v>140</v>
      </c>
      <c r="D5617" s="105">
        <v>18.61</v>
      </c>
      <c r="J5617" s="59" t="s">
        <v>33398</v>
      </c>
    </row>
    <row r="5618" spans="1:10" ht="67.5">
      <c r="A5618" s="16" t="s">
        <v>33399</v>
      </c>
      <c r="B5618" s="59" t="str">
        <f t="shared" si="87"/>
        <v>ESCAVAÇÃO, CARGA E TRANSPORTE DE SOLOS MOLES - DMT DE 2.500 A 3.000 M - CAMINHO DE SERVIÇO EM REVESTIMENTO PRIMÁRIO - COM CAMINHÃO BASCULANTE DE 14 M³</v>
      </c>
      <c r="C5618" s="16" t="s">
        <v>140</v>
      </c>
      <c r="D5618" s="105">
        <v>17.03</v>
      </c>
      <c r="J5618" s="59" t="s">
        <v>33400</v>
      </c>
    </row>
    <row r="5619" spans="1:10" ht="54">
      <c r="A5619" s="16" t="s">
        <v>33401</v>
      </c>
      <c r="B5619" s="59" t="str">
        <f t="shared" si="87"/>
        <v>ESCAVAÇÃO, CARGA E TRANSPORTE DE SOLOS MOLES - DMT DE 2.500 A 3.000 M - CAMINHO DE SERVIÇO PAVIMENTADO - COM CAMINHÃO BASCULANTE DE 14 M³</v>
      </c>
      <c r="C5619" s="16" t="s">
        <v>140</v>
      </c>
      <c r="D5619" s="105">
        <v>15.01</v>
      </c>
      <c r="J5619" s="59" t="s">
        <v>33402</v>
      </c>
    </row>
    <row r="5620" spans="1:10" ht="54">
      <c r="A5620" s="16" t="s">
        <v>33403</v>
      </c>
      <c r="B5620" s="59" t="str">
        <f t="shared" si="87"/>
        <v>ESCAVAÇÃO, CARGA E TRANSPORTE DE SOLOS MOLES - DMT DE 200 A 400 M - CAMINHO DE SERVIÇO EM LEITO NATURAL - COM CAMINHÃO BASCULANTE DE 14 M³</v>
      </c>
      <c r="C5620" s="16" t="s">
        <v>140</v>
      </c>
      <c r="D5620" s="105">
        <v>13.81</v>
      </c>
      <c r="J5620" s="59" t="s">
        <v>33404</v>
      </c>
    </row>
    <row r="5621" spans="1:10" ht="67.5">
      <c r="A5621" s="16" t="s">
        <v>33405</v>
      </c>
      <c r="B5621" s="59" t="str">
        <f t="shared" si="87"/>
        <v>ESCAVAÇÃO, CARGA E TRANSPORTE DE SOLOS MOLES - DMT DE 200 A 400 M - CAMINHO DE SERVIÇO EM REVESTIMENTO PRIMÁRIO - COM CAMINHÃO BASCULANTE DE 14 M³</v>
      </c>
      <c r="C5621" s="16" t="s">
        <v>140</v>
      </c>
      <c r="D5621" s="105">
        <v>13.39</v>
      </c>
      <c r="J5621" s="59" t="s">
        <v>33406</v>
      </c>
    </row>
    <row r="5622" spans="1:10" ht="54">
      <c r="A5622" s="16" t="s">
        <v>33407</v>
      </c>
      <c r="B5622" s="59" t="str">
        <f t="shared" si="87"/>
        <v>ESCAVAÇÃO, CARGA E TRANSPORTE DE SOLOS MOLES - DMT DE 200 A 400 M - CAMINHO DE SERVIÇO PAVIMENTADO - COM CAMINHÃO BASCULANTE DE 14 M³</v>
      </c>
      <c r="C5622" s="16" t="s">
        <v>140</v>
      </c>
      <c r="D5622" s="105">
        <v>13.25</v>
      </c>
      <c r="J5622" s="59" t="s">
        <v>33408</v>
      </c>
    </row>
    <row r="5623" spans="1:10" ht="54">
      <c r="A5623" s="16" t="s">
        <v>33409</v>
      </c>
      <c r="B5623" s="59" t="str">
        <f t="shared" si="87"/>
        <v>ESCAVAÇÃO, CARGA E TRANSPORTE DE SOLOS MOLES - DMT DE 400 A 600 M - CAMINHO DE SERVIÇO EM LEITO NATURAL - COM CAMINHÃO BASCULANTE DE 14 M³</v>
      </c>
      <c r="C5623" s="16" t="s">
        <v>140</v>
      </c>
      <c r="D5623" s="105">
        <v>14.09</v>
      </c>
      <c r="J5623" s="59" t="s">
        <v>33410</v>
      </c>
    </row>
    <row r="5624" spans="1:10" ht="67.5">
      <c r="A5624" s="16" t="s">
        <v>33411</v>
      </c>
      <c r="B5624" s="59" t="str">
        <f t="shared" si="87"/>
        <v>ESCAVAÇÃO, CARGA E TRANSPORTE DE SOLOS MOLES - DMT DE 400 A 600 M - CAMINHO DE SERVIÇO EM REVESTIMENTO PRIMÁRIO - COM CAMINHÃO BASCULANTE DE 14 M³</v>
      </c>
      <c r="C5624" s="16" t="s">
        <v>140</v>
      </c>
      <c r="D5624" s="105">
        <v>13.6</v>
      </c>
      <c r="J5624" s="59" t="s">
        <v>33412</v>
      </c>
    </row>
    <row r="5625" spans="1:10" ht="54">
      <c r="A5625" s="16" t="s">
        <v>33413</v>
      </c>
      <c r="B5625" s="59" t="str">
        <f t="shared" si="87"/>
        <v>ESCAVAÇÃO, CARGA E TRANSPORTE DE SOLOS MOLES - DMT DE 400 A 600 M - CAMINHO DE SERVIÇO PAVIMENTADO - COM CAMINHÃO BASCULANTE DE 14 M³</v>
      </c>
      <c r="C5625" s="16" t="s">
        <v>140</v>
      </c>
      <c r="D5625" s="105">
        <v>13.46</v>
      </c>
      <c r="J5625" s="59" t="s">
        <v>33414</v>
      </c>
    </row>
    <row r="5626" spans="1:10" ht="54">
      <c r="A5626" s="16" t="s">
        <v>33415</v>
      </c>
      <c r="B5626" s="59" t="str">
        <f t="shared" si="87"/>
        <v>ESCAVAÇÃO, CARGA E TRANSPORTE DE SOLOS MOLES - DMT DE 50 A 200 M - CAMINHO DE SERVIÇO EM LEITO NATURAL - COM CAMINHÃO BASCULANTE DE 14 M³</v>
      </c>
      <c r="C5626" s="16" t="s">
        <v>140</v>
      </c>
      <c r="D5626" s="105">
        <v>13.39</v>
      </c>
      <c r="J5626" s="59" t="s">
        <v>33416</v>
      </c>
    </row>
    <row r="5627" spans="1:10" ht="67.5">
      <c r="A5627" s="16" t="s">
        <v>33417</v>
      </c>
      <c r="B5627" s="59" t="str">
        <f t="shared" si="87"/>
        <v>ESCAVAÇÃO, CARGA E TRANSPORTE DE SOLOS MOLES - DMT DE 50 A 200 M - CAMINHO DE SERVIÇO EM REVESTIMENTO PRIMÁRIO - COM CAMINHÃO BASCULANTE DE 14 M³</v>
      </c>
      <c r="C5627" s="16" t="s">
        <v>140</v>
      </c>
      <c r="D5627" s="105">
        <v>13.18</v>
      </c>
      <c r="J5627" s="59" t="s">
        <v>33418</v>
      </c>
    </row>
    <row r="5628" spans="1:10" ht="54">
      <c r="A5628" s="16" t="s">
        <v>33419</v>
      </c>
      <c r="B5628" s="59" t="str">
        <f t="shared" si="87"/>
        <v>ESCAVAÇÃO, CARGA E TRANSPORTE DE SOLOS MOLES - DMT DE 50 A 200 M - CAMINHO DE SERVIÇO PAVIMENTADO - COM CAMINHÃO BASCULANTE DE 14 M³</v>
      </c>
      <c r="C5628" s="16" t="s">
        <v>140</v>
      </c>
      <c r="D5628" s="105">
        <v>13.04</v>
      </c>
      <c r="J5628" s="59" t="s">
        <v>33420</v>
      </c>
    </row>
    <row r="5629" spans="1:10" ht="54">
      <c r="A5629" s="16" t="s">
        <v>33421</v>
      </c>
      <c r="B5629" s="59" t="str">
        <f t="shared" si="87"/>
        <v>ESCAVAÇÃO, CARGA E TRANSPORTE DE SOLOS MOLES - DMT DE 600 A 800 M - CAMINHO DE SERVIÇO EM LEITO NATURAL - COM CAMINHÃO BASCULANTE DE 14 M³</v>
      </c>
      <c r="C5629" s="16" t="s">
        <v>140</v>
      </c>
      <c r="D5629" s="105">
        <v>14.44</v>
      </c>
      <c r="J5629" s="59" t="s">
        <v>33422</v>
      </c>
    </row>
    <row r="5630" spans="1:10" ht="67.5">
      <c r="A5630" s="16" t="s">
        <v>33423</v>
      </c>
      <c r="B5630" s="59" t="str">
        <f t="shared" si="87"/>
        <v>ESCAVAÇÃO, CARGA E TRANSPORTE DE SOLOS MOLES - DMT DE 600 A 800 M - CAMINHO DE SERVIÇO EM REVESTIMENTO PRIMÁRIO - COM CAMINHÃO BASCULANTE DE 14 M³</v>
      </c>
      <c r="C5630" s="16" t="s">
        <v>140</v>
      </c>
      <c r="D5630" s="105">
        <v>13.81</v>
      </c>
      <c r="J5630" s="59" t="s">
        <v>33424</v>
      </c>
    </row>
    <row r="5631" spans="1:10" ht="54">
      <c r="A5631" s="16" t="s">
        <v>33425</v>
      </c>
      <c r="B5631" s="59" t="str">
        <f t="shared" si="87"/>
        <v>ESCAVAÇÃO, CARGA E TRANSPORTE DE SOLOS MOLES - DMT DE 600 A 800 M - CAMINHO DE SERVIÇO PAVIMENTADO - COM CAMINHÃO BASCULANTE DE 14 M³</v>
      </c>
      <c r="C5631" s="16" t="s">
        <v>140</v>
      </c>
      <c r="D5631" s="105">
        <v>13.6</v>
      </c>
      <c r="J5631" s="59" t="s">
        <v>33426</v>
      </c>
    </row>
    <row r="5632" spans="1:10" ht="54">
      <c r="A5632" s="16" t="s">
        <v>33427</v>
      </c>
      <c r="B5632" s="59" t="str">
        <f t="shared" si="87"/>
        <v>ESCAVAÇÃO, CARGA E TRANSPORTE DE SOLOS MOLES - DMT DE 800 A 1.000 M - CAMINHO DE SERVIÇO EM LEITO NATURAL - COM CAMINHÃO BASCULANTE DE 14 M³</v>
      </c>
      <c r="C5632" s="16" t="s">
        <v>140</v>
      </c>
      <c r="D5632" s="105">
        <v>14.66</v>
      </c>
      <c r="J5632" s="59" t="s">
        <v>33428</v>
      </c>
    </row>
    <row r="5633" spans="1:10" ht="67.5">
      <c r="A5633" s="16" t="s">
        <v>33429</v>
      </c>
      <c r="B5633" s="59" t="str">
        <f t="shared" si="87"/>
        <v>ESCAVAÇÃO, CARGA E TRANSPORTE DE SOLOS MOLES - DMT DE 800 A 1.000 M - CAMINHO DE SERVIÇO EM REVESTIMENTO PRIMÁRIO - COM CAMINHÃO BASCULANTE DE 14 M³</v>
      </c>
      <c r="C5633" s="16" t="s">
        <v>140</v>
      </c>
      <c r="D5633" s="105">
        <v>13.95</v>
      </c>
      <c r="J5633" s="59" t="s">
        <v>33430</v>
      </c>
    </row>
    <row r="5634" spans="1:10" ht="54">
      <c r="A5634" s="16" t="s">
        <v>33431</v>
      </c>
      <c r="B5634" s="59" t="str">
        <f t="shared" si="87"/>
        <v>ESCAVAÇÃO, CARGA E TRANSPORTE DE SOLOS MOLES - DMT DE 800 A 1.000 M - CAMINHO DE SERVIÇO PAVIMENTADO - COM CAMINHÃO BASCULANTE DE 14 M³</v>
      </c>
      <c r="C5634" s="16" t="s">
        <v>140</v>
      </c>
      <c r="D5634" s="105">
        <v>13.74</v>
      </c>
      <c r="J5634" s="59" t="s">
        <v>33432</v>
      </c>
    </row>
    <row r="5635" spans="1:10" ht="54">
      <c r="A5635" s="16" t="s">
        <v>33433</v>
      </c>
      <c r="B5635" s="59" t="str">
        <f t="shared" ref="B5635:B5698" si="88">UPPER(J5635)</f>
        <v>ESCAVAÇÃO, CARGA E TRANSPORTE DE SOLOS MOLES NA DISTÂNCIA DE 3.000 M - CAMINHO DE SERVIÇO EM LEITO NATURAL - COM CAMINHÃO BASCULANTE DE 14 M³</v>
      </c>
      <c r="C5635" s="16" t="s">
        <v>140</v>
      </c>
      <c r="D5635" s="105">
        <v>18.920000000000002</v>
      </c>
      <c r="J5635" s="59" t="s">
        <v>33434</v>
      </c>
    </row>
    <row r="5636" spans="1:10" ht="67.5">
      <c r="A5636" s="16" t="s">
        <v>33435</v>
      </c>
      <c r="B5636" s="59" t="str">
        <f t="shared" si="88"/>
        <v>ESCAVAÇÃO, CARGA E TRANSPORTE DE SOLOS MOLES NA DISTÂNCIA DE 3.000 M - CAMINHO DE SERVIÇO EM REVESTIMENTO PRIMÁRIO - COM CAMINHÃO BASCULANTE DE 14 M³</v>
      </c>
      <c r="C5636" s="16" t="s">
        <v>140</v>
      </c>
      <c r="D5636" s="105">
        <v>17.239999999999998</v>
      </c>
      <c r="J5636" s="59" t="s">
        <v>33436</v>
      </c>
    </row>
    <row r="5637" spans="1:10" ht="54">
      <c r="A5637" s="16" t="s">
        <v>33437</v>
      </c>
      <c r="B5637" s="59" t="str">
        <f t="shared" si="88"/>
        <v>ESCAVAÇÃO, CARGA E TRANSPORTE DE SOLOS MOLES NA DISTÂNCIA DE 3.000 M - CAMINHO DE SERVIÇO PAVIMENTADO - COM CAMINHÃO BASCULANTE DE 14 M³</v>
      </c>
      <c r="C5637" s="16" t="s">
        <v>140</v>
      </c>
      <c r="D5637" s="105">
        <v>16.71</v>
      </c>
      <c r="J5637" s="59" t="s">
        <v>33438</v>
      </c>
    </row>
    <row r="5638" spans="1:10" ht="40.5">
      <c r="A5638" s="16" t="s">
        <v>33439</v>
      </c>
      <c r="B5638" s="59" t="str">
        <f t="shared" si="88"/>
        <v>ESCAVAÇÃO, CARGA E TRANSPORTE EM MATERIAL DE 1ª CATEGORIA - DMT DE 1.000 A 1.200 M COM MOTOSCRAPER</v>
      </c>
      <c r="C5638" s="16" t="s">
        <v>140</v>
      </c>
      <c r="D5638" s="105">
        <v>18.829999999999998</v>
      </c>
      <c r="J5638" s="59" t="s">
        <v>33440</v>
      </c>
    </row>
    <row r="5639" spans="1:10" ht="40.5">
      <c r="A5639" s="16" t="s">
        <v>33441</v>
      </c>
      <c r="B5639" s="59" t="str">
        <f t="shared" si="88"/>
        <v>ESCAVAÇÃO, CARGA E TRANSPORTE EM MATERIAL DE 1ª CATEGORIA - DMT DE 1.200 A 1.400 M COM MOTOSCRAPER</v>
      </c>
      <c r="C5639" s="16" t="s">
        <v>140</v>
      </c>
      <c r="D5639" s="105">
        <v>21.27</v>
      </c>
      <c r="J5639" s="59" t="s">
        <v>33442</v>
      </c>
    </row>
    <row r="5640" spans="1:10" ht="40.5">
      <c r="A5640" s="16" t="s">
        <v>33443</v>
      </c>
      <c r="B5640" s="59" t="str">
        <f t="shared" si="88"/>
        <v>ESCAVAÇÃO, CARGA E TRANSPORTE EM MATERIAL DE 1ª CATEGORIA - DMT DE 200 A 400 M COM MOTOSCRAPER</v>
      </c>
      <c r="C5640" s="16" t="s">
        <v>140</v>
      </c>
      <c r="D5640" s="105">
        <v>10.78</v>
      </c>
      <c r="J5640" s="59" t="s">
        <v>33444</v>
      </c>
    </row>
    <row r="5641" spans="1:10" ht="40.5">
      <c r="A5641" s="16" t="s">
        <v>33445</v>
      </c>
      <c r="B5641" s="59" t="str">
        <f t="shared" si="88"/>
        <v>ESCAVAÇÃO, CARGA E TRANSPORTE EM MATERIAL DE 1ª CATEGORIA - DMT DE 400 A 600 M COM MOTOSCRAPER</v>
      </c>
      <c r="C5641" s="16" t="s">
        <v>140</v>
      </c>
      <c r="D5641" s="105">
        <v>11.97</v>
      </c>
      <c r="J5641" s="59" t="s">
        <v>33446</v>
      </c>
    </row>
    <row r="5642" spans="1:10" ht="40.5">
      <c r="A5642" s="16" t="s">
        <v>33447</v>
      </c>
      <c r="B5642" s="59" t="str">
        <f t="shared" si="88"/>
        <v>ESCAVAÇÃO, CARGA E TRANSPORTE EM MATERIAL DE 1ª CATEGORIA - DMT DE 50 A 200 M COM MOTOSCRAPER</v>
      </c>
      <c r="C5642" s="16" t="s">
        <v>140</v>
      </c>
      <c r="D5642" s="105">
        <v>8.56</v>
      </c>
      <c r="J5642" s="59" t="s">
        <v>33448</v>
      </c>
    </row>
    <row r="5643" spans="1:10" ht="40.5">
      <c r="A5643" s="16" t="s">
        <v>33449</v>
      </c>
      <c r="B5643" s="59" t="str">
        <f t="shared" si="88"/>
        <v>ESCAVAÇÃO, CARGA E TRANSPORTE EM MATERIAL DE 1ª CATEGORIA - DMT DE 50 M</v>
      </c>
      <c r="C5643" s="16" t="s">
        <v>140</v>
      </c>
      <c r="D5643" s="105">
        <v>2.16</v>
      </c>
      <c r="J5643" s="59" t="s">
        <v>33450</v>
      </c>
    </row>
    <row r="5644" spans="1:10" ht="40.5">
      <c r="A5644" s="16" t="s">
        <v>33451</v>
      </c>
      <c r="B5644" s="59" t="str">
        <f t="shared" si="88"/>
        <v>ESCAVAÇÃO, CARGA E TRANSPORTE EM MATERIAL DE 1ª CATEGORIA - DMT DE 600 A 800 M COM MOTOSCRAPER</v>
      </c>
      <c r="C5644" s="16" t="s">
        <v>140</v>
      </c>
      <c r="D5644" s="105">
        <v>14.16</v>
      </c>
      <c r="J5644" s="59" t="s">
        <v>33452</v>
      </c>
    </row>
    <row r="5645" spans="1:10" ht="40.5">
      <c r="A5645" s="16" t="s">
        <v>33453</v>
      </c>
      <c r="B5645" s="59" t="str">
        <f t="shared" si="88"/>
        <v>ESCAVAÇÃO, CARGA E TRANSPORTE EM MATERIAL DE 1ª CATEGORIA - DMT DE 800 A 1.000 M COM MOTOSCRAPER</v>
      </c>
      <c r="C5645" s="16" t="s">
        <v>140</v>
      </c>
      <c r="D5645" s="105">
        <v>16.38</v>
      </c>
      <c r="J5645" s="59" t="s">
        <v>33454</v>
      </c>
    </row>
    <row r="5646" spans="1:10">
      <c r="A5646" s="16" t="s">
        <v>33455</v>
      </c>
      <c r="B5646" s="59" t="str">
        <f t="shared" si="88"/>
        <v>EXPURGO DE JAZIDA</v>
      </c>
      <c r="C5646" s="16" t="s">
        <v>140</v>
      </c>
      <c r="D5646" s="105">
        <v>2.0499999999999998</v>
      </c>
      <c r="J5646" s="59" t="s">
        <v>33456</v>
      </c>
    </row>
    <row r="5647" spans="1:10" ht="40.5">
      <c r="A5647" s="16" t="s">
        <v>33457</v>
      </c>
      <c r="B5647" s="59" t="str">
        <f t="shared" si="88"/>
        <v>FRAGMENTAÇÃO DE BLOCOS DE ROCHA COM ESCAVADEIRA E ROMPEDOR HIDRÁULICO 1.700 KG</v>
      </c>
      <c r="C5647" s="16" t="s">
        <v>140</v>
      </c>
      <c r="D5647" s="105">
        <v>6.07</v>
      </c>
      <c r="J5647" s="59" t="s">
        <v>33458</v>
      </c>
    </row>
    <row r="5648" spans="1:10">
      <c r="A5648" s="16" t="s">
        <v>33459</v>
      </c>
      <c r="B5648" s="59" t="str">
        <f t="shared" si="88"/>
        <v>LIMPEZA MECANIZADA DA CAMADA VEGETAL</v>
      </c>
      <c r="C5648" s="16" t="s">
        <v>141</v>
      </c>
      <c r="D5648" s="105">
        <v>0.36</v>
      </c>
      <c r="J5648" s="59" t="s">
        <v>33460</v>
      </c>
    </row>
    <row r="5649" spans="1:10">
      <c r="A5649" s="16" t="s">
        <v>33461</v>
      </c>
      <c r="B5649" s="59" t="str">
        <f t="shared" si="88"/>
        <v>MANUTENÇÃO DE CAMINHO DE SERVIÇO</v>
      </c>
      <c r="C5649" s="16" t="s">
        <v>25784</v>
      </c>
      <c r="D5649" s="105">
        <v>46.1</v>
      </c>
      <c r="J5649" s="59" t="s">
        <v>33462</v>
      </c>
    </row>
    <row r="5650" spans="1:10">
      <c r="A5650" s="16" t="s">
        <v>33463</v>
      </c>
      <c r="B5650" s="59" t="str">
        <f t="shared" si="88"/>
        <v>MATERIAL DE 3ª CATEGORIA</v>
      </c>
      <c r="C5650" s="16" t="s">
        <v>140</v>
      </c>
      <c r="D5650" s="105">
        <v>0</v>
      </c>
      <c r="J5650" s="59" t="s">
        <v>33464</v>
      </c>
    </row>
    <row r="5651" spans="1:10" ht="27">
      <c r="A5651" s="16" t="s">
        <v>33465</v>
      </c>
      <c r="B5651" s="59" t="str">
        <f t="shared" si="88"/>
        <v>PRÉ-FISSURAMENTO DE MATERIAL DE 3ª CATEGORIA</v>
      </c>
      <c r="C5651" s="16" t="s">
        <v>141</v>
      </c>
      <c r="D5651" s="105">
        <v>88.44</v>
      </c>
      <c r="J5651" s="59" t="s">
        <v>33466</v>
      </c>
    </row>
    <row r="5652" spans="1:10">
      <c r="A5652" s="16" t="s">
        <v>33467</v>
      </c>
      <c r="B5652" s="59" t="str">
        <f t="shared" si="88"/>
        <v>UMEDECIMENTO DE CAMINHO DE SERVIÇO</v>
      </c>
      <c r="C5652" s="16" t="s">
        <v>25784</v>
      </c>
      <c r="D5652" s="105">
        <v>241.71</v>
      </c>
      <c r="J5652" s="59" t="s">
        <v>33468</v>
      </c>
    </row>
    <row r="5653" spans="1:10" ht="54">
      <c r="A5653" s="16" t="s">
        <v>33469</v>
      </c>
      <c r="B5653" s="59" t="str">
        <f t="shared" si="88"/>
        <v>CHUMBADOR DE AÇO CA-50 - D = 20 MM - ANCORADO NA ROCHA COM CARTUCHO DE CIMENTO - FORNECIMENTO, PERFURAÇÃO E INSTALAÇÃO</v>
      </c>
      <c r="C5653" s="16" t="s">
        <v>139</v>
      </c>
      <c r="D5653" s="105">
        <v>84.72</v>
      </c>
      <c r="J5653" s="59" t="s">
        <v>33470</v>
      </c>
    </row>
    <row r="5654" spans="1:10" ht="54">
      <c r="A5654" s="16" t="s">
        <v>33471</v>
      </c>
      <c r="B5654" s="59" t="str">
        <f t="shared" si="88"/>
        <v>CHUMBADOR DE AÇO CA-50 - D = 20 MM - ANCORADO NA ROCHA COM INJEÇÃO DE NATA DE CIMENTO - FORNECIMENTO, PERFURAÇÃO E INSTALAÇÃO</v>
      </c>
      <c r="C5654" s="16" t="s">
        <v>139</v>
      </c>
      <c r="D5654" s="105">
        <v>80.760000000000005</v>
      </c>
      <c r="J5654" s="59" t="s">
        <v>33472</v>
      </c>
    </row>
    <row r="5655" spans="1:10" ht="54">
      <c r="A5655" s="16" t="s">
        <v>33473</v>
      </c>
      <c r="B5655" s="59" t="str">
        <f t="shared" si="88"/>
        <v>CHUMBADOR DE AÇO CA-50 - D = 22 MM - ANCORADO NA ROCHA COM CARTUCHO DE CIMENTO - FORNECIMENTO, PERFURAÇÃO E INSTALAÇÃO</v>
      </c>
      <c r="C5655" s="16" t="s">
        <v>139</v>
      </c>
      <c r="D5655" s="105">
        <v>90.57</v>
      </c>
      <c r="J5655" s="59" t="s">
        <v>33474</v>
      </c>
    </row>
    <row r="5656" spans="1:10" ht="54">
      <c r="A5656" s="16" t="s">
        <v>33475</v>
      </c>
      <c r="B5656" s="59" t="str">
        <f t="shared" si="88"/>
        <v>CHUMBADOR DE AÇO CA-50 - D = 25 MM - ANCORADO NA ROCHA COM CARTUCHO DE CIMENTO - FORNECIMENTO, PERFURAÇÃO E INSTALAÇÃO</v>
      </c>
      <c r="C5656" s="16" t="s">
        <v>139</v>
      </c>
      <c r="D5656" s="105">
        <v>98.62</v>
      </c>
      <c r="J5656" s="59" t="s">
        <v>33476</v>
      </c>
    </row>
    <row r="5657" spans="1:10" ht="54">
      <c r="A5657" s="16" t="s">
        <v>33477</v>
      </c>
      <c r="B5657" s="59" t="str">
        <f t="shared" si="88"/>
        <v>GRAMPO DE AÇO CA-50 D = 12,5 MM PARA SOLO GRAMPEADO COM CAPACIDADE DE 30 KN - FORNECIMENTO, PERFURAÇÃO E INSTALAÇÃO</v>
      </c>
      <c r="C5657" s="16" t="s">
        <v>139</v>
      </c>
      <c r="D5657" s="105">
        <v>43.25</v>
      </c>
      <c r="J5657" s="59" t="s">
        <v>33478</v>
      </c>
    </row>
    <row r="5658" spans="1:10" ht="54">
      <c r="A5658" s="16" t="s">
        <v>33479</v>
      </c>
      <c r="B5658" s="59" t="str">
        <f t="shared" si="88"/>
        <v>GRAMPO DE AÇO CA-50 D = 16 MM PARA SOLO GRAMPEADO COM CAPACIDADE DE 50 KN - FORNECIMENTO, PERFURAÇÃO E INSTALAÇÃO</v>
      </c>
      <c r="C5658" s="16" t="s">
        <v>139</v>
      </c>
      <c r="D5658" s="105">
        <v>47.19</v>
      </c>
      <c r="J5658" s="59" t="s">
        <v>33480</v>
      </c>
    </row>
    <row r="5659" spans="1:10" ht="54">
      <c r="A5659" s="16" t="s">
        <v>33481</v>
      </c>
      <c r="B5659" s="59" t="str">
        <f t="shared" si="88"/>
        <v>GRAMPO DE AÇO CA-50 D = 20 MM PARA SOLO GRAMPEADO COM CAPACIDADE DE 80 KN - FORNECIMENTO, PERFURAÇÃO E INSTALAÇÃO</v>
      </c>
      <c r="C5659" s="16" t="s">
        <v>139</v>
      </c>
      <c r="D5659" s="105">
        <v>53.13</v>
      </c>
      <c r="J5659" s="59" t="s">
        <v>33482</v>
      </c>
    </row>
    <row r="5660" spans="1:10" ht="54">
      <c r="A5660" s="16" t="s">
        <v>33483</v>
      </c>
      <c r="B5660" s="59" t="str">
        <f t="shared" si="88"/>
        <v>PERFURAÇÃO PARA TIRANTE PERMANENTE PROTENDIDO AUTOINJETÁVEL EM MATERIAL DE 1ª CATEGORIA COM DIÂMETRO DE ATÉ 120 MM</v>
      </c>
      <c r="C5660" s="16" t="s">
        <v>139</v>
      </c>
      <c r="D5660" s="105">
        <v>30.4</v>
      </c>
      <c r="J5660" s="59" t="s">
        <v>33484</v>
      </c>
    </row>
    <row r="5661" spans="1:10" ht="54">
      <c r="A5661" s="16" t="s">
        <v>33485</v>
      </c>
      <c r="B5661" s="59" t="str">
        <f t="shared" si="88"/>
        <v>PERFURAÇÃO PARA TIRANTE PERMANENTE PROTENDIDO AUTOINJETÁVEL EM MATERIAL DE 2ª CATEGORIA COM DIÂMETRO DE ATÉ 87 MM</v>
      </c>
      <c r="C5661" s="16" t="s">
        <v>139</v>
      </c>
      <c r="D5661" s="105">
        <v>53.15</v>
      </c>
      <c r="J5661" s="59" t="s">
        <v>33486</v>
      </c>
    </row>
    <row r="5662" spans="1:10" ht="40.5">
      <c r="A5662" s="16" t="s">
        <v>33487</v>
      </c>
      <c r="B5662" s="59" t="str">
        <f t="shared" si="88"/>
        <v>PERFURAÇÃO PARA TIRANTES EM MATERIAL DE 1ª CATEGORIA COM DIÂMETRO DE ATÉ 120 MM</v>
      </c>
      <c r="C5662" s="16" t="s">
        <v>139</v>
      </c>
      <c r="D5662" s="105">
        <v>19.97</v>
      </c>
      <c r="J5662" s="59" t="s">
        <v>33488</v>
      </c>
    </row>
    <row r="5663" spans="1:10" ht="40.5">
      <c r="A5663" s="16" t="s">
        <v>33489</v>
      </c>
      <c r="B5663" s="59" t="str">
        <f t="shared" si="88"/>
        <v>PERFURAÇÃO PARA TIRANTES EM MATERIAL DE 2ª CATEGORIA COM DIÂMETRO DE ATÉ 120 MM</v>
      </c>
      <c r="C5663" s="16" t="s">
        <v>139</v>
      </c>
      <c r="D5663" s="105">
        <v>24.01</v>
      </c>
      <c r="J5663" s="59" t="s">
        <v>33490</v>
      </c>
    </row>
    <row r="5664" spans="1:10" ht="40.5">
      <c r="A5664" s="16" t="s">
        <v>33491</v>
      </c>
      <c r="B5664" s="59" t="str">
        <f t="shared" si="88"/>
        <v>PERFURAÇÃO PARA TIRANTES EM MATERIAL DE 3ª CATEGORIA COM DIÂMETRO DE ATÉ 120 MM</v>
      </c>
      <c r="C5664" s="16" t="s">
        <v>139</v>
      </c>
      <c r="D5664" s="105">
        <v>53.88</v>
      </c>
      <c r="J5664" s="59" t="s">
        <v>33492</v>
      </c>
    </row>
    <row r="5665" spans="1:10" ht="40.5">
      <c r="A5665" s="16" t="s">
        <v>33493</v>
      </c>
      <c r="B5665" s="59" t="str">
        <f t="shared" si="88"/>
        <v>PINTURA ELETROSTÁTICA COM TINTA EM PÓ À BASE DE RESINA EPÓXI - E = 200 µM</v>
      </c>
      <c r="C5665" s="16" t="s">
        <v>141</v>
      </c>
      <c r="D5665" s="105">
        <v>38.32</v>
      </c>
      <c r="J5665" s="59" t="s">
        <v>33494</v>
      </c>
    </row>
    <row r="5666" spans="1:10" ht="67.5">
      <c r="A5666" s="16" t="s">
        <v>33495</v>
      </c>
      <c r="B5666" s="59" t="str">
        <f t="shared" si="88"/>
        <v>PROTENSÃO DE TIRANTE COM 10 CORDOALHAS D = 12,7 MM AÇO CP 190 RB, COM CAPACIDADE DE 860 KN - INCLUSIVE ANCORAGEM E GROUTEAMENTO DA CABEÇA</v>
      </c>
      <c r="C5666" s="16" t="s">
        <v>20028</v>
      </c>
      <c r="D5666" s="105">
        <v>457.41</v>
      </c>
      <c r="J5666" s="59" t="s">
        <v>33496</v>
      </c>
    </row>
    <row r="5667" spans="1:10" ht="67.5">
      <c r="A5667" s="16" t="s">
        <v>33497</v>
      </c>
      <c r="B5667" s="59" t="str">
        <f t="shared" si="88"/>
        <v>PROTENSÃO DE TIRANTE COM 12 CORDOALHAS D = 12,7 MM AÇO CP 190 RB, COM CAPACIDADE DE 1.040 KN - INCLUSIVE ANCORAGEM E GROUTEAMENTO DA CABEÇA</v>
      </c>
      <c r="C5667" s="16" t="s">
        <v>20028</v>
      </c>
      <c r="D5667" s="105">
        <v>542.53</v>
      </c>
      <c r="J5667" s="59" t="s">
        <v>33498</v>
      </c>
    </row>
    <row r="5668" spans="1:10" ht="67.5">
      <c r="A5668" s="16" t="s">
        <v>33499</v>
      </c>
      <c r="B5668" s="59" t="str">
        <f t="shared" si="88"/>
        <v>PROTENSÃO DE TIRANTE COM 6 CORDOALHAS D = 12,7 MM AÇO CP 190 RB, COM CAPACIDADE DE 520 KN - INCLUSIVE ANCORAGEM E GROUTEAMENTO DA CABEÇA</v>
      </c>
      <c r="C5668" s="16" t="s">
        <v>20028</v>
      </c>
      <c r="D5668" s="105">
        <v>327.71</v>
      </c>
      <c r="J5668" s="59" t="s">
        <v>33500</v>
      </c>
    </row>
    <row r="5669" spans="1:10" ht="67.5">
      <c r="A5669" s="16" t="s">
        <v>33501</v>
      </c>
      <c r="B5669" s="59" t="str">
        <f t="shared" si="88"/>
        <v>PROTENSÃO DE TIRANTE COM 8 CORDOALHAS D = 12,7 MM AÇO CP 190 RB, COM CAPACIDADE DE 690 KN - INCLUSIVE ANCORAGEM E GROUTEAMENTO DA CABEÇA</v>
      </c>
      <c r="C5669" s="16" t="s">
        <v>20028</v>
      </c>
      <c r="D5669" s="105">
        <v>395.18</v>
      </c>
      <c r="J5669" s="59" t="s">
        <v>33502</v>
      </c>
    </row>
    <row r="5670" spans="1:10" ht="81">
      <c r="A5670" s="16" t="s">
        <v>33503</v>
      </c>
      <c r="B5670" s="59" t="str">
        <f t="shared" si="88"/>
        <v>PROTENSÃO DE TIRANTE PERMANENTE AUTOINJETÁVEL DE AÇO D = 40 MM, SEÇÃO DE 684 MM², TENSÃO DE ESCOAMENTO = 440 MPA E TENSÃO DE RUPTURA = 580 MPA - INCLUSIVE ANCORAGEM E GROUTEAMENTO DA CABEÇA</v>
      </c>
      <c r="C5670" s="16" t="s">
        <v>20028</v>
      </c>
      <c r="D5670" s="105">
        <v>383.92</v>
      </c>
      <c r="J5670" s="59" t="s">
        <v>33504</v>
      </c>
    </row>
    <row r="5671" spans="1:10" ht="81">
      <c r="A5671" s="16" t="s">
        <v>33505</v>
      </c>
      <c r="B5671" s="59" t="str">
        <f t="shared" si="88"/>
        <v>PROTENSÃO DE TIRANTE PERMANENTE AUTOINJETÁVEL DE AÇO D = 40 MM, SEÇÃO DE 822 MM², TENSÃO DE ESCOAMENTO = 470 MPA E TENSÃO DE RUPTURA = 600 MPA - INCLUSIVE ANCORAGEM E GROUTEAMENTO DA CABEÇA</v>
      </c>
      <c r="C5671" s="16" t="s">
        <v>20028</v>
      </c>
      <c r="D5671" s="105">
        <v>383.92</v>
      </c>
      <c r="J5671" s="59" t="s">
        <v>33506</v>
      </c>
    </row>
    <row r="5672" spans="1:10" ht="81">
      <c r="A5672" s="16" t="s">
        <v>33507</v>
      </c>
      <c r="B5672" s="59" t="str">
        <f t="shared" si="88"/>
        <v>PROTENSÃO DE TIRANTE PERMANENTE AUTOINJETÁVEL DE AÇO D = 40 MM, SEÇÃO DE 936 MM², TENSÃO DE ESCOAMENTO = 700 MPA E TENSÃO DE RUPTURA = 830 MPA - INCLUSIVE ANCORAGEM E GROUTEAMENTO DA CABEÇA</v>
      </c>
      <c r="C5672" s="16" t="s">
        <v>20028</v>
      </c>
      <c r="D5672" s="105">
        <v>369.41</v>
      </c>
      <c r="J5672" s="59" t="s">
        <v>33508</v>
      </c>
    </row>
    <row r="5673" spans="1:10" ht="81">
      <c r="A5673" s="16" t="s">
        <v>33509</v>
      </c>
      <c r="B5673" s="59" t="str">
        <f t="shared" si="88"/>
        <v>PROTENSÃO DE TIRANTE PERMANENTE AUTOINJETÁVEL DE AÇO D = 50 MM, SEÇÃO DE 1.330 MM², TENSÃO DE ESCOAMENTO = 630 MPA E TENSÃO DE RUPTURA = 740 MPA - INCLUSIVE ANCORAGEM E GROUTEAMENTO DA CABEÇA</v>
      </c>
      <c r="C5673" s="16" t="s">
        <v>20028</v>
      </c>
      <c r="D5673" s="105">
        <v>476.15</v>
      </c>
      <c r="J5673" s="59" t="s">
        <v>33510</v>
      </c>
    </row>
    <row r="5674" spans="1:10" ht="81">
      <c r="A5674" s="16" t="s">
        <v>33511</v>
      </c>
      <c r="B5674" s="59" t="str">
        <f t="shared" si="88"/>
        <v>PROTENSÃO DE TIRANTE PERMANENTE AUTOINJETÁVEL DE AÇO D = 50 MM, SEÇÃO DE 1.569 MM², TENSÃO DE ESCOAMENTO = 630 MPA E TENSÃO DE RUPTURA = 740 MP - INCLUSIVE ANCORAGEM E GROUTEAMENTO DA CABEÇA</v>
      </c>
      <c r="C5674" s="16" t="s">
        <v>20028</v>
      </c>
      <c r="D5674" s="105">
        <v>494.42</v>
      </c>
      <c r="J5674" s="59" t="s">
        <v>33512</v>
      </c>
    </row>
    <row r="5675" spans="1:10" ht="67.5">
      <c r="A5675" s="16" t="s">
        <v>33513</v>
      </c>
      <c r="B5675" s="59" t="str">
        <f t="shared" si="88"/>
        <v>PROTENSÃO DE TIRANTE PERMANENTE PROTENDIDO DE AÇO D = 30 MM, TENSÃO DE ESCOAMENTO = 600 MPA E TENSÃO DE RUPTURA = 720 MPA - INCLUSIVE ANCORAGEM E GROUTEAMENTO DA CABEÇA</v>
      </c>
      <c r="C5675" s="16" t="s">
        <v>20028</v>
      </c>
      <c r="D5675" s="105">
        <v>340.8</v>
      </c>
      <c r="J5675" s="59" t="s">
        <v>33514</v>
      </c>
    </row>
    <row r="5676" spans="1:10" ht="67.5">
      <c r="A5676" s="16" t="s">
        <v>33515</v>
      </c>
      <c r="B5676" s="59" t="str">
        <f t="shared" si="88"/>
        <v>PROTENSÃO DE TIRANTE PERMANENTE PROTENDIDO DE AÇO D = 32 MM, TENSÃO DE ESCOAMENTO = 500 MPA E TENSÃO DE RUPTURA = 550 MPA - INCLUSIVE ANCORAGEM E GROUTEAMENTO DA CABEÇA</v>
      </c>
      <c r="C5676" s="16" t="s">
        <v>20028</v>
      </c>
      <c r="D5676" s="105">
        <v>332.09</v>
      </c>
      <c r="J5676" s="59" t="s">
        <v>33516</v>
      </c>
    </row>
    <row r="5677" spans="1:10" ht="67.5">
      <c r="A5677" s="16" t="s">
        <v>33517</v>
      </c>
      <c r="B5677" s="59" t="str">
        <f t="shared" si="88"/>
        <v>PROTENSÃO DE TIRANTE PERMANENTE PROTENDIDO DE AÇO D = 40 MM, TENSÃO DE ESCOAMENTO = 600 MPA E TENSÃO DE RUPTURA = 720 MPA - INCLUSIVE ANCORAGEM E GROUTEAMENTO DA CABEÇA</v>
      </c>
      <c r="C5677" s="16" t="s">
        <v>20028</v>
      </c>
      <c r="D5677" s="105">
        <v>369.41</v>
      </c>
      <c r="J5677" s="59" t="s">
        <v>33518</v>
      </c>
    </row>
    <row r="5678" spans="1:10" ht="67.5">
      <c r="A5678" s="16" t="s">
        <v>33519</v>
      </c>
      <c r="B5678" s="59" t="str">
        <f t="shared" si="88"/>
        <v>PROTENSÃO DE TIRANTE PERMANENTE PROTENDIDO DE AÇO D = 44 MM, TENSÃO DE ESCOAMENTO = 680 MPA E TENSÃO DE RUPTURA = 870 MPA - INCLUSIVE ANCORAGEM E GROUTEAMENTO DA CABEÇA</v>
      </c>
      <c r="C5678" s="16" t="s">
        <v>20028</v>
      </c>
      <c r="D5678" s="105">
        <v>410.53</v>
      </c>
      <c r="J5678" s="59" t="s">
        <v>33520</v>
      </c>
    </row>
    <row r="5679" spans="1:10" ht="67.5">
      <c r="A5679" s="16" t="s">
        <v>33521</v>
      </c>
      <c r="B5679" s="59" t="str">
        <f t="shared" si="88"/>
        <v>PROTENSÃO DE TIRANTE PERMANENTE PROTENDIDO DE AÇO D = 50 MM, TENSÃO DE ESCOAMENTO = 600 MPA E TENSÃO DE RUPTURA = 720 MPA - INCLUSIVE ANCORAGEM E GROUTEAMENTO DA CABEÇA</v>
      </c>
      <c r="C5679" s="16" t="s">
        <v>20028</v>
      </c>
      <c r="D5679" s="105">
        <v>494.42</v>
      </c>
      <c r="J5679" s="59" t="s">
        <v>33522</v>
      </c>
    </row>
    <row r="5680" spans="1:10" ht="67.5">
      <c r="A5680" s="16" t="s">
        <v>33523</v>
      </c>
      <c r="B5680" s="59" t="str">
        <f t="shared" si="88"/>
        <v>PROTENSÃO DE TIRANTE PERMANENTE PROTENDIDO DE AÇO D = 53 MM, TENSÃO DE ESCOAMENTO = 600 MPA E TENSÃO DE RUPTURA = 720 MPA - INCLUSIVE ANCORAGEM E GROUTEAMENTO DA CABEÇA</v>
      </c>
      <c r="C5680" s="16" t="s">
        <v>20028</v>
      </c>
      <c r="D5680" s="105">
        <v>747.82</v>
      </c>
      <c r="J5680" s="59" t="s">
        <v>33524</v>
      </c>
    </row>
    <row r="5681" spans="1:10" ht="67.5">
      <c r="A5681" s="16" t="s">
        <v>33525</v>
      </c>
      <c r="B5681" s="59" t="str">
        <f t="shared" si="88"/>
        <v>PROTENSÃO DE TIRANTE PERMANENTE PROTENDIDO DE AÇO D = 57 MM, TENSÃO DE ESCOAMENTO = 600 MPA E TENSÃO DE RUPTURA = 720 MPA - INCLUSIVE ANCORAGEM E GROUTEAMENTO DA CABEÇA</v>
      </c>
      <c r="C5681" s="16" t="s">
        <v>20028</v>
      </c>
      <c r="D5681" s="105">
        <v>838.58</v>
      </c>
      <c r="J5681" s="59" t="s">
        <v>33526</v>
      </c>
    </row>
    <row r="5682" spans="1:10" ht="67.5">
      <c r="A5682" s="16" t="s">
        <v>33527</v>
      </c>
      <c r="B5682" s="59" t="str">
        <f t="shared" si="88"/>
        <v>PROTENSÃO DE TIRANTE PERMANENTE PROTENDIDO DE AÇO D = 63 MM, TENSÃO DE ESCOAMENTO = 600 MPA E TENSÃO DE RUPTURA = 720 MPA - INCLUSIVE ANCORAGEM E GROUTEAMENTO DA CABEÇA</v>
      </c>
      <c r="C5682" s="16" t="s">
        <v>20028</v>
      </c>
      <c r="D5682" s="105">
        <v>1331.94</v>
      </c>
      <c r="J5682" s="59" t="s">
        <v>33528</v>
      </c>
    </row>
    <row r="5683" spans="1:10" ht="67.5">
      <c r="A5683" s="16" t="s">
        <v>33529</v>
      </c>
      <c r="B5683" s="59" t="str">
        <f t="shared" si="88"/>
        <v>PROTENSÃO DE TIRANTE PERMANENTE PROTENDIDO DE AÇO D = 69 MM, TENSÃO DE ESCOAMENTO = 600 MPA E TENSÃO DE RUPTURA = 720 MPA - INCLUSIVE ANCORAGEM E GROUTEAMENTO DA CABEÇA</v>
      </c>
      <c r="C5683" s="16" t="s">
        <v>20028</v>
      </c>
      <c r="D5683" s="105">
        <v>2068.5500000000002</v>
      </c>
      <c r="J5683" s="59" t="s">
        <v>33530</v>
      </c>
    </row>
    <row r="5684" spans="1:10" ht="81">
      <c r="A5684" s="16" t="s">
        <v>33531</v>
      </c>
      <c r="B5684" s="59" t="str">
        <f t="shared" si="88"/>
        <v>PROTENSÃO DE TIRANTE PERMANENTE PROTENDIDO DE AÇO DE AÇO D = 32 MM, TENSÃO DE ESCOAMENTO = 950 MPA E TENSÃO DE RUPTURA = 1.050 MPA - INCLUSIVE ANCORAGEM E GROUTEAMENTO DA CABEÇA</v>
      </c>
      <c r="C5684" s="16" t="s">
        <v>20028</v>
      </c>
      <c r="D5684" s="105">
        <v>349.53</v>
      </c>
      <c r="J5684" s="59" t="s">
        <v>33532</v>
      </c>
    </row>
    <row r="5685" spans="1:10" ht="81">
      <c r="A5685" s="16" t="s">
        <v>33533</v>
      </c>
      <c r="B5685" s="59" t="str">
        <f t="shared" si="88"/>
        <v>TIRANTE DE BARRA DE AÇO ANCORADO NA ROCHA COM RESINA DE POLIÉSTER, D = 19 MM, TENSÃO DE ESCOAMENTO = 686 MPA E TENSÃO DE RUPTURA = 789 MPA - FORNECIMENTO, PERFURAÇÃO E INSTALAÇÃO</v>
      </c>
      <c r="C5685" s="16" t="s">
        <v>139</v>
      </c>
      <c r="D5685" s="105">
        <v>103.22</v>
      </c>
      <c r="J5685" s="59" t="s">
        <v>33534</v>
      </c>
    </row>
    <row r="5686" spans="1:10" ht="81">
      <c r="A5686" s="16" t="s">
        <v>33535</v>
      </c>
      <c r="B5686" s="59" t="str">
        <f t="shared" si="88"/>
        <v>TIRANTE DE BARRA DE AÇO ANCORADO NA ROCHA COM RESINA DE POLIÉSTER, D = 22 MM, TENSÃO DE ESCOAMENTO = 686 MPA E TENSÃO DE RUPTURA = 789 MPA - FORNECIMENTO, PERFURAÇÃO E INSTALAÇÃO</v>
      </c>
      <c r="C5686" s="16" t="s">
        <v>139</v>
      </c>
      <c r="D5686" s="105">
        <v>113.77</v>
      </c>
      <c r="J5686" s="59" t="s">
        <v>33536</v>
      </c>
    </row>
    <row r="5687" spans="1:10" ht="81">
      <c r="A5687" s="16" t="s">
        <v>33537</v>
      </c>
      <c r="B5687" s="59" t="str">
        <f t="shared" si="88"/>
        <v>TIRANTE DE BARRA DE AÇO ANCORADO NA ROCHA COM RESINA DE POLIÉSTER, D = 25 MM, TENSÃO DE ESCOAMENTO = 500 MPA E TENSÃO DE RUPTURA = 750 MPA - FORNECIMENTO, PERFURAÇÃO E INSTALAÇÃO</v>
      </c>
      <c r="C5687" s="16" t="s">
        <v>139</v>
      </c>
      <c r="D5687" s="105">
        <v>125.72</v>
      </c>
      <c r="J5687" s="59" t="s">
        <v>33538</v>
      </c>
    </row>
    <row r="5688" spans="1:10" ht="81">
      <c r="A5688" s="16" t="s">
        <v>33539</v>
      </c>
      <c r="B5688" s="59" t="str">
        <f t="shared" si="88"/>
        <v>TIRANTE DE BARRA DE AÇO ANCORADO NA ROCHA COM RESINA DE POLIÉSTER, D = 25 MM, TENSÃO DE ESCOAMENTO = 686 MPA, TENSÃO DE RUPTURA = 789 MPA - FORNECIMENTO, PERFURAÇÃO E INSTALAÇÃO</v>
      </c>
      <c r="C5688" s="16" t="s">
        <v>139</v>
      </c>
      <c r="D5688" s="105">
        <v>124.63</v>
      </c>
      <c r="J5688" s="59" t="s">
        <v>33540</v>
      </c>
    </row>
    <row r="5689" spans="1:10" ht="81">
      <c r="A5689" s="16" t="s">
        <v>33541</v>
      </c>
      <c r="B5689" s="59" t="str">
        <f t="shared" si="88"/>
        <v>TIRANTE DE BARRA DE AÇO ANCORADO NA ROCHA COM RESINA DE POLIÉSTER, D = 32 MM, TENSÃO DE ESCOAMENTO = 686 MPA, TENSÃO DE RUPTURA = 789 MPA - FORNECIMENTO, PERFURAÇÃO E INSTALAÇÃO</v>
      </c>
      <c r="C5689" s="16" t="s">
        <v>139</v>
      </c>
      <c r="D5689" s="105">
        <v>179.05</v>
      </c>
      <c r="J5689" s="59" t="s">
        <v>33542</v>
      </c>
    </row>
    <row r="5690" spans="1:10" ht="81">
      <c r="A5690" s="16" t="s">
        <v>33543</v>
      </c>
      <c r="B5690" s="59" t="str">
        <f t="shared" si="88"/>
        <v>TIRANTE DE BARRA DE AÇO ANCORADO NA ROCHA COM RESINA DE POLIÉSTER, D = 36 MM, TENSÃO DE ESCOAMENTO = 686 MPA E TENSÃO DE RUPTURA = 789 MPA - FORNECIMENTO, PERFURAÇÃO E INSTALAÇÃO</v>
      </c>
      <c r="C5690" s="16" t="s">
        <v>139</v>
      </c>
      <c r="D5690" s="105">
        <v>219.15</v>
      </c>
      <c r="J5690" s="59" t="s">
        <v>33544</v>
      </c>
    </row>
    <row r="5691" spans="1:10" ht="81">
      <c r="A5691" s="16" t="s">
        <v>33545</v>
      </c>
      <c r="B5691" s="59" t="str">
        <f t="shared" si="88"/>
        <v>TIRANTE PERMANENTE PROTENDIDO AUTOINJETÁVEL DE AÇO D = 40 MM, SEÇÃO DE 684 MM², TENSÃO DE ESCOAMENTO = 440 MPA E TENSÃO DE RUPTURA = 580 MPA - EXCETO PERFURAÇÃO</v>
      </c>
      <c r="C5691" s="16" t="s">
        <v>139</v>
      </c>
      <c r="D5691" s="105">
        <v>154.26</v>
      </c>
      <c r="J5691" s="59" t="s">
        <v>33546</v>
      </c>
    </row>
    <row r="5692" spans="1:10" ht="81">
      <c r="A5692" s="16" t="s">
        <v>33547</v>
      </c>
      <c r="B5692" s="59" t="str">
        <f t="shared" si="88"/>
        <v>TIRANTE PERMANENTE PROTENDIDO AUTOINJETÁVEL DE AÇO D = 40 MM, SEÇÃO DE 822 MM², TENSÃO DE ESCOAMENTO = 470 MPA E TENSÃO DE RUPTURA = 600 MPA - EXCETO PERFURAÇÃO</v>
      </c>
      <c r="C5692" s="16" t="s">
        <v>139</v>
      </c>
      <c r="D5692" s="105">
        <v>177.84</v>
      </c>
      <c r="J5692" s="59" t="s">
        <v>33548</v>
      </c>
    </row>
    <row r="5693" spans="1:10" ht="81">
      <c r="A5693" s="16" t="s">
        <v>33549</v>
      </c>
      <c r="B5693" s="59" t="str">
        <f t="shared" si="88"/>
        <v>TIRANTE PERMANENTE PROTENDIDO AUTOINJETÁVEL DE AÇO D = 40 MM, SEÇÃO DE 936 MM², TENSÃO DE ESCOAMENTO = 700 MPA E TENSÃO DE RUPTURA = 830 MPA - EXCETO PERFURAÇÃO</v>
      </c>
      <c r="C5693" s="16" t="s">
        <v>139</v>
      </c>
      <c r="D5693" s="105">
        <v>205.21</v>
      </c>
      <c r="J5693" s="59" t="s">
        <v>33550</v>
      </c>
    </row>
    <row r="5694" spans="1:10" ht="81">
      <c r="A5694" s="16" t="s">
        <v>33551</v>
      </c>
      <c r="B5694" s="59" t="str">
        <f t="shared" si="88"/>
        <v>TIRANTE PERMANENTE PROTENDIDO AUTOINJETÁVEL DE AÇO D = 50 MM, SEÇÃO DE 1.330 MM², TENSÃO DE ESCOAMENTO = 630 MPA E TENSÃO DE RUPTURA = 740 MPA - EXCETO PERFURAÇÃO</v>
      </c>
      <c r="C5694" s="16" t="s">
        <v>139</v>
      </c>
      <c r="D5694" s="105">
        <v>287.64</v>
      </c>
      <c r="J5694" s="59" t="s">
        <v>33552</v>
      </c>
    </row>
    <row r="5695" spans="1:10" ht="81">
      <c r="A5695" s="16" t="s">
        <v>33553</v>
      </c>
      <c r="B5695" s="59" t="str">
        <f t="shared" si="88"/>
        <v>TIRANTE PERMANENTE PROTENDIDO AUTOINJETÁVEL DE AÇO D = 50 MM, SEÇÃO DE 1.569 MM², TENSÃO DE ESCOAMENTO = 630 MPA E TENSÃO DE RUPTURA = 740 MPA - EXCETO PERFURAÇÃO</v>
      </c>
      <c r="C5695" s="16" t="s">
        <v>139</v>
      </c>
      <c r="D5695" s="105">
        <v>325.48</v>
      </c>
      <c r="J5695" s="59" t="s">
        <v>33554</v>
      </c>
    </row>
    <row r="5696" spans="1:10" ht="54">
      <c r="A5696" s="16" t="s">
        <v>33555</v>
      </c>
      <c r="B5696" s="59" t="str">
        <f t="shared" si="88"/>
        <v>TIRANTE PERMANENTE PROTENDIDO COM 10 CORDOALHAS D = 12,7 MM, AÇO CP 190 RB, COM CAPACIDADE DE 860 KN - EXCETO PERFURAÇÃO</v>
      </c>
      <c r="C5696" s="16" t="s">
        <v>139</v>
      </c>
      <c r="D5696" s="105">
        <v>187.76</v>
      </c>
      <c r="J5696" s="59" t="s">
        <v>33556</v>
      </c>
    </row>
    <row r="5697" spans="1:10" ht="54">
      <c r="A5697" s="16" t="s">
        <v>33557</v>
      </c>
      <c r="B5697" s="59" t="str">
        <f t="shared" si="88"/>
        <v>TIRANTE PERMANENTE PROTENDIDO COM 12 CORDOALHAS D = 12,7 MM, AÇO CP 190 RB, COM CAPACIDADE DE 1.030 KN - EXCETO PERFURAÇÃO</v>
      </c>
      <c r="C5697" s="16" t="s">
        <v>139</v>
      </c>
      <c r="D5697" s="105">
        <v>206.21</v>
      </c>
      <c r="J5697" s="59" t="s">
        <v>33558</v>
      </c>
    </row>
    <row r="5698" spans="1:10" ht="54">
      <c r="A5698" s="16" t="s">
        <v>33559</v>
      </c>
      <c r="B5698" s="59" t="str">
        <f t="shared" si="88"/>
        <v>TIRANTE PERMANENTE PROTENDIDO COM 6 CORDOALHAS D = 12,7 MM, AÇO CP 190 RB, COM CAPACIDADE DE 510 KN - EXCETO PERFURAÇÃO</v>
      </c>
      <c r="C5698" s="16" t="s">
        <v>139</v>
      </c>
      <c r="D5698" s="105">
        <v>146.41</v>
      </c>
      <c r="J5698" s="59" t="s">
        <v>33560</v>
      </c>
    </row>
    <row r="5699" spans="1:10" ht="54">
      <c r="A5699" s="16" t="s">
        <v>33561</v>
      </c>
      <c r="B5699" s="59" t="str">
        <f t="shared" ref="B5699:B5762" si="89">UPPER(J5699)</f>
        <v>TIRANTE PERMANENTE PROTENDIDO COM 8 CORDOALHAS D = 12,7 MM, AÇO CP 190 RB, COM CAPACIDADE DE 690 KN - EXCETO PERFURAÇÃO</v>
      </c>
      <c r="C5699" s="16" t="s">
        <v>139</v>
      </c>
      <c r="D5699" s="105">
        <v>164.86</v>
      </c>
      <c r="J5699" s="59" t="s">
        <v>33562</v>
      </c>
    </row>
    <row r="5700" spans="1:10" ht="54">
      <c r="A5700" s="16" t="s">
        <v>33563</v>
      </c>
      <c r="B5700" s="59" t="str">
        <f t="shared" si="89"/>
        <v>TIRANTE PERMANENTE PROTENDIDO DE AÇO D = 30 MM, TENSÃO DE ESCOAMENTO = 600 MPA E TENSÃO DE RUPTURA = 720 MPA - EXCETO PERFURAÇÃO</v>
      </c>
      <c r="C5700" s="16" t="s">
        <v>139</v>
      </c>
      <c r="D5700" s="105">
        <v>128.4</v>
      </c>
      <c r="J5700" s="59" t="s">
        <v>33564</v>
      </c>
    </row>
    <row r="5701" spans="1:10" ht="54">
      <c r="A5701" s="16" t="s">
        <v>33565</v>
      </c>
      <c r="B5701" s="59" t="str">
        <f t="shared" si="89"/>
        <v>TIRANTE PERMANENTE PROTENDIDO DE AÇO D = 32 MM, TENSÃO DE ESCOAMENTO = 500 MPA E TENSÃO DE RUPTURA = 550 MPA - EXCETO PERFURAÇÃO</v>
      </c>
      <c r="C5701" s="16" t="s">
        <v>139</v>
      </c>
      <c r="D5701" s="105">
        <v>177.42</v>
      </c>
      <c r="J5701" s="59" t="s">
        <v>33566</v>
      </c>
    </row>
    <row r="5702" spans="1:10" ht="54">
      <c r="A5702" s="16" t="s">
        <v>33567</v>
      </c>
      <c r="B5702" s="59" t="str">
        <f t="shared" si="89"/>
        <v>TIRANTE PERMANENTE PROTENDIDO DE AÇO D = 32 MM, TENSÃO DE ESCOAMENTO = 950 MPA E TENSÃO DE RUPTURA = 1.050 MPA - EXCETO PERFURAÇÃO</v>
      </c>
      <c r="C5702" s="16" t="s">
        <v>139</v>
      </c>
      <c r="D5702" s="105">
        <v>220.49</v>
      </c>
      <c r="J5702" s="59" t="s">
        <v>33568</v>
      </c>
    </row>
    <row r="5703" spans="1:10" ht="54">
      <c r="A5703" s="16" t="s">
        <v>33569</v>
      </c>
      <c r="B5703" s="59" t="str">
        <f t="shared" si="89"/>
        <v>TIRANTE PERMANENTE PROTENDIDO DE AÇO D = 40 MM, TENSÃO DE ESCOAMENTO = 600 MPA E TENSÃO DE RUPTURA = 720 MPA - EXCETO PERFURAÇÃO</v>
      </c>
      <c r="C5703" s="16" t="s">
        <v>139</v>
      </c>
      <c r="D5703" s="105">
        <v>189.28</v>
      </c>
      <c r="J5703" s="59" t="s">
        <v>33570</v>
      </c>
    </row>
    <row r="5704" spans="1:10" ht="54">
      <c r="A5704" s="16" t="s">
        <v>33571</v>
      </c>
      <c r="B5704" s="59" t="str">
        <f t="shared" si="89"/>
        <v>TIRANTE PERMANENTE PROTENDIDO DE AÇO D = 44 MM, TENSÃO DE ESCOAMENTO = 680 MPA E TENSÃO DE RUPTURA = 870 MPA - EXCETO PERFURAÇÃO</v>
      </c>
      <c r="C5704" s="16" t="s">
        <v>139</v>
      </c>
      <c r="D5704" s="105">
        <v>222.18</v>
      </c>
      <c r="J5704" s="59" t="s">
        <v>33572</v>
      </c>
    </row>
    <row r="5705" spans="1:10" ht="54">
      <c r="A5705" s="16" t="s">
        <v>33573</v>
      </c>
      <c r="B5705" s="59" t="str">
        <f t="shared" si="89"/>
        <v>TIRANTE PERMANENTE PROTENDIDO DE AÇO D = 50 MM, TENSÃO DE ESCOAMENTO = 600 MPA E TENSÃO DE RUPTURA = 720 MPA - EXCETO PERFURAÇÃO</v>
      </c>
      <c r="C5705" s="16" t="s">
        <v>139</v>
      </c>
      <c r="D5705" s="105">
        <v>249.15</v>
      </c>
      <c r="J5705" s="59" t="s">
        <v>33574</v>
      </c>
    </row>
    <row r="5706" spans="1:10" ht="54">
      <c r="A5706" s="16" t="s">
        <v>33575</v>
      </c>
      <c r="B5706" s="59" t="str">
        <f t="shared" si="89"/>
        <v>TIRANTE PERMANENTE PROTENDIDO DE AÇO D = 53MM, TENSÃO DE ESCOAMENTO = 600 MPA E TENSÃO DE RUPTURA = 720 MPA - EXCETO PERFURAÇÃO</v>
      </c>
      <c r="C5706" s="16" t="s">
        <v>139</v>
      </c>
      <c r="D5706" s="105">
        <v>333.54</v>
      </c>
      <c r="J5706" s="59" t="s">
        <v>33576</v>
      </c>
    </row>
    <row r="5707" spans="1:10" ht="54">
      <c r="A5707" s="16" t="s">
        <v>33577</v>
      </c>
      <c r="B5707" s="59" t="str">
        <f t="shared" si="89"/>
        <v>TIRANTE PERMANENTE PROTENDIDO DE AÇO D = 57 MM, TENSÃO DE ESCOAMENTO = 600 MPA E TENSÃO DE RUPTURA = 720 MPA - EXCETO PERFURAÇÃO</v>
      </c>
      <c r="C5707" s="16" t="s">
        <v>139</v>
      </c>
      <c r="D5707" s="105">
        <v>385.86</v>
      </c>
      <c r="J5707" s="59" t="s">
        <v>33578</v>
      </c>
    </row>
    <row r="5708" spans="1:10" ht="54">
      <c r="A5708" s="16" t="s">
        <v>33579</v>
      </c>
      <c r="B5708" s="59" t="str">
        <f t="shared" si="89"/>
        <v>TIRANTE PERMANENTE PROTENDIDO DE AÇO D = 63 MM, TENSÃO DE ESCOAMENTO = 600 MPA E TENSÃO DE RUPTURA = 720 MPA - EXCETO PERFURAÇÃO</v>
      </c>
      <c r="C5708" s="16" t="s">
        <v>139</v>
      </c>
      <c r="D5708" s="105">
        <v>471.09</v>
      </c>
      <c r="J5708" s="59" t="s">
        <v>33580</v>
      </c>
    </row>
    <row r="5709" spans="1:10" ht="54">
      <c r="A5709" s="16" t="s">
        <v>33581</v>
      </c>
      <c r="B5709" s="59" t="str">
        <f t="shared" si="89"/>
        <v>TIRANTE PERMANENTE PROTENDIDO DE AÇO D = 69 MM, TENSÃO DE ESCOAMENTO = 600 MPA E TENSÃO DE RUPTURA = 720 MPA - EXCETO PERFURAÇÃO</v>
      </c>
      <c r="C5709" s="16" t="s">
        <v>139</v>
      </c>
      <c r="D5709" s="105">
        <v>483.92</v>
      </c>
      <c r="J5709" s="59" t="s">
        <v>33582</v>
      </c>
    </row>
    <row r="5710" spans="1:10" ht="67.5">
      <c r="A5710" s="16" t="s">
        <v>33583</v>
      </c>
      <c r="B5710" s="59" t="str">
        <f t="shared" si="89"/>
        <v>CARGA E MANOBRA DE ADUELAS DE CONCRETO PRÉ-MOLDADAS EM CAVALO MECÂNICO COM SEMIRREBOQUE 22 T - CARGA COM CAMINHÃO GUINDAUTO DE 45 T.M</v>
      </c>
      <c r="C5710" s="16" t="s">
        <v>30682</v>
      </c>
      <c r="D5710" s="105">
        <v>20.54</v>
      </c>
      <c r="J5710" s="59" t="s">
        <v>33584</v>
      </c>
    </row>
    <row r="5711" spans="1:10" ht="67.5">
      <c r="A5711" s="16" t="s">
        <v>33585</v>
      </c>
      <c r="B5711" s="59" t="str">
        <f t="shared" si="89"/>
        <v>CARGA E MANOBRA DE BRITA PARA LASTRO COM LOCOMOTIVA DIESEL-ELÉTRICA EM VAGÃO HOPPER ABERTO COM CAPACIDADE DE 45 M³ - CARGA COM CARREGADEIRA E DESCARGA AUTOMÁTICA - BITOLA MÉTRICA</v>
      </c>
      <c r="C5711" s="16" t="s">
        <v>30682</v>
      </c>
      <c r="D5711" s="105">
        <v>4.58</v>
      </c>
      <c r="J5711" s="59" t="s">
        <v>33586</v>
      </c>
    </row>
    <row r="5712" spans="1:10" ht="67.5">
      <c r="A5712" s="16" t="s">
        <v>33587</v>
      </c>
      <c r="B5712" s="59" t="str">
        <f t="shared" si="89"/>
        <v>CARGA E MANOBRA DE BRITA PARA LASTRO COM LOCOMOTIVA DIESEL-ELÉTRICA EM VAGÃO HOPPER ABERTO COM CAPACIDADE DE 63 M³ - CARGA COM CARREGADEIRA E DESCARGA AUTOMÁTICA - BITOLA LARGA</v>
      </c>
      <c r="C5712" s="16" t="s">
        <v>30682</v>
      </c>
      <c r="D5712" s="105">
        <v>4.5599999999999996</v>
      </c>
      <c r="J5712" s="59" t="s">
        <v>33588</v>
      </c>
    </row>
    <row r="5713" spans="1:10" ht="81">
      <c r="A5713" s="16" t="s">
        <v>33589</v>
      </c>
      <c r="B5713" s="59" t="str">
        <f t="shared" si="89"/>
        <v>CARGA E MANOBRA DE DORMENTES DE CONCRETO DE BITOLA LARGA COM LOCOMOTIVA DIESEL-ELÉTRICA E VAGÃO PLATAFORMA COM CAPACIDADE DE 98 T - CARGA COM CARREGADEIRA - BITOLA LARGA</v>
      </c>
      <c r="C5713" s="16" t="s">
        <v>30682</v>
      </c>
      <c r="D5713" s="105">
        <v>8.76</v>
      </c>
      <c r="J5713" s="59" t="s">
        <v>33590</v>
      </c>
    </row>
    <row r="5714" spans="1:10" ht="81">
      <c r="A5714" s="16" t="s">
        <v>33591</v>
      </c>
      <c r="B5714" s="59" t="str">
        <f t="shared" si="89"/>
        <v>CARGA E MANOBRA DE DORMENTES DE CONCRETO DE BITOLA MÉTRICA COM LOCOMOTIVA DIESEL-ELÉTRICA E VAGÃO PLATAFORMA COM CAPACIDADE DE 82 T - CARGA COM CARREGADEIRA - BITOLA MÉTRICA</v>
      </c>
      <c r="C5714" s="16" t="s">
        <v>30682</v>
      </c>
      <c r="D5714" s="105">
        <v>8.1300000000000008</v>
      </c>
      <c r="J5714" s="59" t="s">
        <v>33592</v>
      </c>
    </row>
    <row r="5715" spans="1:10" ht="81">
      <c r="A5715" s="16" t="s">
        <v>33593</v>
      </c>
      <c r="B5715" s="59" t="str">
        <f t="shared" si="89"/>
        <v>CARGA E MANOBRA DE DORMENTES DE CONCRETO DE BITOLA MISTA COM LOCOMOTIVA DIESEL-ELÉTRICA E VAGÃO PLATAFORMA COM CAPACIDADE DE 98 T - CARGA COM CARREGADEIRA - BITOLA LARGA</v>
      </c>
      <c r="C5715" s="16" t="s">
        <v>30682</v>
      </c>
      <c r="D5715" s="105">
        <v>7.94</v>
      </c>
      <c r="J5715" s="59" t="s">
        <v>33594</v>
      </c>
    </row>
    <row r="5716" spans="1:10" ht="54">
      <c r="A5716" s="16" t="s">
        <v>33595</v>
      </c>
      <c r="B5716" s="59" t="str">
        <f t="shared" si="89"/>
        <v>CARGA, DESCARGA E MANOBRA DE VIGAS PRÉ-MOLDADAS DE 1.000 A 1.250 KN EM CAVALO MECÂNICO COM REBOQUES DE 5 E 4 EIXOS COM CAPACIDADE DE 130 T</v>
      </c>
      <c r="C5716" s="16" t="s">
        <v>20028</v>
      </c>
      <c r="D5716" s="105">
        <v>6117.52</v>
      </c>
      <c r="J5716" s="59" t="s">
        <v>33596</v>
      </c>
    </row>
    <row r="5717" spans="1:10" ht="54">
      <c r="A5717" s="16" t="s">
        <v>33597</v>
      </c>
      <c r="B5717" s="59" t="str">
        <f t="shared" si="89"/>
        <v>CARGA, DESCARGA E MANOBRA DE VIGAS PRÉ-MOLDADAS DE 500 A 750 KN EM CAVALO MECÂNICO COM DOLLYS DE 3 E 4 EIXOS COM CAPACIDADE DE 77 T</v>
      </c>
      <c r="C5717" s="16" t="s">
        <v>20028</v>
      </c>
      <c r="D5717" s="105">
        <v>5618.61</v>
      </c>
      <c r="J5717" s="59" t="s">
        <v>33598</v>
      </c>
    </row>
    <row r="5718" spans="1:10" ht="54">
      <c r="A5718" s="16" t="s">
        <v>33599</v>
      </c>
      <c r="B5718" s="59" t="str">
        <f t="shared" si="89"/>
        <v>CARGA, DESCARGA E MANOBRA DE VIGAS PRÉ-MOLDADAS DE 750 A 1.000 KN EM CAVALO MECÂNICO COM DOLLYS DE 5 E 4 EIXOS COM CAPACIDADE DE 111 T</v>
      </c>
      <c r="C5718" s="16" t="s">
        <v>20028</v>
      </c>
      <c r="D5718" s="105">
        <v>3304.49</v>
      </c>
      <c r="J5718" s="59" t="s">
        <v>33600</v>
      </c>
    </row>
    <row r="5719" spans="1:10" ht="54">
      <c r="A5719" s="16" t="s">
        <v>33601</v>
      </c>
      <c r="B5719" s="59" t="str">
        <f t="shared" si="89"/>
        <v>CARGA, DESCARGA E MANOBRA DE VIGAS PRÉ-MOLDADAS DE ATÉ 500 KN EM CAVALO MECÂNICO COM DOLLY DE 4 EIXOS COM CAPACIDADE DE 57 T</v>
      </c>
      <c r="C5719" s="16" t="s">
        <v>20028</v>
      </c>
      <c r="D5719" s="105">
        <v>2931.12</v>
      </c>
      <c r="J5719" s="59" t="s">
        <v>33602</v>
      </c>
    </row>
    <row r="5720" spans="1:10" ht="81">
      <c r="A5720" s="16" t="s">
        <v>33603</v>
      </c>
      <c r="B5720" s="59" t="str">
        <f t="shared" si="89"/>
        <v>CARGA, MANOBRA E DESCARGA DE AGREGADOS OU SOLOS EM CAMINHÃO BASCULANTE DE 10 M³ - CARGA COM CARREGADEIRA DE 3,40 M³ (EXCLUSA) E DESCARGA EM DISTRIBUIDOR AUTOPROPELIDO</v>
      </c>
      <c r="C5720" s="16" t="s">
        <v>30682</v>
      </c>
      <c r="D5720" s="105">
        <v>1.87</v>
      </c>
      <c r="J5720" s="59" t="s">
        <v>33604</v>
      </c>
    </row>
    <row r="5721" spans="1:10" ht="67.5">
      <c r="A5721" s="16" t="s">
        <v>33605</v>
      </c>
      <c r="B5721" s="59" t="str">
        <f t="shared" si="89"/>
        <v>CARGA, MANOBRA E DESCARGA DE AGREGADOS OU SOLOS EM CAMINHÃO BASCULANTE DE 10 M³ - CARGA COM CARREGADEIRA DE 3,40 M³ (EXCLUSA) E DESCARGA EM DISTRIBUIDOR REBOCÁVEL</v>
      </c>
      <c r="C5721" s="16" t="s">
        <v>30682</v>
      </c>
      <c r="D5721" s="105">
        <v>5.66</v>
      </c>
      <c r="J5721" s="59" t="s">
        <v>33606</v>
      </c>
    </row>
    <row r="5722" spans="1:10" ht="67.5">
      <c r="A5722" s="16" t="s">
        <v>33607</v>
      </c>
      <c r="B5722" s="59" t="str">
        <f t="shared" si="89"/>
        <v>CARGA, MANOBRA E DESCARGA DE AGREGADOS OU SOLOS EM CAMINHÃO BASCULANTE DE 10 M³ - CARGA COM CARREGADEIRA DE 3,40 M³ (EXCLUSA) E DESCARGA LIVRE</v>
      </c>
      <c r="C5722" s="16" t="s">
        <v>30682</v>
      </c>
      <c r="D5722" s="105">
        <v>1.3</v>
      </c>
      <c r="J5722" s="59" t="s">
        <v>33608</v>
      </c>
    </row>
    <row r="5723" spans="1:10" ht="67.5">
      <c r="A5723" s="16" t="s">
        <v>33609</v>
      </c>
      <c r="B5723" s="59" t="str">
        <f t="shared" si="89"/>
        <v>CARGA, MANOBRA E DESCARGA DE AGREGADOS OU SOLOS EM CAMINHÃO BASCULANTE DE 10 M³ - CARGA COM CARREGADEIRA DE 3,40 M³ E DESCARGA EM DISTRIBUIDOR AUTOPROPELIDO</v>
      </c>
      <c r="C5723" s="16" t="s">
        <v>30682</v>
      </c>
      <c r="D5723" s="105">
        <v>2.58</v>
      </c>
      <c r="J5723" s="59" t="s">
        <v>33610</v>
      </c>
    </row>
    <row r="5724" spans="1:10" ht="67.5">
      <c r="A5724" s="16" t="s">
        <v>33611</v>
      </c>
      <c r="B5724" s="59" t="str">
        <f t="shared" si="89"/>
        <v>CARGA, MANOBRA E DESCARGA DE AGREGADOS OU SOLOS EM CAMINHÃO BASCULANTE DE 10 M³ - CARGA COM CARREGADEIRA DE 3,40 M³ E DESCARGA EM DISTRIBUIDOR REBOCÁVEL</v>
      </c>
      <c r="C5724" s="16" t="s">
        <v>30682</v>
      </c>
      <c r="D5724" s="105">
        <v>6.36</v>
      </c>
      <c r="J5724" s="59" t="s">
        <v>33612</v>
      </c>
    </row>
    <row r="5725" spans="1:10" ht="67.5">
      <c r="A5725" s="16" t="s">
        <v>33613</v>
      </c>
      <c r="B5725" s="59" t="str">
        <f t="shared" si="89"/>
        <v>CARGA, MANOBRA E DESCARGA DE AGREGADOS OU SOLOS EM CAMINHÃO BASCULANTE DE 10 M³ - CARGA COM CARREGADEIRA DE 3,40 M³ E DESCARGA LIVRE</v>
      </c>
      <c r="C5725" s="16" t="s">
        <v>30682</v>
      </c>
      <c r="D5725" s="105">
        <v>2.0099999999999998</v>
      </c>
      <c r="J5725" s="59" t="s">
        <v>33614</v>
      </c>
    </row>
    <row r="5726" spans="1:10" ht="67.5">
      <c r="A5726" s="16" t="s">
        <v>33615</v>
      </c>
      <c r="B5726" s="59" t="str">
        <f t="shared" si="89"/>
        <v>CARGA, MANOBRA E DESCARGA DE AGREGADOS OU SOLOS EM CAMINHÃO BASCULANTE DE 10 M³ - CARGA COM ESCAVADEIRA DE 1,56 M³ (EXCLUSA) E DESCARGA LIVRE</v>
      </c>
      <c r="C5726" s="16" t="s">
        <v>30682</v>
      </c>
      <c r="D5726" s="105">
        <v>1.36</v>
      </c>
      <c r="J5726" s="59" t="s">
        <v>33616</v>
      </c>
    </row>
    <row r="5727" spans="1:10" ht="54">
      <c r="A5727" s="16" t="s">
        <v>33617</v>
      </c>
      <c r="B5727" s="59" t="str">
        <f t="shared" si="89"/>
        <v>CARGA, MANOBRA E DESCARGA DE AGREGADOS OU SOLOS EM CAMINHÃO BASCULANTE DE 10 M³ - CARGA EM USINA DE 60 T/H (PMF) E DESCARGA LIVRE</v>
      </c>
      <c r="C5727" s="16" t="s">
        <v>30682</v>
      </c>
      <c r="D5727" s="105">
        <v>6.91</v>
      </c>
      <c r="J5727" s="59" t="s">
        <v>33618</v>
      </c>
    </row>
    <row r="5728" spans="1:10" ht="67.5">
      <c r="A5728" s="16" t="s">
        <v>33619</v>
      </c>
      <c r="B5728" s="59" t="str">
        <f t="shared" si="89"/>
        <v>CARGA, MANOBRA E DESCARGA DE AGREGADOS OU SOLOS EM CAMINHÃO BASCULANTE DE 10 M³ - CARGA EM USINA DE SOLOS DE 300 T/H E DESCARGA EM DISTRIBUIDOR AUTOPROPELIDO</v>
      </c>
      <c r="C5728" s="16" t="s">
        <v>30682</v>
      </c>
      <c r="D5728" s="105">
        <v>2.5</v>
      </c>
      <c r="J5728" s="59" t="s">
        <v>33620</v>
      </c>
    </row>
    <row r="5729" spans="1:10" ht="67.5">
      <c r="A5729" s="16" t="s">
        <v>33621</v>
      </c>
      <c r="B5729" s="59" t="str">
        <f t="shared" si="89"/>
        <v>CARGA, MANOBRA E DESCARGA DE AGREGADOS OU SOLOS EM CAMINHÃO BASCULANTE DE 10 M³ - CARGA EM USINA DE SOLOS DE 300 T/H E DESCARGA EM VIBROACABADORA</v>
      </c>
      <c r="C5729" s="16" t="s">
        <v>30682</v>
      </c>
      <c r="D5729" s="105">
        <v>3.96</v>
      </c>
      <c r="J5729" s="59" t="s">
        <v>33622</v>
      </c>
    </row>
    <row r="5730" spans="1:10" ht="54">
      <c r="A5730" s="16" t="s">
        <v>33623</v>
      </c>
      <c r="B5730" s="59" t="str">
        <f t="shared" si="89"/>
        <v>CARGA, MANOBRA E DESCARGA DE AGREGADOS OU SOLOS EM CAMINHÃO BASCULANTE DE 10 M³ - CARGA EM USINA DE SOLOS DE 300 T/H E DESCARGA LIVRE</v>
      </c>
      <c r="C5730" s="16" t="s">
        <v>30682</v>
      </c>
      <c r="D5730" s="105">
        <v>2.0699999999999998</v>
      </c>
      <c r="J5730" s="59" t="s">
        <v>33624</v>
      </c>
    </row>
    <row r="5731" spans="1:10" ht="67.5">
      <c r="A5731" s="16" t="s">
        <v>33625</v>
      </c>
      <c r="B5731" s="59" t="str">
        <f t="shared" si="89"/>
        <v>CARGA, MANOBRA E DESCARGA DE AGREGADOS OU SOLOS EM CAMINHÃO BASCULANTE DE 14 M³ - CARGA COM CARREGADEIRA DE 3,40 M³ E DESCARGA LIVRE</v>
      </c>
      <c r="C5731" s="16" t="s">
        <v>30682</v>
      </c>
      <c r="D5731" s="105">
        <v>1.94</v>
      </c>
      <c r="J5731" s="59" t="s">
        <v>33626</v>
      </c>
    </row>
    <row r="5732" spans="1:10" ht="81">
      <c r="A5732" s="16" t="s">
        <v>33627</v>
      </c>
      <c r="B5732" s="59" t="str">
        <f t="shared" si="89"/>
        <v>CARGA, MANOBRA E DESCARGA DE AGREGADOS OU SOLOS EM CAMINHÃO BASCULANTE DE 6 M³ - CARGA COM CARREGADEIRA DE 1,72 M³ (EXCLUSA) E DESCARGA EM DISTRIBUIDOR AUTOPROPELIDO</v>
      </c>
      <c r="C5732" s="16" t="s">
        <v>30682</v>
      </c>
      <c r="D5732" s="105">
        <v>2.34</v>
      </c>
      <c r="J5732" s="59" t="s">
        <v>33628</v>
      </c>
    </row>
    <row r="5733" spans="1:10" ht="67.5">
      <c r="A5733" s="16" t="s">
        <v>33629</v>
      </c>
      <c r="B5733" s="59" t="str">
        <f t="shared" si="89"/>
        <v>CARGA, MANOBRA E DESCARGA DE AGREGADOS OU SOLOS EM CAMINHÃO BASCULANTE DE 6 M³ - CARGA COM CARREGADEIRA DE 1,72 M³ (EXCLUSA) E DESCARGA EM DISTRIBUIDOR REBOCÁVEL</v>
      </c>
      <c r="C5733" s="16" t="s">
        <v>30682</v>
      </c>
      <c r="D5733" s="105">
        <v>4.55</v>
      </c>
      <c r="J5733" s="59" t="s">
        <v>33630</v>
      </c>
    </row>
    <row r="5734" spans="1:10" ht="67.5">
      <c r="A5734" s="16" t="s">
        <v>33631</v>
      </c>
      <c r="B5734" s="59" t="str">
        <f t="shared" si="89"/>
        <v>CARGA, MANOBRA E DESCARGA DE AGREGADOS OU SOLOS EM CAMINHÃO BASCULANTE DE 6 M³ - CARGA COM CARREGADEIRA DE 1,72 M³ (EXCLUSA) E DESCARGA LIVRE</v>
      </c>
      <c r="C5734" s="16" t="s">
        <v>30682</v>
      </c>
      <c r="D5734" s="105">
        <v>1.62</v>
      </c>
      <c r="J5734" s="59" t="s">
        <v>33632</v>
      </c>
    </row>
    <row r="5735" spans="1:10" ht="67.5">
      <c r="A5735" s="16" t="s">
        <v>33633</v>
      </c>
      <c r="B5735" s="59" t="str">
        <f t="shared" si="89"/>
        <v>CARGA, MANOBRA E DESCARGA DE AGREGADOS OU SOLOS EM CAMINHÃO BASCULANTE DE 6 M³ - CARGA COM CARREGADEIRA DE 1,72 M³ E DESCARGA EM DISTRIBUIDOR AUTOPROPELIDO</v>
      </c>
      <c r="C5735" s="16" t="s">
        <v>30682</v>
      </c>
      <c r="D5735" s="105">
        <v>2.97</v>
      </c>
      <c r="J5735" s="59" t="s">
        <v>33634</v>
      </c>
    </row>
    <row r="5736" spans="1:10" ht="67.5">
      <c r="A5736" s="16" t="s">
        <v>33635</v>
      </c>
      <c r="B5736" s="59" t="str">
        <f t="shared" si="89"/>
        <v>CARGA, MANOBRA E DESCARGA DE AGREGADOS OU SOLOS EM CAMINHÃO BASCULANTE DE 6 M³ - CARGA COM CARREGADEIRA DE 1,72 M³ E DESCARGA EM DISTRIBUIDOR REBOCÁVEL</v>
      </c>
      <c r="C5736" s="16" t="s">
        <v>30682</v>
      </c>
      <c r="D5736" s="105">
        <v>5.18</v>
      </c>
      <c r="J5736" s="59" t="s">
        <v>33636</v>
      </c>
    </row>
    <row r="5737" spans="1:10" ht="67.5">
      <c r="A5737" s="16" t="s">
        <v>33637</v>
      </c>
      <c r="B5737" s="59" t="str">
        <f t="shared" si="89"/>
        <v>CARGA, MANOBRA E DESCARGA DE AGREGADOS OU SOLOS EM CAMINHÃO BASCULANTE DE 6 M³ - CARGA COM CARREGADEIRA DE 1,72 M³ E DESCARGA LIVRE</v>
      </c>
      <c r="C5737" s="16" t="s">
        <v>30682</v>
      </c>
      <c r="D5737" s="105">
        <v>2.25</v>
      </c>
      <c r="J5737" s="59" t="s">
        <v>33638</v>
      </c>
    </row>
    <row r="5738" spans="1:10" ht="67.5">
      <c r="A5738" s="16" t="s">
        <v>33639</v>
      </c>
      <c r="B5738" s="59" t="str">
        <f t="shared" si="89"/>
        <v>CARGA, MANOBRA E DESCARGA DE AGREGADOS OU SOLOS EM CAMINHÃO BASCULANTE DE 6 M³ - CARGA COM ESCAVADEIRA DE 1,56 M³ (EXCLUSA) E DESCARGA LIVRE</v>
      </c>
      <c r="C5738" s="16" t="s">
        <v>30682</v>
      </c>
      <c r="D5738" s="105">
        <v>1.22</v>
      </c>
      <c r="J5738" s="59" t="s">
        <v>33640</v>
      </c>
    </row>
    <row r="5739" spans="1:10" ht="67.5">
      <c r="A5739" s="16" t="s">
        <v>33641</v>
      </c>
      <c r="B5739" s="59" t="str">
        <f t="shared" si="89"/>
        <v>CARGA, MANOBRA E DESCARGA DE AGREGADOS OU SOLOS EM CAMINHÃO BASCULANTE DE 6 M³ - CARGA COM ESCAVADEIRA DE 1,56 M³ E DESCARGA LIVRE</v>
      </c>
      <c r="C5739" s="16" t="s">
        <v>30682</v>
      </c>
      <c r="D5739" s="105">
        <v>1.77</v>
      </c>
      <c r="J5739" s="59" t="s">
        <v>33642</v>
      </c>
    </row>
    <row r="5740" spans="1:10" ht="67.5">
      <c r="A5740" s="16" t="s">
        <v>33643</v>
      </c>
      <c r="B5740" s="59" t="str">
        <f t="shared" si="89"/>
        <v>CARGA, MANOBRA E DESCARGA DE AGREGADOS OU SOLOS EM CAMINHÃO BASCULANTE DE 6 M³ - CARGA COM MINICARREGADEIRA DE 0,45 M³ E DESCARGA LIVRE</v>
      </c>
      <c r="C5740" s="16" t="s">
        <v>30682</v>
      </c>
      <c r="D5740" s="105">
        <v>5.84</v>
      </c>
      <c r="J5740" s="59" t="s">
        <v>33644</v>
      </c>
    </row>
    <row r="5741" spans="1:10" ht="54">
      <c r="A5741" s="16" t="s">
        <v>33645</v>
      </c>
      <c r="B5741" s="59" t="str">
        <f t="shared" si="89"/>
        <v>CARGA, MANOBRA E DESCARGA DE AGREGADOS OU SOLOS EM CAMINHÃO BASCULANTE DE 6 M³ - CARGA MANUAL E DESCARGA LIVRE</v>
      </c>
      <c r="C5741" s="16" t="s">
        <v>30682</v>
      </c>
      <c r="D5741" s="105">
        <v>23.02</v>
      </c>
      <c r="J5741" s="59" t="s">
        <v>33646</v>
      </c>
    </row>
    <row r="5742" spans="1:10" ht="81">
      <c r="A5742" s="16" t="s">
        <v>33647</v>
      </c>
      <c r="B5742" s="59" t="str">
        <f t="shared" si="89"/>
        <v>CARGA, MANOBRA E DESCARGA DE BARRAS DE TRILHO DE 12 M COM LOCOMOTIVA DIESEL-ELÉTRICA EM VAGÃO PLATAFORMA COM CAPACIDADE DE 82 T - CARGA E DESCARGA COM CARREGADEIRA - BITOLA MÉTRICA</v>
      </c>
      <c r="C5742" s="16" t="s">
        <v>30682</v>
      </c>
      <c r="D5742" s="105">
        <v>12.09</v>
      </c>
      <c r="J5742" s="59" t="s">
        <v>33648</v>
      </c>
    </row>
    <row r="5743" spans="1:10" ht="81">
      <c r="A5743" s="16" t="s">
        <v>33649</v>
      </c>
      <c r="B5743" s="59" t="str">
        <f t="shared" si="89"/>
        <v>CARGA, MANOBRA E DESCARGA DE BARRAS DE TRILHO DE 12 M COM LOCOMOTIVA DIESEL-ELÉTRICA EM VAGÃO PLATAFORMA COM CAPACIDADE DE 98 T - CARGA E DESCARGA COM CARREGADEIRA - BITOLA LARGA</v>
      </c>
      <c r="C5743" s="16" t="s">
        <v>30682</v>
      </c>
      <c r="D5743" s="105">
        <v>12.09</v>
      </c>
      <c r="J5743" s="59" t="s">
        <v>33650</v>
      </c>
    </row>
    <row r="5744" spans="1:10" ht="81">
      <c r="A5744" s="16" t="s">
        <v>33651</v>
      </c>
      <c r="B5744" s="59" t="str">
        <f t="shared" si="89"/>
        <v>CARGA, MANOBRA E DESCARGA DE BLOCOS ARTIFICIAIS DE CONCRETO COM 10 A 12 T PARA MOLHE EM CAVALO MECÂNICO COM SEMIRREBOQUE COM CAPACIDADE DE 30 T - CARGA E DESCARGA COM GUINDASTE COM PINÇA</v>
      </c>
      <c r="C5744" s="16" t="s">
        <v>20028</v>
      </c>
      <c r="D5744" s="105">
        <v>27.65</v>
      </c>
      <c r="J5744" s="59" t="s">
        <v>33652</v>
      </c>
    </row>
    <row r="5745" spans="1:10" ht="81">
      <c r="A5745" s="16" t="s">
        <v>33653</v>
      </c>
      <c r="B5745" s="59" t="str">
        <f t="shared" si="89"/>
        <v>CARGA, MANOBRA E DESCARGA DE BLOCOS ARTIFICIAIS DE CONCRETO COM 8 A 9 T PARA MOLHE EM CAVALO MECÂNICO COM SEMIRREBOQUE COM CAPACIDADE DE 30 T - CARGA E DESCARGA COM GUINDASTE COM PINÇA</v>
      </c>
      <c r="C5745" s="16" t="s">
        <v>20028</v>
      </c>
      <c r="D5745" s="105">
        <v>26.36</v>
      </c>
      <c r="J5745" s="59" t="s">
        <v>33654</v>
      </c>
    </row>
    <row r="5746" spans="1:10" ht="54">
      <c r="A5746" s="16" t="s">
        <v>33655</v>
      </c>
      <c r="B5746" s="59" t="str">
        <f t="shared" si="89"/>
        <v>CARGA, MANOBRA E DESCARGA DE BLOCOS DE ROCHA EM CAMINHÃO BASCULANTE DE 8 M³ - CARGA COM CARREGADEIRA DE 1,72 M³ (EXCLUSA) E DESCARGA LIVRE</v>
      </c>
      <c r="C5746" s="16" t="s">
        <v>30682</v>
      </c>
      <c r="D5746" s="105">
        <v>2.95</v>
      </c>
      <c r="J5746" s="59" t="s">
        <v>33656</v>
      </c>
    </row>
    <row r="5747" spans="1:10" ht="54">
      <c r="A5747" s="16" t="s">
        <v>33657</v>
      </c>
      <c r="B5747" s="59" t="str">
        <f t="shared" si="89"/>
        <v>CARGA, MANOBRA E DESCARGA DE BLOCOS DE ROCHA EM CAMINHÃO BASCULANTE DE 8 M³ - CARGA COM CARREGADEIRA DE 1,72 M³ E DESCARGA LIVRE</v>
      </c>
      <c r="C5747" s="16" t="s">
        <v>30682</v>
      </c>
      <c r="D5747" s="105">
        <v>4.49</v>
      </c>
      <c r="J5747" s="59" t="s">
        <v>33658</v>
      </c>
    </row>
    <row r="5748" spans="1:10" ht="54">
      <c r="A5748" s="16" t="s">
        <v>33659</v>
      </c>
      <c r="B5748" s="59" t="str">
        <f t="shared" si="89"/>
        <v>CARGA, MANOBRA E DESCARGA DE BLOCOS DE ROCHA EM CAMINHÃO BASCULANTE DE 8 M³ - CARGA COM RETROESCAVADEIRA DE 0,29 M³ E DESCARGA LIVRE</v>
      </c>
      <c r="C5748" s="16" t="s">
        <v>30682</v>
      </c>
      <c r="D5748" s="105">
        <v>14.39</v>
      </c>
      <c r="J5748" s="59" t="s">
        <v>33660</v>
      </c>
    </row>
    <row r="5749" spans="1:10" ht="27">
      <c r="A5749" s="16" t="s">
        <v>33661</v>
      </c>
      <c r="B5749" s="59" t="str">
        <f t="shared" si="89"/>
        <v>CARGA, MANOBRA E DESCARGA DE CIMENTO A GRANEL EM CAMINHÃO SILO DE 30 M³</v>
      </c>
      <c r="C5749" s="16" t="s">
        <v>30682</v>
      </c>
      <c r="D5749" s="105">
        <v>14.18</v>
      </c>
      <c r="J5749" s="59" t="s">
        <v>33662</v>
      </c>
    </row>
    <row r="5750" spans="1:10" ht="67.5">
      <c r="A5750" s="16" t="s">
        <v>33663</v>
      </c>
      <c r="B5750" s="59" t="str">
        <f t="shared" si="89"/>
        <v>CARGA, MANOBRA E DESCARGA DE CONCRETO ASFÁLTICO COM BORRACHA EM CAMINHÃO BASCULANTE DE 10 M³ - CARGA EM USINA DE ASFALTO 100/140 T/H E DESCARGA EM VIBROACABADORA</v>
      </c>
      <c r="C5750" s="16" t="s">
        <v>30682</v>
      </c>
      <c r="D5750" s="105">
        <v>6.43</v>
      </c>
      <c r="J5750" s="59" t="s">
        <v>33664</v>
      </c>
    </row>
    <row r="5751" spans="1:10" ht="67.5">
      <c r="A5751" s="16" t="s">
        <v>33665</v>
      </c>
      <c r="B5751" s="59" t="str">
        <f t="shared" si="89"/>
        <v>CARGA, MANOBRA E DESCARGA DE CONCRETO COM CAMINHÃO BETONEIRA - CARGA EM CENTRAL DE CONCRETO DE 30 M³/H E DESCARGA EM EXTRUSORA DE BARREIRA DE CONCRETO</v>
      </c>
      <c r="C5751" s="16" t="s">
        <v>30682</v>
      </c>
      <c r="D5751" s="105">
        <v>15.2</v>
      </c>
      <c r="J5751" s="59" t="s">
        <v>33666</v>
      </c>
    </row>
    <row r="5752" spans="1:10" ht="67.5">
      <c r="A5752" s="16" t="s">
        <v>33667</v>
      </c>
      <c r="B5752" s="59" t="str">
        <f t="shared" si="89"/>
        <v>CARGA, MANOBRA E DESCARGA DE CONCRETO COM CAMINHÃO BETONEIRA - CARGA EM CENTRAL DE CONCRETO DE 30 M³/H E DESCARGA EM EXTRUSORA DE MEIO FIO</v>
      </c>
      <c r="C5752" s="16" t="s">
        <v>30682</v>
      </c>
      <c r="D5752" s="105">
        <v>50.79</v>
      </c>
      <c r="J5752" s="59" t="s">
        <v>33668</v>
      </c>
    </row>
    <row r="5753" spans="1:10" ht="67.5">
      <c r="A5753" s="16" t="s">
        <v>33669</v>
      </c>
      <c r="B5753" s="59" t="str">
        <f t="shared" si="89"/>
        <v>CARGA, MANOBRA E DESCARGA DE CONCRETO COM CAMINHÃO BETONEIRA - CARGA EM CENTRAL DE CONCRETO DE 30 M³/H E DESCARGA EM EXTRUSORA DE SARJETA</v>
      </c>
      <c r="C5753" s="16" t="s">
        <v>30682</v>
      </c>
      <c r="D5753" s="105">
        <v>46.38</v>
      </c>
      <c r="J5753" s="59" t="s">
        <v>33670</v>
      </c>
    </row>
    <row r="5754" spans="1:10" ht="54">
      <c r="A5754" s="16" t="s">
        <v>33671</v>
      </c>
      <c r="B5754" s="59" t="str">
        <f t="shared" si="89"/>
        <v>CARGA, MANOBRA E DESCARGA DE CONCRETO COM CAMINHÃO BETONEIRA - CARGA EM CENTRAL DE CONCRETO DE 30 M³/H E DESCARGA LIVRE</v>
      </c>
      <c r="C5754" s="16" t="s">
        <v>30682</v>
      </c>
      <c r="D5754" s="105">
        <v>14.04</v>
      </c>
      <c r="J5754" s="59" t="s">
        <v>33672</v>
      </c>
    </row>
    <row r="5755" spans="1:10" ht="54">
      <c r="A5755" s="16" t="s">
        <v>33673</v>
      </c>
      <c r="B5755" s="59" t="str">
        <f t="shared" si="89"/>
        <v>CARGA, MANOBRA E DESCARGA DE CONCRETO COM CAMINHÃO BETONEIRA - CARGA EM CENTRAL DE CONCRETO DE 40 M³/H E DESCARGA LIVRE</v>
      </c>
      <c r="C5755" s="16" t="s">
        <v>30682</v>
      </c>
      <c r="D5755" s="105">
        <v>11.86</v>
      </c>
      <c r="J5755" s="59" t="s">
        <v>33674</v>
      </c>
    </row>
    <row r="5756" spans="1:10" ht="67.5">
      <c r="A5756" s="16" t="s">
        <v>33675</v>
      </c>
      <c r="B5756" s="59" t="str">
        <f t="shared" si="89"/>
        <v>CARGA, MANOBRA E DESCARGA DE CONCRETO DE CIMENTO EM CAMINHÃO BASCULANTE DE 7 M³ - CARGA EM CENTRAL DE CONCRETO DE 150 M³/H E DESCARGA EM VIBROACABADORA</v>
      </c>
      <c r="C5756" s="16" t="s">
        <v>30682</v>
      </c>
      <c r="D5756" s="105">
        <v>2.42</v>
      </c>
      <c r="J5756" s="59" t="s">
        <v>33676</v>
      </c>
    </row>
    <row r="5757" spans="1:10" ht="81">
      <c r="A5757" s="16" t="s">
        <v>33677</v>
      </c>
      <c r="B5757" s="59" t="str">
        <f t="shared" si="89"/>
        <v>CARGA, MANOBRA E DESCARGA DE DORMENTES DE CONCRETO DE BITOLA LARGA COM LOCOMOTIVA DIESEL-ELÉTRICA E VAGÃO PLATAFORMA COM CAPACIDADE DE 98 T - CARGA E DESCARGA COM CARREGADEIRA - BITOLA LARGA</v>
      </c>
      <c r="C5757" s="16" t="s">
        <v>30682</v>
      </c>
      <c r="D5757" s="105">
        <v>17.52</v>
      </c>
      <c r="J5757" s="59" t="s">
        <v>33678</v>
      </c>
    </row>
    <row r="5758" spans="1:10" ht="94.5">
      <c r="A5758" s="16" t="s">
        <v>33679</v>
      </c>
      <c r="B5758" s="59" t="str">
        <f t="shared" si="89"/>
        <v>CARGA, MANOBRA E DESCARGA DE DORMENTES DE CONCRETO DE BITOLA MÉTRICA COM LOCOMOTIVA DIESEL-ELÉTRICA E VAGÃO PLATAFORMA COM CAPACIDADE DE 82 T - CARGA E DESCARGA COM CARREGADEIRA - BITOLA MÉTRICA</v>
      </c>
      <c r="C5758" s="16" t="s">
        <v>30682</v>
      </c>
      <c r="D5758" s="105">
        <v>16.260000000000002</v>
      </c>
      <c r="J5758" s="59" t="s">
        <v>33680</v>
      </c>
    </row>
    <row r="5759" spans="1:10" ht="81">
      <c r="A5759" s="16" t="s">
        <v>33681</v>
      </c>
      <c r="B5759" s="59" t="str">
        <f t="shared" si="89"/>
        <v>CARGA, MANOBRA E DESCARGA DE DORMENTES DE CONCRETO DE BITOLA MISTA COM LOCOMOTIVA DIESEL-ELÉTRICA E VAGÃO PLATAFORMA COM CAPACIDADE DE 98 T - CARGA E DESCARGA COM CARREGADEIRA - BITOLA LARGA</v>
      </c>
      <c r="C5759" s="16" t="s">
        <v>30682</v>
      </c>
      <c r="D5759" s="105">
        <v>15.89</v>
      </c>
      <c r="J5759" s="59" t="s">
        <v>33682</v>
      </c>
    </row>
    <row r="5760" spans="1:10" ht="81">
      <c r="A5760" s="16" t="s">
        <v>33683</v>
      </c>
      <c r="B5760" s="59" t="str">
        <f t="shared" si="89"/>
        <v>CARGA, MANOBRA E DESCARGA DE DORMENTES DE MADEIRA COM LOCOMOTIVA DIESEL-ELÉTRICA EM VAGÃO PLATAFORMA COM CAPACIDADE DE 82 T - CARGA E DESCARGA COM CARREGADEIRA - BITOLA MÉTRICA</v>
      </c>
      <c r="C5760" s="16" t="s">
        <v>30682</v>
      </c>
      <c r="D5760" s="105">
        <v>24.25</v>
      </c>
      <c r="J5760" s="59" t="s">
        <v>33684</v>
      </c>
    </row>
    <row r="5761" spans="1:10" ht="81">
      <c r="A5761" s="16" t="s">
        <v>33685</v>
      </c>
      <c r="B5761" s="59" t="str">
        <f t="shared" si="89"/>
        <v>CARGA, MANOBRA E DESCARGA DE DORMENTES DE MADEIRA COM LOCOMOTIVA DIESEL-ELÉTRICA EM VAGÃO PLATAFORMA COM CAPACIDADE DE 98 T - CARGA E DESCARGA COM CARREGADEIRA - BITOLA LARGA</v>
      </c>
      <c r="C5761" s="16" t="s">
        <v>30682</v>
      </c>
      <c r="D5761" s="105">
        <v>19.940000000000001</v>
      </c>
      <c r="J5761" s="59" t="s">
        <v>33686</v>
      </c>
    </row>
    <row r="5762" spans="1:10" ht="54">
      <c r="A5762" s="16" t="s">
        <v>33687</v>
      </c>
      <c r="B5762" s="59" t="str">
        <f t="shared" si="89"/>
        <v>CARGA, MANOBRA E DESCARGA DE FRESAGEM CONTÍNUA SOLTA EM CAMINHÃO BASCULANTE DE 10 M³ - CARGA COM FRESADORA E DESCARGA LIVRE</v>
      </c>
      <c r="C5762" s="16" t="s">
        <v>30682</v>
      </c>
      <c r="D5762" s="105">
        <v>2.14</v>
      </c>
      <c r="J5762" s="59" t="s">
        <v>33688</v>
      </c>
    </row>
    <row r="5763" spans="1:10" ht="54">
      <c r="A5763" s="16" t="s">
        <v>33689</v>
      </c>
      <c r="B5763" s="59" t="str">
        <f t="shared" ref="B5763:B5826" si="90">UPPER(J5763)</f>
        <v>CARGA, MANOBRA E DESCARGA DE FRESAGEM DESCONTÍNUA SOLTA EM CAMINHÃO BASCULANTE DE 10 M³ - CARGA COM FRESADORA E DESCARGA LIVRE</v>
      </c>
      <c r="C5763" s="16" t="s">
        <v>30682</v>
      </c>
      <c r="D5763" s="105">
        <v>3.23</v>
      </c>
      <c r="J5763" s="59" t="s">
        <v>33690</v>
      </c>
    </row>
    <row r="5764" spans="1:10" ht="54">
      <c r="A5764" s="16" t="s">
        <v>33691</v>
      </c>
      <c r="B5764" s="59" t="str">
        <f t="shared" si="90"/>
        <v>CARGA, MANOBRA E DESCARGA DE FRESAGEM DESCONTÍNUA SOLTA EM CAMINHÃO BASCULANTE DE 6 M³ - CARGA COM FRESADORA E DESCARGA LIVRE</v>
      </c>
      <c r="C5764" s="16" t="s">
        <v>30682</v>
      </c>
      <c r="D5764" s="105">
        <v>6.91</v>
      </c>
      <c r="J5764" s="59" t="s">
        <v>33692</v>
      </c>
    </row>
    <row r="5765" spans="1:10" ht="108">
      <c r="A5765" s="16" t="s">
        <v>33693</v>
      </c>
      <c r="B5765" s="59" t="str">
        <f t="shared" si="90"/>
        <v>CARGA, MANOBRA E DESCARGA DE JOGO DE DORMENTES DE CONCRETO PARA AMV DE BITOLA LARGA OU MISTA, QUALQUER ABERTURA, COM LOCOMOTIVA DIESEL-ELÉTRICA EM VAGÃO PLATAFORMA COM CAPACIDADE DE 98 T - CARGA E DESCARGA COM CARREGADEIRA - BITOLA LARGA</v>
      </c>
      <c r="C5765" s="16" t="s">
        <v>30682</v>
      </c>
      <c r="D5765" s="105">
        <v>29.63</v>
      </c>
      <c r="J5765" s="59" t="s">
        <v>33694</v>
      </c>
    </row>
    <row r="5766" spans="1:10" ht="94.5">
      <c r="A5766" s="16" t="s">
        <v>33695</v>
      </c>
      <c r="B5766" s="59" t="str">
        <f t="shared" si="90"/>
        <v>CARGA, MANOBRA E DESCARGA DE JOGO DE DORMENTES DE CONCRETO PARA AMV DE BITOLA MÉTRICA, QUALQUER ABERTURA, COM LOCOMOTIVA DIESEL-ELÉTRICA EM VAGÃO PLATAFORMA COM CAPACIDADE DE 82 T - CARGA E DESCARGA COM CARREGADEIRA - BITOLA MÉTRICA</v>
      </c>
      <c r="C5766" s="16" t="s">
        <v>30682</v>
      </c>
      <c r="D5766" s="105">
        <v>47.65</v>
      </c>
      <c r="J5766" s="59" t="s">
        <v>33696</v>
      </c>
    </row>
    <row r="5767" spans="1:10" ht="94.5">
      <c r="A5767" s="16" t="s">
        <v>33697</v>
      </c>
      <c r="B5767" s="59" t="str">
        <f t="shared" si="90"/>
        <v>CARGA, MANOBRA E DESCARGA DE JOGO DE DORMENTES DE MADEIRA PARA AMV BITOLA MÉTRICA, QUALQUER ABERTURA, COM LOCOMOTIVA DIESEL-ELÉTRICA EM VAGÃO PLATAFORMA COM CAPACIDADE DE 82 T - CARGA E DESCARGA COM CARREGADEIRA - BITOLA MÉTRICA</v>
      </c>
      <c r="C5767" s="16" t="s">
        <v>30682</v>
      </c>
      <c r="D5767" s="105">
        <v>56.84</v>
      </c>
      <c r="J5767" s="59" t="s">
        <v>33698</v>
      </c>
    </row>
    <row r="5768" spans="1:10" ht="108">
      <c r="A5768" s="16" t="s">
        <v>33699</v>
      </c>
      <c r="B5768" s="59" t="str">
        <f t="shared" si="90"/>
        <v>CARGA, MANOBRA E DESCARGA DE JOGO DE DORMENTES DE MADEIRA PARA AMV DE BITOLA LARGA OU MISTA, QUALQUER ABERTURA, COM LOCOMOTIVA DIESEL-ELÉTRICA EM VAGÃO PLATAFORMA COM CAPACIDADE DE 98 T - CARGA E DESCARGA COM CARREGADEIRA - BITOLA LARGA</v>
      </c>
      <c r="C5768" s="16" t="s">
        <v>30682</v>
      </c>
      <c r="D5768" s="105">
        <v>39.51</v>
      </c>
      <c r="J5768" s="59" t="s">
        <v>33700</v>
      </c>
    </row>
    <row r="5769" spans="1:10" ht="54">
      <c r="A5769" s="16" t="s">
        <v>33701</v>
      </c>
      <c r="B5769" s="59" t="str">
        <f t="shared" si="90"/>
        <v>CARGA, MANOBRA E DESCARGA DE MATERIAIS DIVERSOS EM CAMINHÃO CARROCERIA COM CAPACIDADE DE 11 T E COM GUINDAUTO DE 45 T.M</v>
      </c>
      <c r="C5769" s="16" t="s">
        <v>30682</v>
      </c>
      <c r="D5769" s="105">
        <v>17.46</v>
      </c>
      <c r="J5769" s="59" t="s">
        <v>33702</v>
      </c>
    </row>
    <row r="5770" spans="1:10" ht="54">
      <c r="A5770" s="16" t="s">
        <v>33703</v>
      </c>
      <c r="B5770" s="59" t="str">
        <f t="shared" si="90"/>
        <v>CARGA, MANOBRA E DESCARGA DE MATERIAIS DIVERSOS EM CAMINHÃO CARROCERIA COM CAPACIDADE DE 7 T E COM GUINDAUTO DE 20 T.M</v>
      </c>
      <c r="C5770" s="16" t="s">
        <v>30682</v>
      </c>
      <c r="D5770" s="105">
        <v>14.31</v>
      </c>
      <c r="J5770" s="59" t="s">
        <v>33704</v>
      </c>
    </row>
    <row r="5771" spans="1:10" ht="67.5">
      <c r="A5771" s="16" t="s">
        <v>33705</v>
      </c>
      <c r="B5771" s="59" t="str">
        <f t="shared" si="90"/>
        <v>CARGA, MANOBRA E DESCARGA DE MATERIAIS DIVERSOS EM CAMINHÃO CARROCERIA DE 15 T - CARGA E DESCARGA COM CAMINHÃO GUINDAUTO DE 20 T.M</v>
      </c>
      <c r="C5771" s="16" t="s">
        <v>30682</v>
      </c>
      <c r="D5771" s="105">
        <v>26.75</v>
      </c>
      <c r="J5771" s="59" t="s">
        <v>33706</v>
      </c>
    </row>
    <row r="5772" spans="1:10" ht="54">
      <c r="A5772" s="16" t="s">
        <v>33707</v>
      </c>
      <c r="B5772" s="59" t="str">
        <f t="shared" si="90"/>
        <v>CARGA, MANOBRA E DESCARGA DE MATERIAIS DIVERSOS EM CAMINHÃO CARROCERIA DE 15 T - CARGA E DESCARGA MANUAIS</v>
      </c>
      <c r="C5772" s="16" t="s">
        <v>30682</v>
      </c>
      <c r="D5772" s="105">
        <v>26.95</v>
      </c>
      <c r="J5772" s="59" t="s">
        <v>33708</v>
      </c>
    </row>
    <row r="5773" spans="1:10" ht="54">
      <c r="A5773" s="16" t="s">
        <v>33709</v>
      </c>
      <c r="B5773" s="59" t="str">
        <f t="shared" si="90"/>
        <v>CARGA, MANOBRA E DESCARGA DE MATERIAIS DIVERSOS EM CAMINHÃO CARROCERIA DE 5 T - CARGA E DESCARGA MANUAIS</v>
      </c>
      <c r="C5773" s="16" t="s">
        <v>30682</v>
      </c>
      <c r="D5773" s="105">
        <v>24.1</v>
      </c>
      <c r="J5773" s="59" t="s">
        <v>33710</v>
      </c>
    </row>
    <row r="5774" spans="1:10" ht="54">
      <c r="A5774" s="16" t="s">
        <v>33711</v>
      </c>
      <c r="B5774" s="59" t="str">
        <f t="shared" si="90"/>
        <v>CARGA, MANOBRA E DESCARGA DE MATERIAIS DIVERSOS EM CAMINHÃO CARROCERIA DE 9 T - CARGA E DESCARGA MANUAIS</v>
      </c>
      <c r="C5774" s="16" t="s">
        <v>30682</v>
      </c>
      <c r="D5774" s="105">
        <v>21.96</v>
      </c>
      <c r="J5774" s="59" t="s">
        <v>33712</v>
      </c>
    </row>
    <row r="5775" spans="1:10" ht="94.5">
      <c r="A5775" s="16" t="s">
        <v>33713</v>
      </c>
      <c r="B5775" s="59" t="str">
        <f t="shared" si="90"/>
        <v>CARGA, MANOBRA E DESCARGA DE MATERIAIS METÁLICOS E ACESSÓRIOS DIVERSOS COM LOCOMOTIVA DIESEL-ELÉTRICA EM VAGÃO FECHADO COM CAPACIDADE DE 64 T - CARGA E DESCARGA COM CARREGADEIRA - BITOLA MÉTRICA</v>
      </c>
      <c r="C5775" s="16" t="s">
        <v>30682</v>
      </c>
      <c r="D5775" s="105">
        <v>20.96</v>
      </c>
      <c r="J5775" s="59" t="s">
        <v>33714</v>
      </c>
    </row>
    <row r="5776" spans="1:10" ht="94.5">
      <c r="A5776" s="16" t="s">
        <v>33715</v>
      </c>
      <c r="B5776" s="59" t="str">
        <f t="shared" si="90"/>
        <v>CARGA, MANOBRA E DESCARGA DE MATERIAIS METÁLICOS E ACESSÓRIOS DIVERSOS COM LOCOMOTIVA DIESEL-ELÉTRICA EM VAGÃO FECHADO COM CAPACIDADE DE 99 T - CARGA E DESCARGA COM CARREGADEIRA - BITOLA LARGA</v>
      </c>
      <c r="C5776" s="16" t="s">
        <v>30682</v>
      </c>
      <c r="D5776" s="105">
        <v>21.02</v>
      </c>
      <c r="J5776" s="59" t="s">
        <v>33716</v>
      </c>
    </row>
    <row r="5777" spans="1:10" ht="94.5">
      <c r="A5777" s="16" t="s">
        <v>33717</v>
      </c>
      <c r="B5777" s="59" t="str">
        <f t="shared" si="90"/>
        <v>CARGA, MANOBRA E DESCARGA DE MATERIAIS METÁLICOS PARA AMV DE BITOLA LARGA, QUALQUER ABERTURA, COM LOCOMOTIVA DIESEL-ELÉTRICA EM VAGÃO PLATAFORMA COM CAPACIDADE DE 98 T - CARGA E DESCARGA COM CARREGADEIRA - BITOLA LARGA</v>
      </c>
      <c r="C5777" s="16" t="s">
        <v>30682</v>
      </c>
      <c r="D5777" s="105">
        <v>27.18</v>
      </c>
      <c r="J5777" s="59" t="s">
        <v>33718</v>
      </c>
    </row>
    <row r="5778" spans="1:10" ht="94.5">
      <c r="A5778" s="16" t="s">
        <v>33719</v>
      </c>
      <c r="B5778" s="59" t="str">
        <f t="shared" si="90"/>
        <v>CARGA, MANOBRA E DESCARGA DE MATERIAIS METÁLICOS PARA AMV DE BITOLA MÉTRICA, QUALQUER ABERTURA, COM LOCOMOTIVA DIESEL-ELÉTRICA EM VAGÃO PLATAFORMA COM CAPACIDADE DE 82 T - CARGA E DESCARGA COM CARREGADEIRA - BITOLA MÉTRICA</v>
      </c>
      <c r="C5778" s="16" t="s">
        <v>30682</v>
      </c>
      <c r="D5778" s="105">
        <v>31.26</v>
      </c>
      <c r="J5778" s="59" t="s">
        <v>33720</v>
      </c>
    </row>
    <row r="5779" spans="1:10" ht="81">
      <c r="A5779" s="16" t="s">
        <v>33721</v>
      </c>
      <c r="B5779" s="59" t="str">
        <f t="shared" si="90"/>
        <v>CARGA, MANOBRA E DESCARGA DE MATERIAIS METÁLICOS PARA AMV DE BITOLA MISTA, QUALQUER ABERTURA, COM LOCOMOTIVA DIESEL-ELÉTRICA E VAGÃO PLATAFORMA COM CAPACIDADE DE 98 T - CARGA E DESCARGA COM CARREGADEIRA</v>
      </c>
      <c r="C5779" s="16" t="s">
        <v>30682</v>
      </c>
      <c r="D5779" s="105">
        <v>23.56</v>
      </c>
      <c r="J5779" s="59" t="s">
        <v>33722</v>
      </c>
    </row>
    <row r="5780" spans="1:10" ht="67.5">
      <c r="A5780" s="16" t="s">
        <v>33723</v>
      </c>
      <c r="B5780" s="59" t="str">
        <f t="shared" si="90"/>
        <v>CARGA, MANOBRA E DESCARGA DE MATERIAL DEMOLIDO EM CAMINHÃO BASCULANTE DE 6 M³ - CARGA COM CARREGADEIRA DE 1,72 M³ E DESCARGA LIVRE</v>
      </c>
      <c r="C5780" s="16" t="s">
        <v>30682</v>
      </c>
      <c r="D5780" s="105">
        <v>2.37</v>
      </c>
      <c r="J5780" s="59" t="s">
        <v>33724</v>
      </c>
    </row>
    <row r="5781" spans="1:10" ht="54">
      <c r="A5781" s="16" t="s">
        <v>33725</v>
      </c>
      <c r="B5781" s="59" t="str">
        <f t="shared" si="90"/>
        <v>CARGA, MANOBRA E DESCARGA DE MATERIAL DEMOLIDO EM CAMINHÃO BASCULANTE DE 6 M³ - CARGA MANUAL E DESCARGA LIVRE</v>
      </c>
      <c r="C5781" s="16" t="s">
        <v>30682</v>
      </c>
      <c r="D5781" s="105">
        <v>27.84</v>
      </c>
      <c r="J5781" s="59" t="s">
        <v>33726</v>
      </c>
    </row>
    <row r="5782" spans="1:10" ht="67.5">
      <c r="A5782" s="16" t="s">
        <v>33727</v>
      </c>
      <c r="B5782" s="59" t="str">
        <f t="shared" si="90"/>
        <v>CARGA, MANOBRA E DESCARGA DE MISTURA BETUMINOSA A FRIO EM CAMINHÃO BASCULANTE DE 10 M³ - CARGA EM USINA DE 60 T/H (PMF) E DESCARGA EM VIBROACABADORA</v>
      </c>
      <c r="C5782" s="16" t="s">
        <v>30682</v>
      </c>
      <c r="D5782" s="105">
        <v>8.2899999999999991</v>
      </c>
      <c r="J5782" s="59" t="s">
        <v>33728</v>
      </c>
    </row>
    <row r="5783" spans="1:10" ht="67.5">
      <c r="A5783" s="16" t="s">
        <v>33729</v>
      </c>
      <c r="B5783" s="59" t="str">
        <f t="shared" si="90"/>
        <v>CARGA, MANOBRA E DESCARGA DE MISTURA BETUMINOSA A FRIO EM CAMINHÃO BASCULANTE DE 6 M³ - CARGA EM USINA DE 60 T/H (PMF) E DESCARGA EM VIBROACABADORA</v>
      </c>
      <c r="C5783" s="16" t="s">
        <v>30682</v>
      </c>
      <c r="D5783" s="105">
        <v>7.26</v>
      </c>
      <c r="J5783" s="59" t="s">
        <v>33730</v>
      </c>
    </row>
    <row r="5784" spans="1:10" ht="54">
      <c r="A5784" s="16" t="s">
        <v>33731</v>
      </c>
      <c r="B5784" s="59" t="str">
        <f t="shared" si="90"/>
        <v>CARGA, MANOBRA E DESCARGA DE MISTURA BETUMINOSA A FRIO EM CAMINHÃO BASCULANTE DE 6 M³ - CARGA EM USINA DE 60 T/H (PMF) E DESCARGA MANUAL</v>
      </c>
      <c r="C5784" s="16" t="s">
        <v>30682</v>
      </c>
      <c r="D5784" s="105">
        <v>20.77</v>
      </c>
      <c r="J5784" s="59" t="s">
        <v>33732</v>
      </c>
    </row>
    <row r="5785" spans="1:10" ht="67.5">
      <c r="A5785" s="16" t="s">
        <v>33733</v>
      </c>
      <c r="B5785" s="59" t="str">
        <f t="shared" si="90"/>
        <v>CARGA, MANOBRA E DESCARGA DE MISTURA BETUMINOSA A QUENTE EM CAMINHÃO BASCULANTE DE 10 M³ - CARGA EM USINA DE ASFALTO 100/140 T/H E DESCARGA EM VIBROACABADORA</v>
      </c>
      <c r="C5785" s="16" t="s">
        <v>30682</v>
      </c>
      <c r="D5785" s="105">
        <v>5.75</v>
      </c>
      <c r="J5785" s="59" t="s">
        <v>33734</v>
      </c>
    </row>
    <row r="5786" spans="1:10" ht="67.5">
      <c r="A5786" s="16" t="s">
        <v>33735</v>
      </c>
      <c r="B5786" s="59" t="str">
        <f t="shared" si="90"/>
        <v>CARGA, MANOBRA E DESCARGA DE MISTURA BETUMINOSA A QUENTE EM CAMINHÃO BASCULANTE DE 6 M³ - CARGA EM USINA DE ASFALTO 100/140 T/H E DESCARGA EM VIBROACABADORA</v>
      </c>
      <c r="C5786" s="16" t="s">
        <v>30682</v>
      </c>
      <c r="D5786" s="105">
        <v>4.3899999999999997</v>
      </c>
      <c r="J5786" s="59" t="s">
        <v>33736</v>
      </c>
    </row>
    <row r="5787" spans="1:10" ht="67.5">
      <c r="A5787" s="16" t="s">
        <v>33737</v>
      </c>
      <c r="B5787" s="59" t="str">
        <f t="shared" si="90"/>
        <v>CARGA, MANOBRA E DESCARGA DE MISTURA BETUMINOSA A QUENTE EM CAMINHÃO BASCULANTE DE 6 M³ - CARGA EM USINA DE ASFALTO 100/140 T/H E DESCARGA MANUAL</v>
      </c>
      <c r="C5787" s="16" t="s">
        <v>30682</v>
      </c>
      <c r="D5787" s="105">
        <v>21.49</v>
      </c>
      <c r="J5787" s="59" t="s">
        <v>33738</v>
      </c>
    </row>
    <row r="5788" spans="1:10" ht="67.5">
      <c r="A5788" s="16" t="s">
        <v>33739</v>
      </c>
      <c r="B5788" s="59" t="str">
        <f t="shared" si="90"/>
        <v>CARGA, MANOBRA E DESCARGA DE MISTURA BETUMINOSA A QUENTE EM CAMINHÃO COM CAÇAMBA TÉRMICA DE 6 M³ - CARGA EM USINA DE ASFALTO DE 100/140 T/H E DESCARGA MANUAL</v>
      </c>
      <c r="C5788" s="16" t="s">
        <v>30682</v>
      </c>
      <c r="D5788" s="105">
        <v>30.17</v>
      </c>
      <c r="J5788" s="59" t="s">
        <v>33740</v>
      </c>
    </row>
    <row r="5789" spans="1:10" ht="67.5">
      <c r="A5789" s="16" t="s">
        <v>33741</v>
      </c>
      <c r="B5789" s="59" t="str">
        <f t="shared" si="90"/>
        <v>CARGA, MANOBRA E DESCARGA DE MISTURA RECICLADA COM ESPUMA DE ASFALTO EM CAMINHÃO BASCULANTE DE 10 M³ - CARGA EM USINA DE RECICLAGEM A FRIO E DESCARGA EM VIBROACABADORA</v>
      </c>
      <c r="C5789" s="16" t="s">
        <v>30682</v>
      </c>
      <c r="D5789" s="105">
        <v>4.3499999999999996</v>
      </c>
      <c r="J5789" s="59" t="s">
        <v>33742</v>
      </c>
    </row>
    <row r="5790" spans="1:10" ht="54">
      <c r="A5790" s="16" t="s">
        <v>33743</v>
      </c>
      <c r="B5790" s="59" t="str">
        <f t="shared" si="90"/>
        <v>CARGA, MANOBRA E DESCARGA DE TETRÁPODES EM CAVALO MECÂNICO COM SEMIRREBOQUE COM CAPACIDADE DE 30 T - CARGA E DESCARGA COM GUINDASTE</v>
      </c>
      <c r="C5790" s="16" t="s">
        <v>20028</v>
      </c>
      <c r="D5790" s="105">
        <v>29.37</v>
      </c>
      <c r="J5790" s="59" t="s">
        <v>33744</v>
      </c>
    </row>
    <row r="5791" spans="1:10" ht="81">
      <c r="A5791" s="16" t="s">
        <v>33745</v>
      </c>
      <c r="B5791" s="59" t="str">
        <f t="shared" si="90"/>
        <v>CARGA, MANOBRA E DESCARGA DE TLS DE TR45 DE 120 M COM LOCOMOTIVA DIESEL-ELÉTRICA EM VAGÃO PLATAFORMA COM CAPACIDADE DE 82 T - CARGA E DESCARGA COM MANIPULADOR DE TLS - BITOLA MÉTRICA</v>
      </c>
      <c r="C5791" s="16" t="s">
        <v>30682</v>
      </c>
      <c r="D5791" s="105">
        <v>33.22</v>
      </c>
      <c r="J5791" s="59" t="s">
        <v>33746</v>
      </c>
    </row>
    <row r="5792" spans="1:10" ht="81">
      <c r="A5792" s="16" t="s">
        <v>33747</v>
      </c>
      <c r="B5792" s="59" t="str">
        <f t="shared" si="90"/>
        <v>CARGA, MANOBRA E DESCARGA DE TLS DE TR45 DE 120 M COM LOCOMOTIVA DIESEL-ELÉTRICA EM VAGÃO PLATAFORMA COM CAPACIDADE DE 98 T - CARGA E DESCARGA COM MANIPULADOR DE TLS - BITOLA LARGA</v>
      </c>
      <c r="C5792" s="16" t="s">
        <v>30682</v>
      </c>
      <c r="D5792" s="105">
        <v>32.619999999999997</v>
      </c>
      <c r="J5792" s="59" t="s">
        <v>33748</v>
      </c>
    </row>
    <row r="5793" spans="1:10" ht="81">
      <c r="A5793" s="16" t="s">
        <v>33749</v>
      </c>
      <c r="B5793" s="59" t="str">
        <f t="shared" si="90"/>
        <v>CARGA, MANOBRA E DESCARGA DE TLS DE TR45 DE 240 M COM LOCOMOTIVA DIESEL-ELÉTRICA EM VAGÃO PLATAFORMA COM CAPACIDADE DE 82 T - CARGA E DESCARGA COM MANIPULADOR DE TLS - BITOLA MÉTRICA</v>
      </c>
      <c r="C5793" s="16" t="s">
        <v>30682</v>
      </c>
      <c r="D5793" s="105">
        <v>35.450000000000003</v>
      </c>
      <c r="J5793" s="59" t="s">
        <v>33750</v>
      </c>
    </row>
    <row r="5794" spans="1:10" ht="81">
      <c r="A5794" s="16" t="s">
        <v>33751</v>
      </c>
      <c r="B5794" s="59" t="str">
        <f t="shared" si="90"/>
        <v>CARGA, MANOBRA E DESCARGA DE TLS DE TR45 DE 240 M COM LOCOMOTIVA DIESEL-ELÉTRICA EM VAGÃO PLATAFORMA COM CAPACIDADE DE 98 T - CARGA E DESCARGA COM MANIPULADOR DE TLS - BITOLA LARGA</v>
      </c>
      <c r="C5794" s="16" t="s">
        <v>30682</v>
      </c>
      <c r="D5794" s="105">
        <v>34.1</v>
      </c>
      <c r="J5794" s="59" t="s">
        <v>33752</v>
      </c>
    </row>
    <row r="5795" spans="1:10" ht="81">
      <c r="A5795" s="16" t="s">
        <v>33753</v>
      </c>
      <c r="B5795" s="59" t="str">
        <f t="shared" si="90"/>
        <v>CARGA, MANOBRA E DESCARGA DE TLS DE TR57 DE 120 M COM LOCOMOTIVA DIESEL-ELÉTRICA EM VAGÃO PLATAFORMA COM CAPACIDADE DE 82 T - CARGA E DESCARGA COM MANIPULADOR DE TLS - BITOLA MÉTRICA</v>
      </c>
      <c r="C5795" s="16" t="s">
        <v>30682</v>
      </c>
      <c r="D5795" s="105">
        <v>26.07</v>
      </c>
      <c r="J5795" s="59" t="s">
        <v>33754</v>
      </c>
    </row>
    <row r="5796" spans="1:10" ht="81">
      <c r="A5796" s="16" t="s">
        <v>33755</v>
      </c>
      <c r="B5796" s="59" t="str">
        <f t="shared" si="90"/>
        <v>CARGA, MANOBRA E DESCARGA DE TLS DE TR57 DE 120 M COM LOCOMOTIVA DIESEL-ELÉTRICA EM VAGÃO PLATAFORMA COM CAPACIDADE DE 98 T - CARGA E DESCARGA COM MANIPULADOR DE TLS - BITOLA LARGA</v>
      </c>
      <c r="C5796" s="16" t="s">
        <v>30682</v>
      </c>
      <c r="D5796" s="105">
        <v>25.6</v>
      </c>
      <c r="J5796" s="59" t="s">
        <v>33756</v>
      </c>
    </row>
    <row r="5797" spans="1:10" ht="81">
      <c r="A5797" s="16" t="s">
        <v>33757</v>
      </c>
      <c r="B5797" s="59" t="str">
        <f t="shared" si="90"/>
        <v>CARGA, MANOBRA E DESCARGA DE TLS DE TR57 DE 240 M COM LOCOMOTIVA DIESEL-ELÉTRICA EM VAGÃO PLATAFORMA COM CAPACIDADE DE 82 T - CARGA E DESCARGA COM MANIPULADOR DE TLS - BITOLA MÉTRICA</v>
      </c>
      <c r="C5797" s="16" t="s">
        <v>30682</v>
      </c>
      <c r="D5797" s="105">
        <v>27.81</v>
      </c>
      <c r="J5797" s="59" t="s">
        <v>33758</v>
      </c>
    </row>
    <row r="5798" spans="1:10" ht="81">
      <c r="A5798" s="16" t="s">
        <v>33759</v>
      </c>
      <c r="B5798" s="59" t="str">
        <f t="shared" si="90"/>
        <v>CARGA, MANOBRA E DESCARGA DE TLS DE TR57 DE 240 M COM LOCOMOTIVA DIESEL-ELÉTRICA EM VAGÃO PLATAFORMA COM CAPACIDADE DE 98 T - CARGA E DESCARGA COM MANIPULADOR DE TLS - BITOLA LARGA</v>
      </c>
      <c r="C5798" s="16" t="s">
        <v>30682</v>
      </c>
      <c r="D5798" s="105">
        <v>26.76</v>
      </c>
      <c r="J5798" s="59" t="s">
        <v>33760</v>
      </c>
    </row>
    <row r="5799" spans="1:10" ht="81">
      <c r="A5799" s="16" t="s">
        <v>33761</v>
      </c>
      <c r="B5799" s="59" t="str">
        <f t="shared" si="90"/>
        <v>CARGA, MANOBRA E DESCARGA DE TLS DE TR68 DE 120 M COM LOCOMOTIVA DIESEL-ELÉTRICA EM VAGÃO PLATAFORMA COM CAPACIDADE DE 82 T - CARGA E DESCARGA COM MANIPULADOR DE TLS - BITOLA MÉTRICA</v>
      </c>
      <c r="C5799" s="16" t="s">
        <v>30682</v>
      </c>
      <c r="D5799" s="105">
        <v>22</v>
      </c>
      <c r="J5799" s="59" t="s">
        <v>33762</v>
      </c>
    </row>
    <row r="5800" spans="1:10" ht="81">
      <c r="A5800" s="16" t="s">
        <v>33763</v>
      </c>
      <c r="B5800" s="59" t="str">
        <f t="shared" si="90"/>
        <v>CARGA, MANOBRA E DESCARGA DE TLS DE TR68 DE 120 M COM LOCOMOTIVA DIESEL-ELÉTRICA EM VAGÃO PLATAFORMA COM CAPACIDADE DE 98 T - CARGA E DESCARGA COM MANIPULADOR DE TLS - BITOLA LARGA</v>
      </c>
      <c r="C5800" s="16" t="s">
        <v>30682</v>
      </c>
      <c r="D5800" s="105">
        <v>21.61</v>
      </c>
      <c r="J5800" s="59" t="s">
        <v>33764</v>
      </c>
    </row>
    <row r="5801" spans="1:10" ht="81">
      <c r="A5801" s="16" t="s">
        <v>33765</v>
      </c>
      <c r="B5801" s="59" t="str">
        <f t="shared" si="90"/>
        <v>CARGA, MANOBRA E DESCARGA DE TLS DE TR68 DE 240 M COM LOCOMOTIVA DIESEL-ELÉTRICA EM VAGÃO PLATAFORMA COM CAPACIDADE DE 82 T - CARGA E DESCARGA COM MANIPULADOR DE TLS - BITOLA MÉTRICA</v>
      </c>
      <c r="C5801" s="16" t="s">
        <v>30682</v>
      </c>
      <c r="D5801" s="105">
        <v>23.48</v>
      </c>
      <c r="J5801" s="59" t="s">
        <v>33766</v>
      </c>
    </row>
    <row r="5802" spans="1:10" ht="81">
      <c r="A5802" s="16" t="s">
        <v>33767</v>
      </c>
      <c r="B5802" s="59" t="str">
        <f t="shared" si="90"/>
        <v>CARGA, MANOBRA E DESCARGA DE TLS DE TR68 DE 240 M COM LOCOMOTIVA DIESEL-ELÉTRICA EM VAGÃO PLATAFORMA COM CAPACIDADE DE 98 T - CARGA E DESCARGA COM MANIPULADOR DE TLS - BITOLA LARGA</v>
      </c>
      <c r="C5802" s="16" t="s">
        <v>30682</v>
      </c>
      <c r="D5802" s="105">
        <v>22.59</v>
      </c>
      <c r="J5802" s="59" t="s">
        <v>33768</v>
      </c>
    </row>
    <row r="5803" spans="1:10" ht="81">
      <c r="A5803" s="16" t="s">
        <v>33769</v>
      </c>
      <c r="B5803" s="59" t="str">
        <f t="shared" si="90"/>
        <v>CARGA, MANOBRA E DESCARGA DE TLS DE UIC60 DE 120 M COM LOCOMOTIVA DIESEL-ELÉTRICA EM VAGÃO PLATAFORMA COM CAPACIDADE DE 82 T - CARGA E DESCARGA COM MANIPULADOR DE TLS - BITOLA MÉTRICA</v>
      </c>
      <c r="C5803" s="16" t="s">
        <v>30682</v>
      </c>
      <c r="D5803" s="105">
        <v>24.64</v>
      </c>
      <c r="J5803" s="59" t="s">
        <v>33770</v>
      </c>
    </row>
    <row r="5804" spans="1:10" ht="81">
      <c r="A5804" s="16" t="s">
        <v>33771</v>
      </c>
      <c r="B5804" s="59" t="str">
        <f t="shared" si="90"/>
        <v>CARGA, MANOBRA E DESCARGA DE TLS DE UIC60 DE 120 M COM LOCOMOTIVA DIESEL-ELÉTRICA EM VAGÃO PLATAFORMA COM CAPACIDADE DE 98 T - CARGA E DESCARGA COM MANIPULADOR DE TLS - BITOLA LARGA</v>
      </c>
      <c r="C5804" s="16" t="s">
        <v>30682</v>
      </c>
      <c r="D5804" s="105">
        <v>24.19</v>
      </c>
      <c r="J5804" s="59" t="s">
        <v>33772</v>
      </c>
    </row>
    <row r="5805" spans="1:10" ht="81">
      <c r="A5805" s="16" t="s">
        <v>33773</v>
      </c>
      <c r="B5805" s="59" t="str">
        <f t="shared" si="90"/>
        <v>CARGA, MANOBRA E DESCARGA DE TLS DE UIC60 DE 240 M COM LOCOMOTIVA DIESEL-ELÉTRICA EM VAGÃO PLATAFORMA COM CAPACIDADE DE 82 T - CARGA E DESCARGA COM MANIPULADOR DE TLS - BITOLA MÉTRICA</v>
      </c>
      <c r="C5805" s="16" t="s">
        <v>30682</v>
      </c>
      <c r="D5805" s="105">
        <v>26.29</v>
      </c>
      <c r="J5805" s="59" t="s">
        <v>33774</v>
      </c>
    </row>
    <row r="5806" spans="1:10" ht="81">
      <c r="A5806" s="16" t="s">
        <v>33775</v>
      </c>
      <c r="B5806" s="59" t="str">
        <f t="shared" si="90"/>
        <v>CARGA, MANOBRA E DESCARGA DE TLS DE UIC60 DE 240 M COM LOCOMOTIVA DIESEL-ELÉTRICA EM VAGÃO PLATAFORMA COM CAPACIDADE DE 98 T - CARGA E DESCARGA COM MANIPULADOR DE TLS - BITOLA LARGA</v>
      </c>
      <c r="C5806" s="16" t="s">
        <v>30682</v>
      </c>
      <c r="D5806" s="105">
        <v>25.29</v>
      </c>
      <c r="J5806" s="59" t="s">
        <v>33776</v>
      </c>
    </row>
    <row r="5807" spans="1:10" ht="54">
      <c r="A5807" s="16" t="s">
        <v>33777</v>
      </c>
      <c r="B5807" s="59" t="str">
        <f t="shared" si="90"/>
        <v>CARGA, MANOBRA E DESCARGA DE TRITURAÇÃO DE GALHOS E TRONCOS EM CAMINHÃO BASCULANTE DE 6 M³ - CARGA COM TRITURADORA E DESCARGA LIVRE</v>
      </c>
      <c r="C5807" s="16" t="s">
        <v>30682</v>
      </c>
      <c r="D5807" s="105">
        <v>81.61</v>
      </c>
      <c r="J5807" s="59" t="s">
        <v>33778</v>
      </c>
    </row>
    <row r="5808" spans="1:10" ht="40.5">
      <c r="A5808" s="16" t="s">
        <v>33779</v>
      </c>
      <c r="B5808" s="59" t="str">
        <f t="shared" si="90"/>
        <v>TRANSPORTE COM CAMINHÃO BASCULANTE COM CAÇAMBA ESTANQUE COM CAPACIDADE DE 14 M³ - RODOVIA EM LEITO NATURAL</v>
      </c>
      <c r="C5808" s="16" t="s">
        <v>33781</v>
      </c>
      <c r="D5808" s="105">
        <v>0.66</v>
      </c>
      <c r="J5808" s="59" t="s">
        <v>33780</v>
      </c>
    </row>
    <row r="5809" spans="1:10" ht="54">
      <c r="A5809" s="16" t="s">
        <v>33782</v>
      </c>
      <c r="B5809" s="59" t="str">
        <f t="shared" si="90"/>
        <v>TRANSPORTE COM CAMINHÃO BASCULANTE COM CAÇAMBA ESTANQUE COM CAPACIDADE DE 14 M³ - RODOVIA EM REVESTIMENTO PRIMÁRIO</v>
      </c>
      <c r="C5809" s="16" t="s">
        <v>33781</v>
      </c>
      <c r="D5809" s="105">
        <v>0.53</v>
      </c>
      <c r="J5809" s="59" t="s">
        <v>33783</v>
      </c>
    </row>
    <row r="5810" spans="1:10" ht="40.5">
      <c r="A5810" s="16" t="s">
        <v>33784</v>
      </c>
      <c r="B5810" s="59" t="str">
        <f t="shared" si="90"/>
        <v>TRANSPORTE COM CAMINHÃO BASCULANTE COM CAÇAMBA ESTANQUE COM CAPACIDADE DE 14 M³ - RODOVIA PAVIMENTADA</v>
      </c>
      <c r="C5810" s="16" t="s">
        <v>33781</v>
      </c>
      <c r="D5810" s="105">
        <v>0.43</v>
      </c>
      <c r="J5810" s="59" t="s">
        <v>33785</v>
      </c>
    </row>
    <row r="5811" spans="1:10" ht="27">
      <c r="A5811" s="16" t="s">
        <v>33786</v>
      </c>
      <c r="B5811" s="59" t="str">
        <f t="shared" si="90"/>
        <v>TRANSPORTE COM CAMINHÃO BASCULANTE DE 10 M³ - RODOVIA EM LEITO NATURAL</v>
      </c>
      <c r="C5811" s="16" t="s">
        <v>33781</v>
      </c>
      <c r="D5811" s="105">
        <v>0.9</v>
      </c>
      <c r="J5811" s="59" t="s">
        <v>33787</v>
      </c>
    </row>
    <row r="5812" spans="1:10" ht="40.5">
      <c r="A5812" s="16" t="s">
        <v>33788</v>
      </c>
      <c r="B5812" s="59" t="str">
        <f t="shared" si="90"/>
        <v>TRANSPORTE COM CAMINHÃO BASCULANTE DE 10 M³ - RODOVIA EM REVESTIMENTO PRIMÁRIO</v>
      </c>
      <c r="C5812" s="16" t="s">
        <v>33781</v>
      </c>
      <c r="D5812" s="105">
        <v>0.72</v>
      </c>
      <c r="J5812" s="59" t="s">
        <v>33789</v>
      </c>
    </row>
    <row r="5813" spans="1:10" ht="27">
      <c r="A5813" s="16" t="s">
        <v>33790</v>
      </c>
      <c r="B5813" s="59" t="str">
        <f t="shared" si="90"/>
        <v>TRANSPORTE COM CAMINHÃO BASCULANTE DE 10 M³ - RODOVIA PAVIMENTADA</v>
      </c>
      <c r="C5813" s="16" t="s">
        <v>33781</v>
      </c>
      <c r="D5813" s="105">
        <v>0.59</v>
      </c>
      <c r="J5813" s="59" t="s">
        <v>33791</v>
      </c>
    </row>
    <row r="5814" spans="1:10" ht="27">
      <c r="A5814" s="16" t="s">
        <v>33792</v>
      </c>
      <c r="B5814" s="59" t="str">
        <f t="shared" si="90"/>
        <v>TRANSPORTE COM CAMINHÃO BASCULANTE DE 14 M³ - RODOVIA EM LEITO NATURAL</v>
      </c>
      <c r="C5814" s="16" t="s">
        <v>33781</v>
      </c>
      <c r="D5814" s="105">
        <v>0.66</v>
      </c>
      <c r="J5814" s="59" t="s">
        <v>33793</v>
      </c>
    </row>
    <row r="5815" spans="1:10" ht="40.5">
      <c r="A5815" s="16" t="s">
        <v>33794</v>
      </c>
      <c r="B5815" s="59" t="str">
        <f t="shared" si="90"/>
        <v>TRANSPORTE COM CAMINHÃO BASCULANTE DE 14 M³ - RODOVIA EM REVESTIMENTO PRIMÁRIO</v>
      </c>
      <c r="C5815" s="16" t="s">
        <v>33781</v>
      </c>
      <c r="D5815" s="105">
        <v>0.53</v>
      </c>
      <c r="J5815" s="59" t="s">
        <v>33795</v>
      </c>
    </row>
    <row r="5816" spans="1:10" ht="27">
      <c r="A5816" s="16" t="s">
        <v>33796</v>
      </c>
      <c r="B5816" s="59" t="str">
        <f t="shared" si="90"/>
        <v>TRANSPORTE COM CAMINHÃO BASCULANTE DE 14 M³ - RODOVIA PAVIMENTADA</v>
      </c>
      <c r="C5816" s="16" t="s">
        <v>33781</v>
      </c>
      <c r="D5816" s="105">
        <v>0.43</v>
      </c>
      <c r="J5816" s="59" t="s">
        <v>33797</v>
      </c>
    </row>
    <row r="5817" spans="1:10" ht="27">
      <c r="A5817" s="16" t="s">
        <v>33798</v>
      </c>
      <c r="B5817" s="59" t="str">
        <f t="shared" si="90"/>
        <v>TRANSPORTE COM CAMINHÃO BASCULANTE DE 6 M³ - RODOVIA EM LEITO NATURAL</v>
      </c>
      <c r="C5817" s="16" t="s">
        <v>33781</v>
      </c>
      <c r="D5817" s="105">
        <v>1.03</v>
      </c>
      <c r="J5817" s="59" t="s">
        <v>33799</v>
      </c>
    </row>
    <row r="5818" spans="1:10" ht="40.5">
      <c r="A5818" s="16" t="s">
        <v>33800</v>
      </c>
      <c r="B5818" s="59" t="str">
        <f t="shared" si="90"/>
        <v>TRANSPORTE COM CAMINHÃO BASCULANTE DE 6 M³ - RODOVIA EM REVESTIMENTO PRIMÁRIO</v>
      </c>
      <c r="C5818" s="16" t="s">
        <v>33781</v>
      </c>
      <c r="D5818" s="105">
        <v>0.83</v>
      </c>
      <c r="J5818" s="59" t="s">
        <v>33801</v>
      </c>
    </row>
    <row r="5819" spans="1:10" ht="27">
      <c r="A5819" s="16" t="s">
        <v>33802</v>
      </c>
      <c r="B5819" s="59" t="str">
        <f t="shared" si="90"/>
        <v>TRANSPORTE COM CAMINHÃO BASCULANTE DE 6 M³ - RODOVIA PAVIMENTADA</v>
      </c>
      <c r="C5819" s="16" t="s">
        <v>33781</v>
      </c>
      <c r="D5819" s="105">
        <v>0.68</v>
      </c>
      <c r="J5819" s="59" t="s">
        <v>33803</v>
      </c>
    </row>
    <row r="5820" spans="1:10" ht="27">
      <c r="A5820" s="16" t="s">
        <v>33804</v>
      </c>
      <c r="B5820" s="59" t="str">
        <f t="shared" si="90"/>
        <v>TRANSPORTE COM CAMINHÃO BETONEIRA - RODOVIA EM LEITO NATURAL</v>
      </c>
      <c r="C5820" s="16" t="s">
        <v>33781</v>
      </c>
      <c r="D5820" s="105">
        <v>0.78</v>
      </c>
      <c r="J5820" s="59" t="s">
        <v>33805</v>
      </c>
    </row>
    <row r="5821" spans="1:10" ht="27">
      <c r="A5821" s="16" t="s">
        <v>33806</v>
      </c>
      <c r="B5821" s="59" t="str">
        <f t="shared" si="90"/>
        <v>TRANSPORTE COM CAMINHÃO BETONEIRA - RODOVIA EM REVESTIMENTO PRIMÁRIO</v>
      </c>
      <c r="C5821" s="16" t="s">
        <v>33781</v>
      </c>
      <c r="D5821" s="105">
        <v>0.62</v>
      </c>
      <c r="J5821" s="59" t="s">
        <v>33807</v>
      </c>
    </row>
    <row r="5822" spans="1:10" ht="27">
      <c r="A5822" s="16" t="s">
        <v>33808</v>
      </c>
      <c r="B5822" s="59" t="str">
        <f t="shared" si="90"/>
        <v>TRANSPORTE COM CAMINHÃO BETONEIRA - RODOVIA PAVIMENTADA</v>
      </c>
      <c r="C5822" s="16" t="s">
        <v>33781</v>
      </c>
      <c r="D5822" s="105">
        <v>0.51</v>
      </c>
      <c r="J5822" s="59" t="s">
        <v>33809</v>
      </c>
    </row>
    <row r="5823" spans="1:10" ht="54">
      <c r="A5823" s="16" t="s">
        <v>33810</v>
      </c>
      <c r="B5823" s="59" t="str">
        <f t="shared" si="90"/>
        <v>TRANSPORTE COM CAMINHÃO CARROCERIA COM CAPACIDADE DE 11 T E COM GUINDAUTO DE 45 T.M - RODOVIA EM LEITO NATURAL</v>
      </c>
      <c r="C5823" s="16" t="s">
        <v>33781</v>
      </c>
      <c r="D5823" s="105">
        <v>1.77</v>
      </c>
      <c r="J5823" s="59" t="s">
        <v>33811</v>
      </c>
    </row>
    <row r="5824" spans="1:10" ht="54">
      <c r="A5824" s="16" t="s">
        <v>33812</v>
      </c>
      <c r="B5824" s="59" t="str">
        <f t="shared" si="90"/>
        <v>TRANSPORTE COM CAMINHÃO CARROCERIA COM CAPACIDADE DE 11 T E COM GUINDAUTO DE 45 T.M - RODOVIA EM REVESTIMENTO PRIMÁRIO</v>
      </c>
      <c r="C5824" s="16" t="s">
        <v>33781</v>
      </c>
      <c r="D5824" s="105">
        <v>1.42</v>
      </c>
      <c r="J5824" s="59" t="s">
        <v>33813</v>
      </c>
    </row>
    <row r="5825" spans="1:10" ht="54">
      <c r="A5825" s="16" t="s">
        <v>33814</v>
      </c>
      <c r="B5825" s="59" t="str">
        <f t="shared" si="90"/>
        <v>TRANSPORTE COM CAMINHÃO CARROCERIA COM CAPACIDADE DE 11 T E COM GUINDAUTO DE 45 T.M - RODOVIA PAVIMENTADA</v>
      </c>
      <c r="C5825" s="16" t="s">
        <v>33781</v>
      </c>
      <c r="D5825" s="105">
        <v>1.1599999999999999</v>
      </c>
      <c r="J5825" s="59" t="s">
        <v>33815</v>
      </c>
    </row>
    <row r="5826" spans="1:10" ht="54">
      <c r="A5826" s="16" t="s">
        <v>33816</v>
      </c>
      <c r="B5826" s="59" t="str">
        <f t="shared" si="90"/>
        <v>TRANSPORTE COM CAMINHÃO CARROCERIA COM CAPACIDADE DE 7 T E COM GUINDAUTO DE 20 T.M - RODOVIA EM LEITO NATURAL</v>
      </c>
      <c r="C5826" s="16" t="s">
        <v>33781</v>
      </c>
      <c r="D5826" s="105">
        <v>2.14</v>
      </c>
      <c r="J5826" s="59" t="s">
        <v>33817</v>
      </c>
    </row>
    <row r="5827" spans="1:10" ht="54">
      <c r="A5827" s="16" t="s">
        <v>33818</v>
      </c>
      <c r="B5827" s="59" t="str">
        <f t="shared" ref="B5827:B5890" si="91">UPPER(J5827)</f>
        <v>TRANSPORTE COM CAMINHÃO CARROCERIA COM CAPACIDADE DE 7 T E COM GUINDAUTO DE 20 T.M - RODOVIA EM REVESTIMENTO PRIMÁRIO</v>
      </c>
      <c r="C5827" s="16" t="s">
        <v>33781</v>
      </c>
      <c r="D5827" s="105">
        <v>1.71</v>
      </c>
      <c r="J5827" s="59" t="s">
        <v>33819</v>
      </c>
    </row>
    <row r="5828" spans="1:10" ht="54">
      <c r="A5828" s="16" t="s">
        <v>33820</v>
      </c>
      <c r="B5828" s="59" t="str">
        <f t="shared" si="91"/>
        <v>TRANSPORTE COM CAMINHÃO CARROCERIA COM CAPACIDADE DE 7 T E COM GUINDAUTO DE 20 T.M - RODOVIA PAVIMENTADA</v>
      </c>
      <c r="C5828" s="16" t="s">
        <v>33781</v>
      </c>
      <c r="D5828" s="105">
        <v>1.4</v>
      </c>
      <c r="J5828" s="59" t="s">
        <v>33821</v>
      </c>
    </row>
    <row r="5829" spans="1:10" ht="54">
      <c r="A5829" s="16" t="s">
        <v>33822</v>
      </c>
      <c r="B5829" s="59" t="str">
        <f t="shared" si="91"/>
        <v>TRANSPORTE COM CAMINHÃO CARROCERIA COM CAPACIDADE DE 9 T E COM GUINDAUTO DE 10 T.M - RODOVIA EM LEITO NATURAL</v>
      </c>
      <c r="C5829" s="16" t="s">
        <v>33781</v>
      </c>
      <c r="D5829" s="105">
        <v>1.98</v>
      </c>
      <c r="J5829" s="59" t="s">
        <v>33823</v>
      </c>
    </row>
    <row r="5830" spans="1:10" ht="54">
      <c r="A5830" s="16" t="s">
        <v>33824</v>
      </c>
      <c r="B5830" s="59" t="str">
        <f t="shared" si="91"/>
        <v>TRANSPORTE COM CAMINHÃO CARROCERIA COM CAPACIDADE DE 9 T E COM GUINDAUTO DE 10 T.M - RODOVIA EM REVESTIMENTO PRIMÁRIO</v>
      </c>
      <c r="C5830" s="16" t="s">
        <v>33781</v>
      </c>
      <c r="D5830" s="105">
        <v>1.58</v>
      </c>
      <c r="J5830" s="59" t="s">
        <v>33825</v>
      </c>
    </row>
    <row r="5831" spans="1:10" ht="54">
      <c r="A5831" s="16" t="s">
        <v>33826</v>
      </c>
      <c r="B5831" s="59" t="str">
        <f t="shared" si="91"/>
        <v>TRANSPORTE COM CAMINHÃO CARROCERIA COM CAPACIDADE DE 9 T E COM GUINDAUTO DE 10 T.M - RODOVIA PAVIMENTADA</v>
      </c>
      <c r="C5831" s="16" t="s">
        <v>33781</v>
      </c>
      <c r="D5831" s="105">
        <v>1.29</v>
      </c>
      <c r="J5831" s="59" t="s">
        <v>33827</v>
      </c>
    </row>
    <row r="5832" spans="1:10" ht="27">
      <c r="A5832" s="16" t="s">
        <v>33828</v>
      </c>
      <c r="B5832" s="59" t="str">
        <f t="shared" si="91"/>
        <v>TRANSPORTE COM CAMINHÃO CARROCERIA DE 15 T - RODOVIA EM LEITO NATURAL</v>
      </c>
      <c r="C5832" s="16" t="s">
        <v>33781</v>
      </c>
      <c r="D5832" s="105">
        <v>0.9</v>
      </c>
      <c r="J5832" s="59" t="s">
        <v>33829</v>
      </c>
    </row>
    <row r="5833" spans="1:10" ht="40.5">
      <c r="A5833" s="16" t="s">
        <v>33830</v>
      </c>
      <c r="B5833" s="59" t="str">
        <f t="shared" si="91"/>
        <v>TRANSPORTE COM CAMINHÃO CARROCERIA DE 15 T - RODOVIA EM REVESTIMENTO PRIMÁRIO</v>
      </c>
      <c r="C5833" s="16" t="s">
        <v>33781</v>
      </c>
      <c r="D5833" s="105">
        <v>0.72</v>
      </c>
      <c r="J5833" s="59" t="s">
        <v>33831</v>
      </c>
    </row>
    <row r="5834" spans="1:10" ht="27">
      <c r="A5834" s="16" t="s">
        <v>33832</v>
      </c>
      <c r="B5834" s="59" t="str">
        <f t="shared" si="91"/>
        <v>TRANSPORTE COM CAMINHÃO CARROCERIA DE 15 T - RODOVIA PAVIMENTADA</v>
      </c>
      <c r="C5834" s="16" t="s">
        <v>33781</v>
      </c>
      <c r="D5834" s="105">
        <v>0.59</v>
      </c>
      <c r="J5834" s="59" t="s">
        <v>33833</v>
      </c>
    </row>
    <row r="5835" spans="1:10" ht="27">
      <c r="A5835" s="16" t="s">
        <v>33834</v>
      </c>
      <c r="B5835" s="59" t="str">
        <f t="shared" si="91"/>
        <v>TRANSPORTE COM CAMINHÃO CARROCERIA DE 5 T - RODOVIA EM LEITO NATURAL</v>
      </c>
      <c r="C5835" s="16" t="s">
        <v>33781</v>
      </c>
      <c r="D5835" s="105">
        <v>1.46</v>
      </c>
      <c r="J5835" s="59" t="s">
        <v>33835</v>
      </c>
    </row>
    <row r="5836" spans="1:10" ht="40.5">
      <c r="A5836" s="16" t="s">
        <v>33836</v>
      </c>
      <c r="B5836" s="59" t="str">
        <f t="shared" si="91"/>
        <v>TRANSPORTE COM CAMINHÃO CARROCERIA DE 5 T - RODOVIA EM REVESTIMENTO PRIMÁRIO</v>
      </c>
      <c r="C5836" s="16" t="s">
        <v>33781</v>
      </c>
      <c r="D5836" s="105">
        <v>1.17</v>
      </c>
      <c r="J5836" s="59" t="s">
        <v>33837</v>
      </c>
    </row>
    <row r="5837" spans="1:10" ht="27">
      <c r="A5837" s="16" t="s">
        <v>33838</v>
      </c>
      <c r="B5837" s="59" t="str">
        <f t="shared" si="91"/>
        <v>TRANSPORTE COM CAMINHÃO CARROCERIA DE 5 T - RODOVIA PAVIMENTADA</v>
      </c>
      <c r="C5837" s="16" t="s">
        <v>33781</v>
      </c>
      <c r="D5837" s="105">
        <v>0.96</v>
      </c>
      <c r="J5837" s="59" t="s">
        <v>33839</v>
      </c>
    </row>
    <row r="5838" spans="1:10" ht="27">
      <c r="A5838" s="16" t="s">
        <v>33840</v>
      </c>
      <c r="B5838" s="59" t="str">
        <f t="shared" si="91"/>
        <v>TRANSPORTE COM CAMINHÃO CARROCERIA DE 9 T - RODOVIA EM LEITO NATURAL</v>
      </c>
      <c r="C5838" s="16" t="s">
        <v>33781</v>
      </c>
      <c r="D5838" s="105">
        <v>0.94</v>
      </c>
      <c r="J5838" s="59" t="s">
        <v>33841</v>
      </c>
    </row>
    <row r="5839" spans="1:10" ht="40.5">
      <c r="A5839" s="16" t="s">
        <v>33842</v>
      </c>
      <c r="B5839" s="59" t="str">
        <f t="shared" si="91"/>
        <v>TRANSPORTE COM CAMINHÃO CARROCERIA DE 9 T - RODOVIA EM REVESTIMENTO PRIMÁRIO</v>
      </c>
      <c r="C5839" s="16" t="s">
        <v>33781</v>
      </c>
      <c r="D5839" s="105">
        <v>0.75</v>
      </c>
      <c r="J5839" s="59" t="s">
        <v>33843</v>
      </c>
    </row>
    <row r="5840" spans="1:10" ht="27">
      <c r="A5840" s="16" t="s">
        <v>33844</v>
      </c>
      <c r="B5840" s="59" t="str">
        <f t="shared" si="91"/>
        <v>TRANSPORTE COM CAMINHÃO CARROCERIA DE 9 T - RODOVIA PAVIMENTADA</v>
      </c>
      <c r="C5840" s="16" t="s">
        <v>33781</v>
      </c>
      <c r="D5840" s="105">
        <v>0.62</v>
      </c>
      <c r="J5840" s="59" t="s">
        <v>33845</v>
      </c>
    </row>
    <row r="5841" spans="1:10" ht="40.5">
      <c r="A5841" s="16" t="s">
        <v>33846</v>
      </c>
      <c r="B5841" s="59" t="str">
        <f t="shared" si="91"/>
        <v>TRANSPORTE COM CAVALO MECÂNICO COM SEMIRREBOQUE COM CAPACIDADE DE 22 T - RODOVIA EM LEITO NATURAL</v>
      </c>
      <c r="C5841" s="16" t="s">
        <v>33781</v>
      </c>
      <c r="D5841" s="105">
        <v>0.85</v>
      </c>
      <c r="J5841" s="59" t="s">
        <v>33847</v>
      </c>
    </row>
    <row r="5842" spans="1:10" ht="40.5">
      <c r="A5842" s="16" t="s">
        <v>33848</v>
      </c>
      <c r="B5842" s="59" t="str">
        <f t="shared" si="91"/>
        <v>TRANSPORTE COM CAVALO MECÂNICO COM SEMIRREBOQUE COM CAPACIDADE DE 22 T - RODOVIA EM REVESTIMENTO PRIMÁRIO</v>
      </c>
      <c r="C5842" s="16" t="s">
        <v>33781</v>
      </c>
      <c r="D5842" s="105">
        <v>0.68</v>
      </c>
      <c r="J5842" s="59" t="s">
        <v>33849</v>
      </c>
    </row>
    <row r="5843" spans="1:10" ht="40.5">
      <c r="A5843" s="16" t="s">
        <v>33850</v>
      </c>
      <c r="B5843" s="59" t="str">
        <f t="shared" si="91"/>
        <v>TRANSPORTE COM CAVALO MECÂNICO COM SEMIRREBOQUE COM CAPACIDADE DE 22 T - RODOVIA PAVIMENTADA</v>
      </c>
      <c r="C5843" s="16" t="s">
        <v>33781</v>
      </c>
      <c r="D5843" s="105">
        <v>0.55000000000000004</v>
      </c>
      <c r="J5843" s="59" t="s">
        <v>33851</v>
      </c>
    </row>
    <row r="5844" spans="1:10" ht="40.5">
      <c r="A5844" s="16" t="s">
        <v>33852</v>
      </c>
      <c r="B5844" s="59" t="str">
        <f t="shared" si="91"/>
        <v>TRANSPORTE COM CAVALO MECÂNICO COM SEMIRREBOQUE COM CAPACIDADE DE 30 T - RODOVIA EM LEITO NATURAL</v>
      </c>
      <c r="C5844" s="16" t="s">
        <v>33781</v>
      </c>
      <c r="D5844" s="105">
        <v>0.68</v>
      </c>
      <c r="J5844" s="59" t="s">
        <v>33853</v>
      </c>
    </row>
    <row r="5845" spans="1:10" ht="40.5">
      <c r="A5845" s="16" t="s">
        <v>33854</v>
      </c>
      <c r="B5845" s="59" t="str">
        <f t="shared" si="91"/>
        <v>TRANSPORTE COM CAVALO MECÂNICO COM SEMIRREBOQUE COM CAPACIDADE DE 30 T - RODOVIA EM REVESTIMENTO PRIMÁRIO</v>
      </c>
      <c r="C5845" s="16" t="s">
        <v>33781</v>
      </c>
      <c r="D5845" s="105">
        <v>0.55000000000000004</v>
      </c>
      <c r="J5845" s="59" t="s">
        <v>33855</v>
      </c>
    </row>
    <row r="5846" spans="1:10" ht="40.5">
      <c r="A5846" s="16" t="s">
        <v>33856</v>
      </c>
      <c r="B5846" s="59" t="str">
        <f t="shared" si="91"/>
        <v>TRANSPORTE COM CAVALO MECÂNICO COM SEMIRREBOQUE COM CAPACIDADE DE 30 T - RODOVIA PAVIMENTADA</v>
      </c>
      <c r="C5846" s="16" t="s">
        <v>33781</v>
      </c>
      <c r="D5846" s="105">
        <v>0.45</v>
      </c>
      <c r="J5846" s="59" t="s">
        <v>33857</v>
      </c>
    </row>
    <row r="5847" spans="1:10" ht="40.5">
      <c r="A5847" s="16" t="s">
        <v>33858</v>
      </c>
      <c r="B5847" s="59" t="str">
        <f t="shared" si="91"/>
        <v>TRANSPORTE DE ÁGUA COM CAMINHÃO TANQUE DE 10.000 L - RODOVIA EM LEITO NATURAL</v>
      </c>
      <c r="C5847" s="16" t="s">
        <v>33781</v>
      </c>
      <c r="D5847" s="105">
        <v>1.65</v>
      </c>
      <c r="J5847" s="59" t="s">
        <v>33859</v>
      </c>
    </row>
    <row r="5848" spans="1:10" ht="40.5">
      <c r="A5848" s="16" t="s">
        <v>33860</v>
      </c>
      <c r="B5848" s="59" t="str">
        <f t="shared" si="91"/>
        <v>TRANSPORTE DE ÁGUA COM CAMINHÃO TANQUE DE 10.000 L - RODOVIA EM REVESTIMENTO PRIMÁRIO</v>
      </c>
      <c r="C5848" s="16" t="s">
        <v>33781</v>
      </c>
      <c r="D5848" s="105">
        <v>1.32</v>
      </c>
      <c r="J5848" s="59" t="s">
        <v>33861</v>
      </c>
    </row>
    <row r="5849" spans="1:10" ht="40.5">
      <c r="A5849" s="16" t="s">
        <v>33862</v>
      </c>
      <c r="B5849" s="59" t="str">
        <f t="shared" si="91"/>
        <v>TRANSPORTE DE ÁGUA COM CAMINHÃO TANQUE DE 10.000 L - RODOVIA PAVIMENTADA</v>
      </c>
      <c r="C5849" s="16" t="s">
        <v>33781</v>
      </c>
      <c r="D5849" s="105">
        <v>1.08</v>
      </c>
      <c r="J5849" s="59" t="s">
        <v>33863</v>
      </c>
    </row>
    <row r="5850" spans="1:10" ht="40.5">
      <c r="A5850" s="16" t="s">
        <v>33864</v>
      </c>
      <c r="B5850" s="59" t="str">
        <f t="shared" si="91"/>
        <v>TRANSPORTE DE ÁGUA COM CAMINHÃO TANQUE DE 13.000 L - RODOVIA EM LEITO NATURAL</v>
      </c>
      <c r="C5850" s="16" t="s">
        <v>33781</v>
      </c>
      <c r="D5850" s="105">
        <v>1.27</v>
      </c>
      <c r="J5850" s="59" t="s">
        <v>33865</v>
      </c>
    </row>
    <row r="5851" spans="1:10" ht="40.5">
      <c r="A5851" s="16" t="s">
        <v>33866</v>
      </c>
      <c r="B5851" s="59" t="str">
        <f t="shared" si="91"/>
        <v>TRANSPORTE DE ÁGUA COM CAMINHÃO TANQUE DE 13.000 L - RODOVIA EM REVESTIMENTO PRIMÁRIO</v>
      </c>
      <c r="C5851" s="16" t="s">
        <v>33781</v>
      </c>
      <c r="D5851" s="105">
        <v>1.02</v>
      </c>
      <c r="J5851" s="59" t="s">
        <v>33867</v>
      </c>
    </row>
    <row r="5852" spans="1:10" ht="40.5">
      <c r="A5852" s="16" t="s">
        <v>33868</v>
      </c>
      <c r="B5852" s="59" t="str">
        <f t="shared" si="91"/>
        <v>TRANSPORTE DE ÁGUA COM CAMINHÃO TANQUE DE 13.000 L - RODOVIA PAVIMENTADA</v>
      </c>
      <c r="C5852" s="16" t="s">
        <v>33781</v>
      </c>
      <c r="D5852" s="105">
        <v>0.83</v>
      </c>
      <c r="J5852" s="59" t="s">
        <v>33869</v>
      </c>
    </row>
    <row r="5853" spans="1:10" ht="40.5">
      <c r="A5853" s="16" t="s">
        <v>33870</v>
      </c>
      <c r="B5853" s="59" t="str">
        <f t="shared" si="91"/>
        <v>TRANSPORTE DE ÁGUA COM CAMINHÃO TANQUE DE 6.000 L - RODOVIA EM LEITO NATURAL</v>
      </c>
      <c r="C5853" s="16" t="s">
        <v>33781</v>
      </c>
      <c r="D5853" s="105">
        <v>2.13</v>
      </c>
      <c r="J5853" s="59" t="s">
        <v>33871</v>
      </c>
    </row>
    <row r="5854" spans="1:10" ht="40.5">
      <c r="A5854" s="16" t="s">
        <v>33872</v>
      </c>
      <c r="B5854" s="59" t="str">
        <f t="shared" si="91"/>
        <v>TRANSPORTE DE ÁGUA COM CAMINHÃO TANQUE DE 6.000 L - RODOVIA EM REVESTIMENTO PRIMÁRIO</v>
      </c>
      <c r="C5854" s="16" t="s">
        <v>33781</v>
      </c>
      <c r="D5854" s="105">
        <v>1.7</v>
      </c>
      <c r="J5854" s="59" t="s">
        <v>33873</v>
      </c>
    </row>
    <row r="5855" spans="1:10" ht="40.5">
      <c r="A5855" s="16" t="s">
        <v>33874</v>
      </c>
      <c r="B5855" s="59" t="str">
        <f t="shared" si="91"/>
        <v>TRANSPORTE DE ÁGUA COM CAMINHÃO TANQUE DE 6.000 L - RODOVIA PAVIMENTADA</v>
      </c>
      <c r="C5855" s="16" t="s">
        <v>33781</v>
      </c>
      <c r="D5855" s="105">
        <v>1.39</v>
      </c>
      <c r="J5855" s="59" t="s">
        <v>33875</v>
      </c>
    </row>
    <row r="5856" spans="1:10" ht="40.5">
      <c r="A5856" s="16" t="s">
        <v>33876</v>
      </c>
      <c r="B5856" s="59" t="str">
        <f t="shared" si="91"/>
        <v>TRANSPORTE DE ÁGUA COM CAMINHÃO TANQUE DE 8.000 L - RODOVIA EM LEITO NATURAL</v>
      </c>
      <c r="C5856" s="16" t="s">
        <v>33781</v>
      </c>
      <c r="D5856" s="105">
        <v>1.63</v>
      </c>
      <c r="J5856" s="59" t="s">
        <v>33877</v>
      </c>
    </row>
    <row r="5857" spans="1:10" ht="40.5">
      <c r="A5857" s="16" t="s">
        <v>33878</v>
      </c>
      <c r="B5857" s="59" t="str">
        <f t="shared" si="91"/>
        <v>TRANSPORTE DE ÁGUA COM CAMINHÃO TANQUE DE 8.000 L - RODOVIA EM REVESTIMENTO PRIMÁRIO</v>
      </c>
      <c r="C5857" s="16" t="s">
        <v>33781</v>
      </c>
      <c r="D5857" s="105">
        <v>1.3</v>
      </c>
      <c r="J5857" s="59" t="s">
        <v>33879</v>
      </c>
    </row>
    <row r="5858" spans="1:10" ht="40.5">
      <c r="A5858" s="16" t="s">
        <v>33880</v>
      </c>
      <c r="B5858" s="59" t="str">
        <f t="shared" si="91"/>
        <v>TRANSPORTE DE ÁGUA COM CAMINHÃO TANQUE DE 8.000 L - RODOVIA PAVIMENTADA</v>
      </c>
      <c r="C5858" s="16" t="s">
        <v>33781</v>
      </c>
      <c r="D5858" s="105">
        <v>1.07</v>
      </c>
      <c r="J5858" s="59" t="s">
        <v>33881</v>
      </c>
    </row>
    <row r="5859" spans="1:10" ht="40.5">
      <c r="A5859" s="16" t="s">
        <v>33882</v>
      </c>
      <c r="B5859" s="59" t="str">
        <f t="shared" si="91"/>
        <v>TRANSPORTE DE AREIA FINA COM DRAGA HOPPER - CAPACIDADE DA CISTERNA DE 1.000 M³</v>
      </c>
      <c r="C5859" s="16" t="s">
        <v>33884</v>
      </c>
      <c r="D5859" s="105">
        <v>0.82</v>
      </c>
      <c r="J5859" s="59" t="s">
        <v>33883</v>
      </c>
    </row>
    <row r="5860" spans="1:10" ht="40.5">
      <c r="A5860" s="16" t="s">
        <v>33885</v>
      </c>
      <c r="B5860" s="59" t="str">
        <f t="shared" si="91"/>
        <v>TRANSPORTE DE AREIA FINA COM DRAGA HOPPER - CAPACIDADE DA CISTERNA DE 10.000 M³</v>
      </c>
      <c r="C5860" s="16" t="s">
        <v>33884</v>
      </c>
      <c r="D5860" s="105">
        <v>0.28999999999999998</v>
      </c>
      <c r="J5860" s="59" t="s">
        <v>33886</v>
      </c>
    </row>
    <row r="5861" spans="1:10" ht="40.5">
      <c r="A5861" s="16" t="s">
        <v>33887</v>
      </c>
      <c r="B5861" s="59" t="str">
        <f t="shared" si="91"/>
        <v>TRANSPORTE DE AREIA FINA COM DRAGA HOPPER - CAPACIDADE DA CISTERNA DE 15.000 M³</v>
      </c>
      <c r="C5861" s="16" t="s">
        <v>33884</v>
      </c>
      <c r="D5861" s="105">
        <v>0.28000000000000003</v>
      </c>
      <c r="J5861" s="59" t="s">
        <v>33888</v>
      </c>
    </row>
    <row r="5862" spans="1:10" ht="40.5">
      <c r="A5862" s="16" t="s">
        <v>33889</v>
      </c>
      <c r="B5862" s="59" t="str">
        <f t="shared" si="91"/>
        <v>TRANSPORTE DE AREIA FINA COM DRAGA HOPPER - CAPACIDADE DA CISTERNA DE 2.000 M³</v>
      </c>
      <c r="C5862" s="16" t="s">
        <v>33884</v>
      </c>
      <c r="D5862" s="105">
        <v>0.71</v>
      </c>
      <c r="J5862" s="59" t="s">
        <v>33890</v>
      </c>
    </row>
    <row r="5863" spans="1:10" ht="40.5">
      <c r="A5863" s="16" t="s">
        <v>33891</v>
      </c>
      <c r="B5863" s="59" t="str">
        <f t="shared" si="91"/>
        <v>TRANSPORTE DE AREIA FINA COM DRAGA HOPPER - CAPACIDADE DA CISTERNA DE 20.000 M³</v>
      </c>
      <c r="C5863" s="16" t="s">
        <v>33884</v>
      </c>
      <c r="D5863" s="105">
        <v>0.28000000000000003</v>
      </c>
      <c r="J5863" s="59" t="s">
        <v>33892</v>
      </c>
    </row>
    <row r="5864" spans="1:10" ht="40.5">
      <c r="A5864" s="16" t="s">
        <v>33893</v>
      </c>
      <c r="B5864" s="59" t="str">
        <f t="shared" si="91"/>
        <v>TRANSPORTE DE AREIA FINA COM DRAGA HOPPER - CAPACIDADE DA CISTERNA DE 3.000 M³</v>
      </c>
      <c r="C5864" s="16" t="s">
        <v>33884</v>
      </c>
      <c r="D5864" s="105">
        <v>0.57999999999999996</v>
      </c>
      <c r="J5864" s="59" t="s">
        <v>33894</v>
      </c>
    </row>
    <row r="5865" spans="1:10" ht="40.5">
      <c r="A5865" s="16" t="s">
        <v>33895</v>
      </c>
      <c r="B5865" s="59" t="str">
        <f t="shared" si="91"/>
        <v>TRANSPORTE DE AREIA FINA COM DRAGA HOPPER - CAPACIDADE DA CISTERNA DE 4.000 M³</v>
      </c>
      <c r="C5865" s="16" t="s">
        <v>33884</v>
      </c>
      <c r="D5865" s="105">
        <v>0.48</v>
      </c>
      <c r="J5865" s="59" t="s">
        <v>33896</v>
      </c>
    </row>
    <row r="5866" spans="1:10" ht="40.5">
      <c r="A5866" s="16" t="s">
        <v>33897</v>
      </c>
      <c r="B5866" s="59" t="str">
        <f t="shared" si="91"/>
        <v>TRANSPORTE DE AREIA FINA COM DRAGA HOPPER - CAPACIDADE DA CISTERNA DE 5.000 M³</v>
      </c>
      <c r="C5866" s="16" t="s">
        <v>33884</v>
      </c>
      <c r="D5866" s="105">
        <v>0.43</v>
      </c>
      <c r="J5866" s="59" t="s">
        <v>33898</v>
      </c>
    </row>
    <row r="5867" spans="1:10" ht="40.5">
      <c r="A5867" s="16" t="s">
        <v>33899</v>
      </c>
      <c r="B5867" s="59" t="str">
        <f t="shared" si="91"/>
        <v>TRANSPORTE DE AREIA FINA COM DRAGA HOPPER - CAPACIDADE DA CISTERNA DE 750 M³</v>
      </c>
      <c r="C5867" s="16" t="s">
        <v>33884</v>
      </c>
      <c r="D5867" s="105">
        <v>1.1000000000000001</v>
      </c>
      <c r="J5867" s="59" t="s">
        <v>33900</v>
      </c>
    </row>
    <row r="5868" spans="1:10" ht="40.5">
      <c r="A5868" s="16" t="s">
        <v>33901</v>
      </c>
      <c r="B5868" s="59" t="str">
        <f t="shared" si="91"/>
        <v>TRANSPORTE DE AREIA GROSSA COM DRAGA HOPPER - CAPACIDADE DA CISTERNA DE 1.000 M³</v>
      </c>
      <c r="C5868" s="16" t="s">
        <v>33884</v>
      </c>
      <c r="D5868" s="105">
        <v>0.8</v>
      </c>
      <c r="J5868" s="59" t="s">
        <v>33902</v>
      </c>
    </row>
    <row r="5869" spans="1:10" ht="40.5">
      <c r="A5869" s="16" t="s">
        <v>33903</v>
      </c>
      <c r="B5869" s="59" t="str">
        <f t="shared" si="91"/>
        <v>TRANSPORTE DE AREIA GROSSA COM DRAGA HOPPER - CAPACIDADE DA CISTERNA DE 10.000 M³</v>
      </c>
      <c r="C5869" s="16" t="s">
        <v>33884</v>
      </c>
      <c r="D5869" s="105">
        <v>0.28999999999999998</v>
      </c>
      <c r="J5869" s="59" t="s">
        <v>33904</v>
      </c>
    </row>
    <row r="5870" spans="1:10" ht="40.5">
      <c r="A5870" s="16" t="s">
        <v>33905</v>
      </c>
      <c r="B5870" s="59" t="str">
        <f t="shared" si="91"/>
        <v>TRANSPORTE DE AREIA GROSSA COM DRAGA HOPPER - CAPACIDADE DA CISTERNA DE 15.000 M³</v>
      </c>
      <c r="C5870" s="16" t="s">
        <v>33884</v>
      </c>
      <c r="D5870" s="105">
        <v>0.28000000000000003</v>
      </c>
      <c r="J5870" s="59" t="s">
        <v>33906</v>
      </c>
    </row>
    <row r="5871" spans="1:10" ht="40.5">
      <c r="A5871" s="16" t="s">
        <v>33907</v>
      </c>
      <c r="B5871" s="59" t="str">
        <f t="shared" si="91"/>
        <v>TRANSPORTE DE AREIA GROSSA COM DRAGA HOPPER - CAPACIDADE DA CISTERNA DE 2.000 M³</v>
      </c>
      <c r="C5871" s="16" t="s">
        <v>33884</v>
      </c>
      <c r="D5871" s="105">
        <v>0.69</v>
      </c>
      <c r="J5871" s="59" t="s">
        <v>33908</v>
      </c>
    </row>
    <row r="5872" spans="1:10" ht="40.5">
      <c r="A5872" s="16" t="s">
        <v>33909</v>
      </c>
      <c r="B5872" s="59" t="str">
        <f t="shared" si="91"/>
        <v>TRANSPORTE DE AREIA GROSSA COM DRAGA HOPPER - CAPACIDADE DA CISTERNA DE 20.000 M³</v>
      </c>
      <c r="C5872" s="16" t="s">
        <v>33884</v>
      </c>
      <c r="D5872" s="105">
        <v>0.27</v>
      </c>
      <c r="J5872" s="59" t="s">
        <v>33910</v>
      </c>
    </row>
    <row r="5873" spans="1:10" ht="40.5">
      <c r="A5873" s="16" t="s">
        <v>33911</v>
      </c>
      <c r="B5873" s="59" t="str">
        <f t="shared" si="91"/>
        <v>TRANSPORTE DE AREIA GROSSA COM DRAGA HOPPER - CAPACIDADE DA CISTERNA DE 3.000 M³</v>
      </c>
      <c r="C5873" s="16" t="s">
        <v>33884</v>
      </c>
      <c r="D5873" s="105">
        <v>0.56999999999999995</v>
      </c>
      <c r="J5873" s="59" t="s">
        <v>33912</v>
      </c>
    </row>
    <row r="5874" spans="1:10" ht="40.5">
      <c r="A5874" s="16" t="s">
        <v>33913</v>
      </c>
      <c r="B5874" s="59" t="str">
        <f t="shared" si="91"/>
        <v>TRANSPORTE DE AREIA GROSSA COM DRAGA HOPPER - CAPACIDADE DA CISTERNA DE 4.000 M³</v>
      </c>
      <c r="C5874" s="16" t="s">
        <v>33884</v>
      </c>
      <c r="D5874" s="105">
        <v>0.47</v>
      </c>
      <c r="J5874" s="59" t="s">
        <v>33914</v>
      </c>
    </row>
    <row r="5875" spans="1:10" ht="40.5">
      <c r="A5875" s="16" t="s">
        <v>33915</v>
      </c>
      <c r="B5875" s="59" t="str">
        <f t="shared" si="91"/>
        <v>TRANSPORTE DE AREIA GROSSA COM DRAGA HOPPER - CAPACIDADE DA CISTERNA DE 5.000 M³</v>
      </c>
      <c r="C5875" s="16" t="s">
        <v>33884</v>
      </c>
      <c r="D5875" s="105">
        <v>0.42</v>
      </c>
      <c r="J5875" s="59" t="s">
        <v>33916</v>
      </c>
    </row>
    <row r="5876" spans="1:10" ht="40.5">
      <c r="A5876" s="16" t="s">
        <v>33917</v>
      </c>
      <c r="B5876" s="59" t="str">
        <f t="shared" si="91"/>
        <v>TRANSPORTE DE AREIA GROSSA COM DRAGA HOPPER - CAPACIDADE DA CISTERNA DE 750 M³</v>
      </c>
      <c r="C5876" s="16" t="s">
        <v>33884</v>
      </c>
      <c r="D5876" s="105">
        <v>1.07</v>
      </c>
      <c r="J5876" s="59" t="s">
        <v>33918</v>
      </c>
    </row>
    <row r="5877" spans="1:10" ht="40.5">
      <c r="A5877" s="16" t="s">
        <v>33919</v>
      </c>
      <c r="B5877" s="59" t="str">
        <f t="shared" si="91"/>
        <v>TRANSPORTE DE AREIA MÉDIA COM DRAGA HOPPER - CAPACIDADE DA CISTERNA DE 1.000 M³</v>
      </c>
      <c r="C5877" s="16" t="s">
        <v>33884</v>
      </c>
      <c r="D5877" s="105">
        <v>0.81</v>
      </c>
      <c r="J5877" s="59" t="s">
        <v>33920</v>
      </c>
    </row>
    <row r="5878" spans="1:10" ht="40.5">
      <c r="A5878" s="16" t="s">
        <v>33921</v>
      </c>
      <c r="B5878" s="59" t="str">
        <f t="shared" si="91"/>
        <v>TRANSPORTE DE AREIA MÉDIA COM DRAGA HOPPER - CAPACIDADE DA CISTERNA DE 10.000 M³</v>
      </c>
      <c r="C5878" s="16" t="s">
        <v>33884</v>
      </c>
      <c r="D5878" s="105">
        <v>0.28999999999999998</v>
      </c>
      <c r="J5878" s="59" t="s">
        <v>33922</v>
      </c>
    </row>
    <row r="5879" spans="1:10" ht="40.5">
      <c r="A5879" s="16" t="s">
        <v>33923</v>
      </c>
      <c r="B5879" s="59" t="str">
        <f t="shared" si="91"/>
        <v>TRANSPORTE DE AREIA MÉDIA COM DRAGA HOPPER - CAPACIDADE DA CISTERNA DE 15.000 M³</v>
      </c>
      <c r="C5879" s="16" t="s">
        <v>33884</v>
      </c>
      <c r="D5879" s="105">
        <v>0.28000000000000003</v>
      </c>
      <c r="J5879" s="59" t="s">
        <v>33924</v>
      </c>
    </row>
    <row r="5880" spans="1:10" ht="40.5">
      <c r="A5880" s="16" t="s">
        <v>33925</v>
      </c>
      <c r="B5880" s="59" t="str">
        <f t="shared" si="91"/>
        <v>TRANSPORTE DE AREIA MÉDIA COM DRAGA HOPPER - CAPACIDADE DA CISTERNA DE 2.000 M³</v>
      </c>
      <c r="C5880" s="16" t="s">
        <v>33884</v>
      </c>
      <c r="D5880" s="105">
        <v>0.7</v>
      </c>
      <c r="J5880" s="59" t="s">
        <v>33926</v>
      </c>
    </row>
    <row r="5881" spans="1:10" ht="40.5">
      <c r="A5881" s="16" t="s">
        <v>33927</v>
      </c>
      <c r="B5881" s="59" t="str">
        <f t="shared" si="91"/>
        <v>TRANSPORTE DE AREIA MÉDIA COM DRAGA HOPPER - CAPACIDADE DA CISTERNA DE 20.000 M³</v>
      </c>
      <c r="C5881" s="16" t="s">
        <v>33884</v>
      </c>
      <c r="D5881" s="105">
        <v>0.27</v>
      </c>
      <c r="J5881" s="59" t="s">
        <v>33928</v>
      </c>
    </row>
    <row r="5882" spans="1:10" ht="40.5">
      <c r="A5882" s="16" t="s">
        <v>33929</v>
      </c>
      <c r="B5882" s="59" t="str">
        <f t="shared" si="91"/>
        <v>TRANSPORTE DE AREIA MÉDIA COM DRAGA HOPPER - CAPACIDADE DA CISTERNA DE 3.000 M³</v>
      </c>
      <c r="C5882" s="16" t="s">
        <v>33884</v>
      </c>
      <c r="D5882" s="105">
        <v>0.56999999999999995</v>
      </c>
      <c r="J5882" s="59" t="s">
        <v>33930</v>
      </c>
    </row>
    <row r="5883" spans="1:10" ht="40.5">
      <c r="A5883" s="16" t="s">
        <v>33931</v>
      </c>
      <c r="B5883" s="59" t="str">
        <f t="shared" si="91"/>
        <v>TRANSPORTE DE AREIA MÉDIA COM DRAGA HOPPER - CAPACIDADE DA CISTERNA DE 4.000 M³</v>
      </c>
      <c r="C5883" s="16" t="s">
        <v>33884</v>
      </c>
      <c r="D5883" s="105">
        <v>0.47</v>
      </c>
      <c r="J5883" s="59" t="s">
        <v>33932</v>
      </c>
    </row>
    <row r="5884" spans="1:10" ht="40.5">
      <c r="A5884" s="16" t="s">
        <v>33933</v>
      </c>
      <c r="B5884" s="59" t="str">
        <f t="shared" si="91"/>
        <v>TRANSPORTE DE AREIA MÉDIA COM DRAGA HOPPER - CAPACIDADE DA CISTERNA DE 5.000 M³</v>
      </c>
      <c r="C5884" s="16" t="s">
        <v>33884</v>
      </c>
      <c r="D5884" s="105">
        <v>0.42</v>
      </c>
      <c r="J5884" s="59" t="s">
        <v>33934</v>
      </c>
    </row>
    <row r="5885" spans="1:10" ht="40.5">
      <c r="A5885" s="16" t="s">
        <v>33935</v>
      </c>
      <c r="B5885" s="59" t="str">
        <f t="shared" si="91"/>
        <v>TRANSPORTE DE AREIA MÉDIA COM DRAGA HOPPER - CAPACIDADE DA CISTERNA DE 750 M³</v>
      </c>
      <c r="C5885" s="16" t="s">
        <v>33884</v>
      </c>
      <c r="D5885" s="105">
        <v>1.08</v>
      </c>
      <c r="J5885" s="59" t="s">
        <v>33936</v>
      </c>
    </row>
    <row r="5886" spans="1:10" ht="54">
      <c r="A5886" s="16" t="s">
        <v>33937</v>
      </c>
      <c r="B5886" s="59" t="str">
        <f t="shared" si="91"/>
        <v>TRANSPORTE DE BARRAS DE TRILHO DE 12 M COM LOCOMOTIVA DIESEL-ELÉTRICA EM VAGÃO PLATAFORMA COM CAPACIDADE DE 82 T - BITOLA MÉTRICA</v>
      </c>
      <c r="C5886" s="16" t="s">
        <v>33781</v>
      </c>
      <c r="D5886" s="105">
        <v>0.22</v>
      </c>
      <c r="J5886" s="59" t="s">
        <v>33938</v>
      </c>
    </row>
    <row r="5887" spans="1:10" ht="54">
      <c r="A5887" s="16" t="s">
        <v>33939</v>
      </c>
      <c r="B5887" s="59" t="str">
        <f t="shared" si="91"/>
        <v>TRANSPORTE DE BARRAS DE TRILHO DE 12 M COM LOCOMOTIVA DIESEL-ELÉTRICA EM VAGÃO PLATAFORMA COM CAPACIDADE DE 98 T - BITOLA LARGA</v>
      </c>
      <c r="C5887" s="16" t="s">
        <v>33781</v>
      </c>
      <c r="D5887" s="105">
        <v>0.19</v>
      </c>
      <c r="J5887" s="59" t="s">
        <v>33940</v>
      </c>
    </row>
    <row r="5888" spans="1:10" ht="81">
      <c r="A5888" s="16" t="s">
        <v>33941</v>
      </c>
      <c r="B5888" s="59" t="str">
        <f t="shared" si="91"/>
        <v>TRANSPORTE DE BLOCOS ARTIFICIAIS DE CONCRETO COM 10 A 12 T PARA A EXECUÇÃO DE MOLHE COM CAVALO MECÂNICO COM SEMIRREBOQUE COM CAPACIDADE DE 30 T - RODOVIA EM LEITO NATURAL</v>
      </c>
      <c r="C5888" s="16" t="s">
        <v>33943</v>
      </c>
      <c r="D5888" s="105">
        <v>10.029999999999999</v>
      </c>
      <c r="J5888" s="59" t="s">
        <v>33942</v>
      </c>
    </row>
    <row r="5889" spans="1:10" ht="81">
      <c r="A5889" s="16" t="s">
        <v>33944</v>
      </c>
      <c r="B5889" s="59" t="str">
        <f t="shared" si="91"/>
        <v>TRANSPORTE DE BLOCOS ARTIFICIAIS DE CONCRETO COM 10 A 12 T PARA A EXECUÇÃO DE MOLHE COM CAVALO MECÂNICO COM SEMIRREBOQUE COM CAPACIDADE DE 30 T - RODOVIA EM REVESTIMENTO PRIMÁRIO</v>
      </c>
      <c r="C5889" s="16" t="s">
        <v>33943</v>
      </c>
      <c r="D5889" s="105">
        <v>8.02</v>
      </c>
      <c r="J5889" s="59" t="s">
        <v>33945</v>
      </c>
    </row>
    <row r="5890" spans="1:10" ht="81">
      <c r="A5890" s="16" t="s">
        <v>33946</v>
      </c>
      <c r="B5890" s="59" t="str">
        <f t="shared" si="91"/>
        <v>TRANSPORTE DE BLOCOS ARTIFICIAIS DE CONCRETO COM 10 A 12 T PARA A EXECUÇÃO DE MOLHE COM CAVALO MECÂNICO COM SEMIRREBOQUE COM CAPACIDADE DE 30 T - RODOVIA PAVIMENTADA</v>
      </c>
      <c r="C5890" s="16" t="s">
        <v>33943</v>
      </c>
      <c r="D5890" s="105">
        <v>6.55</v>
      </c>
      <c r="J5890" s="59" t="s">
        <v>33947</v>
      </c>
    </row>
    <row r="5891" spans="1:10" ht="67.5">
      <c r="A5891" s="16" t="s">
        <v>33948</v>
      </c>
      <c r="B5891" s="59" t="str">
        <f t="shared" ref="B5891:B5954" si="92">UPPER(J5891)</f>
        <v>TRANSPORTE DE BLOCOS ARTIFICIAIS DE CONCRETO COM 8 A 9 T PARA A EXECUÇÃO DE MOLHE COM CAVALO MECÂNICO COM SEMIRREBOQUE COM CAPACIDADE DE 30 T - RODOVIA EM LEITO NATURAL</v>
      </c>
      <c r="C5891" s="16" t="s">
        <v>33943</v>
      </c>
      <c r="D5891" s="105">
        <v>6.68</v>
      </c>
      <c r="J5891" s="59" t="s">
        <v>33949</v>
      </c>
    </row>
    <row r="5892" spans="1:10" ht="67.5">
      <c r="A5892" s="16" t="s">
        <v>33950</v>
      </c>
      <c r="B5892" s="59" t="str">
        <f t="shared" si="92"/>
        <v>TRANSPORTE DE BLOCOS ARTIFICIAIS DE CONCRETO COM 8 A 9 T PARA A EXECUÇÃO DE MOLHE COM CAVALO MECÂNICO COM SEMIRREBOQUE COM CAPACIDADE DE 30 T - RODOVIA EM REVESTIMENTO PRIMÁRIO</v>
      </c>
      <c r="C5892" s="16" t="s">
        <v>33943</v>
      </c>
      <c r="D5892" s="105">
        <v>5.35</v>
      </c>
      <c r="J5892" s="59" t="s">
        <v>33951</v>
      </c>
    </row>
    <row r="5893" spans="1:10" ht="67.5">
      <c r="A5893" s="16" t="s">
        <v>33952</v>
      </c>
      <c r="B5893" s="59" t="str">
        <f t="shared" si="92"/>
        <v>TRANSPORTE DE BLOCOS ARTIFICIAIS DE CONCRETO COM 8 A 9 T PARA A EXECUÇÃO DE MOLHE COM CAVALO MECÂNICO COM SEMIRREBOQUE COM CAPACIDADE DE 30 T - RODOVIA PAVIMENTADA</v>
      </c>
      <c r="C5893" s="16" t="s">
        <v>33943</v>
      </c>
      <c r="D5893" s="105">
        <v>4.37</v>
      </c>
      <c r="J5893" s="59" t="s">
        <v>33953</v>
      </c>
    </row>
    <row r="5894" spans="1:10" ht="40.5">
      <c r="A5894" s="16" t="s">
        <v>33954</v>
      </c>
      <c r="B5894" s="59" t="str">
        <f t="shared" si="92"/>
        <v>TRANSPORTE DE CASCALHO COM DRAGA HOPPER - CAPACIDADE DA CISTERNA DE 1.000 M³</v>
      </c>
      <c r="C5894" s="16" t="s">
        <v>33884</v>
      </c>
      <c r="D5894" s="105">
        <v>0.83</v>
      </c>
      <c r="J5894" s="59" t="s">
        <v>33955</v>
      </c>
    </row>
    <row r="5895" spans="1:10" ht="40.5">
      <c r="A5895" s="16" t="s">
        <v>33956</v>
      </c>
      <c r="B5895" s="59" t="str">
        <f t="shared" si="92"/>
        <v>TRANSPORTE DE CASCALHO COM DRAGA HOPPER - CAPACIDADE DA CISTERNA DE 10.000 M³</v>
      </c>
      <c r="C5895" s="16" t="s">
        <v>33884</v>
      </c>
      <c r="D5895" s="105">
        <v>0.3</v>
      </c>
      <c r="J5895" s="59" t="s">
        <v>33957</v>
      </c>
    </row>
    <row r="5896" spans="1:10" ht="40.5">
      <c r="A5896" s="16" t="s">
        <v>33958</v>
      </c>
      <c r="B5896" s="59" t="str">
        <f t="shared" si="92"/>
        <v>TRANSPORTE DE CASCALHO COM DRAGA HOPPER - CAPACIDADE DA CISTERNA DE 15.000 M³</v>
      </c>
      <c r="C5896" s="16" t="s">
        <v>33884</v>
      </c>
      <c r="D5896" s="105">
        <v>0.28999999999999998</v>
      </c>
      <c r="J5896" s="59" t="s">
        <v>33959</v>
      </c>
    </row>
    <row r="5897" spans="1:10" ht="40.5">
      <c r="A5897" s="16" t="s">
        <v>33960</v>
      </c>
      <c r="B5897" s="59" t="str">
        <f t="shared" si="92"/>
        <v>TRANSPORTE DE CASCALHO COM DRAGA HOPPER - CAPACIDADE DA CISTERNA DE 2.000 M³</v>
      </c>
      <c r="C5897" s="16" t="s">
        <v>33884</v>
      </c>
      <c r="D5897" s="105">
        <v>0.72</v>
      </c>
      <c r="J5897" s="59" t="s">
        <v>33961</v>
      </c>
    </row>
    <row r="5898" spans="1:10" ht="40.5">
      <c r="A5898" s="16" t="s">
        <v>33962</v>
      </c>
      <c r="B5898" s="59" t="str">
        <f t="shared" si="92"/>
        <v>TRANSPORTE DE CASCALHO COM DRAGA HOPPER - CAPACIDADE DA CISTERNA DE 20.000 M³</v>
      </c>
      <c r="C5898" s="16" t="s">
        <v>33884</v>
      </c>
      <c r="D5898" s="105">
        <v>0.28000000000000003</v>
      </c>
      <c r="J5898" s="59" t="s">
        <v>33963</v>
      </c>
    </row>
    <row r="5899" spans="1:10" ht="40.5">
      <c r="A5899" s="16" t="s">
        <v>33964</v>
      </c>
      <c r="B5899" s="59" t="str">
        <f t="shared" si="92"/>
        <v>TRANSPORTE DE CASCALHO COM DRAGA HOPPER - CAPACIDADE DA CISTERNA DE 3.000 M³</v>
      </c>
      <c r="C5899" s="16" t="s">
        <v>33884</v>
      </c>
      <c r="D5899" s="105">
        <v>0.59</v>
      </c>
      <c r="J5899" s="59" t="s">
        <v>33965</v>
      </c>
    </row>
    <row r="5900" spans="1:10" ht="40.5">
      <c r="A5900" s="16" t="s">
        <v>33966</v>
      </c>
      <c r="B5900" s="59" t="str">
        <f t="shared" si="92"/>
        <v>TRANSPORTE DE CASCALHO COM DRAGA HOPPER - CAPACIDADE DA CISTERNA DE 4.000 M³</v>
      </c>
      <c r="C5900" s="16" t="s">
        <v>33884</v>
      </c>
      <c r="D5900" s="105">
        <v>0.48</v>
      </c>
      <c r="J5900" s="59" t="s">
        <v>33967</v>
      </c>
    </row>
    <row r="5901" spans="1:10" ht="40.5">
      <c r="A5901" s="16" t="s">
        <v>33968</v>
      </c>
      <c r="B5901" s="59" t="str">
        <f t="shared" si="92"/>
        <v>TRANSPORTE DE CASCALHO COM DRAGA HOPPER - CAPACIDADE DA CISTERNA DE 5.000 M³</v>
      </c>
      <c r="C5901" s="16" t="s">
        <v>33884</v>
      </c>
      <c r="D5901" s="105">
        <v>0.43</v>
      </c>
      <c r="J5901" s="59" t="s">
        <v>33969</v>
      </c>
    </row>
    <row r="5902" spans="1:10" ht="40.5">
      <c r="A5902" s="16" t="s">
        <v>33970</v>
      </c>
      <c r="B5902" s="59" t="str">
        <f t="shared" si="92"/>
        <v>TRANSPORTE DE CASCALHO COM DRAGA HOPPER - CAPACIDADE DA CISTERNA DE 750 M³</v>
      </c>
      <c r="C5902" s="16" t="s">
        <v>33884</v>
      </c>
      <c r="D5902" s="105">
        <v>1.1100000000000001</v>
      </c>
      <c r="J5902" s="59" t="s">
        <v>33971</v>
      </c>
    </row>
    <row r="5903" spans="1:10" ht="40.5">
      <c r="A5903" s="16" t="s">
        <v>33972</v>
      </c>
      <c r="B5903" s="59" t="str">
        <f t="shared" si="92"/>
        <v>TRANSPORTE DE CASCALHO FINO COM DRAGA HOPPER - CAPACIDADE DA CISTERNA DE 1.000 M³</v>
      </c>
      <c r="C5903" s="16" t="s">
        <v>33884</v>
      </c>
      <c r="D5903" s="105">
        <v>0.81</v>
      </c>
      <c r="J5903" s="59" t="s">
        <v>33973</v>
      </c>
    </row>
    <row r="5904" spans="1:10" ht="40.5">
      <c r="A5904" s="16" t="s">
        <v>33974</v>
      </c>
      <c r="B5904" s="59" t="str">
        <f t="shared" si="92"/>
        <v>TRANSPORTE DE CASCALHO FINO COM DRAGA HOPPER - CAPACIDADE DA CISTERNA DE 10.000 M³</v>
      </c>
      <c r="C5904" s="16" t="s">
        <v>33884</v>
      </c>
      <c r="D5904" s="105">
        <v>0.28999999999999998</v>
      </c>
      <c r="J5904" s="59" t="s">
        <v>33975</v>
      </c>
    </row>
    <row r="5905" spans="1:10" ht="40.5">
      <c r="A5905" s="16" t="s">
        <v>33976</v>
      </c>
      <c r="B5905" s="59" t="str">
        <f t="shared" si="92"/>
        <v>TRANSPORTE DE CASCALHO FINO COM DRAGA HOPPER - CAPACIDADE DA CISTERNA DE 15.000 M³</v>
      </c>
      <c r="C5905" s="16" t="s">
        <v>33884</v>
      </c>
      <c r="D5905" s="105">
        <v>0.28000000000000003</v>
      </c>
      <c r="J5905" s="59" t="s">
        <v>33977</v>
      </c>
    </row>
    <row r="5906" spans="1:10" ht="40.5">
      <c r="A5906" s="16" t="s">
        <v>33978</v>
      </c>
      <c r="B5906" s="59" t="str">
        <f t="shared" si="92"/>
        <v>TRANSPORTE DE CASCALHO FINO COM DRAGA HOPPER - CAPACIDADE DA CISTERNA DE 2.000 M³</v>
      </c>
      <c r="C5906" s="16" t="s">
        <v>33884</v>
      </c>
      <c r="D5906" s="105">
        <v>0.7</v>
      </c>
      <c r="J5906" s="59" t="s">
        <v>33979</v>
      </c>
    </row>
    <row r="5907" spans="1:10" ht="40.5">
      <c r="A5907" s="16" t="s">
        <v>33980</v>
      </c>
      <c r="B5907" s="59" t="str">
        <f t="shared" si="92"/>
        <v>TRANSPORTE DE CASCALHO FINO COM DRAGA HOPPER - CAPACIDADE DA CISTERNA DE 20.000 M³</v>
      </c>
      <c r="C5907" s="16" t="s">
        <v>33884</v>
      </c>
      <c r="D5907" s="105">
        <v>0.28000000000000003</v>
      </c>
      <c r="J5907" s="59" t="s">
        <v>33981</v>
      </c>
    </row>
    <row r="5908" spans="1:10" ht="40.5">
      <c r="A5908" s="16" t="s">
        <v>33982</v>
      </c>
      <c r="B5908" s="59" t="str">
        <f t="shared" si="92"/>
        <v>TRANSPORTE DE CASCALHO FINO COM DRAGA HOPPER - CAPACIDADE DA CISTERNA DE 3.000 M³</v>
      </c>
      <c r="C5908" s="16" t="s">
        <v>33884</v>
      </c>
      <c r="D5908" s="105">
        <v>0.57999999999999996</v>
      </c>
      <c r="J5908" s="59" t="s">
        <v>33983</v>
      </c>
    </row>
    <row r="5909" spans="1:10" ht="40.5">
      <c r="A5909" s="16" t="s">
        <v>33984</v>
      </c>
      <c r="B5909" s="59" t="str">
        <f t="shared" si="92"/>
        <v>TRANSPORTE DE CASCALHO FINO COM DRAGA HOPPER - CAPACIDADE DA CISTERNA DE 4.000 M³</v>
      </c>
      <c r="C5909" s="16" t="s">
        <v>33884</v>
      </c>
      <c r="D5909" s="105">
        <v>0.48</v>
      </c>
      <c r="J5909" s="59" t="s">
        <v>33985</v>
      </c>
    </row>
    <row r="5910" spans="1:10" ht="40.5">
      <c r="A5910" s="16" t="s">
        <v>33986</v>
      </c>
      <c r="B5910" s="59" t="str">
        <f t="shared" si="92"/>
        <v>TRANSPORTE DE CASCALHO FINO COM DRAGA HOPPER - CAPACIDADE DA CISTERNA DE 5.000 M³</v>
      </c>
      <c r="C5910" s="16" t="s">
        <v>33884</v>
      </c>
      <c r="D5910" s="105">
        <v>0.43</v>
      </c>
      <c r="J5910" s="59" t="s">
        <v>33987</v>
      </c>
    </row>
    <row r="5911" spans="1:10" ht="40.5">
      <c r="A5911" s="16" t="s">
        <v>33988</v>
      </c>
      <c r="B5911" s="59" t="str">
        <f t="shared" si="92"/>
        <v>TRANSPORTE DE CASCALHO FINO COM DRAGA HOPPER - CAPACIDADE DA CISTERNA DE 750 M³</v>
      </c>
      <c r="C5911" s="16" t="s">
        <v>33884</v>
      </c>
      <c r="D5911" s="105">
        <v>1.0900000000000001</v>
      </c>
      <c r="J5911" s="59" t="s">
        <v>33989</v>
      </c>
    </row>
    <row r="5912" spans="1:10" ht="40.5">
      <c r="A5912" s="16" t="s">
        <v>33990</v>
      </c>
      <c r="B5912" s="59" t="str">
        <f t="shared" si="92"/>
        <v>TRANSPORTE DE CIMENTO A GRANEL COM CAMINHÃO SILO DE 30 M³ - RODOVIA EM LEITO NATURAL</v>
      </c>
      <c r="C5912" s="16" t="s">
        <v>33781</v>
      </c>
      <c r="D5912" s="105">
        <v>0.72</v>
      </c>
      <c r="J5912" s="59" t="s">
        <v>33991</v>
      </c>
    </row>
    <row r="5913" spans="1:10" ht="40.5">
      <c r="A5913" s="16" t="s">
        <v>33992</v>
      </c>
      <c r="B5913" s="59" t="str">
        <f t="shared" si="92"/>
        <v>TRANSPORTE DE CIMENTO A GRANEL COM CAMINHÃO SILO DE 30 M³ - RODOVIA EM REVESTIMENTO PRIMÁRIO</v>
      </c>
      <c r="C5913" s="16" t="s">
        <v>33781</v>
      </c>
      <c r="D5913" s="105">
        <v>0.57999999999999996</v>
      </c>
      <c r="J5913" s="59" t="s">
        <v>33993</v>
      </c>
    </row>
    <row r="5914" spans="1:10" ht="40.5">
      <c r="A5914" s="16" t="s">
        <v>33994</v>
      </c>
      <c r="B5914" s="59" t="str">
        <f t="shared" si="92"/>
        <v>TRANSPORTE DE CIMENTO A GRANEL COM CAMINHÃO SILO DE 30 M³ - RODOVIA PAVIMENTADA</v>
      </c>
      <c r="C5914" s="16" t="s">
        <v>33781</v>
      </c>
      <c r="D5914" s="105">
        <v>0.47</v>
      </c>
      <c r="J5914" s="59" t="s">
        <v>33995</v>
      </c>
    </row>
    <row r="5915" spans="1:10" ht="40.5">
      <c r="A5915" s="16" t="s">
        <v>33996</v>
      </c>
      <c r="B5915" s="59" t="str">
        <f t="shared" si="92"/>
        <v>TRANSPORTE DE CIMENTO COM CAMINHÃO DISTRIBUIDOR DE 17 M³ - RODOVIA EM LEITO NATURAL</v>
      </c>
      <c r="C5915" s="16" t="s">
        <v>33781</v>
      </c>
      <c r="D5915" s="105">
        <v>0.9</v>
      </c>
      <c r="J5915" s="59" t="s">
        <v>33997</v>
      </c>
    </row>
    <row r="5916" spans="1:10" ht="40.5">
      <c r="A5916" s="16" t="s">
        <v>33998</v>
      </c>
      <c r="B5916" s="59" t="str">
        <f t="shared" si="92"/>
        <v>TRANSPORTE DE CIMENTO COM CAMINHÃO DISTRIBUIDOR DE 17 M³ - RODOVIA EM REVESTIMENTO PRIMÁRIO</v>
      </c>
      <c r="C5916" s="16" t="s">
        <v>33781</v>
      </c>
      <c r="D5916" s="105">
        <v>0.72</v>
      </c>
      <c r="J5916" s="59" t="s">
        <v>33999</v>
      </c>
    </row>
    <row r="5917" spans="1:10" ht="40.5">
      <c r="A5917" s="16" t="s">
        <v>34000</v>
      </c>
      <c r="B5917" s="59" t="str">
        <f t="shared" si="92"/>
        <v>TRANSPORTE DE CIMENTO COM CAMINHÃO DISTRIBUIDOR DE 17 M³ - RODOVIA PAVIMENTADA</v>
      </c>
      <c r="C5917" s="16" t="s">
        <v>33781</v>
      </c>
      <c r="D5917" s="105">
        <v>0.59</v>
      </c>
      <c r="J5917" s="59" t="s">
        <v>34001</v>
      </c>
    </row>
    <row r="5918" spans="1:10" ht="40.5">
      <c r="A5918" s="16" t="s">
        <v>34002</v>
      </c>
      <c r="B5918" s="59" t="str">
        <f t="shared" si="92"/>
        <v>TRANSPORTE DE CONCRETO COM CAMINHÃO BASCULANTE DE 7 M³ - RODOVIA EM LEITO NATURAL</v>
      </c>
      <c r="C5918" s="16" t="s">
        <v>33781</v>
      </c>
      <c r="D5918" s="105">
        <v>0.8</v>
      </c>
      <c r="J5918" s="59" t="s">
        <v>34003</v>
      </c>
    </row>
    <row r="5919" spans="1:10" ht="40.5">
      <c r="A5919" s="16" t="s">
        <v>34004</v>
      </c>
      <c r="B5919" s="59" t="str">
        <f t="shared" si="92"/>
        <v>TRANSPORTE DE CONCRETO COM CAMINHÃO BASCULANTE DE 7 M³ - RODOVIA EM REVESTIMENTO PRIMÁRIO</v>
      </c>
      <c r="C5919" s="16" t="s">
        <v>33781</v>
      </c>
      <c r="D5919" s="105">
        <v>0.64</v>
      </c>
      <c r="J5919" s="59" t="s">
        <v>34005</v>
      </c>
    </row>
    <row r="5920" spans="1:10" ht="40.5">
      <c r="A5920" s="16" t="s">
        <v>34006</v>
      </c>
      <c r="B5920" s="59" t="str">
        <f t="shared" si="92"/>
        <v>TRANSPORTE DE CONCRETO COM CAMINHÃO BASCULANTE DE 7 M³ - RODOVIA PAVIMENTADA</v>
      </c>
      <c r="C5920" s="16" t="s">
        <v>33781</v>
      </c>
      <c r="D5920" s="105">
        <v>0.52</v>
      </c>
      <c r="J5920" s="59" t="s">
        <v>34007</v>
      </c>
    </row>
    <row r="5921" spans="1:10" ht="54">
      <c r="A5921" s="16" t="s">
        <v>34008</v>
      </c>
      <c r="B5921" s="59" t="str">
        <f t="shared" si="92"/>
        <v>TRANSPORTE DE DETRITOS COM CAMINHÃO DE HIDROJATEAMENTO DE ALTA PRESSÃO E VÁCUO DE 9 M³ - RODOVIA EM LEITO NATURAL</v>
      </c>
      <c r="C5921" s="16" t="s">
        <v>33781</v>
      </c>
      <c r="D5921" s="105">
        <v>1.43</v>
      </c>
      <c r="J5921" s="59" t="s">
        <v>34009</v>
      </c>
    </row>
    <row r="5922" spans="1:10" ht="54">
      <c r="A5922" s="16" t="s">
        <v>34010</v>
      </c>
      <c r="B5922" s="59" t="str">
        <f t="shared" si="92"/>
        <v>TRANSPORTE DE DETRITOS COM CAMINHÃO DE HIDROJATEAMENTO DE ALTA PRESSÃO E VÁCUO DE 9 M³ - RODOVIA EM REVESTIMENTO PRIMÁRIO</v>
      </c>
      <c r="C5922" s="16" t="s">
        <v>33781</v>
      </c>
      <c r="D5922" s="105">
        <v>1.1399999999999999</v>
      </c>
      <c r="J5922" s="59" t="s">
        <v>34011</v>
      </c>
    </row>
    <row r="5923" spans="1:10" ht="40.5">
      <c r="A5923" s="16" t="s">
        <v>34012</v>
      </c>
      <c r="B5923" s="59" t="str">
        <f t="shared" si="92"/>
        <v>TRANSPORTE DE DETRITOS COM CAMINHÃO DE HIDROJATEAMENTO DE ALTA PRESSÃO E VÁCUO DE 9 M³ - RODOVIA PAVIMENTADA</v>
      </c>
      <c r="C5923" s="16" t="s">
        <v>33781</v>
      </c>
      <c r="D5923" s="105">
        <v>0.93</v>
      </c>
      <c r="J5923" s="59" t="s">
        <v>34013</v>
      </c>
    </row>
    <row r="5924" spans="1:10" ht="67.5">
      <c r="A5924" s="16" t="s">
        <v>34014</v>
      </c>
      <c r="B5924" s="59" t="str">
        <f t="shared" si="92"/>
        <v>TRANSPORTE DE DORMENTES DE CONCRETO MONOBLOCO PROTENDIDO DE BITOLA LARGA COM LOCOMOTIVA DIESEL-ELÉTRICA EM VAGÃO PLATAFORMA COM CAPACIDADE DE 98 T - BITOLA LARGA</v>
      </c>
      <c r="C5924" s="16" t="s">
        <v>33781</v>
      </c>
      <c r="D5924" s="105">
        <v>0.21</v>
      </c>
      <c r="J5924" s="59" t="s">
        <v>34015</v>
      </c>
    </row>
    <row r="5925" spans="1:10" ht="67.5">
      <c r="A5925" s="16" t="s">
        <v>34016</v>
      </c>
      <c r="B5925" s="59" t="str">
        <f t="shared" si="92"/>
        <v>TRANSPORTE DE DORMENTES DE CONCRETO MONOBLOCO PROTENDIDO DE BITOLA MÉTRICA COM LOCOMOTIVA DIESEL-ELÉTRICA EM VAGÃO PLATAFORMA COM CAPACIDADE DE 82 T - BITOLA MÉTRICA</v>
      </c>
      <c r="C5925" s="16" t="s">
        <v>33781</v>
      </c>
      <c r="D5925" s="105">
        <v>0.22</v>
      </c>
      <c r="J5925" s="59" t="s">
        <v>34017</v>
      </c>
    </row>
    <row r="5926" spans="1:10" ht="67.5">
      <c r="A5926" s="16" t="s">
        <v>34018</v>
      </c>
      <c r="B5926" s="59" t="str">
        <f t="shared" si="92"/>
        <v>TRANSPORTE DE DORMENTES DE CONCRETO MONOBLOCO PROTENDIDO DE BITOLA MISTA COM LOCOMOTIVA DIESEL-ELÉTRICA EM VAGÃO PLATAFORMA COM CAPACIDADE DE 98 T - BITOLA LARGA</v>
      </c>
      <c r="C5926" s="16" t="s">
        <v>33781</v>
      </c>
      <c r="D5926" s="105">
        <v>0.19</v>
      </c>
      <c r="J5926" s="59" t="s">
        <v>34019</v>
      </c>
    </row>
    <row r="5927" spans="1:10" ht="81">
      <c r="A5927" s="16" t="s">
        <v>34020</v>
      </c>
      <c r="B5927" s="59" t="str">
        <f t="shared" si="92"/>
        <v>TRANSPORTE DE DORMENTES DE CONCRETO MONOBLOCO PROTENDIDO PARA AMV DE BITOLA LARGA OU MISTA COM LOCOMOTIVA DIESEL-ELÉTRICA EM VAGÃO PLATAFORMA COM CAPACIDADE DE 98 T - BITOLA LARGA</v>
      </c>
      <c r="C5927" s="16" t="s">
        <v>33781</v>
      </c>
      <c r="D5927" s="105">
        <v>1.33</v>
      </c>
      <c r="J5927" s="59" t="s">
        <v>34021</v>
      </c>
    </row>
    <row r="5928" spans="1:10" ht="67.5">
      <c r="A5928" s="16" t="s">
        <v>34022</v>
      </c>
      <c r="B5928" s="59" t="str">
        <f t="shared" si="92"/>
        <v>TRANSPORTE DE DORMENTES DE CONCRETO MONOBLOCO PROTENDIDO PARA AMV DE BITOLA MÉTRICA COM LOCOMOTIVA DIESEL-ELÉTRICA EM VAGÃO PLATAFORMA COM CAPACIDADE DE 82 T - BITOLA MÉTRICA</v>
      </c>
      <c r="C5928" s="16" t="s">
        <v>33781</v>
      </c>
      <c r="D5928" s="105">
        <v>2.99</v>
      </c>
      <c r="J5928" s="59" t="s">
        <v>34023</v>
      </c>
    </row>
    <row r="5929" spans="1:10" ht="67.5">
      <c r="A5929" s="16" t="s">
        <v>34024</v>
      </c>
      <c r="B5929" s="59" t="str">
        <f t="shared" si="92"/>
        <v>TRANSPORTE DE DORMENTES DE MADEIRA DE BITOLA LARGA COM LOCOMOTIVA DIESEL-ELÉTRICA EM VAGÃO PLATAFORMA COM CAPACIDADE DE 98 T - BITOLA LARGA</v>
      </c>
      <c r="C5929" s="16" t="s">
        <v>33781</v>
      </c>
      <c r="D5929" s="105">
        <v>0.19</v>
      </c>
      <c r="J5929" s="59" t="s">
        <v>34025</v>
      </c>
    </row>
    <row r="5930" spans="1:10" ht="67.5">
      <c r="A5930" s="16" t="s">
        <v>34026</v>
      </c>
      <c r="B5930" s="59" t="str">
        <f t="shared" si="92"/>
        <v>TRANSPORTE DE DORMENTES DE MADEIRA DE BITOLA MÉTRICA COM LOCOMOTIVA DIESEL-ELÉTRICA EM VAGÃO PLATAFORMA COM CAPACIDADE DE 82 T - BITOLA MÉTRICA</v>
      </c>
      <c r="C5930" s="16" t="s">
        <v>33781</v>
      </c>
      <c r="D5930" s="105">
        <v>0.22</v>
      </c>
      <c r="J5930" s="59" t="s">
        <v>34027</v>
      </c>
    </row>
    <row r="5931" spans="1:10" ht="67.5">
      <c r="A5931" s="16" t="s">
        <v>34028</v>
      </c>
      <c r="B5931" s="59" t="str">
        <f t="shared" si="92"/>
        <v>TRANSPORTE DE DORMENTES DE MADEIRA PARA AMV DE BITOLA LARGA OU MISTA COM LOCOMOTIVA DIESEL-ELÉTRICA EM VAGÃO PLATAFORMA COM CAPACIDADE DE 98 T - BITOLA LARGA</v>
      </c>
      <c r="C5931" s="16" t="s">
        <v>33781</v>
      </c>
      <c r="D5931" s="105">
        <v>4.96</v>
      </c>
      <c r="J5931" s="59" t="s">
        <v>34029</v>
      </c>
    </row>
    <row r="5932" spans="1:10" ht="67.5">
      <c r="A5932" s="16" t="s">
        <v>34030</v>
      </c>
      <c r="B5932" s="59" t="str">
        <f t="shared" si="92"/>
        <v>TRANSPORTE DE DORMENTES DE MADEIRA PARA AMV DE BITOLA MÉTRICA COM LOCOMOTIVA DIESEL-ELÉTRICA EM VAGÃO PLATAFORMA COM CAPACIDADE DE 82 T - BITOLA MÉTRICA</v>
      </c>
      <c r="C5932" s="16" t="s">
        <v>33781</v>
      </c>
      <c r="D5932" s="105">
        <v>11.9</v>
      </c>
      <c r="J5932" s="59" t="s">
        <v>34031</v>
      </c>
    </row>
    <row r="5933" spans="1:10" ht="54">
      <c r="A5933" s="16" t="s">
        <v>34032</v>
      </c>
      <c r="B5933" s="59" t="str">
        <f t="shared" si="92"/>
        <v>TRANSPORTE DE LASTRO DE BRITA COM LOCOMOTIVA DIESEL-ELÉTRICA EM VAGÃO HOPPER ABERTO COM CAPACIDADE DE 45 M³ - BITOLA MÉTRICA</v>
      </c>
      <c r="C5933" s="16" t="s">
        <v>33781</v>
      </c>
      <c r="D5933" s="105">
        <v>0.52</v>
      </c>
      <c r="J5933" s="59" t="s">
        <v>34033</v>
      </c>
    </row>
    <row r="5934" spans="1:10" ht="54">
      <c r="A5934" s="16" t="s">
        <v>34034</v>
      </c>
      <c r="B5934" s="59" t="str">
        <f t="shared" si="92"/>
        <v>TRANSPORTE DE LASTRO DE BRITA COM LOCOMOTIVA DIESEL-ELÉTRICA EM VAGÃO HOPPER ABERTO COM CAPACIDADE DE 63 M³ - BITOLA LARGA</v>
      </c>
      <c r="C5934" s="16" t="s">
        <v>33781</v>
      </c>
      <c r="D5934" s="105">
        <v>0.37</v>
      </c>
      <c r="J5934" s="59" t="s">
        <v>34035</v>
      </c>
    </row>
    <row r="5935" spans="1:10" ht="54">
      <c r="A5935" s="16" t="s">
        <v>34036</v>
      </c>
      <c r="B5935" s="59" t="str">
        <f t="shared" si="92"/>
        <v>TRANSPORTE DE MATERIAIS METÁLICOS E ACESSÓRIOS DIVERSOS COM LOCOMOTIVA DIESEL-ELÉTRICA EM VAGÃO FECHADO COM CAPACIDADE DE 64 T - BITOLA MÉTRICA</v>
      </c>
      <c r="C5935" s="16" t="s">
        <v>33781</v>
      </c>
      <c r="D5935" s="105">
        <v>0.55000000000000004</v>
      </c>
      <c r="J5935" s="59" t="s">
        <v>34037</v>
      </c>
    </row>
    <row r="5936" spans="1:10" ht="54">
      <c r="A5936" s="16" t="s">
        <v>34038</v>
      </c>
      <c r="B5936" s="59" t="str">
        <f t="shared" si="92"/>
        <v>TRANSPORTE DE MATERIAIS METÁLICOS E ACESSÓRIOS DIVERSOS COM LOCOMOTIVA DIESEL-ELÉTRICA EM VAGÃO FECHADO COM CAPACIDADE DE 99 T - BITOLA LARGA</v>
      </c>
      <c r="C5936" s="16" t="s">
        <v>33781</v>
      </c>
      <c r="D5936" s="105">
        <v>0.36</v>
      </c>
      <c r="J5936" s="59" t="s">
        <v>34039</v>
      </c>
    </row>
    <row r="5937" spans="1:10" ht="67.5">
      <c r="A5937" s="16" t="s">
        <v>34040</v>
      </c>
      <c r="B5937" s="59" t="str">
        <f t="shared" si="92"/>
        <v>TRANSPORTE DE MATERIAIS METÁLICOS PARA AMV DE BITOLA LARGA COM LOCOMOTIVA DIESEL-ELÉTRICA EM VAGÃO PLATAFORMA COM CAPACIDADE DE 98 T - BITOLA LARGA</v>
      </c>
      <c r="C5937" s="16" t="s">
        <v>33781</v>
      </c>
      <c r="D5937" s="105">
        <v>3.41</v>
      </c>
      <c r="J5937" s="59" t="s">
        <v>34041</v>
      </c>
    </row>
    <row r="5938" spans="1:10" ht="67.5">
      <c r="A5938" s="16" t="s">
        <v>34042</v>
      </c>
      <c r="B5938" s="59" t="str">
        <f t="shared" si="92"/>
        <v>TRANSPORTE DE MATERIAIS METÁLICOS PARA AMV DE BITOLA MÉTRICA COM LOCOMOTIVA DIESEL-ELÉTRICA EM VAGÃO PLATAFORMA COM CAPACIDADE DE 82 T - BITOLA MÉTRICA</v>
      </c>
      <c r="C5938" s="16" t="s">
        <v>33781</v>
      </c>
      <c r="D5938" s="105">
        <v>4.28</v>
      </c>
      <c r="J5938" s="59" t="s">
        <v>34043</v>
      </c>
    </row>
    <row r="5939" spans="1:10" ht="67.5">
      <c r="A5939" s="16" t="s">
        <v>34044</v>
      </c>
      <c r="B5939" s="59" t="str">
        <f t="shared" si="92"/>
        <v>TRANSPORTE DE MATERIAIS METÁLICOS PARA AMV DE BITOLA MISTA COM LOCOMOTIVA DIESEL-ELÉTRICA EM VAGÃO PLATAFORMA COM CAPACIDADE DE 98 T - BITOLA LARGA</v>
      </c>
      <c r="C5939" s="16" t="s">
        <v>33781</v>
      </c>
      <c r="D5939" s="105">
        <v>2.96</v>
      </c>
      <c r="J5939" s="59" t="s">
        <v>34045</v>
      </c>
    </row>
    <row r="5940" spans="1:10" ht="40.5">
      <c r="A5940" s="16" t="s">
        <v>34046</v>
      </c>
      <c r="B5940" s="59" t="str">
        <f t="shared" si="92"/>
        <v>TRANSPORTE DE MATERIAL BETUMINOSO COM CAMINHÃO TANQUE DISTRIBUIDOR - RODOVIA EM LEITO NATURAL</v>
      </c>
      <c r="C5940" s="16" t="s">
        <v>33781</v>
      </c>
      <c r="D5940" s="105">
        <v>2.2200000000000002</v>
      </c>
      <c r="J5940" s="59" t="s">
        <v>34047</v>
      </c>
    </row>
    <row r="5941" spans="1:10" ht="40.5">
      <c r="A5941" s="16" t="s">
        <v>34048</v>
      </c>
      <c r="B5941" s="59" t="str">
        <f t="shared" si="92"/>
        <v>TRANSPORTE DE MATERIAL BETUMINOSO COM CAMINHÃO TANQUE DISTRIBUIDOR - RODOVIA EM REVESTIMENTO PRIMÁRIO</v>
      </c>
      <c r="C5941" s="16" t="s">
        <v>33781</v>
      </c>
      <c r="D5941" s="105">
        <v>1.78</v>
      </c>
      <c r="J5941" s="59" t="s">
        <v>34049</v>
      </c>
    </row>
    <row r="5942" spans="1:10" ht="40.5">
      <c r="A5942" s="16" t="s">
        <v>34050</v>
      </c>
      <c r="B5942" s="59" t="str">
        <f t="shared" si="92"/>
        <v>TRANSPORTE DE MATERIAL BETUMINOSO COM CAMINHÃO TANQUE DISTRIBUIDOR - RODOVIA PAVIMENTADA</v>
      </c>
      <c r="C5942" s="16" t="s">
        <v>33781</v>
      </c>
      <c r="D5942" s="105">
        <v>1.45</v>
      </c>
      <c r="J5942" s="59" t="s">
        <v>34051</v>
      </c>
    </row>
    <row r="5943" spans="1:10" ht="40.5">
      <c r="A5943" s="16" t="s">
        <v>34052</v>
      </c>
      <c r="B5943" s="59" t="str">
        <f t="shared" si="92"/>
        <v>TRANSPORTE DE MATERIAL DE 1ª CATEGORIA COM BATELÃO AUTOPROPELIDO COM CAPACIDADE DE 300 M³</v>
      </c>
      <c r="C5943" s="16" t="s">
        <v>33884</v>
      </c>
      <c r="D5943" s="105">
        <v>0.74</v>
      </c>
      <c r="J5943" s="59" t="s">
        <v>34053</v>
      </c>
    </row>
    <row r="5944" spans="1:10" ht="40.5">
      <c r="A5944" s="16" t="s">
        <v>34054</v>
      </c>
      <c r="B5944" s="59" t="str">
        <f t="shared" si="92"/>
        <v>TRANSPORTE DE MATERIAL DE 1ª CATEGORIA COM BATELÃO AUTOPROPELIDO COM CAPACIDADE DE 500 M³</v>
      </c>
      <c r="C5944" s="16" t="s">
        <v>33884</v>
      </c>
      <c r="D5944" s="105">
        <v>0.54</v>
      </c>
      <c r="J5944" s="59" t="s">
        <v>34055</v>
      </c>
    </row>
    <row r="5945" spans="1:10" ht="40.5">
      <c r="A5945" s="16" t="s">
        <v>34056</v>
      </c>
      <c r="B5945" s="59" t="str">
        <f t="shared" si="92"/>
        <v>TRANSPORTE DE MATERIAL DE 1ª CATEGORIA COM BATELÃO REBOCADO COM CAPACIDADE DE 66 M³</v>
      </c>
      <c r="C5945" s="16" t="s">
        <v>33884</v>
      </c>
      <c r="D5945" s="105">
        <v>1.95</v>
      </c>
      <c r="J5945" s="59" t="s">
        <v>34057</v>
      </c>
    </row>
    <row r="5946" spans="1:10" ht="54">
      <c r="A5946" s="16" t="s">
        <v>34058</v>
      </c>
      <c r="B5946" s="59" t="str">
        <f t="shared" si="92"/>
        <v>TRANSPORTE DE MATERIAL DE 1ª CATEGORIA COM BATELÃO REBOCADO MONTADO NA OBRA COM CAPACIDADE DE 66 M³</v>
      </c>
      <c r="C5946" s="16" t="s">
        <v>33884</v>
      </c>
      <c r="D5946" s="105">
        <v>1.95</v>
      </c>
      <c r="J5946" s="59" t="s">
        <v>34059</v>
      </c>
    </row>
    <row r="5947" spans="1:10" ht="40.5">
      <c r="A5947" s="16" t="s">
        <v>34060</v>
      </c>
      <c r="B5947" s="59" t="str">
        <f t="shared" si="92"/>
        <v>TRANSPORTE DE MATERIAL DE 3ª CATEGORIA COM BATELÃO AUTOPROPELIDO COM CAPACIDADE DE 300 M³</v>
      </c>
      <c r="C5947" s="16" t="s">
        <v>33884</v>
      </c>
      <c r="D5947" s="105">
        <v>1.33</v>
      </c>
      <c r="J5947" s="59" t="s">
        <v>34061</v>
      </c>
    </row>
    <row r="5948" spans="1:10" ht="40.5">
      <c r="A5948" s="16" t="s">
        <v>34062</v>
      </c>
      <c r="B5948" s="59" t="str">
        <f t="shared" si="92"/>
        <v>TRANSPORTE DE MATERIAL DE 3ª CATEGORIA COM BATELÃO REBOCADO COM CAPACIDADE DE 66 M³</v>
      </c>
      <c r="C5948" s="16" t="s">
        <v>33884</v>
      </c>
      <c r="D5948" s="105">
        <v>5.71</v>
      </c>
      <c r="J5948" s="59" t="s">
        <v>34063</v>
      </c>
    </row>
    <row r="5949" spans="1:10" ht="54">
      <c r="A5949" s="16" t="s">
        <v>34064</v>
      </c>
      <c r="B5949" s="59" t="str">
        <f t="shared" si="92"/>
        <v>TRANSPORTE DE MATERIAL DE 3ª CATEGORIA COM BATELÃO REBOCADO MONTADO NA OBRA COM CAPACIDADE DE 66 M³</v>
      </c>
      <c r="C5949" s="16" t="s">
        <v>33884</v>
      </c>
      <c r="D5949" s="105">
        <v>5.71</v>
      </c>
      <c r="J5949" s="59" t="s">
        <v>34065</v>
      </c>
    </row>
    <row r="5950" spans="1:10" ht="54">
      <c r="A5950" s="16" t="s">
        <v>34066</v>
      </c>
      <c r="B5950" s="59" t="str">
        <f t="shared" si="92"/>
        <v>TRANSPORTE DE MATERIAL DE 3ª CATEGORIA COM CAMINHÃO BASCULANTE DE 12 M³ PARA ROCHA - RODOVIA EM LEITO NATURAL</v>
      </c>
      <c r="C5950" s="16" t="s">
        <v>33781</v>
      </c>
      <c r="D5950" s="105">
        <v>0.91</v>
      </c>
      <c r="J5950" s="59" t="s">
        <v>34067</v>
      </c>
    </row>
    <row r="5951" spans="1:10" ht="54">
      <c r="A5951" s="16" t="s">
        <v>34068</v>
      </c>
      <c r="B5951" s="59" t="str">
        <f t="shared" si="92"/>
        <v>TRANSPORTE DE MATERIAL DE 3ª CATEGORIA COM CAMINHÃO BASCULANTE DE 12 M³ PARA ROCHA - RODOVIA EM REVESTIMENTO PRIMÁRIO</v>
      </c>
      <c r="C5951" s="16" t="s">
        <v>33781</v>
      </c>
      <c r="D5951" s="105">
        <v>0.73</v>
      </c>
      <c r="J5951" s="59" t="s">
        <v>34069</v>
      </c>
    </row>
    <row r="5952" spans="1:10" ht="54">
      <c r="A5952" s="16" t="s">
        <v>34070</v>
      </c>
      <c r="B5952" s="59" t="str">
        <f t="shared" si="92"/>
        <v>TRANSPORTE DE MATERIAL DE 3ª CATEGORIA COM CAMINHÃO BASCULANTE DE 12 M³ PARA ROCHA - RODOVIA PAVIMENTADA</v>
      </c>
      <c r="C5952" s="16" t="s">
        <v>33781</v>
      </c>
      <c r="D5952" s="105">
        <v>0.6</v>
      </c>
      <c r="J5952" s="59" t="s">
        <v>34071</v>
      </c>
    </row>
    <row r="5953" spans="1:10" ht="54">
      <c r="A5953" s="16" t="s">
        <v>34072</v>
      </c>
      <c r="B5953" s="59" t="str">
        <f t="shared" si="92"/>
        <v>TRANSPORTE DE MATERIAL DE 3ª CATEGORIA COM CAMINHÃO BASCULANTE DE 8 M³ PARA ROCHA - RODOVIA EM LEITO NATURAL</v>
      </c>
      <c r="C5953" s="16" t="s">
        <v>33781</v>
      </c>
      <c r="D5953" s="105">
        <v>1.42</v>
      </c>
      <c r="J5953" s="59" t="s">
        <v>34073</v>
      </c>
    </row>
    <row r="5954" spans="1:10" ht="54">
      <c r="A5954" s="16" t="s">
        <v>34074</v>
      </c>
      <c r="B5954" s="59" t="str">
        <f t="shared" si="92"/>
        <v>TRANSPORTE DE MATERIAL DE 3ª CATEGORIA COM CAMINHÃO BASCULANTE DE 8 M³ PARA ROCHA - RODOVIA EM REVESTIMENTO PRIMÁRIO</v>
      </c>
      <c r="C5954" s="16" t="s">
        <v>33781</v>
      </c>
      <c r="D5954" s="105">
        <v>1.1399999999999999</v>
      </c>
      <c r="J5954" s="59" t="s">
        <v>34075</v>
      </c>
    </row>
    <row r="5955" spans="1:10" ht="54">
      <c r="A5955" s="16" t="s">
        <v>34076</v>
      </c>
      <c r="B5955" s="59" t="str">
        <f t="shared" ref="B5955:B6018" si="93">UPPER(J5955)</f>
        <v>TRANSPORTE DE MATERIAL DE 3ª CATEGORIA COM CAMINHÃO BASCULANTE DE 8 M³ PARA ROCHA - RODOVIA PAVIMENTADA</v>
      </c>
      <c r="C5955" s="16" t="s">
        <v>33781</v>
      </c>
      <c r="D5955" s="105">
        <v>0.93</v>
      </c>
      <c r="J5955" s="59" t="s">
        <v>34077</v>
      </c>
    </row>
    <row r="5956" spans="1:10" ht="54">
      <c r="A5956" s="16" t="s">
        <v>34078</v>
      </c>
      <c r="B5956" s="59" t="str">
        <f t="shared" si="93"/>
        <v>TRANSPORTE DE MISTURA BETUMINOSA A QUENTE COM CAMINHÃO COM CAÇAMBA TÉRMICA DE 6 M³ - RODOVIA EM LEITO NATURAL</v>
      </c>
      <c r="C5956" s="16" t="s">
        <v>33781</v>
      </c>
      <c r="D5956" s="105">
        <v>1.54</v>
      </c>
      <c r="J5956" s="59" t="s">
        <v>34079</v>
      </c>
    </row>
    <row r="5957" spans="1:10" ht="54">
      <c r="A5957" s="16" t="s">
        <v>34080</v>
      </c>
      <c r="B5957" s="59" t="str">
        <f t="shared" si="93"/>
        <v>TRANSPORTE DE MISTURA BETUMINOSA A QUENTE COM CAMINHÃO COM CAÇAMBA TÉRMICA DE 6 M³ - RODOVIA EM REVESTIMENTO PRIMÁRIO</v>
      </c>
      <c r="C5957" s="16" t="s">
        <v>33781</v>
      </c>
      <c r="D5957" s="105">
        <v>1.24</v>
      </c>
      <c r="J5957" s="59" t="s">
        <v>34081</v>
      </c>
    </row>
    <row r="5958" spans="1:10" ht="54">
      <c r="A5958" s="16" t="s">
        <v>34082</v>
      </c>
      <c r="B5958" s="59" t="str">
        <f t="shared" si="93"/>
        <v>TRANSPORTE DE MISTURA BETUMINOSA A QUENTE COM CAMINHÃO COM CAÇAMBA TÉRMICA DE 6 M³ - RODOVIA PAVIMENTADA</v>
      </c>
      <c r="C5958" s="16" t="s">
        <v>33781</v>
      </c>
      <c r="D5958" s="105">
        <v>1.01</v>
      </c>
      <c r="J5958" s="59" t="s">
        <v>34083</v>
      </c>
    </row>
    <row r="5959" spans="1:10" ht="27">
      <c r="A5959" s="16" t="s">
        <v>34084</v>
      </c>
      <c r="B5959" s="59" t="str">
        <f t="shared" si="93"/>
        <v>TRANSPORTE DE SILTE COM DRAGA HOPPER - CAPACIDADE DA CISTERNA DE 1.000 M³</v>
      </c>
      <c r="C5959" s="16" t="s">
        <v>33884</v>
      </c>
      <c r="D5959" s="105">
        <v>2.35</v>
      </c>
      <c r="J5959" s="59" t="s">
        <v>34085</v>
      </c>
    </row>
    <row r="5960" spans="1:10" ht="40.5">
      <c r="A5960" s="16" t="s">
        <v>34086</v>
      </c>
      <c r="B5960" s="59" t="str">
        <f t="shared" si="93"/>
        <v>TRANSPORTE DE SILTE COM DRAGA HOPPER - CAPACIDADE DA CISTERNA DE 10.000 M³</v>
      </c>
      <c r="C5960" s="16" t="s">
        <v>33884</v>
      </c>
      <c r="D5960" s="105">
        <v>0.85</v>
      </c>
      <c r="J5960" s="59" t="s">
        <v>34087</v>
      </c>
    </row>
    <row r="5961" spans="1:10" ht="40.5">
      <c r="A5961" s="16" t="s">
        <v>34088</v>
      </c>
      <c r="B5961" s="59" t="str">
        <f t="shared" si="93"/>
        <v>TRANSPORTE DE SILTE COM DRAGA HOPPER - CAPACIDADE DA CISTERNA DE 15.000 M³</v>
      </c>
      <c r="C5961" s="16" t="s">
        <v>33884</v>
      </c>
      <c r="D5961" s="105">
        <v>0.81</v>
      </c>
      <c r="J5961" s="59" t="s">
        <v>34089</v>
      </c>
    </row>
    <row r="5962" spans="1:10" ht="27">
      <c r="A5962" s="16" t="s">
        <v>34090</v>
      </c>
      <c r="B5962" s="59" t="str">
        <f t="shared" si="93"/>
        <v>TRANSPORTE DE SILTE COM DRAGA HOPPER - CAPACIDADE DA CISTERNA DE 2.000 M³</v>
      </c>
      <c r="C5962" s="16" t="s">
        <v>33884</v>
      </c>
      <c r="D5962" s="105">
        <v>2.04</v>
      </c>
      <c r="J5962" s="59" t="s">
        <v>34091</v>
      </c>
    </row>
    <row r="5963" spans="1:10" ht="40.5">
      <c r="A5963" s="16" t="s">
        <v>34092</v>
      </c>
      <c r="B5963" s="59" t="str">
        <f t="shared" si="93"/>
        <v>TRANSPORTE DE SILTE COM DRAGA HOPPER - CAPACIDADE DA CISTERNA DE 20.000 M³</v>
      </c>
      <c r="C5963" s="16" t="s">
        <v>33884</v>
      </c>
      <c r="D5963" s="105">
        <v>0.8</v>
      </c>
      <c r="J5963" s="59" t="s">
        <v>34093</v>
      </c>
    </row>
    <row r="5964" spans="1:10" ht="27">
      <c r="A5964" s="16" t="s">
        <v>34094</v>
      </c>
      <c r="B5964" s="59" t="str">
        <f t="shared" si="93"/>
        <v>TRANSPORTE DE SILTE COM DRAGA HOPPER - CAPACIDADE DA CISTERNA DE 3.000 M³</v>
      </c>
      <c r="C5964" s="16" t="s">
        <v>33884</v>
      </c>
      <c r="D5964" s="105">
        <v>1.67</v>
      </c>
      <c r="J5964" s="59" t="s">
        <v>34095</v>
      </c>
    </row>
    <row r="5965" spans="1:10" ht="27">
      <c r="A5965" s="16" t="s">
        <v>34096</v>
      </c>
      <c r="B5965" s="59" t="str">
        <f t="shared" si="93"/>
        <v>TRANSPORTE DE SILTE COM DRAGA HOPPER - CAPACIDADE DA CISTERNA DE 4.000 M³</v>
      </c>
      <c r="C5965" s="16" t="s">
        <v>33884</v>
      </c>
      <c r="D5965" s="105">
        <v>1.38</v>
      </c>
      <c r="J5965" s="59" t="s">
        <v>34097</v>
      </c>
    </row>
    <row r="5966" spans="1:10" ht="27">
      <c r="A5966" s="16" t="s">
        <v>34098</v>
      </c>
      <c r="B5966" s="59" t="str">
        <f t="shared" si="93"/>
        <v>TRANSPORTE DE SILTE COM DRAGA HOPPER - CAPACIDADE DA CISTERNA DE 5.000 M³</v>
      </c>
      <c r="C5966" s="16" t="s">
        <v>33884</v>
      </c>
      <c r="D5966" s="105">
        <v>1.24</v>
      </c>
      <c r="J5966" s="59" t="s">
        <v>34099</v>
      </c>
    </row>
    <row r="5967" spans="1:10" ht="27">
      <c r="A5967" s="16" t="s">
        <v>34100</v>
      </c>
      <c r="B5967" s="59" t="str">
        <f t="shared" si="93"/>
        <v>TRANSPORTE DE SILTE COM DRAGA HOPPER - CAPACIDADE DA CISTERNA DE 750 M³</v>
      </c>
      <c r="C5967" s="16" t="s">
        <v>33884</v>
      </c>
      <c r="D5967" s="105">
        <v>3.15</v>
      </c>
      <c r="J5967" s="59" t="s">
        <v>34101</v>
      </c>
    </row>
    <row r="5968" spans="1:10" ht="54">
      <c r="A5968" s="16" t="s">
        <v>34102</v>
      </c>
      <c r="B5968" s="59" t="str">
        <f t="shared" si="93"/>
        <v>TRANSPORTE DE TLS TR45 DE 120 M COM LOCOMOTIVA DIESEL-ELÉTRICA EM VAGÃO PLATAFORMA COM CAPACIDADE DE 82 T - BITOLA MÉTRICA</v>
      </c>
      <c r="C5968" s="16" t="s">
        <v>33781</v>
      </c>
      <c r="D5968" s="105">
        <v>1.21</v>
      </c>
      <c r="J5968" s="59" t="s">
        <v>34103</v>
      </c>
    </row>
    <row r="5969" spans="1:10" ht="54">
      <c r="A5969" s="16" t="s">
        <v>34104</v>
      </c>
      <c r="B5969" s="59" t="str">
        <f t="shared" si="93"/>
        <v>TRANSPORTE DE TLS TR45 DE 120 M COM LOCOMOTIVA DIESEL-ELÉTRICA EM VAGÃO PLATAFORMA COM CAPACIDADE DE 98 T - BITOLA LARGA</v>
      </c>
      <c r="C5969" s="16" t="s">
        <v>33781</v>
      </c>
      <c r="D5969" s="105">
        <v>0.92</v>
      </c>
      <c r="J5969" s="59" t="s">
        <v>34105</v>
      </c>
    </row>
    <row r="5970" spans="1:10" ht="54">
      <c r="A5970" s="16" t="s">
        <v>34106</v>
      </c>
      <c r="B5970" s="59" t="str">
        <f t="shared" si="93"/>
        <v>TRANSPORTE DE TLS TR45 DE 240 M COM LOCOMOTIVA DIESEL-ELÉTRICA EM VAGÃO PLATAFORMA COM CAPACIDADE DE 82 T - BITOLA MÉTRICA</v>
      </c>
      <c r="C5970" s="16" t="s">
        <v>33781</v>
      </c>
      <c r="D5970" s="105">
        <v>0.65</v>
      </c>
      <c r="J5970" s="59" t="s">
        <v>34107</v>
      </c>
    </row>
    <row r="5971" spans="1:10" ht="54">
      <c r="A5971" s="16" t="s">
        <v>34108</v>
      </c>
      <c r="B5971" s="59" t="str">
        <f t="shared" si="93"/>
        <v>TRANSPORTE DE TLS TR45 DE 240 M COM LOCOMOTIVA DIESEL-ELÉTRICA EM VAGÃO PLATAFORMA COM CAPACIDADE DE 98 T - BITOLA LARGA</v>
      </c>
      <c r="C5971" s="16" t="s">
        <v>33781</v>
      </c>
      <c r="D5971" s="105">
        <v>0.49</v>
      </c>
      <c r="J5971" s="59" t="s">
        <v>34109</v>
      </c>
    </row>
    <row r="5972" spans="1:10" ht="54">
      <c r="A5972" s="16" t="s">
        <v>34110</v>
      </c>
      <c r="B5972" s="59" t="str">
        <f t="shared" si="93"/>
        <v>TRANSPORTE DE TLS TR57 DE 120 M COM LOCOMOTIVA DIESEL-ELÉTRICA EM VAGÃO PLATAFORMA COM CAPACIDADE DE 82 T - BITOLA MÉTRICA</v>
      </c>
      <c r="C5972" s="16" t="s">
        <v>33781</v>
      </c>
      <c r="D5972" s="105">
        <v>0.95</v>
      </c>
      <c r="J5972" s="59" t="s">
        <v>34111</v>
      </c>
    </row>
    <row r="5973" spans="1:10" ht="54">
      <c r="A5973" s="16" t="s">
        <v>34112</v>
      </c>
      <c r="B5973" s="59" t="str">
        <f t="shared" si="93"/>
        <v>TRANSPORTE DE TLS TR57 DE 120 M COM LOCOMOTIVA DIESEL-ELÉTRICA EM VAGÃO PLATAFORMA COM CAPACIDADE DE 98 T - BITOLA LARGA</v>
      </c>
      <c r="C5973" s="16" t="s">
        <v>33781</v>
      </c>
      <c r="D5973" s="105">
        <v>0.72</v>
      </c>
      <c r="J5973" s="59" t="s">
        <v>34113</v>
      </c>
    </row>
    <row r="5974" spans="1:10" ht="54">
      <c r="A5974" s="16" t="s">
        <v>34114</v>
      </c>
      <c r="B5974" s="59" t="str">
        <f t="shared" si="93"/>
        <v>TRANSPORTE DE TLS TR57 DE 240 M COM LOCOMOTIVA DIESEL-ELÉTRICA EM VAGÃO PLATAFORMA COM CAPACIDADE DE 82 T - BITOLA MÉTRICA</v>
      </c>
      <c r="C5974" s="16" t="s">
        <v>33781</v>
      </c>
      <c r="D5974" s="105">
        <v>0.51</v>
      </c>
      <c r="J5974" s="59" t="s">
        <v>34115</v>
      </c>
    </row>
    <row r="5975" spans="1:10" ht="54">
      <c r="A5975" s="16" t="s">
        <v>34116</v>
      </c>
      <c r="B5975" s="59" t="str">
        <f t="shared" si="93"/>
        <v>TRANSPORTE DE TLS TR57 DE 240 M COM LOCOMOTIVA DIESEL-ELÉTRICA EM VAGÃO PLATAFORMA COM CAPACIDADE DE 98 T - BITOLA LARGA</v>
      </c>
      <c r="C5975" s="16" t="s">
        <v>33781</v>
      </c>
      <c r="D5975" s="105">
        <v>0.38</v>
      </c>
      <c r="J5975" s="59" t="s">
        <v>34117</v>
      </c>
    </row>
    <row r="5976" spans="1:10" ht="54">
      <c r="A5976" s="16" t="s">
        <v>34118</v>
      </c>
      <c r="B5976" s="59" t="str">
        <f t="shared" si="93"/>
        <v>TRANSPORTE DE TLS TR68 DE 120 M COM LOCOMOTIVA DIESEL-ELÉTRICA EM VAGÃO PLATAFORMA COM CAPACIDADE DE 82 T - BITOLA MÉTRICA</v>
      </c>
      <c r="C5976" s="16" t="s">
        <v>33781</v>
      </c>
      <c r="D5976" s="105">
        <v>0.8</v>
      </c>
      <c r="J5976" s="59" t="s">
        <v>34119</v>
      </c>
    </row>
    <row r="5977" spans="1:10" ht="54">
      <c r="A5977" s="16" t="s">
        <v>34120</v>
      </c>
      <c r="B5977" s="59" t="str">
        <f t="shared" si="93"/>
        <v>TRANSPORTE DE TLS TR68 DE 120 M COM LOCOMOTIVA DIESEL-ELÉTRICA EM VAGÃO PLATAFORMA COM CAPACIDADE DE 98 T - BITOLA LARGA</v>
      </c>
      <c r="C5977" s="16" t="s">
        <v>33781</v>
      </c>
      <c r="D5977" s="105">
        <v>0.61</v>
      </c>
      <c r="J5977" s="59" t="s">
        <v>34121</v>
      </c>
    </row>
    <row r="5978" spans="1:10" ht="54">
      <c r="A5978" s="16" t="s">
        <v>34122</v>
      </c>
      <c r="B5978" s="59" t="str">
        <f t="shared" si="93"/>
        <v>TRANSPORTE DE TLS TR68 DE 240 M COM LOCOMOTIVA DIESEL-ELÉTRICA EM VAGÃO PLATAFORMA COM CAPACIDADE DE 82 T - BITOLA MÉTRICA</v>
      </c>
      <c r="C5978" s="16" t="s">
        <v>33781</v>
      </c>
      <c r="D5978" s="105">
        <v>0.43</v>
      </c>
      <c r="J5978" s="59" t="s">
        <v>34123</v>
      </c>
    </row>
    <row r="5979" spans="1:10" ht="54">
      <c r="A5979" s="16" t="s">
        <v>34124</v>
      </c>
      <c r="B5979" s="59" t="str">
        <f t="shared" si="93"/>
        <v>TRANSPORTE DE TLS TR68 DE 240 M COM LOCOMOTIVA DIESEL-ELÉTRICA EM VAGÃO PLATAFORMA COM CAPACIDADE DE 98 T - BITOLA LARGA</v>
      </c>
      <c r="C5979" s="16" t="s">
        <v>33781</v>
      </c>
      <c r="D5979" s="105">
        <v>0.32</v>
      </c>
      <c r="J5979" s="59" t="s">
        <v>34125</v>
      </c>
    </row>
    <row r="5980" spans="1:10" ht="54">
      <c r="A5980" s="16" t="s">
        <v>34126</v>
      </c>
      <c r="B5980" s="59" t="str">
        <f t="shared" si="93"/>
        <v>TRANSPORTE DE TLS UIC60 DE 120 M COM LOCOMOTIVA DIESEL-ELÉTRICA EM VAGÃO PLATAFORMA COM CAPACIDADE DE 82 T - BITOLA MÉTRICA</v>
      </c>
      <c r="C5980" s="16" t="s">
        <v>33781</v>
      </c>
      <c r="D5980" s="105">
        <v>0.9</v>
      </c>
      <c r="J5980" s="59" t="s">
        <v>34127</v>
      </c>
    </row>
    <row r="5981" spans="1:10" ht="54">
      <c r="A5981" s="16" t="s">
        <v>34128</v>
      </c>
      <c r="B5981" s="59" t="str">
        <f t="shared" si="93"/>
        <v>TRANSPORTE DE TLS UIC60 DE 120 M COM LOCOMOTIVA DIESEL-ELÉTRICA EM VAGÃO PLATAFORMA COM CAPACIDADE DE 98 T - BITOLA LARGA</v>
      </c>
      <c r="C5981" s="16" t="s">
        <v>33781</v>
      </c>
      <c r="D5981" s="105">
        <v>0.68</v>
      </c>
      <c r="J5981" s="59" t="s">
        <v>34129</v>
      </c>
    </row>
    <row r="5982" spans="1:10" ht="54">
      <c r="A5982" s="16" t="s">
        <v>34130</v>
      </c>
      <c r="B5982" s="59" t="str">
        <f t="shared" si="93"/>
        <v>TRANSPORTE DE TLS UIC60 DE 240 M COM LOCOMOTIVA DIESEL-ELÉTRICA EM VAGÃO PLATAFORMA COM CAPACIDADE DE 82 T - BITOLA MÉTRICA</v>
      </c>
      <c r="C5982" s="16" t="s">
        <v>33781</v>
      </c>
      <c r="D5982" s="105">
        <v>0.48</v>
      </c>
      <c r="J5982" s="59" t="s">
        <v>34131</v>
      </c>
    </row>
    <row r="5983" spans="1:10" ht="54">
      <c r="A5983" s="16" t="s">
        <v>34132</v>
      </c>
      <c r="B5983" s="59" t="str">
        <f t="shared" si="93"/>
        <v>TRANSPORTE DE TLS UIC60 DE 240 M COM LOCOMOTIVA DIESEL-ELÉTRICA EM VAGÃO PLATAFORMA COM CAPACIDADE DE 98 T - BITOLA LARGA</v>
      </c>
      <c r="C5983" s="16" t="s">
        <v>33781</v>
      </c>
      <c r="D5983" s="105">
        <v>0.36</v>
      </c>
      <c r="J5983" s="59" t="s">
        <v>34133</v>
      </c>
    </row>
    <row r="5984" spans="1:10" ht="40.5">
      <c r="A5984" s="16" t="s">
        <v>34134</v>
      </c>
      <c r="B5984" s="59" t="str">
        <f t="shared" si="93"/>
        <v>TRANSPORTE DE VEÍCULOS DE MÉDIO PORTE COM GUINCHO DE RESGATE DE 20 T - RODOVIA EM LEITO NATURAL</v>
      </c>
      <c r="C5984" s="16" t="s">
        <v>25784</v>
      </c>
      <c r="D5984" s="105">
        <v>14.57</v>
      </c>
      <c r="J5984" s="59" t="s">
        <v>34135</v>
      </c>
    </row>
    <row r="5985" spans="1:10" ht="40.5">
      <c r="A5985" s="16" t="s">
        <v>34136</v>
      </c>
      <c r="B5985" s="59" t="str">
        <f t="shared" si="93"/>
        <v>TRANSPORTE DE VEÍCULOS DE MÉDIO PORTE COM GUINCHO DE RESGATE DE 20 T - RODOVIA EM REVESTIMENTO PRIMÁRIO</v>
      </c>
      <c r="C5985" s="16" t="s">
        <v>25784</v>
      </c>
      <c r="D5985" s="105">
        <v>11.66</v>
      </c>
      <c r="J5985" s="59" t="s">
        <v>34137</v>
      </c>
    </row>
    <row r="5986" spans="1:10" ht="40.5">
      <c r="A5986" s="16" t="s">
        <v>34138</v>
      </c>
      <c r="B5986" s="59" t="str">
        <f t="shared" si="93"/>
        <v>TRANSPORTE DE VEÍCULOS DE MÉDIO PORTE COM GUINCHO DE RESGATE DE 20 T - RODOVIA PAVIMENTADA</v>
      </c>
      <c r="C5986" s="16" t="s">
        <v>25784</v>
      </c>
      <c r="D5986" s="105">
        <v>9.52</v>
      </c>
      <c r="J5986" s="59" t="s">
        <v>34139</v>
      </c>
    </row>
    <row r="5987" spans="1:10" ht="40.5">
      <c r="A5987" s="16" t="s">
        <v>34140</v>
      </c>
      <c r="B5987" s="59" t="str">
        <f t="shared" si="93"/>
        <v>TRANSPORTE DE VEÍCULOS LEVES COM GUINCHO DE RESGATE DE 4 T - RODOVIA EM LEITO NATURAL</v>
      </c>
      <c r="C5987" s="16" t="s">
        <v>25784</v>
      </c>
      <c r="D5987" s="105">
        <v>10.78</v>
      </c>
      <c r="J5987" s="59" t="s">
        <v>34141</v>
      </c>
    </row>
    <row r="5988" spans="1:10" ht="40.5">
      <c r="A5988" s="16" t="s">
        <v>34142</v>
      </c>
      <c r="B5988" s="59" t="str">
        <f t="shared" si="93"/>
        <v>TRANSPORTE DE VEÍCULOS LEVES COM GUINCHO DE RESGATE DE 4 T - RODOVIA EM REVESTIMENTO PRIMÁRIO</v>
      </c>
      <c r="C5988" s="16" t="s">
        <v>25784</v>
      </c>
      <c r="D5988" s="105">
        <v>8.6199999999999992</v>
      </c>
      <c r="J5988" s="59" t="s">
        <v>34143</v>
      </c>
    </row>
    <row r="5989" spans="1:10" ht="40.5">
      <c r="A5989" s="16" t="s">
        <v>34144</v>
      </c>
      <c r="B5989" s="59" t="str">
        <f t="shared" si="93"/>
        <v>TRANSPORTE DE VEÍCULOS LEVES COM GUINCHO DE RESGATE DE 4 T - RODOVIA PAVIMENTADA</v>
      </c>
      <c r="C5989" s="16" t="s">
        <v>25784</v>
      </c>
      <c r="D5989" s="105">
        <v>7.04</v>
      </c>
      <c r="J5989" s="59" t="s">
        <v>34145</v>
      </c>
    </row>
    <row r="5990" spans="1:10" ht="40.5">
      <c r="A5990" s="16" t="s">
        <v>34146</v>
      </c>
      <c r="B5990" s="59" t="str">
        <f t="shared" si="93"/>
        <v>TRANSPORTE DE VEÍCULOS PESADOS COM GUINCHO DE RESGATE DE 35 T - RODOVIA EM LEITO NATURAL</v>
      </c>
      <c r="C5990" s="16" t="s">
        <v>25784</v>
      </c>
      <c r="D5990" s="105">
        <v>24.32</v>
      </c>
      <c r="J5990" s="59" t="s">
        <v>34147</v>
      </c>
    </row>
    <row r="5991" spans="1:10" ht="40.5">
      <c r="A5991" s="16" t="s">
        <v>34148</v>
      </c>
      <c r="B5991" s="59" t="str">
        <f t="shared" si="93"/>
        <v>TRANSPORTE DE VEÍCULOS PESADOS COM GUINCHO DE RESGATE DE 35 T - RODOVIA EM REVESTIMENTO PRIMÁRIO</v>
      </c>
      <c r="C5991" s="16" t="s">
        <v>25784</v>
      </c>
      <c r="D5991" s="105">
        <v>19.46</v>
      </c>
      <c r="J5991" s="59" t="s">
        <v>34149</v>
      </c>
    </row>
    <row r="5992" spans="1:10" ht="40.5">
      <c r="A5992" s="16" t="s">
        <v>34150</v>
      </c>
      <c r="B5992" s="59" t="str">
        <f t="shared" si="93"/>
        <v>TRANSPORTE DE VEÍCULOS PESADOS COM GUINCHO DE RESGATE DE 35 T - RODOVIA PAVIMENTADA</v>
      </c>
      <c r="C5992" s="16" t="s">
        <v>25784</v>
      </c>
      <c r="D5992" s="105">
        <v>15.89</v>
      </c>
      <c r="J5992" s="59" t="s">
        <v>34151</v>
      </c>
    </row>
    <row r="5993" spans="1:10" ht="40.5">
      <c r="A5993" s="16" t="s">
        <v>34152</v>
      </c>
      <c r="B5993" s="59" t="str">
        <f t="shared" si="93"/>
        <v>TRANSPORTE EM CAVALO MECÂNICO COM DOLLY DE 4 EIXOS COM CAPACIDADE DE 57 T - RODOVIA EM LEITO NATURAL</v>
      </c>
      <c r="C5993" s="16" t="s">
        <v>25784</v>
      </c>
      <c r="D5993" s="105">
        <v>58.33</v>
      </c>
      <c r="J5993" s="59" t="s">
        <v>34153</v>
      </c>
    </row>
    <row r="5994" spans="1:10" ht="54">
      <c r="A5994" s="16" t="s">
        <v>34154</v>
      </c>
      <c r="B5994" s="59" t="str">
        <f t="shared" si="93"/>
        <v>TRANSPORTE EM CAVALO MECÂNICO COM DOLLY DE 4 EIXOS COM CAPACIDADE DE 57 T - RODOVIA EM REVESTIMENTO PRIMÁRIO</v>
      </c>
      <c r="C5994" s="16" t="s">
        <v>25784</v>
      </c>
      <c r="D5994" s="105">
        <v>46.64</v>
      </c>
      <c r="J5994" s="59" t="s">
        <v>34155</v>
      </c>
    </row>
    <row r="5995" spans="1:10" ht="40.5">
      <c r="A5995" s="16" t="s">
        <v>34156</v>
      </c>
      <c r="B5995" s="59" t="str">
        <f t="shared" si="93"/>
        <v>TRANSPORTE EM CAVALO MECÂNICO COM DOLLY DE 4 EIXOS COM CAPACIDADE DE 57 T - RODOVIA PAVIMENTADA</v>
      </c>
      <c r="C5995" s="16" t="s">
        <v>25784</v>
      </c>
      <c r="D5995" s="105">
        <v>38.11</v>
      </c>
      <c r="J5995" s="59" t="s">
        <v>34157</v>
      </c>
    </row>
    <row r="5996" spans="1:10" ht="40.5">
      <c r="A5996" s="16" t="s">
        <v>34158</v>
      </c>
      <c r="B5996" s="59" t="str">
        <f t="shared" si="93"/>
        <v>TRANSPORTE EM CAVALO MECÂNICO COM DOLLYS DE 3 E 4 EIXOS COM CAPACIDADE DE 77 T - RODOVIA EM LEITO NATURAL</v>
      </c>
      <c r="C5996" s="16" t="s">
        <v>25784</v>
      </c>
      <c r="D5996" s="105">
        <v>68.31</v>
      </c>
      <c r="J5996" s="59" t="s">
        <v>34159</v>
      </c>
    </row>
    <row r="5997" spans="1:10" ht="54">
      <c r="A5997" s="16" t="s">
        <v>34160</v>
      </c>
      <c r="B5997" s="59" t="str">
        <f t="shared" si="93"/>
        <v>TRANSPORTE EM CAVALO MECÂNICO COM DOLLYS DE 3 E 4 EIXOS COM CAPACIDADE DE 77 T - RODOVIA EM REVESTIMENTO PRIMÁRIO</v>
      </c>
      <c r="C5997" s="16" t="s">
        <v>25784</v>
      </c>
      <c r="D5997" s="105">
        <v>54.62</v>
      </c>
      <c r="J5997" s="59" t="s">
        <v>34161</v>
      </c>
    </row>
    <row r="5998" spans="1:10" ht="40.5">
      <c r="A5998" s="16" t="s">
        <v>34162</v>
      </c>
      <c r="B5998" s="59" t="str">
        <f t="shared" si="93"/>
        <v>TRANSPORTE EM CAVALO MECÂNICO COM DOLLYS DE 3 E 4 EIXOS COM CAPACIDADE DE 77 T - RODOVIA PAVIMENTADA</v>
      </c>
      <c r="C5998" s="16" t="s">
        <v>25784</v>
      </c>
      <c r="D5998" s="105">
        <v>44.63</v>
      </c>
      <c r="J5998" s="59" t="s">
        <v>34163</v>
      </c>
    </row>
    <row r="5999" spans="1:10" ht="40.5">
      <c r="A5999" s="16" t="s">
        <v>34164</v>
      </c>
      <c r="B5999" s="59" t="str">
        <f t="shared" si="93"/>
        <v>TRANSPORTE EM CAVALO MECÂNICO COM DOLLYS DE 5 E 4 EIXOS COM CAPACIDADE DE 111 T - RODOVIA EM LEITO NATURAL</v>
      </c>
      <c r="C5999" s="16" t="s">
        <v>25784</v>
      </c>
      <c r="D5999" s="105">
        <v>134.53</v>
      </c>
      <c r="J5999" s="59" t="s">
        <v>34165</v>
      </c>
    </row>
    <row r="6000" spans="1:10" ht="54">
      <c r="A6000" s="16" t="s">
        <v>34166</v>
      </c>
      <c r="B6000" s="59" t="str">
        <f t="shared" si="93"/>
        <v>TRANSPORTE EM CAVALO MECÂNICO COM DOLLYS DE 5 E 4 EIXOS COM CAPACIDADE DE 111 T - RODOVIA EM REVESTIMENTO PRIMÁRIO</v>
      </c>
      <c r="C6000" s="16" t="s">
        <v>25784</v>
      </c>
      <c r="D6000" s="105">
        <v>107.57</v>
      </c>
      <c r="J6000" s="59" t="s">
        <v>34167</v>
      </c>
    </row>
    <row r="6001" spans="1:10" ht="40.5">
      <c r="A6001" s="16" t="s">
        <v>34168</v>
      </c>
      <c r="B6001" s="59" t="str">
        <f t="shared" si="93"/>
        <v>TRANSPORTE EM CAVALO MECÂNICO COM DOLLYS DE 5 E 4 EIXOS COM CAPACIDADE DE 111 T - RODOVIA PAVIMENTADA</v>
      </c>
      <c r="C6001" s="16" t="s">
        <v>25784</v>
      </c>
      <c r="D6001" s="105">
        <v>87.89</v>
      </c>
      <c r="J6001" s="59" t="s">
        <v>34169</v>
      </c>
    </row>
    <row r="6002" spans="1:10" ht="54">
      <c r="A6002" s="16" t="s">
        <v>34170</v>
      </c>
      <c r="B6002" s="59" t="str">
        <f t="shared" si="93"/>
        <v>TRANSPORTE EM CAVALO MECÂNICO COM REBOQUES DE 5 E 4 EIXOS COM CAPACIDADE DE 130 T - RODOVIA EM LEITO NATURAL</v>
      </c>
      <c r="C6002" s="16" t="s">
        <v>25784</v>
      </c>
      <c r="D6002" s="105">
        <v>153.16</v>
      </c>
      <c r="J6002" s="59" t="s">
        <v>34171</v>
      </c>
    </row>
    <row r="6003" spans="1:10" ht="54">
      <c r="A6003" s="16" t="s">
        <v>34172</v>
      </c>
      <c r="B6003" s="59" t="str">
        <f t="shared" si="93"/>
        <v>TRANSPORTE EM CAVALO MECÂNICO COM REBOQUES DE 5 E 4 EIXOS COM CAPACIDADE DE 130 T - RODOVIA EM REVESTIMENTO PRIMÁRIO</v>
      </c>
      <c r="C6003" s="16" t="s">
        <v>25784</v>
      </c>
      <c r="D6003" s="105">
        <v>122.47</v>
      </c>
      <c r="J6003" s="59" t="s">
        <v>34173</v>
      </c>
    </row>
    <row r="6004" spans="1:10" ht="54">
      <c r="A6004" s="16" t="s">
        <v>34174</v>
      </c>
      <c r="B6004" s="59" t="str">
        <f t="shared" si="93"/>
        <v>TRANSPORTE EM CAVALO MECÂNICO COM REBOQUES DE 5 E 4 EIXOS COM CAPACIDADE DE 130 T - RODOVIA PAVIMENTADA</v>
      </c>
      <c r="C6004" s="16" t="s">
        <v>25784</v>
      </c>
      <c r="D6004" s="105">
        <v>100.06</v>
      </c>
      <c r="J6004" s="59" t="s">
        <v>34175</v>
      </c>
    </row>
    <row r="6005" spans="1:10" ht="40.5">
      <c r="A6005" s="16" t="s">
        <v>34176</v>
      </c>
      <c r="B6005" s="59" t="str">
        <f t="shared" si="93"/>
        <v>TRANSPORTE FLUVIAL DE MATERIAIS DIVERSOS COM PONTÃO FLUTUANTE - CAPACIDADE DE 500 T</v>
      </c>
      <c r="C6005" s="16" t="s">
        <v>25784</v>
      </c>
      <c r="D6005" s="105">
        <v>166.38</v>
      </c>
      <c r="J6005" s="59" t="s">
        <v>34177</v>
      </c>
    </row>
    <row r="6006" spans="1:10">
      <c r="A6006" s="16" t="s">
        <v>34178</v>
      </c>
      <c r="B6006" s="59" t="str">
        <f t="shared" si="93"/>
        <v>TRANSPORTE FLUVIAL DO FLUTUANTE</v>
      </c>
      <c r="C6006" s="16" t="s">
        <v>25784</v>
      </c>
      <c r="D6006" s="105">
        <v>145.69</v>
      </c>
      <c r="J6006" s="59" t="s">
        <v>34179</v>
      </c>
    </row>
    <row r="6007" spans="1:10" ht="40.5">
      <c r="A6007" s="16" t="s">
        <v>34180</v>
      </c>
      <c r="B6007" s="59" t="str">
        <f t="shared" si="93"/>
        <v>ARMAÇÃO DE FUSTE DE TUBULÃO EM AÇO CA-50 COM APOIO DE GUINDASTE - FORNECIMENTO, PREPARO E COLOCAÇÃO</v>
      </c>
      <c r="C6007" s="16" t="s">
        <v>22334</v>
      </c>
      <c r="D6007" s="105">
        <v>11</v>
      </c>
      <c r="J6007" s="59" t="s">
        <v>34181</v>
      </c>
    </row>
    <row r="6008" spans="1:10" ht="40.5">
      <c r="A6008" s="16" t="s">
        <v>34182</v>
      </c>
      <c r="B6008" s="59" t="str">
        <f t="shared" si="93"/>
        <v>COLOCAÇÃO E RETIRADA DE CAMPÂNULA DE AR COMPRIMIDO EM TUBULÃO COM APOIO DE GUINDASTE</v>
      </c>
      <c r="C6008" s="16" t="s">
        <v>20028</v>
      </c>
      <c r="D6008" s="105">
        <v>358.99</v>
      </c>
      <c r="J6008" s="59" t="s">
        <v>34183</v>
      </c>
    </row>
    <row r="6009" spans="1:10" ht="54">
      <c r="A6009" s="16" t="s">
        <v>34184</v>
      </c>
      <c r="B6009" s="59" t="str">
        <f t="shared" si="93"/>
        <v>ESCAVAÇÃO MANUAL DE BASE ALARGADA DE TUBULÃO A AR COMPRIMIDO EM MATERIAL DE 1ª CATEGORIA NA PROFUNDIDADE DE 10 A 15 M</v>
      </c>
      <c r="C6009" s="16" t="s">
        <v>140</v>
      </c>
      <c r="D6009" s="105">
        <v>4101.8900000000003</v>
      </c>
      <c r="J6009" s="59" t="s">
        <v>34185</v>
      </c>
    </row>
    <row r="6010" spans="1:10" ht="54">
      <c r="A6010" s="16" t="s">
        <v>34186</v>
      </c>
      <c r="B6010" s="59" t="str">
        <f t="shared" si="93"/>
        <v>ESCAVAÇÃO MANUAL DE BASE ALARGADA DE TUBULÃO A AR COMPRIMIDO EM MATERIAL DE 1ª CATEGORIA NA PROFUNDIDADE DE ATÉ 10 M</v>
      </c>
      <c r="C6010" s="16" t="s">
        <v>140</v>
      </c>
      <c r="D6010" s="105">
        <v>2805.36</v>
      </c>
      <c r="J6010" s="59" t="s">
        <v>34187</v>
      </c>
    </row>
    <row r="6011" spans="1:10" ht="54">
      <c r="A6011" s="16" t="s">
        <v>34188</v>
      </c>
      <c r="B6011" s="59" t="str">
        <f t="shared" si="93"/>
        <v>ESCAVAÇÃO MANUAL DE BASE ALARGADA DE TUBULÃO A AR COMPRIMIDO EM MATERIAL DE 2ª CATEGORIA NA PROFUNDIDADE DE 10 A 15 M</v>
      </c>
      <c r="C6011" s="16" t="s">
        <v>140</v>
      </c>
      <c r="D6011" s="105">
        <v>6042.72</v>
      </c>
      <c r="J6011" s="59" t="s">
        <v>34189</v>
      </c>
    </row>
    <row r="6012" spans="1:10" ht="54">
      <c r="A6012" s="16" t="s">
        <v>34190</v>
      </c>
      <c r="B6012" s="59" t="str">
        <f t="shared" si="93"/>
        <v>ESCAVAÇÃO MANUAL DE BASE ALARGADA DE TUBULÃO A AR COMPRIMIDO EM MATERIAL DE 2ª CATEGORIA NA PROFUNDIDADE DE ATÉ 10 M</v>
      </c>
      <c r="C6012" s="16" t="s">
        <v>140</v>
      </c>
      <c r="D6012" s="105">
        <v>4323.53</v>
      </c>
      <c r="J6012" s="59" t="s">
        <v>34191</v>
      </c>
    </row>
    <row r="6013" spans="1:10" ht="54">
      <c r="A6013" s="16" t="s">
        <v>34192</v>
      </c>
      <c r="B6013" s="59" t="str">
        <f t="shared" si="93"/>
        <v>ESCAVAÇÃO MANUAL DE BASE ALARGADA DE TUBULÃO A AR COMPRIMIDO EM MATERIAL DE 3ª CATEGORIA A FRIO NA PROFUNDIDADE 10 A 15 M</v>
      </c>
      <c r="C6013" s="16" t="s">
        <v>140</v>
      </c>
      <c r="D6013" s="105">
        <v>9392.9699999999993</v>
      </c>
      <c r="J6013" s="59" t="s">
        <v>34193</v>
      </c>
    </row>
    <row r="6014" spans="1:10" ht="54">
      <c r="A6014" s="16" t="s">
        <v>34194</v>
      </c>
      <c r="B6014" s="59" t="str">
        <f t="shared" si="93"/>
        <v>ESCAVAÇÃO MANUAL DE BASE ALARGADA DE TUBULÃO A AR COMPRIMIDO EM MATERIAL DE 3ª CATEGORIA A FRIO NA PROFUNDIDADE DE ATÉ 10 M</v>
      </c>
      <c r="C6014" s="16" t="s">
        <v>140</v>
      </c>
      <c r="D6014" s="105">
        <v>7026.01</v>
      </c>
      <c r="J6014" s="59" t="s">
        <v>34195</v>
      </c>
    </row>
    <row r="6015" spans="1:10" ht="54">
      <c r="A6015" s="16" t="s">
        <v>34196</v>
      </c>
      <c r="B6015" s="59" t="str">
        <f t="shared" si="93"/>
        <v>ESCAVAÇÃO MANUAL DE BASE ALARGADA DE TUBULÃO A AR COMPRIMIDO EM MATERIAL DE 3ª CATEGORIA NA PROFUNDIDADE DE 10 A 15 M</v>
      </c>
      <c r="C6015" s="16" t="s">
        <v>140</v>
      </c>
      <c r="D6015" s="105">
        <v>10178.06</v>
      </c>
      <c r="J6015" s="59" t="s">
        <v>34197</v>
      </c>
    </row>
    <row r="6016" spans="1:10" ht="54">
      <c r="A6016" s="16" t="s">
        <v>34198</v>
      </c>
      <c r="B6016" s="59" t="str">
        <f t="shared" si="93"/>
        <v>ESCAVAÇÃO MANUAL DE BASE ALARGADA DE TUBULÃO A AR COMPRIMIDO EM MATERIAL DE 3ª CATEGORIA NA PROFUNDIDADE DE ATÉ 10 M</v>
      </c>
      <c r="C6016" s="16" t="s">
        <v>140</v>
      </c>
      <c r="D6016" s="105">
        <v>7615.77</v>
      </c>
      <c r="J6016" s="59" t="s">
        <v>34199</v>
      </c>
    </row>
    <row r="6017" spans="1:10" ht="54">
      <c r="A6017" s="16" t="s">
        <v>34200</v>
      </c>
      <c r="B6017" s="59" t="str">
        <f t="shared" si="93"/>
        <v>ESCAVAÇÃO MANUAL DE BASE ALARGADA DE TUBULÃO A CÉU ABERTO EM MATERIAL DE 1ª CATEGORIA NA PROFUNDIDADE DE 10 A 15 M</v>
      </c>
      <c r="C6017" s="16" t="s">
        <v>140</v>
      </c>
      <c r="D6017" s="105">
        <v>248.49</v>
      </c>
      <c r="J6017" s="59" t="s">
        <v>34201</v>
      </c>
    </row>
    <row r="6018" spans="1:10" ht="54">
      <c r="A6018" s="16" t="s">
        <v>34202</v>
      </c>
      <c r="B6018" s="59" t="str">
        <f t="shared" si="93"/>
        <v>ESCAVAÇÃO MANUAL DE BASE ALARGADA DE TUBULÃO A CÉU ABERTO EM MATERIAL DE 1ª CATEGORIA NA PROFUNDIDADE DE ATÉ 10 M</v>
      </c>
      <c r="C6018" s="16" t="s">
        <v>140</v>
      </c>
      <c r="D6018" s="105">
        <v>212.99</v>
      </c>
      <c r="J6018" s="59" t="s">
        <v>34203</v>
      </c>
    </row>
    <row r="6019" spans="1:10" ht="54">
      <c r="A6019" s="16" t="s">
        <v>34204</v>
      </c>
      <c r="B6019" s="59" t="str">
        <f t="shared" ref="B6019:B6082" si="94">UPPER(J6019)</f>
        <v>ESCAVAÇÃO MANUAL DE BASE ALARGADA DE TUBULÃO A CÉU ABERTO EM MATERIAL DE 2ª CATEGORIA NA PROFUNDIDADE ATÉ 10 M</v>
      </c>
      <c r="C6019" s="16" t="s">
        <v>140</v>
      </c>
      <c r="D6019" s="105">
        <v>544.88</v>
      </c>
      <c r="J6019" s="59" t="s">
        <v>34205</v>
      </c>
    </row>
    <row r="6020" spans="1:10" ht="54">
      <c r="A6020" s="16" t="s">
        <v>34206</v>
      </c>
      <c r="B6020" s="59" t="str">
        <f t="shared" si="94"/>
        <v>ESCAVAÇÃO MANUAL DE BASE ALARGADA DE TUBULÃO A CÉU ABERTO EM MATERIAL DE 2ª CATEGORIA NA PROFUNDIDADE DE 10 A 15 M</v>
      </c>
      <c r="C6020" s="16" t="s">
        <v>140</v>
      </c>
      <c r="D6020" s="105">
        <v>604.19000000000005</v>
      </c>
      <c r="J6020" s="59" t="s">
        <v>34207</v>
      </c>
    </row>
    <row r="6021" spans="1:10" ht="54">
      <c r="A6021" s="16" t="s">
        <v>34208</v>
      </c>
      <c r="B6021" s="59" t="str">
        <f t="shared" si="94"/>
        <v>ESCAVAÇÃO MANUAL DE BASE ALARGADA DE TUBULÃO A CÉU ABERTO EM MATERIAL DE 3ª CATEGORIA A FRIO NA PROFUNDIDADE ATÉ 10 M</v>
      </c>
      <c r="C6021" s="16" t="s">
        <v>140</v>
      </c>
      <c r="D6021" s="105">
        <v>1383.09</v>
      </c>
      <c r="J6021" s="59" t="s">
        <v>34209</v>
      </c>
    </row>
    <row r="6022" spans="1:10" ht="54">
      <c r="A6022" s="16" t="s">
        <v>34210</v>
      </c>
      <c r="B6022" s="59" t="str">
        <f t="shared" si="94"/>
        <v>ESCAVAÇÃO MANUAL DE BASE ALARGADA DE TUBULÃO A CÉU ABERTO EM MATERIAL DE 3ª CATEGORIA A FRIO NA PROFUNDIDADE DE 10 A 15 M</v>
      </c>
      <c r="C6022" s="16" t="s">
        <v>140</v>
      </c>
      <c r="D6022" s="105">
        <v>1473.68</v>
      </c>
      <c r="J6022" s="59" t="s">
        <v>34211</v>
      </c>
    </row>
    <row r="6023" spans="1:10" ht="54">
      <c r="A6023" s="16" t="s">
        <v>34212</v>
      </c>
      <c r="B6023" s="59" t="str">
        <f t="shared" si="94"/>
        <v>ESCAVAÇÃO MANUAL DE BASE ALARGADA DE TUBULÃO A CÉU ABERTO EM MATERIAL DE 3ª CATEGORIA NA PROFUNDIDADE ATÉ 10 M</v>
      </c>
      <c r="C6023" s="16" t="s">
        <v>140</v>
      </c>
      <c r="D6023" s="105">
        <v>1588.05</v>
      </c>
      <c r="J6023" s="59" t="s">
        <v>34213</v>
      </c>
    </row>
    <row r="6024" spans="1:10" ht="54">
      <c r="A6024" s="16" t="s">
        <v>34214</v>
      </c>
      <c r="B6024" s="59" t="str">
        <f t="shared" si="94"/>
        <v>ESCAVAÇÃO MANUAL DE BASE ALARGADA DE TUBULÃO A CÉU ABERTO EM MATERIAL DE 3ª CATEGORIA NA PROFUNDIDADE DE 10 A 15 M</v>
      </c>
      <c r="C6024" s="16" t="s">
        <v>140</v>
      </c>
      <c r="D6024" s="105">
        <v>1691.43</v>
      </c>
      <c r="J6024" s="59" t="s">
        <v>34215</v>
      </c>
    </row>
    <row r="6025" spans="1:10" ht="54">
      <c r="A6025" s="16" t="s">
        <v>34216</v>
      </c>
      <c r="B6025" s="59" t="str">
        <f t="shared" si="94"/>
        <v>ESCAVAÇÃO MANUAL DE FUSTE DE TUBULÃO A AR COMPRIMIDO EM MATERIAL DE 1ª CATEGORIA NA PROFUNDIDADE DE 10 A 15 M</v>
      </c>
      <c r="C6025" s="16" t="s">
        <v>140</v>
      </c>
      <c r="D6025" s="105">
        <v>4101.8900000000003</v>
      </c>
      <c r="J6025" s="59" t="s">
        <v>34217</v>
      </c>
    </row>
    <row r="6026" spans="1:10" ht="54">
      <c r="A6026" s="16" t="s">
        <v>34218</v>
      </c>
      <c r="B6026" s="59" t="str">
        <f t="shared" si="94"/>
        <v>ESCAVAÇÃO MANUAL DE FUSTE DE TUBULÃO A AR COMPRIMIDO EM MATERIAL DE 1ª CATEGORIA NA PROFUNDIDADE DE ATÉ 10 M</v>
      </c>
      <c r="C6026" s="16" t="s">
        <v>140</v>
      </c>
      <c r="D6026" s="105">
        <v>2805.36</v>
      </c>
      <c r="J6026" s="59" t="s">
        <v>34219</v>
      </c>
    </row>
    <row r="6027" spans="1:10" ht="54">
      <c r="A6027" s="16" t="s">
        <v>34220</v>
      </c>
      <c r="B6027" s="59" t="str">
        <f t="shared" si="94"/>
        <v>ESCAVAÇÃO MANUAL DE FUSTE DE TUBULÃO A AR COMPRIMIDO EM MATERIAL DE 2ª CATEGORIA NA PROFUNDIDADE DE 10 A 15 M</v>
      </c>
      <c r="C6027" s="16" t="s">
        <v>140</v>
      </c>
      <c r="D6027" s="105">
        <v>6042.72</v>
      </c>
      <c r="J6027" s="59" t="s">
        <v>34221</v>
      </c>
    </row>
    <row r="6028" spans="1:10" ht="54">
      <c r="A6028" s="16" t="s">
        <v>34222</v>
      </c>
      <c r="B6028" s="59" t="str">
        <f t="shared" si="94"/>
        <v>ESCAVAÇÃO MANUAL DE FUSTE DE TUBULÃO A AR COMPRIMIDO EM MATERIAL DE 2ª CATEGORIA NA PROFUNDIDADE DE ATÉ 10 M</v>
      </c>
      <c r="C6028" s="16" t="s">
        <v>140</v>
      </c>
      <c r="D6028" s="105">
        <v>4318.24</v>
      </c>
      <c r="J6028" s="59" t="s">
        <v>34223</v>
      </c>
    </row>
    <row r="6029" spans="1:10" ht="54">
      <c r="A6029" s="16" t="s">
        <v>34224</v>
      </c>
      <c r="B6029" s="59" t="str">
        <f t="shared" si="94"/>
        <v>ESCAVAÇÃO MANUAL DE FUSTE DE TUBULÃO A AR COMPRIMIDO EM MATERIAL DE 3ª CATEGORIA NA PROFUNDIDADE DE 10 A 15 M</v>
      </c>
      <c r="C6029" s="16" t="s">
        <v>140</v>
      </c>
      <c r="D6029" s="105">
        <v>10178</v>
      </c>
      <c r="J6029" s="59" t="s">
        <v>34225</v>
      </c>
    </row>
    <row r="6030" spans="1:10" ht="54">
      <c r="A6030" s="16" t="s">
        <v>34226</v>
      </c>
      <c r="B6030" s="59" t="str">
        <f t="shared" si="94"/>
        <v>ESCAVAÇÃO MANUAL DE FUSTE DE TUBULÃO A AR COMPRIMIDO EM MATERIAL DE 3ª CATEGORIA NA PROFUNDIDADE DE ATÉ 10 M</v>
      </c>
      <c r="C6030" s="16" t="s">
        <v>140</v>
      </c>
      <c r="D6030" s="105">
        <v>7615.79</v>
      </c>
      <c r="J6030" s="59" t="s">
        <v>34227</v>
      </c>
    </row>
    <row r="6031" spans="1:10" ht="54">
      <c r="A6031" s="16" t="s">
        <v>34228</v>
      </c>
      <c r="B6031" s="59" t="str">
        <f t="shared" si="94"/>
        <v>ESCAVAÇÃO MANUAL DE FUSTE DE TUBULÃO A CÉU ABERTO EM MATERIAL DE 1ª CATEGORIA NA PROFUNDIDADE DE 10 A 15 M</v>
      </c>
      <c r="C6031" s="16" t="s">
        <v>140</v>
      </c>
      <c r="D6031" s="105">
        <v>248.49</v>
      </c>
      <c r="J6031" s="59" t="s">
        <v>34229</v>
      </c>
    </row>
    <row r="6032" spans="1:10" ht="54">
      <c r="A6032" s="16" t="s">
        <v>34230</v>
      </c>
      <c r="B6032" s="59" t="str">
        <f t="shared" si="94"/>
        <v>ESCAVAÇÃO MANUAL DE FUSTE DE TUBULÃO A CÉU ABERTO EM MATERIAL DE 1ª CATEGORIA NA PROFUNDIDADE DE ATÉ 10 M</v>
      </c>
      <c r="C6032" s="16" t="s">
        <v>140</v>
      </c>
      <c r="D6032" s="105">
        <v>212.99</v>
      </c>
      <c r="J6032" s="59" t="s">
        <v>34231</v>
      </c>
    </row>
    <row r="6033" spans="1:10" ht="40.5">
      <c r="A6033" s="16" t="s">
        <v>34232</v>
      </c>
      <c r="B6033" s="59" t="str">
        <f t="shared" si="94"/>
        <v>ESCAVAÇÃO MANUAL DE FUSTE DE TUBULÃO A CÉU ABERTO EM MATERIAL DE 2ª CATEGORIA NA PROFUNDIDADE ATÉ 10 M</v>
      </c>
      <c r="C6033" s="16" t="s">
        <v>140</v>
      </c>
      <c r="D6033" s="105">
        <v>544.88</v>
      </c>
      <c r="J6033" s="59" t="s">
        <v>34233</v>
      </c>
    </row>
    <row r="6034" spans="1:10" ht="54">
      <c r="A6034" s="16" t="s">
        <v>34234</v>
      </c>
      <c r="B6034" s="59" t="str">
        <f t="shared" si="94"/>
        <v>ESCAVAÇÃO MANUAL DE FUSTE DE TUBULÃO A CÉU ABERTO EM MATERIAL DE 2ª CATEGORIA NA PROFUNDIDADE DE 10 A 15 M</v>
      </c>
      <c r="C6034" s="16" t="s">
        <v>140</v>
      </c>
      <c r="D6034" s="105">
        <v>604.19000000000005</v>
      </c>
      <c r="J6034" s="59" t="s">
        <v>34235</v>
      </c>
    </row>
    <row r="6035" spans="1:10" ht="40.5">
      <c r="A6035" s="16" t="s">
        <v>34236</v>
      </c>
      <c r="B6035" s="59" t="str">
        <f t="shared" si="94"/>
        <v>ESCAVAÇÃO MANUAL DE FUSTE DE TUBULÃO A CÉU ABERTO EM MATERIAL DE 3ª CATEGORIA NA PROFUNDIDADE ATÉ 10 M</v>
      </c>
      <c r="C6035" s="16" t="s">
        <v>140</v>
      </c>
      <c r="D6035" s="105">
        <v>1384.44</v>
      </c>
      <c r="J6035" s="59" t="s">
        <v>34237</v>
      </c>
    </row>
    <row r="6036" spans="1:10" ht="54">
      <c r="A6036" s="16" t="s">
        <v>34238</v>
      </c>
      <c r="B6036" s="59" t="str">
        <f t="shared" si="94"/>
        <v>ESCAVAÇÃO MANUAL DE FUSTE DE TUBULÃO A CÉU ABERTO EM MATERIAL DE 3ª CATEGORIA NA PROFUNDIDADE DE 10 A 15 M</v>
      </c>
      <c r="C6036" s="16" t="s">
        <v>140</v>
      </c>
      <c r="D6036" s="105">
        <v>1473.29</v>
      </c>
      <c r="J6036" s="59" t="s">
        <v>34239</v>
      </c>
    </row>
    <row r="6037" spans="1:10" ht="40.5">
      <c r="A6037" s="16" t="s">
        <v>34240</v>
      </c>
      <c r="B6037" s="59" t="str">
        <f t="shared" si="94"/>
        <v>ESCAVAÇÃO MECÂNICA DE FUSTE DE TUBULÃO COM CAÇAMBA PARA ROCHA EM MATERIAL DE 2ª CATEGORIA</v>
      </c>
      <c r="C6037" s="16" t="s">
        <v>140</v>
      </c>
      <c r="D6037" s="105">
        <v>94.75</v>
      </c>
      <c r="J6037" s="59" t="s">
        <v>34241</v>
      </c>
    </row>
    <row r="6038" spans="1:10" ht="40.5">
      <c r="A6038" s="16" t="s">
        <v>34242</v>
      </c>
      <c r="B6038" s="59" t="str">
        <f t="shared" si="94"/>
        <v>ESCAVAÇÃO MECÂNICA DE FUSTE DE TUBULÃO COM CAÇAMBA PARA ROCHA EM MATERIAL DE 3ª CATEGORIA</v>
      </c>
      <c r="C6038" s="16" t="s">
        <v>140</v>
      </c>
      <c r="D6038" s="105">
        <v>469.5</v>
      </c>
      <c r="J6038" s="59" t="s">
        <v>34243</v>
      </c>
    </row>
    <row r="6039" spans="1:10" ht="40.5">
      <c r="A6039" s="16" t="s">
        <v>34244</v>
      </c>
      <c r="B6039" s="59" t="str">
        <f t="shared" si="94"/>
        <v>ESCAVAÇÃO MECÂNICA DE FUSTE DE TUBULÃO COM CAÇAMBA PARA SOLOS EM MATERIAL DE 1ª CATEGORIA</v>
      </c>
      <c r="C6039" s="16" t="s">
        <v>140</v>
      </c>
      <c r="D6039" s="105">
        <v>38.89</v>
      </c>
      <c r="J6039" s="59" t="s">
        <v>34245</v>
      </c>
    </row>
    <row r="6040" spans="1:10" ht="40.5">
      <c r="A6040" s="16" t="s">
        <v>34246</v>
      </c>
      <c r="B6040" s="59" t="str">
        <f t="shared" si="94"/>
        <v>ESCAVAÇÃO MECÂNICA DE FUSTE DE TUBULÃO COM HAMMER GRAB EM MATERIAL DE 1ª CATEGORIA</v>
      </c>
      <c r="C6040" s="16" t="s">
        <v>140</v>
      </c>
      <c r="D6040" s="105">
        <v>32.46</v>
      </c>
      <c r="J6040" s="59" t="s">
        <v>34247</v>
      </c>
    </row>
    <row r="6041" spans="1:10" ht="40.5">
      <c r="A6041" s="16" t="s">
        <v>34248</v>
      </c>
      <c r="B6041" s="59" t="str">
        <f t="shared" si="94"/>
        <v>ESCAVAÇÃO MECÂNICA DE FUSTE DE TUBULÃO COM TRADO PARA ROCHA EM MATERIAL DE 2ª CATEGORIA</v>
      </c>
      <c r="C6041" s="16" t="s">
        <v>140</v>
      </c>
      <c r="D6041" s="105">
        <v>94.72</v>
      </c>
      <c r="J6041" s="59" t="s">
        <v>34249</v>
      </c>
    </row>
    <row r="6042" spans="1:10" ht="40.5">
      <c r="A6042" s="16" t="s">
        <v>34250</v>
      </c>
      <c r="B6042" s="59" t="str">
        <f t="shared" si="94"/>
        <v>ESCAVAÇÃO MECÂNICA DE FUSTE DE TUBULÃO COM TRADO PARA ROCHA EM MATERIAL DE 3ª CATEGORIA</v>
      </c>
      <c r="C6042" s="16" t="s">
        <v>140</v>
      </c>
      <c r="D6042" s="105">
        <v>470.58</v>
      </c>
      <c r="J6042" s="59" t="s">
        <v>34251</v>
      </c>
    </row>
    <row r="6043" spans="1:10" ht="40.5">
      <c r="A6043" s="16" t="s">
        <v>34252</v>
      </c>
      <c r="B6043" s="59" t="str">
        <f t="shared" si="94"/>
        <v>ESCAVAÇÃO MECÂNICA DE FUSTE DE TUBULÃO COM TRADO PARA SOLOS EM MATERIAL DE 1ª CATEGORIA</v>
      </c>
      <c r="C6043" s="16" t="s">
        <v>140</v>
      </c>
      <c r="D6043" s="105">
        <v>39.049999999999997</v>
      </c>
      <c r="J6043" s="59" t="s">
        <v>34253</v>
      </c>
    </row>
    <row r="6044" spans="1:10" ht="54">
      <c r="A6044" s="16" t="s">
        <v>34254</v>
      </c>
      <c r="B6044" s="59" t="str">
        <f t="shared" si="94"/>
        <v>ARMAÇÃO DE TELA DE AÇO ELETROSOLDADA EM TÚNEIS COM AUXÍLIO DE PLATAFORMA PANTOGRÁFICA - CONFECÇÃO E INSTALAÇÃO</v>
      </c>
      <c r="C6044" s="16" t="s">
        <v>22334</v>
      </c>
      <c r="D6044" s="105">
        <v>18.37</v>
      </c>
      <c r="J6044" s="59" t="s">
        <v>34255</v>
      </c>
    </row>
    <row r="6045" spans="1:10" ht="27">
      <c r="A6045" s="16" t="s">
        <v>34256</v>
      </c>
      <c r="B6045" s="59" t="str">
        <f t="shared" si="94"/>
        <v>CAMBOTAS METÁLICAS TRELIÇADAS - CONFECÇÃO E INSTALAÇÃO</v>
      </c>
      <c r="C6045" s="16" t="s">
        <v>22334</v>
      </c>
      <c r="D6045" s="105">
        <v>11.98</v>
      </c>
      <c r="J6045" s="59" t="s">
        <v>34257</v>
      </c>
    </row>
    <row r="6046" spans="1:10" ht="40.5">
      <c r="A6046" s="16" t="s">
        <v>34258</v>
      </c>
      <c r="B6046" s="59" t="str">
        <f t="shared" si="94"/>
        <v>COLUNA DE JET GROUTING HORIZONTAL CCPH EM SOLO - D = 40 CM - PERFURAÇÃO E INJEÇÃO</v>
      </c>
      <c r="C6046" s="16" t="s">
        <v>139</v>
      </c>
      <c r="D6046" s="105">
        <v>267.12</v>
      </c>
      <c r="J6046" s="59" t="s">
        <v>34259</v>
      </c>
    </row>
    <row r="6047" spans="1:10" ht="40.5">
      <c r="A6047" s="16" t="s">
        <v>34260</v>
      </c>
      <c r="B6047" s="59" t="str">
        <f t="shared" si="94"/>
        <v>COLUNA DE JET GROUTING HORIZONTAL CCPH EM SOLO - D = 50 CM - PERFURAÇÃO E INJEÇÃO</v>
      </c>
      <c r="C6047" s="16" t="s">
        <v>139</v>
      </c>
      <c r="D6047" s="105">
        <v>321.06</v>
      </c>
      <c r="J6047" s="59" t="s">
        <v>34261</v>
      </c>
    </row>
    <row r="6048" spans="1:10" ht="40.5">
      <c r="A6048" s="16" t="s">
        <v>34262</v>
      </c>
      <c r="B6048" s="59" t="str">
        <f t="shared" si="94"/>
        <v>COLUNA DE JET GROUTING HORIZONTAL CCPH EM SOLO - D = 60 CM - PERFURAÇÃO E INJEÇÃO</v>
      </c>
      <c r="C6048" s="16" t="s">
        <v>139</v>
      </c>
      <c r="D6048" s="105">
        <v>378.13</v>
      </c>
      <c r="J6048" s="59" t="s">
        <v>34263</v>
      </c>
    </row>
    <row r="6049" spans="1:10" ht="40.5">
      <c r="A6049" s="16" t="s">
        <v>34264</v>
      </c>
      <c r="B6049" s="59" t="str">
        <f t="shared" si="94"/>
        <v>COLUNA DE JET GROUTING VERTICAL EM SOLO - D = 100 CM - PERFURAÇÃO E INJEÇÃO</v>
      </c>
      <c r="C6049" s="16" t="s">
        <v>139</v>
      </c>
      <c r="D6049" s="105">
        <v>673.43</v>
      </c>
      <c r="J6049" s="59" t="s">
        <v>34265</v>
      </c>
    </row>
    <row r="6050" spans="1:10" ht="40.5">
      <c r="A6050" s="16" t="s">
        <v>34266</v>
      </c>
      <c r="B6050" s="59" t="str">
        <f t="shared" si="94"/>
        <v>COLUNA DE JET GROUTING VERTICAL EM SOLO - D = 110 CM - PERFURAÇÃO E INJEÇÃO</v>
      </c>
      <c r="C6050" s="16" t="s">
        <v>139</v>
      </c>
      <c r="D6050" s="105">
        <v>726.05</v>
      </c>
      <c r="J6050" s="59" t="s">
        <v>34267</v>
      </c>
    </row>
    <row r="6051" spans="1:10" ht="40.5">
      <c r="A6051" s="16" t="s">
        <v>34268</v>
      </c>
      <c r="B6051" s="59" t="str">
        <f t="shared" si="94"/>
        <v>COLUNA DE JET GROUTING VERTICAL EM SOLO - D = 120 CM - PERFURAÇÃO E INJEÇÃO</v>
      </c>
      <c r="C6051" s="16" t="s">
        <v>139</v>
      </c>
      <c r="D6051" s="105">
        <v>781.79</v>
      </c>
      <c r="J6051" s="59" t="s">
        <v>34269</v>
      </c>
    </row>
    <row r="6052" spans="1:10" ht="40.5">
      <c r="A6052" s="16" t="s">
        <v>34270</v>
      </c>
      <c r="B6052" s="59" t="str">
        <f t="shared" si="94"/>
        <v>COLUNA DE JET GROUTING VERTICAL EM SOLO - D = 80 CM - PERFURAÇÃO E INJEÇÃO</v>
      </c>
      <c r="C6052" s="16" t="s">
        <v>139</v>
      </c>
      <c r="D6052" s="105">
        <v>577.58000000000004</v>
      </c>
      <c r="J6052" s="59" t="s">
        <v>34271</v>
      </c>
    </row>
    <row r="6053" spans="1:10" ht="40.5">
      <c r="A6053" s="16" t="s">
        <v>34272</v>
      </c>
      <c r="B6053" s="59" t="str">
        <f t="shared" si="94"/>
        <v>COLUNA DE JET GROUTING VERTICAL EM SOLO - D = 90 CM - PERFURAÇÃO E INJEÇÃO</v>
      </c>
      <c r="C6053" s="16" t="s">
        <v>139</v>
      </c>
      <c r="D6053" s="105">
        <v>623.94000000000005</v>
      </c>
      <c r="J6053" s="59" t="s">
        <v>34273</v>
      </c>
    </row>
    <row r="6054" spans="1:10" ht="40.5">
      <c r="A6054" s="16" t="s">
        <v>34274</v>
      </c>
      <c r="B6054" s="59" t="str">
        <f t="shared" si="94"/>
        <v>DESMONTE A FRIO E CARGA DE ROCHA EM TÚNEL COM CUNHA HIDRÁULICA - DMT DE 0 A 200 M</v>
      </c>
      <c r="C6054" s="16" t="s">
        <v>140</v>
      </c>
      <c r="D6054" s="105">
        <v>134.97</v>
      </c>
      <c r="J6054" s="59" t="s">
        <v>34275</v>
      </c>
    </row>
    <row r="6055" spans="1:10" ht="54">
      <c r="A6055" s="16" t="s">
        <v>34276</v>
      </c>
      <c r="B6055" s="59" t="str">
        <f t="shared" si="94"/>
        <v>DRENAGEM DE TÚNEL COM MANTA DRENANTE DE MALHA DE POLIETILENO E GEOTÊXTIL EM FACE REVESTIDA COM ARGAMASSA POLIMÉRICA COM ESPESSURA DE 25 MM</v>
      </c>
      <c r="C6055" s="16" t="s">
        <v>141</v>
      </c>
      <c r="D6055" s="105">
        <v>404.93</v>
      </c>
      <c r="J6055" s="59" t="s">
        <v>34277</v>
      </c>
    </row>
    <row r="6056" spans="1:10" ht="40.5">
      <c r="A6056" s="16" t="s">
        <v>34278</v>
      </c>
      <c r="B6056" s="59" t="str">
        <f t="shared" si="94"/>
        <v>DRENO FILTRANTE EM TUBOS DE PVC D = 40 MM APLICADO EM PAREDES E TETOS DE TÚNEL - FORNECIMENTO E INSTALAÇÃO</v>
      </c>
      <c r="C6056" s="16" t="s">
        <v>139</v>
      </c>
      <c r="D6056" s="105">
        <v>52.3</v>
      </c>
      <c r="J6056" s="59" t="s">
        <v>34279</v>
      </c>
    </row>
    <row r="6057" spans="1:10" ht="54">
      <c r="A6057" s="16" t="s">
        <v>34280</v>
      </c>
      <c r="B6057" s="59" t="str">
        <f t="shared" si="94"/>
        <v>DRENO NÃO FILTRANTE EM TUBOS DE PVC D = 40 MM APLICADO EM PAREDES E TETOS DE TÚNEL - FORNECIMENTO E INSTALAÇÃO</v>
      </c>
      <c r="C6057" s="16" t="s">
        <v>139</v>
      </c>
      <c r="D6057" s="105">
        <v>49.38</v>
      </c>
      <c r="J6057" s="59" t="s">
        <v>34281</v>
      </c>
    </row>
    <row r="6058" spans="1:10" ht="27">
      <c r="A6058" s="16" t="s">
        <v>34282</v>
      </c>
      <c r="B6058" s="59" t="str">
        <f t="shared" si="94"/>
        <v>ENFILAGEM TUBULAR SISTEMA AUTOPERFURANTE - D = 76 MM</v>
      </c>
      <c r="C6058" s="16" t="s">
        <v>139</v>
      </c>
      <c r="D6058" s="105">
        <v>335.69</v>
      </c>
      <c r="J6058" s="59" t="s">
        <v>34283</v>
      </c>
    </row>
    <row r="6059" spans="1:10" ht="27">
      <c r="A6059" s="16" t="s">
        <v>34284</v>
      </c>
      <c r="B6059" s="59" t="str">
        <f t="shared" si="94"/>
        <v>ENFILAGEM TUBULAR SISTEMA CONVENCIONAL SCHEDULE 40 - D = 65 MM</v>
      </c>
      <c r="C6059" s="16" t="s">
        <v>139</v>
      </c>
      <c r="D6059" s="105">
        <v>256.89999999999998</v>
      </c>
      <c r="J6059" s="59" t="s">
        <v>34285</v>
      </c>
    </row>
    <row r="6060" spans="1:10" ht="54">
      <c r="A6060" s="16" t="s">
        <v>34286</v>
      </c>
      <c r="B6060" s="59" t="str">
        <f t="shared" si="94"/>
        <v>ESCAVAÇÃO SUBTERRÂNEA E CARREGAMENTO DO MATERIAL DA CALOTA EM TÚNEL CLASSE I - DMT DE 0 A 200 M - SEÇÃO ACIMA DE 90 M²</v>
      </c>
      <c r="C6060" s="16" t="s">
        <v>140</v>
      </c>
      <c r="D6060" s="105">
        <v>104.47</v>
      </c>
      <c r="J6060" s="59" t="s">
        <v>34287</v>
      </c>
    </row>
    <row r="6061" spans="1:10" ht="54">
      <c r="A6061" s="16" t="s">
        <v>34288</v>
      </c>
      <c r="B6061" s="59" t="str">
        <f t="shared" si="94"/>
        <v>ESCAVAÇÃO SUBTERRÂNEA E CARREGAMENTO DO MATERIAL DA CALOTA EM TÚNEL CLASSE I - DMT DE 0 A 200 M - SEÇÃO DE 20 A 40 M²</v>
      </c>
      <c r="C6061" s="16" t="s">
        <v>140</v>
      </c>
      <c r="D6061" s="105">
        <v>230.45</v>
      </c>
      <c r="J6061" s="59" t="s">
        <v>34289</v>
      </c>
    </row>
    <row r="6062" spans="1:10" ht="54">
      <c r="A6062" s="16" t="s">
        <v>34290</v>
      </c>
      <c r="B6062" s="59" t="str">
        <f t="shared" si="94"/>
        <v>ESCAVAÇÃO SUBTERRÂNEA E CARREGAMENTO DO MATERIAL DA CALOTA EM TÚNEL CLASSE I - DMT DE 0 A 200 M - SEÇÃO DE 40 A 60 M²</v>
      </c>
      <c r="C6062" s="16" t="s">
        <v>140</v>
      </c>
      <c r="D6062" s="105">
        <v>160.96</v>
      </c>
      <c r="J6062" s="59" t="s">
        <v>34291</v>
      </c>
    </row>
    <row r="6063" spans="1:10" ht="54">
      <c r="A6063" s="16" t="s">
        <v>34292</v>
      </c>
      <c r="B6063" s="59" t="str">
        <f t="shared" si="94"/>
        <v>ESCAVAÇÃO SUBTERRÂNEA E CARREGAMENTO DO MATERIAL DA CALOTA EM TÚNEL CLASSE I - DMT DE 0 A 200 M - SEÇÃO DE 60 A 90 M²</v>
      </c>
      <c r="C6063" s="16" t="s">
        <v>140</v>
      </c>
      <c r="D6063" s="105">
        <v>112.47</v>
      </c>
      <c r="J6063" s="59" t="s">
        <v>34293</v>
      </c>
    </row>
    <row r="6064" spans="1:10" ht="54">
      <c r="A6064" s="16" t="s">
        <v>34294</v>
      </c>
      <c r="B6064" s="59" t="str">
        <f t="shared" si="94"/>
        <v>ESCAVAÇÃO SUBTERRÂNEA E CARREGAMENTO DO MATERIAL DA CALOTA EM TÚNEL CLASSE II - DMT DE 0 A 200 M - SEÇÃO ACIMA DE 90 M²</v>
      </c>
      <c r="C6064" s="16" t="s">
        <v>140</v>
      </c>
      <c r="D6064" s="105">
        <v>113.36</v>
      </c>
      <c r="J6064" s="59" t="s">
        <v>34295</v>
      </c>
    </row>
    <row r="6065" spans="1:10" ht="54">
      <c r="A6065" s="16" t="s">
        <v>34296</v>
      </c>
      <c r="B6065" s="59" t="str">
        <f t="shared" si="94"/>
        <v>ESCAVAÇÃO SUBTERRÂNEA E CARREGAMENTO DO MATERIAL DA CALOTA EM TÚNEL CLASSE II - DMT DE 0 A 200 M - SEÇÃO DE 20 A 40 M²</v>
      </c>
      <c r="C6065" s="16" t="s">
        <v>140</v>
      </c>
      <c r="D6065" s="105">
        <v>254.09</v>
      </c>
      <c r="J6065" s="59" t="s">
        <v>34297</v>
      </c>
    </row>
    <row r="6066" spans="1:10" ht="54">
      <c r="A6066" s="16" t="s">
        <v>34298</v>
      </c>
      <c r="B6066" s="59" t="str">
        <f t="shared" si="94"/>
        <v>ESCAVAÇÃO SUBTERRÂNEA E CARREGAMENTO DO MATERIAL DA CALOTA EM TÚNEL CLASSE II - DMT DE 0 A 200 M - SEÇÃO DE 40 A 60 M²</v>
      </c>
      <c r="C6066" s="16" t="s">
        <v>140</v>
      </c>
      <c r="D6066" s="105">
        <v>176.13</v>
      </c>
      <c r="J6066" s="59" t="s">
        <v>34299</v>
      </c>
    </row>
    <row r="6067" spans="1:10" ht="54">
      <c r="A6067" s="16" t="s">
        <v>34300</v>
      </c>
      <c r="B6067" s="59" t="str">
        <f t="shared" si="94"/>
        <v>ESCAVAÇÃO SUBTERRÂNEA E CARREGAMENTO DO MATERIAL DA CALOTA EM TÚNEL CLASSE II - DMT DE 0 A 200 M - SEÇÃO DE 60 A 90 M²</v>
      </c>
      <c r="C6067" s="16" t="s">
        <v>140</v>
      </c>
      <c r="D6067" s="105">
        <v>122.17</v>
      </c>
      <c r="J6067" s="59" t="s">
        <v>34301</v>
      </c>
    </row>
    <row r="6068" spans="1:10" ht="54">
      <c r="A6068" s="16" t="s">
        <v>34302</v>
      </c>
      <c r="B6068" s="59" t="str">
        <f t="shared" si="94"/>
        <v>ESCAVAÇÃO SUBTERRÂNEA E CARREGAMENTO DO MATERIAL DA CALOTA EM TÚNEL CLASSE III - DMT DE 0 A 200 M - SEÇÃO ACIMA DE 90 M²</v>
      </c>
      <c r="C6068" s="16" t="s">
        <v>140</v>
      </c>
      <c r="D6068" s="105">
        <v>123.29</v>
      </c>
      <c r="J6068" s="59" t="s">
        <v>34303</v>
      </c>
    </row>
    <row r="6069" spans="1:10" ht="54">
      <c r="A6069" s="16" t="s">
        <v>34304</v>
      </c>
      <c r="B6069" s="59" t="str">
        <f t="shared" si="94"/>
        <v>ESCAVAÇÃO SUBTERRÂNEA E CARREGAMENTO DO MATERIAL DA CALOTA EM TÚNEL CLASSE III - DMT DE 0 A 200 M - SEÇÃO DE 20 A 40 M²</v>
      </c>
      <c r="C6069" s="16" t="s">
        <v>140</v>
      </c>
      <c r="D6069" s="105">
        <v>285.41000000000003</v>
      </c>
      <c r="J6069" s="59" t="s">
        <v>34305</v>
      </c>
    </row>
    <row r="6070" spans="1:10" ht="54">
      <c r="A6070" s="16" t="s">
        <v>34306</v>
      </c>
      <c r="B6070" s="59" t="str">
        <f t="shared" si="94"/>
        <v>ESCAVAÇÃO SUBTERRÂNEA E CARREGAMENTO DO MATERIAL DA CALOTA EM TÚNEL CLASSE III - DMT DE 0 A 200 M - SEÇÃO DE 40 A 60 M²</v>
      </c>
      <c r="C6070" s="16" t="s">
        <v>140</v>
      </c>
      <c r="D6070" s="105">
        <v>194.46</v>
      </c>
      <c r="J6070" s="59" t="s">
        <v>34307</v>
      </c>
    </row>
    <row r="6071" spans="1:10" ht="54">
      <c r="A6071" s="16" t="s">
        <v>34308</v>
      </c>
      <c r="B6071" s="59" t="str">
        <f t="shared" si="94"/>
        <v>ESCAVAÇÃO SUBTERRÂNEA E CARREGAMENTO DO MATERIAL DA CALOTA EM TÚNEL CLASSE III - DMT DE 0 A 200 M - SEÇÃO DE 60 A 90 M²</v>
      </c>
      <c r="C6071" s="16" t="s">
        <v>140</v>
      </c>
      <c r="D6071" s="105">
        <v>132.83000000000001</v>
      </c>
      <c r="J6071" s="59" t="s">
        <v>34309</v>
      </c>
    </row>
    <row r="6072" spans="1:10" ht="54">
      <c r="A6072" s="16" t="s">
        <v>34310</v>
      </c>
      <c r="B6072" s="59" t="str">
        <f t="shared" si="94"/>
        <v>ESCAVAÇÃO SUBTERRÂNEA E CARREGAMENTO DO MATERIAL DA CALOTA EM TÚNEL CLASSE IV - DMT DE 0 A 200 M - SEÇÃO ACIMA DE 90 M²</v>
      </c>
      <c r="C6072" s="16" t="s">
        <v>140</v>
      </c>
      <c r="D6072" s="105">
        <v>143.38999999999999</v>
      </c>
      <c r="J6072" s="59" t="s">
        <v>34311</v>
      </c>
    </row>
    <row r="6073" spans="1:10" ht="54">
      <c r="A6073" s="16" t="s">
        <v>34312</v>
      </c>
      <c r="B6073" s="59" t="str">
        <f t="shared" si="94"/>
        <v>ESCAVAÇÃO SUBTERRÂNEA E CARREGAMENTO DO MATERIAL DA CALOTA EM TÚNEL CLASSE IV - DMT DE 0 A 200 M - SEÇÃO DE 20 A 40 M²</v>
      </c>
      <c r="C6073" s="16" t="s">
        <v>140</v>
      </c>
      <c r="D6073" s="105">
        <v>340.43</v>
      </c>
      <c r="J6073" s="59" t="s">
        <v>34313</v>
      </c>
    </row>
    <row r="6074" spans="1:10" ht="54">
      <c r="A6074" s="16" t="s">
        <v>34314</v>
      </c>
      <c r="B6074" s="59" t="str">
        <f t="shared" si="94"/>
        <v>ESCAVAÇÃO SUBTERRÂNEA E CARREGAMENTO DO MATERIAL DA CALOTA EM TÚNEL CLASSE IV - DMT DE 0 A 200 M - SEÇÃO DE 40 A 60 M²</v>
      </c>
      <c r="C6074" s="16" t="s">
        <v>140</v>
      </c>
      <c r="D6074" s="105">
        <v>228.39</v>
      </c>
      <c r="J6074" s="59" t="s">
        <v>34315</v>
      </c>
    </row>
    <row r="6075" spans="1:10" ht="54">
      <c r="A6075" s="16" t="s">
        <v>34316</v>
      </c>
      <c r="B6075" s="59" t="str">
        <f t="shared" si="94"/>
        <v>ESCAVAÇÃO SUBTERRÂNEA E CARREGAMENTO DO MATERIAL DA CALOTA EM TÚNEL CLASSE IV - DMT DE 0 A 200 M - SEÇÃO DE 60 A 90 M²</v>
      </c>
      <c r="C6075" s="16" t="s">
        <v>140</v>
      </c>
      <c r="D6075" s="105">
        <v>155.52000000000001</v>
      </c>
      <c r="J6075" s="59" t="s">
        <v>34317</v>
      </c>
    </row>
    <row r="6076" spans="1:10" ht="40.5">
      <c r="A6076" s="16" t="s">
        <v>34318</v>
      </c>
      <c r="B6076" s="59" t="str">
        <f t="shared" si="94"/>
        <v>ESCAVAÇÃO SUBTERRÂNEA E CARREGAMENTO DO MATERIAL DO REBAIXO EM TÚNEL CLASSE I A IV - DMT DE 0 A 200 M</v>
      </c>
      <c r="C6076" s="16" t="s">
        <v>140</v>
      </c>
      <c r="D6076" s="105">
        <v>44.49</v>
      </c>
      <c r="J6076" s="59" t="s">
        <v>34319</v>
      </c>
    </row>
    <row r="6077" spans="1:10" ht="40.5">
      <c r="A6077" s="16" t="s">
        <v>34320</v>
      </c>
      <c r="B6077" s="59" t="str">
        <f t="shared" si="94"/>
        <v>ESCAVAÇÃO SUBTERRÂNEA E CARREGAMENTO EM TÚNEL CLASSE V - DMT DE 0 A 200 M - SEÇÃO ACIMA DE 90 M²</v>
      </c>
      <c r="C6077" s="16" t="s">
        <v>140</v>
      </c>
      <c r="D6077" s="105">
        <v>89.61</v>
      </c>
      <c r="J6077" s="59" t="s">
        <v>34321</v>
      </c>
    </row>
    <row r="6078" spans="1:10" ht="40.5">
      <c r="A6078" s="16" t="s">
        <v>34322</v>
      </c>
      <c r="B6078" s="59" t="str">
        <f t="shared" si="94"/>
        <v>ESCAVAÇÃO SUBTERRÂNEA E CARREGAMENTO EM TÚNEL CLASSE V - DMT DE 0 A 200 M - SEÇÃO DE 20 A 40 M²</v>
      </c>
      <c r="C6078" s="16" t="s">
        <v>140</v>
      </c>
      <c r="D6078" s="105">
        <v>200.15</v>
      </c>
      <c r="J6078" s="59" t="s">
        <v>34323</v>
      </c>
    </row>
    <row r="6079" spans="1:10" ht="40.5">
      <c r="A6079" s="16" t="s">
        <v>34324</v>
      </c>
      <c r="B6079" s="59" t="str">
        <f t="shared" si="94"/>
        <v>ESCAVAÇÃO SUBTERRÂNEA E CARREGAMENTO EM TÚNEL CLASSE V - DMT DE 0 A 200 M - SEÇÃO DE 40 A 60 M²</v>
      </c>
      <c r="C6079" s="16" t="s">
        <v>140</v>
      </c>
      <c r="D6079" s="105">
        <v>153.58000000000001</v>
      </c>
      <c r="J6079" s="59" t="s">
        <v>34325</v>
      </c>
    </row>
    <row r="6080" spans="1:10" ht="40.5">
      <c r="A6080" s="16" t="s">
        <v>34326</v>
      </c>
      <c r="B6080" s="59" t="str">
        <f t="shared" si="94"/>
        <v>ESCAVAÇÃO SUBTERRÂNEA E CARREGAMENTO EM TÚNEL CLASSE V - DMT DE 0 A 200 M - SEÇÃO DE 60 A 90 M²</v>
      </c>
      <c r="C6080" s="16" t="s">
        <v>140</v>
      </c>
      <c r="D6080" s="105">
        <v>107</v>
      </c>
      <c r="J6080" s="59" t="s">
        <v>34327</v>
      </c>
    </row>
    <row r="6081" spans="1:10" ht="40.5">
      <c r="A6081" s="16" t="s">
        <v>34328</v>
      </c>
      <c r="B6081" s="59" t="str">
        <f t="shared" si="94"/>
        <v>ESCAVAÇÃO SUBTERRÂNEA E CARREGAMENTO EM TÚNEL CLASSE VI - DMT DE 0 A 200 M - SEÇÃO ACIMA DE 90 M²</v>
      </c>
      <c r="C6081" s="16" t="s">
        <v>140</v>
      </c>
      <c r="D6081" s="105">
        <v>79.739999999999995</v>
      </c>
      <c r="J6081" s="59" t="s">
        <v>34329</v>
      </c>
    </row>
    <row r="6082" spans="1:10" ht="40.5">
      <c r="A6082" s="16" t="s">
        <v>34330</v>
      </c>
      <c r="B6082" s="59" t="str">
        <f t="shared" si="94"/>
        <v>ESCAVAÇÃO SUBTERRÂNEA E CARREGAMENTO EM TÚNEL CLASSE VI - DMT DE 0 A 200 M - SEÇÃO DE 20 A 40 M²</v>
      </c>
      <c r="C6082" s="16" t="s">
        <v>140</v>
      </c>
      <c r="D6082" s="105">
        <v>187.62</v>
      </c>
      <c r="J6082" s="59" t="s">
        <v>34331</v>
      </c>
    </row>
    <row r="6083" spans="1:10" ht="40.5">
      <c r="A6083" s="16" t="s">
        <v>34332</v>
      </c>
      <c r="B6083" s="59" t="str">
        <f t="shared" ref="B6083:B6146" si="95">UPPER(J6083)</f>
        <v>ESCAVAÇÃO SUBTERRÂNEA E CARREGAMENTO EM TÚNEL CLASSE VI - DMT DE 0 A 200 M - SEÇÃO DE 40 A 60 M²</v>
      </c>
      <c r="C6083" s="16" t="s">
        <v>140</v>
      </c>
      <c r="D6083" s="105">
        <v>142.07</v>
      </c>
      <c r="J6083" s="59" t="s">
        <v>34333</v>
      </c>
    </row>
    <row r="6084" spans="1:10" ht="40.5">
      <c r="A6084" s="16" t="s">
        <v>34334</v>
      </c>
      <c r="B6084" s="59" t="str">
        <f t="shared" si="95"/>
        <v>ESCAVAÇÃO SUBTERRÂNEA E CARREGAMENTO EM TÚNEL CLASSE VI - DMT DE 0 A 200 M - SEÇÃO DE 60 A 90 M²</v>
      </c>
      <c r="C6084" s="16" t="s">
        <v>140</v>
      </c>
      <c r="D6084" s="105">
        <v>96.58</v>
      </c>
      <c r="J6084" s="59" t="s">
        <v>34335</v>
      </c>
    </row>
    <row r="6085" spans="1:10">
      <c r="A6085" s="16" t="s">
        <v>34336</v>
      </c>
      <c r="B6085" s="59" t="str">
        <f t="shared" si="95"/>
        <v>PRÉ-FISSURAMENTO EM TÚNEL</v>
      </c>
      <c r="C6085" s="16" t="s">
        <v>141</v>
      </c>
      <c r="D6085" s="105">
        <v>42.88</v>
      </c>
      <c r="J6085" s="59" t="s">
        <v>34337</v>
      </c>
    </row>
    <row r="6086" spans="1:10" ht="54">
      <c r="A6086" s="16" t="s">
        <v>34338</v>
      </c>
      <c r="B6086" s="59" t="str">
        <f t="shared" si="95"/>
        <v>PREGAGEM DA FRENTE COM VERGALHÃO DE FIBRA DE VIDRO D = 25 MM COM PERFURAÇÃO EM D = 75 MM E INJEÇÃO DE CALDA DE CIMENTO</v>
      </c>
      <c r="C6086" s="16" t="s">
        <v>139</v>
      </c>
      <c r="D6086" s="105">
        <v>98.1</v>
      </c>
      <c r="J6086" s="59" t="s">
        <v>34339</v>
      </c>
    </row>
    <row r="6087" spans="1:10" ht="54">
      <c r="A6087" s="16" t="s">
        <v>34340</v>
      </c>
      <c r="B6087" s="59" t="str">
        <f t="shared" si="95"/>
        <v>PREGAGEM DA FRENTE EM TUBO DE PVC D = 50 MM COM PERFURAÇÃO EM D = 100 MM E INJEÇÃO DE ARGAMASSA DE CIMENTO E AREIA 1:1</v>
      </c>
      <c r="C6087" s="16" t="s">
        <v>139</v>
      </c>
      <c r="D6087" s="105">
        <v>65.650000000000006</v>
      </c>
      <c r="J6087" s="59" t="s">
        <v>34341</v>
      </c>
    </row>
    <row r="6088" spans="1:10" ht="54">
      <c r="A6088" s="16" t="s">
        <v>34342</v>
      </c>
      <c r="B6088" s="59" t="str">
        <f t="shared" si="95"/>
        <v>PREGO GUIA PARA CONTROLE DE ESPESSURA DE CONCRETO PROJETADO D = 16 MM EM TÚNEL - FORNECIMENTO E INSTALAÇÃO</v>
      </c>
      <c r="C6088" s="16" t="s">
        <v>20028</v>
      </c>
      <c r="D6088" s="105">
        <v>10.23</v>
      </c>
      <c r="J6088" s="59" t="s">
        <v>34343</v>
      </c>
    </row>
    <row r="6089" spans="1:10" ht="54">
      <c r="A6089" s="16" t="s">
        <v>34344</v>
      </c>
      <c r="B6089" s="59" t="str">
        <f t="shared" si="95"/>
        <v>USINAGEM DE AGREGADOS PARA MICRORREVESTIMENTO A FRIO COM ESPESSURA DE 0,8 CM ATÉ 1,5 CM - BRITA COMERCIAL</v>
      </c>
      <c r="C6089" s="16" t="s">
        <v>140</v>
      </c>
      <c r="D6089" s="105">
        <v>93.81</v>
      </c>
      <c r="J6089" s="59" t="s">
        <v>34345</v>
      </c>
    </row>
    <row r="6090" spans="1:10" ht="54">
      <c r="A6090" s="16" t="s">
        <v>34346</v>
      </c>
      <c r="B6090" s="59" t="str">
        <f t="shared" si="95"/>
        <v>USINAGEM DE AGREGADOS PARA MICRORREVESTIMENTO A FRIO COM ESPESSURA DE 0,8 CM ATÉ 1,5 CM - BRITA PRODUZIDA</v>
      </c>
      <c r="C6090" s="16" t="s">
        <v>140</v>
      </c>
      <c r="D6090" s="105">
        <v>52.32</v>
      </c>
      <c r="J6090" s="59" t="s">
        <v>34347</v>
      </c>
    </row>
    <row r="6091" spans="1:10" ht="54">
      <c r="A6091" s="16" t="s">
        <v>34348</v>
      </c>
      <c r="B6091" s="59" t="str">
        <f t="shared" si="95"/>
        <v>USINAGEM DE AGREGADOS PARA MICRORREVESTIMENTO A FRIO COM ESPESSURA DE 2,0 CM - BRITA COMERCIAL</v>
      </c>
      <c r="C6091" s="16" t="s">
        <v>140</v>
      </c>
      <c r="D6091" s="105">
        <v>101.81</v>
      </c>
      <c r="J6091" s="59" t="s">
        <v>34349</v>
      </c>
    </row>
    <row r="6092" spans="1:10" ht="54">
      <c r="A6092" s="16" t="s">
        <v>34350</v>
      </c>
      <c r="B6092" s="59" t="str">
        <f t="shared" si="95"/>
        <v>USINAGEM DE AGREGADOS PARA MICRORREVESTIMENTO A FRIO COM ESPESSURA DE 2,0 CM - BRITA PRODUZIDA</v>
      </c>
      <c r="C6092" s="16" t="s">
        <v>140</v>
      </c>
      <c r="D6092" s="105">
        <v>59.82</v>
      </c>
      <c r="J6092" s="59" t="s">
        <v>34351</v>
      </c>
    </row>
    <row r="6093" spans="1:10" ht="27">
      <c r="A6093" s="16" t="s">
        <v>34352</v>
      </c>
      <c r="B6093" s="59" t="str">
        <f t="shared" si="95"/>
        <v>USINAGEM DE AREIA-ASFALTO A QUENTE - FAIXA A - AREIA COMERCIAL</v>
      </c>
      <c r="C6093" s="16" t="s">
        <v>30682</v>
      </c>
      <c r="D6093" s="105">
        <v>122.43</v>
      </c>
      <c r="J6093" s="59" t="s">
        <v>34353</v>
      </c>
    </row>
    <row r="6094" spans="1:10" ht="27">
      <c r="A6094" s="16" t="s">
        <v>34354</v>
      </c>
      <c r="B6094" s="59" t="str">
        <f t="shared" si="95"/>
        <v>USINAGEM DE AREIA-ASFALTO A QUENTE - FAIXA A - AREIA EXTRAÍDA</v>
      </c>
      <c r="C6094" s="16" t="s">
        <v>30682</v>
      </c>
      <c r="D6094" s="105">
        <v>85.67</v>
      </c>
      <c r="J6094" s="59" t="s">
        <v>34355</v>
      </c>
    </row>
    <row r="6095" spans="1:10" ht="27">
      <c r="A6095" s="16" t="s">
        <v>34356</v>
      </c>
      <c r="B6095" s="59" t="str">
        <f t="shared" si="95"/>
        <v>USINAGEM DE AREIA-ASFALTO A QUENTE - FAIXA B - AREIA COMERCIAL</v>
      </c>
      <c r="C6095" s="16" t="s">
        <v>30682</v>
      </c>
      <c r="D6095" s="105">
        <v>113.64</v>
      </c>
      <c r="J6095" s="59" t="s">
        <v>34357</v>
      </c>
    </row>
    <row r="6096" spans="1:10" ht="27">
      <c r="A6096" s="16" t="s">
        <v>34358</v>
      </c>
      <c r="B6096" s="59" t="str">
        <f t="shared" si="95"/>
        <v>USINAGEM DE AREIA-ASFALTO A QUENTE - FAIXA B - AREIA EXTRAÍDA</v>
      </c>
      <c r="C6096" s="16" t="s">
        <v>30682</v>
      </c>
      <c r="D6096" s="105">
        <v>76.08</v>
      </c>
      <c r="J6096" s="59" t="s">
        <v>34359</v>
      </c>
    </row>
    <row r="6097" spans="1:10" ht="40.5">
      <c r="A6097" s="16" t="s">
        <v>34360</v>
      </c>
      <c r="B6097" s="59" t="str">
        <f t="shared" si="95"/>
        <v>USINAGEM DE AREIA-ASFALTO A QUENTE COM ASFALTO POLÍMERO - FAIXA A - AREIA COMERCIAL</v>
      </c>
      <c r="C6097" s="16" t="s">
        <v>30682</v>
      </c>
      <c r="D6097" s="105">
        <v>115.3</v>
      </c>
      <c r="J6097" s="59" t="s">
        <v>34361</v>
      </c>
    </row>
    <row r="6098" spans="1:10" ht="40.5">
      <c r="A6098" s="16" t="s">
        <v>34362</v>
      </c>
      <c r="B6098" s="59" t="str">
        <f t="shared" si="95"/>
        <v>USINAGEM DE AREIA-ASFALTO A QUENTE COM ASFALTO POLÍMERO - FAIXA A - AREIA EXTRAÍDA</v>
      </c>
      <c r="C6098" s="16" t="s">
        <v>30682</v>
      </c>
      <c r="D6098" s="105">
        <v>76.680000000000007</v>
      </c>
      <c r="J6098" s="59" t="s">
        <v>34363</v>
      </c>
    </row>
    <row r="6099" spans="1:10" ht="40.5">
      <c r="A6099" s="16" t="s">
        <v>34364</v>
      </c>
      <c r="B6099" s="59" t="str">
        <f t="shared" si="95"/>
        <v>USINAGEM DE AREIA-ASFALTO A QUENTE COM ASFALTO POLÍMERO - FAIXA B - AREIA COMERCIAL</v>
      </c>
      <c r="C6099" s="16" t="s">
        <v>30682</v>
      </c>
      <c r="D6099" s="105">
        <v>120.37</v>
      </c>
      <c r="J6099" s="59" t="s">
        <v>34365</v>
      </c>
    </row>
    <row r="6100" spans="1:10" ht="40.5">
      <c r="A6100" s="16" t="s">
        <v>34366</v>
      </c>
      <c r="B6100" s="59" t="str">
        <f t="shared" si="95"/>
        <v>USINAGEM DE AREIA-ASFALTO A QUENTE COM ASFALTO POLÍMERO - FAIXA B - AREIA EXTRAÍDA</v>
      </c>
      <c r="C6100" s="16" t="s">
        <v>30682</v>
      </c>
      <c r="D6100" s="105">
        <v>82.44</v>
      </c>
      <c r="J6100" s="59" t="s">
        <v>34367</v>
      </c>
    </row>
    <row r="6101" spans="1:10" ht="40.5">
      <c r="A6101" s="16" t="s">
        <v>34368</v>
      </c>
      <c r="B6101" s="59" t="str">
        <f t="shared" si="95"/>
        <v>USINAGEM DE AREIA-ASFALTO A QUENTE COM ASFALTO POLÍMERO - FAIXA C - AREIA COMERCIAL</v>
      </c>
      <c r="C6101" s="16" t="s">
        <v>30682</v>
      </c>
      <c r="D6101" s="105">
        <v>123.69</v>
      </c>
      <c r="J6101" s="59" t="s">
        <v>34369</v>
      </c>
    </row>
    <row r="6102" spans="1:10" ht="40.5">
      <c r="A6102" s="16" t="s">
        <v>34370</v>
      </c>
      <c r="B6102" s="59" t="str">
        <f t="shared" si="95"/>
        <v>USINAGEM DE AREIA-ASFALTO A QUENTE COM ASFALTO POLÍMERO - FAIXA C - AREIA EXTRAÍDA</v>
      </c>
      <c r="C6102" s="16" t="s">
        <v>30682</v>
      </c>
      <c r="D6102" s="105">
        <v>86.24</v>
      </c>
      <c r="J6102" s="59" t="s">
        <v>34371</v>
      </c>
    </row>
    <row r="6103" spans="1:10" ht="27">
      <c r="A6103" s="16" t="s">
        <v>34372</v>
      </c>
      <c r="B6103" s="59" t="str">
        <f t="shared" si="95"/>
        <v>USINAGEM DE BRITA GRADUADA COM BRITA COMERCIAL EM USINA DE 300 T/H</v>
      </c>
      <c r="C6103" s="16" t="s">
        <v>140</v>
      </c>
      <c r="D6103" s="105">
        <v>138.6</v>
      </c>
      <c r="J6103" s="59" t="s">
        <v>34373</v>
      </c>
    </row>
    <row r="6104" spans="1:10" ht="27">
      <c r="A6104" s="16" t="s">
        <v>34374</v>
      </c>
      <c r="B6104" s="59" t="str">
        <f t="shared" si="95"/>
        <v>USINAGEM DE BRITA GRADUADA COM BRITA PRODUZIDA EM USINA DE 300 T/H</v>
      </c>
      <c r="C6104" s="16" t="s">
        <v>140</v>
      </c>
      <c r="D6104" s="105">
        <v>71.23</v>
      </c>
      <c r="J6104" s="59" t="s">
        <v>34375</v>
      </c>
    </row>
    <row r="6105" spans="1:10" ht="40.5">
      <c r="A6105" s="16" t="s">
        <v>34376</v>
      </c>
      <c r="B6105" s="59" t="str">
        <f t="shared" si="95"/>
        <v>USINAGEM DE BRITA GRADUADA TRATADA COM CIMENTO E BRITA COMERCIAL EM USINA DE 300 T/H</v>
      </c>
      <c r="C6105" s="16" t="s">
        <v>140</v>
      </c>
      <c r="D6105" s="105">
        <v>177.13</v>
      </c>
      <c r="J6105" s="59" t="s">
        <v>34377</v>
      </c>
    </row>
    <row r="6106" spans="1:10" ht="40.5">
      <c r="A6106" s="16" t="s">
        <v>34378</v>
      </c>
      <c r="B6106" s="59" t="str">
        <f t="shared" si="95"/>
        <v>USINAGEM DE BRITA GRADUADA TRATADA COM CIMENTO E BRITA PRODUZIDA EM USINA DE 300 T/H</v>
      </c>
      <c r="C6106" s="16" t="s">
        <v>140</v>
      </c>
      <c r="D6106" s="105">
        <v>110.42</v>
      </c>
      <c r="J6106" s="59" t="s">
        <v>34379</v>
      </c>
    </row>
    <row r="6107" spans="1:10" ht="27">
      <c r="A6107" s="16" t="s">
        <v>34380</v>
      </c>
      <c r="B6107" s="59" t="str">
        <f t="shared" si="95"/>
        <v>USINAGEM DE CONCRETO ASFÁLTICO - FAIXA A - AREIA E BRITA COMERCIAIS</v>
      </c>
      <c r="C6107" s="16" t="s">
        <v>30682</v>
      </c>
      <c r="D6107" s="105">
        <v>125.78</v>
      </c>
      <c r="J6107" s="59" t="s">
        <v>34381</v>
      </c>
    </row>
    <row r="6108" spans="1:10" ht="40.5">
      <c r="A6108" s="16" t="s">
        <v>34382</v>
      </c>
      <c r="B6108" s="59" t="str">
        <f t="shared" si="95"/>
        <v>USINAGEM DE CONCRETO ASFÁLTICO - FAIXA A - AREIA EXTRAÍDA E BRITA PRODUZIDA</v>
      </c>
      <c r="C6108" s="16" t="s">
        <v>30682</v>
      </c>
      <c r="D6108" s="105">
        <v>93.23</v>
      </c>
      <c r="J6108" s="59" t="s">
        <v>34383</v>
      </c>
    </row>
    <row r="6109" spans="1:10" ht="27">
      <c r="A6109" s="16" t="s">
        <v>34384</v>
      </c>
      <c r="B6109" s="59" t="str">
        <f t="shared" si="95"/>
        <v>USINAGEM DE CONCRETO ASFÁLTICO - FAIXA B - AREIA E BRITA COMERCIAIS</v>
      </c>
      <c r="C6109" s="16" t="s">
        <v>30682</v>
      </c>
      <c r="D6109" s="105">
        <v>128.88</v>
      </c>
      <c r="J6109" s="59" t="s">
        <v>34385</v>
      </c>
    </row>
    <row r="6110" spans="1:10" ht="40.5">
      <c r="A6110" s="16" t="s">
        <v>34386</v>
      </c>
      <c r="B6110" s="59" t="str">
        <f t="shared" si="95"/>
        <v>USINAGEM DE CONCRETO ASFÁLTICO - FAIXA B - AREIA EXTRAÍDA E BRITA PRODUZIDA</v>
      </c>
      <c r="C6110" s="16" t="s">
        <v>30682</v>
      </c>
      <c r="D6110" s="105">
        <v>95.67</v>
      </c>
      <c r="J6110" s="59" t="s">
        <v>34387</v>
      </c>
    </row>
    <row r="6111" spans="1:10" ht="27">
      <c r="A6111" s="16" t="s">
        <v>34388</v>
      </c>
      <c r="B6111" s="59" t="str">
        <f t="shared" si="95"/>
        <v>USINAGEM DE CONCRETO ASFÁLTICO - FAIXA C - AREIA E BRITA COMERCIAIS</v>
      </c>
      <c r="C6111" s="16" t="s">
        <v>30682</v>
      </c>
      <c r="D6111" s="105">
        <v>128.97999999999999</v>
      </c>
      <c r="J6111" s="59" t="s">
        <v>34389</v>
      </c>
    </row>
    <row r="6112" spans="1:10" ht="40.5">
      <c r="A6112" s="16" t="s">
        <v>34390</v>
      </c>
      <c r="B6112" s="59" t="str">
        <f t="shared" si="95"/>
        <v>USINAGEM DE CONCRETO ASFÁLTICO - FAIXA C - AREIA EXTRAÍDA E BRITA PRODUZIDA</v>
      </c>
      <c r="C6112" s="16" t="s">
        <v>30682</v>
      </c>
      <c r="D6112" s="105">
        <v>94.57</v>
      </c>
      <c r="J6112" s="59" t="s">
        <v>34391</v>
      </c>
    </row>
    <row r="6113" spans="1:10" ht="40.5">
      <c r="A6113" s="16" t="s">
        <v>34392</v>
      </c>
      <c r="B6113" s="59" t="str">
        <f t="shared" si="95"/>
        <v>USINAGEM DE CONCRETO ASFÁLTICO COM ASFALTO POLÍMERO - FAIXA A - AREIA E BRITA COMERCIAIS</v>
      </c>
      <c r="C6113" s="16" t="s">
        <v>30682</v>
      </c>
      <c r="D6113" s="105">
        <v>126.86</v>
      </c>
      <c r="J6113" s="59" t="s">
        <v>34393</v>
      </c>
    </row>
    <row r="6114" spans="1:10" ht="40.5">
      <c r="A6114" s="16" t="s">
        <v>34394</v>
      </c>
      <c r="B6114" s="59" t="str">
        <f t="shared" si="95"/>
        <v>USINAGEM DE CONCRETO ASFÁLTICO COM ASFALTO POLÍMERO - FAIXA A - AREIA EXTRAÍDA E BRITA PRODUZIDA</v>
      </c>
      <c r="C6114" s="16" t="s">
        <v>30682</v>
      </c>
      <c r="D6114" s="105">
        <v>93.41</v>
      </c>
      <c r="J6114" s="59" t="s">
        <v>34395</v>
      </c>
    </row>
    <row r="6115" spans="1:10" ht="40.5">
      <c r="A6115" s="16" t="s">
        <v>34396</v>
      </c>
      <c r="B6115" s="59" t="str">
        <f t="shared" si="95"/>
        <v>USINAGEM DE CONCRETO ASFÁLTICO COM ASFALTO POLÍMERO - FAIXA B - AREIA E BRITA COMERCIAIS</v>
      </c>
      <c r="C6115" s="16" t="s">
        <v>30682</v>
      </c>
      <c r="D6115" s="105">
        <v>129.22999999999999</v>
      </c>
      <c r="J6115" s="59" t="s">
        <v>34397</v>
      </c>
    </row>
    <row r="6116" spans="1:10" ht="40.5">
      <c r="A6116" s="16" t="s">
        <v>34398</v>
      </c>
      <c r="B6116" s="59" t="str">
        <f t="shared" si="95"/>
        <v>USINAGEM DE CONCRETO ASFÁLTICO COM ASFALTO POLÍMERO - FAIXA B - AREIA EXTRAÍDA E BRITA PRODUZIDA</v>
      </c>
      <c r="C6116" s="16" t="s">
        <v>30682</v>
      </c>
      <c r="D6116" s="105">
        <v>95.86</v>
      </c>
      <c r="J6116" s="59" t="s">
        <v>34399</v>
      </c>
    </row>
    <row r="6117" spans="1:10" ht="40.5">
      <c r="A6117" s="16" t="s">
        <v>34400</v>
      </c>
      <c r="B6117" s="59" t="str">
        <f t="shared" si="95"/>
        <v>USINAGEM DE CONCRETO ASFÁLTICO COM ASFALTO POLÍMERO - FAIXA C - AREIA E BRITA COMERCIAIS</v>
      </c>
      <c r="C6117" s="16" t="s">
        <v>30682</v>
      </c>
      <c r="D6117" s="105">
        <v>133.4</v>
      </c>
      <c r="J6117" s="59" t="s">
        <v>34401</v>
      </c>
    </row>
    <row r="6118" spans="1:10" ht="40.5">
      <c r="A6118" s="16" t="s">
        <v>34402</v>
      </c>
      <c r="B6118" s="59" t="str">
        <f t="shared" si="95"/>
        <v>USINAGEM DE CONCRETO ASFÁLTICO COM ASFALTO POLÍMERO - FAIXA C - AREIA EXTRAÍDA E BRITA PRODUZIDA</v>
      </c>
      <c r="C6118" s="16" t="s">
        <v>30682</v>
      </c>
      <c r="D6118" s="105">
        <v>98.73</v>
      </c>
      <c r="J6118" s="59" t="s">
        <v>34403</v>
      </c>
    </row>
    <row r="6119" spans="1:10" ht="40.5">
      <c r="A6119" s="16" t="s">
        <v>34404</v>
      </c>
      <c r="B6119" s="59" t="str">
        <f t="shared" si="95"/>
        <v>USINAGEM DE CONCRETO ASFÁLTICO COM BORRACHA (GAP GRADED) - BRITA COMERCIAL</v>
      </c>
      <c r="C6119" s="16" t="s">
        <v>30682</v>
      </c>
      <c r="D6119" s="105">
        <v>159.33000000000001</v>
      </c>
      <c r="J6119" s="59" t="s">
        <v>34405</v>
      </c>
    </row>
    <row r="6120" spans="1:10" ht="40.5">
      <c r="A6120" s="16" t="s">
        <v>34406</v>
      </c>
      <c r="B6120" s="59" t="str">
        <f t="shared" si="95"/>
        <v>USINAGEM DE CONCRETO ASFÁLTICO COM BORRACHA (GAP GRADED) - BRITA PRODUZIDA</v>
      </c>
      <c r="C6120" s="16" t="s">
        <v>30682</v>
      </c>
      <c r="D6120" s="105">
        <v>130.46</v>
      </c>
      <c r="J6120" s="59" t="s">
        <v>34407</v>
      </c>
    </row>
    <row r="6121" spans="1:10" ht="27">
      <c r="A6121" s="16" t="s">
        <v>34408</v>
      </c>
      <c r="B6121" s="59" t="str">
        <f t="shared" si="95"/>
        <v>USINAGEM DE CONCRETO ASFÁLTICO COM BORRACHA - FAIXA A - BRITA COMERCIAL</v>
      </c>
      <c r="C6121" s="16" t="s">
        <v>30682</v>
      </c>
      <c r="D6121" s="105">
        <v>158.1</v>
      </c>
      <c r="J6121" s="59" t="s">
        <v>34409</v>
      </c>
    </row>
    <row r="6122" spans="1:10" ht="27">
      <c r="A6122" s="16" t="s">
        <v>34410</v>
      </c>
      <c r="B6122" s="59" t="str">
        <f t="shared" si="95"/>
        <v>USINAGEM DE CONCRETO ASFÁLTICO COM BORRACHA - FAIXA A - BRITA PRODUZIDA</v>
      </c>
      <c r="C6122" s="16" t="s">
        <v>30682</v>
      </c>
      <c r="D6122" s="105">
        <v>130.88999999999999</v>
      </c>
      <c r="J6122" s="59" t="s">
        <v>34411</v>
      </c>
    </row>
    <row r="6123" spans="1:10" ht="27">
      <c r="A6123" s="16" t="s">
        <v>34412</v>
      </c>
      <c r="B6123" s="59" t="str">
        <f t="shared" si="95"/>
        <v>USINAGEM DE CONCRETO ASFÁLTICO COM BORRACHA - FAIXA B - BRITA COMERCIAL</v>
      </c>
      <c r="C6123" s="16" t="s">
        <v>30682</v>
      </c>
      <c r="D6123" s="105">
        <v>161.38999999999999</v>
      </c>
      <c r="J6123" s="59" t="s">
        <v>34413</v>
      </c>
    </row>
    <row r="6124" spans="1:10" ht="27">
      <c r="A6124" s="16" t="s">
        <v>34414</v>
      </c>
      <c r="B6124" s="59" t="str">
        <f t="shared" si="95"/>
        <v>USINAGEM DE CONCRETO ASFÁLTICO COM BORRACHA - FAIXA B - BRITA PRODUZIDA</v>
      </c>
      <c r="C6124" s="16" t="s">
        <v>30682</v>
      </c>
      <c r="D6124" s="105">
        <v>134.38</v>
      </c>
      <c r="J6124" s="59" t="s">
        <v>34415</v>
      </c>
    </row>
    <row r="6125" spans="1:10" ht="27">
      <c r="A6125" s="16" t="s">
        <v>34416</v>
      </c>
      <c r="B6125" s="59" t="str">
        <f t="shared" si="95"/>
        <v>USINAGEM DE CONCRETO ASFÁLTICO COM BORRACHA - FAIXA C - BRITA COMERCIAL</v>
      </c>
      <c r="C6125" s="16" t="s">
        <v>30682</v>
      </c>
      <c r="D6125" s="105">
        <v>162.33000000000001</v>
      </c>
      <c r="J6125" s="59" t="s">
        <v>34417</v>
      </c>
    </row>
    <row r="6126" spans="1:10" ht="27">
      <c r="A6126" s="16" t="s">
        <v>34418</v>
      </c>
      <c r="B6126" s="59" t="str">
        <f t="shared" si="95"/>
        <v>USINAGEM DE CONCRETO ASFÁLTICO COM BORRACHA - FAIXA C - BRITA PRODUZIDA</v>
      </c>
      <c r="C6126" s="16" t="s">
        <v>30682</v>
      </c>
      <c r="D6126" s="105">
        <v>136.11000000000001</v>
      </c>
      <c r="J6126" s="59" t="s">
        <v>34419</v>
      </c>
    </row>
    <row r="6127" spans="1:10" ht="54">
      <c r="A6127" s="16" t="s">
        <v>34420</v>
      </c>
      <c r="B6127" s="59" t="str">
        <f t="shared" si="95"/>
        <v>USINAGEM DE CONCRETO ASFÁLTICO RECICLADO A FRIO COM ESPUMA DE ASFALTO, AGREGADO COMERCIAL E CIMENTO</v>
      </c>
      <c r="C6127" s="16" t="s">
        <v>140</v>
      </c>
      <c r="D6127" s="105">
        <v>85.59</v>
      </c>
      <c r="J6127" s="59" t="s">
        <v>34421</v>
      </c>
    </row>
    <row r="6128" spans="1:10" ht="54">
      <c r="A6128" s="16" t="s">
        <v>34422</v>
      </c>
      <c r="B6128" s="59" t="str">
        <f t="shared" si="95"/>
        <v>USINAGEM DE CONCRETO ASFÁLTICO RECICLADO EM USINA FIXA COM ADIÇÃO DE MATERIAL FRESADO E BRITA COMERCIAL</v>
      </c>
      <c r="C6128" s="16" t="s">
        <v>30682</v>
      </c>
      <c r="D6128" s="105">
        <v>110.23</v>
      </c>
      <c r="J6128" s="59" t="s">
        <v>34423</v>
      </c>
    </row>
    <row r="6129" spans="1:10" ht="54">
      <c r="A6129" s="16" t="s">
        <v>34424</v>
      </c>
      <c r="B6129" s="59" t="str">
        <f t="shared" si="95"/>
        <v>USINAGEM DE CONCRETO ASFÁLTICO RECICLADO EM USINA FIXA COM ADIÇÃO DE MATERIAL FRESADO E BRITA PRODUZIDA</v>
      </c>
      <c r="C6129" s="16" t="s">
        <v>30682</v>
      </c>
      <c r="D6129" s="105">
        <v>91.76</v>
      </c>
      <c r="J6129" s="59" t="s">
        <v>34425</v>
      </c>
    </row>
    <row r="6130" spans="1:10" ht="40.5">
      <c r="A6130" s="16" t="s">
        <v>34426</v>
      </c>
      <c r="B6130" s="59" t="str">
        <f t="shared" si="95"/>
        <v>USINAGEM DE MICRO PRÉ-MISTURADO A QUENTE COM ASFALTO POLÍMERO - BRITA COMERCIAL</v>
      </c>
      <c r="C6130" s="16" t="s">
        <v>30682</v>
      </c>
      <c r="D6130" s="105">
        <v>120.62</v>
      </c>
      <c r="J6130" s="59" t="s">
        <v>34427</v>
      </c>
    </row>
    <row r="6131" spans="1:10" ht="40.5">
      <c r="A6131" s="16" t="s">
        <v>34428</v>
      </c>
      <c r="B6131" s="59" t="str">
        <f t="shared" si="95"/>
        <v>USINAGEM DE MICRO PRÉ-MISTURADO A QUENTE COM ASFALTO POLÍMERO - BRITA PRODUZIDA</v>
      </c>
      <c r="C6131" s="16" t="s">
        <v>30682</v>
      </c>
      <c r="D6131" s="105">
        <v>94.68</v>
      </c>
      <c r="J6131" s="59" t="s">
        <v>34429</v>
      </c>
    </row>
    <row r="6132" spans="1:10" ht="27">
      <c r="A6132" s="16" t="s">
        <v>34430</v>
      </c>
      <c r="B6132" s="59" t="str">
        <f t="shared" si="95"/>
        <v>USINAGEM DE PRÉ-MISTURADO A FRIO - FAIXA A - AREIA E BRITA COMERCIAIS</v>
      </c>
      <c r="C6132" s="16" t="s">
        <v>140</v>
      </c>
      <c r="D6132" s="105">
        <v>167.97</v>
      </c>
      <c r="J6132" s="59" t="s">
        <v>34431</v>
      </c>
    </row>
    <row r="6133" spans="1:10" ht="40.5">
      <c r="A6133" s="16" t="s">
        <v>34432</v>
      </c>
      <c r="B6133" s="59" t="str">
        <f t="shared" si="95"/>
        <v>USINAGEM DE PRÉ-MISTURADO A FRIO - FAIXA A - AREIA EXTRAÍDA E BRITA PRODUZIDA</v>
      </c>
      <c r="C6133" s="16" t="s">
        <v>140</v>
      </c>
      <c r="D6133" s="105">
        <v>92.46</v>
      </c>
      <c r="J6133" s="59" t="s">
        <v>34433</v>
      </c>
    </row>
    <row r="6134" spans="1:10" ht="27">
      <c r="A6134" s="16" t="s">
        <v>34434</v>
      </c>
      <c r="B6134" s="59" t="str">
        <f t="shared" si="95"/>
        <v>USINAGEM DE PRÉ-MISTURADO A FRIO - FAIXA B - AREIA E BRITA COMERCIAIS</v>
      </c>
      <c r="C6134" s="16" t="s">
        <v>140</v>
      </c>
      <c r="D6134" s="105">
        <v>169.27</v>
      </c>
      <c r="J6134" s="59" t="s">
        <v>34435</v>
      </c>
    </row>
    <row r="6135" spans="1:10" ht="40.5">
      <c r="A6135" s="16" t="s">
        <v>34436</v>
      </c>
      <c r="B6135" s="59" t="str">
        <f t="shared" si="95"/>
        <v>USINAGEM DE PRÉ-MISTURADO A FRIO - FAIXA B - AREIA EXTRAÍDA E BRITA PRODUZIDA</v>
      </c>
      <c r="C6135" s="16" t="s">
        <v>140</v>
      </c>
      <c r="D6135" s="105">
        <v>90.16</v>
      </c>
      <c r="J6135" s="59" t="s">
        <v>34437</v>
      </c>
    </row>
    <row r="6136" spans="1:10" ht="27">
      <c r="A6136" s="16" t="s">
        <v>34438</v>
      </c>
      <c r="B6136" s="59" t="str">
        <f t="shared" si="95"/>
        <v>USINAGEM DE PRÉ-MISTURADO A FRIO - FAIXA C - AREIA E BRITA COMERCIAIS</v>
      </c>
      <c r="C6136" s="16" t="s">
        <v>140</v>
      </c>
      <c r="D6136" s="105">
        <v>178.79</v>
      </c>
      <c r="J6136" s="59" t="s">
        <v>34439</v>
      </c>
    </row>
    <row r="6137" spans="1:10" ht="40.5">
      <c r="A6137" s="16" t="s">
        <v>34440</v>
      </c>
      <c r="B6137" s="59" t="str">
        <f t="shared" si="95"/>
        <v>USINAGEM DE PRÉ-MISTURADO A FRIO - FAIXA C - AREIA EXTRAÍDA E BRITA PRODUZIDA</v>
      </c>
      <c r="C6137" s="16" t="s">
        <v>140</v>
      </c>
      <c r="D6137" s="105">
        <v>102.61</v>
      </c>
      <c r="J6137" s="59" t="s">
        <v>34441</v>
      </c>
    </row>
    <row r="6138" spans="1:10" ht="27">
      <c r="A6138" s="16" t="s">
        <v>34442</v>
      </c>
      <c r="B6138" s="59" t="str">
        <f t="shared" si="95"/>
        <v>USINAGEM DE PRÉ-MISTURADO A FRIO - FAIXA D - AREIA E BRITA COMERCIAIS</v>
      </c>
      <c r="C6138" s="16" t="s">
        <v>140</v>
      </c>
      <c r="D6138" s="105">
        <v>180.34</v>
      </c>
      <c r="J6138" s="59" t="s">
        <v>34443</v>
      </c>
    </row>
    <row r="6139" spans="1:10" ht="40.5">
      <c r="A6139" s="16" t="s">
        <v>34444</v>
      </c>
      <c r="B6139" s="59" t="str">
        <f t="shared" si="95"/>
        <v>USINAGEM DE PRÉ-MISTURADO A FRIO - FAIXA D - AREIA EXTRAÍDA E BRITA PRODUZIDA</v>
      </c>
      <c r="C6139" s="16" t="s">
        <v>140</v>
      </c>
      <c r="D6139" s="105">
        <v>100.31</v>
      </c>
      <c r="J6139" s="59" t="s">
        <v>34445</v>
      </c>
    </row>
    <row r="6140" spans="1:10" ht="40.5">
      <c r="A6140" s="16" t="s">
        <v>34446</v>
      </c>
      <c r="B6140" s="59" t="str">
        <f t="shared" si="95"/>
        <v>USINAGEM DE PRÉ-MISTURADO A FRIO COM ASFALTO POLÍMERO - FAIXA A - AREIA E BRITA COMERCIAIS</v>
      </c>
      <c r="C6140" s="16" t="s">
        <v>140</v>
      </c>
      <c r="D6140" s="105">
        <v>167.97</v>
      </c>
      <c r="J6140" s="59" t="s">
        <v>34447</v>
      </c>
    </row>
    <row r="6141" spans="1:10" ht="40.5">
      <c r="A6141" s="16" t="s">
        <v>34448</v>
      </c>
      <c r="B6141" s="59" t="str">
        <f t="shared" si="95"/>
        <v>USINAGEM DE PRÉ-MISTURADO A FRIO COM ASFALTO POLÍMERO - FAIXA A - AREIA EXTRAÍDA E BRITA PRODUZIDA</v>
      </c>
      <c r="C6141" s="16" t="s">
        <v>140</v>
      </c>
      <c r="D6141" s="105">
        <v>92.46</v>
      </c>
      <c r="J6141" s="59" t="s">
        <v>34449</v>
      </c>
    </row>
    <row r="6142" spans="1:10" ht="40.5">
      <c r="A6142" s="16" t="s">
        <v>34450</v>
      </c>
      <c r="B6142" s="59" t="str">
        <f t="shared" si="95"/>
        <v>USINAGEM DE PRÉ-MISTURADO A FRIO COM ASFALTO POLÍMERO - FAIXA B - AREIA E BRITA COMERCIAIS</v>
      </c>
      <c r="C6142" s="16" t="s">
        <v>140</v>
      </c>
      <c r="D6142" s="105">
        <v>169.27</v>
      </c>
      <c r="J6142" s="59" t="s">
        <v>34451</v>
      </c>
    </row>
    <row r="6143" spans="1:10" ht="40.5">
      <c r="A6143" s="16" t="s">
        <v>34452</v>
      </c>
      <c r="B6143" s="59" t="str">
        <f t="shared" si="95"/>
        <v>USINAGEM DE PRÉ-MISTURADO A FRIO COM ASFALTO POLÍMERO - FAIXA B - AREIA EXTRAÍDA E BRITA PRODUZIDA</v>
      </c>
      <c r="C6143" s="16" t="s">
        <v>140</v>
      </c>
      <c r="D6143" s="105">
        <v>90.16</v>
      </c>
      <c r="J6143" s="59" t="s">
        <v>34453</v>
      </c>
    </row>
    <row r="6144" spans="1:10" ht="40.5">
      <c r="A6144" s="16" t="s">
        <v>34454</v>
      </c>
      <c r="B6144" s="59" t="str">
        <f t="shared" si="95"/>
        <v>USINAGEM DE PRÉ-MISTURADO A FRIO COM ASFALTO POLÍMERO - FAIXA C - AREIA E BRITA COMERCIAIS</v>
      </c>
      <c r="C6144" s="16" t="s">
        <v>140</v>
      </c>
      <c r="D6144" s="105">
        <v>178.01</v>
      </c>
      <c r="J6144" s="59" t="s">
        <v>34455</v>
      </c>
    </row>
    <row r="6145" spans="1:10" ht="40.5">
      <c r="A6145" s="16" t="s">
        <v>34456</v>
      </c>
      <c r="B6145" s="59" t="str">
        <f t="shared" si="95"/>
        <v>USINAGEM DE PRÉ-MISTURADO A FRIO COM ASFALTO POLÍMERO - FAIXA C - AREIA EXTRAÍDA E BRITA PRODUZIDA</v>
      </c>
      <c r="C6145" s="16" t="s">
        <v>140</v>
      </c>
      <c r="D6145" s="105">
        <v>102.19</v>
      </c>
      <c r="J6145" s="59" t="s">
        <v>34457</v>
      </c>
    </row>
    <row r="6146" spans="1:10" ht="40.5">
      <c r="A6146" s="16" t="s">
        <v>34458</v>
      </c>
      <c r="B6146" s="59" t="str">
        <f t="shared" si="95"/>
        <v>USINAGEM DE PRÉ-MISTURADO A FRIO COM ASFALTO POLÍMERO - FAIXA D - AREIA E BRITA COMERCIAIS</v>
      </c>
      <c r="C6146" s="16" t="s">
        <v>140</v>
      </c>
      <c r="D6146" s="105">
        <v>179.55</v>
      </c>
      <c r="J6146" s="59" t="s">
        <v>34459</v>
      </c>
    </row>
    <row r="6147" spans="1:10" ht="40.5">
      <c r="A6147" s="16" t="s">
        <v>34460</v>
      </c>
      <c r="B6147" s="59" t="str">
        <f t="shared" ref="B6147:B6210" si="96">UPPER(J6147)</f>
        <v>USINAGEM DE PRÉ-MISTURADO A FRIO COM ASFALTO POLÍMERO - FAIXA D - AREIA EXTRAÍDA E BRITA PRODUZIDA</v>
      </c>
      <c r="C6147" s="16" t="s">
        <v>140</v>
      </c>
      <c r="D6147" s="105">
        <v>99.9</v>
      </c>
      <c r="J6147" s="59" t="s">
        <v>34461</v>
      </c>
    </row>
    <row r="6148" spans="1:10" ht="54">
      <c r="A6148" s="16" t="s">
        <v>34462</v>
      </c>
      <c r="B6148" s="59" t="str">
        <f t="shared" si="96"/>
        <v>USINAGEM DE PRÉ-MISTURADO A QUENTE COM ASFALTO POLÍMERO - FAIXA I - CAMADA POROSA DE ATRITO - AREIA E BRITA COMERCIAIS</v>
      </c>
      <c r="C6148" s="16" t="s">
        <v>30682</v>
      </c>
      <c r="D6148" s="105">
        <v>127.24</v>
      </c>
      <c r="J6148" s="59" t="s">
        <v>34463</v>
      </c>
    </row>
    <row r="6149" spans="1:10" ht="54">
      <c r="A6149" s="16" t="s">
        <v>34464</v>
      </c>
      <c r="B6149" s="59" t="str">
        <f t="shared" si="96"/>
        <v>USINAGEM DE PRÉ-MISTURADO A QUENTE COM ASFALTO POLÍMERO - FAIXA I - CAMADA POROSA DE ATRITO - AREIA EXTRAÍDA E BRITA PRODUZIDA</v>
      </c>
      <c r="C6149" s="16" t="s">
        <v>30682</v>
      </c>
      <c r="D6149" s="105">
        <v>92.94</v>
      </c>
      <c r="J6149" s="59" t="s">
        <v>34465</v>
      </c>
    </row>
    <row r="6150" spans="1:10" ht="54">
      <c r="A6150" s="16" t="s">
        <v>34466</v>
      </c>
      <c r="B6150" s="59" t="str">
        <f t="shared" si="96"/>
        <v>USINAGEM DE PRÉ-MISTURADO A QUENTE COM ASFALTO POLÍMERO - FAIXA II - CAMADA POROSA DE ATRITO - AREIA E BRITA COMERCIAIS</v>
      </c>
      <c r="C6150" s="16" t="s">
        <v>30682</v>
      </c>
      <c r="D6150" s="105">
        <v>120.19</v>
      </c>
      <c r="J6150" s="59" t="s">
        <v>34467</v>
      </c>
    </row>
    <row r="6151" spans="1:10" ht="54">
      <c r="A6151" s="16" t="s">
        <v>34468</v>
      </c>
      <c r="B6151" s="59" t="str">
        <f t="shared" si="96"/>
        <v>USINAGEM DE PRÉ-MISTURADO A QUENTE COM ASFALTO POLÍMERO - FAIXA II - CAMADA POROSA DE ATRITO - AREIA EXTRAÍDA E BRITA PRODUZIDA</v>
      </c>
      <c r="C6151" s="16" t="s">
        <v>30682</v>
      </c>
      <c r="D6151" s="105">
        <v>85.05</v>
      </c>
      <c r="J6151" s="59" t="s">
        <v>34469</v>
      </c>
    </row>
    <row r="6152" spans="1:10" ht="54">
      <c r="A6152" s="16" t="s">
        <v>34470</v>
      </c>
      <c r="B6152" s="59" t="str">
        <f t="shared" si="96"/>
        <v>USINAGEM DE PRÉ-MISTURADO A QUENTE COM ASFALTO POLÍMERO - FAIXA III - CAMADA POROSA DE ATRITO - AREIA E BRITA COMERCIAIS</v>
      </c>
      <c r="C6152" s="16" t="s">
        <v>30682</v>
      </c>
      <c r="D6152" s="105">
        <v>127.05</v>
      </c>
      <c r="J6152" s="59" t="s">
        <v>34471</v>
      </c>
    </row>
    <row r="6153" spans="1:10" ht="54">
      <c r="A6153" s="16" t="s">
        <v>34472</v>
      </c>
      <c r="B6153" s="59" t="str">
        <f t="shared" si="96"/>
        <v>USINAGEM DE PRÉ-MISTURADO A QUENTE COM ASFALTO POLÍMERO - FAIXA III - CAMADA POROSA DE ATRITO - AREIA EXTRAÍDA E BRITA PRODUZIDA</v>
      </c>
      <c r="C6153" s="16" t="s">
        <v>30682</v>
      </c>
      <c r="D6153" s="105">
        <v>91.91</v>
      </c>
      <c r="J6153" s="59" t="s">
        <v>34473</v>
      </c>
    </row>
    <row r="6154" spans="1:10" ht="54">
      <c r="A6154" s="16" t="s">
        <v>34474</v>
      </c>
      <c r="B6154" s="59" t="str">
        <f t="shared" si="96"/>
        <v>USINAGEM DE PRÉ-MISTURADO A QUENTE COM ASFALTO POLÍMERO - FAIXA IV - CAMADA POROSA DE ATRITO - AREIA E BRITA COMERCIAIS</v>
      </c>
      <c r="C6154" s="16" t="s">
        <v>30682</v>
      </c>
      <c r="D6154" s="105">
        <v>130.05000000000001</v>
      </c>
      <c r="J6154" s="59" t="s">
        <v>34475</v>
      </c>
    </row>
    <row r="6155" spans="1:10" ht="54">
      <c r="A6155" s="16" t="s">
        <v>34476</v>
      </c>
      <c r="B6155" s="59" t="str">
        <f t="shared" si="96"/>
        <v>USINAGEM DE PRÉ-MISTURADO A QUENTE COM ASFALTO POLÍMERO - FAIXA IV - CAMADA POROSA DE ATRITO - AREIA EXTRAÍDA E BRITA PRODUZIDA</v>
      </c>
      <c r="C6155" s="16" t="s">
        <v>30682</v>
      </c>
      <c r="D6155" s="105">
        <v>96.4</v>
      </c>
      <c r="J6155" s="59" t="s">
        <v>34477</v>
      </c>
    </row>
    <row r="6156" spans="1:10" ht="54">
      <c r="A6156" s="16" t="s">
        <v>34478</v>
      </c>
      <c r="B6156" s="59" t="str">
        <f t="shared" si="96"/>
        <v>USINAGEM DE PRÉ-MISTURADO A QUENTE COM ASFALTO POLÍMERO - FAIXA V - CAMADA POROSA DE ATRITO - AREIA E BRITA COMERCIAIS</v>
      </c>
      <c r="C6156" s="16" t="s">
        <v>30682</v>
      </c>
      <c r="D6156" s="105">
        <v>129.27000000000001</v>
      </c>
      <c r="J6156" s="59" t="s">
        <v>34479</v>
      </c>
    </row>
    <row r="6157" spans="1:10" ht="54">
      <c r="A6157" s="16" t="s">
        <v>34480</v>
      </c>
      <c r="B6157" s="59" t="str">
        <f t="shared" si="96"/>
        <v>USINAGEM DE PRÉ-MISTURADO A QUENTE COM ASFALTO POLÍMERO - FAIXA V - CAMADA POROSA DE ATRITO - AREIA EXTRAÍDA E BRITA PRODUZIDA</v>
      </c>
      <c r="C6157" s="16" t="s">
        <v>30682</v>
      </c>
      <c r="D6157" s="105">
        <v>96.11</v>
      </c>
      <c r="J6157" s="59" t="s">
        <v>34481</v>
      </c>
    </row>
    <row r="6158" spans="1:10" ht="27">
      <c r="A6158" s="16" t="s">
        <v>34482</v>
      </c>
      <c r="B6158" s="59" t="str">
        <f t="shared" si="96"/>
        <v>USINAGEM DE SOLO AREIA (70% - 30%) - MATERIAL DE JAZIDA E AREIA COMERCIAL</v>
      </c>
      <c r="C6158" s="16" t="s">
        <v>140</v>
      </c>
      <c r="D6158" s="105">
        <v>39.340000000000003</v>
      </c>
      <c r="J6158" s="59" t="s">
        <v>34483</v>
      </c>
    </row>
    <row r="6159" spans="1:10" ht="27">
      <c r="A6159" s="16" t="s">
        <v>34484</v>
      </c>
      <c r="B6159" s="59" t="str">
        <f t="shared" si="96"/>
        <v>USINAGEM DE SOLO AREIA (70% - 30%) - MATERIAL DE JAZIDA E AREIA EXTRAÍDA</v>
      </c>
      <c r="C6159" s="16" t="s">
        <v>140</v>
      </c>
      <c r="D6159" s="105">
        <v>12.97</v>
      </c>
      <c r="J6159" s="59" t="s">
        <v>34485</v>
      </c>
    </row>
    <row r="6160" spans="1:10" ht="40.5">
      <c r="A6160" s="16" t="s">
        <v>34486</v>
      </c>
      <c r="B6160" s="59" t="str">
        <f t="shared" si="96"/>
        <v>USINAGEM DE SOLO BRITA (70% - 30%) COM 3% CIMENTO - MATERIAL DE JAZIDA E BRITA COMERCIAL</v>
      </c>
      <c r="C6160" s="16" t="s">
        <v>140</v>
      </c>
      <c r="D6160" s="105">
        <v>74.95</v>
      </c>
      <c r="J6160" s="59" t="s">
        <v>34487</v>
      </c>
    </row>
    <row r="6161" spans="1:10" ht="40.5">
      <c r="A6161" s="16" t="s">
        <v>34488</v>
      </c>
      <c r="B6161" s="59" t="str">
        <f t="shared" si="96"/>
        <v>USINAGEM DE SOLO BRITA (70% - 30%) COM 3% CIMENTO - MATERIAL DE JAZIDA E BRITA PRODUZIDA</v>
      </c>
      <c r="C6161" s="16" t="s">
        <v>140</v>
      </c>
      <c r="D6161" s="105">
        <v>56.08</v>
      </c>
      <c r="J6161" s="59" t="s">
        <v>34489</v>
      </c>
    </row>
    <row r="6162" spans="1:10" ht="40.5">
      <c r="A6162" s="16" t="s">
        <v>34490</v>
      </c>
      <c r="B6162" s="59" t="str">
        <f t="shared" si="96"/>
        <v>USINAGEM DE SOLO BRITA (70% - 30%) COM MATERIAL DE JAZIDA E BRITA COMERCIAL EM USINA DE 300 T/H</v>
      </c>
      <c r="C6162" s="16" t="s">
        <v>140</v>
      </c>
      <c r="D6162" s="105">
        <v>45.39</v>
      </c>
      <c r="J6162" s="59" t="s">
        <v>34491</v>
      </c>
    </row>
    <row r="6163" spans="1:10" ht="40.5">
      <c r="A6163" s="16" t="s">
        <v>34492</v>
      </c>
      <c r="B6163" s="59" t="str">
        <f t="shared" si="96"/>
        <v>USINAGEM DE SOLO BRITA (70% - 30%) COM MATERIAL DE JAZIDA E BRITA PRODUZIDA EM USINA DE 300 T/H</v>
      </c>
      <c r="C6163" s="16" t="s">
        <v>140</v>
      </c>
      <c r="D6163" s="105">
        <v>25.94</v>
      </c>
      <c r="J6163" s="59" t="s">
        <v>34493</v>
      </c>
    </row>
    <row r="6164" spans="1:10" ht="40.5">
      <c r="A6164" s="16" t="s">
        <v>34494</v>
      </c>
      <c r="B6164" s="59" t="str">
        <f t="shared" si="96"/>
        <v>USINAGEM DE SOLO CIMENTO COM 7% DE CIMENTO COM MATERIAL DE JAZIDA EM USINA DE 300 T/H</v>
      </c>
      <c r="C6164" s="16" t="s">
        <v>140</v>
      </c>
      <c r="D6164" s="105">
        <v>77.239999999999995</v>
      </c>
      <c r="J6164" s="59" t="s">
        <v>34495</v>
      </c>
    </row>
    <row r="6165" spans="1:10" ht="40.5">
      <c r="A6165" s="16" t="s">
        <v>34496</v>
      </c>
      <c r="B6165" s="59" t="str">
        <f t="shared" si="96"/>
        <v>USINAGEM DE SOLO ESCÓRIA DE ACIARIA (50% - 50%) COM MATERIAL DE JAZIDA EM USINA DE 300 T/H</v>
      </c>
      <c r="C6165" s="16" t="s">
        <v>140</v>
      </c>
      <c r="D6165" s="105">
        <v>20.72</v>
      </c>
      <c r="J6165" s="59" t="s">
        <v>34497</v>
      </c>
    </row>
    <row r="6166" spans="1:10" ht="40.5">
      <c r="A6166" s="16" t="s">
        <v>34498</v>
      </c>
      <c r="B6166" s="59" t="str">
        <f t="shared" si="96"/>
        <v>USINAGEM DE SOLO MELHORADO COM 3% DE CIMENTO COM MATERIAL DE JAZIDA EM USINA DE 300 T/H</v>
      </c>
      <c r="C6166" s="16" t="s">
        <v>140</v>
      </c>
      <c r="D6166" s="105">
        <v>38.229999999999997</v>
      </c>
      <c r="J6166" s="59" t="s">
        <v>34499</v>
      </c>
    </row>
    <row r="6167" spans="1:10" ht="40.5">
      <c r="A6167" s="16" t="s">
        <v>34500</v>
      </c>
      <c r="B6167" s="59" t="str">
        <f t="shared" si="96"/>
        <v>USINAGEM PARA PAVIMENTO DE CONCRETO COM FÔRMAS DESLIZANTES - AREIA E BRITA COMERCIAIS</v>
      </c>
      <c r="C6167" s="16" t="s">
        <v>140</v>
      </c>
      <c r="D6167" s="105">
        <v>288.97000000000003</v>
      </c>
      <c r="J6167" s="59" t="s">
        <v>34501</v>
      </c>
    </row>
    <row r="6168" spans="1:10" ht="40.5">
      <c r="A6168" s="16" t="s">
        <v>34502</v>
      </c>
      <c r="B6168" s="59" t="str">
        <f t="shared" si="96"/>
        <v>USINAGEM PARA PAVIMENTO DE CONCRETO COM FÔRMAS DESLIZANTES - AREIA EXTRAÍDA E BRITA PRODUZIDA</v>
      </c>
      <c r="C6168" s="16" t="s">
        <v>140</v>
      </c>
      <c r="D6168" s="105">
        <v>222.82</v>
      </c>
      <c r="J6168" s="59" t="s">
        <v>34503</v>
      </c>
    </row>
    <row r="6169" spans="1:10" ht="40.5">
      <c r="A6169" s="16" t="s">
        <v>34504</v>
      </c>
      <c r="B6169" s="59" t="str">
        <f t="shared" si="96"/>
        <v>USINAGEM PARA PAVIMENTO DE CONCRETO COMPACTADO COM ROLO - BRITA COMERCIAL</v>
      </c>
      <c r="C6169" s="16" t="s">
        <v>140</v>
      </c>
      <c r="D6169" s="105">
        <v>234.77</v>
      </c>
      <c r="J6169" s="59" t="s">
        <v>34505</v>
      </c>
    </row>
    <row r="6170" spans="1:10" ht="40.5">
      <c r="A6170" s="16" t="s">
        <v>34506</v>
      </c>
      <c r="B6170" s="59" t="str">
        <f t="shared" si="96"/>
        <v>USINAGEM PARA PAVIMENTO DE CONCRETO COMPACTADO COM ROLO - BRITA PRODUZIDA</v>
      </c>
      <c r="C6170" s="16" t="s">
        <v>140</v>
      </c>
      <c r="D6170" s="105">
        <v>169.59</v>
      </c>
      <c r="J6170" s="59" t="s">
        <v>34507</v>
      </c>
    </row>
    <row r="6171" spans="1:10" ht="40.5">
      <c r="A6171" s="16" t="s">
        <v>34508</v>
      </c>
      <c r="B6171" s="59" t="str">
        <f t="shared" si="96"/>
        <v>USINAGEM PARA SUB-BASE DE CONCRETO COMPACTADO COM ROLO - BRITA COMERCIAL</v>
      </c>
      <c r="C6171" s="16" t="s">
        <v>140</v>
      </c>
      <c r="D6171" s="105">
        <v>193.2</v>
      </c>
      <c r="J6171" s="59" t="s">
        <v>34509</v>
      </c>
    </row>
    <row r="6172" spans="1:10" ht="40.5">
      <c r="A6172" s="16" t="s">
        <v>34510</v>
      </c>
      <c r="B6172" s="59" t="str">
        <f t="shared" si="96"/>
        <v>USINAGEM PARA SUB-BASE DE CONCRETO COMPACTADO COM ROLO - BRITA PRODUZIDA</v>
      </c>
      <c r="C6172" s="16" t="s">
        <v>140</v>
      </c>
      <c r="D6172" s="105">
        <v>125.06</v>
      </c>
      <c r="J6172" s="59" t="s">
        <v>34511</v>
      </c>
    </row>
    <row r="6173" spans="1:10" ht="40.5">
      <c r="A6173" s="16" t="s">
        <v>34512</v>
      </c>
      <c r="B6173" s="59" t="str">
        <f t="shared" si="96"/>
        <v>CONFECÇÃO DE BSCC - SEÇÃO CANAL DE 1,5 X 1,5 M - AREIA E BRITA COMERCIAIS</v>
      </c>
      <c r="C6173" s="16" t="s">
        <v>139</v>
      </c>
      <c r="D6173" s="105">
        <v>919.41</v>
      </c>
      <c r="J6173" s="59" t="s">
        <v>34513</v>
      </c>
    </row>
    <row r="6174" spans="1:10" ht="40.5">
      <c r="A6174" s="16" t="s">
        <v>34514</v>
      </c>
      <c r="B6174" s="59" t="str">
        <f t="shared" si="96"/>
        <v>CONFECÇÃO DE BSCC - SEÇÃO CANAL DE 1,5 X 1,5 M - AREIA EXTRAÍDA E BRITA PRODUZIDA</v>
      </c>
      <c r="C6174" s="16" t="s">
        <v>139</v>
      </c>
      <c r="D6174" s="105">
        <v>847.47</v>
      </c>
      <c r="J6174" s="59" t="s">
        <v>34515</v>
      </c>
    </row>
    <row r="6175" spans="1:10" ht="40.5">
      <c r="A6175" s="16" t="s">
        <v>34516</v>
      </c>
      <c r="B6175" s="59" t="str">
        <f t="shared" si="96"/>
        <v>CONFECÇÃO DE BSCC - SEÇÃO CANAL DE 2,0 X 1,5 M - AREIA E BRITA COMERCIAIS</v>
      </c>
      <c r="C6175" s="16" t="s">
        <v>139</v>
      </c>
      <c r="D6175" s="105">
        <v>981.52</v>
      </c>
      <c r="J6175" s="59" t="s">
        <v>34517</v>
      </c>
    </row>
    <row r="6176" spans="1:10" ht="40.5">
      <c r="A6176" s="16" t="s">
        <v>34518</v>
      </c>
      <c r="B6176" s="59" t="str">
        <f t="shared" si="96"/>
        <v>CONFECÇÃO DE BSCC - SEÇÃO CANAL DE 2,0 X 1,5 M - AREIA EXTRAÍDA E BRITA PRODUZIDA</v>
      </c>
      <c r="C6176" s="16" t="s">
        <v>139</v>
      </c>
      <c r="D6176" s="105">
        <v>902.02</v>
      </c>
      <c r="J6176" s="59" t="s">
        <v>34519</v>
      </c>
    </row>
    <row r="6177" spans="1:10" ht="40.5">
      <c r="A6177" s="16" t="s">
        <v>34520</v>
      </c>
      <c r="B6177" s="59" t="str">
        <f t="shared" si="96"/>
        <v>CONFECÇÃO DE BSCC - SEÇÃO CANAL DE 2,0 X 2,0 M - TIPO I - AREIA E BRITA COMERCIAIS</v>
      </c>
      <c r="C6177" s="16" t="s">
        <v>139</v>
      </c>
      <c r="D6177" s="105">
        <v>1528.83</v>
      </c>
      <c r="J6177" s="59" t="s">
        <v>34521</v>
      </c>
    </row>
    <row r="6178" spans="1:10" ht="40.5">
      <c r="A6178" s="16" t="s">
        <v>34522</v>
      </c>
      <c r="B6178" s="59" t="str">
        <f t="shared" si="96"/>
        <v>CONFECÇÃO DE BSCC - SEÇÃO CANAL DE 2,0 X 2,0 M - TIPO I - AREIA EXTRAÍDA E BRITA PRODUZIDA</v>
      </c>
      <c r="C6178" s="16" t="s">
        <v>139</v>
      </c>
      <c r="D6178" s="105">
        <v>1403.9</v>
      </c>
      <c r="J6178" s="59" t="s">
        <v>34523</v>
      </c>
    </row>
    <row r="6179" spans="1:10" ht="40.5">
      <c r="A6179" s="16" t="s">
        <v>34524</v>
      </c>
      <c r="B6179" s="59" t="str">
        <f t="shared" si="96"/>
        <v>CONFECÇÃO DE BSCC - SEÇÃO CANAL DE 2,0 X 2,0 M - TIPO II - AREIA E BRITA COMERCIAIS</v>
      </c>
      <c r="C6179" s="16" t="s">
        <v>139</v>
      </c>
      <c r="D6179" s="105">
        <v>1276.06</v>
      </c>
      <c r="J6179" s="59" t="s">
        <v>34525</v>
      </c>
    </row>
    <row r="6180" spans="1:10" ht="40.5">
      <c r="A6180" s="16" t="s">
        <v>34526</v>
      </c>
      <c r="B6180" s="59" t="str">
        <f t="shared" si="96"/>
        <v>CONFECÇÃO DE BSCC - SEÇÃO CANAL DE 2,0 X 2,0 M - TIPO II - AREIA EXTRAÍDA E BRITA PRODUZIDA</v>
      </c>
      <c r="C6180" s="16" t="s">
        <v>139</v>
      </c>
      <c r="D6180" s="105">
        <v>1151.1199999999999</v>
      </c>
      <c r="J6180" s="59" t="s">
        <v>34527</v>
      </c>
    </row>
    <row r="6181" spans="1:10" ht="40.5">
      <c r="A6181" s="16" t="s">
        <v>34528</v>
      </c>
      <c r="B6181" s="59" t="str">
        <f t="shared" si="96"/>
        <v>CONFECÇÃO DE BSCC - SEÇÃO CANAL DE 2,5 X 1,5 M - AREIA E BRITA COMERCIAIS</v>
      </c>
      <c r="C6181" s="16" t="s">
        <v>139</v>
      </c>
      <c r="D6181" s="105">
        <v>1054.72</v>
      </c>
      <c r="J6181" s="59" t="s">
        <v>34529</v>
      </c>
    </row>
    <row r="6182" spans="1:10" ht="40.5">
      <c r="A6182" s="16" t="s">
        <v>34530</v>
      </c>
      <c r="B6182" s="59" t="str">
        <f t="shared" si="96"/>
        <v>CONFECÇÃO DE BSCC - SEÇÃO CANAL DE 2,5 X 1,5 M - AREIA EXTRAÍDA E BRITA PRODUZIDA</v>
      </c>
      <c r="C6182" s="16" t="s">
        <v>139</v>
      </c>
      <c r="D6182" s="105">
        <v>968.59</v>
      </c>
      <c r="J6182" s="59" t="s">
        <v>34531</v>
      </c>
    </row>
    <row r="6183" spans="1:10" ht="40.5">
      <c r="A6183" s="16" t="s">
        <v>34532</v>
      </c>
      <c r="B6183" s="59" t="str">
        <f t="shared" si="96"/>
        <v>CONFECÇÃO DE BSCC - SEÇÃO CANAL DE 2,5 X 2,0 M - TIPO I - AREIA E BRITA COMERCIAIS</v>
      </c>
      <c r="C6183" s="16" t="s">
        <v>139</v>
      </c>
      <c r="D6183" s="105">
        <v>1604.23</v>
      </c>
      <c r="J6183" s="59" t="s">
        <v>34533</v>
      </c>
    </row>
    <row r="6184" spans="1:10" ht="40.5">
      <c r="A6184" s="16" t="s">
        <v>34534</v>
      </c>
      <c r="B6184" s="59" t="str">
        <f t="shared" si="96"/>
        <v>CONFECÇÃO DE BSCC - SEÇÃO CANAL DE 2,5 X 2,0 M - TIPO I - AREIA EXTRAÍDA E BRITA PRODUZIDA</v>
      </c>
      <c r="C6184" s="16" t="s">
        <v>139</v>
      </c>
      <c r="D6184" s="105">
        <v>1469.83</v>
      </c>
      <c r="J6184" s="59" t="s">
        <v>34535</v>
      </c>
    </row>
    <row r="6185" spans="1:10" ht="40.5">
      <c r="A6185" s="16" t="s">
        <v>34536</v>
      </c>
      <c r="B6185" s="59" t="str">
        <f t="shared" si="96"/>
        <v>CONFECÇÃO DE BSCC - SEÇÃO CANAL DE 2,5 X 2,0 M - TIPO II - AREIA E BRITA COMERCIAIS</v>
      </c>
      <c r="C6185" s="16" t="s">
        <v>139</v>
      </c>
      <c r="D6185" s="105">
        <v>1359.81</v>
      </c>
      <c r="J6185" s="59" t="s">
        <v>34537</v>
      </c>
    </row>
    <row r="6186" spans="1:10" ht="40.5">
      <c r="A6186" s="16" t="s">
        <v>34538</v>
      </c>
      <c r="B6186" s="59" t="str">
        <f t="shared" si="96"/>
        <v>CONFECÇÃO DE BSCC - SEÇÃO CANAL DE 2,5 X 2,0 M - TIPO II - AREIA EXTRAÍDA E BRITA PRODUZIDA</v>
      </c>
      <c r="C6186" s="16" t="s">
        <v>139</v>
      </c>
      <c r="D6186" s="105">
        <v>1225.4000000000001</v>
      </c>
      <c r="J6186" s="59" t="s">
        <v>34539</v>
      </c>
    </row>
    <row r="6187" spans="1:10" ht="40.5">
      <c r="A6187" s="16" t="s">
        <v>34540</v>
      </c>
      <c r="B6187" s="59" t="str">
        <f t="shared" si="96"/>
        <v>CONFECÇÃO DE BSCC - SEÇÃO CANAL DE 3,0 X 1,5 M - AREIA E BRITA COMERCIAIS</v>
      </c>
      <c r="C6187" s="16" t="s">
        <v>139</v>
      </c>
      <c r="D6187" s="105">
        <v>1131.27</v>
      </c>
      <c r="J6187" s="59" t="s">
        <v>34541</v>
      </c>
    </row>
    <row r="6188" spans="1:10" ht="40.5">
      <c r="A6188" s="16" t="s">
        <v>34542</v>
      </c>
      <c r="B6188" s="59" t="str">
        <f t="shared" si="96"/>
        <v>CONFECÇÃO DE BSCC - SEÇÃO CANAL DE 3,0 X 1,5 M - AREIA EXTRAÍDA E BRITA PRODUZIDA</v>
      </c>
      <c r="C6188" s="16" t="s">
        <v>139</v>
      </c>
      <c r="D6188" s="105">
        <v>1037.56</v>
      </c>
      <c r="J6188" s="59" t="s">
        <v>34543</v>
      </c>
    </row>
    <row r="6189" spans="1:10" ht="40.5">
      <c r="A6189" s="16" t="s">
        <v>34544</v>
      </c>
      <c r="B6189" s="59" t="str">
        <f t="shared" si="96"/>
        <v>CONFECÇÃO DE BSCC - SEÇÃO CANAL DE 3,0 X 2,0 M - TIPO I - AREIA E BRITA COMERCIAIS</v>
      </c>
      <c r="C6189" s="16" t="s">
        <v>139</v>
      </c>
      <c r="D6189" s="105">
        <v>1624.26</v>
      </c>
      <c r="J6189" s="59" t="s">
        <v>34545</v>
      </c>
    </row>
    <row r="6190" spans="1:10" ht="40.5">
      <c r="A6190" s="16" t="s">
        <v>34546</v>
      </c>
      <c r="B6190" s="59" t="str">
        <f t="shared" si="96"/>
        <v>CONFECÇÃO DE BSCC - SEÇÃO CANAL DE 3,0 X 2,0 M - TIPO I - AREIA EXTRAÍDA E BRITA PRODUZIDA</v>
      </c>
      <c r="C6190" s="16" t="s">
        <v>139</v>
      </c>
      <c r="D6190" s="105">
        <v>1480.39</v>
      </c>
      <c r="J6190" s="59" t="s">
        <v>34547</v>
      </c>
    </row>
    <row r="6191" spans="1:10" ht="40.5">
      <c r="A6191" s="16" t="s">
        <v>34548</v>
      </c>
      <c r="B6191" s="59" t="str">
        <f t="shared" si="96"/>
        <v>CONFECÇÃO DE BSCC - SEÇÃO CANAL DE 3,0 X 2,0 M - TIPO II - AREIA E BRITA COMERCIAIS</v>
      </c>
      <c r="C6191" s="16" t="s">
        <v>139</v>
      </c>
      <c r="D6191" s="105">
        <v>1443.55</v>
      </c>
      <c r="J6191" s="59" t="s">
        <v>34549</v>
      </c>
    </row>
    <row r="6192" spans="1:10" ht="40.5">
      <c r="A6192" s="16" t="s">
        <v>34550</v>
      </c>
      <c r="B6192" s="59" t="str">
        <f t="shared" si="96"/>
        <v>CONFECÇÃO DE BSCC - SEÇÃO CANAL DE 3,0 X 2,0 M - TIPO II - AREIA EXTRAÍDA E BRITA PRODUZIDA</v>
      </c>
      <c r="C6192" s="16" t="s">
        <v>139</v>
      </c>
      <c r="D6192" s="105">
        <v>1299.68</v>
      </c>
      <c r="J6192" s="59" t="s">
        <v>34551</v>
      </c>
    </row>
    <row r="6193" spans="1:10" ht="54">
      <c r="A6193" s="16" t="s">
        <v>34552</v>
      </c>
      <c r="B6193" s="59" t="str">
        <f t="shared" si="96"/>
        <v>CONFECÇÃO DE BSCC - SEÇÃO FECHADA DE 1,5 X 1,5 M - ALTURA DO ATERRO DE 0,25 A 1,00 M - AREIA E BRITA COMERCIAIS</v>
      </c>
      <c r="C6193" s="16" t="s">
        <v>139</v>
      </c>
      <c r="D6193" s="105">
        <v>1239.25</v>
      </c>
      <c r="J6193" s="59" t="s">
        <v>34553</v>
      </c>
    </row>
    <row r="6194" spans="1:10" ht="54">
      <c r="A6194" s="16" t="s">
        <v>34554</v>
      </c>
      <c r="B6194" s="59" t="str">
        <f t="shared" si="96"/>
        <v>CONFECÇÃO DE BSCC - SEÇÃO FECHADA DE 1,5 X 1,5 M - ALTURA DO ATERRO DE 0,25 A 1,00 M - AREIA EXTRAÍDA E BRITA PRODUZIDA</v>
      </c>
      <c r="C6194" s="16" t="s">
        <v>139</v>
      </c>
      <c r="D6194" s="105">
        <v>1137.97</v>
      </c>
      <c r="J6194" s="59" t="s">
        <v>34555</v>
      </c>
    </row>
    <row r="6195" spans="1:10" ht="54">
      <c r="A6195" s="16" t="s">
        <v>34556</v>
      </c>
      <c r="B6195" s="59" t="str">
        <f t="shared" si="96"/>
        <v>CONFECÇÃO DE BSCC - SEÇÃO FECHADA DE 1,5 X 1,5 M - ALTURA DO ATERRO DE 1,00 A 2,50 M - AREIA E BRITA COMERCIAIS</v>
      </c>
      <c r="C6195" s="16" t="s">
        <v>139</v>
      </c>
      <c r="D6195" s="105">
        <v>1183.4100000000001</v>
      </c>
      <c r="J6195" s="59" t="s">
        <v>34557</v>
      </c>
    </row>
    <row r="6196" spans="1:10" ht="54">
      <c r="A6196" s="16" t="s">
        <v>34558</v>
      </c>
      <c r="B6196" s="59" t="str">
        <f t="shared" si="96"/>
        <v>CONFECÇÃO DE BSCC - SEÇÃO FECHADA DE 1,5 X 1,5 M - ALTURA DO ATERRO DE 1,00 A 2,50 M - AREIA EXTRAÍDA E BRITA PRODUZIDA</v>
      </c>
      <c r="C6196" s="16" t="s">
        <v>139</v>
      </c>
      <c r="D6196" s="105">
        <v>1082.1300000000001</v>
      </c>
      <c r="J6196" s="59" t="s">
        <v>34559</v>
      </c>
    </row>
    <row r="6197" spans="1:10" ht="54">
      <c r="A6197" s="16" t="s">
        <v>34560</v>
      </c>
      <c r="B6197" s="59" t="str">
        <f t="shared" si="96"/>
        <v>CONFECÇÃO DE BSCC - SEÇÃO FECHADA DE 1,5 X 1,5 M - ALTURA DO ATERRO DE 10,00 A 12,50 M - AREIA E BRITA COMERCIAIS</v>
      </c>
      <c r="C6197" s="16" t="s">
        <v>139</v>
      </c>
      <c r="D6197" s="105">
        <v>1473.69</v>
      </c>
      <c r="J6197" s="59" t="s">
        <v>34561</v>
      </c>
    </row>
    <row r="6198" spans="1:10" ht="54">
      <c r="A6198" s="16" t="s">
        <v>34562</v>
      </c>
      <c r="B6198" s="59" t="str">
        <f t="shared" si="96"/>
        <v>CONFECÇÃO DE BSCC - SEÇÃO FECHADA DE 1,5 X 1,5 M - ALTURA DO ATERRO DE 10,00 A 12,50 M - AREIA EXTRAÍDA E BRITA PRODUZIDA</v>
      </c>
      <c r="C6198" s="16" t="s">
        <v>139</v>
      </c>
      <c r="D6198" s="105">
        <v>1339.78</v>
      </c>
      <c r="J6198" s="59" t="s">
        <v>34563</v>
      </c>
    </row>
    <row r="6199" spans="1:10" ht="54">
      <c r="A6199" s="16" t="s">
        <v>34564</v>
      </c>
      <c r="B6199" s="59" t="str">
        <f t="shared" si="96"/>
        <v>CONFECÇÃO DE BSCC - SEÇÃO FECHADA DE 1,5 X 1,5 M - ALTURA DO ATERRO DE 12,50 A 15,00 M - AREIA E BRITA COMERCIAIS</v>
      </c>
      <c r="C6199" s="16" t="s">
        <v>139</v>
      </c>
      <c r="D6199" s="105">
        <v>1716</v>
      </c>
      <c r="J6199" s="59" t="s">
        <v>34565</v>
      </c>
    </row>
    <row r="6200" spans="1:10" ht="54">
      <c r="A6200" s="16" t="s">
        <v>34566</v>
      </c>
      <c r="B6200" s="59" t="str">
        <f t="shared" si="96"/>
        <v>CONFECÇÃO DE BSCC - SEÇÃO FECHADA DE 1,5 X 1,5 M - ALTURA DO ATERRO DE 12,50 A 15,00 M - AREIA EXTRAÍDA E BRITA PRODUZIDA</v>
      </c>
      <c r="C6200" s="16" t="s">
        <v>139</v>
      </c>
      <c r="D6200" s="105">
        <v>1592</v>
      </c>
      <c r="J6200" s="59" t="s">
        <v>34567</v>
      </c>
    </row>
    <row r="6201" spans="1:10" ht="54">
      <c r="A6201" s="16" t="s">
        <v>34568</v>
      </c>
      <c r="B6201" s="59" t="str">
        <f t="shared" si="96"/>
        <v>CONFECÇÃO DE BSCC - SEÇÃO FECHADA DE 1,5 X 1,5 M - ALTURA DO ATERRO DE 2,50 A 5,00 M - AREIA E BRITA COMERCIAIS</v>
      </c>
      <c r="C6201" s="16" t="s">
        <v>139</v>
      </c>
      <c r="D6201" s="105">
        <v>1183.4100000000001</v>
      </c>
      <c r="J6201" s="59" t="s">
        <v>34569</v>
      </c>
    </row>
    <row r="6202" spans="1:10" ht="54">
      <c r="A6202" s="16" t="s">
        <v>34570</v>
      </c>
      <c r="B6202" s="59" t="str">
        <f t="shared" si="96"/>
        <v>CONFECÇÃO DE BSCC - SEÇÃO FECHADA DE 1,5 X 1,5 M - ALTURA DO ATERRO DE 2,50 A 5,00 M - AREIA EXTRAÍDA E BRITA PRODUZIDA</v>
      </c>
      <c r="C6202" s="16" t="s">
        <v>139</v>
      </c>
      <c r="D6202" s="105">
        <v>1082.1300000000001</v>
      </c>
      <c r="J6202" s="59" t="s">
        <v>34571</v>
      </c>
    </row>
    <row r="6203" spans="1:10" ht="54">
      <c r="A6203" s="16" t="s">
        <v>34572</v>
      </c>
      <c r="B6203" s="59" t="str">
        <f t="shared" si="96"/>
        <v>CONFECÇÃO DE BSCC - SEÇÃO FECHADA DE 1,5 X 1,5 M - ALTURA DO ATERRO DE 5,00 A 7,50 M - AREIA E BRITA COMERCIAIS</v>
      </c>
      <c r="C6203" s="16" t="s">
        <v>139</v>
      </c>
      <c r="D6203" s="105">
        <v>1290.73</v>
      </c>
      <c r="J6203" s="59" t="s">
        <v>34573</v>
      </c>
    </row>
    <row r="6204" spans="1:10" ht="54">
      <c r="A6204" s="16" t="s">
        <v>34574</v>
      </c>
      <c r="B6204" s="59" t="str">
        <f t="shared" si="96"/>
        <v>CONFECÇÃO DE BSCC - SEÇÃO FECHADA DE 1,5 X 1,5 M - ALTURA DO ATERRO DE 5,00 A 7,50 M - AREIA EXTRAÍDA E BRITA PRODUZIDA</v>
      </c>
      <c r="C6204" s="16" t="s">
        <v>139</v>
      </c>
      <c r="D6204" s="105">
        <v>1191.23</v>
      </c>
      <c r="J6204" s="59" t="s">
        <v>34575</v>
      </c>
    </row>
    <row r="6205" spans="1:10" ht="54">
      <c r="A6205" s="16" t="s">
        <v>34576</v>
      </c>
      <c r="B6205" s="59" t="str">
        <f t="shared" si="96"/>
        <v>CONFECÇÃO DE BSCC - SEÇÃO FECHADA DE 1,5 X 1,5 M - ALTURA DO ATERRO DE 7,50 A 10,00 M - AREIA E BRITA COMERCIAIS</v>
      </c>
      <c r="C6205" s="16" t="s">
        <v>139</v>
      </c>
      <c r="D6205" s="105">
        <v>1566.36</v>
      </c>
      <c r="J6205" s="59" t="s">
        <v>34577</v>
      </c>
    </row>
    <row r="6206" spans="1:10" ht="54">
      <c r="A6206" s="16" t="s">
        <v>34578</v>
      </c>
      <c r="B6206" s="59" t="str">
        <f t="shared" si="96"/>
        <v>CONFECÇÃO DE BSCC - SEÇÃO FECHADA DE 1,5 X 1,5 M - ALTURA DO ATERRO DE 7,50 A 10,00 M - AREIA EXTRAÍDA E BRITA PRODUZIDA</v>
      </c>
      <c r="C6206" s="16" t="s">
        <v>139</v>
      </c>
      <c r="D6206" s="105">
        <v>1432.46</v>
      </c>
      <c r="J6206" s="59" t="s">
        <v>34579</v>
      </c>
    </row>
    <row r="6207" spans="1:10" ht="54">
      <c r="A6207" s="16" t="s">
        <v>34580</v>
      </c>
      <c r="B6207" s="59" t="str">
        <f t="shared" si="96"/>
        <v>CONFECÇÃO DE BSCC - SEÇÃO FECHADA DE 2,0 X 2,0 M - ALTURA DO ATERRO DE 0,25 A 1,00 M - AREIA E BRITA COMERCIAIS</v>
      </c>
      <c r="C6207" s="16" t="s">
        <v>139</v>
      </c>
      <c r="D6207" s="105">
        <v>1823.15</v>
      </c>
      <c r="J6207" s="59" t="s">
        <v>34581</v>
      </c>
    </row>
    <row r="6208" spans="1:10" ht="54">
      <c r="A6208" s="16" t="s">
        <v>34582</v>
      </c>
      <c r="B6208" s="59" t="str">
        <f t="shared" si="96"/>
        <v>CONFECÇÃO DE BSCC - SEÇÃO FECHADA DE 2,0 X 2,0 M - ALTURA DO ATERRO DE 0,25 A 1,00 M - AREIA EXTRAÍDA E BRITA PRODUZIDA</v>
      </c>
      <c r="C6208" s="16" t="s">
        <v>139</v>
      </c>
      <c r="D6208" s="105">
        <v>1693.48</v>
      </c>
      <c r="J6208" s="59" t="s">
        <v>34583</v>
      </c>
    </row>
    <row r="6209" spans="1:10" ht="54">
      <c r="A6209" s="16" t="s">
        <v>34584</v>
      </c>
      <c r="B6209" s="59" t="str">
        <f t="shared" si="96"/>
        <v>CONFECÇÃO DE BSCC - SEÇÃO FECHADA DE 2,0 X 2,0 M - ALTURA DO ATERRO DE 1,00 A 2,50 M - AREIA E BRITA COMERCIAIS</v>
      </c>
      <c r="C6209" s="16" t="s">
        <v>139</v>
      </c>
      <c r="D6209" s="105">
        <v>1523.13</v>
      </c>
      <c r="J6209" s="59" t="s">
        <v>34585</v>
      </c>
    </row>
    <row r="6210" spans="1:10" ht="54">
      <c r="A6210" s="16" t="s">
        <v>34586</v>
      </c>
      <c r="B6210" s="59" t="str">
        <f t="shared" si="96"/>
        <v>CONFECÇÃO DE BSCC - SEÇÃO FECHADA DE 2,0 X 2,0 M - ALTURA DO ATERRO DE 1,00 A 2,50 M - AREIA EXTRAÍDA E BRITA PRODUZIDA</v>
      </c>
      <c r="C6210" s="16" t="s">
        <v>139</v>
      </c>
      <c r="D6210" s="105">
        <v>1393.46</v>
      </c>
      <c r="J6210" s="59" t="s">
        <v>34587</v>
      </c>
    </row>
    <row r="6211" spans="1:10" ht="54">
      <c r="A6211" s="16" t="s">
        <v>34588</v>
      </c>
      <c r="B6211" s="59" t="str">
        <f t="shared" ref="B6211:B6274" si="97">UPPER(J6211)</f>
        <v>CONFECÇÃO DE BSCC - SEÇÃO FECHADA DE 2,0 X 2,0 M - ALTURA DO ATERRO DE 10,00 A 12,50 M - AREIA E BRITA COMERCIAIS</v>
      </c>
      <c r="C6211" s="16" t="s">
        <v>139</v>
      </c>
      <c r="D6211" s="105">
        <v>2485.2600000000002</v>
      </c>
      <c r="J6211" s="59" t="s">
        <v>34589</v>
      </c>
    </row>
    <row r="6212" spans="1:10" ht="54">
      <c r="A6212" s="16" t="s">
        <v>34590</v>
      </c>
      <c r="B6212" s="59" t="str">
        <f t="shared" si="97"/>
        <v>CONFECÇÃO DE BSCC - SEÇÃO FECHADA DE 2,0 X 2,0 M - ALTURA DO ATERRO DE 10,00 A 12,50 M - AREIA EXTRAÍDA E BRITA PRODUZIDA</v>
      </c>
      <c r="C6212" s="16" t="s">
        <v>139</v>
      </c>
      <c r="D6212" s="105">
        <v>2331.91</v>
      </c>
      <c r="J6212" s="59" t="s">
        <v>34591</v>
      </c>
    </row>
    <row r="6213" spans="1:10" ht="54">
      <c r="A6213" s="16" t="s">
        <v>34592</v>
      </c>
      <c r="B6213" s="59" t="str">
        <f t="shared" si="97"/>
        <v>CONFECÇÃO DE BSCC - SEÇÃO FECHADA DE 2,0 X 2,0 M - ALTURA DO ATERRO DE 12,50 A 15,00 M - AREIA E BRITA COMERCIAIS</v>
      </c>
      <c r="C6213" s="16" t="s">
        <v>139</v>
      </c>
      <c r="D6213" s="105">
        <v>2913.14</v>
      </c>
      <c r="J6213" s="59" t="s">
        <v>34593</v>
      </c>
    </row>
    <row r="6214" spans="1:10" ht="54">
      <c r="A6214" s="16" t="s">
        <v>34594</v>
      </c>
      <c r="B6214" s="59" t="str">
        <f t="shared" si="97"/>
        <v>CONFECÇÃO DE BSCC - SEÇÃO FECHADA DE 2,0 X 2,0 M - ALTURA DO ATERRO DE 12,50 A 15,00 M - AREIA EXTRAÍDA E BRITA PRODUZIDA</v>
      </c>
      <c r="C6214" s="16" t="s">
        <v>139</v>
      </c>
      <c r="D6214" s="105">
        <v>2718.96</v>
      </c>
      <c r="J6214" s="59" t="s">
        <v>34595</v>
      </c>
    </row>
    <row r="6215" spans="1:10" ht="54">
      <c r="A6215" s="16" t="s">
        <v>34596</v>
      </c>
      <c r="B6215" s="59" t="str">
        <f t="shared" si="97"/>
        <v>CONFECÇÃO DE BSCC - SEÇÃO FECHADA DE 2,0 X 2,0 M - ALTURA DO ATERRO DE 2,50 A 5,00 M - AREIA E BRITA COMERCIAIS</v>
      </c>
      <c r="C6215" s="16" t="s">
        <v>139</v>
      </c>
      <c r="D6215" s="105">
        <v>1753.92</v>
      </c>
      <c r="J6215" s="59" t="s">
        <v>34597</v>
      </c>
    </row>
    <row r="6216" spans="1:10" ht="54">
      <c r="A6216" s="16" t="s">
        <v>34598</v>
      </c>
      <c r="B6216" s="59" t="str">
        <f t="shared" si="97"/>
        <v>CONFECÇÃO DE BSCC - SEÇÃO FECHADA DE 2,0 X 2,0 M - ALTURA DO ATERRO DE 2,50 A 5,00 M - AREIA EXTRAÍDA E BRITA PRODUZIDA</v>
      </c>
      <c r="C6216" s="16" t="s">
        <v>139</v>
      </c>
      <c r="D6216" s="105">
        <v>1626.52</v>
      </c>
      <c r="J6216" s="59" t="s">
        <v>34599</v>
      </c>
    </row>
    <row r="6217" spans="1:10" ht="54">
      <c r="A6217" s="16" t="s">
        <v>34600</v>
      </c>
      <c r="B6217" s="59" t="str">
        <f t="shared" si="97"/>
        <v>CONFECÇÃO DE BSCC - SEÇÃO FECHADA DE 2,0 X 2,0 M - ALTURA DO ATERRO DE 5,00 A 7,50 M - AREIA E BRITA COMERCIAIS</v>
      </c>
      <c r="C6217" s="16" t="s">
        <v>139</v>
      </c>
      <c r="D6217" s="105">
        <v>2083.34</v>
      </c>
      <c r="J6217" s="59" t="s">
        <v>34601</v>
      </c>
    </row>
    <row r="6218" spans="1:10" ht="54">
      <c r="A6218" s="16" t="s">
        <v>34602</v>
      </c>
      <c r="B6218" s="59" t="str">
        <f t="shared" si="97"/>
        <v>CONFECÇÃO DE BSCC - SEÇÃO FECHADA DE 2,0 X 2,0 M - ALTURA DO ATERRO DE 5,00 A 7,50 M - AREIA EXTRAÍDA E BRITA PRODUZIDA</v>
      </c>
      <c r="C6218" s="16" t="s">
        <v>139</v>
      </c>
      <c r="D6218" s="105">
        <v>1912.24</v>
      </c>
      <c r="J6218" s="59" t="s">
        <v>34603</v>
      </c>
    </row>
    <row r="6219" spans="1:10" ht="54">
      <c r="A6219" s="16" t="s">
        <v>34604</v>
      </c>
      <c r="B6219" s="59" t="str">
        <f t="shared" si="97"/>
        <v>CONFECÇÃO DE BSCC - SEÇÃO FECHADA DE 2,0 X 2,0 M - ALTURA DO ATERRO DE 7,50 A 10,00 M - AREIA E BRITA COMERCIAIS</v>
      </c>
      <c r="C6219" s="16" t="s">
        <v>139</v>
      </c>
      <c r="D6219" s="105">
        <v>2282.2800000000002</v>
      </c>
      <c r="J6219" s="59" t="s">
        <v>34605</v>
      </c>
    </row>
    <row r="6220" spans="1:10" ht="54">
      <c r="A6220" s="16" t="s">
        <v>34606</v>
      </c>
      <c r="B6220" s="59" t="str">
        <f t="shared" si="97"/>
        <v>CONFECÇÃO DE BSCC - SEÇÃO FECHADA DE 2,0 X 2,0 M - ALTURA DO ATERRO DE 7,50 A 10,00 M - AREIA EXTRAÍDA E BRITA PRODUZIDA</v>
      </c>
      <c r="C6220" s="16" t="s">
        <v>139</v>
      </c>
      <c r="D6220" s="105">
        <v>2123.84</v>
      </c>
      <c r="J6220" s="59" t="s">
        <v>34607</v>
      </c>
    </row>
    <row r="6221" spans="1:10" ht="54">
      <c r="A6221" s="16" t="s">
        <v>34608</v>
      </c>
      <c r="B6221" s="59" t="str">
        <f t="shared" si="97"/>
        <v>CONFECÇÃO DE BSCC - SEÇÃO FECHADA DE 2,5 X 2,5 M - ALTURA DO ATERRO DE 0,25 A 1,00 M - AREIA E BRITA COMERCIAIS</v>
      </c>
      <c r="C6221" s="16" t="s">
        <v>139</v>
      </c>
      <c r="D6221" s="105">
        <v>2501.71</v>
      </c>
      <c r="J6221" s="59" t="s">
        <v>34609</v>
      </c>
    </row>
    <row r="6222" spans="1:10" ht="54">
      <c r="A6222" s="16" t="s">
        <v>34610</v>
      </c>
      <c r="B6222" s="59" t="str">
        <f t="shared" si="97"/>
        <v>CONFECÇÃO DE BSCC - SEÇÃO FECHADA DE 2,5 X 2,5 M - ALTURA DO ATERRO DE 0,25 A 1,00 M - AREIA EXTRAÍDA E BRITA PRODUZIDA</v>
      </c>
      <c r="C6222" s="16" t="s">
        <v>139</v>
      </c>
      <c r="D6222" s="105">
        <v>2343.64</v>
      </c>
      <c r="J6222" s="59" t="s">
        <v>34611</v>
      </c>
    </row>
    <row r="6223" spans="1:10" ht="54">
      <c r="A6223" s="16" t="s">
        <v>34612</v>
      </c>
      <c r="B6223" s="59" t="str">
        <f t="shared" si="97"/>
        <v>CONFECÇÃO DE BSCC - SEÇÃO FECHADA DE 2,5 X 2,5 M - ALTURA DO ATERRO DE 1,00 A 2,50 M - AREIA E BRITA COMERCIAIS</v>
      </c>
      <c r="C6223" s="16" t="s">
        <v>139</v>
      </c>
      <c r="D6223" s="105">
        <v>2026.99</v>
      </c>
      <c r="J6223" s="59" t="s">
        <v>34613</v>
      </c>
    </row>
    <row r="6224" spans="1:10" ht="54">
      <c r="A6224" s="16" t="s">
        <v>34614</v>
      </c>
      <c r="B6224" s="59" t="str">
        <f t="shared" si="97"/>
        <v>CONFECÇÃO DE BSCC - SEÇÃO FECHADA DE 2,5 X 2,5 M - ALTURA DO ATERRO DE 1,00 A 2,50 M - AREIA EXTRAÍDA E BRITA PRODUZIDA</v>
      </c>
      <c r="C6224" s="16" t="s">
        <v>139</v>
      </c>
      <c r="D6224" s="105">
        <v>1868.92</v>
      </c>
      <c r="J6224" s="59" t="s">
        <v>34615</v>
      </c>
    </row>
    <row r="6225" spans="1:10" ht="54">
      <c r="A6225" s="16" t="s">
        <v>34616</v>
      </c>
      <c r="B6225" s="59" t="str">
        <f t="shared" si="97"/>
        <v>CONFECÇÃO DE BSCC - SEÇÃO FECHADA DE 2,5 X 2,5 M - ALTURA DO ATERRO DE 10,00 A 12,50 M - AREIA E BRITA COMERCIAIS</v>
      </c>
      <c r="C6225" s="16" t="s">
        <v>139</v>
      </c>
      <c r="D6225" s="105">
        <v>3614.76</v>
      </c>
      <c r="J6225" s="59" t="s">
        <v>34617</v>
      </c>
    </row>
    <row r="6226" spans="1:10" ht="54">
      <c r="A6226" s="16" t="s">
        <v>34618</v>
      </c>
      <c r="B6226" s="59" t="str">
        <f t="shared" si="97"/>
        <v>CONFECÇÃO DE BSCC - SEÇÃO FECHADA DE 2,5 X 2,5 M - ALTURA DO ATERRO DE 10,00 A 12,50 M - AREIA EXTRAÍDA E BRITA PRODUZIDA</v>
      </c>
      <c r="C6226" s="16" t="s">
        <v>139</v>
      </c>
      <c r="D6226" s="105">
        <v>3378.9</v>
      </c>
      <c r="J6226" s="59" t="s">
        <v>34619</v>
      </c>
    </row>
    <row r="6227" spans="1:10" ht="54">
      <c r="A6227" s="16" t="s">
        <v>34620</v>
      </c>
      <c r="B6227" s="59" t="str">
        <f t="shared" si="97"/>
        <v>CONFECÇÃO DE BSCC - SEÇÃO FECHADA DE 2,5 X 2,5 M - ALTURA DO ATERRO DE 12,50 A 15,00 M - AREIA E BRITA COMERCIAIS</v>
      </c>
      <c r="C6227" s="16" t="s">
        <v>139</v>
      </c>
      <c r="D6227" s="105">
        <v>4141.09</v>
      </c>
      <c r="J6227" s="59" t="s">
        <v>34621</v>
      </c>
    </row>
    <row r="6228" spans="1:10" ht="54">
      <c r="A6228" s="16" t="s">
        <v>34622</v>
      </c>
      <c r="B6228" s="59" t="str">
        <f t="shared" si="97"/>
        <v>CONFECÇÃO DE BSCC - SEÇÃO FECHADA DE 2,5 X 2,5 M - ALTURA DO ATERRO DE 12,50 A 15,00 M - AREIA EXTRAÍDA E BRITA PRODUZIDA</v>
      </c>
      <c r="C6228" s="16" t="s">
        <v>139</v>
      </c>
      <c r="D6228" s="105">
        <v>3905.24</v>
      </c>
      <c r="J6228" s="59" t="s">
        <v>34623</v>
      </c>
    </row>
    <row r="6229" spans="1:10" ht="54">
      <c r="A6229" s="16" t="s">
        <v>34624</v>
      </c>
      <c r="B6229" s="59" t="str">
        <f t="shared" si="97"/>
        <v>CONFECÇÃO DE BSCC - SEÇÃO FECHADA DE 2,5 X 2,5 M - ALTURA DO ATERRO DE 2,50 A 5,00 M - AREIA E BRITA COMERCIAIS</v>
      </c>
      <c r="C6229" s="16" t="s">
        <v>139</v>
      </c>
      <c r="D6229" s="105">
        <v>2555.59</v>
      </c>
      <c r="J6229" s="59" t="s">
        <v>34625</v>
      </c>
    </row>
    <row r="6230" spans="1:10" ht="54">
      <c r="A6230" s="16" t="s">
        <v>34626</v>
      </c>
      <c r="B6230" s="59" t="str">
        <f t="shared" si="97"/>
        <v>CONFECÇÃO DE BSCC - SEÇÃO FECHADA DE 2,5 X 2,5 M - ALTURA DO ATERRO DE 2,50 A 5,00 M - AREIA EXTRAÍDA E BRITA PRODUZIDA</v>
      </c>
      <c r="C6230" s="16" t="s">
        <v>139</v>
      </c>
      <c r="D6230" s="105">
        <v>2347.29</v>
      </c>
      <c r="J6230" s="59" t="s">
        <v>34627</v>
      </c>
    </row>
    <row r="6231" spans="1:10" ht="54">
      <c r="A6231" s="16" t="s">
        <v>34628</v>
      </c>
      <c r="B6231" s="59" t="str">
        <f t="shared" si="97"/>
        <v>CONFECÇÃO DE BSCC - SEÇÃO FECHADA DE 2,5 X 2,5 M - ALTURA DO ATERRO DE 5,00 A 7,50 M - AREIA E BRITA COMERCIAIS</v>
      </c>
      <c r="C6231" s="16" t="s">
        <v>139</v>
      </c>
      <c r="D6231" s="105">
        <v>2962.7</v>
      </c>
      <c r="J6231" s="59" t="s">
        <v>34629</v>
      </c>
    </row>
    <row r="6232" spans="1:10" ht="54">
      <c r="A6232" s="16" t="s">
        <v>34630</v>
      </c>
      <c r="B6232" s="59" t="str">
        <f t="shared" si="97"/>
        <v>CONFECÇÃO DE BSCC - SEÇÃO FECHADA DE 2,5 X 2,5 M - ALTURA DO ATERRO DE 5,00 A 7,50 M - AREIA EXTRAÍDA E BRITA PRODUZIDA</v>
      </c>
      <c r="C6232" s="16" t="s">
        <v>139</v>
      </c>
      <c r="D6232" s="105">
        <v>2769.82</v>
      </c>
      <c r="J6232" s="59" t="s">
        <v>34631</v>
      </c>
    </row>
    <row r="6233" spans="1:10" ht="54">
      <c r="A6233" s="16" t="s">
        <v>34632</v>
      </c>
      <c r="B6233" s="59" t="str">
        <f t="shared" si="97"/>
        <v>CONFECÇÃO DE BSCC - SEÇÃO FECHADA DE 2,5 X 2,5 M - ALTURA DO ATERRO DE 7,50 A 10,00 M - AREIA E BRITA COMERCIAIS</v>
      </c>
      <c r="C6233" s="16" t="s">
        <v>139</v>
      </c>
      <c r="D6233" s="105">
        <v>3319.31</v>
      </c>
      <c r="J6233" s="59" t="s">
        <v>34633</v>
      </c>
    </row>
    <row r="6234" spans="1:10" ht="54">
      <c r="A6234" s="16" t="s">
        <v>34634</v>
      </c>
      <c r="B6234" s="59" t="str">
        <f t="shared" si="97"/>
        <v>CONFECÇÃO DE BSCC - SEÇÃO FECHADA DE 2,5 X 2,5 M - ALTURA DO ATERRO DE 7,50 A 10,00 M - AREIA EXTRAÍDA E BRITA PRODUZIDA</v>
      </c>
      <c r="C6234" s="16" t="s">
        <v>139</v>
      </c>
      <c r="D6234" s="105">
        <v>3132.63</v>
      </c>
      <c r="J6234" s="59" t="s">
        <v>34635</v>
      </c>
    </row>
    <row r="6235" spans="1:10" ht="54">
      <c r="A6235" s="16" t="s">
        <v>34636</v>
      </c>
      <c r="B6235" s="59" t="str">
        <f t="shared" si="97"/>
        <v>CONFECÇÃO DE BSCC - SEÇÃO FECHADA DE 3,0 X 3,0 M - ALTURA DO ATERRO DE 0,25 A 1,00 M - AREIA E BRITA COMERCIAIS</v>
      </c>
      <c r="C6235" s="16" t="s">
        <v>139</v>
      </c>
      <c r="D6235" s="105">
        <v>3227.49</v>
      </c>
      <c r="J6235" s="59" t="s">
        <v>34637</v>
      </c>
    </row>
    <row r="6236" spans="1:10" ht="54">
      <c r="A6236" s="16" t="s">
        <v>34638</v>
      </c>
      <c r="B6236" s="59" t="str">
        <f t="shared" si="97"/>
        <v>CONFECÇÃO DE BSCC - SEÇÃO FECHADA DE 3,0 X 3,0 M - ALTURA DO ATERRO DE 0,25 A 1,00 M - AREIA EXTRAÍDA E BRITA PRODUZIDA</v>
      </c>
      <c r="C6236" s="16" t="s">
        <v>139</v>
      </c>
      <c r="D6236" s="105">
        <v>3044.3</v>
      </c>
      <c r="J6236" s="59" t="s">
        <v>34639</v>
      </c>
    </row>
    <row r="6237" spans="1:10" ht="54">
      <c r="A6237" s="16" t="s">
        <v>34640</v>
      </c>
      <c r="B6237" s="59" t="str">
        <f t="shared" si="97"/>
        <v>CONFECÇÃO DE BSCC - SEÇÃO FECHADA DE 3,0 X 3,0 M - ALTURA DO ATERRO DE 1,00 A 2,50 M - AREIA E BRITA COMERCIAIS</v>
      </c>
      <c r="C6237" s="16" t="s">
        <v>139</v>
      </c>
      <c r="D6237" s="105">
        <v>2731.05</v>
      </c>
      <c r="J6237" s="59" t="s">
        <v>34641</v>
      </c>
    </row>
    <row r="6238" spans="1:10" ht="54">
      <c r="A6238" s="16" t="s">
        <v>34642</v>
      </c>
      <c r="B6238" s="59" t="str">
        <f t="shared" si="97"/>
        <v>CONFECÇÃO DE BSCC - SEÇÃO FECHADA DE 3,0 X 3,0 M - ALTURA DO ATERRO DE 1,00 A 2,50 M - AREIA EXTRAÍDA E BRITA PRODUZIDA</v>
      </c>
      <c r="C6238" s="16" t="s">
        <v>139</v>
      </c>
      <c r="D6238" s="105">
        <v>2547.86</v>
      </c>
      <c r="J6238" s="59" t="s">
        <v>34643</v>
      </c>
    </row>
    <row r="6239" spans="1:10" ht="54">
      <c r="A6239" s="16" t="s">
        <v>34644</v>
      </c>
      <c r="B6239" s="59" t="str">
        <f t="shared" si="97"/>
        <v>CONFECÇÃO DE BSCC - SEÇÃO FECHADA DE 3,0 X 3,0 M - ALTURA DO ATERRO DE 10,00 A 12,50 M - AREIA E BRITA COMERCIAIS</v>
      </c>
      <c r="C6239" s="16" t="s">
        <v>139</v>
      </c>
      <c r="D6239" s="105">
        <v>5141.1400000000003</v>
      </c>
      <c r="J6239" s="59" t="s">
        <v>34645</v>
      </c>
    </row>
    <row r="6240" spans="1:10" ht="54">
      <c r="A6240" s="16" t="s">
        <v>34646</v>
      </c>
      <c r="B6240" s="59" t="str">
        <f t="shared" si="97"/>
        <v>CONFECÇÃO DE BSCC - SEÇÃO FECHADA DE 3,0 X 3,0 M - ALTURA DO ATERRO DE 10,00 A 12,50 M - AREIA EXTRAÍDA E BRITA PRODUZIDA</v>
      </c>
      <c r="C6240" s="16" t="s">
        <v>139</v>
      </c>
      <c r="D6240" s="105">
        <v>4863.62</v>
      </c>
      <c r="J6240" s="59" t="s">
        <v>34647</v>
      </c>
    </row>
    <row r="6241" spans="1:10" ht="54">
      <c r="A6241" s="16" t="s">
        <v>34648</v>
      </c>
      <c r="B6241" s="59" t="str">
        <f t="shared" si="97"/>
        <v>CONFECÇÃO DE BSCC - SEÇÃO FECHADA DE 3,0 X 3,0 M - ALTURA DO ATERRO DE 12,50 A 15,00 M - AREIA E BRITA COMERCIAIS</v>
      </c>
      <c r="C6241" s="16" t="s">
        <v>139</v>
      </c>
      <c r="D6241" s="105">
        <v>5723.29</v>
      </c>
      <c r="J6241" s="59" t="s">
        <v>34649</v>
      </c>
    </row>
    <row r="6242" spans="1:10" ht="54">
      <c r="A6242" s="16" t="s">
        <v>34650</v>
      </c>
      <c r="B6242" s="59" t="str">
        <f t="shared" si="97"/>
        <v>CONFECÇÃO DE BSCC - SEÇÃO FECHADA DE 3,0 X 3,0 M - ALTURA DO ATERRO DE 12,50 A 15,00 M - AREIA EXTRAÍDA E BRITA PRODUZIDA</v>
      </c>
      <c r="C6242" s="16" t="s">
        <v>139</v>
      </c>
      <c r="D6242" s="105">
        <v>5445.77</v>
      </c>
      <c r="J6242" s="59" t="s">
        <v>34651</v>
      </c>
    </row>
    <row r="6243" spans="1:10" ht="54">
      <c r="A6243" s="16" t="s">
        <v>34652</v>
      </c>
      <c r="B6243" s="59" t="str">
        <f t="shared" si="97"/>
        <v>CONFECÇÃO DE BSCC - SEÇÃO FECHADA DE 3,0 X 3,0 M - ALTURA DO ATERRO DE 2,50 A 5,00 M - AREIA E BRITA COMERCIAIS</v>
      </c>
      <c r="C6243" s="16" t="s">
        <v>139</v>
      </c>
      <c r="D6243" s="105">
        <v>3388.11</v>
      </c>
      <c r="J6243" s="59" t="s">
        <v>34653</v>
      </c>
    </row>
    <row r="6244" spans="1:10" ht="54">
      <c r="A6244" s="16" t="s">
        <v>34654</v>
      </c>
      <c r="B6244" s="59" t="str">
        <f t="shared" si="97"/>
        <v>CONFECÇÃO DE BSCC - SEÇÃO FECHADA DE 3,0 X 3,0 M - ALTURA DO ATERRO DE 2,50 A 5,00 M - AREIA EXTRAÍDA E BRITA PRODUZIDA</v>
      </c>
      <c r="C6244" s="16" t="s">
        <v>139</v>
      </c>
      <c r="D6244" s="105">
        <v>3142.62</v>
      </c>
      <c r="J6244" s="59" t="s">
        <v>34655</v>
      </c>
    </row>
    <row r="6245" spans="1:10" ht="54">
      <c r="A6245" s="16" t="s">
        <v>34656</v>
      </c>
      <c r="B6245" s="59" t="str">
        <f t="shared" si="97"/>
        <v>CONFECÇÃO DE BSCC - SEÇÃO FECHADA DE 3,0 X 3,0 M - ALTURA DO ATERRO DE 5,00 A 7,50 M - AREIA E BRITA COMERCIAIS</v>
      </c>
      <c r="C6245" s="16" t="s">
        <v>139</v>
      </c>
      <c r="D6245" s="105">
        <v>4124.22</v>
      </c>
      <c r="J6245" s="59" t="s">
        <v>34657</v>
      </c>
    </row>
    <row r="6246" spans="1:10" ht="54">
      <c r="A6246" s="16" t="s">
        <v>34658</v>
      </c>
      <c r="B6246" s="59" t="str">
        <f t="shared" si="97"/>
        <v>CONFECÇÃO DE BSCC - SEÇÃO FECHADA DE 3,0 X 3,0 M - ALTURA DO ATERRO DE 5,00 A 7,50 M - AREIA EXTRAÍDA E BRITA PRODUZIDA</v>
      </c>
      <c r="C6246" s="16" t="s">
        <v>139</v>
      </c>
      <c r="D6246" s="105">
        <v>3904.2</v>
      </c>
      <c r="J6246" s="59" t="s">
        <v>34659</v>
      </c>
    </row>
    <row r="6247" spans="1:10" ht="54">
      <c r="A6247" s="16" t="s">
        <v>34660</v>
      </c>
      <c r="B6247" s="59" t="str">
        <f t="shared" si="97"/>
        <v>CONFECÇÃO DE BSCC - SEÇÃO FECHADA DE 3,0 X 3,0 M - ALTURA DO ATERRO DE 7,50 A 10,00 M - AREIA E BRITA COMERCIAIS</v>
      </c>
      <c r="C6247" s="16" t="s">
        <v>139</v>
      </c>
      <c r="D6247" s="105">
        <v>4624.3100000000004</v>
      </c>
      <c r="J6247" s="59" t="s">
        <v>34661</v>
      </c>
    </row>
    <row r="6248" spans="1:10" ht="54">
      <c r="A6248" s="16" t="s">
        <v>34662</v>
      </c>
      <c r="B6248" s="59" t="str">
        <f t="shared" si="97"/>
        <v>CONFECÇÃO DE BSCC - SEÇÃO FECHADA DE 3,0 X 3,0 M - ALTURA DO ATERRO DE 7,50 A 10,00 M - AREIA EXTRAÍDA E BRITA PRODUZIDA</v>
      </c>
      <c r="C6248" s="16" t="s">
        <v>139</v>
      </c>
      <c r="D6248" s="105">
        <v>4346.79</v>
      </c>
      <c r="J6248" s="59" t="s">
        <v>34663</v>
      </c>
    </row>
    <row r="6249" spans="1:10" ht="40.5">
      <c r="A6249" s="16" t="s">
        <v>34664</v>
      </c>
      <c r="B6249" s="59" t="str">
        <f t="shared" si="97"/>
        <v>CORPO DE BSCC - SEÇÃO CANAL DE 1,5 X 1,5 M - PRÉ-MOLDADO - AREIA E BRITA COMERCIAIS</v>
      </c>
      <c r="C6249" s="16" t="s">
        <v>139</v>
      </c>
      <c r="D6249" s="105">
        <v>1132.3900000000001</v>
      </c>
      <c r="J6249" s="59" t="s">
        <v>34665</v>
      </c>
    </row>
    <row r="6250" spans="1:10" ht="40.5">
      <c r="A6250" s="16" t="s">
        <v>34666</v>
      </c>
      <c r="B6250" s="59" t="str">
        <f t="shared" si="97"/>
        <v>CORPO DE BSCC - SEÇÃO CANAL DE 1,5 X 1,5 M - PRÉ-MOLDADO - AREIA EXTRAÍDA E BRITA PRODUZIDA</v>
      </c>
      <c r="C6250" s="16" t="s">
        <v>139</v>
      </c>
      <c r="D6250" s="105">
        <v>1032.72</v>
      </c>
      <c r="J6250" s="59" t="s">
        <v>34667</v>
      </c>
    </row>
    <row r="6251" spans="1:10" ht="40.5">
      <c r="A6251" s="16" t="s">
        <v>34668</v>
      </c>
      <c r="B6251" s="59" t="str">
        <f t="shared" si="97"/>
        <v>CORPO DE BSCC - SEÇÃO CANAL DE 2,0 X 1,5 M - PRÉ-MOLDADO - AREIA E BRITA COMERCIAIS</v>
      </c>
      <c r="C6251" s="16" t="s">
        <v>139</v>
      </c>
      <c r="D6251" s="105">
        <v>1227.95</v>
      </c>
      <c r="J6251" s="59" t="s">
        <v>34669</v>
      </c>
    </row>
    <row r="6252" spans="1:10" ht="40.5">
      <c r="A6252" s="16" t="s">
        <v>34670</v>
      </c>
      <c r="B6252" s="59" t="str">
        <f t="shared" si="97"/>
        <v>CORPO DE BSCC - SEÇÃO CANAL DE 2,0 X 1,5 M - PRÉ-MOLDADO - AREIA EXTRAÍDA E BRITA PRODUZIDA</v>
      </c>
      <c r="C6252" s="16" t="s">
        <v>139</v>
      </c>
      <c r="D6252" s="105">
        <v>1114.1500000000001</v>
      </c>
      <c r="J6252" s="59" t="s">
        <v>34671</v>
      </c>
    </row>
    <row r="6253" spans="1:10" ht="40.5">
      <c r="A6253" s="16" t="s">
        <v>34672</v>
      </c>
      <c r="B6253" s="59" t="str">
        <f t="shared" si="97"/>
        <v>CORPO DE BSCC - SEÇÃO CANAL DE 2,0 X 2,0 M - PRÉ-MOLDADO - TIPO I - AREIA E BRITA COMERCIAIS</v>
      </c>
      <c r="C6253" s="16" t="s">
        <v>139</v>
      </c>
      <c r="D6253" s="105">
        <v>1812.74</v>
      </c>
      <c r="J6253" s="59" t="s">
        <v>34673</v>
      </c>
    </row>
    <row r="6254" spans="1:10" ht="40.5">
      <c r="A6254" s="16" t="s">
        <v>34674</v>
      </c>
      <c r="B6254" s="59" t="str">
        <f t="shared" si="97"/>
        <v>CORPO DE BSCC - SEÇÃO CANAL DE 2,0 X 2,0 M - PRÉ-MOLDADO - TIPO I - AREIA EXTRAÍDA E BRITA PRODUZIDA</v>
      </c>
      <c r="C6254" s="16" t="s">
        <v>139</v>
      </c>
      <c r="D6254" s="105">
        <v>1652.39</v>
      </c>
      <c r="J6254" s="59" t="s">
        <v>34675</v>
      </c>
    </row>
    <row r="6255" spans="1:10" ht="40.5">
      <c r="A6255" s="16" t="s">
        <v>34676</v>
      </c>
      <c r="B6255" s="59" t="str">
        <f t="shared" si="97"/>
        <v>CORPO DE BSCC - SEÇÃO CANAL DE 2,0 X 2,0 M - PRÉ-MOLDADO - TIPO II - AREIA E BRITA COMERCIAIS</v>
      </c>
      <c r="C6255" s="16" t="s">
        <v>139</v>
      </c>
      <c r="D6255" s="105">
        <v>1559.97</v>
      </c>
      <c r="J6255" s="59" t="s">
        <v>34677</v>
      </c>
    </row>
    <row r="6256" spans="1:10" ht="40.5">
      <c r="A6256" s="16" t="s">
        <v>34678</v>
      </c>
      <c r="B6256" s="59" t="str">
        <f t="shared" si="97"/>
        <v>CORPO DE BSCC - SEÇÃO CANAL DE 2,0 X 2,0 M - PRÉ-MOLDADO - TIPO II - AREIA EXTRAÍDA E BRITA PRODUZIDA</v>
      </c>
      <c r="C6256" s="16" t="s">
        <v>139</v>
      </c>
      <c r="D6256" s="105">
        <v>1399.61</v>
      </c>
      <c r="J6256" s="59" t="s">
        <v>34679</v>
      </c>
    </row>
    <row r="6257" spans="1:10" ht="40.5">
      <c r="A6257" s="16" t="s">
        <v>34680</v>
      </c>
      <c r="B6257" s="59" t="str">
        <f t="shared" si="97"/>
        <v>CORPO DE BSCC - SEÇÃO CANAL DE 2,5 X 1,5 M - PRÉ-MOLDADO - AREIA E BRITA COMERCIAIS</v>
      </c>
      <c r="C6257" s="16" t="s">
        <v>139</v>
      </c>
      <c r="D6257" s="105">
        <v>1369.27</v>
      </c>
      <c r="J6257" s="59" t="s">
        <v>34681</v>
      </c>
    </row>
    <row r="6258" spans="1:10" ht="40.5">
      <c r="A6258" s="16" t="s">
        <v>34682</v>
      </c>
      <c r="B6258" s="59" t="str">
        <f t="shared" si="97"/>
        <v>CORPO DE BSCC - SEÇÃO CANAL DE 2,5 X 1,5 M - PRÉ-MOLDADO - AREIA EXTRAÍDA E BRITA PRODUZIDA</v>
      </c>
      <c r="C6258" s="16" t="s">
        <v>139</v>
      </c>
      <c r="D6258" s="105">
        <v>1240.3900000000001</v>
      </c>
      <c r="J6258" s="59" t="s">
        <v>34683</v>
      </c>
    </row>
    <row r="6259" spans="1:10" ht="40.5">
      <c r="A6259" s="16" t="s">
        <v>34684</v>
      </c>
      <c r="B6259" s="59" t="str">
        <f t="shared" si="97"/>
        <v>CORPO DE BSCC - SEÇÃO CANAL DE 2,5 X 2,0 M - PRÉ-MOLDADO - TIPO I - AREIA E BRITA COMERCIAIS</v>
      </c>
      <c r="C6259" s="16" t="s">
        <v>139</v>
      </c>
      <c r="D6259" s="105">
        <v>1943.82</v>
      </c>
      <c r="J6259" s="59" t="s">
        <v>34685</v>
      </c>
    </row>
    <row r="6260" spans="1:10" ht="40.5">
      <c r="A6260" s="16" t="s">
        <v>34686</v>
      </c>
      <c r="B6260" s="59" t="str">
        <f t="shared" si="97"/>
        <v>CORPO DE BSCC - SEÇÃO CANAL DE 2,5 X 2,0 M - PRÉ-MOLDADO - TIPO I - AREIA EXTRAÍDA E BRITA PRODUZIDA</v>
      </c>
      <c r="C6260" s="16" t="s">
        <v>139</v>
      </c>
      <c r="D6260" s="105">
        <v>1766.45</v>
      </c>
      <c r="J6260" s="59" t="s">
        <v>34687</v>
      </c>
    </row>
    <row r="6261" spans="1:10" ht="40.5">
      <c r="A6261" s="16" t="s">
        <v>34688</v>
      </c>
      <c r="B6261" s="59" t="str">
        <f t="shared" si="97"/>
        <v>CORPO DE BSCC - SEÇÃO CANAL DE 2,5 X 2,0 M - PRÉ-MOLDADO - TIPO II - AREIA E BRITA COMERCIAIS</v>
      </c>
      <c r="C6261" s="16" t="s">
        <v>139</v>
      </c>
      <c r="D6261" s="105">
        <v>1699.4</v>
      </c>
      <c r="J6261" s="59" t="s">
        <v>34689</v>
      </c>
    </row>
    <row r="6262" spans="1:10" ht="40.5">
      <c r="A6262" s="16" t="s">
        <v>34690</v>
      </c>
      <c r="B6262" s="59" t="str">
        <f t="shared" si="97"/>
        <v>CORPO DE BSCC - SEÇÃO CANAL DE 2,5 X 2,0 M - PRÉ-MOLDADO - TIPO II - AREIA EXTRAÍDA E BRITA PRODUZIDA</v>
      </c>
      <c r="C6262" s="16" t="s">
        <v>139</v>
      </c>
      <c r="D6262" s="105">
        <v>1522.02</v>
      </c>
      <c r="J6262" s="59" t="s">
        <v>34691</v>
      </c>
    </row>
    <row r="6263" spans="1:10" ht="40.5">
      <c r="A6263" s="16" t="s">
        <v>34692</v>
      </c>
      <c r="B6263" s="59" t="str">
        <f t="shared" si="97"/>
        <v>CORPO DE BSCC - SEÇÃO CANAL DE 3,0 X 1,5 M - PRÉ-MOLDADO - AREIA E BRITA COMERCIAIS</v>
      </c>
      <c r="C6263" s="16" t="s">
        <v>139</v>
      </c>
      <c r="D6263" s="105">
        <v>1500.9</v>
      </c>
      <c r="J6263" s="59" t="s">
        <v>34693</v>
      </c>
    </row>
    <row r="6264" spans="1:10" ht="40.5">
      <c r="A6264" s="16" t="s">
        <v>34694</v>
      </c>
      <c r="B6264" s="59" t="str">
        <f t="shared" si="97"/>
        <v>CORPO DE BSCC - SEÇÃO CANAL DE 3,0 X 1,5 M - PRÉ-MOLDADO - AREIA EXTRAÍDA E BRITA PRODUZIDA</v>
      </c>
      <c r="C6264" s="16" t="s">
        <v>139</v>
      </c>
      <c r="D6264" s="105">
        <v>1356.96</v>
      </c>
      <c r="J6264" s="59" t="s">
        <v>34695</v>
      </c>
    </row>
    <row r="6265" spans="1:10" ht="40.5">
      <c r="A6265" s="16" t="s">
        <v>34696</v>
      </c>
      <c r="B6265" s="59" t="str">
        <f t="shared" si="97"/>
        <v>CORPO DE BSCC - SEÇÃO CANAL DE 3,0 X 2,0 M - PRÉ-MOLDADO - TIPO I - AREIA E BRITA COMERCIAIS</v>
      </c>
      <c r="C6265" s="16" t="s">
        <v>139</v>
      </c>
      <c r="D6265" s="105">
        <v>2022.19</v>
      </c>
      <c r="J6265" s="59" t="s">
        <v>34697</v>
      </c>
    </row>
    <row r="6266" spans="1:10" ht="40.5">
      <c r="A6266" s="16" t="s">
        <v>34698</v>
      </c>
      <c r="B6266" s="59" t="str">
        <f t="shared" si="97"/>
        <v>CORPO DE BSCC - SEÇÃO CANAL DE 3,0 X 2,0 M - PRÉ-MOLDADO - TIPO I - AREIA EXTRAÍDA E BRITA PRODUZIDA</v>
      </c>
      <c r="C6266" s="16" t="s">
        <v>139</v>
      </c>
      <c r="D6266" s="105">
        <v>1826.97</v>
      </c>
      <c r="J6266" s="59" t="s">
        <v>34699</v>
      </c>
    </row>
    <row r="6267" spans="1:10" ht="40.5">
      <c r="A6267" s="16" t="s">
        <v>34700</v>
      </c>
      <c r="B6267" s="59" t="str">
        <f t="shared" si="97"/>
        <v>CORPO DE BSCC - SEÇÃO CANAL DE 3,0 X 2,0 M - PRÉ-MOLDADO - TIPO II - AREIA E BRITA COMERCIAIS</v>
      </c>
      <c r="C6267" s="16" t="s">
        <v>139</v>
      </c>
      <c r="D6267" s="105">
        <v>1841.48</v>
      </c>
      <c r="J6267" s="59" t="s">
        <v>34701</v>
      </c>
    </row>
    <row r="6268" spans="1:10" ht="40.5">
      <c r="A6268" s="16" t="s">
        <v>34702</v>
      </c>
      <c r="B6268" s="59" t="str">
        <f t="shared" si="97"/>
        <v>CORPO DE BSCC - SEÇÃO CANAL DE 3,0 X 2,0 M - PRÉ-MOLDADO - TIPO II - AREIA EXTRAÍDA E BRITA PRODUZIDA</v>
      </c>
      <c r="C6268" s="16" t="s">
        <v>139</v>
      </c>
      <c r="D6268" s="105">
        <v>1646.26</v>
      </c>
      <c r="J6268" s="59" t="s">
        <v>34703</v>
      </c>
    </row>
    <row r="6269" spans="1:10" ht="54">
      <c r="A6269" s="16" t="s">
        <v>34704</v>
      </c>
      <c r="B6269" s="59" t="str">
        <f t="shared" si="97"/>
        <v>CORPO DE BSCC - SEÇÃO FECHADA DE 1,5 X 1,5 M - PRÉ-MOLDADO - ALTURA DO ATERRO DE 0,25 A 1,00 M - AREIA E BRITA COMERCIAIS</v>
      </c>
      <c r="C6269" s="16" t="s">
        <v>139</v>
      </c>
      <c r="D6269" s="105">
        <v>1510.44</v>
      </c>
      <c r="J6269" s="59" t="s">
        <v>34705</v>
      </c>
    </row>
    <row r="6270" spans="1:10" ht="54">
      <c r="A6270" s="16" t="s">
        <v>34706</v>
      </c>
      <c r="B6270" s="59" t="str">
        <f t="shared" si="97"/>
        <v>CORPO DE BSCC - SEÇÃO FECHADA DE 1,5 X 1,5 M - PRÉ-MOLDADO - ALTURA DO ATERRO DE 0,25 A 1,00 M - AREIA EXTRAÍDA E BRITA PRODUZIDA</v>
      </c>
      <c r="C6270" s="16" t="s">
        <v>139</v>
      </c>
      <c r="D6270" s="105">
        <v>1381.14</v>
      </c>
      <c r="J6270" s="59" t="s">
        <v>34707</v>
      </c>
    </row>
    <row r="6271" spans="1:10" ht="54">
      <c r="A6271" s="16" t="s">
        <v>34708</v>
      </c>
      <c r="B6271" s="59" t="str">
        <f t="shared" si="97"/>
        <v>CORPO DE BSCC - SEÇÃO FECHADA DE 1,5 X 1,5 M - PRÉ-MOLDADO - ALTURA DO ATERRO DE 1,00 A 2,50 M - AREIA E BRITA COMERCIAIS</v>
      </c>
      <c r="C6271" s="16" t="s">
        <v>139</v>
      </c>
      <c r="D6271" s="105">
        <v>1454.6</v>
      </c>
      <c r="J6271" s="59" t="s">
        <v>34709</v>
      </c>
    </row>
    <row r="6272" spans="1:10" ht="54">
      <c r="A6272" s="16" t="s">
        <v>34710</v>
      </c>
      <c r="B6272" s="59" t="str">
        <f t="shared" si="97"/>
        <v>CORPO DE BSCC - SEÇÃO FECHADA DE 1,5 X 1,5 M - PRÉ-MOLDADO - ALTURA DO ATERRO DE 1,00 A 2,50 M - AREIA EXTRAÍDA E BRITA PRODUZIDA</v>
      </c>
      <c r="C6272" s="16" t="s">
        <v>139</v>
      </c>
      <c r="D6272" s="105">
        <v>1325.3</v>
      </c>
      <c r="J6272" s="59" t="s">
        <v>34711</v>
      </c>
    </row>
    <row r="6273" spans="1:10" ht="54">
      <c r="A6273" s="16" t="s">
        <v>34712</v>
      </c>
      <c r="B6273" s="59" t="str">
        <f t="shared" si="97"/>
        <v>CORPO DE BSCC - SEÇÃO FECHADA DE 1,5 X 1,5 M - PRÉ-MOLDADO - ALTURA DO ATERRO DE 10,00 A 12,50 M - AREIA E BRITA COMERCIAIS</v>
      </c>
      <c r="C6273" s="16" t="s">
        <v>139</v>
      </c>
      <c r="D6273" s="105">
        <v>1749.86</v>
      </c>
      <c r="J6273" s="59" t="s">
        <v>34713</v>
      </c>
    </row>
    <row r="6274" spans="1:10" ht="54">
      <c r="A6274" s="16" t="s">
        <v>34714</v>
      </c>
      <c r="B6274" s="59" t="str">
        <f t="shared" si="97"/>
        <v>CORPO DE BSCC - SEÇÃO FECHADA DE 1,5 X 1,5 M - PRÉ-MOLDADO - ALTURA DO ATERRO DE 10,00 A 12,50 M - AREIA EXTRAÍDA E BRITA PRODUZIDA</v>
      </c>
      <c r="C6274" s="16" t="s">
        <v>139</v>
      </c>
      <c r="D6274" s="105">
        <v>1586.98</v>
      </c>
      <c r="J6274" s="59" t="s">
        <v>34715</v>
      </c>
    </row>
    <row r="6275" spans="1:10" ht="54">
      <c r="A6275" s="16" t="s">
        <v>34716</v>
      </c>
      <c r="B6275" s="59" t="str">
        <f t="shared" ref="B6275:B6338" si="98">UPPER(J6275)</f>
        <v>CORPO DE BSCC - SEÇÃO FECHADA DE 1,5 X 1,5 M - PRÉ-MOLDADO - ALTURA DO ATERRO DE 12,50 A 15,00 M - AREIA E BRITA COMERCIAIS</v>
      </c>
      <c r="C6275" s="16" t="s">
        <v>139</v>
      </c>
      <c r="D6275" s="105">
        <v>1992.17</v>
      </c>
      <c r="J6275" s="59" t="s">
        <v>34717</v>
      </c>
    </row>
    <row r="6276" spans="1:10" ht="54">
      <c r="A6276" s="16" t="s">
        <v>34718</v>
      </c>
      <c r="B6276" s="59" t="str">
        <f t="shared" si="98"/>
        <v>CORPO DE BSCC - SEÇÃO FECHADA DE 1,5 X 1,5 M - PRÉ-MOLDADO - ALTURA DO ATERRO DE 12,50 A 15,00 M - AREIA EXTRAÍDA E BRITA PRODUZIDA</v>
      </c>
      <c r="C6276" s="16" t="s">
        <v>139</v>
      </c>
      <c r="D6276" s="105">
        <v>1839.2</v>
      </c>
      <c r="J6276" s="59" t="s">
        <v>34719</v>
      </c>
    </row>
    <row r="6277" spans="1:10" ht="54">
      <c r="A6277" s="16" t="s">
        <v>34720</v>
      </c>
      <c r="B6277" s="59" t="str">
        <f t="shared" si="98"/>
        <v>CORPO DE BSCC - SEÇÃO FECHADA DE 1,5 X 1,5 M - PRÉ-MOLDADO - ALTURA DO ATERRO DE 2,50 A 5,00 M - AREIA E BRITA COMERCIAIS</v>
      </c>
      <c r="C6277" s="16" t="s">
        <v>139</v>
      </c>
      <c r="D6277" s="105">
        <v>1454.6</v>
      </c>
      <c r="J6277" s="59" t="s">
        <v>34721</v>
      </c>
    </row>
    <row r="6278" spans="1:10" ht="54">
      <c r="A6278" s="16" t="s">
        <v>34722</v>
      </c>
      <c r="B6278" s="59" t="str">
        <f t="shared" si="98"/>
        <v>CORPO DE BSCC - SEÇÃO FECHADA DE 1,5 X 1,5 M - PRÉ-MOLDADO - ALTURA DO ATERRO DE 2,50 A 5,00 M - AREIA EXTRAÍDA E BRITA PRODUZIDA</v>
      </c>
      <c r="C6278" s="16" t="s">
        <v>139</v>
      </c>
      <c r="D6278" s="105">
        <v>1325.3</v>
      </c>
      <c r="J6278" s="59" t="s">
        <v>34723</v>
      </c>
    </row>
    <row r="6279" spans="1:10" ht="54">
      <c r="A6279" s="16" t="s">
        <v>34724</v>
      </c>
      <c r="B6279" s="59" t="str">
        <f t="shared" si="98"/>
        <v>CORPO DE BSCC - SEÇÃO FECHADA DE 1,5 X 1,5 M - PRÉ-MOLDADO - ALTURA DO ATERRO DE 5,00 A 7,50 M - AREIA E BRITA COMERCIAIS</v>
      </c>
      <c r="C6279" s="16" t="s">
        <v>139</v>
      </c>
      <c r="D6279" s="105">
        <v>1561.92</v>
      </c>
      <c r="J6279" s="59" t="s">
        <v>34725</v>
      </c>
    </row>
    <row r="6280" spans="1:10" ht="54">
      <c r="A6280" s="16" t="s">
        <v>34726</v>
      </c>
      <c r="B6280" s="59" t="str">
        <f t="shared" si="98"/>
        <v>CORPO DE BSCC - SEÇÃO FECHADA DE 1,5 X 1,5 M - PRÉ-MOLDADO - ALTURA DO ATERRO DE 5,00 A 7,50 M - AREIA EXTRAÍDA E BRITA PRODUZIDA</v>
      </c>
      <c r="C6280" s="16" t="s">
        <v>139</v>
      </c>
      <c r="D6280" s="105">
        <v>1434.4</v>
      </c>
      <c r="J6280" s="59" t="s">
        <v>34727</v>
      </c>
    </row>
    <row r="6281" spans="1:10" ht="54">
      <c r="A6281" s="16" t="s">
        <v>34728</v>
      </c>
      <c r="B6281" s="59" t="str">
        <f t="shared" si="98"/>
        <v>CORPO DE BSCC - SEÇÃO FECHADA DE 1,5 X 1,5 M - PRÉ-MOLDADO - ALTURA DO ATERRO DE 7,50 A 10,00 M - AREIA E BRITA COMERCIAIS</v>
      </c>
      <c r="C6281" s="16" t="s">
        <v>139</v>
      </c>
      <c r="D6281" s="105">
        <v>1842.53</v>
      </c>
      <c r="J6281" s="59" t="s">
        <v>34729</v>
      </c>
    </row>
    <row r="6282" spans="1:10" ht="54">
      <c r="A6282" s="16" t="s">
        <v>34730</v>
      </c>
      <c r="B6282" s="59" t="str">
        <f t="shared" si="98"/>
        <v>CORPO DE BSCC - SEÇÃO FECHADA DE 1,5 X 1,5 M - PRÉ-MOLDADO - ALTURA DO ATERRO DE 7,50 A 10,00 M - AREIA EXTRAÍDA E BRITA PRODUZIDA</v>
      </c>
      <c r="C6282" s="16" t="s">
        <v>139</v>
      </c>
      <c r="D6282" s="105">
        <v>1679.66</v>
      </c>
      <c r="J6282" s="59" t="s">
        <v>34731</v>
      </c>
    </row>
    <row r="6283" spans="1:10" ht="54">
      <c r="A6283" s="16" t="s">
        <v>34732</v>
      </c>
      <c r="B6283" s="59" t="str">
        <f t="shared" si="98"/>
        <v>CORPO DE BSCC - SEÇÃO FECHADA DE 2,0 X 2,0 M - PRÉ-MOLDADO - ALTURA DO ATERRO DE 0,25 A 1,00 M - AREIA E BRITA COMERCIAIS</v>
      </c>
      <c r="C6283" s="16" t="s">
        <v>139</v>
      </c>
      <c r="D6283" s="105">
        <v>2150.66</v>
      </c>
      <c r="J6283" s="59" t="s">
        <v>34733</v>
      </c>
    </row>
    <row r="6284" spans="1:10" ht="54">
      <c r="A6284" s="16" t="s">
        <v>34734</v>
      </c>
      <c r="B6284" s="59" t="str">
        <f t="shared" si="98"/>
        <v>CORPO DE BSCC - SEÇÃO FECHADA DE 2,0 X 2,0 M - PRÉ-MOLDADO - ALTURA DO ATERRO DE 0,25 A 1,00 M - AREIA EXTRAÍDA E BRITA PRODUZIDA</v>
      </c>
      <c r="C6284" s="16" t="s">
        <v>139</v>
      </c>
      <c r="D6284" s="105">
        <v>1986.11</v>
      </c>
      <c r="J6284" s="59" t="s">
        <v>34735</v>
      </c>
    </row>
    <row r="6285" spans="1:10" ht="54">
      <c r="A6285" s="16" t="s">
        <v>34736</v>
      </c>
      <c r="B6285" s="59" t="str">
        <f t="shared" si="98"/>
        <v>CORPO DE BSCC - SEÇÃO FECHADA DE 2,0 X 2,0 M - PRÉ-MOLDADO - ALTURA DO ATERRO DE 1,00 A 2,50 M - AREIA E BRITA COMERCIAIS</v>
      </c>
      <c r="C6285" s="16" t="s">
        <v>139</v>
      </c>
      <c r="D6285" s="105">
        <v>1850.64</v>
      </c>
      <c r="J6285" s="59" t="s">
        <v>34737</v>
      </c>
    </row>
    <row r="6286" spans="1:10" ht="54">
      <c r="A6286" s="16" t="s">
        <v>34738</v>
      </c>
      <c r="B6286" s="59" t="str">
        <f t="shared" si="98"/>
        <v>CORPO DE BSCC - SEÇÃO FECHADA DE 2,0 X 2,0 M - PRÉ-MOLDADO - ALTURA DO ATERRO DE 1,00 A 2,50 M - AREIA EXTRAÍDA E BRITA PRODUZIDA</v>
      </c>
      <c r="C6286" s="16" t="s">
        <v>139</v>
      </c>
      <c r="D6286" s="105">
        <v>1686.09</v>
      </c>
      <c r="J6286" s="59" t="s">
        <v>34739</v>
      </c>
    </row>
    <row r="6287" spans="1:10" ht="54">
      <c r="A6287" s="16" t="s">
        <v>34740</v>
      </c>
      <c r="B6287" s="59" t="str">
        <f t="shared" si="98"/>
        <v>CORPO DE BSCC - SEÇÃO FECHADA DE 2,0 X 2,0 M - PRÉ-MOLDADO - ALTURA DO ATERRO DE 10,00 A 12,50 M - AREIA E BRITA COMERCIAIS</v>
      </c>
      <c r="C6287" s="16" t="s">
        <v>139</v>
      </c>
      <c r="D6287" s="105">
        <v>2821.01</v>
      </c>
      <c r="J6287" s="59" t="s">
        <v>34741</v>
      </c>
    </row>
    <row r="6288" spans="1:10" ht="54">
      <c r="A6288" s="16" t="s">
        <v>34742</v>
      </c>
      <c r="B6288" s="59" t="str">
        <f t="shared" si="98"/>
        <v>CORPO DE BSCC - SEÇÃO FECHADA DE 2,0 X 2,0 M - PRÉ-MOLDADO - ALTURA DO ATERRO DE 10,00 A 12,50 M - AREIA EXTRAÍDA E BRITA PRODUZIDA</v>
      </c>
      <c r="C6288" s="16" t="s">
        <v>139</v>
      </c>
      <c r="D6288" s="105">
        <v>2630.93</v>
      </c>
      <c r="J6288" s="59" t="s">
        <v>34743</v>
      </c>
    </row>
    <row r="6289" spans="1:10" ht="54">
      <c r="A6289" s="16" t="s">
        <v>34744</v>
      </c>
      <c r="B6289" s="59" t="str">
        <f t="shared" si="98"/>
        <v>CORPO DE BSCC - SEÇÃO FECHADA DE 2,0 X 2,0 M - PRÉ-MOLDADO - ALTURA DO ATERRO DE 12,50 A 15,00 M - AREIA E BRITA COMERCIAIS</v>
      </c>
      <c r="C6289" s="16" t="s">
        <v>139</v>
      </c>
      <c r="D6289" s="105">
        <v>3250.59</v>
      </c>
      <c r="J6289" s="59" t="s">
        <v>34745</v>
      </c>
    </row>
    <row r="6290" spans="1:10" ht="54">
      <c r="A6290" s="16" t="s">
        <v>34746</v>
      </c>
      <c r="B6290" s="59" t="str">
        <f t="shared" si="98"/>
        <v>CORPO DE BSCC - SEÇÃO FECHADA DE 2,0 X 2,0 M - PRÉ-MOLDADO - ALTURA DO ATERRO DE 12,50 A 15,00 M - AREIA EXTRAÍDA E BRITA PRODUZIDA</v>
      </c>
      <c r="C6290" s="16" t="s">
        <v>139</v>
      </c>
      <c r="D6290" s="105">
        <v>3019.66</v>
      </c>
      <c r="J6290" s="59" t="s">
        <v>34747</v>
      </c>
    </row>
    <row r="6291" spans="1:10" ht="54">
      <c r="A6291" s="16" t="s">
        <v>34748</v>
      </c>
      <c r="B6291" s="59" t="str">
        <f t="shared" si="98"/>
        <v>CORPO DE BSCC - SEÇÃO FECHADA DE 2,0 X 2,0 M - PRÉ-MOLDADO - ALTURA DO ATERRO DE 2,50 A 5,00 M - AREIA E BRITA COMERCIAIS</v>
      </c>
      <c r="C6291" s="16" t="s">
        <v>139</v>
      </c>
      <c r="D6291" s="105">
        <v>2084.69</v>
      </c>
      <c r="J6291" s="59" t="s">
        <v>34749</v>
      </c>
    </row>
    <row r="6292" spans="1:10" ht="54">
      <c r="A6292" s="16" t="s">
        <v>34750</v>
      </c>
      <c r="B6292" s="59" t="str">
        <f t="shared" si="98"/>
        <v>CORPO DE BSCC - SEÇÃO FECHADA DE 2,0 X 2,0 M - PRÉ-MOLDADO - ALTURA DO ATERRO DE 2,50 A 5,00 M - AREIA EXTRAÍDA E BRITA PRODUZIDA</v>
      </c>
      <c r="C6292" s="16" t="s">
        <v>139</v>
      </c>
      <c r="D6292" s="105">
        <v>1921.5</v>
      </c>
      <c r="J6292" s="59" t="s">
        <v>34751</v>
      </c>
    </row>
    <row r="6293" spans="1:10" ht="54">
      <c r="A6293" s="16" t="s">
        <v>34752</v>
      </c>
      <c r="B6293" s="59" t="str">
        <f t="shared" si="98"/>
        <v>CORPO DE BSCC - SEÇÃO FECHADA DE 2,0 X 2,0 M - PRÉ-MOLDADO - ALTURA DO ATERRO DE 5,00 A 7,50 M - AREIA E BRITA COMERCIAIS</v>
      </c>
      <c r="C6293" s="16" t="s">
        <v>139</v>
      </c>
      <c r="D6293" s="105">
        <v>2415.8200000000002</v>
      </c>
      <c r="J6293" s="59" t="s">
        <v>34753</v>
      </c>
    </row>
    <row r="6294" spans="1:10" ht="54">
      <c r="A6294" s="16" t="s">
        <v>34754</v>
      </c>
      <c r="B6294" s="59" t="str">
        <f t="shared" si="98"/>
        <v>CORPO DE BSCC - SEÇÃO FECHADA DE 2,0 X 2,0 M - PRÉ-MOLDADO - ALTURA DO ATERRO DE 5,00 A 7,50 M - AREIA EXTRAÍDA E BRITA PRODUZIDA</v>
      </c>
      <c r="C6294" s="16" t="s">
        <v>139</v>
      </c>
      <c r="D6294" s="105">
        <v>2208.9</v>
      </c>
      <c r="J6294" s="59" t="s">
        <v>34755</v>
      </c>
    </row>
    <row r="6295" spans="1:10" ht="54">
      <c r="A6295" s="16" t="s">
        <v>34756</v>
      </c>
      <c r="B6295" s="59" t="str">
        <f t="shared" si="98"/>
        <v>CORPO DE BSCC - SEÇÃO FECHADA DE 2,0 X 2,0 M - PRÉ-MOLDADO - ALTURA DO ATERRO DE 7,50 A 10,00 M - AREIA E BRITA COMERCIAIS</v>
      </c>
      <c r="C6295" s="16" t="s">
        <v>139</v>
      </c>
      <c r="D6295" s="105">
        <v>2618.0300000000002</v>
      </c>
      <c r="J6295" s="59" t="s">
        <v>34757</v>
      </c>
    </row>
    <row r="6296" spans="1:10" ht="54">
      <c r="A6296" s="16" t="s">
        <v>34758</v>
      </c>
      <c r="B6296" s="59" t="str">
        <f t="shared" si="98"/>
        <v>CORPO DE BSCC - SEÇÃO FECHADA DE 2,0 X 2,0 M - PRÉ-MOLDADO - ALTURA DO ATERRO DE 7,50 A 10,00 M - AREIA EXTRAÍDA E BRITA PRODUZIDA</v>
      </c>
      <c r="C6296" s="16" t="s">
        <v>139</v>
      </c>
      <c r="D6296" s="105">
        <v>2422.86</v>
      </c>
      <c r="J6296" s="59" t="s">
        <v>34759</v>
      </c>
    </row>
    <row r="6297" spans="1:10" ht="54">
      <c r="A6297" s="16" t="s">
        <v>34760</v>
      </c>
      <c r="B6297" s="59" t="str">
        <f t="shared" si="98"/>
        <v>CORPO DE BSCC - SEÇÃO FECHADA DE 2,5 X 2,5 M - PRÉ-MOLDADO - ALTURA DO ATERRO DE 0,25 A 1,00 M - AREIA E BRITA COMERCIAIS</v>
      </c>
      <c r="C6297" s="16" t="s">
        <v>139</v>
      </c>
      <c r="D6297" s="105">
        <v>2892.67</v>
      </c>
      <c r="J6297" s="59" t="s">
        <v>34761</v>
      </c>
    </row>
    <row r="6298" spans="1:10" ht="54">
      <c r="A6298" s="16" t="s">
        <v>34762</v>
      </c>
      <c r="B6298" s="59" t="str">
        <f t="shared" si="98"/>
        <v>CORPO DE BSCC - SEÇÃO FECHADA DE 2,5 X 2,5 M - PRÉ-MOLDADO - ALTURA DO ATERRO DE 0,25 A 1,00 M - AREIA EXTRAÍDA E BRITA PRODUZIDA</v>
      </c>
      <c r="C6298" s="16" t="s">
        <v>139</v>
      </c>
      <c r="D6298" s="105">
        <v>2690.97</v>
      </c>
      <c r="J6298" s="59" t="s">
        <v>34763</v>
      </c>
    </row>
    <row r="6299" spans="1:10" ht="54">
      <c r="A6299" s="16" t="s">
        <v>34764</v>
      </c>
      <c r="B6299" s="59" t="str">
        <f t="shared" si="98"/>
        <v>CORPO DE BSCC - SEÇÃO FECHADA DE 2,5 X 2,5 M - PRÉ-MOLDADO - ALTURA DO ATERRO DE 1,00 A 2,50 M - AREIA E BRITA COMERCIAIS</v>
      </c>
      <c r="C6299" s="16" t="s">
        <v>139</v>
      </c>
      <c r="D6299" s="105">
        <v>2417.9499999999998</v>
      </c>
      <c r="J6299" s="59" t="s">
        <v>34765</v>
      </c>
    </row>
    <row r="6300" spans="1:10" ht="54">
      <c r="A6300" s="16" t="s">
        <v>34766</v>
      </c>
      <c r="B6300" s="59" t="str">
        <f t="shared" si="98"/>
        <v>CORPO DE BSCC - SEÇÃO FECHADA DE 2,5 X 2,5 M - PRÉ-MOLDADO - ALTURA DO ATERRO DE 1,00 A 2,50 M - AREIA EXTRAÍDA E BRITA PRODUZIDA</v>
      </c>
      <c r="C6300" s="16" t="s">
        <v>139</v>
      </c>
      <c r="D6300" s="105">
        <v>2216.25</v>
      </c>
      <c r="J6300" s="59" t="s">
        <v>34767</v>
      </c>
    </row>
    <row r="6301" spans="1:10" ht="54">
      <c r="A6301" s="16" t="s">
        <v>34768</v>
      </c>
      <c r="B6301" s="59" t="str">
        <f t="shared" si="98"/>
        <v>CORPO DE BSCC - SEÇÃO FECHADA DE 2,5 X 2,5 M - PRÉ-MOLDADO - ALTURA DO ATERRO DE 10,00 A 12,50 M - AREIA E BRITA COMERCIAIS</v>
      </c>
      <c r="C6301" s="16" t="s">
        <v>139</v>
      </c>
      <c r="D6301" s="105">
        <v>4015.67</v>
      </c>
      <c r="J6301" s="59" t="s">
        <v>34769</v>
      </c>
    </row>
    <row r="6302" spans="1:10" ht="54">
      <c r="A6302" s="16" t="s">
        <v>34770</v>
      </c>
      <c r="B6302" s="59" t="str">
        <f t="shared" si="98"/>
        <v>CORPO DE BSCC - SEÇÃO FECHADA DE 2,5 X 2,5 M - PRÉ-MOLDADO - ALTURA DO ATERRO DE 10,00 A 12,50 M - AREIA EXTRAÍDA E BRITA PRODUZIDA</v>
      </c>
      <c r="C6302" s="16" t="s">
        <v>139</v>
      </c>
      <c r="D6302" s="105">
        <v>3734.3</v>
      </c>
      <c r="J6302" s="59" t="s">
        <v>34771</v>
      </c>
    </row>
    <row r="6303" spans="1:10" ht="54">
      <c r="A6303" s="16" t="s">
        <v>34772</v>
      </c>
      <c r="B6303" s="59" t="str">
        <f t="shared" si="98"/>
        <v>CORPO DE BSCC - SEÇÃO FECHADA DE 2,5 X 2,5 M - PRÉ-MOLDADO - ALTURA DO ATERRO DE 12,50 A 15,00 M - AREIA E BRITA COMERCIAIS</v>
      </c>
      <c r="C6303" s="16" t="s">
        <v>139</v>
      </c>
      <c r="D6303" s="105">
        <v>4545.26</v>
      </c>
      <c r="J6303" s="59" t="s">
        <v>34773</v>
      </c>
    </row>
    <row r="6304" spans="1:10" ht="54">
      <c r="A6304" s="16" t="s">
        <v>34774</v>
      </c>
      <c r="B6304" s="59" t="str">
        <f t="shared" si="98"/>
        <v>CORPO DE BSCC - SEÇÃO FECHADA DE 2,5 X 2,5 M - PRÉ-MOLDADO - ALTURA DO ATERRO DE 12,50 A 15,00 M - AREIA EXTRAÍDA E BRITA PRODUZIDA</v>
      </c>
      <c r="C6304" s="16" t="s">
        <v>139</v>
      </c>
      <c r="D6304" s="105">
        <v>4263</v>
      </c>
      <c r="J6304" s="59" t="s">
        <v>34775</v>
      </c>
    </row>
    <row r="6305" spans="1:10" ht="54">
      <c r="A6305" s="16" t="s">
        <v>34776</v>
      </c>
      <c r="B6305" s="59" t="str">
        <f t="shared" si="98"/>
        <v>CORPO DE BSCC - SEÇÃO FECHADA DE 2,5 X 2,5 M - PRÉ-MOLDADO - ALTURA DO ATERRO DE 2,50 A 5,00 M - AREIA E BRITA COMERCIAIS</v>
      </c>
      <c r="C6305" s="16" t="s">
        <v>139</v>
      </c>
      <c r="D6305" s="105">
        <v>2948.26</v>
      </c>
      <c r="J6305" s="59" t="s">
        <v>34777</v>
      </c>
    </row>
    <row r="6306" spans="1:10" ht="54">
      <c r="A6306" s="16" t="s">
        <v>34778</v>
      </c>
      <c r="B6306" s="59" t="str">
        <f t="shared" si="98"/>
        <v>CORPO DE BSCC - SEÇÃO FECHADA DE 2,5 X 2,5 M - PRÉ-MOLDADO - ALTURA DO ATERRO DE 2,50 A 5,00 M - AREIA EXTRAÍDA E BRITA PRODUZIDA</v>
      </c>
      <c r="C6306" s="16" t="s">
        <v>139</v>
      </c>
      <c r="D6306" s="105">
        <v>2696.3</v>
      </c>
      <c r="J6306" s="59" t="s">
        <v>34779</v>
      </c>
    </row>
    <row r="6307" spans="1:10" ht="54">
      <c r="A6307" s="16" t="s">
        <v>34780</v>
      </c>
      <c r="B6307" s="59" t="str">
        <f t="shared" si="98"/>
        <v>CORPO DE BSCC - SEÇÃO FECHADA DE 2,5 X 2,5 M - PRÉ-MOLDADO - ALTURA DO ATERRO DE 5,00 A 7,50 M - AREIA E BRITA COMERCIAIS</v>
      </c>
      <c r="C6307" s="16" t="s">
        <v>139</v>
      </c>
      <c r="D6307" s="105">
        <v>3358.63</v>
      </c>
      <c r="J6307" s="59" t="s">
        <v>34781</v>
      </c>
    </row>
    <row r="6308" spans="1:10" ht="54">
      <c r="A6308" s="16" t="s">
        <v>34782</v>
      </c>
      <c r="B6308" s="59" t="str">
        <f t="shared" si="98"/>
        <v>CORPO DE BSCC - SEÇÃO FECHADA DE 2,5 X 2,5 M - PRÉ-MOLDADO - ALTURA DO ATERRO DE 5,00 A 7,50 M - AREIA EXTRAÍDA E BRITA PRODUZIDA</v>
      </c>
      <c r="C6308" s="16" t="s">
        <v>139</v>
      </c>
      <c r="D6308" s="105">
        <v>3121.19</v>
      </c>
      <c r="J6308" s="59" t="s">
        <v>34783</v>
      </c>
    </row>
    <row r="6309" spans="1:10" ht="54">
      <c r="A6309" s="16" t="s">
        <v>34784</v>
      </c>
      <c r="B6309" s="59" t="str">
        <f t="shared" si="98"/>
        <v>CORPO DE BSCC - SEÇÃO FECHADA DE 2,5 X 2,5 M - PRÉ-MOLDADO - ALTURA DO ATERRO DE 7,50 A 10,00 M - AREIA E BRITA COMERCIAIS</v>
      </c>
      <c r="C6309" s="16" t="s">
        <v>139</v>
      </c>
      <c r="D6309" s="105">
        <v>3715.24</v>
      </c>
      <c r="J6309" s="59" t="s">
        <v>34785</v>
      </c>
    </row>
    <row r="6310" spans="1:10" ht="54">
      <c r="A6310" s="16" t="s">
        <v>34786</v>
      </c>
      <c r="B6310" s="59" t="str">
        <f t="shared" si="98"/>
        <v>CORPO DE BSCC - SEÇÃO FECHADA DE 2,5 X 2,5 M - PRÉ-MOLDADO - ALTURA DO ATERRO DE 7,50 A 10,00 M - AREIA EXTRAÍDA E BRITA PRODUZIDA</v>
      </c>
      <c r="C6310" s="16" t="s">
        <v>139</v>
      </c>
      <c r="D6310" s="105">
        <v>3484</v>
      </c>
      <c r="J6310" s="59" t="s">
        <v>34787</v>
      </c>
    </row>
    <row r="6311" spans="1:10" ht="54">
      <c r="A6311" s="16" t="s">
        <v>34788</v>
      </c>
      <c r="B6311" s="59" t="str">
        <f t="shared" si="98"/>
        <v>CORPO DE BSCC - SEÇÃO FECHADA DE 3,0 X 3,0 M - PRÉ-MOLDADO - ALTURA DO ATERRO DE 0,25 A 1,00 M - AREIA E BRITA COMERCIAIS</v>
      </c>
      <c r="C6311" s="16" t="s">
        <v>139</v>
      </c>
      <c r="D6311" s="105">
        <v>3700.98</v>
      </c>
      <c r="J6311" s="59" t="s">
        <v>34789</v>
      </c>
    </row>
    <row r="6312" spans="1:10" ht="54">
      <c r="A6312" s="16" t="s">
        <v>34790</v>
      </c>
      <c r="B6312" s="59" t="str">
        <f t="shared" si="98"/>
        <v>CORPO DE BSCC - SEÇÃO FECHADA DE 3,0 X 3,0 M - PRÉ-MOLDADO - ALTURA DO ATERRO DE 0,25 A 1,00 M - AREIA EXTRAÍDA E BRITA PRODUZIDA</v>
      </c>
      <c r="C6312" s="16" t="s">
        <v>139</v>
      </c>
      <c r="D6312" s="105">
        <v>3466.4</v>
      </c>
      <c r="J6312" s="59" t="s">
        <v>34791</v>
      </c>
    </row>
    <row r="6313" spans="1:10" ht="54">
      <c r="A6313" s="16" t="s">
        <v>34792</v>
      </c>
      <c r="B6313" s="59" t="str">
        <f t="shared" si="98"/>
        <v>CORPO DE BSCC - SEÇÃO FECHADA DE 3,0 X 3,0 M - PRÉ-MOLDADO - ALTURA DO ATERRO DE 1,00 A 2,50 M - AREIA E BRITA COMERCIAIS</v>
      </c>
      <c r="C6313" s="16" t="s">
        <v>139</v>
      </c>
      <c r="D6313" s="105">
        <v>3204.54</v>
      </c>
      <c r="J6313" s="59" t="s">
        <v>34793</v>
      </c>
    </row>
    <row r="6314" spans="1:10" ht="54">
      <c r="A6314" s="16" t="s">
        <v>34794</v>
      </c>
      <c r="B6314" s="59" t="str">
        <f t="shared" si="98"/>
        <v>CORPO DE BSCC - SEÇÃO FECHADA DE 3,0 X 3,0 M - PRÉ-MOLDADO - ALTURA DO ATERRO DE 1,00 A 2,50 M - AREIA EXTRAÍDA E BRITA PRODUZIDA</v>
      </c>
      <c r="C6314" s="16" t="s">
        <v>139</v>
      </c>
      <c r="D6314" s="105">
        <v>2969.96</v>
      </c>
      <c r="J6314" s="59" t="s">
        <v>34795</v>
      </c>
    </row>
    <row r="6315" spans="1:10" ht="54">
      <c r="A6315" s="16" t="s">
        <v>34796</v>
      </c>
      <c r="B6315" s="59" t="str">
        <f t="shared" si="98"/>
        <v>CORPO DE BSCC - SEÇÃO FECHADA DE 3,0 X 3,0 M - PRÉ-MOLDADO - ALTURA DO ATERRO DE 10,00 A 12,50 M - AREIA E BRITA COMERCIAIS</v>
      </c>
      <c r="C6315" s="16" t="s">
        <v>139</v>
      </c>
      <c r="D6315" s="105">
        <v>5624.49</v>
      </c>
      <c r="J6315" s="59" t="s">
        <v>34797</v>
      </c>
    </row>
    <row r="6316" spans="1:10" ht="54">
      <c r="A6316" s="16" t="s">
        <v>34798</v>
      </c>
      <c r="B6316" s="59" t="str">
        <f t="shared" si="98"/>
        <v>CORPO DE BSCC - SEÇÃO FECHADA DE 3,0 X 3,0 M - PRÉ-MOLDADO - ALTURA DO ATERRO DE 10,00 A 12,50 M - AREIA EXTRAÍDA E BRITA PRODUZIDA</v>
      </c>
      <c r="C6316" s="16" t="s">
        <v>139</v>
      </c>
      <c r="D6316" s="105">
        <v>5293.73</v>
      </c>
      <c r="J6316" s="59" t="s">
        <v>34799</v>
      </c>
    </row>
    <row r="6317" spans="1:10" ht="54">
      <c r="A6317" s="16" t="s">
        <v>34800</v>
      </c>
      <c r="B6317" s="59" t="str">
        <f t="shared" si="98"/>
        <v>CORPO DE BSCC - SEÇÃO FECHADA DE 3,0 X 3,0 M - PRÉ-MOLDADO - ALTURA DO ATERRO DE 12,50 A 15,00 M - AREIA E BRITA COMERCIAIS</v>
      </c>
      <c r="C6317" s="16" t="s">
        <v>139</v>
      </c>
      <c r="D6317" s="105">
        <v>6209.9</v>
      </c>
      <c r="J6317" s="59" t="s">
        <v>34801</v>
      </c>
    </row>
    <row r="6318" spans="1:10" ht="54">
      <c r="A6318" s="16" t="s">
        <v>34802</v>
      </c>
      <c r="B6318" s="59" t="str">
        <f t="shared" si="98"/>
        <v>CORPO DE BSCC - SEÇÃO FECHADA DE 3,0 X 3,0 M - PRÉ-MOLDADO - ALTURA DO ATERRO DE 12,50 A 15,00 M - AREIA EXTRAÍDA E BRITA PRODUZIDA</v>
      </c>
      <c r="C6318" s="16" t="s">
        <v>139</v>
      </c>
      <c r="D6318" s="105">
        <v>5878.23</v>
      </c>
      <c r="J6318" s="59" t="s">
        <v>34803</v>
      </c>
    </row>
    <row r="6319" spans="1:10" ht="54">
      <c r="A6319" s="16" t="s">
        <v>34804</v>
      </c>
      <c r="B6319" s="59" t="str">
        <f t="shared" si="98"/>
        <v>CORPO DE BSCC - SEÇÃO FECHADA DE 3,0 X 3,0 M - PRÉ-MOLDADO - ALTURA DO ATERRO DE 2,50 A 5,00 M - AREIA E BRITA COMERCIAIS</v>
      </c>
      <c r="C6319" s="16" t="s">
        <v>139</v>
      </c>
      <c r="D6319" s="105">
        <v>3866.58</v>
      </c>
      <c r="J6319" s="59" t="s">
        <v>34805</v>
      </c>
    </row>
    <row r="6320" spans="1:10" ht="54">
      <c r="A6320" s="16" t="s">
        <v>34806</v>
      </c>
      <c r="B6320" s="59" t="str">
        <f t="shared" si="98"/>
        <v>CORPO DE BSCC - SEÇÃO FECHADA DE 3,0 X 3,0 M - PRÉ-MOLDADO - ALTURA DO ATERRO DE 2,50 A 5,00 M - AREIA EXTRAÍDA E BRITA PRODUZIDA</v>
      </c>
      <c r="C6320" s="16" t="s">
        <v>139</v>
      </c>
      <c r="D6320" s="105">
        <v>3568.76</v>
      </c>
      <c r="J6320" s="59" t="s">
        <v>34807</v>
      </c>
    </row>
    <row r="6321" spans="1:10" ht="54">
      <c r="A6321" s="16" t="s">
        <v>34808</v>
      </c>
      <c r="B6321" s="59" t="str">
        <f t="shared" si="98"/>
        <v>CORPO DE BSCC - SEÇÃO FECHADA DE 3,0 X 3,0 M - PRÉ-MOLDADO - ALTURA DO ATERRO DE 5,00 A 7,50 M - AREIA E BRITA COMERCIAIS</v>
      </c>
      <c r="C6321" s="16" t="s">
        <v>139</v>
      </c>
      <c r="D6321" s="105">
        <v>4602.6899999999996</v>
      </c>
      <c r="J6321" s="59" t="s">
        <v>34809</v>
      </c>
    </row>
    <row r="6322" spans="1:10" ht="54">
      <c r="A6322" s="16" t="s">
        <v>34810</v>
      </c>
      <c r="B6322" s="59" t="str">
        <f t="shared" si="98"/>
        <v>CORPO DE BSCC - SEÇÃO FECHADA DE 3,0 X 3,0 M - PRÉ-MOLDADO - ALTURA DO ATERRO DE 5,00 A 7,50 M - AREIA EXTRAÍDA E BRITA PRODUZIDA</v>
      </c>
      <c r="C6322" s="16" t="s">
        <v>139</v>
      </c>
      <c r="D6322" s="105">
        <v>4330.34</v>
      </c>
      <c r="J6322" s="59" t="s">
        <v>34811</v>
      </c>
    </row>
    <row r="6323" spans="1:10" ht="54">
      <c r="A6323" s="16" t="s">
        <v>34812</v>
      </c>
      <c r="B6323" s="59" t="str">
        <f t="shared" si="98"/>
        <v>CORPO DE BSCC - SEÇÃO FECHADA DE 3,0 X 3,0 M - PRÉ-MOLDADO - ALTURA DO ATERRO DE 7,50 A 10,00 M - AREIA E BRITA COMERCIAIS</v>
      </c>
      <c r="C6323" s="16" t="s">
        <v>139</v>
      </c>
      <c r="D6323" s="105">
        <v>5107.75</v>
      </c>
      <c r="J6323" s="59" t="s">
        <v>34813</v>
      </c>
    </row>
    <row r="6324" spans="1:10" ht="54">
      <c r="A6324" s="16" t="s">
        <v>34814</v>
      </c>
      <c r="B6324" s="59" t="str">
        <f t="shared" si="98"/>
        <v>CORPO DE BSCC - SEÇÃO FECHADA DE 3,0 X 3,0 M - PRÉ-MOLDADO - ALTURA DO ATERRO DE 7,50 A 10,00 M - AREIA EXTRAÍDA E BRITA PRODUZIDA</v>
      </c>
      <c r="C6324" s="16" t="s">
        <v>139</v>
      </c>
      <c r="D6324" s="105">
        <v>4776.96</v>
      </c>
      <c r="J6324" s="59" t="s">
        <v>34815</v>
      </c>
    </row>
    <row r="6325" spans="1:10" ht="27">
      <c r="A6325" s="16" t="s">
        <v>34816</v>
      </c>
      <c r="B6325" s="59" t="str">
        <f t="shared" si="98"/>
        <v>ADMINISTRAÇÃO LOCAL DO ESTALEIRO PADRÃO</v>
      </c>
      <c r="C6325" s="16" t="s">
        <v>20031</v>
      </c>
      <c r="D6325" s="105">
        <v>258625.39</v>
      </c>
      <c r="J6325" s="59" t="s">
        <v>34817</v>
      </c>
    </row>
    <row r="6326" spans="1:10" ht="27">
      <c r="A6326" s="16" t="s">
        <v>34818</v>
      </c>
      <c r="B6326" s="59" t="str">
        <f t="shared" si="98"/>
        <v>AMARRAÇÃO DO SISTEMA DE FUNDEIO - PROFUNDIDADE DE ATÉ 50 M</v>
      </c>
      <c r="C6326" s="16" t="s">
        <v>20028</v>
      </c>
      <c r="D6326" s="105">
        <v>808.76</v>
      </c>
      <c r="J6326" s="59" t="s">
        <v>34819</v>
      </c>
    </row>
    <row r="6327" spans="1:10" ht="27">
      <c r="A6327" s="16" t="s">
        <v>34820</v>
      </c>
      <c r="B6327" s="59" t="str">
        <f t="shared" si="98"/>
        <v>ÂNODO DE SACRIFÍCIO PARA PROTEÇÃO DO CASCO - FORNECIMENTO E INSTALAÇÃO</v>
      </c>
      <c r="C6327" s="16" t="s">
        <v>20028</v>
      </c>
      <c r="D6327" s="105">
        <v>1538.68</v>
      </c>
      <c r="J6327" s="59" t="s">
        <v>34821</v>
      </c>
    </row>
    <row r="6328" spans="1:10" ht="40.5">
      <c r="A6328" s="16" t="s">
        <v>34822</v>
      </c>
      <c r="B6328" s="59" t="str">
        <f t="shared" si="98"/>
        <v>BENEFICIAMENTO DE AÇO NAVAL PARA CONSTRUÇÃO DE INSTALAÇÕES PORTUÁRIAS DE PEQUENO PORTE</v>
      </c>
      <c r="C6328" s="16" t="s">
        <v>30682</v>
      </c>
      <c r="D6328" s="105">
        <v>6959.36</v>
      </c>
      <c r="J6328" s="59" t="s">
        <v>34823</v>
      </c>
    </row>
    <row r="6329" spans="1:10" ht="27">
      <c r="A6329" s="16" t="s">
        <v>34824</v>
      </c>
      <c r="B6329" s="59" t="str">
        <f t="shared" si="98"/>
        <v>CABO DE SEGURANÇA PARA CONEXÃO DA PONTE - FORNECIMENTO E INSTALAÇÃO</v>
      </c>
      <c r="C6329" s="16" t="s">
        <v>20028</v>
      </c>
      <c r="D6329" s="105">
        <v>10177.81</v>
      </c>
      <c r="J6329" s="59" t="s">
        <v>34825</v>
      </c>
    </row>
    <row r="6330" spans="1:10" ht="27">
      <c r="A6330" s="16" t="s">
        <v>34826</v>
      </c>
      <c r="B6330" s="59" t="str">
        <f t="shared" si="98"/>
        <v>CONFECÇÃO DE MORTO DE CONCRETO DE 13 T</v>
      </c>
      <c r="C6330" s="16" t="s">
        <v>20028</v>
      </c>
      <c r="D6330" s="105">
        <v>6566.78</v>
      </c>
      <c r="J6330" s="59" t="s">
        <v>34827</v>
      </c>
    </row>
    <row r="6331" spans="1:10" ht="27">
      <c r="A6331" s="16" t="s">
        <v>34828</v>
      </c>
      <c r="B6331" s="59" t="str">
        <f t="shared" si="98"/>
        <v>CONFECÇÃO DE MORTO DE CONCRETO DE 14 T</v>
      </c>
      <c r="C6331" s="16" t="s">
        <v>20028</v>
      </c>
      <c r="D6331" s="105">
        <v>7151.17</v>
      </c>
      <c r="J6331" s="59" t="s">
        <v>34829</v>
      </c>
    </row>
    <row r="6332" spans="1:10" ht="27">
      <c r="A6332" s="16" t="s">
        <v>34830</v>
      </c>
      <c r="B6332" s="59" t="str">
        <f t="shared" si="98"/>
        <v>CONFECÇÃO DE MORTO DE CONCRETO DE 22 T</v>
      </c>
      <c r="C6332" s="16" t="s">
        <v>20028</v>
      </c>
      <c r="D6332" s="105">
        <v>11531.68</v>
      </c>
      <c r="J6332" s="59" t="s">
        <v>34831</v>
      </c>
    </row>
    <row r="6333" spans="1:10" ht="27">
      <c r="A6333" s="16" t="s">
        <v>34832</v>
      </c>
      <c r="B6333" s="59" t="str">
        <f t="shared" si="98"/>
        <v>CONFECÇÃO DE MORTO DE CONCRETO DE 36 T</v>
      </c>
      <c r="C6333" s="16" t="s">
        <v>20028</v>
      </c>
      <c r="D6333" s="105">
        <v>18386.04</v>
      </c>
      <c r="J6333" s="59" t="s">
        <v>34833</v>
      </c>
    </row>
    <row r="6334" spans="1:10" ht="27">
      <c r="A6334" s="16" t="s">
        <v>34834</v>
      </c>
      <c r="B6334" s="59" t="str">
        <f t="shared" si="98"/>
        <v>CONFECÇÃO DE MORTO DE CONCRETO DE 48 T</v>
      </c>
      <c r="C6334" s="16" t="s">
        <v>20028</v>
      </c>
      <c r="D6334" s="105">
        <v>23367.97</v>
      </c>
      <c r="J6334" s="59" t="s">
        <v>34835</v>
      </c>
    </row>
    <row r="6335" spans="1:10" ht="40.5">
      <c r="A6335" s="16" t="s">
        <v>34836</v>
      </c>
      <c r="B6335" s="59" t="str">
        <f t="shared" si="98"/>
        <v>CONFECÇÃO DE POITA DE CONCRETO COM GARRAS METÁLICAS DE 13,3 T (PESO SUBMERSO = 8 T)</v>
      </c>
      <c r="C6335" s="16" t="s">
        <v>20028</v>
      </c>
      <c r="D6335" s="105">
        <v>7368.08</v>
      </c>
      <c r="J6335" s="59" t="s">
        <v>34837</v>
      </c>
    </row>
    <row r="6336" spans="1:10" ht="40.5">
      <c r="A6336" s="16" t="s">
        <v>34838</v>
      </c>
      <c r="B6336" s="59" t="str">
        <f t="shared" si="98"/>
        <v>CONFECÇÃO DE POITA DE CONCRETO COM GARRAS METÁLICAS DE 25 T (PESO SUBMERSO = 15 T)</v>
      </c>
      <c r="C6336" s="16" t="s">
        <v>20028</v>
      </c>
      <c r="D6336" s="105">
        <v>14232.19</v>
      </c>
      <c r="J6336" s="59" t="s">
        <v>34839</v>
      </c>
    </row>
    <row r="6337" spans="1:10" ht="40.5">
      <c r="A6337" s="16" t="s">
        <v>34840</v>
      </c>
      <c r="B6337" s="59" t="str">
        <f t="shared" si="98"/>
        <v>CONFECÇÃO DE POITA DE CONCRETO COM GARRAS METÁLICAS DE 30 T (PESO SUBMERSO = 18 T)</v>
      </c>
      <c r="C6337" s="16" t="s">
        <v>20028</v>
      </c>
      <c r="D6337" s="105">
        <v>16973.560000000001</v>
      </c>
      <c r="J6337" s="59" t="s">
        <v>34841</v>
      </c>
    </row>
    <row r="6338" spans="1:10" ht="40.5">
      <c r="A6338" s="16" t="s">
        <v>34842</v>
      </c>
      <c r="B6338" s="59" t="str">
        <f t="shared" si="98"/>
        <v>CONFECÇÃO DE POITA DE CONCRETO COM GARRAS METÁLICAS DE 41,7 T (PESO SUBMERSO = 25 T)</v>
      </c>
      <c r="C6338" s="16" t="s">
        <v>20028</v>
      </c>
      <c r="D6338" s="105">
        <v>23516.42</v>
      </c>
      <c r="J6338" s="59" t="s">
        <v>34843</v>
      </c>
    </row>
    <row r="6339" spans="1:10" ht="40.5">
      <c r="A6339" s="16" t="s">
        <v>34844</v>
      </c>
      <c r="B6339" s="59" t="str">
        <f t="shared" ref="B6339:B6367" si="99">UPPER(J6339)</f>
        <v>CONFECÇÃO DE POITA DE CONCRETO COM GARRAS METÁLICAS DE 45,8 T (PESO SUBMERSO = 27,5 T)</v>
      </c>
      <c r="C6339" s="16" t="s">
        <v>20028</v>
      </c>
      <c r="D6339" s="105">
        <v>25850.92</v>
      </c>
      <c r="J6339" s="59" t="s">
        <v>34845</v>
      </c>
    </row>
    <row r="6340" spans="1:10" ht="40.5">
      <c r="A6340" s="16" t="s">
        <v>34846</v>
      </c>
      <c r="B6340" s="59" t="str">
        <f t="shared" si="99"/>
        <v>CONFECÇÃO DE POITA DE CONCRETO COM GARRAS METÁLICAS DE 58,3 T (PESO SUBMERSO = 35 T)</v>
      </c>
      <c r="C6340" s="16" t="s">
        <v>20028</v>
      </c>
      <c r="D6340" s="105">
        <v>32846.1</v>
      </c>
      <c r="J6340" s="59" t="s">
        <v>34847</v>
      </c>
    </row>
    <row r="6341" spans="1:10" ht="40.5">
      <c r="A6341" s="16" t="s">
        <v>34848</v>
      </c>
      <c r="B6341" s="59" t="str">
        <f t="shared" si="99"/>
        <v>CONFECÇÃO DE POITA DE CONCRETO COM GARRAS METÁLICAS DE 6,7 T (PESO SUBMERSO = 4 T)</v>
      </c>
      <c r="C6341" s="16" t="s">
        <v>20028</v>
      </c>
      <c r="D6341" s="105">
        <v>3905.49</v>
      </c>
      <c r="J6341" s="59" t="s">
        <v>34849</v>
      </c>
    </row>
    <row r="6342" spans="1:10" ht="27">
      <c r="A6342" s="16" t="s">
        <v>34850</v>
      </c>
      <c r="B6342" s="59" t="str">
        <f t="shared" si="99"/>
        <v>CONFECÇÃO DE POITA DE CONCRETO DE 13,3 T (PESO SUBMERSO = 8 T)</v>
      </c>
      <c r="C6342" s="16" t="s">
        <v>20028</v>
      </c>
      <c r="D6342" s="105">
        <v>8133.72</v>
      </c>
      <c r="J6342" s="59" t="s">
        <v>34851</v>
      </c>
    </row>
    <row r="6343" spans="1:10" ht="27">
      <c r="A6343" s="16" t="s">
        <v>34852</v>
      </c>
      <c r="B6343" s="59" t="str">
        <f t="shared" si="99"/>
        <v>CONFECÇÃO DE POITA DE CONCRETO DE 25 T (PESO SUBMERSO = 15 T)</v>
      </c>
      <c r="C6343" s="16" t="s">
        <v>20028</v>
      </c>
      <c r="D6343" s="105">
        <v>15622.94</v>
      </c>
      <c r="J6343" s="59" t="s">
        <v>34853</v>
      </c>
    </row>
    <row r="6344" spans="1:10" ht="27">
      <c r="A6344" s="16" t="s">
        <v>34854</v>
      </c>
      <c r="B6344" s="59" t="str">
        <f t="shared" si="99"/>
        <v>CONFECÇÃO DE POITA DE CONCRETO DE 30 T (PESO SUBMERSO = 18 T)</v>
      </c>
      <c r="C6344" s="16" t="s">
        <v>20028</v>
      </c>
      <c r="D6344" s="105">
        <v>18631.93</v>
      </c>
      <c r="J6344" s="59" t="s">
        <v>34855</v>
      </c>
    </row>
    <row r="6345" spans="1:10" ht="27">
      <c r="A6345" s="16" t="s">
        <v>34856</v>
      </c>
      <c r="B6345" s="59" t="str">
        <f t="shared" si="99"/>
        <v>CONFECÇÃO DE POITA DE CONCRETO DE 41,7 T (PESO SUBMERSO = 25 T)</v>
      </c>
      <c r="C6345" s="16" t="s">
        <v>20028</v>
      </c>
      <c r="D6345" s="105">
        <v>25790.18</v>
      </c>
      <c r="J6345" s="59" t="s">
        <v>34857</v>
      </c>
    </row>
    <row r="6346" spans="1:10" ht="27">
      <c r="A6346" s="16" t="s">
        <v>34858</v>
      </c>
      <c r="B6346" s="59" t="str">
        <f t="shared" si="99"/>
        <v>CONFECÇÃO DE POITA DE CONCRETO DE 45,8 T (PESO SUBMERSO = 27,5 T)</v>
      </c>
      <c r="C6346" s="16" t="s">
        <v>20028</v>
      </c>
      <c r="D6346" s="105">
        <v>28343.8</v>
      </c>
      <c r="J6346" s="59" t="s">
        <v>34859</v>
      </c>
    </row>
    <row r="6347" spans="1:10" ht="27">
      <c r="A6347" s="16" t="s">
        <v>34860</v>
      </c>
      <c r="B6347" s="59" t="str">
        <f t="shared" si="99"/>
        <v>CONFECÇÃO DE POITA DE CONCRETO DE 58,3 T (PESO SUBMERSO = 35 T)</v>
      </c>
      <c r="C6347" s="16" t="s">
        <v>20028</v>
      </c>
      <c r="D6347" s="105">
        <v>35999.480000000003</v>
      </c>
      <c r="J6347" s="59" t="s">
        <v>34861</v>
      </c>
    </row>
    <row r="6348" spans="1:10" ht="27">
      <c r="A6348" s="16" t="s">
        <v>34862</v>
      </c>
      <c r="B6348" s="59" t="str">
        <f t="shared" si="99"/>
        <v>CONFECÇÃO DE POITA DE CONCRETO DE 6,7 T (PESO SUBMERSO = 4 T)</v>
      </c>
      <c r="C6348" s="16" t="s">
        <v>20028</v>
      </c>
      <c r="D6348" s="105">
        <v>4302.2</v>
      </c>
      <c r="J6348" s="59" t="s">
        <v>34863</v>
      </c>
    </row>
    <row r="6349" spans="1:10" ht="27">
      <c r="A6349" s="16" t="s">
        <v>34864</v>
      </c>
      <c r="B6349" s="59" t="str">
        <f t="shared" si="99"/>
        <v>DEFENSA DE PNEUS PARA PROTEÇÃO DO FLUTUANTE - CONFECÇÃO E INSTALAÇÃO</v>
      </c>
      <c r="C6349" s="16" t="s">
        <v>20028</v>
      </c>
      <c r="D6349" s="105">
        <v>550.21</v>
      </c>
      <c r="J6349" s="59" t="s">
        <v>34865</v>
      </c>
    </row>
    <row r="6350" spans="1:10" ht="81">
      <c r="A6350" s="16" t="s">
        <v>34866</v>
      </c>
      <c r="B6350" s="59" t="str">
        <f t="shared" si="99"/>
        <v>FORNECIMENTO E INSTALAÇÃO DE RESERVATÓRIO METÁLICO TIPO TAÇA DE 10.000 LITROS PINTURA INTERNA E EXTERNA COM ESCADA DE ACESSO E BASE DE CONCRETO ARMADO - AREIA E BRITA COMERCIAIS</v>
      </c>
      <c r="C6350" s="16" t="s">
        <v>20028</v>
      </c>
      <c r="D6350" s="105">
        <v>18781.48</v>
      </c>
      <c r="J6350" s="59" t="s">
        <v>34867</v>
      </c>
    </row>
    <row r="6351" spans="1:10" ht="81">
      <c r="A6351" s="16" t="s">
        <v>34868</v>
      </c>
      <c r="B6351" s="59" t="str">
        <f t="shared" si="99"/>
        <v>FORNECIMENTO E INSTALAÇÃO DE RESERVATÓRIO METÁLICO TIPO TAÇA DE 20.000 LITROS PINTURA INTERNA E EXTERNA COM ESCADA DE ACESSO E BASE DE CONCRETO ARMADO - AREIA E BRITA COMERCIAIS</v>
      </c>
      <c r="C6351" s="16" t="s">
        <v>20028</v>
      </c>
      <c r="D6351" s="105">
        <v>34010.21</v>
      </c>
      <c r="J6351" s="59" t="s">
        <v>34869</v>
      </c>
    </row>
    <row r="6352" spans="1:10" ht="81">
      <c r="A6352" s="16" t="s">
        <v>34870</v>
      </c>
      <c r="B6352" s="59" t="str">
        <f t="shared" si="99"/>
        <v>FORNECIMENTO E INSTALAÇÃO DE RESERVATÓRIO METÁLICO TIPO TAÇA DE 30.000 LITROS PINTURA INTERNA E EXTERNA COM ESCADA DE ACESSO E BASE DE CONCRETO ARMADO - AREIA E BRITA COMERCIAIS</v>
      </c>
      <c r="C6352" s="16" t="s">
        <v>20028</v>
      </c>
      <c r="D6352" s="105">
        <v>46835.98</v>
      </c>
      <c r="J6352" s="59" t="s">
        <v>34871</v>
      </c>
    </row>
    <row r="6353" spans="1:10" ht="81">
      <c r="A6353" s="16" t="s">
        <v>34872</v>
      </c>
      <c r="B6353" s="59" t="str">
        <f t="shared" si="99"/>
        <v>FORNECIMENTO E INSTALAÇÃO DE RESERVATÓRIO METÁLICO TIPO TAÇA DE 5.000 LITROS PINTURA INTERNA E EXTERNA COM ESCADA DE ACESSO E BASE DE CONCRETO ARMADO - AREIA E BRITA COMERCIAIS</v>
      </c>
      <c r="C6353" s="16" t="s">
        <v>20028</v>
      </c>
      <c r="D6353" s="105">
        <v>11876.73</v>
      </c>
      <c r="J6353" s="59" t="s">
        <v>34873</v>
      </c>
    </row>
    <row r="6354" spans="1:10" ht="40.5">
      <c r="A6354" s="16" t="s">
        <v>34874</v>
      </c>
      <c r="B6354" s="59" t="str">
        <f t="shared" si="99"/>
        <v>GUINCHO MANUAL PARA SISTEMA DE FUNDEIO COM CAPACIDADE DE TRAÇÃO DE 100 KN - FORNECIMENTO E INSTALAÇÃO</v>
      </c>
      <c r="C6354" s="16" t="s">
        <v>20028</v>
      </c>
      <c r="D6354" s="105">
        <v>88992.01</v>
      </c>
      <c r="J6354" s="59" t="s">
        <v>34875</v>
      </c>
    </row>
    <row r="6355" spans="1:10" ht="40.5">
      <c r="A6355" s="16" t="s">
        <v>34876</v>
      </c>
      <c r="B6355" s="59" t="str">
        <f t="shared" si="99"/>
        <v>GUINCHO MANUAL PARA SISTEMA DE FUNDEIO COM CAPACIDADE DE TRAÇÃO DE 200 KN - FORNECIMENTO E INSTALAÇÃO</v>
      </c>
      <c r="C6355" s="16" t="s">
        <v>20028</v>
      </c>
      <c r="D6355" s="105">
        <v>114020.13</v>
      </c>
      <c r="J6355" s="59" t="s">
        <v>34877</v>
      </c>
    </row>
    <row r="6356" spans="1:10" ht="27">
      <c r="A6356" s="16" t="s">
        <v>34878</v>
      </c>
      <c r="B6356" s="59" t="str">
        <f t="shared" si="99"/>
        <v>IMPLANTAÇÃO DO SISTEMA NAVAL TIPO I - PONTE MÓVEL E FLUTUANTE PRINCIPAL</v>
      </c>
      <c r="C6356" s="16" t="s">
        <v>20028</v>
      </c>
      <c r="D6356" s="105">
        <v>44095.79</v>
      </c>
      <c r="J6356" s="59" t="s">
        <v>34879</v>
      </c>
    </row>
    <row r="6357" spans="1:10" ht="40.5">
      <c r="A6357" s="16" t="s">
        <v>34880</v>
      </c>
      <c r="B6357" s="59" t="str">
        <f t="shared" si="99"/>
        <v>IMPLANTAÇÃO DO SISTEMA NAVAL TIPO II - PONTES MÓVEIS, FLUTUANTE INTERMEDIÁRIO E FLUTUANTE PRINCIPAL</v>
      </c>
      <c r="C6357" s="16" t="s">
        <v>20028</v>
      </c>
      <c r="D6357" s="105">
        <v>97791.88</v>
      </c>
      <c r="J6357" s="59" t="s">
        <v>34881</v>
      </c>
    </row>
    <row r="6358" spans="1:10" ht="67.5">
      <c r="A6358" s="16" t="s">
        <v>34882</v>
      </c>
      <c r="B6358" s="59" t="str">
        <f t="shared" si="99"/>
        <v>INSTALAÇÕES DO ESTALEIRO PADRÃO PARA O BENEFICIAMENTO DE ESTRUTURAS NAVAIS, INCLUSIVE MOBILIÁRIO, EQUIPAMENTOS DE INFORMÁTICA E DE SEGURANÇA</v>
      </c>
      <c r="C6358" s="16" t="s">
        <v>141</v>
      </c>
      <c r="D6358" s="105">
        <v>308.77</v>
      </c>
      <c r="J6358" s="59" t="s">
        <v>34883</v>
      </c>
    </row>
    <row r="6359" spans="1:10" ht="27">
      <c r="A6359" s="16" t="s">
        <v>34884</v>
      </c>
      <c r="B6359" s="59" t="str">
        <f t="shared" si="99"/>
        <v>LANÇAMENTO DA EMBARCAÇÃO SOBRE CARREIRA EM ÁGUA</v>
      </c>
      <c r="C6359" s="16" t="s">
        <v>20028</v>
      </c>
      <c r="D6359" s="105">
        <v>2053.36</v>
      </c>
      <c r="J6359" s="59" t="s">
        <v>34885</v>
      </c>
    </row>
    <row r="6360" spans="1:10" ht="27">
      <c r="A6360" s="16" t="s">
        <v>34886</v>
      </c>
      <c r="B6360" s="59" t="str">
        <f t="shared" si="99"/>
        <v>LANÇAMENTO DE POITA DE CONCRETO - PESO SUBMERSO</v>
      </c>
      <c r="C6360" s="16" t="s">
        <v>30682</v>
      </c>
      <c r="D6360" s="105">
        <v>37.33</v>
      </c>
      <c r="J6360" s="59" t="s">
        <v>34887</v>
      </c>
    </row>
    <row r="6361" spans="1:10" ht="27">
      <c r="A6361" s="16" t="s">
        <v>34888</v>
      </c>
      <c r="B6361" s="59" t="str">
        <f t="shared" si="99"/>
        <v>MANCAL DE CONEXÃO - CONFECÇÃO E INSTALAÇÃO</v>
      </c>
      <c r="C6361" s="16" t="s">
        <v>20028</v>
      </c>
      <c r="D6361" s="105">
        <v>911.28</v>
      </c>
      <c r="J6361" s="59" t="s">
        <v>34889</v>
      </c>
    </row>
    <row r="6362" spans="1:10" ht="40.5">
      <c r="A6362" s="16" t="s">
        <v>34890</v>
      </c>
      <c r="B6362" s="59" t="str">
        <f t="shared" si="99"/>
        <v>MOLINETE MANUAL PARA SISTEMA DE FUNDEIO COM CAPACIDADE DE TRAÇÃO DE 70 KN - FORNECIMENTO E INSTALAÇÃO</v>
      </c>
      <c r="C6362" s="16" t="s">
        <v>20028</v>
      </c>
      <c r="D6362" s="105">
        <v>166614.60999999999</v>
      </c>
      <c r="J6362" s="59" t="s">
        <v>34891</v>
      </c>
    </row>
    <row r="6363" spans="1:10" ht="27">
      <c r="A6363" s="16" t="s">
        <v>34892</v>
      </c>
      <c r="B6363" s="59" t="str">
        <f t="shared" si="99"/>
        <v>TRANSPORTE INTERNO EM ESTALEIRO PARA MOVIMENTAÇÃO DE PEÇAS</v>
      </c>
      <c r="C6363" s="16" t="s">
        <v>30682</v>
      </c>
      <c r="D6363" s="105">
        <v>879.18</v>
      </c>
      <c r="J6363" s="59" t="s">
        <v>34893</v>
      </c>
    </row>
    <row r="6364" spans="1:10" ht="40.5">
      <c r="A6364" s="16" t="s">
        <v>34894</v>
      </c>
      <c r="B6364" s="59" t="str">
        <f t="shared" si="99"/>
        <v>TRATAMENTO SUPERFICIAL E PINTURA DA ÁREA INTERNA DO FLUTUANTE (TANQUES DE RESERVA DE FLUTUABILIDADE)</v>
      </c>
      <c r="C6364" s="16" t="s">
        <v>141</v>
      </c>
      <c r="D6364" s="105">
        <v>16.190000000000001</v>
      </c>
      <c r="J6364" s="59" t="s">
        <v>34895</v>
      </c>
    </row>
    <row r="6365" spans="1:10" ht="40.5">
      <c r="A6365" s="16" t="s">
        <v>34896</v>
      </c>
      <c r="B6365" s="59" t="str">
        <f t="shared" si="99"/>
        <v>TRATAMENTO SUPERFICIAL E PINTURA DA PONTE E DEMAIS ESTRUTURAS METÁLICAS NAVAIS - EXCETO FLUTUANTES</v>
      </c>
      <c r="C6365" s="16" t="s">
        <v>141</v>
      </c>
      <c r="D6365" s="105">
        <v>47.23</v>
      </c>
      <c r="J6365" s="59" t="s">
        <v>34897</v>
      </c>
    </row>
    <row r="6366" spans="1:10" ht="67.5">
      <c r="A6366" s="16" t="s">
        <v>34898</v>
      </c>
      <c r="B6366" s="59" t="str">
        <f t="shared" si="99"/>
        <v>TRATAMENTO SUPERFICIAL E PINTURA DAS OBRAS MORTAS DO FLUTUANTE (CONVÉS PRINCIPAL, CONVÉS SUPERIOR, CASARIA E ESTRUTURAS APOIADAS SOBRE O CONVÉS) - EXCETO PISO</v>
      </c>
      <c r="C6366" s="16" t="s">
        <v>141</v>
      </c>
      <c r="D6366" s="105">
        <v>47.23</v>
      </c>
      <c r="J6366" s="59" t="s">
        <v>34899</v>
      </c>
    </row>
    <row r="6367" spans="1:10" ht="54">
      <c r="A6367" s="16" t="s">
        <v>34900</v>
      </c>
      <c r="B6367" s="59" t="str">
        <f t="shared" si="99"/>
        <v>TRATAMENTO SUPERFICIAL E PINTURA DAS OBRAS VIVAS E MORTAS EXTERNAS DO FLUTUANTE (FUNDO, COSTADOS E ESPELHOS DE PROA E POPA)</v>
      </c>
      <c r="C6367" s="16" t="s">
        <v>141</v>
      </c>
      <c r="D6367" s="105">
        <v>46.86</v>
      </c>
      <c r="J6367" s="59" t="s">
        <v>34901</v>
      </c>
    </row>
  </sheetData>
  <autoFilter ref="A1:D1"/>
  <pageMargins left="0.511811024" right="0.511811024" top="0.78740157499999996" bottom="0.78740157499999996" header="0.31496062000000002" footer="0.31496062000000002"/>
  <pageSetup paperSize="9" orientation="portrait" verticalDpi="0" r:id="rId1"/>
</worksheet>
</file>

<file path=xl/worksheets/sheet7.xml><?xml version="1.0" encoding="utf-8"?>
<worksheet xmlns="http://schemas.openxmlformats.org/spreadsheetml/2006/main" xmlns:r="http://schemas.openxmlformats.org/officeDocument/2006/relationships">
  <sheetPr>
    <pageSetUpPr fitToPage="1"/>
  </sheetPr>
  <dimension ref="A1:N1016"/>
  <sheetViews>
    <sheetView topLeftCell="A13" zoomScale="70" zoomScaleNormal="70" workbookViewId="0">
      <selection activeCell="M53" sqref="M53"/>
    </sheetView>
  </sheetViews>
  <sheetFormatPr defaultColWidth="14.42578125" defaultRowHeight="15" customHeight="1"/>
  <cols>
    <col min="1" max="2" width="8" style="78" customWidth="1"/>
    <col min="3" max="3" width="24.140625" style="78" customWidth="1"/>
    <col min="4" max="5" width="8" style="78" customWidth="1"/>
    <col min="6" max="6" width="14" style="78" customWidth="1"/>
    <col min="7" max="8" width="15.85546875" style="78" bestFit="1" customWidth="1"/>
    <col min="9" max="10" width="15.85546875" style="78" customWidth="1"/>
    <col min="11" max="11" width="25.28515625" style="78" customWidth="1"/>
    <col min="12" max="12" width="8" customWidth="1"/>
    <col min="13" max="13" width="17.140625" customWidth="1"/>
    <col min="14" max="22" width="8" customWidth="1"/>
  </cols>
  <sheetData>
    <row r="1" spans="1:11" ht="20.25" customHeight="1" thickBot="1">
      <c r="A1" s="634" t="s">
        <v>162</v>
      </c>
      <c r="B1" s="635"/>
      <c r="C1" s="635"/>
      <c r="D1" s="635"/>
      <c r="E1" s="635"/>
      <c r="F1" s="635"/>
      <c r="G1" s="635"/>
      <c r="H1" s="635"/>
      <c r="I1" s="635"/>
      <c r="J1" s="635"/>
      <c r="K1" s="636"/>
    </row>
    <row r="2" spans="1:11" ht="15.75" customHeight="1">
      <c r="A2" s="637" t="s">
        <v>138</v>
      </c>
      <c r="B2" s="420"/>
      <c r="C2" s="420"/>
      <c r="D2" s="22"/>
      <c r="E2" s="638"/>
      <c r="F2" s="420"/>
      <c r="G2" s="420"/>
      <c r="H2" s="65"/>
      <c r="I2" s="339"/>
      <c r="J2" s="65"/>
      <c r="K2" s="44"/>
    </row>
    <row r="3" spans="1:11" ht="15" customHeight="1">
      <c r="A3" s="592" t="s">
        <v>38449</v>
      </c>
      <c r="B3" s="639"/>
      <c r="C3" s="639"/>
      <c r="D3" s="639"/>
      <c r="E3" s="639"/>
      <c r="F3" s="639"/>
      <c r="G3" s="639"/>
      <c r="H3" s="21"/>
      <c r="I3" s="21"/>
      <c r="J3" s="21"/>
      <c r="K3" s="44"/>
    </row>
    <row r="4" spans="1:11" ht="15.75">
      <c r="A4" s="640"/>
      <c r="B4" s="641"/>
      <c r="C4" s="641"/>
      <c r="D4" s="641"/>
      <c r="E4" s="641"/>
      <c r="F4" s="641"/>
      <c r="G4" s="639"/>
      <c r="H4" s="21"/>
      <c r="I4" s="21"/>
      <c r="J4" s="21"/>
      <c r="K4" s="44"/>
    </row>
    <row r="5" spans="1:11" ht="15.75">
      <c r="A5" s="640"/>
      <c r="B5" s="639"/>
      <c r="C5" s="639"/>
      <c r="D5" s="639"/>
      <c r="E5" s="639"/>
      <c r="F5" s="639"/>
      <c r="G5" s="639"/>
      <c r="H5" s="21"/>
      <c r="I5" s="21"/>
      <c r="J5" s="21"/>
      <c r="K5" s="71"/>
    </row>
    <row r="6" spans="1:11" ht="15.75" customHeight="1">
      <c r="A6" s="45"/>
      <c r="B6" s="21"/>
      <c r="C6" s="21"/>
      <c r="D6" s="22"/>
      <c r="E6" s="21"/>
      <c r="F6" s="21"/>
      <c r="G6" s="21"/>
      <c r="H6" s="21"/>
      <c r="I6" s="21"/>
      <c r="J6" s="21"/>
      <c r="K6" s="46"/>
    </row>
    <row r="7" spans="1:11" ht="15.75" customHeight="1">
      <c r="A7" s="642" t="s">
        <v>3</v>
      </c>
      <c r="B7" s="420"/>
      <c r="C7" s="542">
        <f ca="1">NOW()</f>
        <v>44838.60016736111</v>
      </c>
      <c r="D7" s="541"/>
      <c r="E7" s="21"/>
      <c r="F7" s="22"/>
      <c r="G7" s="22"/>
      <c r="H7" s="22"/>
      <c r="I7" s="22"/>
      <c r="J7" s="22"/>
      <c r="K7" s="48"/>
    </row>
    <row r="8" spans="1:11" ht="15.75" customHeight="1">
      <c r="A8" s="642" t="s">
        <v>4</v>
      </c>
      <c r="B8" s="420"/>
      <c r="C8" s="648">
        <f>ORÇAMENTO!C8</f>
        <v>0.22219999999999998</v>
      </c>
      <c r="D8" s="420"/>
      <c r="E8" s="21"/>
      <c r="F8" s="21"/>
      <c r="G8" s="21"/>
      <c r="H8" s="21"/>
      <c r="I8" s="21"/>
      <c r="J8" s="21"/>
      <c r="K8" s="49"/>
    </row>
    <row r="9" spans="1:11" ht="15.75" customHeight="1">
      <c r="A9" s="62"/>
      <c r="B9" s="47"/>
      <c r="C9" s="63"/>
      <c r="D9" s="63"/>
      <c r="E9" s="21"/>
      <c r="F9" s="21"/>
      <c r="G9" s="21"/>
      <c r="H9" s="21"/>
      <c r="I9" s="21"/>
      <c r="J9" s="21"/>
      <c r="K9" s="49"/>
    </row>
    <row r="10" spans="1:11" ht="15.75" customHeight="1">
      <c r="A10" s="62"/>
      <c r="B10" s="47"/>
      <c r="C10" s="63"/>
      <c r="D10" s="63"/>
      <c r="E10" s="21"/>
      <c r="F10" s="21"/>
      <c r="G10" s="21"/>
      <c r="H10" s="21"/>
      <c r="I10" s="21"/>
      <c r="J10" s="21"/>
      <c r="K10" s="49"/>
    </row>
    <row r="11" spans="1:11" ht="15.75">
      <c r="A11" s="649" t="s">
        <v>22154</v>
      </c>
      <c r="B11" s="650"/>
      <c r="C11" s="650"/>
      <c r="D11" s="650"/>
      <c r="E11" s="650"/>
      <c r="F11" s="650"/>
      <c r="G11" s="650"/>
      <c r="H11" s="650"/>
      <c r="I11" s="650"/>
      <c r="J11" s="650"/>
      <c r="K11" s="651"/>
    </row>
    <row r="12" spans="1:11" ht="45" customHeight="1">
      <c r="A12" s="50" t="s">
        <v>7</v>
      </c>
      <c r="B12" s="652" t="s">
        <v>135</v>
      </c>
      <c r="C12" s="506"/>
      <c r="D12" s="506"/>
      <c r="E12" s="506"/>
      <c r="F12" s="64" t="s">
        <v>150</v>
      </c>
      <c r="G12" s="51" t="s">
        <v>34903</v>
      </c>
      <c r="H12" s="51" t="s">
        <v>34903</v>
      </c>
      <c r="I12" s="51" t="s">
        <v>34903</v>
      </c>
      <c r="J12" s="51" t="s">
        <v>34903</v>
      </c>
      <c r="K12" s="52" t="s">
        <v>14</v>
      </c>
    </row>
    <row r="13" spans="1:11" ht="19.5" customHeight="1">
      <c r="A13" s="629" t="s">
        <v>38451</v>
      </c>
      <c r="B13" s="631" t="str">
        <f>VLOOKUP(A13,ORC,2,FALSE)</f>
        <v>SERVIÇOS PRELIMINARES</v>
      </c>
      <c r="C13" s="632"/>
      <c r="D13" s="632"/>
      <c r="E13" s="632"/>
      <c r="F13" s="53" t="s">
        <v>163</v>
      </c>
      <c r="G13" s="53">
        <v>100</v>
      </c>
      <c r="H13" s="53"/>
      <c r="I13" s="53"/>
      <c r="J13" s="53"/>
      <c r="K13" s="54">
        <f>(K14/$K$50)</f>
        <v>3.2307033433695641E-2</v>
      </c>
    </row>
    <row r="14" spans="1:11" ht="19.5" customHeight="1">
      <c r="A14" s="630"/>
      <c r="B14" s="633"/>
      <c r="C14" s="633"/>
      <c r="D14" s="633"/>
      <c r="E14" s="633"/>
      <c r="F14" s="55" t="s">
        <v>164</v>
      </c>
      <c r="G14" s="56">
        <f>G13*$K$14/100</f>
        <v>5099.6347554599997</v>
      </c>
      <c r="H14" s="56"/>
      <c r="I14" s="56"/>
      <c r="J14" s="56"/>
      <c r="K14" s="57">
        <f>VLOOKUP(A13,ORÇAMENTO!$A:$P,16,FALSE)</f>
        <v>5099.6347554599997</v>
      </c>
    </row>
    <row r="15" spans="1:11" s="43" customFormat="1" ht="19.5" customHeight="1">
      <c r="A15" s="629" t="s">
        <v>38461</v>
      </c>
      <c r="B15" s="631" t="str">
        <f>VLOOKUP(A15,ORC,2,FALSE)</f>
        <v>MOVIMENTAÇÃO DE TERRA E PREPARO DE VALAS</v>
      </c>
      <c r="C15" s="632"/>
      <c r="D15" s="632"/>
      <c r="E15" s="632"/>
      <c r="F15" s="53" t="s">
        <v>163</v>
      </c>
      <c r="G15" s="53">
        <v>100</v>
      </c>
      <c r="H15" s="53"/>
      <c r="I15" s="53"/>
      <c r="J15" s="53"/>
      <c r="K15" s="54">
        <f>(K16/$K$50)</f>
        <v>1.3428398994417232E-2</v>
      </c>
    </row>
    <row r="16" spans="1:11" s="43" customFormat="1" ht="19.5" customHeight="1">
      <c r="A16" s="630"/>
      <c r="B16" s="633"/>
      <c r="C16" s="633"/>
      <c r="D16" s="633"/>
      <c r="E16" s="633"/>
      <c r="F16" s="55" t="s">
        <v>164</v>
      </c>
      <c r="G16" s="56">
        <f>G15*K16/100</f>
        <v>2119.6601155799999</v>
      </c>
      <c r="H16" s="56"/>
      <c r="I16" s="56"/>
      <c r="J16" s="56"/>
      <c r="K16" s="57">
        <f>VLOOKUP(A15,ORÇAMENTO!$A:$P,16,FALSE)</f>
        <v>2119.6601155799999</v>
      </c>
    </row>
    <row r="17" spans="1:11" s="43" customFormat="1" ht="19.5" customHeight="1">
      <c r="A17" s="629" t="s">
        <v>38467</v>
      </c>
      <c r="B17" s="631" t="str">
        <f>VLOOKUP(A17,ORC,2,FALSE)</f>
        <v>FUNDAÇÃO</v>
      </c>
      <c r="C17" s="632"/>
      <c r="D17" s="632"/>
      <c r="E17" s="632"/>
      <c r="F17" s="53" t="s">
        <v>163</v>
      </c>
      <c r="G17" s="53">
        <v>100</v>
      </c>
      <c r="H17" s="53"/>
      <c r="I17" s="53"/>
      <c r="J17" s="53"/>
      <c r="K17" s="54">
        <f>(K18/$K$50)</f>
        <v>7.2876837860357049E-2</v>
      </c>
    </row>
    <row r="18" spans="1:11" s="43" customFormat="1" ht="19.5" customHeight="1">
      <c r="A18" s="630"/>
      <c r="B18" s="633"/>
      <c r="C18" s="633"/>
      <c r="D18" s="633"/>
      <c r="E18" s="633"/>
      <c r="F18" s="55" t="s">
        <v>164</v>
      </c>
      <c r="G18" s="56">
        <f>G17*K18/100</f>
        <v>11503.540118699999</v>
      </c>
      <c r="H18" s="56"/>
      <c r="I18" s="56"/>
      <c r="J18" s="56"/>
      <c r="K18" s="57">
        <f>VLOOKUP(A17,ORÇAMENTO!$A:$P,16,FALSE)</f>
        <v>11503.540118699999</v>
      </c>
    </row>
    <row r="19" spans="1:11" s="43" customFormat="1" ht="19.5" customHeight="1">
      <c r="A19" s="629" t="s">
        <v>38472</v>
      </c>
      <c r="B19" s="631" t="str">
        <f>VLOOKUP(A19,ORC,2,FALSE)</f>
        <v>ESTRUTURA</v>
      </c>
      <c r="C19" s="632"/>
      <c r="D19" s="632"/>
      <c r="E19" s="632"/>
      <c r="F19" s="53" t="s">
        <v>163</v>
      </c>
      <c r="G19" s="53">
        <v>30</v>
      </c>
      <c r="H19" s="53">
        <v>70</v>
      </c>
      <c r="I19" s="53"/>
      <c r="J19" s="53"/>
      <c r="K19" s="54">
        <f>(K20/$K$50)</f>
        <v>0.13189739964188515</v>
      </c>
    </row>
    <row r="20" spans="1:11" s="43" customFormat="1" ht="19.5" customHeight="1">
      <c r="A20" s="630"/>
      <c r="B20" s="633"/>
      <c r="C20" s="633"/>
      <c r="D20" s="633"/>
      <c r="E20" s="633"/>
      <c r="F20" s="55" t="s">
        <v>164</v>
      </c>
      <c r="G20" s="56">
        <f>G19*$K$20/100</f>
        <v>6245.9640382859998</v>
      </c>
      <c r="H20" s="56">
        <f>H19*$K$20/100</f>
        <v>14573.916089333999</v>
      </c>
      <c r="I20" s="56"/>
      <c r="J20" s="56"/>
      <c r="K20" s="57">
        <f>VLOOKUP(A19,ORÇAMENTO!A:P,16,TRUE)</f>
        <v>20819.880127619999</v>
      </c>
    </row>
    <row r="21" spans="1:11" s="43" customFormat="1" ht="19.5" customHeight="1">
      <c r="A21" s="629" t="s">
        <v>38485</v>
      </c>
      <c r="B21" s="631" t="str">
        <f>VLOOKUP(A21,ORC,2,FALSE)</f>
        <v>ALVENARIAS</v>
      </c>
      <c r="C21" s="632"/>
      <c r="D21" s="632"/>
      <c r="E21" s="632"/>
      <c r="F21" s="53" t="s">
        <v>163</v>
      </c>
      <c r="G21" s="53"/>
      <c r="H21" s="53">
        <v>100</v>
      </c>
      <c r="I21" s="53"/>
      <c r="J21" s="53"/>
      <c r="K21" s="54">
        <f>(K22/$K$50)</f>
        <v>8.1917550576705508E-2</v>
      </c>
    </row>
    <row r="22" spans="1:11" s="43" customFormat="1" ht="19.5" customHeight="1">
      <c r="A22" s="630"/>
      <c r="B22" s="633"/>
      <c r="C22" s="633"/>
      <c r="D22" s="633"/>
      <c r="E22" s="633"/>
      <c r="F22" s="55" t="s">
        <v>164</v>
      </c>
      <c r="G22" s="56"/>
      <c r="H22" s="56">
        <f>H21*$K$22/100</f>
        <v>12930.60809376</v>
      </c>
      <c r="I22" s="56"/>
      <c r="J22" s="56"/>
      <c r="K22" s="57">
        <f>VLOOKUP(A21,ORÇAMENTO!A:P,16,TRUE)</f>
        <v>12930.60809376</v>
      </c>
    </row>
    <row r="23" spans="1:11" s="43" customFormat="1" ht="19.5" customHeight="1">
      <c r="A23" s="629" t="s">
        <v>38561</v>
      </c>
      <c r="B23" s="631" t="str">
        <f>VLOOKUP(A23,ORC,2,FALSE)</f>
        <v>COBERTURA</v>
      </c>
      <c r="C23" s="632"/>
      <c r="D23" s="632"/>
      <c r="E23" s="632"/>
      <c r="F23" s="53" t="s">
        <v>163</v>
      </c>
      <c r="G23" s="53"/>
      <c r="H23" s="53">
        <v>100</v>
      </c>
      <c r="I23" s="53"/>
      <c r="J23" s="53"/>
      <c r="K23" s="54">
        <f>(K24/$K$50)</f>
        <v>3.3036889797469875E-2</v>
      </c>
    </row>
    <row r="24" spans="1:11" s="43" customFormat="1" ht="19.5" customHeight="1">
      <c r="A24" s="630"/>
      <c r="B24" s="633"/>
      <c r="C24" s="633"/>
      <c r="D24" s="633"/>
      <c r="E24" s="633"/>
      <c r="F24" s="55" t="s">
        <v>164</v>
      </c>
      <c r="G24" s="56"/>
      <c r="H24" s="56">
        <f>H23*K24/100</f>
        <v>5214.8418940799993</v>
      </c>
      <c r="I24" s="56"/>
      <c r="J24" s="56"/>
      <c r="K24" s="57">
        <f>VLOOKUP(A23,ORÇAMENTO!A:P,16,TRUE)</f>
        <v>5214.8418940799993</v>
      </c>
    </row>
    <row r="25" spans="1:11" s="43" customFormat="1" ht="19.5" customHeight="1">
      <c r="A25" s="629" t="s">
        <v>38578</v>
      </c>
      <c r="B25" s="631" t="str">
        <f>VLOOKUP(A25,ORC,2,FALSE)</f>
        <v>PLUVIAL</v>
      </c>
      <c r="C25" s="632"/>
      <c r="D25" s="632"/>
      <c r="E25" s="632"/>
      <c r="F25" s="53" t="s">
        <v>163</v>
      </c>
      <c r="G25" s="53">
        <v>25</v>
      </c>
      <c r="H25" s="53">
        <v>75</v>
      </c>
      <c r="I25" s="53"/>
      <c r="J25" s="53"/>
      <c r="K25" s="54">
        <f>(K26/$K$50)</f>
        <v>4.7159864130655808E-2</v>
      </c>
    </row>
    <row r="26" spans="1:11" s="43" customFormat="1" ht="19.5" customHeight="1">
      <c r="A26" s="630"/>
      <c r="B26" s="633"/>
      <c r="C26" s="633"/>
      <c r="D26" s="633"/>
      <c r="E26" s="633"/>
      <c r="F26" s="55" t="s">
        <v>164</v>
      </c>
      <c r="G26" s="56">
        <f>G25*$K$26/100</f>
        <v>1861.0350179399998</v>
      </c>
      <c r="H26" s="56">
        <f>H25*$K$26/100</f>
        <v>5583.1050538199988</v>
      </c>
      <c r="I26" s="56"/>
      <c r="J26" s="56"/>
      <c r="K26" s="57">
        <f>VLOOKUP(A25,ORÇAMENTO!A:P,16,TRUE)</f>
        <v>7444.140071759999</v>
      </c>
    </row>
    <row r="27" spans="1:11" s="43" customFormat="1" ht="19.5" customHeight="1">
      <c r="A27" s="629" t="s">
        <v>38586</v>
      </c>
      <c r="B27" s="631" t="str">
        <f>VLOOKUP(A27,ORC,2,FALSE)</f>
        <v>INSTALAÇÕES ELÉTRICAS</v>
      </c>
      <c r="C27" s="632"/>
      <c r="D27" s="632"/>
      <c r="E27" s="632"/>
      <c r="F27" s="53" t="s">
        <v>163</v>
      </c>
      <c r="G27" s="53"/>
      <c r="H27" s="53">
        <v>50</v>
      </c>
      <c r="I27" s="53">
        <v>50</v>
      </c>
      <c r="J27" s="53"/>
      <c r="K27" s="54">
        <f>(K28/$K$50)</f>
        <v>1.1741552376637076E-2</v>
      </c>
    </row>
    <row r="28" spans="1:11" s="43" customFormat="1" ht="19.5" customHeight="1">
      <c r="A28" s="630"/>
      <c r="B28" s="633"/>
      <c r="C28" s="633"/>
      <c r="D28" s="633"/>
      <c r="E28" s="633"/>
      <c r="F28" s="55" t="s">
        <v>164</v>
      </c>
      <c r="G28" s="56"/>
      <c r="H28" s="56">
        <f>H27*$K$28/100</f>
        <v>926.69648399999994</v>
      </c>
      <c r="I28" s="56">
        <f>I27*$K$28/100</f>
        <v>926.69648399999994</v>
      </c>
      <c r="J28" s="56"/>
      <c r="K28" s="57">
        <f>VLOOKUP(A27,ORÇAMENTO!A:P,16,TRUE)</f>
        <v>1853.3929679999999</v>
      </c>
    </row>
    <row r="29" spans="1:11" s="43" customFormat="1" ht="19.5" customHeight="1">
      <c r="A29" s="629" t="s">
        <v>38587</v>
      </c>
      <c r="B29" s="631" t="str">
        <f>VLOOKUP(A29,ORC,2,FALSE)</f>
        <v>ESQUADRIAS</v>
      </c>
      <c r="C29" s="632"/>
      <c r="D29" s="632"/>
      <c r="E29" s="632"/>
      <c r="F29" s="53" t="s">
        <v>163</v>
      </c>
      <c r="G29" s="53"/>
      <c r="H29" s="53"/>
      <c r="I29" s="53">
        <v>100</v>
      </c>
      <c r="J29" s="53"/>
      <c r="K29" s="54">
        <f>(K30/$K$50)</f>
        <v>8.0188568197617008E-3</v>
      </c>
    </row>
    <row r="30" spans="1:11" s="43" customFormat="1" ht="19.5" customHeight="1">
      <c r="A30" s="630"/>
      <c r="B30" s="633"/>
      <c r="C30" s="633"/>
      <c r="D30" s="633"/>
      <c r="E30" s="633"/>
      <c r="F30" s="55" t="s">
        <v>164</v>
      </c>
      <c r="G30" s="56"/>
      <c r="H30" s="56"/>
      <c r="I30" s="56">
        <f>I29*K30/100</f>
        <v>1265.7689856</v>
      </c>
      <c r="J30" s="56"/>
      <c r="K30" s="57">
        <f>VLOOKUP(A29,ORÇAMENTO!A:P,16,TRUE)</f>
        <v>1265.7689856</v>
      </c>
    </row>
    <row r="31" spans="1:11" s="43" customFormat="1" ht="19.5" customHeight="1">
      <c r="A31" s="629" t="s">
        <v>38588</v>
      </c>
      <c r="B31" s="631" t="str">
        <f>VLOOKUP(A31,ORC,2,FALSE)</f>
        <v>ACESSÓRIOS E EQUIPAMENTOS</v>
      </c>
      <c r="C31" s="632"/>
      <c r="D31" s="632"/>
      <c r="E31" s="632"/>
      <c r="F31" s="53" t="s">
        <v>163</v>
      </c>
      <c r="G31" s="53"/>
      <c r="H31" s="53">
        <v>25</v>
      </c>
      <c r="I31" s="53">
        <v>75</v>
      </c>
      <c r="J31" s="53"/>
      <c r="K31" s="54">
        <f>(K32/$K$50)</f>
        <v>7.4658012401420436E-3</v>
      </c>
    </row>
    <row r="32" spans="1:11" s="43" customFormat="1" ht="19.5" customHeight="1">
      <c r="A32" s="630"/>
      <c r="B32" s="633"/>
      <c r="C32" s="633"/>
      <c r="D32" s="633"/>
      <c r="E32" s="633"/>
      <c r="F32" s="55" t="s">
        <v>164</v>
      </c>
      <c r="G32" s="56"/>
      <c r="H32" s="56">
        <f>H31*$K$32/100</f>
        <v>294.61742099999998</v>
      </c>
      <c r="I32" s="56">
        <f>I31*$K$32/100</f>
        <v>883.85226299999999</v>
      </c>
      <c r="J32" s="56"/>
      <c r="K32" s="57">
        <f>VLOOKUP(A31,ORÇAMENTO!$A:$P,16,FALSE)</f>
        <v>1178.4696839999999</v>
      </c>
    </row>
    <row r="33" spans="1:11" s="43" customFormat="1" ht="19.5" customHeight="1">
      <c r="A33" s="629" t="s">
        <v>38622</v>
      </c>
      <c r="B33" s="631" t="str">
        <f>VLOOKUP(A33,ORC,2,FALSE)</f>
        <v>PISOS</v>
      </c>
      <c r="C33" s="632"/>
      <c r="D33" s="632"/>
      <c r="E33" s="632"/>
      <c r="F33" s="53" t="s">
        <v>163</v>
      </c>
      <c r="G33" s="53"/>
      <c r="H33" s="53">
        <v>25</v>
      </c>
      <c r="I33" s="53">
        <v>75</v>
      </c>
      <c r="J33" s="53"/>
      <c r="K33" s="54">
        <f>(K34/$K$50)</f>
        <v>4.8859290540677218E-2</v>
      </c>
    </row>
    <row r="34" spans="1:11" s="43" customFormat="1" ht="19.5" customHeight="1">
      <c r="A34" s="630"/>
      <c r="B34" s="633"/>
      <c r="C34" s="633"/>
      <c r="D34" s="633"/>
      <c r="E34" s="633"/>
      <c r="F34" s="55" t="s">
        <v>164</v>
      </c>
      <c r="G34" s="56"/>
      <c r="H34" s="56">
        <f>H33*$K$34/100</f>
        <v>1928.0982319199998</v>
      </c>
      <c r="I34" s="56">
        <f>I33*$K$34/100</f>
        <v>5784.2946957599988</v>
      </c>
      <c r="J34" s="56"/>
      <c r="K34" s="57">
        <f>VLOOKUP(A33,ORÇAMENTO!$A:$P,16,FALSE)</f>
        <v>7712.392927679999</v>
      </c>
    </row>
    <row r="35" spans="1:11" s="43" customFormat="1" ht="19.5" customHeight="1">
      <c r="A35" s="629" t="s">
        <v>38626</v>
      </c>
      <c r="B35" s="631" t="str">
        <f>VLOOKUP(A35,ORC,2,FALSE)</f>
        <v>REVESTIMENTO DAS PAREDES</v>
      </c>
      <c r="C35" s="632"/>
      <c r="D35" s="632"/>
      <c r="E35" s="632"/>
      <c r="F35" s="53" t="s">
        <v>163</v>
      </c>
      <c r="G35" s="53"/>
      <c r="H35" s="53">
        <v>10</v>
      </c>
      <c r="I35" s="53">
        <v>70</v>
      </c>
      <c r="J35" s="53">
        <v>20</v>
      </c>
      <c r="K35" s="54">
        <f>(K36/$K$50)</f>
        <v>8.9232499612577329E-2</v>
      </c>
    </row>
    <row r="36" spans="1:11" s="43" customFormat="1" ht="19.5" customHeight="1">
      <c r="A36" s="630"/>
      <c r="B36" s="633"/>
      <c r="C36" s="633"/>
      <c r="D36" s="633"/>
      <c r="E36" s="633"/>
      <c r="F36" s="55" t="s">
        <v>164</v>
      </c>
      <c r="G36" s="56"/>
      <c r="H36" s="56">
        <f>H35*$K$36/100</f>
        <v>1408.5265899599999</v>
      </c>
      <c r="I36" s="56">
        <f>I35*$K$36/100</f>
        <v>9859.6861297199994</v>
      </c>
      <c r="J36" s="56">
        <f>J35*$K$36/100</f>
        <v>2817.0531799199998</v>
      </c>
      <c r="K36" s="57">
        <f>VLOOKUP(A35,ORÇAMENTO!$A:$P,16,FALSE)</f>
        <v>14085.265899599999</v>
      </c>
    </row>
    <row r="37" spans="1:11" s="43" customFormat="1" ht="19.5" customHeight="1">
      <c r="A37" s="629" t="s">
        <v>38642</v>
      </c>
      <c r="B37" s="631" t="str">
        <f>VLOOKUP(A37,ORC,2,FALSE)</f>
        <v>ACABAMENTOS</v>
      </c>
      <c r="C37" s="632"/>
      <c r="D37" s="632"/>
      <c r="E37" s="632"/>
      <c r="F37" s="53" t="s">
        <v>163</v>
      </c>
      <c r="G37" s="53"/>
      <c r="H37" s="53"/>
      <c r="I37" s="53">
        <v>20</v>
      </c>
      <c r="J37" s="53">
        <v>80</v>
      </c>
      <c r="K37" s="54">
        <f>(K38/$K$50)</f>
        <v>4.0280799050099091E-2</v>
      </c>
    </row>
    <row r="38" spans="1:11" s="43" customFormat="1" ht="19.5" customHeight="1">
      <c r="A38" s="630"/>
      <c r="B38" s="633"/>
      <c r="C38" s="633"/>
      <c r="D38" s="633"/>
      <c r="E38" s="633"/>
      <c r="F38" s="55" t="s">
        <v>164</v>
      </c>
      <c r="G38" s="56"/>
      <c r="H38" s="56"/>
      <c r="I38" s="56">
        <f>I37*$K$38/100</f>
        <v>1271.6572274279999</v>
      </c>
      <c r="J38" s="56">
        <f>J37*$K$38/100</f>
        <v>5086.6289097119998</v>
      </c>
      <c r="K38" s="57">
        <f>VLOOKUP(A37,ORÇAMENTO!$A:$P,16,FALSE)</f>
        <v>6358.2861371399995</v>
      </c>
    </row>
    <row r="39" spans="1:11" s="43" customFormat="1" ht="19.5" customHeight="1">
      <c r="A39" s="629" t="s">
        <v>50178</v>
      </c>
      <c r="B39" s="631" t="str">
        <f>VLOOKUP(A39,ORC,2,FALSE)</f>
        <v>SERVIÇOS FINAIS</v>
      </c>
      <c r="C39" s="632"/>
      <c r="D39" s="632"/>
      <c r="E39" s="632"/>
      <c r="F39" s="53" t="s">
        <v>163</v>
      </c>
      <c r="G39" s="53"/>
      <c r="H39" s="53"/>
      <c r="I39" s="53"/>
      <c r="J39" s="53">
        <v>100</v>
      </c>
      <c r="K39" s="54">
        <f>(K40/$K$50)</f>
        <v>1.4059696747100877E-3</v>
      </c>
    </row>
    <row r="40" spans="1:11" s="43" customFormat="1" ht="19.5" customHeight="1">
      <c r="A40" s="630"/>
      <c r="B40" s="633"/>
      <c r="C40" s="633"/>
      <c r="D40" s="633"/>
      <c r="E40" s="633"/>
      <c r="F40" s="55" t="s">
        <v>164</v>
      </c>
      <c r="G40" s="56"/>
      <c r="H40" s="56"/>
      <c r="I40" s="56"/>
      <c r="J40" s="56">
        <f>J39*K40/100</f>
        <v>221.93098703999996</v>
      </c>
      <c r="K40" s="57">
        <f>VLOOKUP(A39,ORÇAMENTO!$A:$P,16,FALSE)</f>
        <v>221.93098703999996</v>
      </c>
    </row>
    <row r="41" spans="1:11" s="43" customFormat="1" ht="19.5" customHeight="1">
      <c r="A41" s="629" t="s">
        <v>38634</v>
      </c>
      <c r="B41" s="631" t="str">
        <f>VLOOKUP(A41,ORC,2,FALSE)</f>
        <v>PONTO DÁGUA PARA PURIFICADOR</v>
      </c>
      <c r="C41" s="632"/>
      <c r="D41" s="632"/>
      <c r="E41" s="632"/>
      <c r="F41" s="53" t="s">
        <v>163</v>
      </c>
      <c r="G41" s="53">
        <v>100</v>
      </c>
      <c r="H41" s="53"/>
      <c r="I41" s="53"/>
      <c r="J41" s="53"/>
      <c r="K41" s="54">
        <f>(K42/$K$50)</f>
        <v>2.6238936386502416E-3</v>
      </c>
    </row>
    <row r="42" spans="1:11" s="43" customFormat="1" ht="19.5" customHeight="1">
      <c r="A42" s="630"/>
      <c r="B42" s="633"/>
      <c r="C42" s="633"/>
      <c r="D42" s="633"/>
      <c r="E42" s="633"/>
      <c r="F42" s="55" t="s">
        <v>164</v>
      </c>
      <c r="G42" s="56">
        <f>G41*K42/100</f>
        <v>414.17913599999997</v>
      </c>
      <c r="H42" s="56"/>
      <c r="I42" s="56"/>
      <c r="J42" s="56"/>
      <c r="K42" s="57">
        <f>VLOOKUP(A41,ORÇAMENTO!$A:$P,16,FALSE)</f>
        <v>414.17913599999997</v>
      </c>
    </row>
    <row r="43" spans="1:11" s="43" customFormat="1" ht="19.5" customHeight="1">
      <c r="A43" s="629" t="s">
        <v>38639</v>
      </c>
      <c r="B43" s="631" t="str">
        <f>VLOOKUP(A43,ORC,2,FALSE)</f>
        <v>REVESTIMENTOS E ACABAMENTOS</v>
      </c>
      <c r="C43" s="632"/>
      <c r="D43" s="632"/>
      <c r="E43" s="632"/>
      <c r="F43" s="53" t="s">
        <v>163</v>
      </c>
      <c r="G43" s="53"/>
      <c r="H43" s="53"/>
      <c r="I43" s="53">
        <v>40</v>
      </c>
      <c r="J43" s="53">
        <v>60</v>
      </c>
      <c r="K43" s="54">
        <f>(K44/$K$50)</f>
        <v>0.30663625000349876</v>
      </c>
    </row>
    <row r="44" spans="1:11" s="43" customFormat="1" ht="19.5" customHeight="1">
      <c r="A44" s="630"/>
      <c r="B44" s="633"/>
      <c r="C44" s="633"/>
      <c r="D44" s="633"/>
      <c r="E44" s="633"/>
      <c r="F44" s="55" t="s">
        <v>164</v>
      </c>
      <c r="G44" s="56"/>
      <c r="H44" s="56"/>
      <c r="I44" s="56">
        <f>I43*$K$44/100</f>
        <v>19360.897137287993</v>
      </c>
      <c r="J44" s="56">
        <f>J43*$K$44/100</f>
        <v>29041.345705931992</v>
      </c>
      <c r="K44" s="57">
        <f>VLOOKUP(A43,ORÇAMENTO!$A:$P,16,FALSE)</f>
        <v>48402.242843219989</v>
      </c>
    </row>
    <row r="45" spans="1:11" s="43" customFormat="1" ht="19.5" customHeight="1">
      <c r="A45" s="629" t="s">
        <v>38640</v>
      </c>
      <c r="B45" s="631" t="str">
        <f>VLOOKUP(A45,ORC,2,FALSE)</f>
        <v>SERRALHERIA</v>
      </c>
      <c r="C45" s="632"/>
      <c r="D45" s="632"/>
      <c r="E45" s="632"/>
      <c r="F45" s="53" t="s">
        <v>163</v>
      </c>
      <c r="G45" s="53"/>
      <c r="H45" s="53"/>
      <c r="I45" s="53">
        <v>25</v>
      </c>
      <c r="J45" s="53">
        <v>75</v>
      </c>
      <c r="K45" s="54">
        <f>(K46/$K$50)</f>
        <v>6.797207620613134E-2</v>
      </c>
    </row>
    <row r="46" spans="1:11" s="43" customFormat="1" ht="19.5" customHeight="1">
      <c r="A46" s="630"/>
      <c r="B46" s="633"/>
      <c r="C46" s="633"/>
      <c r="D46" s="633"/>
      <c r="E46" s="633"/>
      <c r="F46" s="55" t="s">
        <v>164</v>
      </c>
      <c r="G46" s="56"/>
      <c r="H46" s="56"/>
      <c r="I46" s="56">
        <f>I45*$K$46/100</f>
        <v>2682.33202944</v>
      </c>
      <c r="J46" s="56">
        <f>J45*$K$46/100</f>
        <v>8046.9960883200001</v>
      </c>
      <c r="K46" s="57">
        <f>VLOOKUP(A45,ORÇAMENTO!A:P,16,TRUE)</f>
        <v>10729.32811776</v>
      </c>
    </row>
    <row r="47" spans="1:11" s="43" customFormat="1" ht="19.5" customHeight="1">
      <c r="A47" s="629" t="s">
        <v>38654</v>
      </c>
      <c r="B47" s="631" t="str">
        <f>VLOOKUP(A47,ORC,2,FALSE)</f>
        <v>SERVIÇOS FINAIS</v>
      </c>
      <c r="C47" s="632"/>
      <c r="D47" s="632"/>
      <c r="E47" s="632"/>
      <c r="F47" s="53" t="s">
        <v>163</v>
      </c>
      <c r="G47" s="53"/>
      <c r="H47" s="53"/>
      <c r="I47" s="53"/>
      <c r="J47" s="53">
        <v>100</v>
      </c>
      <c r="K47" s="54">
        <f>(K48/$K$50)</f>
        <v>3.1390364019288604E-3</v>
      </c>
    </row>
    <row r="48" spans="1:11" s="43" customFormat="1" ht="19.5" customHeight="1">
      <c r="A48" s="630"/>
      <c r="B48" s="633"/>
      <c r="C48" s="633"/>
      <c r="D48" s="633"/>
      <c r="E48" s="633"/>
      <c r="F48" s="55" t="s">
        <v>164</v>
      </c>
      <c r="G48" s="56"/>
      <c r="H48" s="56"/>
      <c r="I48" s="56"/>
      <c r="J48" s="56">
        <f>J47*K48/100</f>
        <v>495.49393529999992</v>
      </c>
      <c r="K48" s="57">
        <f>VLOOKUP(A47,ORÇAMENTO!A:P,16,TRUE)</f>
        <v>495.49393529999992</v>
      </c>
    </row>
    <row r="49" spans="1:14" s="31" customFormat="1" ht="15.75" customHeight="1">
      <c r="A49" s="72"/>
      <c r="B49" s="73"/>
      <c r="C49" s="73"/>
      <c r="D49" s="73"/>
      <c r="E49" s="73"/>
      <c r="F49" s="73"/>
      <c r="G49" s="73"/>
      <c r="H49" s="73"/>
      <c r="I49" s="340"/>
      <c r="J49" s="73"/>
      <c r="K49" s="54">
        <f>(K50/$K$50)</f>
        <v>1</v>
      </c>
    </row>
    <row r="50" spans="1:14" s="31" customFormat="1" ht="15.75" customHeight="1">
      <c r="A50" s="72"/>
      <c r="B50" s="73"/>
      <c r="C50" s="73"/>
      <c r="D50" s="73"/>
      <c r="E50" s="73"/>
      <c r="F50" s="73"/>
      <c r="G50" s="417">
        <f>SUM(G14+G16+G18+G20+G22+G24+G26+G28+G30+G32+G34+G36+G38+G40+G42+G44+G46+G48)</f>
        <v>27244.013181965998</v>
      </c>
      <c r="H50" s="417">
        <f t="shared" ref="H50:J50" si="0">SUM(H14+H16+H18+H20+H22+H24+H26+H28+H30+H32+H34+H36+H38+H40+H42+H44+H46+H48)</f>
        <v>42860.409857873994</v>
      </c>
      <c r="I50" s="417">
        <f t="shared" si="0"/>
        <v>42035.184952235999</v>
      </c>
      <c r="J50" s="417">
        <f t="shared" si="0"/>
        <v>45709.448806223991</v>
      </c>
      <c r="K50" s="57">
        <f>K14+K16+K18+K40+K20+K22+K24+K26+K28+K30+K32+K34+K36+K38+K42+K44+K46+K48</f>
        <v>157849.05679829998</v>
      </c>
      <c r="M50" s="418">
        <f>G50+H50</f>
        <v>70104.423039839996</v>
      </c>
    </row>
    <row r="51" spans="1:14" ht="15.75" customHeight="1">
      <c r="A51" s="72"/>
      <c r="B51" s="73"/>
      <c r="C51" s="73"/>
      <c r="D51" s="73"/>
      <c r="E51" s="73"/>
      <c r="F51" s="73"/>
      <c r="G51" s="73"/>
      <c r="H51" s="73"/>
      <c r="I51" s="340"/>
      <c r="J51" s="73"/>
      <c r="K51" s="74"/>
      <c r="L51" s="33"/>
      <c r="M51" s="418">
        <f>SUM(G50:J50)</f>
        <v>157849.05679829998</v>
      </c>
      <c r="N51" s="33"/>
    </row>
    <row r="52" spans="1:14" ht="15.75" customHeight="1">
      <c r="A52" s="72"/>
      <c r="B52" s="73"/>
      <c r="C52" s="73"/>
      <c r="D52" s="73"/>
      <c r="E52" s="73"/>
      <c r="F52" s="73"/>
      <c r="G52" s="73"/>
      <c r="H52" s="73"/>
      <c r="I52" s="340"/>
      <c r="J52" s="73"/>
      <c r="K52" s="74"/>
    </row>
    <row r="53" spans="1:14" ht="15.75" customHeight="1">
      <c r="A53" s="72"/>
      <c r="B53" s="73"/>
      <c r="C53" s="643" t="s">
        <v>136</v>
      </c>
      <c r="D53" s="506"/>
      <c r="E53" s="506"/>
      <c r="F53" s="645"/>
      <c r="G53" s="646"/>
      <c r="H53" s="646"/>
      <c r="I53" s="646"/>
      <c r="J53" s="646"/>
      <c r="K53" s="74"/>
    </row>
    <row r="54" spans="1:14" ht="15.75" customHeight="1">
      <c r="A54" s="72"/>
      <c r="B54" s="73"/>
      <c r="C54" s="506"/>
      <c r="D54" s="506"/>
      <c r="E54" s="506"/>
      <c r="F54" s="643" t="s">
        <v>4995</v>
      </c>
      <c r="G54" s="506"/>
      <c r="H54" s="506"/>
      <c r="I54" s="506"/>
      <c r="J54" s="506"/>
      <c r="K54" s="74"/>
    </row>
    <row r="55" spans="1:14" ht="15.75" customHeight="1" thickBot="1">
      <c r="A55" s="75"/>
      <c r="B55" s="76"/>
      <c r="C55" s="644"/>
      <c r="D55" s="644"/>
      <c r="E55" s="644"/>
      <c r="F55" s="647" t="s">
        <v>4992</v>
      </c>
      <c r="G55" s="644"/>
      <c r="H55" s="644"/>
      <c r="I55" s="644"/>
      <c r="J55" s="644"/>
      <c r="K55" s="77"/>
    </row>
    <row r="56" spans="1:14" ht="15.75" customHeight="1"/>
    <row r="57" spans="1:14" ht="15.75" customHeight="1"/>
    <row r="58" spans="1:14" ht="15.75" customHeight="1"/>
    <row r="59" spans="1:14" ht="15.75" customHeight="1"/>
    <row r="60" spans="1:14" ht="15.75" customHeight="1"/>
    <row r="61" spans="1:14" ht="15.75" customHeight="1"/>
    <row r="62" spans="1:14" ht="15.75" customHeight="1"/>
    <row r="63" spans="1:14" ht="15.75" customHeight="1"/>
    <row r="64" spans="1:1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sheetData>
  <mergeCells count="50">
    <mergeCell ref="C53:E55"/>
    <mergeCell ref="F53:J53"/>
    <mergeCell ref="F54:J54"/>
    <mergeCell ref="F55:J55"/>
    <mergeCell ref="A8:B8"/>
    <mergeCell ref="C8:D8"/>
    <mergeCell ref="A11:K11"/>
    <mergeCell ref="B12:E12"/>
    <mergeCell ref="A13:A14"/>
    <mergeCell ref="B13:E14"/>
    <mergeCell ref="A15:A16"/>
    <mergeCell ref="B15:E16"/>
    <mergeCell ref="A17:A18"/>
    <mergeCell ref="B17:E18"/>
    <mergeCell ref="A19:A20"/>
    <mergeCell ref="B19:E20"/>
    <mergeCell ref="A1:K1"/>
    <mergeCell ref="A2:C2"/>
    <mergeCell ref="E2:G2"/>
    <mergeCell ref="A3:G5"/>
    <mergeCell ref="A7:B7"/>
    <mergeCell ref="C7:D7"/>
    <mergeCell ref="A21:A22"/>
    <mergeCell ref="B21:E22"/>
    <mergeCell ref="A45:A46"/>
    <mergeCell ref="B45:E46"/>
    <mergeCell ref="A47:A48"/>
    <mergeCell ref="B47:E48"/>
    <mergeCell ref="A23:A24"/>
    <mergeCell ref="B23:E24"/>
    <mergeCell ref="A25:A26"/>
    <mergeCell ref="B25:E26"/>
    <mergeCell ref="A27:A28"/>
    <mergeCell ref="B27:E28"/>
    <mergeCell ref="A29:A30"/>
    <mergeCell ref="B29:E30"/>
    <mergeCell ref="A31:A32"/>
    <mergeCell ref="B31:E32"/>
    <mergeCell ref="A41:A42"/>
    <mergeCell ref="B41:E42"/>
    <mergeCell ref="A43:A44"/>
    <mergeCell ref="B43:E44"/>
    <mergeCell ref="A33:A34"/>
    <mergeCell ref="B33:E34"/>
    <mergeCell ref="A35:A36"/>
    <mergeCell ref="B35:E36"/>
    <mergeCell ref="A37:A38"/>
    <mergeCell ref="B37:E38"/>
    <mergeCell ref="A39:A40"/>
    <mergeCell ref="B39:E40"/>
  </mergeCells>
  <printOptions horizontalCentered="1"/>
  <pageMargins left="0.59055118110236227" right="0.39370078740157483" top="0.78740157480314965" bottom="0.39370078740157483" header="0" footer="0"/>
  <pageSetup scale="6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Planilhas</vt:lpstr>
      </vt:variant>
      <vt:variant>
        <vt:i4>7</vt:i4>
      </vt:variant>
      <vt:variant>
        <vt:lpstr>Intervalos nomeados</vt:lpstr>
      </vt:variant>
      <vt:variant>
        <vt:i4>5</vt:i4>
      </vt:variant>
    </vt:vector>
  </HeadingPairs>
  <TitlesOfParts>
    <vt:vector size="12" baseType="lpstr">
      <vt:lpstr>BDI</vt:lpstr>
      <vt:lpstr>MEMÓRIA DE CÁLCULO</vt:lpstr>
      <vt:lpstr>ORÇAMENTO</vt:lpstr>
      <vt:lpstr>SINAPI </vt:lpstr>
      <vt:lpstr>SETOP</vt:lpstr>
      <vt:lpstr>SICRO</vt:lpstr>
      <vt:lpstr>CRONOGRAMA </vt:lpstr>
      <vt:lpstr>BDI!Area_de_impressao</vt:lpstr>
      <vt:lpstr>'CRONOGRAMA '!Area_de_impressao</vt:lpstr>
      <vt:lpstr>ORÇAMENTO!Area_de_impressao</vt:lpstr>
      <vt:lpstr>ORC</vt:lpstr>
      <vt:lpstr>SET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PSF_PME</dc:creator>
  <cp:lastModifiedBy>Obras</cp:lastModifiedBy>
  <cp:lastPrinted>2022-10-04T17:24:27Z</cp:lastPrinted>
  <dcterms:created xsi:type="dcterms:W3CDTF">2022-03-07T12:48:24Z</dcterms:created>
  <dcterms:modified xsi:type="dcterms:W3CDTF">2022-10-04T17:42:29Z</dcterms:modified>
</cp:coreProperties>
</file>